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ibban\Downloads\"/>
    </mc:Choice>
  </mc:AlternateContent>
  <xr:revisionPtr revIDLastSave="0" documentId="13_ncr:1_{0631C116-5912-4B66-896E-8C6B610392CF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MGLV" sheetId="1" r:id="rId1"/>
    <sheet name="TRUE" sheetId="2" r:id="rId2"/>
    <sheet name="LABA" sheetId="3" r:id="rId3"/>
    <sheet name="ARCI" sheetId="4" r:id="rId4"/>
    <sheet name="IPAC" sheetId="5" r:id="rId5"/>
    <sheet name="MASB" sheetId="6" r:id="rId6"/>
    <sheet name="BMHS" sheetId="7" r:id="rId7"/>
    <sheet name="FLMC" sheetId="8" r:id="rId8"/>
    <sheet name="NICL" sheetId="9" r:id="rId9"/>
    <sheet name="UVCR" sheetId="10" r:id="rId10"/>
    <sheet name="BUKA" sheetId="11" r:id="rId11"/>
    <sheet name="HAIS" sheetId="12" r:id="rId12"/>
    <sheet name="OILS" sheetId="13" r:id="rId13"/>
    <sheet name="GPSO" sheetId="14" r:id="rId14"/>
    <sheet name="MCOL" sheetId="15" r:id="rId15"/>
    <sheet name="RSGK" sheetId="16" r:id="rId16"/>
    <sheet name="RUNS" sheetId="17" r:id="rId17"/>
    <sheet name="SBMA" sheetId="18" r:id="rId18"/>
    <sheet name="CMNT" sheetId="19" r:id="rId19"/>
    <sheet name="GTSI" sheetId="20" r:id="rId20"/>
    <sheet name="IDEA" sheetId="21" r:id="rId21"/>
    <sheet name="KUAS" sheetId="22" r:id="rId22"/>
    <sheet name="BOBA" sheetId="23" r:id="rId23"/>
    <sheet name="MTEL" sheetId="24" r:id="rId24"/>
    <sheet name="DEPO" sheetId="25" r:id="rId25"/>
    <sheet name="BINO" sheetId="26" r:id="rId26"/>
    <sheet name="CMRY" sheetId="27" r:id="rId27"/>
    <sheet name="WGSH" sheetId="28" r:id="rId28"/>
    <sheet name="TAYS" sheetId="29" r:id="rId29"/>
    <sheet name="WMPP" sheetId="30" r:id="rId30"/>
    <sheet name="RMKE" sheetId="31" r:id="rId31"/>
    <sheet name="OBMD" sheetId="32" r:id="rId32"/>
    <sheet name="AVIA" sheetId="33" r:id="rId33"/>
    <sheet name="IPPE" sheetId="34" r:id="rId34"/>
    <sheet name="NASI" sheetId="35" r:id="rId35"/>
    <sheet name="BSML" sheetId="36" r:id="rId36"/>
    <sheet name="DRMA" sheetId="37" r:id="rId37"/>
    <sheet name="ADMR" sheetId="38" r:id="rId38"/>
    <sheet name="SEMA" sheetId="39" r:id="rId39"/>
    <sheet name="ASLC" sheetId="40" r:id="rId40"/>
    <sheet name="NETV" sheetId="41" r:id="rId41"/>
    <sheet name="BAUT" sheetId="42" r:id="rId42"/>
    <sheet name="ENAK" sheetId="43" r:id="rId43"/>
    <sheet name="NTBK" sheetId="44" r:id="rId44"/>
    <sheet name="SMKM" sheetId="45" r:id="rId45"/>
    <sheet name="STAA" sheetId="46" r:id="rId46"/>
    <sheet name="NANO" sheetId="47" r:id="rId47"/>
    <sheet name="BIKE" sheetId="48" r:id="rId48"/>
    <sheet name="WIRG" sheetId="49" r:id="rId49"/>
    <sheet name="SICO" sheetId="50" r:id="rId50"/>
    <sheet name="GOTO" sheetId="51" r:id="rId51"/>
    <sheet name="TLDN" sheetId="52" r:id="rId52"/>
    <sheet name="MTMH" sheetId="53" r:id="rId53"/>
    <sheet name="WINR" sheetId="54" r:id="rId54"/>
    <sheet name="IBOS" sheetId="55" r:id="rId55"/>
    <sheet name="OLIV" sheetId="56" r:id="rId56"/>
    <sheet name="ASHA" sheetId="57" r:id="rId57"/>
    <sheet name="SWID" sheetId="58" r:id="rId58"/>
    <sheet name="TRGU" sheetId="59" r:id="rId59"/>
    <sheet name="ARKO" sheetId="60" r:id="rId60"/>
    <sheet name="CHEM" sheetId="61" r:id="rId61"/>
    <sheet name="DEWI" sheetId="62" r:id="rId62"/>
    <sheet name="AXIO" sheetId="63" r:id="rId63"/>
    <sheet name="KRYA" sheetId="64" r:id="rId64"/>
    <sheet name="HATM" sheetId="65" r:id="rId65"/>
    <sheet name="RCCC" sheetId="66" r:id="rId66"/>
    <sheet name="GULA" sheetId="67" r:id="rId67"/>
    <sheet name="JARR" sheetId="68" r:id="rId68"/>
    <sheet name="AMMS" sheetId="69" r:id="rId69"/>
    <sheet name="RAFI" sheetId="70" r:id="rId70"/>
    <sheet name="KKES" sheetId="71" r:id="rId71"/>
    <sheet name="ELPI" sheetId="72" r:id="rId72"/>
    <sheet name="EURO" sheetId="73" r:id="rId73"/>
    <sheet name="KLIN" sheetId="74" r:id="rId74"/>
    <sheet name="TOOL" sheetId="75" r:id="rId75"/>
    <sheet name="BUAH" sheetId="76" r:id="rId76"/>
    <sheet name="CRAB" sheetId="77" r:id="rId77"/>
    <sheet name="MEDS" sheetId="78" r:id="rId78"/>
    <sheet name="COAL" sheetId="79" r:id="rId79"/>
    <sheet name="PRAY" sheetId="80" r:id="rId80"/>
    <sheet name="CBUT" sheetId="81" r:id="rId81"/>
    <sheet name="BELI" sheetId="82" r:id="rId82"/>
    <sheet name="MKTR" sheetId="83" r:id="rId83"/>
    <sheet name="OMED" sheetId="84" r:id="rId84"/>
    <sheet name="BSBK" sheetId="85" r:id="rId85"/>
    <sheet name="PDPP" sheetId="86" r:id="rId86"/>
    <sheet name="KDTN" sheetId="87" r:id="rId87"/>
    <sheet name="ZATA" sheetId="88" r:id="rId88"/>
    <sheet name="NINE" sheetId="89" r:id="rId89"/>
    <sheet name="MMIX" sheetId="90" r:id="rId90"/>
    <sheet name="PADA" sheetId="91" r:id="rId91"/>
    <sheet name="ISAP" sheetId="92" r:id="rId92"/>
    <sheet name="VTNY" sheetId="93" r:id="rId93"/>
    <sheet name="SOUL" sheetId="94" r:id="rId94"/>
    <sheet name="ELIT" sheetId="95" r:id="rId95"/>
    <sheet name="BEER" sheetId="96" r:id="rId96"/>
    <sheet name="CBPE" sheetId="97" r:id="rId97"/>
    <sheet name="SUNI" sheetId="98" r:id="rId98"/>
    <sheet name="CBRE" sheetId="99" r:id="rId99"/>
    <sheet name="WINE" sheetId="100" r:id="rId10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7" i="100" l="1"/>
  <c r="L37" i="100"/>
  <c r="K37" i="100"/>
  <c r="J37" i="100"/>
  <c r="I37" i="100"/>
  <c r="H37" i="100"/>
  <c r="E37" i="100"/>
  <c r="D37" i="100"/>
  <c r="M36" i="100"/>
  <c r="L36" i="100"/>
  <c r="K36" i="100"/>
  <c r="J36" i="100"/>
  <c r="I36" i="100"/>
  <c r="H36" i="100"/>
  <c r="E36" i="100"/>
  <c r="D36" i="100"/>
  <c r="M35" i="100"/>
  <c r="L35" i="100"/>
  <c r="K35" i="100"/>
  <c r="J35" i="100"/>
  <c r="I35" i="100"/>
  <c r="E35" i="100"/>
  <c r="D35" i="100"/>
  <c r="H35" i="100" s="1"/>
  <c r="M34" i="100"/>
  <c r="L34" i="100"/>
  <c r="K34" i="100"/>
  <c r="J34" i="100"/>
  <c r="I34" i="100"/>
  <c r="E34" i="100"/>
  <c r="D34" i="100"/>
  <c r="H34" i="100" s="1"/>
  <c r="M33" i="100"/>
  <c r="L33" i="100"/>
  <c r="K33" i="100"/>
  <c r="J33" i="100"/>
  <c r="I33" i="100"/>
  <c r="E33" i="100"/>
  <c r="D33" i="100"/>
  <c r="H33" i="100" s="1"/>
  <c r="M32" i="100"/>
  <c r="L32" i="100"/>
  <c r="K32" i="100"/>
  <c r="J32" i="100"/>
  <c r="I32" i="100"/>
  <c r="E32" i="100"/>
  <c r="D32" i="100"/>
  <c r="H32" i="100" s="1"/>
  <c r="M25" i="100"/>
  <c r="L25" i="100"/>
  <c r="K25" i="100"/>
  <c r="J25" i="100"/>
  <c r="I25" i="100"/>
  <c r="E25" i="100"/>
  <c r="D25" i="100"/>
  <c r="H25" i="100" s="1"/>
  <c r="H29" i="100" s="1"/>
  <c r="M21" i="100"/>
  <c r="L21" i="100"/>
  <c r="K21" i="100"/>
  <c r="J21" i="100"/>
  <c r="I21" i="100"/>
  <c r="E21" i="100"/>
  <c r="D21" i="100"/>
  <c r="H21" i="100" s="1"/>
  <c r="M16" i="100"/>
  <c r="L16" i="100"/>
  <c r="K16" i="100"/>
  <c r="J16" i="100"/>
  <c r="I16" i="100"/>
  <c r="E16" i="100"/>
  <c r="D16" i="100"/>
  <c r="H16" i="100" s="1"/>
  <c r="M15" i="100"/>
  <c r="L15" i="100"/>
  <c r="K15" i="100"/>
  <c r="J15" i="100"/>
  <c r="I15" i="100"/>
  <c r="E15" i="100"/>
  <c r="D15" i="100"/>
  <c r="H15" i="100" s="1"/>
  <c r="M14" i="100"/>
  <c r="L14" i="100"/>
  <c r="K14" i="100"/>
  <c r="J14" i="100"/>
  <c r="I14" i="100"/>
  <c r="E14" i="100"/>
  <c r="D14" i="100"/>
  <c r="H14" i="100" s="1"/>
  <c r="M13" i="100"/>
  <c r="L13" i="100"/>
  <c r="K13" i="100"/>
  <c r="J13" i="100"/>
  <c r="I13" i="100"/>
  <c r="E13" i="100"/>
  <c r="D13" i="100"/>
  <c r="H13" i="100" s="1"/>
  <c r="M12" i="100"/>
  <c r="L12" i="100"/>
  <c r="K12" i="100"/>
  <c r="J12" i="100"/>
  <c r="I12" i="100"/>
  <c r="E12" i="100"/>
  <c r="D12" i="100"/>
  <c r="H12" i="100" s="1"/>
  <c r="M11" i="100"/>
  <c r="L11" i="100"/>
  <c r="K11" i="100"/>
  <c r="J11" i="100"/>
  <c r="I11" i="100"/>
  <c r="E11" i="100"/>
  <c r="D11" i="100"/>
  <c r="H11" i="100" s="1"/>
  <c r="M9" i="100"/>
  <c r="L9" i="100"/>
  <c r="K9" i="100"/>
  <c r="J9" i="100"/>
  <c r="I9" i="100"/>
  <c r="E9" i="100"/>
  <c r="D9" i="100"/>
  <c r="M8" i="100"/>
  <c r="L8" i="100"/>
  <c r="K8" i="100"/>
  <c r="J8" i="100"/>
  <c r="I8" i="100"/>
  <c r="E8" i="100"/>
  <c r="D8" i="100"/>
  <c r="H8" i="100" s="1"/>
  <c r="M7" i="100"/>
  <c r="L7" i="100"/>
  <c r="K7" i="100"/>
  <c r="J7" i="100"/>
  <c r="I7" i="100"/>
  <c r="E7" i="100"/>
  <c r="D7" i="100"/>
  <c r="H7" i="100" s="1"/>
  <c r="M6" i="100"/>
  <c r="L6" i="100"/>
  <c r="K6" i="100"/>
  <c r="J6" i="100"/>
  <c r="I6" i="100"/>
  <c r="E6" i="100"/>
  <c r="D6" i="100"/>
  <c r="H6" i="100" s="1"/>
  <c r="M5" i="100"/>
  <c r="M23" i="100" s="1"/>
  <c r="L5" i="100"/>
  <c r="L23" i="100" s="1"/>
  <c r="L24" i="100" s="1"/>
  <c r="K5" i="100"/>
  <c r="K23" i="100" s="1"/>
  <c r="K24" i="100" s="1"/>
  <c r="J5" i="100"/>
  <c r="J23" i="100" s="1"/>
  <c r="I5" i="100"/>
  <c r="I23" i="100" s="1"/>
  <c r="E5" i="100"/>
  <c r="E23" i="100" s="1"/>
  <c r="D5" i="100"/>
  <c r="M4" i="100"/>
  <c r="M27" i="100" s="1"/>
  <c r="L4" i="100"/>
  <c r="L27" i="100" s="1"/>
  <c r="K4" i="100"/>
  <c r="K27" i="100" s="1"/>
  <c r="J4" i="100"/>
  <c r="J27" i="100" s="1"/>
  <c r="I4" i="100"/>
  <c r="I27" i="100" s="1"/>
  <c r="E4" i="100"/>
  <c r="E27" i="100" s="1"/>
  <c r="D4" i="100"/>
  <c r="H3" i="100"/>
  <c r="M2" i="100"/>
  <c r="M20" i="100" s="1"/>
  <c r="L2" i="100"/>
  <c r="L20" i="100" s="1"/>
  <c r="K2" i="100"/>
  <c r="K20" i="100" s="1"/>
  <c r="J2" i="100"/>
  <c r="J20" i="100" s="1"/>
  <c r="I2" i="100"/>
  <c r="I20" i="100" s="1"/>
  <c r="E2" i="100"/>
  <c r="E20" i="100" s="1"/>
  <c r="D2" i="100"/>
  <c r="O37" i="99"/>
  <c r="N37" i="99"/>
  <c r="M37" i="99"/>
  <c r="L37" i="99"/>
  <c r="K37" i="99"/>
  <c r="J37" i="99"/>
  <c r="I37" i="99"/>
  <c r="H37" i="99"/>
  <c r="E37" i="99"/>
  <c r="D37" i="99"/>
  <c r="O36" i="99"/>
  <c r="N36" i="99"/>
  <c r="M36" i="99"/>
  <c r="L36" i="99"/>
  <c r="K36" i="99"/>
  <c r="J36" i="99"/>
  <c r="I36" i="99"/>
  <c r="H36" i="99"/>
  <c r="E36" i="99"/>
  <c r="D36" i="99"/>
  <c r="O35" i="99"/>
  <c r="N35" i="99"/>
  <c r="M35" i="99"/>
  <c r="L35" i="99"/>
  <c r="K35" i="99"/>
  <c r="J35" i="99"/>
  <c r="I35" i="99"/>
  <c r="E35" i="99"/>
  <c r="D35" i="99"/>
  <c r="H35" i="99" s="1"/>
  <c r="O34" i="99"/>
  <c r="N34" i="99"/>
  <c r="M34" i="99"/>
  <c r="L34" i="99"/>
  <c r="K34" i="99"/>
  <c r="J34" i="99"/>
  <c r="I34" i="99"/>
  <c r="E34" i="99"/>
  <c r="D34" i="99"/>
  <c r="H34" i="99" s="1"/>
  <c r="O33" i="99"/>
  <c r="N33" i="99"/>
  <c r="M33" i="99"/>
  <c r="L33" i="99"/>
  <c r="K33" i="99"/>
  <c r="J33" i="99"/>
  <c r="I33" i="99"/>
  <c r="E33" i="99"/>
  <c r="D33" i="99"/>
  <c r="H33" i="99" s="1"/>
  <c r="O32" i="99"/>
  <c r="N32" i="99"/>
  <c r="M32" i="99"/>
  <c r="L32" i="99"/>
  <c r="K32" i="99"/>
  <c r="J32" i="99"/>
  <c r="I32" i="99"/>
  <c r="E32" i="99"/>
  <c r="D32" i="99"/>
  <c r="H32" i="99" s="1"/>
  <c r="O25" i="99"/>
  <c r="N25" i="99"/>
  <c r="M25" i="99"/>
  <c r="L25" i="99"/>
  <c r="K25" i="99"/>
  <c r="J25" i="99"/>
  <c r="I25" i="99"/>
  <c r="E25" i="99"/>
  <c r="D25" i="99"/>
  <c r="H25" i="99" s="1"/>
  <c r="H29" i="99" s="1"/>
  <c r="O21" i="99"/>
  <c r="N21" i="99"/>
  <c r="M21" i="99"/>
  <c r="L21" i="99"/>
  <c r="K21" i="99"/>
  <c r="J21" i="99"/>
  <c r="I21" i="99"/>
  <c r="E21" i="99"/>
  <c r="D21" i="99"/>
  <c r="H21" i="99" s="1"/>
  <c r="O16" i="99"/>
  <c r="N16" i="99"/>
  <c r="M16" i="99"/>
  <c r="L16" i="99"/>
  <c r="K16" i="99"/>
  <c r="J16" i="99"/>
  <c r="I16" i="99"/>
  <c r="E16" i="99"/>
  <c r="D16" i="99"/>
  <c r="H16" i="99" s="1"/>
  <c r="O15" i="99"/>
  <c r="N15" i="99"/>
  <c r="M15" i="99"/>
  <c r="L15" i="99"/>
  <c r="K15" i="99"/>
  <c r="J15" i="99"/>
  <c r="I15" i="99"/>
  <c r="E15" i="99"/>
  <c r="D15" i="99"/>
  <c r="H15" i="99" s="1"/>
  <c r="O14" i="99"/>
  <c r="N14" i="99"/>
  <c r="M14" i="99"/>
  <c r="L14" i="99"/>
  <c r="K14" i="99"/>
  <c r="J14" i="99"/>
  <c r="I14" i="99"/>
  <c r="E14" i="99"/>
  <c r="D14" i="99"/>
  <c r="H14" i="99" s="1"/>
  <c r="O13" i="99"/>
  <c r="N13" i="99"/>
  <c r="M13" i="99"/>
  <c r="L13" i="99"/>
  <c r="K13" i="99"/>
  <c r="J13" i="99"/>
  <c r="I13" i="99"/>
  <c r="E13" i="99"/>
  <c r="D13" i="99"/>
  <c r="H13" i="99" s="1"/>
  <c r="O12" i="99"/>
  <c r="N12" i="99"/>
  <c r="M12" i="99"/>
  <c r="L12" i="99"/>
  <c r="K12" i="99"/>
  <c r="J12" i="99"/>
  <c r="I12" i="99"/>
  <c r="E12" i="99"/>
  <c r="D12" i="99"/>
  <c r="H12" i="99" s="1"/>
  <c r="O11" i="99"/>
  <c r="N11" i="99"/>
  <c r="M11" i="99"/>
  <c r="L11" i="99"/>
  <c r="K11" i="99"/>
  <c r="J11" i="99"/>
  <c r="I11" i="99"/>
  <c r="E11" i="99"/>
  <c r="D11" i="99"/>
  <c r="H11" i="99" s="1"/>
  <c r="O9" i="99"/>
  <c r="N9" i="99"/>
  <c r="M9" i="99"/>
  <c r="L9" i="99"/>
  <c r="K9" i="99"/>
  <c r="J9" i="99"/>
  <c r="I9" i="99"/>
  <c r="E9" i="99"/>
  <c r="D9" i="99"/>
  <c r="O8" i="99"/>
  <c r="N8" i="99"/>
  <c r="M8" i="99"/>
  <c r="L8" i="99"/>
  <c r="K8" i="99"/>
  <c r="J8" i="99"/>
  <c r="I8" i="99"/>
  <c r="E8" i="99"/>
  <c r="D8" i="99"/>
  <c r="H8" i="99" s="1"/>
  <c r="O7" i="99"/>
  <c r="N7" i="99"/>
  <c r="M7" i="99"/>
  <c r="L7" i="99"/>
  <c r="K7" i="99"/>
  <c r="J7" i="99"/>
  <c r="I7" i="99"/>
  <c r="E7" i="99"/>
  <c r="D7" i="99"/>
  <c r="H7" i="99" s="1"/>
  <c r="O6" i="99"/>
  <c r="N6" i="99"/>
  <c r="M6" i="99"/>
  <c r="L6" i="99"/>
  <c r="K6" i="99"/>
  <c r="J6" i="99"/>
  <c r="I6" i="99"/>
  <c r="E6" i="99"/>
  <c r="D6" i="99"/>
  <c r="H6" i="99" s="1"/>
  <c r="O5" i="99"/>
  <c r="O23" i="99" s="1"/>
  <c r="N5" i="99"/>
  <c r="N23" i="99" s="1"/>
  <c r="M5" i="99"/>
  <c r="M23" i="99" s="1"/>
  <c r="L5" i="99"/>
  <c r="L23" i="99" s="1"/>
  <c r="L24" i="99" s="1"/>
  <c r="K5" i="99"/>
  <c r="K23" i="99" s="1"/>
  <c r="K24" i="99" s="1"/>
  <c r="J5" i="99"/>
  <c r="J23" i="99" s="1"/>
  <c r="I5" i="99"/>
  <c r="I23" i="99" s="1"/>
  <c r="E5" i="99"/>
  <c r="E23" i="99" s="1"/>
  <c r="D5" i="99"/>
  <c r="O4" i="99"/>
  <c r="O27" i="99" s="1"/>
  <c r="N4" i="99"/>
  <c r="N27" i="99" s="1"/>
  <c r="M4" i="99"/>
  <c r="M27" i="99" s="1"/>
  <c r="L4" i="99"/>
  <c r="L27" i="99" s="1"/>
  <c r="K4" i="99"/>
  <c r="K27" i="99" s="1"/>
  <c r="J4" i="99"/>
  <c r="J27" i="99" s="1"/>
  <c r="I4" i="99"/>
  <c r="I27" i="99" s="1"/>
  <c r="E4" i="99"/>
  <c r="E27" i="99" s="1"/>
  <c r="D4" i="99"/>
  <c r="H3" i="99"/>
  <c r="O2" i="99"/>
  <c r="O20" i="99" s="1"/>
  <c r="N2" i="99"/>
  <c r="N20" i="99" s="1"/>
  <c r="M2" i="99"/>
  <c r="M20" i="99" s="1"/>
  <c r="L2" i="99"/>
  <c r="L20" i="99" s="1"/>
  <c r="K2" i="99"/>
  <c r="K20" i="99" s="1"/>
  <c r="J2" i="99"/>
  <c r="J20" i="99" s="1"/>
  <c r="I2" i="99"/>
  <c r="I20" i="99" s="1"/>
  <c r="E2" i="99"/>
  <c r="E20" i="99" s="1"/>
  <c r="D2" i="99"/>
  <c r="O37" i="98"/>
  <c r="N37" i="98"/>
  <c r="M37" i="98"/>
  <c r="L37" i="98"/>
  <c r="K37" i="98"/>
  <c r="J37" i="98"/>
  <c r="I37" i="98"/>
  <c r="H37" i="98"/>
  <c r="E37" i="98"/>
  <c r="D37" i="98"/>
  <c r="O36" i="98"/>
  <c r="N36" i="98"/>
  <c r="M36" i="98"/>
  <c r="L36" i="98"/>
  <c r="K36" i="98"/>
  <c r="J36" i="98"/>
  <c r="I36" i="98"/>
  <c r="H36" i="98"/>
  <c r="E36" i="98"/>
  <c r="D36" i="98"/>
  <c r="O35" i="98"/>
  <c r="N35" i="98"/>
  <c r="M35" i="98"/>
  <c r="L35" i="98"/>
  <c r="K35" i="98"/>
  <c r="J35" i="98"/>
  <c r="I35" i="98"/>
  <c r="E35" i="98"/>
  <c r="D35" i="98"/>
  <c r="H35" i="98" s="1"/>
  <c r="O34" i="98"/>
  <c r="N34" i="98"/>
  <c r="M34" i="98"/>
  <c r="L34" i="98"/>
  <c r="K34" i="98"/>
  <c r="J34" i="98"/>
  <c r="I34" i="98"/>
  <c r="E34" i="98"/>
  <c r="D34" i="98"/>
  <c r="H34" i="98" s="1"/>
  <c r="O33" i="98"/>
  <c r="N33" i="98"/>
  <c r="M33" i="98"/>
  <c r="L33" i="98"/>
  <c r="K33" i="98"/>
  <c r="J33" i="98"/>
  <c r="I33" i="98"/>
  <c r="E33" i="98"/>
  <c r="D33" i="98"/>
  <c r="H33" i="98" s="1"/>
  <c r="O32" i="98"/>
  <c r="N32" i="98"/>
  <c r="M32" i="98"/>
  <c r="L32" i="98"/>
  <c r="K32" i="98"/>
  <c r="J32" i="98"/>
  <c r="I32" i="98"/>
  <c r="E32" i="98"/>
  <c r="D32" i="98"/>
  <c r="H32" i="98" s="1"/>
  <c r="O25" i="98"/>
  <c r="N25" i="98"/>
  <c r="M25" i="98"/>
  <c r="L25" i="98"/>
  <c r="K25" i="98"/>
  <c r="J25" i="98"/>
  <c r="I25" i="98"/>
  <c r="E25" i="98"/>
  <c r="D25" i="98"/>
  <c r="H25" i="98" s="1"/>
  <c r="H29" i="98" s="1"/>
  <c r="O21" i="98"/>
  <c r="N21" i="98"/>
  <c r="M21" i="98"/>
  <c r="L21" i="98"/>
  <c r="K21" i="98"/>
  <c r="J21" i="98"/>
  <c r="I21" i="98"/>
  <c r="E21" i="98"/>
  <c r="D21" i="98"/>
  <c r="H21" i="98" s="1"/>
  <c r="O16" i="98"/>
  <c r="N16" i="98"/>
  <c r="M16" i="98"/>
  <c r="L16" i="98"/>
  <c r="K16" i="98"/>
  <c r="J16" i="98"/>
  <c r="I16" i="98"/>
  <c r="E16" i="98"/>
  <c r="D16" i="98"/>
  <c r="H16" i="98" s="1"/>
  <c r="O15" i="98"/>
  <c r="N15" i="98"/>
  <c r="M15" i="98"/>
  <c r="L15" i="98"/>
  <c r="K15" i="98"/>
  <c r="J15" i="98"/>
  <c r="I15" i="98"/>
  <c r="E15" i="98"/>
  <c r="D15" i="98"/>
  <c r="H15" i="98" s="1"/>
  <c r="O14" i="98"/>
  <c r="N14" i="98"/>
  <c r="M14" i="98"/>
  <c r="L14" i="98"/>
  <c r="K14" i="98"/>
  <c r="J14" i="98"/>
  <c r="I14" i="98"/>
  <c r="E14" i="98"/>
  <c r="D14" i="98"/>
  <c r="H14" i="98" s="1"/>
  <c r="O13" i="98"/>
  <c r="N13" i="98"/>
  <c r="M13" i="98"/>
  <c r="L13" i="98"/>
  <c r="K13" i="98"/>
  <c r="J13" i="98"/>
  <c r="I13" i="98"/>
  <c r="E13" i="98"/>
  <c r="D13" i="98"/>
  <c r="H13" i="98" s="1"/>
  <c r="O12" i="98"/>
  <c r="N12" i="98"/>
  <c r="M12" i="98"/>
  <c r="L12" i="98"/>
  <c r="K12" i="98"/>
  <c r="J12" i="98"/>
  <c r="I12" i="98"/>
  <c r="E12" i="98"/>
  <c r="D12" i="98"/>
  <c r="H12" i="98" s="1"/>
  <c r="O11" i="98"/>
  <c r="N11" i="98"/>
  <c r="M11" i="98"/>
  <c r="L11" i="98"/>
  <c r="K11" i="98"/>
  <c r="J11" i="98"/>
  <c r="I11" i="98"/>
  <c r="E11" i="98"/>
  <c r="D11" i="98"/>
  <c r="H11" i="98" s="1"/>
  <c r="O9" i="98"/>
  <c r="N9" i="98"/>
  <c r="M9" i="98"/>
  <c r="L9" i="98"/>
  <c r="K9" i="98"/>
  <c r="J9" i="98"/>
  <c r="I9" i="98"/>
  <c r="E9" i="98"/>
  <c r="D9" i="98"/>
  <c r="O8" i="98"/>
  <c r="N8" i="98"/>
  <c r="M8" i="98"/>
  <c r="L8" i="98"/>
  <c r="K8" i="98"/>
  <c r="J8" i="98"/>
  <c r="I8" i="98"/>
  <c r="E8" i="98"/>
  <c r="D8" i="98"/>
  <c r="H8" i="98" s="1"/>
  <c r="O7" i="98"/>
  <c r="N7" i="98"/>
  <c r="M7" i="98"/>
  <c r="L7" i="98"/>
  <c r="K7" i="98"/>
  <c r="J7" i="98"/>
  <c r="I7" i="98"/>
  <c r="E7" i="98"/>
  <c r="D7" i="98"/>
  <c r="H7" i="98" s="1"/>
  <c r="O6" i="98"/>
  <c r="N6" i="98"/>
  <c r="M6" i="98"/>
  <c r="L6" i="98"/>
  <c r="K6" i="98"/>
  <c r="J6" i="98"/>
  <c r="I6" i="98"/>
  <c r="E6" i="98"/>
  <c r="D6" i="98"/>
  <c r="H6" i="98" s="1"/>
  <c r="O5" i="98"/>
  <c r="O23" i="98" s="1"/>
  <c r="N5" i="98"/>
  <c r="N23" i="98" s="1"/>
  <c r="M5" i="98"/>
  <c r="M23" i="98" s="1"/>
  <c r="L5" i="98"/>
  <c r="L23" i="98" s="1"/>
  <c r="L24" i="98" s="1"/>
  <c r="K5" i="98"/>
  <c r="K23" i="98" s="1"/>
  <c r="K24" i="98" s="1"/>
  <c r="J5" i="98"/>
  <c r="J23" i="98" s="1"/>
  <c r="I5" i="98"/>
  <c r="I23" i="98" s="1"/>
  <c r="E5" i="98"/>
  <c r="E23" i="98" s="1"/>
  <c r="D5" i="98"/>
  <c r="O4" i="98"/>
  <c r="O27" i="98" s="1"/>
  <c r="N4" i="98"/>
  <c r="N27" i="98" s="1"/>
  <c r="M4" i="98"/>
  <c r="M27" i="98" s="1"/>
  <c r="L4" i="98"/>
  <c r="L27" i="98" s="1"/>
  <c r="K4" i="98"/>
  <c r="K27" i="98" s="1"/>
  <c r="J4" i="98"/>
  <c r="J27" i="98" s="1"/>
  <c r="I4" i="98"/>
  <c r="I27" i="98" s="1"/>
  <c r="E4" i="98"/>
  <c r="E27" i="98" s="1"/>
  <c r="D4" i="98"/>
  <c r="H3" i="98"/>
  <c r="O2" i="98"/>
  <c r="O20" i="98" s="1"/>
  <c r="N2" i="98"/>
  <c r="N20" i="98" s="1"/>
  <c r="M2" i="98"/>
  <c r="M20" i="98" s="1"/>
  <c r="L2" i="98"/>
  <c r="L20" i="98" s="1"/>
  <c r="K2" i="98"/>
  <c r="K20" i="98" s="1"/>
  <c r="J2" i="98"/>
  <c r="J20" i="98" s="1"/>
  <c r="I2" i="98"/>
  <c r="I20" i="98" s="1"/>
  <c r="E2" i="98"/>
  <c r="E20" i="98" s="1"/>
  <c r="D2" i="98"/>
  <c r="O37" i="97"/>
  <c r="N37" i="97"/>
  <c r="M37" i="97"/>
  <c r="L37" i="97"/>
  <c r="K37" i="97"/>
  <c r="J37" i="97"/>
  <c r="I37" i="97"/>
  <c r="H37" i="97"/>
  <c r="E37" i="97"/>
  <c r="D37" i="97"/>
  <c r="O36" i="97"/>
  <c r="N36" i="97"/>
  <c r="M36" i="97"/>
  <c r="L36" i="97"/>
  <c r="K36" i="97"/>
  <c r="J36" i="97"/>
  <c r="I36" i="97"/>
  <c r="H36" i="97"/>
  <c r="E36" i="97"/>
  <c r="D36" i="97"/>
  <c r="O35" i="97"/>
  <c r="N35" i="97"/>
  <c r="M35" i="97"/>
  <c r="L35" i="97"/>
  <c r="K35" i="97"/>
  <c r="J35" i="97"/>
  <c r="I35" i="97"/>
  <c r="E35" i="97"/>
  <c r="D35" i="97"/>
  <c r="H35" i="97" s="1"/>
  <c r="O34" i="97"/>
  <c r="N34" i="97"/>
  <c r="M34" i="97"/>
  <c r="L34" i="97"/>
  <c r="K34" i="97"/>
  <c r="J34" i="97"/>
  <c r="I34" i="97"/>
  <c r="E34" i="97"/>
  <c r="D34" i="97"/>
  <c r="H34" i="97" s="1"/>
  <c r="O33" i="97"/>
  <c r="N33" i="97"/>
  <c r="M33" i="97"/>
  <c r="L33" i="97"/>
  <c r="K33" i="97"/>
  <c r="J33" i="97"/>
  <c r="I33" i="97"/>
  <c r="E33" i="97"/>
  <c r="D33" i="97"/>
  <c r="H33" i="97" s="1"/>
  <c r="O32" i="97"/>
  <c r="N32" i="97"/>
  <c r="M32" i="97"/>
  <c r="L32" i="97"/>
  <c r="K32" i="97"/>
  <c r="J32" i="97"/>
  <c r="I32" i="97"/>
  <c r="E32" i="97"/>
  <c r="D32" i="97"/>
  <c r="H32" i="97" s="1"/>
  <c r="O25" i="97"/>
  <c r="N25" i="97"/>
  <c r="M25" i="97"/>
  <c r="L25" i="97"/>
  <c r="K25" i="97"/>
  <c r="J25" i="97"/>
  <c r="I25" i="97"/>
  <c r="E25" i="97"/>
  <c r="D25" i="97"/>
  <c r="H25" i="97" s="1"/>
  <c r="H29" i="97" s="1"/>
  <c r="O21" i="97"/>
  <c r="N21" i="97"/>
  <c r="M21" i="97"/>
  <c r="L21" i="97"/>
  <c r="K21" i="97"/>
  <c r="J21" i="97"/>
  <c r="I21" i="97"/>
  <c r="E21" i="97"/>
  <c r="D21" i="97"/>
  <c r="H21" i="97" s="1"/>
  <c r="O16" i="97"/>
  <c r="N16" i="97"/>
  <c r="M16" i="97"/>
  <c r="L16" i="97"/>
  <c r="K16" i="97"/>
  <c r="J16" i="97"/>
  <c r="I16" i="97"/>
  <c r="E16" i="97"/>
  <c r="D16" i="97"/>
  <c r="H16" i="97" s="1"/>
  <c r="O15" i="97"/>
  <c r="N15" i="97"/>
  <c r="M15" i="97"/>
  <c r="L15" i="97"/>
  <c r="K15" i="97"/>
  <c r="J15" i="97"/>
  <c r="I15" i="97"/>
  <c r="E15" i="97"/>
  <c r="D15" i="97"/>
  <c r="H15" i="97" s="1"/>
  <c r="O14" i="97"/>
  <c r="N14" i="97"/>
  <c r="M14" i="97"/>
  <c r="L14" i="97"/>
  <c r="K14" i="97"/>
  <c r="J14" i="97"/>
  <c r="I14" i="97"/>
  <c r="E14" i="97"/>
  <c r="D14" i="97"/>
  <c r="H14" i="97" s="1"/>
  <c r="O13" i="97"/>
  <c r="N13" i="97"/>
  <c r="M13" i="97"/>
  <c r="L13" i="97"/>
  <c r="K13" i="97"/>
  <c r="J13" i="97"/>
  <c r="I13" i="97"/>
  <c r="E13" i="97"/>
  <c r="D13" i="97"/>
  <c r="H13" i="97" s="1"/>
  <c r="O12" i="97"/>
  <c r="N12" i="97"/>
  <c r="M12" i="97"/>
  <c r="L12" i="97"/>
  <c r="K12" i="97"/>
  <c r="J12" i="97"/>
  <c r="I12" i="97"/>
  <c r="E12" i="97"/>
  <c r="D12" i="97"/>
  <c r="H12" i="97" s="1"/>
  <c r="O11" i="97"/>
  <c r="N11" i="97"/>
  <c r="M11" i="97"/>
  <c r="L11" i="97"/>
  <c r="K11" i="97"/>
  <c r="J11" i="97"/>
  <c r="I11" i="97"/>
  <c r="E11" i="97"/>
  <c r="D11" i="97"/>
  <c r="H11" i="97" s="1"/>
  <c r="O9" i="97"/>
  <c r="N9" i="97"/>
  <c r="M9" i="97"/>
  <c r="L9" i="97"/>
  <c r="K9" i="97"/>
  <c r="J9" i="97"/>
  <c r="I9" i="97"/>
  <c r="E9" i="97"/>
  <c r="D9" i="97"/>
  <c r="O8" i="97"/>
  <c r="N8" i="97"/>
  <c r="M8" i="97"/>
  <c r="L8" i="97"/>
  <c r="K8" i="97"/>
  <c r="J8" i="97"/>
  <c r="I8" i="97"/>
  <c r="E8" i="97"/>
  <c r="D8" i="97"/>
  <c r="H8" i="97" s="1"/>
  <c r="O7" i="97"/>
  <c r="N7" i="97"/>
  <c r="M7" i="97"/>
  <c r="L7" i="97"/>
  <c r="K7" i="97"/>
  <c r="J7" i="97"/>
  <c r="I7" i="97"/>
  <c r="E7" i="97"/>
  <c r="D7" i="97"/>
  <c r="H7" i="97" s="1"/>
  <c r="O6" i="97"/>
  <c r="N6" i="97"/>
  <c r="M6" i="97"/>
  <c r="L6" i="97"/>
  <c r="K6" i="97"/>
  <c r="J6" i="97"/>
  <c r="I6" i="97"/>
  <c r="E6" i="97"/>
  <c r="D6" i="97"/>
  <c r="H6" i="97" s="1"/>
  <c r="O5" i="97"/>
  <c r="O23" i="97" s="1"/>
  <c r="N5" i="97"/>
  <c r="N23" i="97" s="1"/>
  <c r="M5" i="97"/>
  <c r="M23" i="97" s="1"/>
  <c r="L5" i="97"/>
  <c r="L23" i="97" s="1"/>
  <c r="L24" i="97" s="1"/>
  <c r="K5" i="97"/>
  <c r="K23" i="97" s="1"/>
  <c r="K24" i="97" s="1"/>
  <c r="J5" i="97"/>
  <c r="J23" i="97" s="1"/>
  <c r="I5" i="97"/>
  <c r="I23" i="97" s="1"/>
  <c r="E5" i="97"/>
  <c r="E23" i="97" s="1"/>
  <c r="D5" i="97"/>
  <c r="O4" i="97"/>
  <c r="O27" i="97" s="1"/>
  <c r="N4" i="97"/>
  <c r="N27" i="97" s="1"/>
  <c r="M4" i="97"/>
  <c r="M27" i="97" s="1"/>
  <c r="L4" i="97"/>
  <c r="L27" i="97" s="1"/>
  <c r="K4" i="97"/>
  <c r="K27" i="97" s="1"/>
  <c r="J4" i="97"/>
  <c r="J27" i="97" s="1"/>
  <c r="I4" i="97"/>
  <c r="I27" i="97" s="1"/>
  <c r="E4" i="97"/>
  <c r="E27" i="97" s="1"/>
  <c r="D4" i="97"/>
  <c r="H3" i="97"/>
  <c r="O2" i="97"/>
  <c r="O20" i="97" s="1"/>
  <c r="N2" i="97"/>
  <c r="N20" i="97" s="1"/>
  <c r="M2" i="97"/>
  <c r="M20" i="97" s="1"/>
  <c r="L2" i="97"/>
  <c r="L20" i="97" s="1"/>
  <c r="K2" i="97"/>
  <c r="K20" i="97" s="1"/>
  <c r="J2" i="97"/>
  <c r="J20" i="97" s="1"/>
  <c r="I2" i="97"/>
  <c r="I20" i="97" s="1"/>
  <c r="E2" i="97"/>
  <c r="E20" i="97" s="1"/>
  <c r="D2" i="97"/>
  <c r="M37" i="96"/>
  <c r="L37" i="96"/>
  <c r="K37" i="96"/>
  <c r="J37" i="96"/>
  <c r="I37" i="96"/>
  <c r="H37" i="96"/>
  <c r="E37" i="96"/>
  <c r="D37" i="96"/>
  <c r="M36" i="96"/>
  <c r="L36" i="96"/>
  <c r="K36" i="96"/>
  <c r="J36" i="96"/>
  <c r="I36" i="96"/>
  <c r="H36" i="96"/>
  <c r="E36" i="96"/>
  <c r="D36" i="96"/>
  <c r="M35" i="96"/>
  <c r="L35" i="96"/>
  <c r="K35" i="96"/>
  <c r="J35" i="96"/>
  <c r="I35" i="96"/>
  <c r="E35" i="96"/>
  <c r="D35" i="96"/>
  <c r="H35" i="96" s="1"/>
  <c r="M34" i="96"/>
  <c r="L34" i="96"/>
  <c r="K34" i="96"/>
  <c r="J34" i="96"/>
  <c r="I34" i="96"/>
  <c r="E34" i="96"/>
  <c r="D34" i="96"/>
  <c r="H34" i="96" s="1"/>
  <c r="M33" i="96"/>
  <c r="L33" i="96"/>
  <c r="K33" i="96"/>
  <c r="J33" i="96"/>
  <c r="I33" i="96"/>
  <c r="E33" i="96"/>
  <c r="D33" i="96"/>
  <c r="H33" i="96" s="1"/>
  <c r="M32" i="96"/>
  <c r="L32" i="96"/>
  <c r="K32" i="96"/>
  <c r="J32" i="96"/>
  <c r="I32" i="96"/>
  <c r="E32" i="96"/>
  <c r="D32" i="96"/>
  <c r="H32" i="96" s="1"/>
  <c r="M25" i="96"/>
  <c r="L25" i="96"/>
  <c r="K25" i="96"/>
  <c r="J25" i="96"/>
  <c r="I25" i="96"/>
  <c r="E25" i="96"/>
  <c r="D25" i="96"/>
  <c r="H25" i="96" s="1"/>
  <c r="H29" i="96" s="1"/>
  <c r="M21" i="96"/>
  <c r="L21" i="96"/>
  <c r="K21" i="96"/>
  <c r="J21" i="96"/>
  <c r="I21" i="96"/>
  <c r="E21" i="96"/>
  <c r="D21" i="96"/>
  <c r="H21" i="96" s="1"/>
  <c r="M16" i="96"/>
  <c r="L16" i="96"/>
  <c r="K16" i="96"/>
  <c r="J16" i="96"/>
  <c r="I16" i="96"/>
  <c r="E16" i="96"/>
  <c r="D16" i="96"/>
  <c r="H16" i="96" s="1"/>
  <c r="M15" i="96"/>
  <c r="L15" i="96"/>
  <c r="K15" i="96"/>
  <c r="J15" i="96"/>
  <c r="I15" i="96"/>
  <c r="E15" i="96"/>
  <c r="D15" i="96"/>
  <c r="H15" i="96" s="1"/>
  <c r="M14" i="96"/>
  <c r="L14" i="96"/>
  <c r="K14" i="96"/>
  <c r="J14" i="96"/>
  <c r="I14" i="96"/>
  <c r="E14" i="96"/>
  <c r="D14" i="96"/>
  <c r="H14" i="96" s="1"/>
  <c r="M13" i="96"/>
  <c r="L13" i="96"/>
  <c r="K13" i="96"/>
  <c r="J13" i="96"/>
  <c r="I13" i="96"/>
  <c r="E13" i="96"/>
  <c r="D13" i="96"/>
  <c r="H13" i="96" s="1"/>
  <c r="M12" i="96"/>
  <c r="L12" i="96"/>
  <c r="K12" i="96"/>
  <c r="J12" i="96"/>
  <c r="I12" i="96"/>
  <c r="E12" i="96"/>
  <c r="D12" i="96"/>
  <c r="H12" i="96" s="1"/>
  <c r="M11" i="96"/>
  <c r="L11" i="96"/>
  <c r="K11" i="96"/>
  <c r="J11" i="96"/>
  <c r="I11" i="96"/>
  <c r="E11" i="96"/>
  <c r="D11" i="96"/>
  <c r="H11" i="96" s="1"/>
  <c r="M9" i="96"/>
  <c r="L9" i="96"/>
  <c r="K9" i="96"/>
  <c r="J9" i="96"/>
  <c r="I9" i="96"/>
  <c r="E9" i="96"/>
  <c r="D9" i="96"/>
  <c r="M8" i="96"/>
  <c r="L8" i="96"/>
  <c r="K8" i="96"/>
  <c r="J8" i="96"/>
  <c r="I8" i="96"/>
  <c r="E8" i="96"/>
  <c r="D8" i="96"/>
  <c r="H8" i="96" s="1"/>
  <c r="M7" i="96"/>
  <c r="L7" i="96"/>
  <c r="K7" i="96"/>
  <c r="J7" i="96"/>
  <c r="I7" i="96"/>
  <c r="E7" i="96"/>
  <c r="D7" i="96"/>
  <c r="H7" i="96" s="1"/>
  <c r="M6" i="96"/>
  <c r="L6" i="96"/>
  <c r="K6" i="96"/>
  <c r="J6" i="96"/>
  <c r="I6" i="96"/>
  <c r="E6" i="96"/>
  <c r="D6" i="96"/>
  <c r="H6" i="96" s="1"/>
  <c r="M5" i="96"/>
  <c r="M23" i="96" s="1"/>
  <c r="L5" i="96"/>
  <c r="L23" i="96" s="1"/>
  <c r="L24" i="96" s="1"/>
  <c r="K5" i="96"/>
  <c r="K23" i="96" s="1"/>
  <c r="K24" i="96" s="1"/>
  <c r="J5" i="96"/>
  <c r="J23" i="96" s="1"/>
  <c r="I5" i="96"/>
  <c r="I23" i="96" s="1"/>
  <c r="E5" i="96"/>
  <c r="E23" i="96" s="1"/>
  <c r="D5" i="96"/>
  <c r="M4" i="96"/>
  <c r="M27" i="96" s="1"/>
  <c r="L4" i="96"/>
  <c r="L27" i="96" s="1"/>
  <c r="K4" i="96"/>
  <c r="K27" i="96" s="1"/>
  <c r="J4" i="96"/>
  <c r="J27" i="96" s="1"/>
  <c r="I4" i="96"/>
  <c r="I27" i="96" s="1"/>
  <c r="E4" i="96"/>
  <c r="E27" i="96" s="1"/>
  <c r="D4" i="96"/>
  <c r="H3" i="96"/>
  <c r="M2" i="96"/>
  <c r="M20" i="96" s="1"/>
  <c r="L2" i="96"/>
  <c r="L20" i="96" s="1"/>
  <c r="K2" i="96"/>
  <c r="K20" i="96" s="1"/>
  <c r="J2" i="96"/>
  <c r="J20" i="96" s="1"/>
  <c r="I2" i="96"/>
  <c r="I20" i="96" s="1"/>
  <c r="E2" i="96"/>
  <c r="E20" i="96" s="1"/>
  <c r="D2" i="96"/>
  <c r="O37" i="95"/>
  <c r="N37" i="95"/>
  <c r="M37" i="95"/>
  <c r="L37" i="95"/>
  <c r="K37" i="95"/>
  <c r="J37" i="95"/>
  <c r="I37" i="95"/>
  <c r="H37" i="95"/>
  <c r="E37" i="95"/>
  <c r="D37" i="95"/>
  <c r="O36" i="95"/>
  <c r="N36" i="95"/>
  <c r="M36" i="95"/>
  <c r="L36" i="95"/>
  <c r="K36" i="95"/>
  <c r="J36" i="95"/>
  <c r="I36" i="95"/>
  <c r="H36" i="95"/>
  <c r="E36" i="95"/>
  <c r="D36" i="95"/>
  <c r="O35" i="95"/>
  <c r="N35" i="95"/>
  <c r="M35" i="95"/>
  <c r="L35" i="95"/>
  <c r="K35" i="95"/>
  <c r="J35" i="95"/>
  <c r="I35" i="95"/>
  <c r="E35" i="95"/>
  <c r="D35" i="95"/>
  <c r="H35" i="95" s="1"/>
  <c r="O34" i="95"/>
  <c r="N34" i="95"/>
  <c r="M34" i="95"/>
  <c r="L34" i="95"/>
  <c r="K34" i="95"/>
  <c r="J34" i="95"/>
  <c r="I34" i="95"/>
  <c r="E34" i="95"/>
  <c r="D34" i="95"/>
  <c r="H34" i="95" s="1"/>
  <c r="O33" i="95"/>
  <c r="N33" i="95"/>
  <c r="M33" i="95"/>
  <c r="L33" i="95"/>
  <c r="K33" i="95"/>
  <c r="J33" i="95"/>
  <c r="I33" i="95"/>
  <c r="E33" i="95"/>
  <c r="D33" i="95"/>
  <c r="H33" i="95" s="1"/>
  <c r="O32" i="95"/>
  <c r="N32" i="95"/>
  <c r="M32" i="95"/>
  <c r="L32" i="95"/>
  <c r="K32" i="95"/>
  <c r="J32" i="95"/>
  <c r="I32" i="95"/>
  <c r="E32" i="95"/>
  <c r="D32" i="95"/>
  <c r="H32" i="95" s="1"/>
  <c r="O25" i="95"/>
  <c r="N25" i="95"/>
  <c r="M25" i="95"/>
  <c r="L25" i="95"/>
  <c r="K25" i="95"/>
  <c r="J25" i="95"/>
  <c r="I25" i="95"/>
  <c r="E25" i="95"/>
  <c r="D25" i="95"/>
  <c r="H25" i="95" s="1"/>
  <c r="H29" i="95" s="1"/>
  <c r="O21" i="95"/>
  <c r="N21" i="95"/>
  <c r="M21" i="95"/>
  <c r="L21" i="95"/>
  <c r="K21" i="95"/>
  <c r="J21" i="95"/>
  <c r="I21" i="95"/>
  <c r="E21" i="95"/>
  <c r="D21" i="95"/>
  <c r="H21" i="95" s="1"/>
  <c r="O16" i="95"/>
  <c r="N16" i="95"/>
  <c r="M16" i="95"/>
  <c r="L16" i="95"/>
  <c r="K16" i="95"/>
  <c r="J16" i="95"/>
  <c r="I16" i="95"/>
  <c r="E16" i="95"/>
  <c r="D16" i="95"/>
  <c r="H16" i="95" s="1"/>
  <c r="O15" i="95"/>
  <c r="N15" i="95"/>
  <c r="M15" i="95"/>
  <c r="L15" i="95"/>
  <c r="K15" i="95"/>
  <c r="J15" i="95"/>
  <c r="I15" i="95"/>
  <c r="E15" i="95"/>
  <c r="D15" i="95"/>
  <c r="H15" i="95" s="1"/>
  <c r="O14" i="95"/>
  <c r="N14" i="95"/>
  <c r="M14" i="95"/>
  <c r="L14" i="95"/>
  <c r="K14" i="95"/>
  <c r="J14" i="95"/>
  <c r="I14" i="95"/>
  <c r="E14" i="95"/>
  <c r="D14" i="95"/>
  <c r="H14" i="95" s="1"/>
  <c r="O13" i="95"/>
  <c r="N13" i="95"/>
  <c r="M13" i="95"/>
  <c r="L13" i="95"/>
  <c r="K13" i="95"/>
  <c r="J13" i="95"/>
  <c r="I13" i="95"/>
  <c r="E13" i="95"/>
  <c r="D13" i="95"/>
  <c r="H13" i="95" s="1"/>
  <c r="O12" i="95"/>
  <c r="N12" i="95"/>
  <c r="M12" i="95"/>
  <c r="L12" i="95"/>
  <c r="K12" i="95"/>
  <c r="J12" i="95"/>
  <c r="I12" i="95"/>
  <c r="E12" i="95"/>
  <c r="D12" i="95"/>
  <c r="H12" i="95" s="1"/>
  <c r="O11" i="95"/>
  <c r="N11" i="95"/>
  <c r="M11" i="95"/>
  <c r="L11" i="95"/>
  <c r="K11" i="95"/>
  <c r="J11" i="95"/>
  <c r="I11" i="95"/>
  <c r="E11" i="95"/>
  <c r="D11" i="95"/>
  <c r="H11" i="95" s="1"/>
  <c r="O9" i="95"/>
  <c r="N9" i="95"/>
  <c r="M9" i="95"/>
  <c r="L9" i="95"/>
  <c r="K9" i="95"/>
  <c r="J9" i="95"/>
  <c r="I9" i="95"/>
  <c r="E9" i="95"/>
  <c r="D9" i="95"/>
  <c r="O8" i="95"/>
  <c r="N8" i="95"/>
  <c r="M8" i="95"/>
  <c r="L8" i="95"/>
  <c r="K8" i="95"/>
  <c r="J8" i="95"/>
  <c r="I8" i="95"/>
  <c r="E8" i="95"/>
  <c r="D8" i="95"/>
  <c r="H8" i="95" s="1"/>
  <c r="O7" i="95"/>
  <c r="N7" i="95"/>
  <c r="M7" i="95"/>
  <c r="L7" i="95"/>
  <c r="K7" i="95"/>
  <c r="J7" i="95"/>
  <c r="I7" i="95"/>
  <c r="E7" i="95"/>
  <c r="D7" i="95"/>
  <c r="H7" i="95" s="1"/>
  <c r="O6" i="95"/>
  <c r="N6" i="95"/>
  <c r="M6" i="95"/>
  <c r="L6" i="95"/>
  <c r="K6" i="95"/>
  <c r="J6" i="95"/>
  <c r="I6" i="95"/>
  <c r="E6" i="95"/>
  <c r="D6" i="95"/>
  <c r="H6" i="95" s="1"/>
  <c r="O5" i="95"/>
  <c r="O23" i="95" s="1"/>
  <c r="N5" i="95"/>
  <c r="N23" i="95" s="1"/>
  <c r="M5" i="95"/>
  <c r="M23" i="95" s="1"/>
  <c r="L5" i="95"/>
  <c r="L23" i="95" s="1"/>
  <c r="L24" i="95" s="1"/>
  <c r="K5" i="95"/>
  <c r="K23" i="95" s="1"/>
  <c r="K24" i="95" s="1"/>
  <c r="J5" i="95"/>
  <c r="J23" i="95" s="1"/>
  <c r="I5" i="95"/>
  <c r="I23" i="95" s="1"/>
  <c r="E5" i="95"/>
  <c r="E23" i="95" s="1"/>
  <c r="D5" i="95"/>
  <c r="O4" i="95"/>
  <c r="O27" i="95" s="1"/>
  <c r="N4" i="95"/>
  <c r="N27" i="95" s="1"/>
  <c r="M4" i="95"/>
  <c r="M27" i="95" s="1"/>
  <c r="L4" i="95"/>
  <c r="L27" i="95" s="1"/>
  <c r="K4" i="95"/>
  <c r="K27" i="95" s="1"/>
  <c r="J4" i="95"/>
  <c r="J27" i="95" s="1"/>
  <c r="I4" i="95"/>
  <c r="I27" i="95" s="1"/>
  <c r="E4" i="95"/>
  <c r="E27" i="95" s="1"/>
  <c r="D4" i="95"/>
  <c r="H3" i="95"/>
  <c r="O2" i="95"/>
  <c r="O20" i="95" s="1"/>
  <c r="N2" i="95"/>
  <c r="N20" i="95" s="1"/>
  <c r="M2" i="95"/>
  <c r="M20" i="95" s="1"/>
  <c r="L2" i="95"/>
  <c r="L20" i="95" s="1"/>
  <c r="K2" i="95"/>
  <c r="K20" i="95" s="1"/>
  <c r="J2" i="95"/>
  <c r="J20" i="95" s="1"/>
  <c r="I2" i="95"/>
  <c r="I20" i="95" s="1"/>
  <c r="E2" i="95"/>
  <c r="E20" i="95" s="1"/>
  <c r="D2" i="95"/>
  <c r="L37" i="94"/>
  <c r="K37" i="94"/>
  <c r="J37" i="94"/>
  <c r="I37" i="94"/>
  <c r="H37" i="94"/>
  <c r="E37" i="94"/>
  <c r="D37" i="94"/>
  <c r="L36" i="94"/>
  <c r="K36" i="94"/>
  <c r="J36" i="94"/>
  <c r="I36" i="94"/>
  <c r="H36" i="94"/>
  <c r="E36" i="94"/>
  <c r="D36" i="94"/>
  <c r="L35" i="94"/>
  <c r="K35" i="94"/>
  <c r="J35" i="94"/>
  <c r="I35" i="94"/>
  <c r="E35" i="94"/>
  <c r="D35" i="94"/>
  <c r="H35" i="94" s="1"/>
  <c r="L34" i="94"/>
  <c r="K34" i="94"/>
  <c r="J34" i="94"/>
  <c r="I34" i="94"/>
  <c r="E34" i="94"/>
  <c r="D34" i="94"/>
  <c r="H34" i="94" s="1"/>
  <c r="L33" i="94"/>
  <c r="K33" i="94"/>
  <c r="J33" i="94"/>
  <c r="I33" i="94"/>
  <c r="E33" i="94"/>
  <c r="D33" i="94"/>
  <c r="H33" i="94" s="1"/>
  <c r="L32" i="94"/>
  <c r="K32" i="94"/>
  <c r="J32" i="94"/>
  <c r="I32" i="94"/>
  <c r="E32" i="94"/>
  <c r="D32" i="94"/>
  <c r="H32" i="94" s="1"/>
  <c r="L25" i="94"/>
  <c r="K25" i="94"/>
  <c r="J25" i="94"/>
  <c r="I25" i="94"/>
  <c r="E25" i="94"/>
  <c r="D25" i="94"/>
  <c r="H25" i="94" s="1"/>
  <c r="L21" i="94"/>
  <c r="K21" i="94"/>
  <c r="J21" i="94"/>
  <c r="I21" i="94"/>
  <c r="E21" i="94"/>
  <c r="D21" i="94"/>
  <c r="H21" i="94" s="1"/>
  <c r="L16" i="94"/>
  <c r="K16" i="94"/>
  <c r="J16" i="94"/>
  <c r="I16" i="94"/>
  <c r="E16" i="94"/>
  <c r="D16" i="94"/>
  <c r="H16" i="94" s="1"/>
  <c r="L15" i="94"/>
  <c r="K15" i="94"/>
  <c r="J15" i="94"/>
  <c r="I15" i="94"/>
  <c r="E15" i="94"/>
  <c r="D15" i="94"/>
  <c r="H15" i="94" s="1"/>
  <c r="L14" i="94"/>
  <c r="K14" i="94"/>
  <c r="J14" i="94"/>
  <c r="I14" i="94"/>
  <c r="E14" i="94"/>
  <c r="D14" i="94"/>
  <c r="H14" i="94" s="1"/>
  <c r="L13" i="94"/>
  <c r="K13" i="94"/>
  <c r="J13" i="94"/>
  <c r="I13" i="94"/>
  <c r="E13" i="94"/>
  <c r="D13" i="94"/>
  <c r="H13" i="94" s="1"/>
  <c r="L12" i="94"/>
  <c r="K12" i="94"/>
  <c r="J12" i="94"/>
  <c r="I12" i="94"/>
  <c r="E12" i="94"/>
  <c r="D12" i="94"/>
  <c r="H12" i="94" s="1"/>
  <c r="L11" i="94"/>
  <c r="K11" i="94"/>
  <c r="J11" i="94"/>
  <c r="I11" i="94"/>
  <c r="E11" i="94"/>
  <c r="D11" i="94"/>
  <c r="H11" i="94" s="1"/>
  <c r="L9" i="94"/>
  <c r="K9" i="94"/>
  <c r="J9" i="94"/>
  <c r="I9" i="94"/>
  <c r="E9" i="94"/>
  <c r="D9" i="94"/>
  <c r="L8" i="94"/>
  <c r="K8" i="94"/>
  <c r="J8" i="94"/>
  <c r="I8" i="94"/>
  <c r="E8" i="94"/>
  <c r="D8" i="94"/>
  <c r="H8" i="94" s="1"/>
  <c r="L7" i="94"/>
  <c r="K7" i="94"/>
  <c r="J7" i="94"/>
  <c r="I7" i="94"/>
  <c r="E7" i="94"/>
  <c r="D7" i="94"/>
  <c r="H7" i="94" s="1"/>
  <c r="L6" i="94"/>
  <c r="K6" i="94"/>
  <c r="J6" i="94"/>
  <c r="I6" i="94"/>
  <c r="E6" i="94"/>
  <c r="D6" i="94"/>
  <c r="H6" i="94" s="1"/>
  <c r="L5" i="94"/>
  <c r="L23" i="94" s="1"/>
  <c r="L24" i="94" s="1"/>
  <c r="K5" i="94"/>
  <c r="K23" i="94" s="1"/>
  <c r="K24" i="94" s="1"/>
  <c r="J5" i="94"/>
  <c r="J23" i="94" s="1"/>
  <c r="I5" i="94"/>
  <c r="I23" i="94" s="1"/>
  <c r="E5" i="94"/>
  <c r="E23" i="94" s="1"/>
  <c r="D5" i="94"/>
  <c r="L4" i="94"/>
  <c r="L27" i="94" s="1"/>
  <c r="K4" i="94"/>
  <c r="K27" i="94" s="1"/>
  <c r="J4" i="94"/>
  <c r="J27" i="94" s="1"/>
  <c r="I4" i="94"/>
  <c r="I27" i="94" s="1"/>
  <c r="E4" i="94"/>
  <c r="E27" i="94" s="1"/>
  <c r="D4" i="94"/>
  <c r="H3" i="94"/>
  <c r="L2" i="94"/>
  <c r="L20" i="94" s="1"/>
  <c r="K2" i="94"/>
  <c r="K20" i="94" s="1"/>
  <c r="J2" i="94"/>
  <c r="J20" i="94" s="1"/>
  <c r="I2" i="94"/>
  <c r="I20" i="94" s="1"/>
  <c r="E2" i="94"/>
  <c r="E20" i="94" s="1"/>
  <c r="D2" i="94"/>
  <c r="M37" i="93"/>
  <c r="L37" i="93"/>
  <c r="K37" i="93"/>
  <c r="J37" i="93"/>
  <c r="I37" i="93"/>
  <c r="H37" i="93"/>
  <c r="E37" i="93"/>
  <c r="D37" i="93"/>
  <c r="M36" i="93"/>
  <c r="L36" i="93"/>
  <c r="K36" i="93"/>
  <c r="J36" i="93"/>
  <c r="I36" i="93"/>
  <c r="H36" i="93"/>
  <c r="E36" i="93"/>
  <c r="D36" i="93"/>
  <c r="M35" i="93"/>
  <c r="L35" i="93"/>
  <c r="K35" i="93"/>
  <c r="J35" i="93"/>
  <c r="I35" i="93"/>
  <c r="E35" i="93"/>
  <c r="D35" i="93"/>
  <c r="H35" i="93" s="1"/>
  <c r="M34" i="93"/>
  <c r="L34" i="93"/>
  <c r="K34" i="93"/>
  <c r="J34" i="93"/>
  <c r="I34" i="93"/>
  <c r="E34" i="93"/>
  <c r="D34" i="93"/>
  <c r="H34" i="93" s="1"/>
  <c r="M33" i="93"/>
  <c r="L33" i="93"/>
  <c r="K33" i="93"/>
  <c r="J33" i="93"/>
  <c r="I33" i="93"/>
  <c r="E33" i="93"/>
  <c r="D33" i="93"/>
  <c r="H33" i="93" s="1"/>
  <c r="M32" i="93"/>
  <c r="L32" i="93"/>
  <c r="K32" i="93"/>
  <c r="J32" i="93"/>
  <c r="I32" i="93"/>
  <c r="E32" i="93"/>
  <c r="D32" i="93"/>
  <c r="H32" i="93" s="1"/>
  <c r="M25" i="93"/>
  <c r="L25" i="93"/>
  <c r="K25" i="93"/>
  <c r="J25" i="93"/>
  <c r="I25" i="93"/>
  <c r="E25" i="93"/>
  <c r="D25" i="93"/>
  <c r="H25" i="93" s="1"/>
  <c r="H29" i="93" s="1"/>
  <c r="M21" i="93"/>
  <c r="L21" i="93"/>
  <c r="K21" i="93"/>
  <c r="J21" i="93"/>
  <c r="I21" i="93"/>
  <c r="E21" i="93"/>
  <c r="D21" i="93"/>
  <c r="H21" i="93" s="1"/>
  <c r="M16" i="93"/>
  <c r="L16" i="93"/>
  <c r="K16" i="93"/>
  <c r="J16" i="93"/>
  <c r="I16" i="93"/>
  <c r="E16" i="93"/>
  <c r="D16" i="93"/>
  <c r="H16" i="93" s="1"/>
  <c r="M15" i="93"/>
  <c r="L15" i="93"/>
  <c r="K15" i="93"/>
  <c r="J15" i="93"/>
  <c r="I15" i="93"/>
  <c r="E15" i="93"/>
  <c r="D15" i="93"/>
  <c r="H15" i="93" s="1"/>
  <c r="M14" i="93"/>
  <c r="L14" i="93"/>
  <c r="K14" i="93"/>
  <c r="J14" i="93"/>
  <c r="I14" i="93"/>
  <c r="E14" i="93"/>
  <c r="D14" i="93"/>
  <c r="H14" i="93" s="1"/>
  <c r="M13" i="93"/>
  <c r="L13" i="93"/>
  <c r="K13" i="93"/>
  <c r="J13" i="93"/>
  <c r="I13" i="93"/>
  <c r="E13" i="93"/>
  <c r="D13" i="93"/>
  <c r="H13" i="93" s="1"/>
  <c r="M12" i="93"/>
  <c r="L12" i="93"/>
  <c r="K12" i="93"/>
  <c r="J12" i="93"/>
  <c r="I12" i="93"/>
  <c r="E12" i="93"/>
  <c r="D12" i="93"/>
  <c r="H12" i="93" s="1"/>
  <c r="M11" i="93"/>
  <c r="L11" i="93"/>
  <c r="K11" i="93"/>
  <c r="J11" i="93"/>
  <c r="I11" i="93"/>
  <c r="E11" i="93"/>
  <c r="D11" i="93"/>
  <c r="H11" i="93" s="1"/>
  <c r="M9" i="93"/>
  <c r="L9" i="93"/>
  <c r="K9" i="93"/>
  <c r="J9" i="93"/>
  <c r="I9" i="93"/>
  <c r="E9" i="93"/>
  <c r="D9" i="93"/>
  <c r="M8" i="93"/>
  <c r="L8" i="93"/>
  <c r="K8" i="93"/>
  <c r="J8" i="93"/>
  <c r="I8" i="93"/>
  <c r="E8" i="93"/>
  <c r="D8" i="93"/>
  <c r="H8" i="93" s="1"/>
  <c r="M7" i="93"/>
  <c r="L7" i="93"/>
  <c r="K7" i="93"/>
  <c r="J7" i="93"/>
  <c r="I7" i="93"/>
  <c r="E7" i="93"/>
  <c r="D7" i="93"/>
  <c r="H7" i="93" s="1"/>
  <c r="M6" i="93"/>
  <c r="L6" i="93"/>
  <c r="K6" i="93"/>
  <c r="J6" i="93"/>
  <c r="I6" i="93"/>
  <c r="E6" i="93"/>
  <c r="D6" i="93"/>
  <c r="H6" i="93" s="1"/>
  <c r="M5" i="93"/>
  <c r="M23" i="93" s="1"/>
  <c r="L5" i="93"/>
  <c r="L23" i="93" s="1"/>
  <c r="L24" i="93" s="1"/>
  <c r="K5" i="93"/>
  <c r="K23" i="93" s="1"/>
  <c r="K24" i="93" s="1"/>
  <c r="J5" i="93"/>
  <c r="J23" i="93" s="1"/>
  <c r="I5" i="93"/>
  <c r="I23" i="93" s="1"/>
  <c r="E5" i="93"/>
  <c r="E23" i="93" s="1"/>
  <c r="D5" i="93"/>
  <c r="M4" i="93"/>
  <c r="M27" i="93" s="1"/>
  <c r="L4" i="93"/>
  <c r="L27" i="93" s="1"/>
  <c r="K4" i="93"/>
  <c r="K27" i="93" s="1"/>
  <c r="J4" i="93"/>
  <c r="J27" i="93" s="1"/>
  <c r="I4" i="93"/>
  <c r="I27" i="93" s="1"/>
  <c r="E4" i="93"/>
  <c r="E27" i="93" s="1"/>
  <c r="D4" i="93"/>
  <c r="H3" i="93"/>
  <c r="M2" i="93"/>
  <c r="M20" i="93" s="1"/>
  <c r="L2" i="93"/>
  <c r="L20" i="93" s="1"/>
  <c r="K2" i="93"/>
  <c r="K20" i="93" s="1"/>
  <c r="J2" i="93"/>
  <c r="J20" i="93" s="1"/>
  <c r="I2" i="93"/>
  <c r="I20" i="93" s="1"/>
  <c r="E2" i="93"/>
  <c r="E20" i="93" s="1"/>
  <c r="D2" i="93"/>
  <c r="N37" i="92"/>
  <c r="M37" i="92"/>
  <c r="L37" i="92"/>
  <c r="K37" i="92"/>
  <c r="J37" i="92"/>
  <c r="I37" i="92"/>
  <c r="H37" i="92"/>
  <c r="E37" i="92"/>
  <c r="D37" i="92"/>
  <c r="N36" i="92"/>
  <c r="M36" i="92"/>
  <c r="L36" i="92"/>
  <c r="K36" i="92"/>
  <c r="J36" i="92"/>
  <c r="I36" i="92"/>
  <c r="H36" i="92"/>
  <c r="E36" i="92"/>
  <c r="D36" i="92"/>
  <c r="N35" i="92"/>
  <c r="M35" i="92"/>
  <c r="L35" i="92"/>
  <c r="K35" i="92"/>
  <c r="J35" i="92"/>
  <c r="I35" i="92"/>
  <c r="E35" i="92"/>
  <c r="D35" i="92"/>
  <c r="H35" i="92" s="1"/>
  <c r="N34" i="92"/>
  <c r="M34" i="92"/>
  <c r="L34" i="92"/>
  <c r="K34" i="92"/>
  <c r="J34" i="92"/>
  <c r="I34" i="92"/>
  <c r="E34" i="92"/>
  <c r="D34" i="92"/>
  <c r="H34" i="92" s="1"/>
  <c r="N33" i="92"/>
  <c r="M33" i="92"/>
  <c r="L33" i="92"/>
  <c r="K33" i="92"/>
  <c r="J33" i="92"/>
  <c r="I33" i="92"/>
  <c r="E33" i="92"/>
  <c r="D33" i="92"/>
  <c r="H33" i="92" s="1"/>
  <c r="N32" i="92"/>
  <c r="M32" i="92"/>
  <c r="L32" i="92"/>
  <c r="K32" i="92"/>
  <c r="J32" i="92"/>
  <c r="I32" i="92"/>
  <c r="E32" i="92"/>
  <c r="D32" i="92"/>
  <c r="H32" i="92" s="1"/>
  <c r="N25" i="92"/>
  <c r="M25" i="92"/>
  <c r="L25" i="92"/>
  <c r="K25" i="92"/>
  <c r="J25" i="92"/>
  <c r="I25" i="92"/>
  <c r="E25" i="92"/>
  <c r="D25" i="92"/>
  <c r="H25" i="92" s="1"/>
  <c r="H29" i="92" s="1"/>
  <c r="N21" i="92"/>
  <c r="M21" i="92"/>
  <c r="L21" i="92"/>
  <c r="K21" i="92"/>
  <c r="J21" i="92"/>
  <c r="I21" i="92"/>
  <c r="E21" i="92"/>
  <c r="D21" i="92"/>
  <c r="H21" i="92" s="1"/>
  <c r="N16" i="92"/>
  <c r="M16" i="92"/>
  <c r="L16" i="92"/>
  <c r="K16" i="92"/>
  <c r="J16" i="92"/>
  <c r="I16" i="92"/>
  <c r="E16" i="92"/>
  <c r="D16" i="92"/>
  <c r="H16" i="92" s="1"/>
  <c r="N15" i="92"/>
  <c r="M15" i="92"/>
  <c r="L15" i="92"/>
  <c r="K15" i="92"/>
  <c r="J15" i="92"/>
  <c r="I15" i="92"/>
  <c r="E15" i="92"/>
  <c r="D15" i="92"/>
  <c r="H15" i="92" s="1"/>
  <c r="N14" i="92"/>
  <c r="M14" i="92"/>
  <c r="L14" i="92"/>
  <c r="K14" i="92"/>
  <c r="J14" i="92"/>
  <c r="I14" i="92"/>
  <c r="E14" i="92"/>
  <c r="D14" i="92"/>
  <c r="H14" i="92" s="1"/>
  <c r="N13" i="92"/>
  <c r="M13" i="92"/>
  <c r="L13" i="92"/>
  <c r="K13" i="92"/>
  <c r="J13" i="92"/>
  <c r="I13" i="92"/>
  <c r="E13" i="92"/>
  <c r="D13" i="92"/>
  <c r="H13" i="92" s="1"/>
  <c r="N12" i="92"/>
  <c r="M12" i="92"/>
  <c r="L12" i="92"/>
  <c r="K12" i="92"/>
  <c r="J12" i="92"/>
  <c r="I12" i="92"/>
  <c r="E12" i="92"/>
  <c r="D12" i="92"/>
  <c r="H12" i="92" s="1"/>
  <c r="N11" i="92"/>
  <c r="M11" i="92"/>
  <c r="L11" i="92"/>
  <c r="K11" i="92"/>
  <c r="J11" i="92"/>
  <c r="I11" i="92"/>
  <c r="E11" i="92"/>
  <c r="D11" i="92"/>
  <c r="H11" i="92" s="1"/>
  <c r="N9" i="92"/>
  <c r="M9" i="92"/>
  <c r="L9" i="92"/>
  <c r="K9" i="92"/>
  <c r="J9" i="92"/>
  <c r="I9" i="92"/>
  <c r="E9" i="92"/>
  <c r="D9" i="92"/>
  <c r="N8" i="92"/>
  <c r="M8" i="92"/>
  <c r="L8" i="92"/>
  <c r="K8" i="92"/>
  <c r="J8" i="92"/>
  <c r="I8" i="92"/>
  <c r="E8" i="92"/>
  <c r="D8" i="92"/>
  <c r="H8" i="92" s="1"/>
  <c r="N7" i="92"/>
  <c r="M7" i="92"/>
  <c r="L7" i="92"/>
  <c r="K7" i="92"/>
  <c r="J7" i="92"/>
  <c r="I7" i="92"/>
  <c r="E7" i="92"/>
  <c r="D7" i="92"/>
  <c r="H7" i="92" s="1"/>
  <c r="N6" i="92"/>
  <c r="M6" i="92"/>
  <c r="L6" i="92"/>
  <c r="K6" i="92"/>
  <c r="J6" i="92"/>
  <c r="I6" i="92"/>
  <c r="E6" i="92"/>
  <c r="D6" i="92"/>
  <c r="H6" i="92" s="1"/>
  <c r="N5" i="92"/>
  <c r="N23" i="92" s="1"/>
  <c r="M5" i="92"/>
  <c r="M23" i="92" s="1"/>
  <c r="L5" i="92"/>
  <c r="L23" i="92" s="1"/>
  <c r="L24" i="92" s="1"/>
  <c r="K5" i="92"/>
  <c r="K23" i="92" s="1"/>
  <c r="K24" i="92" s="1"/>
  <c r="J5" i="92"/>
  <c r="J23" i="92" s="1"/>
  <c r="I5" i="92"/>
  <c r="I23" i="92" s="1"/>
  <c r="E5" i="92"/>
  <c r="E23" i="92" s="1"/>
  <c r="D5" i="92"/>
  <c r="N4" i="92"/>
  <c r="N27" i="92" s="1"/>
  <c r="M4" i="92"/>
  <c r="M27" i="92" s="1"/>
  <c r="L4" i="92"/>
  <c r="L27" i="92" s="1"/>
  <c r="K4" i="92"/>
  <c r="K27" i="92" s="1"/>
  <c r="J4" i="92"/>
  <c r="J27" i="92" s="1"/>
  <c r="I4" i="92"/>
  <c r="I27" i="92" s="1"/>
  <c r="E4" i="92"/>
  <c r="E27" i="92" s="1"/>
  <c r="D4" i="92"/>
  <c r="H3" i="92"/>
  <c r="N2" i="92"/>
  <c r="N20" i="92" s="1"/>
  <c r="M2" i="92"/>
  <c r="M20" i="92" s="1"/>
  <c r="L2" i="92"/>
  <c r="L20" i="92" s="1"/>
  <c r="K2" i="92"/>
  <c r="K20" i="92" s="1"/>
  <c r="J2" i="92"/>
  <c r="J20" i="92" s="1"/>
  <c r="I2" i="92"/>
  <c r="I20" i="92" s="1"/>
  <c r="E2" i="92"/>
  <c r="E20" i="92" s="1"/>
  <c r="D2" i="92"/>
  <c r="P37" i="91"/>
  <c r="O37" i="91"/>
  <c r="N37" i="91"/>
  <c r="M37" i="91"/>
  <c r="L37" i="91"/>
  <c r="K37" i="91"/>
  <c r="J37" i="91"/>
  <c r="I37" i="91"/>
  <c r="H37" i="91"/>
  <c r="E37" i="91"/>
  <c r="D37" i="91"/>
  <c r="P36" i="91"/>
  <c r="O36" i="91"/>
  <c r="N36" i="91"/>
  <c r="M36" i="91"/>
  <c r="L36" i="91"/>
  <c r="K36" i="91"/>
  <c r="J36" i="91"/>
  <c r="I36" i="91"/>
  <c r="H36" i="91"/>
  <c r="E36" i="91"/>
  <c r="D36" i="91"/>
  <c r="P35" i="91"/>
  <c r="O35" i="91"/>
  <c r="N35" i="91"/>
  <c r="M35" i="91"/>
  <c r="L35" i="91"/>
  <c r="K35" i="91"/>
  <c r="J35" i="91"/>
  <c r="I35" i="91"/>
  <c r="E35" i="91"/>
  <c r="D35" i="91"/>
  <c r="H35" i="91" s="1"/>
  <c r="P34" i="91"/>
  <c r="O34" i="91"/>
  <c r="N34" i="91"/>
  <c r="M34" i="91"/>
  <c r="L34" i="91"/>
  <c r="K34" i="91"/>
  <c r="J34" i="91"/>
  <c r="I34" i="91"/>
  <c r="E34" i="91"/>
  <c r="D34" i="91"/>
  <c r="H34" i="91" s="1"/>
  <c r="P33" i="91"/>
  <c r="O33" i="91"/>
  <c r="N33" i="91"/>
  <c r="M33" i="91"/>
  <c r="L33" i="91"/>
  <c r="K33" i="91"/>
  <c r="J33" i="91"/>
  <c r="I33" i="91"/>
  <c r="E33" i="91"/>
  <c r="D33" i="91"/>
  <c r="H33" i="91" s="1"/>
  <c r="P32" i="91"/>
  <c r="O32" i="91"/>
  <c r="N32" i="91"/>
  <c r="M32" i="91"/>
  <c r="L32" i="91"/>
  <c r="K32" i="91"/>
  <c r="J32" i="91"/>
  <c r="I32" i="91"/>
  <c r="E32" i="91"/>
  <c r="D32" i="91"/>
  <c r="H32" i="91" s="1"/>
  <c r="P25" i="91"/>
  <c r="O25" i="91"/>
  <c r="N25" i="91"/>
  <c r="M25" i="91"/>
  <c r="L25" i="91"/>
  <c r="K25" i="91"/>
  <c r="K29" i="91" s="1"/>
  <c r="J25" i="91"/>
  <c r="I25" i="91"/>
  <c r="E25" i="91"/>
  <c r="D25" i="91"/>
  <c r="H25" i="91" s="1"/>
  <c r="H29" i="91" s="1"/>
  <c r="P21" i="91"/>
  <c r="O21" i="91"/>
  <c r="N21" i="91"/>
  <c r="M21" i="91"/>
  <c r="L21" i="91"/>
  <c r="K21" i="91"/>
  <c r="J21" i="91"/>
  <c r="I21" i="91"/>
  <c r="E21" i="91"/>
  <c r="D21" i="91"/>
  <c r="H21" i="91" s="1"/>
  <c r="P16" i="91"/>
  <c r="O16" i="91"/>
  <c r="N16" i="91"/>
  <c r="M16" i="91"/>
  <c r="L16" i="91"/>
  <c r="K16" i="91"/>
  <c r="J16" i="91"/>
  <c r="I16" i="91"/>
  <c r="E16" i="91"/>
  <c r="D16" i="91"/>
  <c r="H16" i="91" s="1"/>
  <c r="P15" i="91"/>
  <c r="O15" i="91"/>
  <c r="N15" i="91"/>
  <c r="M15" i="91"/>
  <c r="L15" i="91"/>
  <c r="K15" i="91"/>
  <c r="J15" i="91"/>
  <c r="I15" i="91"/>
  <c r="E15" i="91"/>
  <c r="D15" i="91"/>
  <c r="H15" i="91" s="1"/>
  <c r="P14" i="91"/>
  <c r="O14" i="91"/>
  <c r="N14" i="91"/>
  <c r="M14" i="91"/>
  <c r="L14" i="91"/>
  <c r="K14" i="91"/>
  <c r="J14" i="91"/>
  <c r="I14" i="91"/>
  <c r="E14" i="91"/>
  <c r="D14" i="91"/>
  <c r="H14" i="91" s="1"/>
  <c r="P13" i="91"/>
  <c r="O13" i="91"/>
  <c r="N13" i="91"/>
  <c r="M13" i="91"/>
  <c r="L13" i="91"/>
  <c r="K13" i="91"/>
  <c r="J13" i="91"/>
  <c r="I13" i="91"/>
  <c r="E13" i="91"/>
  <c r="D13" i="91"/>
  <c r="H13" i="91" s="1"/>
  <c r="P12" i="91"/>
  <c r="O12" i="91"/>
  <c r="N12" i="91"/>
  <c r="M12" i="91"/>
  <c r="L12" i="91"/>
  <c r="K12" i="91"/>
  <c r="J12" i="91"/>
  <c r="I12" i="91"/>
  <c r="E12" i="91"/>
  <c r="D12" i="91"/>
  <c r="H12" i="91" s="1"/>
  <c r="P11" i="91"/>
  <c r="O11" i="91"/>
  <c r="N11" i="91"/>
  <c r="M11" i="91"/>
  <c r="L11" i="91"/>
  <c r="K11" i="91"/>
  <c r="J11" i="91"/>
  <c r="I11" i="91"/>
  <c r="E11" i="91"/>
  <c r="D11" i="91"/>
  <c r="H11" i="91" s="1"/>
  <c r="P9" i="91"/>
  <c r="P10" i="91" s="1"/>
  <c r="O9" i="91"/>
  <c r="N9" i="91"/>
  <c r="M9" i="91"/>
  <c r="L9" i="91"/>
  <c r="K9" i="91"/>
  <c r="J9" i="91"/>
  <c r="I9" i="91"/>
  <c r="E9" i="91"/>
  <c r="D9" i="91"/>
  <c r="P8" i="91"/>
  <c r="O8" i="91"/>
  <c r="N8" i="91"/>
  <c r="M8" i="91"/>
  <c r="L8" i="91"/>
  <c r="K8" i="91"/>
  <c r="J8" i="91"/>
  <c r="I8" i="91"/>
  <c r="E8" i="91"/>
  <c r="D8" i="91"/>
  <c r="H8" i="91" s="1"/>
  <c r="P7" i="91"/>
  <c r="O7" i="91"/>
  <c r="N7" i="91"/>
  <c r="M7" i="91"/>
  <c r="L7" i="91"/>
  <c r="K7" i="91"/>
  <c r="J7" i="91"/>
  <c r="I7" i="91"/>
  <c r="E7" i="91"/>
  <c r="D7" i="91"/>
  <c r="H7" i="91" s="1"/>
  <c r="P6" i="91"/>
  <c r="O6" i="91"/>
  <c r="N6" i="91"/>
  <c r="M6" i="91"/>
  <c r="L6" i="91"/>
  <c r="K6" i="91"/>
  <c r="J6" i="91"/>
  <c r="I6" i="91"/>
  <c r="E6" i="91"/>
  <c r="D6" i="91"/>
  <c r="H6" i="91" s="1"/>
  <c r="P5" i="91"/>
  <c r="P23" i="91" s="1"/>
  <c r="O5" i="91"/>
  <c r="O23" i="91" s="1"/>
  <c r="N5" i="91"/>
  <c r="N23" i="91" s="1"/>
  <c r="M5" i="91"/>
  <c r="M23" i="91" s="1"/>
  <c r="L5" i="91"/>
  <c r="L23" i="91" s="1"/>
  <c r="L24" i="91" s="1"/>
  <c r="K5" i="91"/>
  <c r="K23" i="91" s="1"/>
  <c r="J5" i="91"/>
  <c r="J23" i="91" s="1"/>
  <c r="I5" i="91"/>
  <c r="I23" i="91" s="1"/>
  <c r="E5" i="91"/>
  <c r="E23" i="91" s="1"/>
  <c r="D5" i="91"/>
  <c r="P4" i="91"/>
  <c r="P27" i="91" s="1"/>
  <c r="O4" i="91"/>
  <c r="O27" i="91" s="1"/>
  <c r="N4" i="91"/>
  <c r="N27" i="91" s="1"/>
  <c r="M4" i="91"/>
  <c r="M27" i="91" s="1"/>
  <c r="L4" i="91"/>
  <c r="L27" i="91" s="1"/>
  <c r="K4" i="91"/>
  <c r="K27" i="91" s="1"/>
  <c r="K30" i="91" s="1"/>
  <c r="J4" i="91"/>
  <c r="J27" i="91" s="1"/>
  <c r="I4" i="91"/>
  <c r="I27" i="91" s="1"/>
  <c r="E4" i="91"/>
  <c r="E27" i="91" s="1"/>
  <c r="D4" i="91"/>
  <c r="H3" i="91"/>
  <c r="P2" i="91"/>
  <c r="P20" i="91" s="1"/>
  <c r="O2" i="91"/>
  <c r="O20" i="91" s="1"/>
  <c r="N2" i="91"/>
  <c r="N20" i="91" s="1"/>
  <c r="M2" i="91"/>
  <c r="M20" i="91" s="1"/>
  <c r="L2" i="91"/>
  <c r="L20" i="91" s="1"/>
  <c r="K2" i="91"/>
  <c r="K20" i="91" s="1"/>
  <c r="J2" i="91"/>
  <c r="J20" i="91" s="1"/>
  <c r="I2" i="91"/>
  <c r="I20" i="91" s="1"/>
  <c r="E2" i="91"/>
  <c r="E20" i="91" s="1"/>
  <c r="D2" i="91"/>
  <c r="N37" i="90"/>
  <c r="M37" i="90"/>
  <c r="L37" i="90"/>
  <c r="K37" i="90"/>
  <c r="J37" i="90"/>
  <c r="I37" i="90"/>
  <c r="H37" i="90"/>
  <c r="E37" i="90"/>
  <c r="D37" i="90"/>
  <c r="N36" i="90"/>
  <c r="M36" i="90"/>
  <c r="L36" i="90"/>
  <c r="K36" i="90"/>
  <c r="J36" i="90"/>
  <c r="I36" i="90"/>
  <c r="H36" i="90"/>
  <c r="E36" i="90"/>
  <c r="D36" i="90"/>
  <c r="N35" i="90"/>
  <c r="M35" i="90"/>
  <c r="L35" i="90"/>
  <c r="K35" i="90"/>
  <c r="J35" i="90"/>
  <c r="I35" i="90"/>
  <c r="E35" i="90"/>
  <c r="D35" i="90"/>
  <c r="H35" i="90" s="1"/>
  <c r="N34" i="90"/>
  <c r="M34" i="90"/>
  <c r="L34" i="90"/>
  <c r="K34" i="90"/>
  <c r="J34" i="90"/>
  <c r="I34" i="90"/>
  <c r="E34" i="90"/>
  <c r="D34" i="90"/>
  <c r="H34" i="90" s="1"/>
  <c r="N33" i="90"/>
  <c r="M33" i="90"/>
  <c r="L33" i="90"/>
  <c r="K33" i="90"/>
  <c r="J33" i="90"/>
  <c r="I33" i="90"/>
  <c r="E33" i="90"/>
  <c r="D33" i="90"/>
  <c r="H33" i="90" s="1"/>
  <c r="N32" i="90"/>
  <c r="M32" i="90"/>
  <c r="L32" i="90"/>
  <c r="K32" i="90"/>
  <c r="J32" i="90"/>
  <c r="I32" i="90"/>
  <c r="E32" i="90"/>
  <c r="D32" i="90"/>
  <c r="H32" i="90" s="1"/>
  <c r="N25" i="90"/>
  <c r="M25" i="90"/>
  <c r="L25" i="90"/>
  <c r="K25" i="90"/>
  <c r="J25" i="90"/>
  <c r="I25" i="90"/>
  <c r="E25" i="90"/>
  <c r="D25" i="90"/>
  <c r="H25" i="90" s="1"/>
  <c r="H29" i="90" s="1"/>
  <c r="N21" i="90"/>
  <c r="M21" i="90"/>
  <c r="L21" i="90"/>
  <c r="K21" i="90"/>
  <c r="J21" i="90"/>
  <c r="I21" i="90"/>
  <c r="E21" i="90"/>
  <c r="D21" i="90"/>
  <c r="H21" i="90" s="1"/>
  <c r="N16" i="90"/>
  <c r="M16" i="90"/>
  <c r="L16" i="90"/>
  <c r="K16" i="90"/>
  <c r="J16" i="90"/>
  <c r="I16" i="90"/>
  <c r="E16" i="90"/>
  <c r="D16" i="90"/>
  <c r="H16" i="90" s="1"/>
  <c r="N15" i="90"/>
  <c r="M15" i="90"/>
  <c r="L15" i="90"/>
  <c r="K15" i="90"/>
  <c r="J15" i="90"/>
  <c r="I15" i="90"/>
  <c r="E15" i="90"/>
  <c r="D15" i="90"/>
  <c r="H15" i="90" s="1"/>
  <c r="N14" i="90"/>
  <c r="M14" i="90"/>
  <c r="L14" i="90"/>
  <c r="K14" i="90"/>
  <c r="J14" i="90"/>
  <c r="I14" i="90"/>
  <c r="E14" i="90"/>
  <c r="D14" i="90"/>
  <c r="H14" i="90" s="1"/>
  <c r="N13" i="90"/>
  <c r="M13" i="90"/>
  <c r="L13" i="90"/>
  <c r="K13" i="90"/>
  <c r="J13" i="90"/>
  <c r="I13" i="90"/>
  <c r="E13" i="90"/>
  <c r="D13" i="90"/>
  <c r="H13" i="90" s="1"/>
  <c r="N12" i="90"/>
  <c r="M12" i="90"/>
  <c r="L12" i="90"/>
  <c r="K12" i="90"/>
  <c r="J12" i="90"/>
  <c r="I12" i="90"/>
  <c r="E12" i="90"/>
  <c r="D12" i="90"/>
  <c r="H12" i="90" s="1"/>
  <c r="N11" i="90"/>
  <c r="M11" i="90"/>
  <c r="L11" i="90"/>
  <c r="K11" i="90"/>
  <c r="J11" i="90"/>
  <c r="I11" i="90"/>
  <c r="E11" i="90"/>
  <c r="D11" i="90"/>
  <c r="H11" i="90" s="1"/>
  <c r="N9" i="90"/>
  <c r="M9" i="90"/>
  <c r="L9" i="90"/>
  <c r="K9" i="90"/>
  <c r="J9" i="90"/>
  <c r="I9" i="90"/>
  <c r="E9" i="90"/>
  <c r="D9" i="90"/>
  <c r="N8" i="90"/>
  <c r="M8" i="90"/>
  <c r="L8" i="90"/>
  <c r="K8" i="90"/>
  <c r="J8" i="90"/>
  <c r="I8" i="90"/>
  <c r="E8" i="90"/>
  <c r="D8" i="90"/>
  <c r="H8" i="90" s="1"/>
  <c r="N7" i="90"/>
  <c r="M7" i="90"/>
  <c r="L7" i="90"/>
  <c r="K7" i="90"/>
  <c r="J7" i="90"/>
  <c r="I7" i="90"/>
  <c r="E7" i="90"/>
  <c r="D7" i="90"/>
  <c r="H7" i="90" s="1"/>
  <c r="N6" i="90"/>
  <c r="M6" i="90"/>
  <c r="L6" i="90"/>
  <c r="K6" i="90"/>
  <c r="J6" i="90"/>
  <c r="I6" i="90"/>
  <c r="E6" i="90"/>
  <c r="D6" i="90"/>
  <c r="H6" i="90" s="1"/>
  <c r="N5" i="90"/>
  <c r="N23" i="90" s="1"/>
  <c r="M5" i="90"/>
  <c r="M23" i="90" s="1"/>
  <c r="L5" i="90"/>
  <c r="L23" i="90" s="1"/>
  <c r="L24" i="90" s="1"/>
  <c r="K5" i="90"/>
  <c r="K23" i="90" s="1"/>
  <c r="K24" i="90" s="1"/>
  <c r="J5" i="90"/>
  <c r="J23" i="90" s="1"/>
  <c r="I5" i="90"/>
  <c r="I23" i="90" s="1"/>
  <c r="E5" i="90"/>
  <c r="E23" i="90" s="1"/>
  <c r="D5" i="90"/>
  <c r="N4" i="90"/>
  <c r="N27" i="90" s="1"/>
  <c r="M4" i="90"/>
  <c r="M27" i="90" s="1"/>
  <c r="L4" i="90"/>
  <c r="L27" i="90" s="1"/>
  <c r="K4" i="90"/>
  <c r="K27" i="90" s="1"/>
  <c r="J4" i="90"/>
  <c r="J27" i="90" s="1"/>
  <c r="I4" i="90"/>
  <c r="I27" i="90" s="1"/>
  <c r="E4" i="90"/>
  <c r="E27" i="90" s="1"/>
  <c r="D4" i="90"/>
  <c r="H3" i="90"/>
  <c r="N2" i="90"/>
  <c r="N20" i="90" s="1"/>
  <c r="M2" i="90"/>
  <c r="M20" i="90" s="1"/>
  <c r="L2" i="90"/>
  <c r="L20" i="90" s="1"/>
  <c r="K2" i="90"/>
  <c r="K20" i="90" s="1"/>
  <c r="J2" i="90"/>
  <c r="J20" i="90" s="1"/>
  <c r="I2" i="90"/>
  <c r="I20" i="90" s="1"/>
  <c r="E2" i="90"/>
  <c r="E20" i="90" s="1"/>
  <c r="D2" i="90"/>
  <c r="N37" i="89"/>
  <c r="M37" i="89"/>
  <c r="L37" i="89"/>
  <c r="K37" i="89"/>
  <c r="J37" i="89"/>
  <c r="I37" i="89"/>
  <c r="H37" i="89"/>
  <c r="E37" i="89"/>
  <c r="D37" i="89"/>
  <c r="N36" i="89"/>
  <c r="M36" i="89"/>
  <c r="L36" i="89"/>
  <c r="K36" i="89"/>
  <c r="J36" i="89"/>
  <c r="I36" i="89"/>
  <c r="H36" i="89"/>
  <c r="E36" i="89"/>
  <c r="D36" i="89"/>
  <c r="N35" i="89"/>
  <c r="M35" i="89"/>
  <c r="L35" i="89"/>
  <c r="K35" i="89"/>
  <c r="J35" i="89"/>
  <c r="I35" i="89"/>
  <c r="E35" i="89"/>
  <c r="D35" i="89"/>
  <c r="H35" i="89" s="1"/>
  <c r="N34" i="89"/>
  <c r="M34" i="89"/>
  <c r="L34" i="89"/>
  <c r="K34" i="89"/>
  <c r="J34" i="89"/>
  <c r="I34" i="89"/>
  <c r="E34" i="89"/>
  <c r="D34" i="89"/>
  <c r="H34" i="89" s="1"/>
  <c r="N33" i="89"/>
  <c r="M33" i="89"/>
  <c r="L33" i="89"/>
  <c r="K33" i="89"/>
  <c r="J33" i="89"/>
  <c r="I33" i="89"/>
  <c r="E33" i="89"/>
  <c r="D33" i="89"/>
  <c r="H33" i="89" s="1"/>
  <c r="N32" i="89"/>
  <c r="M32" i="89"/>
  <c r="L32" i="89"/>
  <c r="K32" i="89"/>
  <c r="J32" i="89"/>
  <c r="I32" i="89"/>
  <c r="E32" i="89"/>
  <c r="D32" i="89"/>
  <c r="H32" i="89" s="1"/>
  <c r="N25" i="89"/>
  <c r="M25" i="89"/>
  <c r="L25" i="89"/>
  <c r="K25" i="89"/>
  <c r="J25" i="89"/>
  <c r="I25" i="89"/>
  <c r="E25" i="89"/>
  <c r="D25" i="89"/>
  <c r="H25" i="89" s="1"/>
  <c r="H29" i="89" s="1"/>
  <c r="N21" i="89"/>
  <c r="M21" i="89"/>
  <c r="L21" i="89"/>
  <c r="K21" i="89"/>
  <c r="J21" i="89"/>
  <c r="I21" i="89"/>
  <c r="E21" i="89"/>
  <c r="D21" i="89"/>
  <c r="H21" i="89" s="1"/>
  <c r="N16" i="89"/>
  <c r="M16" i="89"/>
  <c r="L16" i="89"/>
  <c r="K16" i="89"/>
  <c r="J16" i="89"/>
  <c r="I16" i="89"/>
  <c r="E16" i="89"/>
  <c r="D16" i="89"/>
  <c r="H16" i="89" s="1"/>
  <c r="N15" i="89"/>
  <c r="M15" i="89"/>
  <c r="L15" i="89"/>
  <c r="K15" i="89"/>
  <c r="J15" i="89"/>
  <c r="I15" i="89"/>
  <c r="E15" i="89"/>
  <c r="D15" i="89"/>
  <c r="H15" i="89" s="1"/>
  <c r="N14" i="89"/>
  <c r="M14" i="89"/>
  <c r="L14" i="89"/>
  <c r="K14" i="89"/>
  <c r="J14" i="89"/>
  <c r="I14" i="89"/>
  <c r="E14" i="89"/>
  <c r="D14" i="89"/>
  <c r="H14" i="89" s="1"/>
  <c r="N13" i="89"/>
  <c r="M13" i="89"/>
  <c r="L13" i="89"/>
  <c r="K13" i="89"/>
  <c r="J13" i="89"/>
  <c r="I13" i="89"/>
  <c r="E13" i="89"/>
  <c r="D13" i="89"/>
  <c r="H13" i="89" s="1"/>
  <c r="N12" i="89"/>
  <c r="M12" i="89"/>
  <c r="L12" i="89"/>
  <c r="K12" i="89"/>
  <c r="J12" i="89"/>
  <c r="I12" i="89"/>
  <c r="E12" i="89"/>
  <c r="D12" i="89"/>
  <c r="H12" i="89" s="1"/>
  <c r="N11" i="89"/>
  <c r="M11" i="89"/>
  <c r="L11" i="89"/>
  <c r="K11" i="89"/>
  <c r="J11" i="89"/>
  <c r="I11" i="89"/>
  <c r="E11" i="89"/>
  <c r="D11" i="89"/>
  <c r="H11" i="89" s="1"/>
  <c r="N9" i="89"/>
  <c r="M9" i="89"/>
  <c r="L9" i="89"/>
  <c r="K9" i="89"/>
  <c r="J9" i="89"/>
  <c r="I9" i="89"/>
  <c r="E9" i="89"/>
  <c r="D9" i="89"/>
  <c r="N8" i="89"/>
  <c r="M8" i="89"/>
  <c r="L8" i="89"/>
  <c r="K8" i="89"/>
  <c r="J8" i="89"/>
  <c r="I8" i="89"/>
  <c r="E8" i="89"/>
  <c r="D8" i="89"/>
  <c r="H8" i="89" s="1"/>
  <c r="N7" i="89"/>
  <c r="M7" i="89"/>
  <c r="L7" i="89"/>
  <c r="K7" i="89"/>
  <c r="J7" i="89"/>
  <c r="I7" i="89"/>
  <c r="E7" i="89"/>
  <c r="D7" i="89"/>
  <c r="H7" i="89" s="1"/>
  <c r="N6" i="89"/>
  <c r="M6" i="89"/>
  <c r="L6" i="89"/>
  <c r="K6" i="89"/>
  <c r="J6" i="89"/>
  <c r="I6" i="89"/>
  <c r="E6" i="89"/>
  <c r="D6" i="89"/>
  <c r="H6" i="89" s="1"/>
  <c r="N5" i="89"/>
  <c r="N23" i="89" s="1"/>
  <c r="M5" i="89"/>
  <c r="M23" i="89" s="1"/>
  <c r="L5" i="89"/>
  <c r="L23" i="89" s="1"/>
  <c r="L24" i="89" s="1"/>
  <c r="K5" i="89"/>
  <c r="K23" i="89" s="1"/>
  <c r="K24" i="89" s="1"/>
  <c r="J5" i="89"/>
  <c r="J23" i="89" s="1"/>
  <c r="I5" i="89"/>
  <c r="I23" i="89" s="1"/>
  <c r="E5" i="89"/>
  <c r="E23" i="89" s="1"/>
  <c r="D5" i="89"/>
  <c r="N4" i="89"/>
  <c r="N27" i="89" s="1"/>
  <c r="M4" i="89"/>
  <c r="M27" i="89" s="1"/>
  <c r="L4" i="89"/>
  <c r="L27" i="89" s="1"/>
  <c r="K4" i="89"/>
  <c r="K27" i="89" s="1"/>
  <c r="J4" i="89"/>
  <c r="J27" i="89" s="1"/>
  <c r="I4" i="89"/>
  <c r="I27" i="89" s="1"/>
  <c r="E4" i="89"/>
  <c r="E27" i="89" s="1"/>
  <c r="D4" i="89"/>
  <c r="H3" i="89"/>
  <c r="N2" i="89"/>
  <c r="N20" i="89" s="1"/>
  <c r="M2" i="89"/>
  <c r="M20" i="89" s="1"/>
  <c r="L2" i="89"/>
  <c r="L20" i="89" s="1"/>
  <c r="K2" i="89"/>
  <c r="K20" i="89" s="1"/>
  <c r="J2" i="89"/>
  <c r="J20" i="89" s="1"/>
  <c r="I2" i="89"/>
  <c r="I20" i="89" s="1"/>
  <c r="E2" i="89"/>
  <c r="E20" i="89" s="1"/>
  <c r="D2" i="89"/>
  <c r="O37" i="88"/>
  <c r="N37" i="88"/>
  <c r="M37" i="88"/>
  <c r="L37" i="88"/>
  <c r="K37" i="88"/>
  <c r="J37" i="88"/>
  <c r="I37" i="88"/>
  <c r="H37" i="88"/>
  <c r="E37" i="88"/>
  <c r="D37" i="88"/>
  <c r="O36" i="88"/>
  <c r="N36" i="88"/>
  <c r="M36" i="88"/>
  <c r="L36" i="88"/>
  <c r="K36" i="88"/>
  <c r="J36" i="88"/>
  <c r="I36" i="88"/>
  <c r="H36" i="88"/>
  <c r="E36" i="88"/>
  <c r="D36" i="88"/>
  <c r="O35" i="88"/>
  <c r="N35" i="88"/>
  <c r="M35" i="88"/>
  <c r="L35" i="88"/>
  <c r="K35" i="88"/>
  <c r="J35" i="88"/>
  <c r="I35" i="88"/>
  <c r="E35" i="88"/>
  <c r="D35" i="88"/>
  <c r="H35" i="88" s="1"/>
  <c r="O34" i="88"/>
  <c r="N34" i="88"/>
  <c r="M34" i="88"/>
  <c r="L34" i="88"/>
  <c r="K34" i="88"/>
  <c r="J34" i="88"/>
  <c r="I34" i="88"/>
  <c r="E34" i="88"/>
  <c r="D34" i="88"/>
  <c r="H34" i="88" s="1"/>
  <c r="O33" i="88"/>
  <c r="N33" i="88"/>
  <c r="M33" i="88"/>
  <c r="L33" i="88"/>
  <c r="K33" i="88"/>
  <c r="J33" i="88"/>
  <c r="I33" i="88"/>
  <c r="E33" i="88"/>
  <c r="D33" i="88"/>
  <c r="H33" i="88" s="1"/>
  <c r="O32" i="88"/>
  <c r="N32" i="88"/>
  <c r="M32" i="88"/>
  <c r="L32" i="88"/>
  <c r="K32" i="88"/>
  <c r="J32" i="88"/>
  <c r="I32" i="88"/>
  <c r="E32" i="88"/>
  <c r="D32" i="88"/>
  <c r="H32" i="88" s="1"/>
  <c r="O25" i="88"/>
  <c r="N25" i="88"/>
  <c r="M25" i="88"/>
  <c r="L25" i="88"/>
  <c r="K25" i="88"/>
  <c r="J25" i="88"/>
  <c r="I25" i="88"/>
  <c r="E25" i="88"/>
  <c r="D25" i="88"/>
  <c r="H25" i="88" s="1"/>
  <c r="H29" i="88" s="1"/>
  <c r="O21" i="88"/>
  <c r="N21" i="88"/>
  <c r="M21" i="88"/>
  <c r="L21" i="88"/>
  <c r="K21" i="88"/>
  <c r="J21" i="88"/>
  <c r="I21" i="88"/>
  <c r="E21" i="88"/>
  <c r="D21" i="88"/>
  <c r="H21" i="88" s="1"/>
  <c r="O16" i="88"/>
  <c r="N16" i="88"/>
  <c r="M16" i="88"/>
  <c r="L16" i="88"/>
  <c r="K16" i="88"/>
  <c r="J16" i="88"/>
  <c r="I16" i="88"/>
  <c r="E16" i="88"/>
  <c r="D16" i="88"/>
  <c r="H16" i="88" s="1"/>
  <c r="O15" i="88"/>
  <c r="N15" i="88"/>
  <c r="M15" i="88"/>
  <c r="L15" i="88"/>
  <c r="K15" i="88"/>
  <c r="J15" i="88"/>
  <c r="I15" i="88"/>
  <c r="E15" i="88"/>
  <c r="D15" i="88"/>
  <c r="H15" i="88" s="1"/>
  <c r="O14" i="88"/>
  <c r="N14" i="88"/>
  <c r="M14" i="88"/>
  <c r="L14" i="88"/>
  <c r="K14" i="88"/>
  <c r="J14" i="88"/>
  <c r="I14" i="88"/>
  <c r="E14" i="88"/>
  <c r="D14" i="88"/>
  <c r="H14" i="88" s="1"/>
  <c r="O13" i="88"/>
  <c r="N13" i="88"/>
  <c r="M13" i="88"/>
  <c r="L13" i="88"/>
  <c r="K13" i="88"/>
  <c r="J13" i="88"/>
  <c r="I13" i="88"/>
  <c r="E13" i="88"/>
  <c r="D13" i="88"/>
  <c r="H13" i="88" s="1"/>
  <c r="O12" i="88"/>
  <c r="N12" i="88"/>
  <c r="M12" i="88"/>
  <c r="L12" i="88"/>
  <c r="K12" i="88"/>
  <c r="J12" i="88"/>
  <c r="I12" i="88"/>
  <c r="E12" i="88"/>
  <c r="D12" i="88"/>
  <c r="H12" i="88" s="1"/>
  <c r="O11" i="88"/>
  <c r="N11" i="88"/>
  <c r="M11" i="88"/>
  <c r="L11" i="88"/>
  <c r="K11" i="88"/>
  <c r="J11" i="88"/>
  <c r="I11" i="88"/>
  <c r="E11" i="88"/>
  <c r="D11" i="88"/>
  <c r="H11" i="88" s="1"/>
  <c r="O9" i="88"/>
  <c r="N9" i="88"/>
  <c r="M9" i="88"/>
  <c r="L9" i="88"/>
  <c r="K9" i="88"/>
  <c r="J9" i="88"/>
  <c r="I9" i="88"/>
  <c r="E9" i="88"/>
  <c r="D9" i="88"/>
  <c r="O8" i="88"/>
  <c r="N8" i="88"/>
  <c r="M8" i="88"/>
  <c r="L8" i="88"/>
  <c r="K8" i="88"/>
  <c r="J8" i="88"/>
  <c r="I8" i="88"/>
  <c r="E8" i="88"/>
  <c r="D8" i="88"/>
  <c r="H8" i="88" s="1"/>
  <c r="O7" i="88"/>
  <c r="N7" i="88"/>
  <c r="M7" i="88"/>
  <c r="L7" i="88"/>
  <c r="K7" i="88"/>
  <c r="J7" i="88"/>
  <c r="I7" i="88"/>
  <c r="E7" i="88"/>
  <c r="D7" i="88"/>
  <c r="H7" i="88" s="1"/>
  <c r="O6" i="88"/>
  <c r="N6" i="88"/>
  <c r="M6" i="88"/>
  <c r="L6" i="88"/>
  <c r="K6" i="88"/>
  <c r="J6" i="88"/>
  <c r="I6" i="88"/>
  <c r="E6" i="88"/>
  <c r="D6" i="88"/>
  <c r="H6" i="88" s="1"/>
  <c r="O5" i="88"/>
  <c r="O23" i="88" s="1"/>
  <c r="N5" i="88"/>
  <c r="N23" i="88" s="1"/>
  <c r="M5" i="88"/>
  <c r="M23" i="88" s="1"/>
  <c r="L5" i="88"/>
  <c r="L23" i="88" s="1"/>
  <c r="L24" i="88" s="1"/>
  <c r="K5" i="88"/>
  <c r="K23" i="88" s="1"/>
  <c r="K24" i="88" s="1"/>
  <c r="J5" i="88"/>
  <c r="J23" i="88" s="1"/>
  <c r="I5" i="88"/>
  <c r="I23" i="88" s="1"/>
  <c r="E5" i="88"/>
  <c r="E23" i="88" s="1"/>
  <c r="D5" i="88"/>
  <c r="O4" i="88"/>
  <c r="O27" i="88" s="1"/>
  <c r="N4" i="88"/>
  <c r="N27" i="88" s="1"/>
  <c r="M4" i="88"/>
  <c r="M27" i="88" s="1"/>
  <c r="L4" i="88"/>
  <c r="L27" i="88" s="1"/>
  <c r="K4" i="88"/>
  <c r="K27" i="88" s="1"/>
  <c r="J4" i="88"/>
  <c r="J27" i="88" s="1"/>
  <c r="I4" i="88"/>
  <c r="I27" i="88" s="1"/>
  <c r="E4" i="88"/>
  <c r="E27" i="88" s="1"/>
  <c r="D4" i="88"/>
  <c r="H3" i="88"/>
  <c r="O2" i="88"/>
  <c r="O20" i="88" s="1"/>
  <c r="N2" i="88"/>
  <c r="N20" i="88" s="1"/>
  <c r="M2" i="88"/>
  <c r="M20" i="88" s="1"/>
  <c r="L2" i="88"/>
  <c r="L20" i="88" s="1"/>
  <c r="K2" i="88"/>
  <c r="K20" i="88" s="1"/>
  <c r="J2" i="88"/>
  <c r="J20" i="88" s="1"/>
  <c r="I2" i="88"/>
  <c r="I20" i="88" s="1"/>
  <c r="E2" i="88"/>
  <c r="E20" i="88" s="1"/>
  <c r="D2" i="88"/>
  <c r="O37" i="87"/>
  <c r="N37" i="87"/>
  <c r="M37" i="87"/>
  <c r="L37" i="87"/>
  <c r="K37" i="87"/>
  <c r="J37" i="87"/>
  <c r="I37" i="87"/>
  <c r="H37" i="87"/>
  <c r="E37" i="87"/>
  <c r="D37" i="87"/>
  <c r="O36" i="87"/>
  <c r="N36" i="87"/>
  <c r="M36" i="87"/>
  <c r="L36" i="87"/>
  <c r="K36" i="87"/>
  <c r="J36" i="87"/>
  <c r="I36" i="87"/>
  <c r="H36" i="87"/>
  <c r="E36" i="87"/>
  <c r="D36" i="87"/>
  <c r="O35" i="87"/>
  <c r="N35" i="87"/>
  <c r="M35" i="87"/>
  <c r="L35" i="87"/>
  <c r="K35" i="87"/>
  <c r="J35" i="87"/>
  <c r="I35" i="87"/>
  <c r="E35" i="87"/>
  <c r="D35" i="87"/>
  <c r="H35" i="87" s="1"/>
  <c r="O34" i="87"/>
  <c r="N34" i="87"/>
  <c r="M34" i="87"/>
  <c r="L34" i="87"/>
  <c r="K34" i="87"/>
  <c r="J34" i="87"/>
  <c r="I34" i="87"/>
  <c r="E34" i="87"/>
  <c r="D34" i="87"/>
  <c r="H34" i="87" s="1"/>
  <c r="O33" i="87"/>
  <c r="N33" i="87"/>
  <c r="M33" i="87"/>
  <c r="L33" i="87"/>
  <c r="K33" i="87"/>
  <c r="J33" i="87"/>
  <c r="I33" i="87"/>
  <c r="E33" i="87"/>
  <c r="D33" i="87"/>
  <c r="H33" i="87" s="1"/>
  <c r="O32" i="87"/>
  <c r="N32" i="87"/>
  <c r="M32" i="87"/>
  <c r="L32" i="87"/>
  <c r="K32" i="87"/>
  <c r="J32" i="87"/>
  <c r="I32" i="87"/>
  <c r="E32" i="87"/>
  <c r="D32" i="87"/>
  <c r="H32" i="87" s="1"/>
  <c r="O25" i="87"/>
  <c r="N25" i="87"/>
  <c r="M25" i="87"/>
  <c r="L25" i="87"/>
  <c r="K25" i="87"/>
  <c r="J25" i="87"/>
  <c r="I25" i="87"/>
  <c r="E25" i="87"/>
  <c r="D25" i="87"/>
  <c r="H25" i="87" s="1"/>
  <c r="H29" i="87" s="1"/>
  <c r="O21" i="87"/>
  <c r="N21" i="87"/>
  <c r="M21" i="87"/>
  <c r="L21" i="87"/>
  <c r="K21" i="87"/>
  <c r="J21" i="87"/>
  <c r="I21" i="87"/>
  <c r="E21" i="87"/>
  <c r="D21" i="87"/>
  <c r="H21" i="87" s="1"/>
  <c r="O16" i="87"/>
  <c r="N16" i="87"/>
  <c r="M16" i="87"/>
  <c r="L16" i="87"/>
  <c r="K16" i="87"/>
  <c r="J16" i="87"/>
  <c r="I16" i="87"/>
  <c r="E16" i="87"/>
  <c r="D16" i="87"/>
  <c r="H16" i="87" s="1"/>
  <c r="O15" i="87"/>
  <c r="N15" i="87"/>
  <c r="M15" i="87"/>
  <c r="L15" i="87"/>
  <c r="K15" i="87"/>
  <c r="J15" i="87"/>
  <c r="I15" i="87"/>
  <c r="E15" i="87"/>
  <c r="D15" i="87"/>
  <c r="H15" i="87" s="1"/>
  <c r="O14" i="87"/>
  <c r="N14" i="87"/>
  <c r="M14" i="87"/>
  <c r="L14" i="87"/>
  <c r="K14" i="87"/>
  <c r="J14" i="87"/>
  <c r="I14" i="87"/>
  <c r="E14" i="87"/>
  <c r="D14" i="87"/>
  <c r="H14" i="87" s="1"/>
  <c r="O13" i="87"/>
  <c r="N13" i="87"/>
  <c r="M13" i="87"/>
  <c r="L13" i="87"/>
  <c r="K13" i="87"/>
  <c r="J13" i="87"/>
  <c r="I13" i="87"/>
  <c r="E13" i="87"/>
  <c r="D13" i="87"/>
  <c r="H13" i="87" s="1"/>
  <c r="O12" i="87"/>
  <c r="N12" i="87"/>
  <c r="M12" i="87"/>
  <c r="L12" i="87"/>
  <c r="K12" i="87"/>
  <c r="J12" i="87"/>
  <c r="I12" i="87"/>
  <c r="E12" i="87"/>
  <c r="D12" i="87"/>
  <c r="H12" i="87" s="1"/>
  <c r="O11" i="87"/>
  <c r="N11" i="87"/>
  <c r="M11" i="87"/>
  <c r="L11" i="87"/>
  <c r="K11" i="87"/>
  <c r="J11" i="87"/>
  <c r="I11" i="87"/>
  <c r="E11" i="87"/>
  <c r="D11" i="87"/>
  <c r="H11" i="87" s="1"/>
  <c r="O9" i="87"/>
  <c r="N9" i="87"/>
  <c r="M9" i="87"/>
  <c r="L9" i="87"/>
  <c r="K9" i="87"/>
  <c r="J9" i="87"/>
  <c r="I9" i="87"/>
  <c r="E9" i="87"/>
  <c r="D9" i="87"/>
  <c r="O8" i="87"/>
  <c r="N8" i="87"/>
  <c r="M8" i="87"/>
  <c r="L8" i="87"/>
  <c r="K8" i="87"/>
  <c r="J8" i="87"/>
  <c r="I8" i="87"/>
  <c r="E8" i="87"/>
  <c r="D8" i="87"/>
  <c r="H8" i="87" s="1"/>
  <c r="O7" i="87"/>
  <c r="N7" i="87"/>
  <c r="M7" i="87"/>
  <c r="L7" i="87"/>
  <c r="K7" i="87"/>
  <c r="J7" i="87"/>
  <c r="I7" i="87"/>
  <c r="E7" i="87"/>
  <c r="D7" i="87"/>
  <c r="H7" i="87" s="1"/>
  <c r="O6" i="87"/>
  <c r="N6" i="87"/>
  <c r="M6" i="87"/>
  <c r="L6" i="87"/>
  <c r="K6" i="87"/>
  <c r="J6" i="87"/>
  <c r="I6" i="87"/>
  <c r="E6" i="87"/>
  <c r="D6" i="87"/>
  <c r="H6" i="87" s="1"/>
  <c r="O5" i="87"/>
  <c r="O23" i="87" s="1"/>
  <c r="N5" i="87"/>
  <c r="N23" i="87" s="1"/>
  <c r="M5" i="87"/>
  <c r="M23" i="87" s="1"/>
  <c r="L5" i="87"/>
  <c r="L23" i="87" s="1"/>
  <c r="L24" i="87" s="1"/>
  <c r="K5" i="87"/>
  <c r="K23" i="87" s="1"/>
  <c r="K24" i="87" s="1"/>
  <c r="J5" i="87"/>
  <c r="J23" i="87" s="1"/>
  <c r="I5" i="87"/>
  <c r="I23" i="87" s="1"/>
  <c r="E5" i="87"/>
  <c r="E23" i="87" s="1"/>
  <c r="D5" i="87"/>
  <c r="O4" i="87"/>
  <c r="O27" i="87" s="1"/>
  <c r="N4" i="87"/>
  <c r="N27" i="87" s="1"/>
  <c r="M4" i="87"/>
  <c r="M27" i="87" s="1"/>
  <c r="L4" i="87"/>
  <c r="L27" i="87" s="1"/>
  <c r="K4" i="87"/>
  <c r="K27" i="87" s="1"/>
  <c r="J4" i="87"/>
  <c r="J27" i="87" s="1"/>
  <c r="I4" i="87"/>
  <c r="I27" i="87" s="1"/>
  <c r="E4" i="87"/>
  <c r="E27" i="87" s="1"/>
  <c r="D4" i="87"/>
  <c r="H3" i="87"/>
  <c r="O2" i="87"/>
  <c r="O20" i="87" s="1"/>
  <c r="N2" i="87"/>
  <c r="N20" i="87" s="1"/>
  <c r="M2" i="87"/>
  <c r="M20" i="87" s="1"/>
  <c r="L2" i="87"/>
  <c r="L20" i="87" s="1"/>
  <c r="K2" i="87"/>
  <c r="K20" i="87" s="1"/>
  <c r="J2" i="87"/>
  <c r="J20" i="87" s="1"/>
  <c r="I2" i="87"/>
  <c r="I20" i="87" s="1"/>
  <c r="E2" i="87"/>
  <c r="E20" i="87" s="1"/>
  <c r="D2" i="87"/>
  <c r="O37" i="86"/>
  <c r="N37" i="86"/>
  <c r="M37" i="86"/>
  <c r="L37" i="86"/>
  <c r="K37" i="86"/>
  <c r="J37" i="86"/>
  <c r="I37" i="86"/>
  <c r="H37" i="86"/>
  <c r="E37" i="86"/>
  <c r="D37" i="86"/>
  <c r="O36" i="86"/>
  <c r="N36" i="86"/>
  <c r="M36" i="86"/>
  <c r="L36" i="86"/>
  <c r="K36" i="86"/>
  <c r="J36" i="86"/>
  <c r="I36" i="86"/>
  <c r="H36" i="86"/>
  <c r="E36" i="86"/>
  <c r="D36" i="86"/>
  <c r="O35" i="86"/>
  <c r="N35" i="86"/>
  <c r="M35" i="86"/>
  <c r="L35" i="86"/>
  <c r="K35" i="86"/>
  <c r="J35" i="86"/>
  <c r="I35" i="86"/>
  <c r="E35" i="86"/>
  <c r="D35" i="86"/>
  <c r="H35" i="86" s="1"/>
  <c r="O34" i="86"/>
  <c r="N34" i="86"/>
  <c r="M34" i="86"/>
  <c r="L34" i="86"/>
  <c r="K34" i="86"/>
  <c r="J34" i="86"/>
  <c r="I34" i="86"/>
  <c r="E34" i="86"/>
  <c r="D34" i="86"/>
  <c r="H34" i="86" s="1"/>
  <c r="O33" i="86"/>
  <c r="N33" i="86"/>
  <c r="M33" i="86"/>
  <c r="L33" i="86"/>
  <c r="K33" i="86"/>
  <c r="J33" i="86"/>
  <c r="I33" i="86"/>
  <c r="E33" i="86"/>
  <c r="D33" i="86"/>
  <c r="H33" i="86" s="1"/>
  <c r="O32" i="86"/>
  <c r="N32" i="86"/>
  <c r="M32" i="86"/>
  <c r="L32" i="86"/>
  <c r="K32" i="86"/>
  <c r="J32" i="86"/>
  <c r="I32" i="86"/>
  <c r="E32" i="86"/>
  <c r="D32" i="86"/>
  <c r="H32" i="86" s="1"/>
  <c r="O25" i="86"/>
  <c r="N25" i="86"/>
  <c r="M25" i="86"/>
  <c r="L25" i="86"/>
  <c r="K25" i="86"/>
  <c r="J25" i="86"/>
  <c r="I25" i="86"/>
  <c r="E25" i="86"/>
  <c r="D25" i="86"/>
  <c r="H25" i="86" s="1"/>
  <c r="H29" i="86" s="1"/>
  <c r="O21" i="86"/>
  <c r="N21" i="86"/>
  <c r="M21" i="86"/>
  <c r="L21" i="86"/>
  <c r="K21" i="86"/>
  <c r="J21" i="86"/>
  <c r="I21" i="86"/>
  <c r="E21" i="86"/>
  <c r="D21" i="86"/>
  <c r="H21" i="86" s="1"/>
  <c r="O16" i="86"/>
  <c r="N16" i="86"/>
  <c r="M16" i="86"/>
  <c r="L16" i="86"/>
  <c r="K16" i="86"/>
  <c r="J16" i="86"/>
  <c r="I16" i="86"/>
  <c r="E16" i="86"/>
  <c r="D16" i="86"/>
  <c r="H16" i="86" s="1"/>
  <c r="O15" i="86"/>
  <c r="N15" i="86"/>
  <c r="M15" i="86"/>
  <c r="L15" i="86"/>
  <c r="K15" i="86"/>
  <c r="J15" i="86"/>
  <c r="I15" i="86"/>
  <c r="E15" i="86"/>
  <c r="D15" i="86"/>
  <c r="H15" i="86" s="1"/>
  <c r="O14" i="86"/>
  <c r="N14" i="86"/>
  <c r="M14" i="86"/>
  <c r="L14" i="86"/>
  <c r="K14" i="86"/>
  <c r="J14" i="86"/>
  <c r="I14" i="86"/>
  <c r="E14" i="86"/>
  <c r="D14" i="86"/>
  <c r="H14" i="86" s="1"/>
  <c r="O13" i="86"/>
  <c r="N13" i="86"/>
  <c r="M13" i="86"/>
  <c r="L13" i="86"/>
  <c r="K13" i="86"/>
  <c r="J13" i="86"/>
  <c r="I13" i="86"/>
  <c r="E13" i="86"/>
  <c r="D13" i="86"/>
  <c r="H13" i="86" s="1"/>
  <c r="O12" i="86"/>
  <c r="N12" i="86"/>
  <c r="M12" i="86"/>
  <c r="L12" i="86"/>
  <c r="K12" i="86"/>
  <c r="J12" i="86"/>
  <c r="I12" i="86"/>
  <c r="E12" i="86"/>
  <c r="D12" i="86"/>
  <c r="H12" i="86" s="1"/>
  <c r="O11" i="86"/>
  <c r="N11" i="86"/>
  <c r="M11" i="86"/>
  <c r="L11" i="86"/>
  <c r="K11" i="86"/>
  <c r="J11" i="86"/>
  <c r="I11" i="86"/>
  <c r="E11" i="86"/>
  <c r="D11" i="86"/>
  <c r="H11" i="86" s="1"/>
  <c r="O9" i="86"/>
  <c r="N9" i="86"/>
  <c r="M9" i="86"/>
  <c r="L9" i="86"/>
  <c r="K9" i="86"/>
  <c r="J9" i="86"/>
  <c r="I9" i="86"/>
  <c r="E9" i="86"/>
  <c r="D9" i="86"/>
  <c r="O8" i="86"/>
  <c r="N8" i="86"/>
  <c r="M8" i="86"/>
  <c r="L8" i="86"/>
  <c r="K8" i="86"/>
  <c r="J8" i="86"/>
  <c r="I8" i="86"/>
  <c r="E8" i="86"/>
  <c r="D8" i="86"/>
  <c r="H8" i="86" s="1"/>
  <c r="O7" i="86"/>
  <c r="N7" i="86"/>
  <c r="M7" i="86"/>
  <c r="L7" i="86"/>
  <c r="K7" i="86"/>
  <c r="J7" i="86"/>
  <c r="I7" i="86"/>
  <c r="E7" i="86"/>
  <c r="D7" i="86"/>
  <c r="H7" i="86" s="1"/>
  <c r="O6" i="86"/>
  <c r="N6" i="86"/>
  <c r="M6" i="86"/>
  <c r="L6" i="86"/>
  <c r="K6" i="86"/>
  <c r="J6" i="86"/>
  <c r="I6" i="86"/>
  <c r="E6" i="86"/>
  <c r="D6" i="86"/>
  <c r="H6" i="86" s="1"/>
  <c r="O5" i="86"/>
  <c r="O23" i="86" s="1"/>
  <c r="N5" i="86"/>
  <c r="N23" i="86" s="1"/>
  <c r="M5" i="86"/>
  <c r="M23" i="86" s="1"/>
  <c r="L5" i="86"/>
  <c r="L23" i="86" s="1"/>
  <c r="L24" i="86" s="1"/>
  <c r="K5" i="86"/>
  <c r="K23" i="86" s="1"/>
  <c r="K24" i="86" s="1"/>
  <c r="J5" i="86"/>
  <c r="J23" i="86" s="1"/>
  <c r="I5" i="86"/>
  <c r="I23" i="86" s="1"/>
  <c r="E5" i="86"/>
  <c r="E23" i="86" s="1"/>
  <c r="D5" i="86"/>
  <c r="O4" i="86"/>
  <c r="O27" i="86" s="1"/>
  <c r="N4" i="86"/>
  <c r="N27" i="86" s="1"/>
  <c r="M4" i="86"/>
  <c r="M27" i="86" s="1"/>
  <c r="L4" i="86"/>
  <c r="L27" i="86" s="1"/>
  <c r="K4" i="86"/>
  <c r="K27" i="86" s="1"/>
  <c r="J4" i="86"/>
  <c r="J27" i="86" s="1"/>
  <c r="I4" i="86"/>
  <c r="I27" i="86" s="1"/>
  <c r="E4" i="86"/>
  <c r="E27" i="86" s="1"/>
  <c r="D4" i="86"/>
  <c r="H3" i="86"/>
  <c r="O2" i="86"/>
  <c r="O20" i="86" s="1"/>
  <c r="N2" i="86"/>
  <c r="N20" i="86" s="1"/>
  <c r="M2" i="86"/>
  <c r="M20" i="86" s="1"/>
  <c r="L2" i="86"/>
  <c r="L20" i="86" s="1"/>
  <c r="K2" i="86"/>
  <c r="K20" i="86" s="1"/>
  <c r="J2" i="86"/>
  <c r="J20" i="86" s="1"/>
  <c r="I2" i="86"/>
  <c r="I20" i="86" s="1"/>
  <c r="E2" i="86"/>
  <c r="E20" i="86" s="1"/>
  <c r="D2" i="86"/>
  <c r="O37" i="85"/>
  <c r="N37" i="85"/>
  <c r="M37" i="85"/>
  <c r="L37" i="85"/>
  <c r="K37" i="85"/>
  <c r="J37" i="85"/>
  <c r="I37" i="85"/>
  <c r="H37" i="85"/>
  <c r="E37" i="85"/>
  <c r="D37" i="85"/>
  <c r="O36" i="85"/>
  <c r="N36" i="85"/>
  <c r="M36" i="85"/>
  <c r="L36" i="85"/>
  <c r="K36" i="85"/>
  <c r="J36" i="85"/>
  <c r="I36" i="85"/>
  <c r="H36" i="85"/>
  <c r="E36" i="85"/>
  <c r="D36" i="85"/>
  <c r="O35" i="85"/>
  <c r="N35" i="85"/>
  <c r="M35" i="85"/>
  <c r="L35" i="85"/>
  <c r="K35" i="85"/>
  <c r="J35" i="85"/>
  <c r="I35" i="85"/>
  <c r="E35" i="85"/>
  <c r="D35" i="85"/>
  <c r="H35" i="85" s="1"/>
  <c r="O34" i="85"/>
  <c r="N34" i="85"/>
  <c r="M34" i="85"/>
  <c r="L34" i="85"/>
  <c r="K34" i="85"/>
  <c r="J34" i="85"/>
  <c r="I34" i="85"/>
  <c r="E34" i="85"/>
  <c r="D34" i="85"/>
  <c r="H34" i="85" s="1"/>
  <c r="O33" i="85"/>
  <c r="N33" i="85"/>
  <c r="M33" i="85"/>
  <c r="L33" i="85"/>
  <c r="K33" i="85"/>
  <c r="J33" i="85"/>
  <c r="I33" i="85"/>
  <c r="E33" i="85"/>
  <c r="D33" i="85"/>
  <c r="H33" i="85" s="1"/>
  <c r="O32" i="85"/>
  <c r="N32" i="85"/>
  <c r="M32" i="85"/>
  <c r="L32" i="85"/>
  <c r="K32" i="85"/>
  <c r="J32" i="85"/>
  <c r="I32" i="85"/>
  <c r="E32" i="85"/>
  <c r="D32" i="85"/>
  <c r="H32" i="85" s="1"/>
  <c r="O25" i="85"/>
  <c r="N25" i="85"/>
  <c r="M25" i="85"/>
  <c r="L25" i="85"/>
  <c r="K25" i="85"/>
  <c r="J25" i="85"/>
  <c r="I25" i="85"/>
  <c r="E25" i="85"/>
  <c r="D25" i="85"/>
  <c r="H25" i="85" s="1"/>
  <c r="H29" i="85" s="1"/>
  <c r="O21" i="85"/>
  <c r="N21" i="85"/>
  <c r="M21" i="85"/>
  <c r="L21" i="85"/>
  <c r="K21" i="85"/>
  <c r="J21" i="85"/>
  <c r="I21" i="85"/>
  <c r="E21" i="85"/>
  <c r="D21" i="85"/>
  <c r="H21" i="85" s="1"/>
  <c r="O16" i="85"/>
  <c r="N16" i="85"/>
  <c r="M16" i="85"/>
  <c r="L16" i="85"/>
  <c r="K16" i="85"/>
  <c r="J16" i="85"/>
  <c r="I16" i="85"/>
  <c r="E16" i="85"/>
  <c r="D16" i="85"/>
  <c r="H16" i="85" s="1"/>
  <c r="O15" i="85"/>
  <c r="N15" i="85"/>
  <c r="M15" i="85"/>
  <c r="L15" i="85"/>
  <c r="K15" i="85"/>
  <c r="J15" i="85"/>
  <c r="I15" i="85"/>
  <c r="E15" i="85"/>
  <c r="D15" i="85"/>
  <c r="H15" i="85" s="1"/>
  <c r="O14" i="85"/>
  <c r="N14" i="85"/>
  <c r="M14" i="85"/>
  <c r="L14" i="85"/>
  <c r="K14" i="85"/>
  <c r="J14" i="85"/>
  <c r="I14" i="85"/>
  <c r="E14" i="85"/>
  <c r="D14" i="85"/>
  <c r="H14" i="85" s="1"/>
  <c r="O13" i="85"/>
  <c r="N13" i="85"/>
  <c r="M13" i="85"/>
  <c r="L13" i="85"/>
  <c r="K13" i="85"/>
  <c r="J13" i="85"/>
  <c r="I13" i="85"/>
  <c r="E13" i="85"/>
  <c r="D13" i="85"/>
  <c r="H13" i="85" s="1"/>
  <c r="O12" i="85"/>
  <c r="N12" i="85"/>
  <c r="M12" i="85"/>
  <c r="L12" i="85"/>
  <c r="K12" i="85"/>
  <c r="J12" i="85"/>
  <c r="I12" i="85"/>
  <c r="E12" i="85"/>
  <c r="D12" i="85"/>
  <c r="H12" i="85" s="1"/>
  <c r="O11" i="85"/>
  <c r="N11" i="85"/>
  <c r="M11" i="85"/>
  <c r="L11" i="85"/>
  <c r="K11" i="85"/>
  <c r="J11" i="85"/>
  <c r="I11" i="85"/>
  <c r="E11" i="85"/>
  <c r="D11" i="85"/>
  <c r="H11" i="85" s="1"/>
  <c r="O9" i="85"/>
  <c r="N9" i="85"/>
  <c r="M9" i="85"/>
  <c r="L9" i="85"/>
  <c r="K9" i="85"/>
  <c r="J9" i="85"/>
  <c r="I9" i="85"/>
  <c r="E9" i="85"/>
  <c r="D9" i="85"/>
  <c r="O8" i="85"/>
  <c r="N8" i="85"/>
  <c r="M8" i="85"/>
  <c r="L8" i="85"/>
  <c r="K8" i="85"/>
  <c r="J8" i="85"/>
  <c r="I8" i="85"/>
  <c r="E8" i="85"/>
  <c r="D8" i="85"/>
  <c r="H8" i="85" s="1"/>
  <c r="O7" i="85"/>
  <c r="N7" i="85"/>
  <c r="M7" i="85"/>
  <c r="L7" i="85"/>
  <c r="K7" i="85"/>
  <c r="J7" i="85"/>
  <c r="I7" i="85"/>
  <c r="E7" i="85"/>
  <c r="D7" i="85"/>
  <c r="H7" i="85" s="1"/>
  <c r="O6" i="85"/>
  <c r="N6" i="85"/>
  <c r="M6" i="85"/>
  <c r="L6" i="85"/>
  <c r="K6" i="85"/>
  <c r="J6" i="85"/>
  <c r="I6" i="85"/>
  <c r="E6" i="85"/>
  <c r="D6" i="85"/>
  <c r="H6" i="85" s="1"/>
  <c r="O5" i="85"/>
  <c r="O23" i="85" s="1"/>
  <c r="N5" i="85"/>
  <c r="N23" i="85" s="1"/>
  <c r="M5" i="85"/>
  <c r="M23" i="85" s="1"/>
  <c r="L5" i="85"/>
  <c r="L23" i="85" s="1"/>
  <c r="L24" i="85" s="1"/>
  <c r="K5" i="85"/>
  <c r="K23" i="85" s="1"/>
  <c r="K24" i="85" s="1"/>
  <c r="J5" i="85"/>
  <c r="J23" i="85" s="1"/>
  <c r="I5" i="85"/>
  <c r="I23" i="85" s="1"/>
  <c r="E5" i="85"/>
  <c r="E23" i="85" s="1"/>
  <c r="D5" i="85"/>
  <c r="O4" i="85"/>
  <c r="O27" i="85" s="1"/>
  <c r="N4" i="85"/>
  <c r="N27" i="85" s="1"/>
  <c r="M4" i="85"/>
  <c r="M27" i="85" s="1"/>
  <c r="L4" i="85"/>
  <c r="L27" i="85" s="1"/>
  <c r="K4" i="85"/>
  <c r="K27" i="85" s="1"/>
  <c r="J4" i="85"/>
  <c r="J27" i="85" s="1"/>
  <c r="I4" i="85"/>
  <c r="I27" i="85" s="1"/>
  <c r="E4" i="85"/>
  <c r="E27" i="85" s="1"/>
  <c r="D4" i="85"/>
  <c r="H3" i="85"/>
  <c r="O2" i="85"/>
  <c r="O20" i="85" s="1"/>
  <c r="N2" i="85"/>
  <c r="N20" i="85" s="1"/>
  <c r="M2" i="85"/>
  <c r="M20" i="85" s="1"/>
  <c r="L2" i="85"/>
  <c r="L20" i="85" s="1"/>
  <c r="K2" i="85"/>
  <c r="K20" i="85" s="1"/>
  <c r="J2" i="85"/>
  <c r="J20" i="85" s="1"/>
  <c r="I2" i="85"/>
  <c r="I20" i="85" s="1"/>
  <c r="E2" i="85"/>
  <c r="E20" i="85" s="1"/>
  <c r="D2" i="85"/>
  <c r="O37" i="84"/>
  <c r="N37" i="84"/>
  <c r="M37" i="84"/>
  <c r="L37" i="84"/>
  <c r="K37" i="84"/>
  <c r="J37" i="84"/>
  <c r="I37" i="84"/>
  <c r="H37" i="84"/>
  <c r="E37" i="84"/>
  <c r="D37" i="84"/>
  <c r="O36" i="84"/>
  <c r="N36" i="84"/>
  <c r="M36" i="84"/>
  <c r="L36" i="84"/>
  <c r="K36" i="84"/>
  <c r="J36" i="84"/>
  <c r="I36" i="84"/>
  <c r="H36" i="84"/>
  <c r="E36" i="84"/>
  <c r="D36" i="84"/>
  <c r="O35" i="84"/>
  <c r="N35" i="84"/>
  <c r="M35" i="84"/>
  <c r="L35" i="84"/>
  <c r="K35" i="84"/>
  <c r="J35" i="84"/>
  <c r="I35" i="84"/>
  <c r="E35" i="84"/>
  <c r="D35" i="84"/>
  <c r="H35" i="84" s="1"/>
  <c r="O34" i="84"/>
  <c r="N34" i="84"/>
  <c r="M34" i="84"/>
  <c r="L34" i="84"/>
  <c r="K34" i="84"/>
  <c r="J34" i="84"/>
  <c r="I34" i="84"/>
  <c r="E34" i="84"/>
  <c r="D34" i="84"/>
  <c r="H34" i="84" s="1"/>
  <c r="O33" i="84"/>
  <c r="N33" i="84"/>
  <c r="M33" i="84"/>
  <c r="L33" i="84"/>
  <c r="K33" i="84"/>
  <c r="J33" i="84"/>
  <c r="I33" i="84"/>
  <c r="E33" i="84"/>
  <c r="D33" i="84"/>
  <c r="H33" i="84" s="1"/>
  <c r="O32" i="84"/>
  <c r="N32" i="84"/>
  <c r="M32" i="84"/>
  <c r="L32" i="84"/>
  <c r="K32" i="84"/>
  <c r="J32" i="84"/>
  <c r="I32" i="84"/>
  <c r="E32" i="84"/>
  <c r="D32" i="84"/>
  <c r="H32" i="84" s="1"/>
  <c r="O25" i="84"/>
  <c r="N25" i="84"/>
  <c r="M25" i="84"/>
  <c r="L25" i="84"/>
  <c r="K25" i="84"/>
  <c r="J25" i="84"/>
  <c r="I25" i="84"/>
  <c r="E25" i="84"/>
  <c r="D25" i="84"/>
  <c r="H25" i="84" s="1"/>
  <c r="H29" i="84" s="1"/>
  <c r="O21" i="84"/>
  <c r="N21" i="84"/>
  <c r="M21" i="84"/>
  <c r="L21" i="84"/>
  <c r="K21" i="84"/>
  <c r="J21" i="84"/>
  <c r="I21" i="84"/>
  <c r="E21" i="84"/>
  <c r="D21" i="84"/>
  <c r="H21" i="84" s="1"/>
  <c r="O16" i="84"/>
  <c r="N16" i="84"/>
  <c r="M16" i="84"/>
  <c r="L16" i="84"/>
  <c r="K16" i="84"/>
  <c r="J16" i="84"/>
  <c r="I16" i="84"/>
  <c r="E16" i="84"/>
  <c r="D16" i="84"/>
  <c r="H16" i="84" s="1"/>
  <c r="O15" i="84"/>
  <c r="N15" i="84"/>
  <c r="M15" i="84"/>
  <c r="L15" i="84"/>
  <c r="K15" i="84"/>
  <c r="J15" i="84"/>
  <c r="I15" i="84"/>
  <c r="E15" i="84"/>
  <c r="D15" i="84"/>
  <c r="H15" i="84" s="1"/>
  <c r="O14" i="84"/>
  <c r="N14" i="84"/>
  <c r="M14" i="84"/>
  <c r="L14" i="84"/>
  <c r="K14" i="84"/>
  <c r="J14" i="84"/>
  <c r="I14" i="84"/>
  <c r="E14" i="84"/>
  <c r="D14" i="84"/>
  <c r="H14" i="84" s="1"/>
  <c r="O13" i="84"/>
  <c r="N13" i="84"/>
  <c r="M13" i="84"/>
  <c r="L13" i="84"/>
  <c r="K13" i="84"/>
  <c r="J13" i="84"/>
  <c r="I13" i="84"/>
  <c r="E13" i="84"/>
  <c r="D13" i="84"/>
  <c r="H13" i="84" s="1"/>
  <c r="O12" i="84"/>
  <c r="N12" i="84"/>
  <c r="M12" i="84"/>
  <c r="L12" i="84"/>
  <c r="K12" i="84"/>
  <c r="J12" i="84"/>
  <c r="I12" i="84"/>
  <c r="E12" i="84"/>
  <c r="D12" i="84"/>
  <c r="H12" i="84" s="1"/>
  <c r="O11" i="84"/>
  <c r="N11" i="84"/>
  <c r="M11" i="84"/>
  <c r="L11" i="84"/>
  <c r="K11" i="84"/>
  <c r="J11" i="84"/>
  <c r="I11" i="84"/>
  <c r="E11" i="84"/>
  <c r="D11" i="84"/>
  <c r="H11" i="84" s="1"/>
  <c r="O9" i="84"/>
  <c r="N9" i="84"/>
  <c r="M9" i="84"/>
  <c r="L9" i="84"/>
  <c r="K9" i="84"/>
  <c r="J9" i="84"/>
  <c r="I9" i="84"/>
  <c r="E9" i="84"/>
  <c r="D9" i="84"/>
  <c r="O8" i="84"/>
  <c r="N8" i="84"/>
  <c r="M8" i="84"/>
  <c r="L8" i="84"/>
  <c r="K8" i="84"/>
  <c r="J8" i="84"/>
  <c r="I8" i="84"/>
  <c r="E8" i="84"/>
  <c r="D8" i="84"/>
  <c r="H8" i="84" s="1"/>
  <c r="O7" i="84"/>
  <c r="N7" i="84"/>
  <c r="M7" i="84"/>
  <c r="L7" i="84"/>
  <c r="K7" i="84"/>
  <c r="J7" i="84"/>
  <c r="I7" i="84"/>
  <c r="E7" i="84"/>
  <c r="D7" i="84"/>
  <c r="H7" i="84" s="1"/>
  <c r="O6" i="84"/>
  <c r="N6" i="84"/>
  <c r="M6" i="84"/>
  <c r="L6" i="84"/>
  <c r="K6" i="84"/>
  <c r="J6" i="84"/>
  <c r="I6" i="84"/>
  <c r="E6" i="84"/>
  <c r="D6" i="84"/>
  <c r="H6" i="84" s="1"/>
  <c r="O5" i="84"/>
  <c r="O23" i="84" s="1"/>
  <c r="N5" i="84"/>
  <c r="N23" i="84" s="1"/>
  <c r="M5" i="84"/>
  <c r="M23" i="84" s="1"/>
  <c r="L5" i="84"/>
  <c r="L23" i="84" s="1"/>
  <c r="L24" i="84" s="1"/>
  <c r="K5" i="84"/>
  <c r="K23" i="84" s="1"/>
  <c r="K24" i="84" s="1"/>
  <c r="J5" i="84"/>
  <c r="J23" i="84" s="1"/>
  <c r="I5" i="84"/>
  <c r="I23" i="84" s="1"/>
  <c r="E5" i="84"/>
  <c r="E23" i="84" s="1"/>
  <c r="D5" i="84"/>
  <c r="O4" i="84"/>
  <c r="O27" i="84" s="1"/>
  <c r="N4" i="84"/>
  <c r="N27" i="84" s="1"/>
  <c r="M4" i="84"/>
  <c r="M27" i="84" s="1"/>
  <c r="L4" i="84"/>
  <c r="L27" i="84" s="1"/>
  <c r="K4" i="84"/>
  <c r="K27" i="84" s="1"/>
  <c r="J4" i="84"/>
  <c r="J27" i="84" s="1"/>
  <c r="I4" i="84"/>
  <c r="I27" i="84" s="1"/>
  <c r="E4" i="84"/>
  <c r="E27" i="84" s="1"/>
  <c r="D4" i="84"/>
  <c r="H3" i="84"/>
  <c r="O2" i="84"/>
  <c r="O20" i="84" s="1"/>
  <c r="N2" i="84"/>
  <c r="N20" i="84" s="1"/>
  <c r="M2" i="84"/>
  <c r="M20" i="84" s="1"/>
  <c r="L2" i="84"/>
  <c r="L20" i="84" s="1"/>
  <c r="K2" i="84"/>
  <c r="K20" i="84" s="1"/>
  <c r="J2" i="84"/>
  <c r="J20" i="84" s="1"/>
  <c r="I2" i="84"/>
  <c r="I20" i="84" s="1"/>
  <c r="E2" i="84"/>
  <c r="E20" i="84" s="1"/>
  <c r="D2" i="84"/>
  <c r="O37" i="83"/>
  <c r="N37" i="83"/>
  <c r="M37" i="83"/>
  <c r="L37" i="83"/>
  <c r="K37" i="83"/>
  <c r="J37" i="83"/>
  <c r="I37" i="83"/>
  <c r="H37" i="83"/>
  <c r="E37" i="83"/>
  <c r="D37" i="83"/>
  <c r="O36" i="83"/>
  <c r="N36" i="83"/>
  <c r="M36" i="83"/>
  <c r="L36" i="83"/>
  <c r="K36" i="83"/>
  <c r="J36" i="83"/>
  <c r="I36" i="83"/>
  <c r="H36" i="83"/>
  <c r="E36" i="83"/>
  <c r="D36" i="83"/>
  <c r="O35" i="83"/>
  <c r="N35" i="83"/>
  <c r="M35" i="83"/>
  <c r="L35" i="83"/>
  <c r="K35" i="83"/>
  <c r="J35" i="83"/>
  <c r="I35" i="83"/>
  <c r="E35" i="83"/>
  <c r="D35" i="83"/>
  <c r="H35" i="83" s="1"/>
  <c r="O34" i="83"/>
  <c r="N34" i="83"/>
  <c r="M34" i="83"/>
  <c r="L34" i="83"/>
  <c r="K34" i="83"/>
  <c r="J34" i="83"/>
  <c r="I34" i="83"/>
  <c r="E34" i="83"/>
  <c r="D34" i="83"/>
  <c r="H34" i="83" s="1"/>
  <c r="O33" i="83"/>
  <c r="N33" i="83"/>
  <c r="M33" i="83"/>
  <c r="L33" i="83"/>
  <c r="K33" i="83"/>
  <c r="J33" i="83"/>
  <c r="I33" i="83"/>
  <c r="E33" i="83"/>
  <c r="D33" i="83"/>
  <c r="H33" i="83" s="1"/>
  <c r="O32" i="83"/>
  <c r="N32" i="83"/>
  <c r="M32" i="83"/>
  <c r="L32" i="83"/>
  <c r="K32" i="83"/>
  <c r="J32" i="83"/>
  <c r="I32" i="83"/>
  <c r="E32" i="83"/>
  <c r="D32" i="83"/>
  <c r="H32" i="83" s="1"/>
  <c r="O25" i="83"/>
  <c r="N25" i="83"/>
  <c r="M25" i="83"/>
  <c r="L25" i="83"/>
  <c r="K25" i="83"/>
  <c r="J25" i="83"/>
  <c r="I25" i="83"/>
  <c r="E25" i="83"/>
  <c r="D25" i="83"/>
  <c r="H25" i="83" s="1"/>
  <c r="H29" i="83" s="1"/>
  <c r="O21" i="83"/>
  <c r="N21" i="83"/>
  <c r="M21" i="83"/>
  <c r="L21" i="83"/>
  <c r="K21" i="83"/>
  <c r="J21" i="83"/>
  <c r="I21" i="83"/>
  <c r="E21" i="83"/>
  <c r="D21" i="83"/>
  <c r="H21" i="83" s="1"/>
  <c r="O16" i="83"/>
  <c r="N16" i="83"/>
  <c r="M16" i="83"/>
  <c r="L16" i="83"/>
  <c r="K16" i="83"/>
  <c r="J16" i="83"/>
  <c r="I16" i="83"/>
  <c r="E16" i="83"/>
  <c r="D16" i="83"/>
  <c r="H16" i="83" s="1"/>
  <c r="O15" i="83"/>
  <c r="N15" i="83"/>
  <c r="M15" i="83"/>
  <c r="L15" i="83"/>
  <c r="K15" i="83"/>
  <c r="J15" i="83"/>
  <c r="I15" i="83"/>
  <c r="E15" i="83"/>
  <c r="D15" i="83"/>
  <c r="H15" i="83" s="1"/>
  <c r="O14" i="83"/>
  <c r="N14" i="83"/>
  <c r="M14" i="83"/>
  <c r="L14" i="83"/>
  <c r="K14" i="83"/>
  <c r="J14" i="83"/>
  <c r="I14" i="83"/>
  <c r="E14" i="83"/>
  <c r="D14" i="83"/>
  <c r="H14" i="83" s="1"/>
  <c r="O13" i="83"/>
  <c r="N13" i="83"/>
  <c r="M13" i="83"/>
  <c r="L13" i="83"/>
  <c r="K13" i="83"/>
  <c r="J13" i="83"/>
  <c r="I13" i="83"/>
  <c r="E13" i="83"/>
  <c r="D13" i="83"/>
  <c r="H13" i="83" s="1"/>
  <c r="O12" i="83"/>
  <c r="N12" i="83"/>
  <c r="M12" i="83"/>
  <c r="L12" i="83"/>
  <c r="K12" i="83"/>
  <c r="J12" i="83"/>
  <c r="I12" i="83"/>
  <c r="E12" i="83"/>
  <c r="D12" i="83"/>
  <c r="H12" i="83" s="1"/>
  <c r="O11" i="83"/>
  <c r="N11" i="83"/>
  <c r="M11" i="83"/>
  <c r="L11" i="83"/>
  <c r="K11" i="83"/>
  <c r="J11" i="83"/>
  <c r="I11" i="83"/>
  <c r="E11" i="83"/>
  <c r="D11" i="83"/>
  <c r="H11" i="83" s="1"/>
  <c r="O9" i="83"/>
  <c r="N9" i="83"/>
  <c r="M9" i="83"/>
  <c r="L9" i="83"/>
  <c r="K9" i="83"/>
  <c r="J9" i="83"/>
  <c r="I9" i="83"/>
  <c r="E9" i="83"/>
  <c r="D9" i="83"/>
  <c r="O8" i="83"/>
  <c r="N8" i="83"/>
  <c r="M8" i="83"/>
  <c r="L8" i="83"/>
  <c r="K8" i="83"/>
  <c r="J8" i="83"/>
  <c r="I8" i="83"/>
  <c r="E8" i="83"/>
  <c r="D8" i="83"/>
  <c r="H8" i="83" s="1"/>
  <c r="O7" i="83"/>
  <c r="N7" i="83"/>
  <c r="M7" i="83"/>
  <c r="L7" i="83"/>
  <c r="K7" i="83"/>
  <c r="J7" i="83"/>
  <c r="I7" i="83"/>
  <c r="E7" i="83"/>
  <c r="D7" i="83"/>
  <c r="H7" i="83" s="1"/>
  <c r="O6" i="83"/>
  <c r="N6" i="83"/>
  <c r="M6" i="83"/>
  <c r="L6" i="83"/>
  <c r="K6" i="83"/>
  <c r="J6" i="83"/>
  <c r="I6" i="83"/>
  <c r="E6" i="83"/>
  <c r="D6" i="83"/>
  <c r="H6" i="83" s="1"/>
  <c r="O5" i="83"/>
  <c r="O23" i="83" s="1"/>
  <c r="N5" i="83"/>
  <c r="N23" i="83" s="1"/>
  <c r="M5" i="83"/>
  <c r="M23" i="83" s="1"/>
  <c r="L5" i="83"/>
  <c r="L23" i="83" s="1"/>
  <c r="L24" i="83" s="1"/>
  <c r="K5" i="83"/>
  <c r="K23" i="83" s="1"/>
  <c r="K24" i="83" s="1"/>
  <c r="J5" i="83"/>
  <c r="J23" i="83" s="1"/>
  <c r="I5" i="83"/>
  <c r="I23" i="83" s="1"/>
  <c r="E5" i="83"/>
  <c r="E23" i="83" s="1"/>
  <c r="D5" i="83"/>
  <c r="O4" i="83"/>
  <c r="O27" i="83" s="1"/>
  <c r="N4" i="83"/>
  <c r="N27" i="83" s="1"/>
  <c r="M4" i="83"/>
  <c r="M27" i="83" s="1"/>
  <c r="L4" i="83"/>
  <c r="L27" i="83" s="1"/>
  <c r="K4" i="83"/>
  <c r="K27" i="83" s="1"/>
  <c r="J4" i="83"/>
  <c r="J27" i="83" s="1"/>
  <c r="I4" i="83"/>
  <c r="I27" i="83" s="1"/>
  <c r="E4" i="83"/>
  <c r="E27" i="83" s="1"/>
  <c r="D4" i="83"/>
  <c r="H3" i="83"/>
  <c r="O2" i="83"/>
  <c r="O20" i="83" s="1"/>
  <c r="N2" i="83"/>
  <c r="N20" i="83" s="1"/>
  <c r="M2" i="83"/>
  <c r="M20" i="83" s="1"/>
  <c r="L2" i="83"/>
  <c r="L20" i="83" s="1"/>
  <c r="K2" i="83"/>
  <c r="K20" i="83" s="1"/>
  <c r="J2" i="83"/>
  <c r="J20" i="83" s="1"/>
  <c r="I2" i="83"/>
  <c r="I20" i="83" s="1"/>
  <c r="E2" i="83"/>
  <c r="E20" i="83" s="1"/>
  <c r="D2" i="83"/>
  <c r="O37" i="82"/>
  <c r="N37" i="82"/>
  <c r="M37" i="82"/>
  <c r="L37" i="82"/>
  <c r="K37" i="82"/>
  <c r="J37" i="82"/>
  <c r="I37" i="82"/>
  <c r="H37" i="82"/>
  <c r="E37" i="82"/>
  <c r="D37" i="82"/>
  <c r="O36" i="82"/>
  <c r="N36" i="82"/>
  <c r="M36" i="82"/>
  <c r="L36" i="82"/>
  <c r="K36" i="82"/>
  <c r="J36" i="82"/>
  <c r="I36" i="82"/>
  <c r="H36" i="82"/>
  <c r="E36" i="82"/>
  <c r="D36" i="82"/>
  <c r="O35" i="82"/>
  <c r="N35" i="82"/>
  <c r="M35" i="82"/>
  <c r="L35" i="82"/>
  <c r="K35" i="82"/>
  <c r="J35" i="82"/>
  <c r="I35" i="82"/>
  <c r="E35" i="82"/>
  <c r="D35" i="82"/>
  <c r="H35" i="82" s="1"/>
  <c r="O34" i="82"/>
  <c r="N34" i="82"/>
  <c r="M34" i="82"/>
  <c r="L34" i="82"/>
  <c r="K34" i="82"/>
  <c r="J34" i="82"/>
  <c r="I34" i="82"/>
  <c r="E34" i="82"/>
  <c r="D34" i="82"/>
  <c r="H34" i="82" s="1"/>
  <c r="O33" i="82"/>
  <c r="N33" i="82"/>
  <c r="M33" i="82"/>
  <c r="L33" i="82"/>
  <c r="K33" i="82"/>
  <c r="J33" i="82"/>
  <c r="I33" i="82"/>
  <c r="E33" i="82"/>
  <c r="D33" i="82"/>
  <c r="H33" i="82" s="1"/>
  <c r="O32" i="82"/>
  <c r="N32" i="82"/>
  <c r="M32" i="82"/>
  <c r="L32" i="82"/>
  <c r="K32" i="82"/>
  <c r="J32" i="82"/>
  <c r="I32" i="82"/>
  <c r="E32" i="82"/>
  <c r="D32" i="82"/>
  <c r="H32" i="82" s="1"/>
  <c r="O25" i="82"/>
  <c r="N25" i="82"/>
  <c r="M25" i="82"/>
  <c r="L25" i="82"/>
  <c r="K25" i="82"/>
  <c r="J25" i="82"/>
  <c r="I25" i="82"/>
  <c r="E25" i="82"/>
  <c r="D25" i="82"/>
  <c r="H25" i="82" s="1"/>
  <c r="H29" i="82" s="1"/>
  <c r="O21" i="82"/>
  <c r="N21" i="82"/>
  <c r="M21" i="82"/>
  <c r="L21" i="82"/>
  <c r="K21" i="82"/>
  <c r="J21" i="82"/>
  <c r="I21" i="82"/>
  <c r="E21" i="82"/>
  <c r="D21" i="82"/>
  <c r="H21" i="82" s="1"/>
  <c r="O16" i="82"/>
  <c r="N16" i="82"/>
  <c r="M16" i="82"/>
  <c r="L16" i="82"/>
  <c r="K16" i="82"/>
  <c r="J16" i="82"/>
  <c r="I16" i="82"/>
  <c r="E16" i="82"/>
  <c r="D16" i="82"/>
  <c r="H16" i="82" s="1"/>
  <c r="O15" i="82"/>
  <c r="N15" i="82"/>
  <c r="M15" i="82"/>
  <c r="L15" i="82"/>
  <c r="K15" i="82"/>
  <c r="J15" i="82"/>
  <c r="I15" i="82"/>
  <c r="E15" i="82"/>
  <c r="D15" i="82"/>
  <c r="H15" i="82" s="1"/>
  <c r="O14" i="82"/>
  <c r="N14" i="82"/>
  <c r="M14" i="82"/>
  <c r="L14" i="82"/>
  <c r="K14" i="82"/>
  <c r="J14" i="82"/>
  <c r="I14" i="82"/>
  <c r="E14" i="82"/>
  <c r="D14" i="82"/>
  <c r="H14" i="82" s="1"/>
  <c r="O13" i="82"/>
  <c r="N13" i="82"/>
  <c r="M13" i="82"/>
  <c r="L13" i="82"/>
  <c r="K13" i="82"/>
  <c r="J13" i="82"/>
  <c r="I13" i="82"/>
  <c r="E13" i="82"/>
  <c r="D13" i="82"/>
  <c r="H13" i="82" s="1"/>
  <c r="O12" i="82"/>
  <c r="N12" i="82"/>
  <c r="M12" i="82"/>
  <c r="L12" i="82"/>
  <c r="K12" i="82"/>
  <c r="J12" i="82"/>
  <c r="I12" i="82"/>
  <c r="E12" i="82"/>
  <c r="D12" i="82"/>
  <c r="H12" i="82" s="1"/>
  <c r="O11" i="82"/>
  <c r="N11" i="82"/>
  <c r="M11" i="82"/>
  <c r="L11" i="82"/>
  <c r="K11" i="82"/>
  <c r="J11" i="82"/>
  <c r="I11" i="82"/>
  <c r="E11" i="82"/>
  <c r="D11" i="82"/>
  <c r="H11" i="82" s="1"/>
  <c r="O9" i="82"/>
  <c r="N9" i="82"/>
  <c r="M9" i="82"/>
  <c r="L9" i="82"/>
  <c r="K9" i="82"/>
  <c r="J9" i="82"/>
  <c r="I9" i="82"/>
  <c r="E9" i="82"/>
  <c r="D9" i="82"/>
  <c r="O8" i="82"/>
  <c r="N8" i="82"/>
  <c r="M8" i="82"/>
  <c r="L8" i="82"/>
  <c r="K8" i="82"/>
  <c r="J8" i="82"/>
  <c r="I8" i="82"/>
  <c r="E8" i="82"/>
  <c r="D8" i="82"/>
  <c r="H8" i="82" s="1"/>
  <c r="O7" i="82"/>
  <c r="N7" i="82"/>
  <c r="M7" i="82"/>
  <c r="L7" i="82"/>
  <c r="K7" i="82"/>
  <c r="J7" i="82"/>
  <c r="I7" i="82"/>
  <c r="E7" i="82"/>
  <c r="D7" i="82"/>
  <c r="H7" i="82" s="1"/>
  <c r="O6" i="82"/>
  <c r="N6" i="82"/>
  <c r="M6" i="82"/>
  <c r="L6" i="82"/>
  <c r="K6" i="82"/>
  <c r="J6" i="82"/>
  <c r="I6" i="82"/>
  <c r="E6" i="82"/>
  <c r="D6" i="82"/>
  <c r="H6" i="82" s="1"/>
  <c r="O5" i="82"/>
  <c r="O23" i="82" s="1"/>
  <c r="N5" i="82"/>
  <c r="N23" i="82" s="1"/>
  <c r="M5" i="82"/>
  <c r="M23" i="82" s="1"/>
  <c r="L5" i="82"/>
  <c r="L23" i="82" s="1"/>
  <c r="L24" i="82" s="1"/>
  <c r="K5" i="82"/>
  <c r="K23" i="82" s="1"/>
  <c r="K24" i="82" s="1"/>
  <c r="J5" i="82"/>
  <c r="J23" i="82" s="1"/>
  <c r="I5" i="82"/>
  <c r="I23" i="82" s="1"/>
  <c r="E5" i="82"/>
  <c r="E23" i="82" s="1"/>
  <c r="D5" i="82"/>
  <c r="O4" i="82"/>
  <c r="O27" i="82" s="1"/>
  <c r="N4" i="82"/>
  <c r="N27" i="82" s="1"/>
  <c r="M4" i="82"/>
  <c r="M27" i="82" s="1"/>
  <c r="L4" i="82"/>
  <c r="L27" i="82" s="1"/>
  <c r="K4" i="82"/>
  <c r="K27" i="82" s="1"/>
  <c r="J4" i="82"/>
  <c r="J27" i="82" s="1"/>
  <c r="I4" i="82"/>
  <c r="I27" i="82" s="1"/>
  <c r="E4" i="82"/>
  <c r="E27" i="82" s="1"/>
  <c r="D4" i="82"/>
  <c r="H3" i="82"/>
  <c r="O2" i="82"/>
  <c r="O20" i="82" s="1"/>
  <c r="N2" i="82"/>
  <c r="N20" i="82" s="1"/>
  <c r="M2" i="82"/>
  <c r="M20" i="82" s="1"/>
  <c r="L2" i="82"/>
  <c r="L20" i="82" s="1"/>
  <c r="K2" i="82"/>
  <c r="K20" i="82" s="1"/>
  <c r="J2" i="82"/>
  <c r="J20" i="82" s="1"/>
  <c r="I2" i="82"/>
  <c r="I20" i="82" s="1"/>
  <c r="E2" i="82"/>
  <c r="E20" i="82" s="1"/>
  <c r="D2" i="82"/>
  <c r="O37" i="81"/>
  <c r="N37" i="81"/>
  <c r="M37" i="81"/>
  <c r="L37" i="81"/>
  <c r="K37" i="81"/>
  <c r="J37" i="81"/>
  <c r="I37" i="81"/>
  <c r="H37" i="81"/>
  <c r="E37" i="81"/>
  <c r="D37" i="81"/>
  <c r="O36" i="81"/>
  <c r="N36" i="81"/>
  <c r="M36" i="81"/>
  <c r="L36" i="81"/>
  <c r="K36" i="81"/>
  <c r="J36" i="81"/>
  <c r="I36" i="81"/>
  <c r="H36" i="81"/>
  <c r="E36" i="81"/>
  <c r="D36" i="81"/>
  <c r="O35" i="81"/>
  <c r="N35" i="81"/>
  <c r="M35" i="81"/>
  <c r="L35" i="81"/>
  <c r="K35" i="81"/>
  <c r="J35" i="81"/>
  <c r="I35" i="81"/>
  <c r="E35" i="81"/>
  <c r="D35" i="81"/>
  <c r="H35" i="81" s="1"/>
  <c r="O34" i="81"/>
  <c r="N34" i="81"/>
  <c r="M34" i="81"/>
  <c r="L34" i="81"/>
  <c r="K34" i="81"/>
  <c r="J34" i="81"/>
  <c r="I34" i="81"/>
  <c r="E34" i="81"/>
  <c r="D34" i="81"/>
  <c r="H34" i="81" s="1"/>
  <c r="O33" i="81"/>
  <c r="N33" i="81"/>
  <c r="M33" i="81"/>
  <c r="L33" i="81"/>
  <c r="K33" i="81"/>
  <c r="J33" i="81"/>
  <c r="I33" i="81"/>
  <c r="E33" i="81"/>
  <c r="D33" i="81"/>
  <c r="H33" i="81" s="1"/>
  <c r="O32" i="81"/>
  <c r="N32" i="81"/>
  <c r="M32" i="81"/>
  <c r="L32" i="81"/>
  <c r="K32" i="81"/>
  <c r="J32" i="81"/>
  <c r="I32" i="81"/>
  <c r="E32" i="81"/>
  <c r="D32" i="81"/>
  <c r="H32" i="81" s="1"/>
  <c r="O25" i="81"/>
  <c r="N25" i="81"/>
  <c r="M25" i="81"/>
  <c r="L25" i="81"/>
  <c r="K25" i="81"/>
  <c r="J25" i="81"/>
  <c r="I25" i="81"/>
  <c r="E25" i="81"/>
  <c r="D25" i="81"/>
  <c r="H25" i="81" s="1"/>
  <c r="H29" i="81" s="1"/>
  <c r="O21" i="81"/>
  <c r="N21" i="81"/>
  <c r="M21" i="81"/>
  <c r="L21" i="81"/>
  <c r="K21" i="81"/>
  <c r="J21" i="81"/>
  <c r="I21" i="81"/>
  <c r="E21" i="81"/>
  <c r="D21" i="81"/>
  <c r="H21" i="81" s="1"/>
  <c r="O16" i="81"/>
  <c r="N16" i="81"/>
  <c r="M16" i="81"/>
  <c r="L16" i="81"/>
  <c r="K16" i="81"/>
  <c r="J16" i="81"/>
  <c r="I16" i="81"/>
  <c r="E16" i="81"/>
  <c r="D16" i="81"/>
  <c r="H16" i="81" s="1"/>
  <c r="O15" i="81"/>
  <c r="N15" i="81"/>
  <c r="M15" i="81"/>
  <c r="L15" i="81"/>
  <c r="K15" i="81"/>
  <c r="J15" i="81"/>
  <c r="I15" i="81"/>
  <c r="E15" i="81"/>
  <c r="D15" i="81"/>
  <c r="H15" i="81" s="1"/>
  <c r="O14" i="81"/>
  <c r="N14" i="81"/>
  <c r="M14" i="81"/>
  <c r="L14" i="81"/>
  <c r="K14" i="81"/>
  <c r="J14" i="81"/>
  <c r="I14" i="81"/>
  <c r="E14" i="81"/>
  <c r="D14" i="81"/>
  <c r="H14" i="81" s="1"/>
  <c r="O13" i="81"/>
  <c r="N13" i="81"/>
  <c r="M13" i="81"/>
  <c r="L13" i="81"/>
  <c r="K13" i="81"/>
  <c r="J13" i="81"/>
  <c r="I13" i="81"/>
  <c r="E13" i="81"/>
  <c r="D13" i="81"/>
  <c r="H13" i="81" s="1"/>
  <c r="O12" i="81"/>
  <c r="N12" i="81"/>
  <c r="M12" i="81"/>
  <c r="L12" i="81"/>
  <c r="K12" i="81"/>
  <c r="J12" i="81"/>
  <c r="I12" i="81"/>
  <c r="E12" i="81"/>
  <c r="D12" i="81"/>
  <c r="H12" i="81" s="1"/>
  <c r="O11" i="81"/>
  <c r="N11" i="81"/>
  <c r="M11" i="81"/>
  <c r="L11" i="81"/>
  <c r="K11" i="81"/>
  <c r="J11" i="81"/>
  <c r="I11" i="81"/>
  <c r="E11" i="81"/>
  <c r="D11" i="81"/>
  <c r="H11" i="81" s="1"/>
  <c r="O9" i="81"/>
  <c r="N9" i="81"/>
  <c r="M9" i="81"/>
  <c r="L9" i="81"/>
  <c r="K9" i="81"/>
  <c r="J9" i="81"/>
  <c r="I9" i="81"/>
  <c r="E9" i="81"/>
  <c r="D9" i="81"/>
  <c r="O8" i="81"/>
  <c r="N8" i="81"/>
  <c r="M8" i="81"/>
  <c r="L8" i="81"/>
  <c r="K8" i="81"/>
  <c r="J8" i="81"/>
  <c r="I8" i="81"/>
  <c r="E8" i="81"/>
  <c r="D8" i="81"/>
  <c r="H8" i="81" s="1"/>
  <c r="O7" i="81"/>
  <c r="N7" i="81"/>
  <c r="M7" i="81"/>
  <c r="L7" i="81"/>
  <c r="K7" i="81"/>
  <c r="J7" i="81"/>
  <c r="I7" i="81"/>
  <c r="E7" i="81"/>
  <c r="D7" i="81"/>
  <c r="H7" i="81" s="1"/>
  <c r="O6" i="81"/>
  <c r="N6" i="81"/>
  <c r="M6" i="81"/>
  <c r="L6" i="81"/>
  <c r="K6" i="81"/>
  <c r="J6" i="81"/>
  <c r="I6" i="81"/>
  <c r="E6" i="81"/>
  <c r="D6" i="81"/>
  <c r="H6" i="81" s="1"/>
  <c r="O5" i="81"/>
  <c r="O23" i="81" s="1"/>
  <c r="N5" i="81"/>
  <c r="N23" i="81" s="1"/>
  <c r="M5" i="81"/>
  <c r="M23" i="81" s="1"/>
  <c r="L5" i="81"/>
  <c r="L23" i="81" s="1"/>
  <c r="L24" i="81" s="1"/>
  <c r="K5" i="81"/>
  <c r="K23" i="81" s="1"/>
  <c r="K24" i="81" s="1"/>
  <c r="J5" i="81"/>
  <c r="J23" i="81" s="1"/>
  <c r="I5" i="81"/>
  <c r="I23" i="81" s="1"/>
  <c r="E5" i="81"/>
  <c r="E23" i="81" s="1"/>
  <c r="D5" i="81"/>
  <c r="O4" i="81"/>
  <c r="O27" i="81" s="1"/>
  <c r="N4" i="81"/>
  <c r="N27" i="81" s="1"/>
  <c r="M4" i="81"/>
  <c r="M27" i="81" s="1"/>
  <c r="L4" i="81"/>
  <c r="L27" i="81" s="1"/>
  <c r="K4" i="81"/>
  <c r="K27" i="81" s="1"/>
  <c r="J4" i="81"/>
  <c r="J27" i="81" s="1"/>
  <c r="I4" i="81"/>
  <c r="I27" i="81" s="1"/>
  <c r="E4" i="81"/>
  <c r="E27" i="81" s="1"/>
  <c r="D4" i="81"/>
  <c r="H3" i="81"/>
  <c r="O2" i="81"/>
  <c r="O20" i="81" s="1"/>
  <c r="N2" i="81"/>
  <c r="N20" i="81" s="1"/>
  <c r="M2" i="81"/>
  <c r="M20" i="81" s="1"/>
  <c r="L2" i="81"/>
  <c r="L20" i="81" s="1"/>
  <c r="K2" i="81"/>
  <c r="K20" i="81" s="1"/>
  <c r="J2" i="81"/>
  <c r="J20" i="81" s="1"/>
  <c r="I2" i="81"/>
  <c r="I20" i="81" s="1"/>
  <c r="E2" i="81"/>
  <c r="E20" i="81" s="1"/>
  <c r="D2" i="81"/>
  <c r="O37" i="80"/>
  <c r="N37" i="80"/>
  <c r="M37" i="80"/>
  <c r="L37" i="80"/>
  <c r="K37" i="80"/>
  <c r="J37" i="80"/>
  <c r="I37" i="80"/>
  <c r="H37" i="80"/>
  <c r="E37" i="80"/>
  <c r="D37" i="80"/>
  <c r="O36" i="80"/>
  <c r="N36" i="80"/>
  <c r="M36" i="80"/>
  <c r="L36" i="80"/>
  <c r="K36" i="80"/>
  <c r="J36" i="80"/>
  <c r="I36" i="80"/>
  <c r="H36" i="80"/>
  <c r="E36" i="80"/>
  <c r="D36" i="80"/>
  <c r="O35" i="80"/>
  <c r="N35" i="80"/>
  <c r="M35" i="80"/>
  <c r="L35" i="80"/>
  <c r="K35" i="80"/>
  <c r="J35" i="80"/>
  <c r="I35" i="80"/>
  <c r="E35" i="80"/>
  <c r="D35" i="80"/>
  <c r="H35" i="80" s="1"/>
  <c r="O34" i="80"/>
  <c r="N34" i="80"/>
  <c r="M34" i="80"/>
  <c r="L34" i="80"/>
  <c r="K34" i="80"/>
  <c r="J34" i="80"/>
  <c r="I34" i="80"/>
  <c r="E34" i="80"/>
  <c r="D34" i="80"/>
  <c r="H34" i="80" s="1"/>
  <c r="O33" i="80"/>
  <c r="N33" i="80"/>
  <c r="M33" i="80"/>
  <c r="L33" i="80"/>
  <c r="K33" i="80"/>
  <c r="J33" i="80"/>
  <c r="I33" i="80"/>
  <c r="E33" i="80"/>
  <c r="D33" i="80"/>
  <c r="H33" i="80" s="1"/>
  <c r="O32" i="80"/>
  <c r="N32" i="80"/>
  <c r="M32" i="80"/>
  <c r="L32" i="80"/>
  <c r="K32" i="80"/>
  <c r="J32" i="80"/>
  <c r="I32" i="80"/>
  <c r="E32" i="80"/>
  <c r="D32" i="80"/>
  <c r="H32" i="80" s="1"/>
  <c r="O25" i="80"/>
  <c r="N25" i="80"/>
  <c r="M25" i="80"/>
  <c r="L25" i="80"/>
  <c r="K25" i="80"/>
  <c r="J25" i="80"/>
  <c r="I25" i="80"/>
  <c r="E25" i="80"/>
  <c r="D25" i="80"/>
  <c r="H25" i="80" s="1"/>
  <c r="H29" i="80" s="1"/>
  <c r="O21" i="80"/>
  <c r="N21" i="80"/>
  <c r="M21" i="80"/>
  <c r="L21" i="80"/>
  <c r="K21" i="80"/>
  <c r="J21" i="80"/>
  <c r="I21" i="80"/>
  <c r="E21" i="80"/>
  <c r="D21" i="80"/>
  <c r="H21" i="80" s="1"/>
  <c r="O16" i="80"/>
  <c r="N16" i="80"/>
  <c r="M16" i="80"/>
  <c r="L16" i="80"/>
  <c r="K16" i="80"/>
  <c r="J16" i="80"/>
  <c r="I16" i="80"/>
  <c r="E16" i="80"/>
  <c r="D16" i="80"/>
  <c r="H16" i="80" s="1"/>
  <c r="O15" i="80"/>
  <c r="N15" i="80"/>
  <c r="M15" i="80"/>
  <c r="L15" i="80"/>
  <c r="K15" i="80"/>
  <c r="J15" i="80"/>
  <c r="I15" i="80"/>
  <c r="E15" i="80"/>
  <c r="D15" i="80"/>
  <c r="H15" i="80" s="1"/>
  <c r="O14" i="80"/>
  <c r="N14" i="80"/>
  <c r="M14" i="80"/>
  <c r="L14" i="80"/>
  <c r="K14" i="80"/>
  <c r="J14" i="80"/>
  <c r="I14" i="80"/>
  <c r="E14" i="80"/>
  <c r="D14" i="80"/>
  <c r="H14" i="80" s="1"/>
  <c r="O13" i="80"/>
  <c r="N13" i="80"/>
  <c r="M13" i="80"/>
  <c r="L13" i="80"/>
  <c r="K13" i="80"/>
  <c r="J13" i="80"/>
  <c r="I13" i="80"/>
  <c r="E13" i="80"/>
  <c r="D13" i="80"/>
  <c r="H13" i="80" s="1"/>
  <c r="O12" i="80"/>
  <c r="N12" i="80"/>
  <c r="M12" i="80"/>
  <c r="L12" i="80"/>
  <c r="K12" i="80"/>
  <c r="J12" i="80"/>
  <c r="I12" i="80"/>
  <c r="E12" i="80"/>
  <c r="D12" i="80"/>
  <c r="H12" i="80" s="1"/>
  <c r="O11" i="80"/>
  <c r="N11" i="80"/>
  <c r="M11" i="80"/>
  <c r="L11" i="80"/>
  <c r="K11" i="80"/>
  <c r="J11" i="80"/>
  <c r="I11" i="80"/>
  <c r="E11" i="80"/>
  <c r="D11" i="80"/>
  <c r="H11" i="80" s="1"/>
  <c r="O9" i="80"/>
  <c r="N9" i="80"/>
  <c r="M9" i="80"/>
  <c r="L9" i="80"/>
  <c r="K9" i="80"/>
  <c r="J9" i="80"/>
  <c r="I9" i="80"/>
  <c r="E9" i="80"/>
  <c r="D9" i="80"/>
  <c r="O8" i="80"/>
  <c r="N8" i="80"/>
  <c r="M8" i="80"/>
  <c r="L8" i="80"/>
  <c r="K8" i="80"/>
  <c r="J8" i="80"/>
  <c r="I8" i="80"/>
  <c r="E8" i="80"/>
  <c r="D8" i="80"/>
  <c r="H8" i="80" s="1"/>
  <c r="O7" i="80"/>
  <c r="N7" i="80"/>
  <c r="M7" i="80"/>
  <c r="L7" i="80"/>
  <c r="K7" i="80"/>
  <c r="J7" i="80"/>
  <c r="I7" i="80"/>
  <c r="E7" i="80"/>
  <c r="D7" i="80"/>
  <c r="H7" i="80" s="1"/>
  <c r="O6" i="80"/>
  <c r="N6" i="80"/>
  <c r="M6" i="80"/>
  <c r="L6" i="80"/>
  <c r="K6" i="80"/>
  <c r="J6" i="80"/>
  <c r="I6" i="80"/>
  <c r="E6" i="80"/>
  <c r="D6" i="80"/>
  <c r="H6" i="80" s="1"/>
  <c r="O5" i="80"/>
  <c r="O23" i="80" s="1"/>
  <c r="N5" i="80"/>
  <c r="N23" i="80" s="1"/>
  <c r="M5" i="80"/>
  <c r="M23" i="80" s="1"/>
  <c r="L5" i="80"/>
  <c r="L23" i="80" s="1"/>
  <c r="L24" i="80" s="1"/>
  <c r="K5" i="80"/>
  <c r="K23" i="80" s="1"/>
  <c r="K24" i="80" s="1"/>
  <c r="J5" i="80"/>
  <c r="J23" i="80" s="1"/>
  <c r="I5" i="80"/>
  <c r="I23" i="80" s="1"/>
  <c r="E5" i="80"/>
  <c r="E23" i="80" s="1"/>
  <c r="D5" i="80"/>
  <c r="O4" i="80"/>
  <c r="O27" i="80" s="1"/>
  <c r="N4" i="80"/>
  <c r="N27" i="80" s="1"/>
  <c r="M4" i="80"/>
  <c r="M27" i="80" s="1"/>
  <c r="L4" i="80"/>
  <c r="L27" i="80" s="1"/>
  <c r="K4" i="80"/>
  <c r="K27" i="80" s="1"/>
  <c r="J4" i="80"/>
  <c r="J27" i="80" s="1"/>
  <c r="I4" i="80"/>
  <c r="I27" i="80" s="1"/>
  <c r="E4" i="80"/>
  <c r="E27" i="80" s="1"/>
  <c r="D4" i="80"/>
  <c r="H3" i="80"/>
  <c r="O2" i="80"/>
  <c r="O20" i="80" s="1"/>
  <c r="N2" i="80"/>
  <c r="N20" i="80" s="1"/>
  <c r="M2" i="80"/>
  <c r="M20" i="80" s="1"/>
  <c r="L2" i="80"/>
  <c r="L20" i="80" s="1"/>
  <c r="K2" i="80"/>
  <c r="K20" i="80" s="1"/>
  <c r="J2" i="80"/>
  <c r="J20" i="80" s="1"/>
  <c r="I2" i="80"/>
  <c r="I20" i="80" s="1"/>
  <c r="E2" i="80"/>
  <c r="E20" i="80" s="1"/>
  <c r="D2" i="80"/>
  <c r="N37" i="79"/>
  <c r="M37" i="79"/>
  <c r="L37" i="79"/>
  <c r="K37" i="79"/>
  <c r="J37" i="79"/>
  <c r="I37" i="79"/>
  <c r="H37" i="79"/>
  <c r="E37" i="79"/>
  <c r="D37" i="79"/>
  <c r="N36" i="79"/>
  <c r="M36" i="79"/>
  <c r="L36" i="79"/>
  <c r="K36" i="79"/>
  <c r="J36" i="79"/>
  <c r="I36" i="79"/>
  <c r="H36" i="79"/>
  <c r="E36" i="79"/>
  <c r="D36" i="79"/>
  <c r="N35" i="79"/>
  <c r="M35" i="79"/>
  <c r="L35" i="79"/>
  <c r="K35" i="79"/>
  <c r="J35" i="79"/>
  <c r="I35" i="79"/>
  <c r="E35" i="79"/>
  <c r="D35" i="79"/>
  <c r="H35" i="79" s="1"/>
  <c r="N34" i="79"/>
  <c r="M34" i="79"/>
  <c r="L34" i="79"/>
  <c r="K34" i="79"/>
  <c r="J34" i="79"/>
  <c r="I34" i="79"/>
  <c r="E34" i="79"/>
  <c r="D34" i="79"/>
  <c r="H34" i="79" s="1"/>
  <c r="N33" i="79"/>
  <c r="M33" i="79"/>
  <c r="L33" i="79"/>
  <c r="K33" i="79"/>
  <c r="J33" i="79"/>
  <c r="I33" i="79"/>
  <c r="E33" i="79"/>
  <c r="D33" i="79"/>
  <c r="H33" i="79" s="1"/>
  <c r="N32" i="79"/>
  <c r="M32" i="79"/>
  <c r="L32" i="79"/>
  <c r="K32" i="79"/>
  <c r="J32" i="79"/>
  <c r="I32" i="79"/>
  <c r="E32" i="79"/>
  <c r="D32" i="79"/>
  <c r="H32" i="79" s="1"/>
  <c r="N25" i="79"/>
  <c r="M25" i="79"/>
  <c r="L25" i="79"/>
  <c r="K25" i="79"/>
  <c r="J25" i="79"/>
  <c r="I25" i="79"/>
  <c r="E25" i="79"/>
  <c r="D25" i="79"/>
  <c r="H25" i="79" s="1"/>
  <c r="H29" i="79" s="1"/>
  <c r="N21" i="79"/>
  <c r="M21" i="79"/>
  <c r="L21" i="79"/>
  <c r="K21" i="79"/>
  <c r="J21" i="79"/>
  <c r="I21" i="79"/>
  <c r="E21" i="79"/>
  <c r="D21" i="79"/>
  <c r="H21" i="79" s="1"/>
  <c r="N16" i="79"/>
  <c r="M16" i="79"/>
  <c r="L16" i="79"/>
  <c r="K16" i="79"/>
  <c r="J16" i="79"/>
  <c r="I16" i="79"/>
  <c r="E16" i="79"/>
  <c r="D16" i="79"/>
  <c r="H16" i="79" s="1"/>
  <c r="N15" i="79"/>
  <c r="M15" i="79"/>
  <c r="L15" i="79"/>
  <c r="K15" i="79"/>
  <c r="J15" i="79"/>
  <c r="I15" i="79"/>
  <c r="E15" i="79"/>
  <c r="D15" i="79"/>
  <c r="H15" i="79" s="1"/>
  <c r="N14" i="79"/>
  <c r="M14" i="79"/>
  <c r="L14" i="79"/>
  <c r="K14" i="79"/>
  <c r="J14" i="79"/>
  <c r="I14" i="79"/>
  <c r="E14" i="79"/>
  <c r="D14" i="79"/>
  <c r="H14" i="79" s="1"/>
  <c r="N13" i="79"/>
  <c r="M13" i="79"/>
  <c r="L13" i="79"/>
  <c r="K13" i="79"/>
  <c r="J13" i="79"/>
  <c r="I13" i="79"/>
  <c r="E13" i="79"/>
  <c r="D13" i="79"/>
  <c r="H13" i="79" s="1"/>
  <c r="N12" i="79"/>
  <c r="M12" i="79"/>
  <c r="L12" i="79"/>
  <c r="K12" i="79"/>
  <c r="J12" i="79"/>
  <c r="I12" i="79"/>
  <c r="E12" i="79"/>
  <c r="D12" i="79"/>
  <c r="H12" i="79" s="1"/>
  <c r="N11" i="79"/>
  <c r="M11" i="79"/>
  <c r="L11" i="79"/>
  <c r="K11" i="79"/>
  <c r="J11" i="79"/>
  <c r="I11" i="79"/>
  <c r="E11" i="79"/>
  <c r="D11" i="79"/>
  <c r="H11" i="79" s="1"/>
  <c r="N9" i="79"/>
  <c r="M9" i="79"/>
  <c r="L9" i="79"/>
  <c r="K9" i="79"/>
  <c r="J9" i="79"/>
  <c r="I9" i="79"/>
  <c r="E9" i="79"/>
  <c r="D9" i="79"/>
  <c r="N8" i="79"/>
  <c r="M8" i="79"/>
  <c r="L8" i="79"/>
  <c r="K8" i="79"/>
  <c r="J8" i="79"/>
  <c r="I8" i="79"/>
  <c r="E8" i="79"/>
  <c r="D8" i="79"/>
  <c r="H8" i="79" s="1"/>
  <c r="N7" i="79"/>
  <c r="M7" i="79"/>
  <c r="L7" i="79"/>
  <c r="K7" i="79"/>
  <c r="J7" i="79"/>
  <c r="I7" i="79"/>
  <c r="E7" i="79"/>
  <c r="D7" i="79"/>
  <c r="H7" i="79" s="1"/>
  <c r="N6" i="79"/>
  <c r="M6" i="79"/>
  <c r="L6" i="79"/>
  <c r="K6" i="79"/>
  <c r="J6" i="79"/>
  <c r="I6" i="79"/>
  <c r="E6" i="79"/>
  <c r="D6" i="79"/>
  <c r="H6" i="79" s="1"/>
  <c r="N5" i="79"/>
  <c r="N23" i="79" s="1"/>
  <c r="M5" i="79"/>
  <c r="M23" i="79" s="1"/>
  <c r="L5" i="79"/>
  <c r="L23" i="79" s="1"/>
  <c r="L24" i="79" s="1"/>
  <c r="K5" i="79"/>
  <c r="K23" i="79" s="1"/>
  <c r="K24" i="79" s="1"/>
  <c r="J5" i="79"/>
  <c r="J23" i="79" s="1"/>
  <c r="I5" i="79"/>
  <c r="I23" i="79" s="1"/>
  <c r="E5" i="79"/>
  <c r="E23" i="79" s="1"/>
  <c r="D5" i="79"/>
  <c r="N4" i="79"/>
  <c r="N27" i="79" s="1"/>
  <c r="M4" i="79"/>
  <c r="M27" i="79" s="1"/>
  <c r="L4" i="79"/>
  <c r="L27" i="79" s="1"/>
  <c r="K4" i="79"/>
  <c r="K27" i="79" s="1"/>
  <c r="J4" i="79"/>
  <c r="J27" i="79" s="1"/>
  <c r="I4" i="79"/>
  <c r="I27" i="79" s="1"/>
  <c r="E4" i="79"/>
  <c r="E27" i="79" s="1"/>
  <c r="D4" i="79"/>
  <c r="H3" i="79"/>
  <c r="N2" i="79"/>
  <c r="N20" i="79" s="1"/>
  <c r="M2" i="79"/>
  <c r="M20" i="79" s="1"/>
  <c r="L2" i="79"/>
  <c r="L20" i="79" s="1"/>
  <c r="K2" i="79"/>
  <c r="K20" i="79" s="1"/>
  <c r="J2" i="79"/>
  <c r="J20" i="79" s="1"/>
  <c r="I2" i="79"/>
  <c r="I20" i="79" s="1"/>
  <c r="E2" i="79"/>
  <c r="E20" i="79" s="1"/>
  <c r="D2" i="79"/>
  <c r="O37" i="78"/>
  <c r="N37" i="78"/>
  <c r="M37" i="78"/>
  <c r="L37" i="78"/>
  <c r="K37" i="78"/>
  <c r="J37" i="78"/>
  <c r="I37" i="78"/>
  <c r="H37" i="78"/>
  <c r="E37" i="78"/>
  <c r="D37" i="78"/>
  <c r="O36" i="78"/>
  <c r="N36" i="78"/>
  <c r="M36" i="78"/>
  <c r="L36" i="78"/>
  <c r="K36" i="78"/>
  <c r="J36" i="78"/>
  <c r="I36" i="78"/>
  <c r="H36" i="78"/>
  <c r="E36" i="78"/>
  <c r="D36" i="78"/>
  <c r="O35" i="78"/>
  <c r="N35" i="78"/>
  <c r="M35" i="78"/>
  <c r="L35" i="78"/>
  <c r="K35" i="78"/>
  <c r="J35" i="78"/>
  <c r="I35" i="78"/>
  <c r="E35" i="78"/>
  <c r="D35" i="78"/>
  <c r="H35" i="78" s="1"/>
  <c r="O34" i="78"/>
  <c r="N34" i="78"/>
  <c r="M34" i="78"/>
  <c r="L34" i="78"/>
  <c r="K34" i="78"/>
  <c r="J34" i="78"/>
  <c r="I34" i="78"/>
  <c r="E34" i="78"/>
  <c r="D34" i="78"/>
  <c r="H34" i="78" s="1"/>
  <c r="O33" i="78"/>
  <c r="N33" i="78"/>
  <c r="M33" i="78"/>
  <c r="L33" i="78"/>
  <c r="K33" i="78"/>
  <c r="J33" i="78"/>
  <c r="I33" i="78"/>
  <c r="E33" i="78"/>
  <c r="D33" i="78"/>
  <c r="H33" i="78" s="1"/>
  <c r="O32" i="78"/>
  <c r="N32" i="78"/>
  <c r="M32" i="78"/>
  <c r="L32" i="78"/>
  <c r="K32" i="78"/>
  <c r="J32" i="78"/>
  <c r="I32" i="78"/>
  <c r="E32" i="78"/>
  <c r="D32" i="78"/>
  <c r="H32" i="78" s="1"/>
  <c r="O25" i="78"/>
  <c r="N25" i="78"/>
  <c r="M25" i="78"/>
  <c r="L25" i="78"/>
  <c r="K25" i="78"/>
  <c r="J25" i="78"/>
  <c r="I25" i="78"/>
  <c r="E25" i="78"/>
  <c r="D25" i="78"/>
  <c r="H25" i="78" s="1"/>
  <c r="H29" i="78" s="1"/>
  <c r="O21" i="78"/>
  <c r="N21" i="78"/>
  <c r="M21" i="78"/>
  <c r="L21" i="78"/>
  <c r="K21" i="78"/>
  <c r="J21" i="78"/>
  <c r="I21" i="78"/>
  <c r="E21" i="78"/>
  <c r="D21" i="78"/>
  <c r="H21" i="78" s="1"/>
  <c r="O16" i="78"/>
  <c r="N16" i="78"/>
  <c r="M16" i="78"/>
  <c r="L16" i="78"/>
  <c r="K16" i="78"/>
  <c r="J16" i="78"/>
  <c r="I16" i="78"/>
  <c r="E16" i="78"/>
  <c r="D16" i="78"/>
  <c r="H16" i="78" s="1"/>
  <c r="O15" i="78"/>
  <c r="N15" i="78"/>
  <c r="M15" i="78"/>
  <c r="L15" i="78"/>
  <c r="K15" i="78"/>
  <c r="J15" i="78"/>
  <c r="I15" i="78"/>
  <c r="E15" i="78"/>
  <c r="D15" i="78"/>
  <c r="H15" i="78" s="1"/>
  <c r="O14" i="78"/>
  <c r="N14" i="78"/>
  <c r="M14" i="78"/>
  <c r="L14" i="78"/>
  <c r="K14" i="78"/>
  <c r="J14" i="78"/>
  <c r="I14" i="78"/>
  <c r="E14" i="78"/>
  <c r="D14" i="78"/>
  <c r="H14" i="78" s="1"/>
  <c r="O13" i="78"/>
  <c r="N13" i="78"/>
  <c r="M13" i="78"/>
  <c r="L13" i="78"/>
  <c r="K13" i="78"/>
  <c r="J13" i="78"/>
  <c r="I13" i="78"/>
  <c r="E13" i="78"/>
  <c r="D13" i="78"/>
  <c r="H13" i="78" s="1"/>
  <c r="O12" i="78"/>
  <c r="N12" i="78"/>
  <c r="M12" i="78"/>
  <c r="L12" i="78"/>
  <c r="K12" i="78"/>
  <c r="J12" i="78"/>
  <c r="I12" i="78"/>
  <c r="E12" i="78"/>
  <c r="D12" i="78"/>
  <c r="H12" i="78" s="1"/>
  <c r="O11" i="78"/>
  <c r="N11" i="78"/>
  <c r="M11" i="78"/>
  <c r="L11" i="78"/>
  <c r="K11" i="78"/>
  <c r="J11" i="78"/>
  <c r="I11" i="78"/>
  <c r="E11" i="78"/>
  <c r="D11" i="78"/>
  <c r="H11" i="78" s="1"/>
  <c r="O9" i="78"/>
  <c r="N9" i="78"/>
  <c r="M9" i="78"/>
  <c r="L9" i="78"/>
  <c r="K9" i="78"/>
  <c r="J9" i="78"/>
  <c r="I9" i="78"/>
  <c r="E9" i="78"/>
  <c r="D9" i="78"/>
  <c r="O8" i="78"/>
  <c r="N8" i="78"/>
  <c r="M8" i="78"/>
  <c r="L8" i="78"/>
  <c r="K8" i="78"/>
  <c r="J8" i="78"/>
  <c r="I8" i="78"/>
  <c r="E8" i="78"/>
  <c r="D8" i="78"/>
  <c r="H8" i="78" s="1"/>
  <c r="O7" i="78"/>
  <c r="N7" i="78"/>
  <c r="M7" i="78"/>
  <c r="L7" i="78"/>
  <c r="K7" i="78"/>
  <c r="J7" i="78"/>
  <c r="I7" i="78"/>
  <c r="E7" i="78"/>
  <c r="D7" i="78"/>
  <c r="H7" i="78" s="1"/>
  <c r="O6" i="78"/>
  <c r="N6" i="78"/>
  <c r="M6" i="78"/>
  <c r="L6" i="78"/>
  <c r="K6" i="78"/>
  <c r="J6" i="78"/>
  <c r="I6" i="78"/>
  <c r="E6" i="78"/>
  <c r="D6" i="78"/>
  <c r="H6" i="78" s="1"/>
  <c r="O5" i="78"/>
  <c r="O23" i="78" s="1"/>
  <c r="N5" i="78"/>
  <c r="N23" i="78" s="1"/>
  <c r="M5" i="78"/>
  <c r="M23" i="78" s="1"/>
  <c r="L5" i="78"/>
  <c r="L23" i="78" s="1"/>
  <c r="L24" i="78" s="1"/>
  <c r="K5" i="78"/>
  <c r="K23" i="78" s="1"/>
  <c r="K24" i="78" s="1"/>
  <c r="J5" i="78"/>
  <c r="J23" i="78" s="1"/>
  <c r="I5" i="78"/>
  <c r="I23" i="78" s="1"/>
  <c r="E5" i="78"/>
  <c r="E23" i="78" s="1"/>
  <c r="D5" i="78"/>
  <c r="O4" i="78"/>
  <c r="O27" i="78" s="1"/>
  <c r="N4" i="78"/>
  <c r="N27" i="78" s="1"/>
  <c r="M4" i="78"/>
  <c r="M27" i="78" s="1"/>
  <c r="L4" i="78"/>
  <c r="L27" i="78" s="1"/>
  <c r="K4" i="78"/>
  <c r="K27" i="78" s="1"/>
  <c r="J4" i="78"/>
  <c r="J27" i="78" s="1"/>
  <c r="I4" i="78"/>
  <c r="I27" i="78" s="1"/>
  <c r="E4" i="78"/>
  <c r="E27" i="78" s="1"/>
  <c r="D4" i="78"/>
  <c r="H3" i="78"/>
  <c r="O2" i="78"/>
  <c r="O20" i="78" s="1"/>
  <c r="N2" i="78"/>
  <c r="N20" i="78" s="1"/>
  <c r="M2" i="78"/>
  <c r="M20" i="78" s="1"/>
  <c r="L2" i="78"/>
  <c r="L20" i="78" s="1"/>
  <c r="K2" i="78"/>
  <c r="K20" i="78" s="1"/>
  <c r="J2" i="78"/>
  <c r="J20" i="78" s="1"/>
  <c r="I2" i="78"/>
  <c r="I20" i="78" s="1"/>
  <c r="E2" i="78"/>
  <c r="E20" i="78" s="1"/>
  <c r="D2" i="78"/>
  <c r="M37" i="77"/>
  <c r="L37" i="77"/>
  <c r="K37" i="77"/>
  <c r="J37" i="77"/>
  <c r="I37" i="77"/>
  <c r="H37" i="77"/>
  <c r="E37" i="77"/>
  <c r="D37" i="77"/>
  <c r="M36" i="77"/>
  <c r="L36" i="77"/>
  <c r="K36" i="77"/>
  <c r="J36" i="77"/>
  <c r="I36" i="77"/>
  <c r="H36" i="77"/>
  <c r="E36" i="77"/>
  <c r="D36" i="77"/>
  <c r="M35" i="77"/>
  <c r="L35" i="77"/>
  <c r="K35" i="77"/>
  <c r="J35" i="77"/>
  <c r="I35" i="77"/>
  <c r="E35" i="77"/>
  <c r="D35" i="77"/>
  <c r="H35" i="77" s="1"/>
  <c r="M34" i="77"/>
  <c r="L34" i="77"/>
  <c r="K34" i="77"/>
  <c r="J34" i="77"/>
  <c r="I34" i="77"/>
  <c r="E34" i="77"/>
  <c r="D34" i="77"/>
  <c r="H34" i="77" s="1"/>
  <c r="M33" i="77"/>
  <c r="L33" i="77"/>
  <c r="K33" i="77"/>
  <c r="J33" i="77"/>
  <c r="I33" i="77"/>
  <c r="E33" i="77"/>
  <c r="D33" i="77"/>
  <c r="H33" i="77" s="1"/>
  <c r="M32" i="77"/>
  <c r="L32" i="77"/>
  <c r="K32" i="77"/>
  <c r="J32" i="77"/>
  <c r="I32" i="77"/>
  <c r="E32" i="77"/>
  <c r="D32" i="77"/>
  <c r="H32" i="77" s="1"/>
  <c r="M25" i="77"/>
  <c r="L25" i="77"/>
  <c r="K25" i="77"/>
  <c r="J25" i="77"/>
  <c r="I25" i="77"/>
  <c r="E25" i="77"/>
  <c r="D25" i="77"/>
  <c r="H25" i="77" s="1"/>
  <c r="H29" i="77" s="1"/>
  <c r="M21" i="77"/>
  <c r="L21" i="77"/>
  <c r="K21" i="77"/>
  <c r="J21" i="77"/>
  <c r="I21" i="77"/>
  <c r="E21" i="77"/>
  <c r="D21" i="77"/>
  <c r="H21" i="77" s="1"/>
  <c r="M16" i="77"/>
  <c r="L16" i="77"/>
  <c r="K16" i="77"/>
  <c r="J16" i="77"/>
  <c r="I16" i="77"/>
  <c r="E16" i="77"/>
  <c r="D16" i="77"/>
  <c r="H16" i="77" s="1"/>
  <c r="M15" i="77"/>
  <c r="L15" i="77"/>
  <c r="K15" i="77"/>
  <c r="J15" i="77"/>
  <c r="I15" i="77"/>
  <c r="E15" i="77"/>
  <c r="D15" i="77"/>
  <c r="H15" i="77" s="1"/>
  <c r="M14" i="77"/>
  <c r="L14" i="77"/>
  <c r="K14" i="77"/>
  <c r="J14" i="77"/>
  <c r="I14" i="77"/>
  <c r="E14" i="77"/>
  <c r="D14" i="77"/>
  <c r="H14" i="77" s="1"/>
  <c r="M13" i="77"/>
  <c r="L13" i="77"/>
  <c r="K13" i="77"/>
  <c r="J13" i="77"/>
  <c r="I13" i="77"/>
  <c r="E13" i="77"/>
  <c r="D13" i="77"/>
  <c r="H13" i="77" s="1"/>
  <c r="M12" i="77"/>
  <c r="L12" i="77"/>
  <c r="K12" i="77"/>
  <c r="J12" i="77"/>
  <c r="I12" i="77"/>
  <c r="E12" i="77"/>
  <c r="D12" i="77"/>
  <c r="H12" i="77" s="1"/>
  <c r="M11" i="77"/>
  <c r="L11" i="77"/>
  <c r="K11" i="77"/>
  <c r="J11" i="77"/>
  <c r="I11" i="77"/>
  <c r="E11" i="77"/>
  <c r="D11" i="77"/>
  <c r="H11" i="77" s="1"/>
  <c r="M9" i="77"/>
  <c r="L9" i="77"/>
  <c r="K9" i="77"/>
  <c r="J9" i="77"/>
  <c r="I9" i="77"/>
  <c r="E9" i="77"/>
  <c r="D9" i="77"/>
  <c r="M8" i="77"/>
  <c r="L8" i="77"/>
  <c r="K8" i="77"/>
  <c r="J8" i="77"/>
  <c r="I8" i="77"/>
  <c r="E8" i="77"/>
  <c r="D8" i="77"/>
  <c r="H8" i="77" s="1"/>
  <c r="M7" i="77"/>
  <c r="L7" i="77"/>
  <c r="K7" i="77"/>
  <c r="J7" i="77"/>
  <c r="I7" i="77"/>
  <c r="E7" i="77"/>
  <c r="D7" i="77"/>
  <c r="H7" i="77" s="1"/>
  <c r="M6" i="77"/>
  <c r="L6" i="77"/>
  <c r="K6" i="77"/>
  <c r="J6" i="77"/>
  <c r="I6" i="77"/>
  <c r="E6" i="77"/>
  <c r="D6" i="77"/>
  <c r="H6" i="77" s="1"/>
  <c r="M5" i="77"/>
  <c r="M23" i="77" s="1"/>
  <c r="L5" i="77"/>
  <c r="L23" i="77" s="1"/>
  <c r="L24" i="77" s="1"/>
  <c r="K5" i="77"/>
  <c r="K23" i="77" s="1"/>
  <c r="K24" i="77" s="1"/>
  <c r="J5" i="77"/>
  <c r="J23" i="77" s="1"/>
  <c r="I5" i="77"/>
  <c r="I23" i="77" s="1"/>
  <c r="E5" i="77"/>
  <c r="E23" i="77" s="1"/>
  <c r="D5" i="77"/>
  <c r="M4" i="77"/>
  <c r="M27" i="77" s="1"/>
  <c r="L4" i="77"/>
  <c r="L27" i="77" s="1"/>
  <c r="K4" i="77"/>
  <c r="K27" i="77" s="1"/>
  <c r="J4" i="77"/>
  <c r="J27" i="77" s="1"/>
  <c r="I4" i="77"/>
  <c r="I27" i="77" s="1"/>
  <c r="E4" i="77"/>
  <c r="E27" i="77" s="1"/>
  <c r="D4" i="77"/>
  <c r="H3" i="77"/>
  <c r="M2" i="77"/>
  <c r="M20" i="77" s="1"/>
  <c r="L2" i="77"/>
  <c r="L20" i="77" s="1"/>
  <c r="K2" i="77"/>
  <c r="K20" i="77" s="1"/>
  <c r="J2" i="77"/>
  <c r="J20" i="77" s="1"/>
  <c r="I2" i="77"/>
  <c r="I20" i="77" s="1"/>
  <c r="E2" i="77"/>
  <c r="E20" i="77" s="1"/>
  <c r="D2" i="77"/>
  <c r="N37" i="76"/>
  <c r="M37" i="76"/>
  <c r="L37" i="76"/>
  <c r="K37" i="76"/>
  <c r="J37" i="76"/>
  <c r="I37" i="76"/>
  <c r="H37" i="76"/>
  <c r="E37" i="76"/>
  <c r="D37" i="76"/>
  <c r="N36" i="76"/>
  <c r="M36" i="76"/>
  <c r="L36" i="76"/>
  <c r="K36" i="76"/>
  <c r="J36" i="76"/>
  <c r="I36" i="76"/>
  <c r="H36" i="76"/>
  <c r="E36" i="76"/>
  <c r="D36" i="76"/>
  <c r="N35" i="76"/>
  <c r="M35" i="76"/>
  <c r="L35" i="76"/>
  <c r="K35" i="76"/>
  <c r="J35" i="76"/>
  <c r="I35" i="76"/>
  <c r="E35" i="76"/>
  <c r="D35" i="76"/>
  <c r="H35" i="76" s="1"/>
  <c r="N34" i="76"/>
  <c r="M34" i="76"/>
  <c r="L34" i="76"/>
  <c r="K34" i="76"/>
  <c r="J34" i="76"/>
  <c r="I34" i="76"/>
  <c r="E34" i="76"/>
  <c r="D34" i="76"/>
  <c r="H34" i="76" s="1"/>
  <c r="N33" i="76"/>
  <c r="M33" i="76"/>
  <c r="L33" i="76"/>
  <c r="K33" i="76"/>
  <c r="J33" i="76"/>
  <c r="I33" i="76"/>
  <c r="E33" i="76"/>
  <c r="D33" i="76"/>
  <c r="H33" i="76" s="1"/>
  <c r="N32" i="76"/>
  <c r="M32" i="76"/>
  <c r="L32" i="76"/>
  <c r="K32" i="76"/>
  <c r="J32" i="76"/>
  <c r="I32" i="76"/>
  <c r="E32" i="76"/>
  <c r="D32" i="76"/>
  <c r="H32" i="76" s="1"/>
  <c r="N25" i="76"/>
  <c r="M25" i="76"/>
  <c r="L25" i="76"/>
  <c r="K25" i="76"/>
  <c r="J25" i="76"/>
  <c r="I25" i="76"/>
  <c r="E25" i="76"/>
  <c r="D25" i="76"/>
  <c r="H25" i="76" s="1"/>
  <c r="H29" i="76" s="1"/>
  <c r="N21" i="76"/>
  <c r="M21" i="76"/>
  <c r="L21" i="76"/>
  <c r="K21" i="76"/>
  <c r="J21" i="76"/>
  <c r="I21" i="76"/>
  <c r="E21" i="76"/>
  <c r="D21" i="76"/>
  <c r="H21" i="76" s="1"/>
  <c r="N16" i="76"/>
  <c r="M16" i="76"/>
  <c r="L16" i="76"/>
  <c r="K16" i="76"/>
  <c r="J16" i="76"/>
  <c r="I16" i="76"/>
  <c r="E16" i="76"/>
  <c r="D16" i="76"/>
  <c r="H16" i="76" s="1"/>
  <c r="N15" i="76"/>
  <c r="M15" i="76"/>
  <c r="L15" i="76"/>
  <c r="K15" i="76"/>
  <c r="J15" i="76"/>
  <c r="I15" i="76"/>
  <c r="E15" i="76"/>
  <c r="D15" i="76"/>
  <c r="H15" i="76" s="1"/>
  <c r="N14" i="76"/>
  <c r="M14" i="76"/>
  <c r="L14" i="76"/>
  <c r="K14" i="76"/>
  <c r="J14" i="76"/>
  <c r="I14" i="76"/>
  <c r="E14" i="76"/>
  <c r="D14" i="76"/>
  <c r="H14" i="76" s="1"/>
  <c r="N13" i="76"/>
  <c r="M13" i="76"/>
  <c r="L13" i="76"/>
  <c r="K13" i="76"/>
  <c r="J13" i="76"/>
  <c r="I13" i="76"/>
  <c r="E13" i="76"/>
  <c r="D13" i="76"/>
  <c r="H13" i="76" s="1"/>
  <c r="N12" i="76"/>
  <c r="M12" i="76"/>
  <c r="L12" i="76"/>
  <c r="K12" i="76"/>
  <c r="J12" i="76"/>
  <c r="I12" i="76"/>
  <c r="E12" i="76"/>
  <c r="D12" i="76"/>
  <c r="H12" i="76" s="1"/>
  <c r="N11" i="76"/>
  <c r="M11" i="76"/>
  <c r="L11" i="76"/>
  <c r="K11" i="76"/>
  <c r="J11" i="76"/>
  <c r="I11" i="76"/>
  <c r="E11" i="76"/>
  <c r="D11" i="76"/>
  <c r="H11" i="76" s="1"/>
  <c r="N9" i="76"/>
  <c r="M9" i="76"/>
  <c r="L9" i="76"/>
  <c r="K9" i="76"/>
  <c r="J9" i="76"/>
  <c r="I9" i="76"/>
  <c r="E9" i="76"/>
  <c r="D9" i="76"/>
  <c r="N8" i="76"/>
  <c r="M8" i="76"/>
  <c r="L8" i="76"/>
  <c r="K8" i="76"/>
  <c r="J8" i="76"/>
  <c r="I8" i="76"/>
  <c r="E8" i="76"/>
  <c r="D8" i="76"/>
  <c r="H8" i="76" s="1"/>
  <c r="N7" i="76"/>
  <c r="M7" i="76"/>
  <c r="L7" i="76"/>
  <c r="K7" i="76"/>
  <c r="J7" i="76"/>
  <c r="I7" i="76"/>
  <c r="E7" i="76"/>
  <c r="D7" i="76"/>
  <c r="H7" i="76" s="1"/>
  <c r="N6" i="76"/>
  <c r="M6" i="76"/>
  <c r="L6" i="76"/>
  <c r="K6" i="76"/>
  <c r="J6" i="76"/>
  <c r="I6" i="76"/>
  <c r="E6" i="76"/>
  <c r="D6" i="76"/>
  <c r="H6" i="76" s="1"/>
  <c r="N5" i="76"/>
  <c r="N23" i="76" s="1"/>
  <c r="M5" i="76"/>
  <c r="M23" i="76" s="1"/>
  <c r="L5" i="76"/>
  <c r="L23" i="76" s="1"/>
  <c r="L24" i="76" s="1"/>
  <c r="K5" i="76"/>
  <c r="K23" i="76" s="1"/>
  <c r="K24" i="76" s="1"/>
  <c r="J5" i="76"/>
  <c r="J23" i="76" s="1"/>
  <c r="I5" i="76"/>
  <c r="I23" i="76" s="1"/>
  <c r="E5" i="76"/>
  <c r="E23" i="76" s="1"/>
  <c r="D5" i="76"/>
  <c r="N4" i="76"/>
  <c r="N27" i="76" s="1"/>
  <c r="M4" i="76"/>
  <c r="M27" i="76" s="1"/>
  <c r="L4" i="76"/>
  <c r="L27" i="76" s="1"/>
  <c r="K4" i="76"/>
  <c r="K27" i="76" s="1"/>
  <c r="J4" i="76"/>
  <c r="J27" i="76" s="1"/>
  <c r="I4" i="76"/>
  <c r="I27" i="76" s="1"/>
  <c r="E4" i="76"/>
  <c r="E27" i="76" s="1"/>
  <c r="D4" i="76"/>
  <c r="H3" i="76"/>
  <c r="N2" i="76"/>
  <c r="N20" i="76" s="1"/>
  <c r="M2" i="76"/>
  <c r="M20" i="76" s="1"/>
  <c r="L2" i="76"/>
  <c r="L20" i="76" s="1"/>
  <c r="K2" i="76"/>
  <c r="K20" i="76" s="1"/>
  <c r="J2" i="76"/>
  <c r="J20" i="76" s="1"/>
  <c r="I2" i="76"/>
  <c r="I20" i="76" s="1"/>
  <c r="E2" i="76"/>
  <c r="E20" i="76" s="1"/>
  <c r="D2" i="76"/>
  <c r="O37" i="75"/>
  <c r="N37" i="75"/>
  <c r="M37" i="75"/>
  <c r="L37" i="75"/>
  <c r="K37" i="75"/>
  <c r="J37" i="75"/>
  <c r="I37" i="75"/>
  <c r="H37" i="75"/>
  <c r="E37" i="75"/>
  <c r="D37" i="75"/>
  <c r="O36" i="75"/>
  <c r="N36" i="75"/>
  <c r="M36" i="75"/>
  <c r="L36" i="75"/>
  <c r="K36" i="75"/>
  <c r="J36" i="75"/>
  <c r="I36" i="75"/>
  <c r="H36" i="75"/>
  <c r="E36" i="75"/>
  <c r="D36" i="75"/>
  <c r="O35" i="75"/>
  <c r="N35" i="75"/>
  <c r="M35" i="75"/>
  <c r="L35" i="75"/>
  <c r="K35" i="75"/>
  <c r="J35" i="75"/>
  <c r="I35" i="75"/>
  <c r="E35" i="75"/>
  <c r="D35" i="75"/>
  <c r="H35" i="75" s="1"/>
  <c r="O34" i="75"/>
  <c r="N34" i="75"/>
  <c r="M34" i="75"/>
  <c r="L34" i="75"/>
  <c r="K34" i="75"/>
  <c r="J34" i="75"/>
  <c r="I34" i="75"/>
  <c r="E34" i="75"/>
  <c r="D34" i="75"/>
  <c r="H34" i="75" s="1"/>
  <c r="O33" i="75"/>
  <c r="N33" i="75"/>
  <c r="M33" i="75"/>
  <c r="L33" i="75"/>
  <c r="K33" i="75"/>
  <c r="J33" i="75"/>
  <c r="I33" i="75"/>
  <c r="E33" i="75"/>
  <c r="D33" i="75"/>
  <c r="H33" i="75" s="1"/>
  <c r="O32" i="75"/>
  <c r="N32" i="75"/>
  <c r="M32" i="75"/>
  <c r="L32" i="75"/>
  <c r="K32" i="75"/>
  <c r="J32" i="75"/>
  <c r="I32" i="75"/>
  <c r="E32" i="75"/>
  <c r="D32" i="75"/>
  <c r="H32" i="75" s="1"/>
  <c r="O25" i="75"/>
  <c r="N25" i="75"/>
  <c r="M25" i="75"/>
  <c r="L25" i="75"/>
  <c r="K25" i="75"/>
  <c r="J25" i="75"/>
  <c r="I25" i="75"/>
  <c r="E25" i="75"/>
  <c r="D25" i="75"/>
  <c r="H25" i="75" s="1"/>
  <c r="H29" i="75" s="1"/>
  <c r="O21" i="75"/>
  <c r="N21" i="75"/>
  <c r="M21" i="75"/>
  <c r="L21" i="75"/>
  <c r="K21" i="75"/>
  <c r="J21" i="75"/>
  <c r="I21" i="75"/>
  <c r="E21" i="75"/>
  <c r="D21" i="75"/>
  <c r="H21" i="75" s="1"/>
  <c r="O16" i="75"/>
  <c r="N16" i="75"/>
  <c r="M16" i="75"/>
  <c r="L16" i="75"/>
  <c r="K16" i="75"/>
  <c r="J16" i="75"/>
  <c r="I16" i="75"/>
  <c r="E16" i="75"/>
  <c r="D16" i="75"/>
  <c r="H16" i="75" s="1"/>
  <c r="O15" i="75"/>
  <c r="N15" i="75"/>
  <c r="M15" i="75"/>
  <c r="L15" i="75"/>
  <c r="K15" i="75"/>
  <c r="J15" i="75"/>
  <c r="I15" i="75"/>
  <c r="E15" i="75"/>
  <c r="D15" i="75"/>
  <c r="H15" i="75" s="1"/>
  <c r="O14" i="75"/>
  <c r="N14" i="75"/>
  <c r="M14" i="75"/>
  <c r="L14" i="75"/>
  <c r="K14" i="75"/>
  <c r="J14" i="75"/>
  <c r="I14" i="75"/>
  <c r="E14" i="75"/>
  <c r="D14" i="75"/>
  <c r="H14" i="75" s="1"/>
  <c r="O13" i="75"/>
  <c r="N13" i="75"/>
  <c r="M13" i="75"/>
  <c r="L13" i="75"/>
  <c r="K13" i="75"/>
  <c r="J13" i="75"/>
  <c r="I13" i="75"/>
  <c r="E13" i="75"/>
  <c r="D13" i="75"/>
  <c r="H13" i="75" s="1"/>
  <c r="O12" i="75"/>
  <c r="N12" i="75"/>
  <c r="M12" i="75"/>
  <c r="L12" i="75"/>
  <c r="K12" i="75"/>
  <c r="J12" i="75"/>
  <c r="I12" i="75"/>
  <c r="E12" i="75"/>
  <c r="D12" i="75"/>
  <c r="H12" i="75" s="1"/>
  <c r="O11" i="75"/>
  <c r="N11" i="75"/>
  <c r="M11" i="75"/>
  <c r="L11" i="75"/>
  <c r="K11" i="75"/>
  <c r="J11" i="75"/>
  <c r="I11" i="75"/>
  <c r="E11" i="75"/>
  <c r="D11" i="75"/>
  <c r="H11" i="75" s="1"/>
  <c r="O9" i="75"/>
  <c r="N9" i="75"/>
  <c r="M9" i="75"/>
  <c r="L9" i="75"/>
  <c r="K9" i="75"/>
  <c r="J9" i="75"/>
  <c r="I9" i="75"/>
  <c r="E9" i="75"/>
  <c r="D9" i="75"/>
  <c r="O8" i="75"/>
  <c r="N8" i="75"/>
  <c r="M8" i="75"/>
  <c r="L8" i="75"/>
  <c r="K8" i="75"/>
  <c r="J8" i="75"/>
  <c r="I8" i="75"/>
  <c r="E8" i="75"/>
  <c r="D8" i="75"/>
  <c r="H8" i="75" s="1"/>
  <c r="O7" i="75"/>
  <c r="N7" i="75"/>
  <c r="M7" i="75"/>
  <c r="L7" i="75"/>
  <c r="K7" i="75"/>
  <c r="J7" i="75"/>
  <c r="I7" i="75"/>
  <c r="E7" i="75"/>
  <c r="D7" i="75"/>
  <c r="H7" i="75" s="1"/>
  <c r="O6" i="75"/>
  <c r="N6" i="75"/>
  <c r="M6" i="75"/>
  <c r="L6" i="75"/>
  <c r="K6" i="75"/>
  <c r="J6" i="75"/>
  <c r="I6" i="75"/>
  <c r="E6" i="75"/>
  <c r="D6" i="75"/>
  <c r="H6" i="75" s="1"/>
  <c r="O5" i="75"/>
  <c r="O23" i="75" s="1"/>
  <c r="N5" i="75"/>
  <c r="N23" i="75" s="1"/>
  <c r="M5" i="75"/>
  <c r="M23" i="75" s="1"/>
  <c r="L5" i="75"/>
  <c r="L23" i="75" s="1"/>
  <c r="L24" i="75" s="1"/>
  <c r="K5" i="75"/>
  <c r="K23" i="75" s="1"/>
  <c r="K24" i="75" s="1"/>
  <c r="J5" i="75"/>
  <c r="J23" i="75" s="1"/>
  <c r="I5" i="75"/>
  <c r="I23" i="75" s="1"/>
  <c r="E5" i="75"/>
  <c r="E23" i="75" s="1"/>
  <c r="D5" i="75"/>
  <c r="O4" i="75"/>
  <c r="O27" i="75" s="1"/>
  <c r="N4" i="75"/>
  <c r="N27" i="75" s="1"/>
  <c r="M4" i="75"/>
  <c r="M27" i="75" s="1"/>
  <c r="L4" i="75"/>
  <c r="L27" i="75" s="1"/>
  <c r="K4" i="75"/>
  <c r="K27" i="75" s="1"/>
  <c r="J4" i="75"/>
  <c r="J27" i="75" s="1"/>
  <c r="I4" i="75"/>
  <c r="I27" i="75" s="1"/>
  <c r="E4" i="75"/>
  <c r="E27" i="75" s="1"/>
  <c r="D4" i="75"/>
  <c r="H3" i="75"/>
  <c r="O2" i="75"/>
  <c r="O20" i="75" s="1"/>
  <c r="N2" i="75"/>
  <c r="N20" i="75" s="1"/>
  <c r="M2" i="75"/>
  <c r="M20" i="75" s="1"/>
  <c r="L2" i="75"/>
  <c r="L20" i="75" s="1"/>
  <c r="K2" i="75"/>
  <c r="K20" i="75" s="1"/>
  <c r="J2" i="75"/>
  <c r="J20" i="75" s="1"/>
  <c r="I2" i="75"/>
  <c r="I20" i="75" s="1"/>
  <c r="E2" i="75"/>
  <c r="E20" i="75" s="1"/>
  <c r="D2" i="75"/>
  <c r="N37" i="74"/>
  <c r="M37" i="74"/>
  <c r="L37" i="74"/>
  <c r="K37" i="74"/>
  <c r="J37" i="74"/>
  <c r="I37" i="74"/>
  <c r="H37" i="74"/>
  <c r="E37" i="74"/>
  <c r="D37" i="74"/>
  <c r="N36" i="74"/>
  <c r="M36" i="74"/>
  <c r="L36" i="74"/>
  <c r="K36" i="74"/>
  <c r="J36" i="74"/>
  <c r="I36" i="74"/>
  <c r="H36" i="74"/>
  <c r="E36" i="74"/>
  <c r="D36" i="74"/>
  <c r="N35" i="74"/>
  <c r="M35" i="74"/>
  <c r="L35" i="74"/>
  <c r="K35" i="74"/>
  <c r="J35" i="74"/>
  <c r="I35" i="74"/>
  <c r="E35" i="74"/>
  <c r="D35" i="74"/>
  <c r="H35" i="74" s="1"/>
  <c r="N34" i="74"/>
  <c r="M34" i="74"/>
  <c r="L34" i="74"/>
  <c r="K34" i="74"/>
  <c r="J34" i="74"/>
  <c r="I34" i="74"/>
  <c r="E34" i="74"/>
  <c r="D34" i="74"/>
  <c r="H34" i="74" s="1"/>
  <c r="N33" i="74"/>
  <c r="M33" i="74"/>
  <c r="L33" i="74"/>
  <c r="K33" i="74"/>
  <c r="J33" i="74"/>
  <c r="I33" i="74"/>
  <c r="E33" i="74"/>
  <c r="D33" i="74"/>
  <c r="H33" i="74" s="1"/>
  <c r="N32" i="74"/>
  <c r="M32" i="74"/>
  <c r="L32" i="74"/>
  <c r="K32" i="74"/>
  <c r="J32" i="74"/>
  <c r="I32" i="74"/>
  <c r="E32" i="74"/>
  <c r="D32" i="74"/>
  <c r="H32" i="74" s="1"/>
  <c r="N25" i="74"/>
  <c r="M25" i="74"/>
  <c r="L25" i="74"/>
  <c r="K25" i="74"/>
  <c r="J25" i="74"/>
  <c r="I25" i="74"/>
  <c r="E25" i="74"/>
  <c r="D25" i="74"/>
  <c r="H25" i="74" s="1"/>
  <c r="H29" i="74" s="1"/>
  <c r="N21" i="74"/>
  <c r="M21" i="74"/>
  <c r="L21" i="74"/>
  <c r="K21" i="74"/>
  <c r="J21" i="74"/>
  <c r="I21" i="74"/>
  <c r="E21" i="74"/>
  <c r="D21" i="74"/>
  <c r="H21" i="74" s="1"/>
  <c r="N16" i="74"/>
  <c r="M16" i="74"/>
  <c r="L16" i="74"/>
  <c r="K16" i="74"/>
  <c r="J16" i="74"/>
  <c r="I16" i="74"/>
  <c r="E16" i="74"/>
  <c r="D16" i="74"/>
  <c r="H16" i="74" s="1"/>
  <c r="N15" i="74"/>
  <c r="M15" i="74"/>
  <c r="L15" i="74"/>
  <c r="K15" i="74"/>
  <c r="J15" i="74"/>
  <c r="I15" i="74"/>
  <c r="E15" i="74"/>
  <c r="D15" i="74"/>
  <c r="H15" i="74" s="1"/>
  <c r="N14" i="74"/>
  <c r="M14" i="74"/>
  <c r="L14" i="74"/>
  <c r="K14" i="74"/>
  <c r="J14" i="74"/>
  <c r="I14" i="74"/>
  <c r="E14" i="74"/>
  <c r="D14" i="74"/>
  <c r="H14" i="74" s="1"/>
  <c r="N13" i="74"/>
  <c r="M13" i="74"/>
  <c r="L13" i="74"/>
  <c r="K13" i="74"/>
  <c r="J13" i="74"/>
  <c r="I13" i="74"/>
  <c r="E13" i="74"/>
  <c r="D13" i="74"/>
  <c r="H13" i="74" s="1"/>
  <c r="N12" i="74"/>
  <c r="M12" i="74"/>
  <c r="L12" i="74"/>
  <c r="K12" i="74"/>
  <c r="J12" i="74"/>
  <c r="I12" i="74"/>
  <c r="E12" i="74"/>
  <c r="D12" i="74"/>
  <c r="H12" i="74" s="1"/>
  <c r="N11" i="74"/>
  <c r="M11" i="74"/>
  <c r="L11" i="74"/>
  <c r="K11" i="74"/>
  <c r="J11" i="74"/>
  <c r="I11" i="74"/>
  <c r="E11" i="74"/>
  <c r="D11" i="74"/>
  <c r="H11" i="74" s="1"/>
  <c r="N9" i="74"/>
  <c r="M9" i="74"/>
  <c r="L9" i="74"/>
  <c r="K9" i="74"/>
  <c r="J9" i="74"/>
  <c r="I9" i="74"/>
  <c r="E9" i="74"/>
  <c r="D9" i="74"/>
  <c r="N8" i="74"/>
  <c r="M8" i="74"/>
  <c r="L8" i="74"/>
  <c r="K8" i="74"/>
  <c r="J8" i="74"/>
  <c r="I8" i="74"/>
  <c r="E8" i="74"/>
  <c r="D8" i="74"/>
  <c r="H8" i="74" s="1"/>
  <c r="N7" i="74"/>
  <c r="M7" i="74"/>
  <c r="L7" i="74"/>
  <c r="K7" i="74"/>
  <c r="J7" i="74"/>
  <c r="I7" i="74"/>
  <c r="E7" i="74"/>
  <c r="D7" i="74"/>
  <c r="H7" i="74" s="1"/>
  <c r="N6" i="74"/>
  <c r="M6" i="74"/>
  <c r="L6" i="74"/>
  <c r="K6" i="74"/>
  <c r="J6" i="74"/>
  <c r="I6" i="74"/>
  <c r="E6" i="74"/>
  <c r="D6" i="74"/>
  <c r="H6" i="74" s="1"/>
  <c r="N5" i="74"/>
  <c r="N23" i="74" s="1"/>
  <c r="M5" i="74"/>
  <c r="M23" i="74" s="1"/>
  <c r="L5" i="74"/>
  <c r="L23" i="74" s="1"/>
  <c r="L24" i="74" s="1"/>
  <c r="K5" i="74"/>
  <c r="K23" i="74" s="1"/>
  <c r="K24" i="74" s="1"/>
  <c r="J5" i="74"/>
  <c r="J23" i="74" s="1"/>
  <c r="I5" i="74"/>
  <c r="I23" i="74" s="1"/>
  <c r="E5" i="74"/>
  <c r="E23" i="74" s="1"/>
  <c r="D5" i="74"/>
  <c r="N4" i="74"/>
  <c r="N27" i="74" s="1"/>
  <c r="M4" i="74"/>
  <c r="M27" i="74" s="1"/>
  <c r="L4" i="74"/>
  <c r="L27" i="74" s="1"/>
  <c r="K4" i="74"/>
  <c r="K27" i="74" s="1"/>
  <c r="J4" i="74"/>
  <c r="J27" i="74" s="1"/>
  <c r="I4" i="74"/>
  <c r="I27" i="74" s="1"/>
  <c r="E4" i="74"/>
  <c r="E27" i="74" s="1"/>
  <c r="D4" i="74"/>
  <c r="H3" i="74"/>
  <c r="N2" i="74"/>
  <c r="N20" i="74" s="1"/>
  <c r="M2" i="74"/>
  <c r="M20" i="74" s="1"/>
  <c r="L2" i="74"/>
  <c r="L20" i="74" s="1"/>
  <c r="K2" i="74"/>
  <c r="K20" i="74" s="1"/>
  <c r="J2" i="74"/>
  <c r="J20" i="74" s="1"/>
  <c r="I2" i="74"/>
  <c r="I20" i="74" s="1"/>
  <c r="E2" i="74"/>
  <c r="E20" i="74" s="1"/>
  <c r="D2" i="74"/>
  <c r="N37" i="73"/>
  <c r="M37" i="73"/>
  <c r="L37" i="73"/>
  <c r="K37" i="73"/>
  <c r="J37" i="73"/>
  <c r="I37" i="73"/>
  <c r="H37" i="73"/>
  <c r="E37" i="73"/>
  <c r="D37" i="73"/>
  <c r="N36" i="73"/>
  <c r="M36" i="73"/>
  <c r="L36" i="73"/>
  <c r="K36" i="73"/>
  <c r="J36" i="73"/>
  <c r="I36" i="73"/>
  <c r="H36" i="73"/>
  <c r="E36" i="73"/>
  <c r="D36" i="73"/>
  <c r="N35" i="73"/>
  <c r="M35" i="73"/>
  <c r="L35" i="73"/>
  <c r="K35" i="73"/>
  <c r="J35" i="73"/>
  <c r="I35" i="73"/>
  <c r="E35" i="73"/>
  <c r="D35" i="73"/>
  <c r="H35" i="73" s="1"/>
  <c r="N34" i="73"/>
  <c r="M34" i="73"/>
  <c r="L34" i="73"/>
  <c r="K34" i="73"/>
  <c r="J34" i="73"/>
  <c r="I34" i="73"/>
  <c r="E34" i="73"/>
  <c r="D34" i="73"/>
  <c r="H34" i="73" s="1"/>
  <c r="N33" i="73"/>
  <c r="M33" i="73"/>
  <c r="L33" i="73"/>
  <c r="K33" i="73"/>
  <c r="J33" i="73"/>
  <c r="I33" i="73"/>
  <c r="E33" i="73"/>
  <c r="D33" i="73"/>
  <c r="H33" i="73" s="1"/>
  <c r="N32" i="73"/>
  <c r="M32" i="73"/>
  <c r="L32" i="73"/>
  <c r="K32" i="73"/>
  <c r="J32" i="73"/>
  <c r="I32" i="73"/>
  <c r="E32" i="73"/>
  <c r="D32" i="73"/>
  <c r="H32" i="73" s="1"/>
  <c r="N25" i="73"/>
  <c r="M25" i="73"/>
  <c r="L25" i="73"/>
  <c r="K25" i="73"/>
  <c r="J25" i="73"/>
  <c r="I25" i="73"/>
  <c r="E25" i="73"/>
  <c r="D25" i="73"/>
  <c r="H25" i="73" s="1"/>
  <c r="H29" i="73" s="1"/>
  <c r="N23" i="73"/>
  <c r="M23" i="73"/>
  <c r="L23" i="73"/>
  <c r="L24" i="73" s="1"/>
  <c r="K23" i="73"/>
  <c r="K24" i="73" s="1"/>
  <c r="J23" i="73"/>
  <c r="I23" i="73"/>
  <c r="D24" i="73" s="1"/>
  <c r="E23" i="73"/>
  <c r="D23" i="73"/>
  <c r="N21" i="73"/>
  <c r="N27" i="73" s="1"/>
  <c r="M21" i="73"/>
  <c r="M27" i="73" s="1"/>
  <c r="L21" i="73"/>
  <c r="L27" i="73" s="1"/>
  <c r="K21" i="73"/>
  <c r="K27" i="73" s="1"/>
  <c r="J21" i="73"/>
  <c r="J27" i="73" s="1"/>
  <c r="I21" i="73"/>
  <c r="I27" i="73" s="1"/>
  <c r="E21" i="73"/>
  <c r="E27" i="73" s="1"/>
  <c r="D21" i="73"/>
  <c r="N16" i="73"/>
  <c r="M16" i="73"/>
  <c r="L16" i="73"/>
  <c r="K16" i="73"/>
  <c r="J16" i="73"/>
  <c r="I16" i="73"/>
  <c r="E16" i="73"/>
  <c r="D16" i="73"/>
  <c r="H16" i="73" s="1"/>
  <c r="N15" i="73"/>
  <c r="M15" i="73"/>
  <c r="L15" i="73"/>
  <c r="K15" i="73"/>
  <c r="J15" i="73"/>
  <c r="I15" i="73"/>
  <c r="E15" i="73"/>
  <c r="D15" i="73"/>
  <c r="H15" i="73" s="1"/>
  <c r="N14" i="73"/>
  <c r="M14" i="73"/>
  <c r="L14" i="73"/>
  <c r="K14" i="73"/>
  <c r="J14" i="73"/>
  <c r="I14" i="73"/>
  <c r="E14" i="73"/>
  <c r="D14" i="73"/>
  <c r="H14" i="73" s="1"/>
  <c r="N13" i="73"/>
  <c r="M13" i="73"/>
  <c r="L13" i="73"/>
  <c r="K13" i="73"/>
  <c r="J13" i="73"/>
  <c r="I13" i="73"/>
  <c r="E13" i="73"/>
  <c r="D13" i="73"/>
  <c r="H13" i="73" s="1"/>
  <c r="N12" i="73"/>
  <c r="M12" i="73"/>
  <c r="L12" i="73"/>
  <c r="K12" i="73"/>
  <c r="J12" i="73"/>
  <c r="I12" i="73"/>
  <c r="H12" i="73"/>
  <c r="E12" i="73"/>
  <c r="D12" i="73"/>
  <c r="N11" i="73"/>
  <c r="M11" i="73"/>
  <c r="L11" i="73"/>
  <c r="K11" i="73"/>
  <c r="J11" i="73"/>
  <c r="I11" i="73"/>
  <c r="E11" i="73"/>
  <c r="D11" i="73"/>
  <c r="H11" i="73" s="1"/>
  <c r="N9" i="73"/>
  <c r="M9" i="73"/>
  <c r="L9" i="73"/>
  <c r="K9" i="73"/>
  <c r="J9" i="73"/>
  <c r="I9" i="73"/>
  <c r="E9" i="73"/>
  <c r="D9" i="73"/>
  <c r="N8" i="73"/>
  <c r="M8" i="73"/>
  <c r="L8" i="73"/>
  <c r="K8" i="73"/>
  <c r="J8" i="73"/>
  <c r="I8" i="73"/>
  <c r="E8" i="73"/>
  <c r="D8" i="73"/>
  <c r="H8" i="73" s="1"/>
  <c r="N7" i="73"/>
  <c r="M7" i="73"/>
  <c r="L7" i="73"/>
  <c r="K7" i="73"/>
  <c r="J7" i="73"/>
  <c r="I7" i="73"/>
  <c r="E7" i="73"/>
  <c r="D7" i="73"/>
  <c r="H7" i="73" s="1"/>
  <c r="N6" i="73"/>
  <c r="M6" i="73"/>
  <c r="L6" i="73"/>
  <c r="K6" i="73"/>
  <c r="J6" i="73"/>
  <c r="I6" i="73"/>
  <c r="E6" i="73"/>
  <c r="D6" i="73"/>
  <c r="H6" i="73" s="1"/>
  <c r="N5" i="73"/>
  <c r="M5" i="73"/>
  <c r="L5" i="73"/>
  <c r="K5" i="73"/>
  <c r="J5" i="73"/>
  <c r="I5" i="73"/>
  <c r="E5" i="73"/>
  <c r="D5" i="73"/>
  <c r="H5" i="73" s="1"/>
  <c r="H23" i="73" s="1"/>
  <c r="N4" i="73"/>
  <c r="M4" i="73"/>
  <c r="L4" i="73"/>
  <c r="K4" i="73"/>
  <c r="J4" i="73"/>
  <c r="I4" i="73"/>
  <c r="E4" i="73"/>
  <c r="D4" i="73"/>
  <c r="H4" i="73" s="1"/>
  <c r="H3" i="73"/>
  <c r="N2" i="73"/>
  <c r="N20" i="73" s="1"/>
  <c r="M2" i="73"/>
  <c r="M20" i="73" s="1"/>
  <c r="L2" i="73"/>
  <c r="L20" i="73" s="1"/>
  <c r="K2" i="73"/>
  <c r="K20" i="73" s="1"/>
  <c r="J2" i="73"/>
  <c r="J20" i="73" s="1"/>
  <c r="I2" i="73"/>
  <c r="I20" i="73" s="1"/>
  <c r="E2" i="73"/>
  <c r="E20" i="73" s="1"/>
  <c r="D2" i="73"/>
  <c r="O37" i="72"/>
  <c r="N37" i="72"/>
  <c r="M37" i="72"/>
  <c r="L37" i="72"/>
  <c r="K37" i="72"/>
  <c r="J37" i="72"/>
  <c r="I37" i="72"/>
  <c r="H37" i="72"/>
  <c r="E37" i="72"/>
  <c r="D37" i="72"/>
  <c r="O36" i="72"/>
  <c r="N36" i="72"/>
  <c r="M36" i="72"/>
  <c r="L36" i="72"/>
  <c r="K36" i="72"/>
  <c r="J36" i="72"/>
  <c r="I36" i="72"/>
  <c r="H36" i="72"/>
  <c r="E36" i="72"/>
  <c r="D36" i="72"/>
  <c r="O35" i="72"/>
  <c r="N35" i="72"/>
  <c r="M35" i="72"/>
  <c r="L35" i="72"/>
  <c r="K35" i="72"/>
  <c r="J35" i="72"/>
  <c r="I35" i="72"/>
  <c r="E35" i="72"/>
  <c r="D35" i="72"/>
  <c r="H35" i="72" s="1"/>
  <c r="O34" i="72"/>
  <c r="N34" i="72"/>
  <c r="M34" i="72"/>
  <c r="L34" i="72"/>
  <c r="K34" i="72"/>
  <c r="J34" i="72"/>
  <c r="I34" i="72"/>
  <c r="E34" i="72"/>
  <c r="D34" i="72"/>
  <c r="H34" i="72" s="1"/>
  <c r="O33" i="72"/>
  <c r="N33" i="72"/>
  <c r="M33" i="72"/>
  <c r="L33" i="72"/>
  <c r="K33" i="72"/>
  <c r="J33" i="72"/>
  <c r="I33" i="72"/>
  <c r="E33" i="72"/>
  <c r="D33" i="72"/>
  <c r="H33" i="72" s="1"/>
  <c r="O32" i="72"/>
  <c r="N32" i="72"/>
  <c r="M32" i="72"/>
  <c r="L32" i="72"/>
  <c r="K32" i="72"/>
  <c r="J32" i="72"/>
  <c r="I32" i="72"/>
  <c r="E32" i="72"/>
  <c r="D32" i="72"/>
  <c r="H32" i="72" s="1"/>
  <c r="O25" i="72"/>
  <c r="N25" i="72"/>
  <c r="M25" i="72"/>
  <c r="L25" i="72"/>
  <c r="K25" i="72"/>
  <c r="J25" i="72"/>
  <c r="I25" i="72"/>
  <c r="E25" i="72"/>
  <c r="D25" i="72"/>
  <c r="H25" i="72" s="1"/>
  <c r="H29" i="72" s="1"/>
  <c r="O21" i="72"/>
  <c r="N21" i="72"/>
  <c r="M21" i="72"/>
  <c r="L21" i="72"/>
  <c r="K21" i="72"/>
  <c r="J21" i="72"/>
  <c r="I21" i="72"/>
  <c r="E21" i="72"/>
  <c r="D21" i="72"/>
  <c r="H21" i="72" s="1"/>
  <c r="O16" i="72"/>
  <c r="N16" i="72"/>
  <c r="M16" i="72"/>
  <c r="L16" i="72"/>
  <c r="K16" i="72"/>
  <c r="J16" i="72"/>
  <c r="I16" i="72"/>
  <c r="E16" i="72"/>
  <c r="D16" i="72"/>
  <c r="H16" i="72" s="1"/>
  <c r="O15" i="72"/>
  <c r="N15" i="72"/>
  <c r="M15" i="72"/>
  <c r="L15" i="72"/>
  <c r="K15" i="72"/>
  <c r="J15" i="72"/>
  <c r="I15" i="72"/>
  <c r="E15" i="72"/>
  <c r="D15" i="72"/>
  <c r="H15" i="72" s="1"/>
  <c r="O14" i="72"/>
  <c r="N14" i="72"/>
  <c r="M14" i="72"/>
  <c r="L14" i="72"/>
  <c r="K14" i="72"/>
  <c r="J14" i="72"/>
  <c r="I14" i="72"/>
  <c r="E14" i="72"/>
  <c r="D14" i="72"/>
  <c r="H14" i="72" s="1"/>
  <c r="O13" i="72"/>
  <c r="N13" i="72"/>
  <c r="M13" i="72"/>
  <c r="L13" i="72"/>
  <c r="K13" i="72"/>
  <c r="J13" i="72"/>
  <c r="I13" i="72"/>
  <c r="E13" i="72"/>
  <c r="D13" i="72"/>
  <c r="H13" i="72" s="1"/>
  <c r="O12" i="72"/>
  <c r="N12" i="72"/>
  <c r="M12" i="72"/>
  <c r="L12" i="72"/>
  <c r="K12" i="72"/>
  <c r="J12" i="72"/>
  <c r="I12" i="72"/>
  <c r="E12" i="72"/>
  <c r="D12" i="72"/>
  <c r="H12" i="72" s="1"/>
  <c r="O11" i="72"/>
  <c r="N11" i="72"/>
  <c r="M11" i="72"/>
  <c r="L11" i="72"/>
  <c r="K11" i="72"/>
  <c r="J11" i="72"/>
  <c r="I11" i="72"/>
  <c r="E11" i="72"/>
  <c r="D11" i="72"/>
  <c r="H11" i="72" s="1"/>
  <c r="O9" i="72"/>
  <c r="N9" i="72"/>
  <c r="M9" i="72"/>
  <c r="L9" i="72"/>
  <c r="K9" i="72"/>
  <c r="J9" i="72"/>
  <c r="I9" i="72"/>
  <c r="E9" i="72"/>
  <c r="D9" i="72"/>
  <c r="O8" i="72"/>
  <c r="N8" i="72"/>
  <c r="M8" i="72"/>
  <c r="L8" i="72"/>
  <c r="K8" i="72"/>
  <c r="J8" i="72"/>
  <c r="I8" i="72"/>
  <c r="E8" i="72"/>
  <c r="D8" i="72"/>
  <c r="H8" i="72" s="1"/>
  <c r="O7" i="72"/>
  <c r="N7" i="72"/>
  <c r="M7" i="72"/>
  <c r="L7" i="72"/>
  <c r="K7" i="72"/>
  <c r="J7" i="72"/>
  <c r="I7" i="72"/>
  <c r="E7" i="72"/>
  <c r="D7" i="72"/>
  <c r="H7" i="72" s="1"/>
  <c r="O6" i="72"/>
  <c r="N6" i="72"/>
  <c r="M6" i="72"/>
  <c r="L6" i="72"/>
  <c r="K6" i="72"/>
  <c r="J6" i="72"/>
  <c r="I6" i="72"/>
  <c r="E6" i="72"/>
  <c r="D6" i="72"/>
  <c r="H6" i="72" s="1"/>
  <c r="O5" i="72"/>
  <c r="O23" i="72" s="1"/>
  <c r="N5" i="72"/>
  <c r="N23" i="72" s="1"/>
  <c r="M5" i="72"/>
  <c r="M23" i="72" s="1"/>
  <c r="L5" i="72"/>
  <c r="L23" i="72" s="1"/>
  <c r="L24" i="72" s="1"/>
  <c r="K5" i="72"/>
  <c r="K23" i="72" s="1"/>
  <c r="K24" i="72" s="1"/>
  <c r="J5" i="72"/>
  <c r="J23" i="72" s="1"/>
  <c r="I5" i="72"/>
  <c r="I23" i="72" s="1"/>
  <c r="E5" i="72"/>
  <c r="E23" i="72" s="1"/>
  <c r="D5" i="72"/>
  <c r="O4" i="72"/>
  <c r="O27" i="72" s="1"/>
  <c r="N4" i="72"/>
  <c r="N27" i="72" s="1"/>
  <c r="M4" i="72"/>
  <c r="M27" i="72" s="1"/>
  <c r="L4" i="72"/>
  <c r="L27" i="72" s="1"/>
  <c r="K4" i="72"/>
  <c r="K27" i="72" s="1"/>
  <c r="J4" i="72"/>
  <c r="J27" i="72" s="1"/>
  <c r="I4" i="72"/>
  <c r="I27" i="72" s="1"/>
  <c r="E4" i="72"/>
  <c r="E27" i="72" s="1"/>
  <c r="D4" i="72"/>
  <c r="H3" i="72"/>
  <c r="O2" i="72"/>
  <c r="O20" i="72" s="1"/>
  <c r="N2" i="72"/>
  <c r="N20" i="72" s="1"/>
  <c r="M2" i="72"/>
  <c r="M20" i="72" s="1"/>
  <c r="L2" i="72"/>
  <c r="L20" i="72" s="1"/>
  <c r="K2" i="72"/>
  <c r="K20" i="72" s="1"/>
  <c r="J2" i="72"/>
  <c r="J20" i="72" s="1"/>
  <c r="I2" i="72"/>
  <c r="I20" i="72" s="1"/>
  <c r="E2" i="72"/>
  <c r="E20" i="72" s="1"/>
  <c r="D2" i="72"/>
  <c r="P37" i="71"/>
  <c r="O37" i="71"/>
  <c r="N37" i="71"/>
  <c r="M37" i="71"/>
  <c r="L37" i="71"/>
  <c r="K37" i="71"/>
  <c r="J37" i="71"/>
  <c r="I37" i="71"/>
  <c r="H37" i="71"/>
  <c r="E37" i="71"/>
  <c r="D37" i="71"/>
  <c r="P36" i="71"/>
  <c r="O36" i="71"/>
  <c r="N36" i="71"/>
  <c r="M36" i="71"/>
  <c r="L36" i="71"/>
  <c r="K36" i="71"/>
  <c r="J36" i="71"/>
  <c r="I36" i="71"/>
  <c r="H36" i="71"/>
  <c r="E36" i="71"/>
  <c r="D36" i="71"/>
  <c r="P35" i="71"/>
  <c r="O35" i="71"/>
  <c r="N35" i="71"/>
  <c r="M35" i="71"/>
  <c r="L35" i="71"/>
  <c r="K35" i="71"/>
  <c r="J35" i="71"/>
  <c r="I35" i="71"/>
  <c r="E35" i="71"/>
  <c r="D35" i="71"/>
  <c r="H35" i="71" s="1"/>
  <c r="P34" i="71"/>
  <c r="O34" i="71"/>
  <c r="N34" i="71"/>
  <c r="M34" i="71"/>
  <c r="L34" i="71"/>
  <c r="K34" i="71"/>
  <c r="J34" i="71"/>
  <c r="I34" i="71"/>
  <c r="E34" i="71"/>
  <c r="D34" i="71"/>
  <c r="H34" i="71" s="1"/>
  <c r="P33" i="71"/>
  <c r="O33" i="71"/>
  <c r="N33" i="71"/>
  <c r="M33" i="71"/>
  <c r="L33" i="71"/>
  <c r="K33" i="71"/>
  <c r="J33" i="71"/>
  <c r="I33" i="71"/>
  <c r="E33" i="71"/>
  <c r="D33" i="71"/>
  <c r="H33" i="71" s="1"/>
  <c r="P32" i="71"/>
  <c r="O32" i="71"/>
  <c r="N32" i="71"/>
  <c r="M32" i="71"/>
  <c r="L32" i="71"/>
  <c r="K32" i="71"/>
  <c r="J32" i="71"/>
  <c r="I32" i="71"/>
  <c r="E32" i="71"/>
  <c r="D32" i="71"/>
  <c r="H32" i="71" s="1"/>
  <c r="P25" i="71"/>
  <c r="O25" i="71"/>
  <c r="N25" i="71"/>
  <c r="M25" i="71"/>
  <c r="L25" i="71"/>
  <c r="K25" i="71"/>
  <c r="K29" i="71" s="1"/>
  <c r="J25" i="71"/>
  <c r="I25" i="71"/>
  <c r="E25" i="71"/>
  <c r="D25" i="71"/>
  <c r="H25" i="71" s="1"/>
  <c r="H29" i="71" s="1"/>
  <c r="P21" i="71"/>
  <c r="O21" i="71"/>
  <c r="N21" i="71"/>
  <c r="M21" i="71"/>
  <c r="L21" i="71"/>
  <c r="K21" i="71"/>
  <c r="J21" i="71"/>
  <c r="I21" i="71"/>
  <c r="E21" i="71"/>
  <c r="D21" i="71"/>
  <c r="H21" i="71" s="1"/>
  <c r="P16" i="71"/>
  <c r="O16" i="71"/>
  <c r="N16" i="71"/>
  <c r="M16" i="71"/>
  <c r="L16" i="71"/>
  <c r="K16" i="71"/>
  <c r="J16" i="71"/>
  <c r="I16" i="71"/>
  <c r="E16" i="71"/>
  <c r="D16" i="71"/>
  <c r="H16" i="71" s="1"/>
  <c r="P15" i="71"/>
  <c r="O15" i="71"/>
  <c r="N15" i="71"/>
  <c r="M15" i="71"/>
  <c r="L15" i="71"/>
  <c r="K15" i="71"/>
  <c r="J15" i="71"/>
  <c r="I15" i="71"/>
  <c r="E15" i="71"/>
  <c r="D15" i="71"/>
  <c r="H15" i="71" s="1"/>
  <c r="P14" i="71"/>
  <c r="O14" i="71"/>
  <c r="N14" i="71"/>
  <c r="M14" i="71"/>
  <c r="L14" i="71"/>
  <c r="K14" i="71"/>
  <c r="J14" i="71"/>
  <c r="I14" i="71"/>
  <c r="E14" i="71"/>
  <c r="D14" i="71"/>
  <c r="H14" i="71" s="1"/>
  <c r="P13" i="71"/>
  <c r="O13" i="71"/>
  <c r="N13" i="71"/>
  <c r="M13" i="71"/>
  <c r="L13" i="71"/>
  <c r="K13" i="71"/>
  <c r="J13" i="71"/>
  <c r="I13" i="71"/>
  <c r="E13" i="71"/>
  <c r="D13" i="71"/>
  <c r="H13" i="71" s="1"/>
  <c r="P12" i="71"/>
  <c r="O12" i="71"/>
  <c r="N12" i="71"/>
  <c r="M12" i="71"/>
  <c r="L12" i="71"/>
  <c r="K12" i="71"/>
  <c r="J12" i="71"/>
  <c r="I12" i="71"/>
  <c r="E12" i="71"/>
  <c r="D12" i="71"/>
  <c r="H12" i="71" s="1"/>
  <c r="P11" i="71"/>
  <c r="O11" i="71"/>
  <c r="N11" i="71"/>
  <c r="M11" i="71"/>
  <c r="L11" i="71"/>
  <c r="K11" i="71"/>
  <c r="J11" i="71"/>
  <c r="I11" i="71"/>
  <c r="E11" i="71"/>
  <c r="D11" i="71"/>
  <c r="H11" i="71" s="1"/>
  <c r="P9" i="71"/>
  <c r="P10" i="71" s="1"/>
  <c r="O9" i="71"/>
  <c r="N9" i="71"/>
  <c r="M9" i="71"/>
  <c r="L9" i="71"/>
  <c r="K9" i="71"/>
  <c r="J9" i="71"/>
  <c r="I9" i="71"/>
  <c r="E9" i="71"/>
  <c r="D9" i="71"/>
  <c r="P8" i="71"/>
  <c r="O8" i="71"/>
  <c r="N8" i="71"/>
  <c r="M8" i="71"/>
  <c r="L8" i="71"/>
  <c r="K8" i="71"/>
  <c r="J8" i="71"/>
  <c r="I8" i="71"/>
  <c r="E8" i="71"/>
  <c r="D8" i="71"/>
  <c r="H8" i="71" s="1"/>
  <c r="P7" i="71"/>
  <c r="O7" i="71"/>
  <c r="N7" i="71"/>
  <c r="M7" i="71"/>
  <c r="L7" i="71"/>
  <c r="K7" i="71"/>
  <c r="J7" i="71"/>
  <c r="I7" i="71"/>
  <c r="E7" i="71"/>
  <c r="D7" i="71"/>
  <c r="H7" i="71" s="1"/>
  <c r="P6" i="71"/>
  <c r="O6" i="71"/>
  <c r="N6" i="71"/>
  <c r="M6" i="71"/>
  <c r="L6" i="71"/>
  <c r="K6" i="71"/>
  <c r="J6" i="71"/>
  <c r="I6" i="71"/>
  <c r="E6" i="71"/>
  <c r="D6" i="71"/>
  <c r="H6" i="71" s="1"/>
  <c r="P5" i="71"/>
  <c r="P23" i="71" s="1"/>
  <c r="O5" i="71"/>
  <c r="O23" i="71" s="1"/>
  <c r="N5" i="71"/>
  <c r="N23" i="71" s="1"/>
  <c r="M5" i="71"/>
  <c r="M23" i="71" s="1"/>
  <c r="L5" i="71"/>
  <c r="L23" i="71" s="1"/>
  <c r="L24" i="71" s="1"/>
  <c r="K5" i="71"/>
  <c r="K23" i="71" s="1"/>
  <c r="J5" i="71"/>
  <c r="J23" i="71" s="1"/>
  <c r="I5" i="71"/>
  <c r="I23" i="71" s="1"/>
  <c r="E5" i="71"/>
  <c r="E23" i="71" s="1"/>
  <c r="D5" i="71"/>
  <c r="P4" i="71"/>
  <c r="P27" i="71" s="1"/>
  <c r="O4" i="71"/>
  <c r="O27" i="71" s="1"/>
  <c r="N4" i="71"/>
  <c r="N27" i="71" s="1"/>
  <c r="M4" i="71"/>
  <c r="M27" i="71" s="1"/>
  <c r="L4" i="71"/>
  <c r="L27" i="71" s="1"/>
  <c r="K4" i="71"/>
  <c r="K27" i="71" s="1"/>
  <c r="K30" i="71" s="1"/>
  <c r="J4" i="71"/>
  <c r="J27" i="71" s="1"/>
  <c r="I4" i="71"/>
  <c r="I27" i="71" s="1"/>
  <c r="E4" i="71"/>
  <c r="E27" i="71" s="1"/>
  <c r="D4" i="71"/>
  <c r="H3" i="71"/>
  <c r="P2" i="71"/>
  <c r="P20" i="71" s="1"/>
  <c r="O2" i="71"/>
  <c r="O20" i="71" s="1"/>
  <c r="N2" i="71"/>
  <c r="N20" i="71" s="1"/>
  <c r="M2" i="71"/>
  <c r="M20" i="71" s="1"/>
  <c r="L2" i="71"/>
  <c r="L20" i="71" s="1"/>
  <c r="K2" i="71"/>
  <c r="K20" i="71" s="1"/>
  <c r="J2" i="71"/>
  <c r="J20" i="71" s="1"/>
  <c r="I2" i="71"/>
  <c r="I20" i="71" s="1"/>
  <c r="E2" i="71"/>
  <c r="E20" i="71" s="1"/>
  <c r="D2" i="71"/>
  <c r="N37" i="70"/>
  <c r="M37" i="70"/>
  <c r="L37" i="70"/>
  <c r="K37" i="70"/>
  <c r="J37" i="70"/>
  <c r="I37" i="70"/>
  <c r="H37" i="70"/>
  <c r="E37" i="70"/>
  <c r="D37" i="70"/>
  <c r="N36" i="70"/>
  <c r="M36" i="70"/>
  <c r="L36" i="70"/>
  <c r="K36" i="70"/>
  <c r="J36" i="70"/>
  <c r="I36" i="70"/>
  <c r="H36" i="70"/>
  <c r="E36" i="70"/>
  <c r="D36" i="70"/>
  <c r="N35" i="70"/>
  <c r="M35" i="70"/>
  <c r="L35" i="70"/>
  <c r="K35" i="70"/>
  <c r="J35" i="70"/>
  <c r="I35" i="70"/>
  <c r="E35" i="70"/>
  <c r="D35" i="70"/>
  <c r="H35" i="70" s="1"/>
  <c r="N34" i="70"/>
  <c r="M34" i="70"/>
  <c r="L34" i="70"/>
  <c r="K34" i="70"/>
  <c r="J34" i="70"/>
  <c r="I34" i="70"/>
  <c r="E34" i="70"/>
  <c r="D34" i="70"/>
  <c r="H34" i="70" s="1"/>
  <c r="N33" i="70"/>
  <c r="M33" i="70"/>
  <c r="L33" i="70"/>
  <c r="K33" i="70"/>
  <c r="J33" i="70"/>
  <c r="I33" i="70"/>
  <c r="E33" i="70"/>
  <c r="D33" i="70"/>
  <c r="H33" i="70" s="1"/>
  <c r="N32" i="70"/>
  <c r="M32" i="70"/>
  <c r="L32" i="70"/>
  <c r="K32" i="70"/>
  <c r="J32" i="70"/>
  <c r="I32" i="70"/>
  <c r="E32" i="70"/>
  <c r="D32" i="70"/>
  <c r="H32" i="70" s="1"/>
  <c r="N25" i="70"/>
  <c r="M25" i="70"/>
  <c r="L25" i="70"/>
  <c r="K25" i="70"/>
  <c r="J25" i="70"/>
  <c r="I25" i="70"/>
  <c r="E25" i="70"/>
  <c r="D25" i="70"/>
  <c r="H25" i="70" s="1"/>
  <c r="H29" i="70" s="1"/>
  <c r="N21" i="70"/>
  <c r="M21" i="70"/>
  <c r="L21" i="70"/>
  <c r="K21" i="70"/>
  <c r="J21" i="70"/>
  <c r="I21" i="70"/>
  <c r="E21" i="70"/>
  <c r="D21" i="70"/>
  <c r="H21" i="70" s="1"/>
  <c r="N16" i="70"/>
  <c r="M16" i="70"/>
  <c r="L16" i="70"/>
  <c r="K16" i="70"/>
  <c r="J16" i="70"/>
  <c r="I16" i="70"/>
  <c r="E16" i="70"/>
  <c r="D16" i="70"/>
  <c r="H16" i="70" s="1"/>
  <c r="N15" i="70"/>
  <c r="M15" i="70"/>
  <c r="L15" i="70"/>
  <c r="K15" i="70"/>
  <c r="J15" i="70"/>
  <c r="I15" i="70"/>
  <c r="E15" i="70"/>
  <c r="D15" i="70"/>
  <c r="H15" i="70" s="1"/>
  <c r="N14" i="70"/>
  <c r="M14" i="70"/>
  <c r="L14" i="70"/>
  <c r="K14" i="70"/>
  <c r="J14" i="70"/>
  <c r="I14" i="70"/>
  <c r="E14" i="70"/>
  <c r="D14" i="70"/>
  <c r="H14" i="70" s="1"/>
  <c r="N13" i="70"/>
  <c r="M13" i="70"/>
  <c r="L13" i="70"/>
  <c r="K13" i="70"/>
  <c r="J13" i="70"/>
  <c r="I13" i="70"/>
  <c r="E13" i="70"/>
  <c r="D13" i="70"/>
  <c r="H13" i="70" s="1"/>
  <c r="N12" i="70"/>
  <c r="M12" i="70"/>
  <c r="L12" i="70"/>
  <c r="K12" i="70"/>
  <c r="J12" i="70"/>
  <c r="I12" i="70"/>
  <c r="E12" i="70"/>
  <c r="D12" i="70"/>
  <c r="H12" i="70" s="1"/>
  <c r="N11" i="70"/>
  <c r="M11" i="70"/>
  <c r="L11" i="70"/>
  <c r="K11" i="70"/>
  <c r="J11" i="70"/>
  <c r="I11" i="70"/>
  <c r="E11" i="70"/>
  <c r="D11" i="70"/>
  <c r="H11" i="70" s="1"/>
  <c r="N9" i="70"/>
  <c r="M9" i="70"/>
  <c r="L9" i="70"/>
  <c r="K9" i="70"/>
  <c r="J9" i="70"/>
  <c r="I9" i="70"/>
  <c r="E9" i="70"/>
  <c r="D9" i="70"/>
  <c r="N8" i="70"/>
  <c r="M8" i="70"/>
  <c r="L8" i="70"/>
  <c r="K8" i="70"/>
  <c r="J8" i="70"/>
  <c r="I8" i="70"/>
  <c r="E8" i="70"/>
  <c r="D8" i="70"/>
  <c r="H8" i="70" s="1"/>
  <c r="N7" i="70"/>
  <c r="M7" i="70"/>
  <c r="L7" i="70"/>
  <c r="K7" i="70"/>
  <c r="J7" i="70"/>
  <c r="I7" i="70"/>
  <c r="E7" i="70"/>
  <c r="D7" i="70"/>
  <c r="H7" i="70" s="1"/>
  <c r="N6" i="70"/>
  <c r="M6" i="70"/>
  <c r="L6" i="70"/>
  <c r="K6" i="70"/>
  <c r="J6" i="70"/>
  <c r="I6" i="70"/>
  <c r="E6" i="70"/>
  <c r="D6" i="70"/>
  <c r="H6" i="70" s="1"/>
  <c r="N5" i="70"/>
  <c r="N23" i="70" s="1"/>
  <c r="M5" i="70"/>
  <c r="M23" i="70" s="1"/>
  <c r="L5" i="70"/>
  <c r="L23" i="70" s="1"/>
  <c r="L24" i="70" s="1"/>
  <c r="K5" i="70"/>
  <c r="K23" i="70" s="1"/>
  <c r="K24" i="70" s="1"/>
  <c r="J5" i="70"/>
  <c r="J23" i="70" s="1"/>
  <c r="I5" i="70"/>
  <c r="I23" i="70" s="1"/>
  <c r="E5" i="70"/>
  <c r="E23" i="70" s="1"/>
  <c r="D5" i="70"/>
  <c r="N4" i="70"/>
  <c r="N27" i="70" s="1"/>
  <c r="M4" i="70"/>
  <c r="M27" i="70" s="1"/>
  <c r="L4" i="70"/>
  <c r="L27" i="70" s="1"/>
  <c r="K4" i="70"/>
  <c r="K27" i="70" s="1"/>
  <c r="J4" i="70"/>
  <c r="J27" i="70" s="1"/>
  <c r="I4" i="70"/>
  <c r="I27" i="70" s="1"/>
  <c r="E4" i="70"/>
  <c r="E27" i="70" s="1"/>
  <c r="D4" i="70"/>
  <c r="H3" i="70"/>
  <c r="N2" i="70"/>
  <c r="N20" i="70" s="1"/>
  <c r="M2" i="70"/>
  <c r="M20" i="70" s="1"/>
  <c r="L2" i="70"/>
  <c r="L20" i="70" s="1"/>
  <c r="K2" i="70"/>
  <c r="K20" i="70" s="1"/>
  <c r="J2" i="70"/>
  <c r="J20" i="70" s="1"/>
  <c r="I2" i="70"/>
  <c r="I20" i="70" s="1"/>
  <c r="E2" i="70"/>
  <c r="E20" i="70" s="1"/>
  <c r="D2" i="70"/>
  <c r="N37" i="69"/>
  <c r="M37" i="69"/>
  <c r="L37" i="69"/>
  <c r="K37" i="69"/>
  <c r="J37" i="69"/>
  <c r="I37" i="69"/>
  <c r="H37" i="69"/>
  <c r="E37" i="69"/>
  <c r="D37" i="69"/>
  <c r="N36" i="69"/>
  <c r="M36" i="69"/>
  <c r="L36" i="69"/>
  <c r="K36" i="69"/>
  <c r="J36" i="69"/>
  <c r="I36" i="69"/>
  <c r="H36" i="69"/>
  <c r="E36" i="69"/>
  <c r="D36" i="69"/>
  <c r="N35" i="69"/>
  <c r="M35" i="69"/>
  <c r="L35" i="69"/>
  <c r="K35" i="69"/>
  <c r="J35" i="69"/>
  <c r="I35" i="69"/>
  <c r="E35" i="69"/>
  <c r="D35" i="69"/>
  <c r="H35" i="69" s="1"/>
  <c r="N34" i="69"/>
  <c r="M34" i="69"/>
  <c r="L34" i="69"/>
  <c r="K34" i="69"/>
  <c r="J34" i="69"/>
  <c r="I34" i="69"/>
  <c r="E34" i="69"/>
  <c r="D34" i="69"/>
  <c r="H34" i="69" s="1"/>
  <c r="N33" i="69"/>
  <c r="M33" i="69"/>
  <c r="L33" i="69"/>
  <c r="K33" i="69"/>
  <c r="J33" i="69"/>
  <c r="I33" i="69"/>
  <c r="E33" i="69"/>
  <c r="D33" i="69"/>
  <c r="H33" i="69" s="1"/>
  <c r="N32" i="69"/>
  <c r="M32" i="69"/>
  <c r="L32" i="69"/>
  <c r="K32" i="69"/>
  <c r="J32" i="69"/>
  <c r="I32" i="69"/>
  <c r="E32" i="69"/>
  <c r="D32" i="69"/>
  <c r="H32" i="69" s="1"/>
  <c r="N25" i="69"/>
  <c r="M25" i="69"/>
  <c r="L25" i="69"/>
  <c r="K25" i="69"/>
  <c r="J25" i="69"/>
  <c r="I25" i="69"/>
  <c r="E25" i="69"/>
  <c r="D25" i="69"/>
  <c r="H25" i="69" s="1"/>
  <c r="H29" i="69" s="1"/>
  <c r="N21" i="69"/>
  <c r="M21" i="69"/>
  <c r="L21" i="69"/>
  <c r="K21" i="69"/>
  <c r="J21" i="69"/>
  <c r="I21" i="69"/>
  <c r="E21" i="69"/>
  <c r="D21" i="69"/>
  <c r="H21" i="69" s="1"/>
  <c r="N16" i="69"/>
  <c r="M16" i="69"/>
  <c r="L16" i="69"/>
  <c r="K16" i="69"/>
  <c r="J16" i="69"/>
  <c r="I16" i="69"/>
  <c r="E16" i="69"/>
  <c r="D16" i="69"/>
  <c r="H16" i="69" s="1"/>
  <c r="N15" i="69"/>
  <c r="M15" i="69"/>
  <c r="L15" i="69"/>
  <c r="K15" i="69"/>
  <c r="J15" i="69"/>
  <c r="I15" i="69"/>
  <c r="E15" i="69"/>
  <c r="D15" i="69"/>
  <c r="H15" i="69" s="1"/>
  <c r="N14" i="69"/>
  <c r="M14" i="69"/>
  <c r="L14" i="69"/>
  <c r="K14" i="69"/>
  <c r="J14" i="69"/>
  <c r="I14" i="69"/>
  <c r="E14" i="69"/>
  <c r="D14" i="69"/>
  <c r="H14" i="69" s="1"/>
  <c r="N13" i="69"/>
  <c r="M13" i="69"/>
  <c r="L13" i="69"/>
  <c r="K13" i="69"/>
  <c r="J13" i="69"/>
  <c r="I13" i="69"/>
  <c r="E13" i="69"/>
  <c r="D13" i="69"/>
  <c r="H13" i="69" s="1"/>
  <c r="N12" i="69"/>
  <c r="M12" i="69"/>
  <c r="L12" i="69"/>
  <c r="K12" i="69"/>
  <c r="J12" i="69"/>
  <c r="I12" i="69"/>
  <c r="E12" i="69"/>
  <c r="D12" i="69"/>
  <c r="H12" i="69" s="1"/>
  <c r="N11" i="69"/>
  <c r="M11" i="69"/>
  <c r="L11" i="69"/>
  <c r="K11" i="69"/>
  <c r="J11" i="69"/>
  <c r="I11" i="69"/>
  <c r="E11" i="69"/>
  <c r="D11" i="69"/>
  <c r="H11" i="69" s="1"/>
  <c r="N9" i="69"/>
  <c r="M9" i="69"/>
  <c r="L9" i="69"/>
  <c r="K9" i="69"/>
  <c r="J9" i="69"/>
  <c r="I9" i="69"/>
  <c r="E9" i="69"/>
  <c r="D9" i="69"/>
  <c r="N8" i="69"/>
  <c r="M8" i="69"/>
  <c r="L8" i="69"/>
  <c r="K8" i="69"/>
  <c r="J8" i="69"/>
  <c r="I8" i="69"/>
  <c r="E8" i="69"/>
  <c r="D8" i="69"/>
  <c r="H8" i="69" s="1"/>
  <c r="N7" i="69"/>
  <c r="M7" i="69"/>
  <c r="L7" i="69"/>
  <c r="K7" i="69"/>
  <c r="J7" i="69"/>
  <c r="I7" i="69"/>
  <c r="E7" i="69"/>
  <c r="D7" i="69"/>
  <c r="H7" i="69" s="1"/>
  <c r="N6" i="69"/>
  <c r="M6" i="69"/>
  <c r="L6" i="69"/>
  <c r="K6" i="69"/>
  <c r="J6" i="69"/>
  <c r="I6" i="69"/>
  <c r="E6" i="69"/>
  <c r="D6" i="69"/>
  <c r="H6" i="69" s="1"/>
  <c r="N5" i="69"/>
  <c r="N23" i="69" s="1"/>
  <c r="M5" i="69"/>
  <c r="M23" i="69" s="1"/>
  <c r="L5" i="69"/>
  <c r="L23" i="69" s="1"/>
  <c r="L24" i="69" s="1"/>
  <c r="K5" i="69"/>
  <c r="K23" i="69" s="1"/>
  <c r="K24" i="69" s="1"/>
  <c r="J5" i="69"/>
  <c r="J23" i="69" s="1"/>
  <c r="I5" i="69"/>
  <c r="I23" i="69" s="1"/>
  <c r="E5" i="69"/>
  <c r="E23" i="69" s="1"/>
  <c r="D5" i="69"/>
  <c r="N4" i="69"/>
  <c r="N27" i="69" s="1"/>
  <c r="M4" i="69"/>
  <c r="M27" i="69" s="1"/>
  <c r="L4" i="69"/>
  <c r="L27" i="69" s="1"/>
  <c r="K4" i="69"/>
  <c r="K27" i="69" s="1"/>
  <c r="J4" i="69"/>
  <c r="J27" i="69" s="1"/>
  <c r="I4" i="69"/>
  <c r="I27" i="69" s="1"/>
  <c r="E4" i="69"/>
  <c r="E27" i="69" s="1"/>
  <c r="D4" i="69"/>
  <c r="H3" i="69"/>
  <c r="N2" i="69"/>
  <c r="N20" i="69" s="1"/>
  <c r="M2" i="69"/>
  <c r="M20" i="69" s="1"/>
  <c r="L2" i="69"/>
  <c r="L20" i="69" s="1"/>
  <c r="K2" i="69"/>
  <c r="K20" i="69" s="1"/>
  <c r="J2" i="69"/>
  <c r="J20" i="69" s="1"/>
  <c r="I2" i="69"/>
  <c r="I20" i="69" s="1"/>
  <c r="E2" i="69"/>
  <c r="E20" i="69" s="1"/>
  <c r="D2" i="69"/>
  <c r="M37" i="68"/>
  <c r="L37" i="68"/>
  <c r="K37" i="68"/>
  <c r="J37" i="68"/>
  <c r="I37" i="68"/>
  <c r="H37" i="68"/>
  <c r="E37" i="68"/>
  <c r="D37" i="68"/>
  <c r="M36" i="68"/>
  <c r="L36" i="68"/>
  <c r="K36" i="68"/>
  <c r="J36" i="68"/>
  <c r="I36" i="68"/>
  <c r="H36" i="68"/>
  <c r="E36" i="68"/>
  <c r="D36" i="68"/>
  <c r="M35" i="68"/>
  <c r="L35" i="68"/>
  <c r="K35" i="68"/>
  <c r="J35" i="68"/>
  <c r="I35" i="68"/>
  <c r="E35" i="68"/>
  <c r="D35" i="68"/>
  <c r="H35" i="68" s="1"/>
  <c r="M34" i="68"/>
  <c r="L34" i="68"/>
  <c r="K34" i="68"/>
  <c r="J34" i="68"/>
  <c r="I34" i="68"/>
  <c r="E34" i="68"/>
  <c r="D34" i="68"/>
  <c r="H34" i="68" s="1"/>
  <c r="M33" i="68"/>
  <c r="L33" i="68"/>
  <c r="K33" i="68"/>
  <c r="J33" i="68"/>
  <c r="I33" i="68"/>
  <c r="E33" i="68"/>
  <c r="D33" i="68"/>
  <c r="H33" i="68" s="1"/>
  <c r="M32" i="68"/>
  <c r="L32" i="68"/>
  <c r="K32" i="68"/>
  <c r="J32" i="68"/>
  <c r="I32" i="68"/>
  <c r="E32" i="68"/>
  <c r="D32" i="68"/>
  <c r="H32" i="68" s="1"/>
  <c r="M25" i="68"/>
  <c r="L25" i="68"/>
  <c r="K25" i="68"/>
  <c r="J25" i="68"/>
  <c r="I25" i="68"/>
  <c r="E25" i="68"/>
  <c r="D25" i="68"/>
  <c r="H25" i="68" s="1"/>
  <c r="H29" i="68" s="1"/>
  <c r="M21" i="68"/>
  <c r="L21" i="68"/>
  <c r="K21" i="68"/>
  <c r="J21" i="68"/>
  <c r="I21" i="68"/>
  <c r="E21" i="68"/>
  <c r="D21" i="68"/>
  <c r="H21" i="68" s="1"/>
  <c r="M16" i="68"/>
  <c r="L16" i="68"/>
  <c r="K16" i="68"/>
  <c r="J16" i="68"/>
  <c r="I16" i="68"/>
  <c r="E16" i="68"/>
  <c r="D16" i="68"/>
  <c r="H16" i="68" s="1"/>
  <c r="M15" i="68"/>
  <c r="L15" i="68"/>
  <c r="K15" i="68"/>
  <c r="J15" i="68"/>
  <c r="I15" i="68"/>
  <c r="E15" i="68"/>
  <c r="D15" i="68"/>
  <c r="H15" i="68" s="1"/>
  <c r="M14" i="68"/>
  <c r="L14" i="68"/>
  <c r="K14" i="68"/>
  <c r="J14" i="68"/>
  <c r="I14" i="68"/>
  <c r="E14" i="68"/>
  <c r="D14" i="68"/>
  <c r="H14" i="68" s="1"/>
  <c r="M13" i="68"/>
  <c r="L13" i="68"/>
  <c r="K13" i="68"/>
  <c r="J13" i="68"/>
  <c r="I13" i="68"/>
  <c r="E13" i="68"/>
  <c r="D13" i="68"/>
  <c r="H13" i="68" s="1"/>
  <c r="M12" i="68"/>
  <c r="L12" i="68"/>
  <c r="K12" i="68"/>
  <c r="J12" i="68"/>
  <c r="I12" i="68"/>
  <c r="E12" i="68"/>
  <c r="D12" i="68"/>
  <c r="H12" i="68" s="1"/>
  <c r="M11" i="68"/>
  <c r="L11" i="68"/>
  <c r="K11" i="68"/>
  <c r="J11" i="68"/>
  <c r="I11" i="68"/>
  <c r="E11" i="68"/>
  <c r="D11" i="68"/>
  <c r="H11" i="68" s="1"/>
  <c r="M9" i="68"/>
  <c r="L9" i="68"/>
  <c r="K9" i="68"/>
  <c r="J9" i="68"/>
  <c r="I9" i="68"/>
  <c r="E9" i="68"/>
  <c r="D9" i="68"/>
  <c r="M8" i="68"/>
  <c r="L8" i="68"/>
  <c r="K8" i="68"/>
  <c r="J8" i="68"/>
  <c r="I8" i="68"/>
  <c r="E8" i="68"/>
  <c r="D8" i="68"/>
  <c r="H8" i="68" s="1"/>
  <c r="M7" i="68"/>
  <c r="L7" i="68"/>
  <c r="K7" i="68"/>
  <c r="J7" i="68"/>
  <c r="I7" i="68"/>
  <c r="E7" i="68"/>
  <c r="D7" i="68"/>
  <c r="H7" i="68" s="1"/>
  <c r="M6" i="68"/>
  <c r="L6" i="68"/>
  <c r="K6" i="68"/>
  <c r="J6" i="68"/>
  <c r="I6" i="68"/>
  <c r="E6" i="68"/>
  <c r="D6" i="68"/>
  <c r="H6" i="68" s="1"/>
  <c r="M5" i="68"/>
  <c r="M23" i="68" s="1"/>
  <c r="L5" i="68"/>
  <c r="L23" i="68" s="1"/>
  <c r="L24" i="68" s="1"/>
  <c r="K5" i="68"/>
  <c r="K23" i="68" s="1"/>
  <c r="K24" i="68" s="1"/>
  <c r="J5" i="68"/>
  <c r="J23" i="68" s="1"/>
  <c r="I5" i="68"/>
  <c r="I23" i="68" s="1"/>
  <c r="E5" i="68"/>
  <c r="E23" i="68" s="1"/>
  <c r="D5" i="68"/>
  <c r="M4" i="68"/>
  <c r="M27" i="68" s="1"/>
  <c r="L4" i="68"/>
  <c r="L27" i="68" s="1"/>
  <c r="K4" i="68"/>
  <c r="K27" i="68" s="1"/>
  <c r="J4" i="68"/>
  <c r="J27" i="68" s="1"/>
  <c r="I4" i="68"/>
  <c r="I27" i="68" s="1"/>
  <c r="E4" i="68"/>
  <c r="E27" i="68" s="1"/>
  <c r="D4" i="68"/>
  <c r="H3" i="68"/>
  <c r="M2" i="68"/>
  <c r="M20" i="68" s="1"/>
  <c r="L2" i="68"/>
  <c r="L20" i="68" s="1"/>
  <c r="K2" i="68"/>
  <c r="K20" i="68" s="1"/>
  <c r="J2" i="68"/>
  <c r="J20" i="68" s="1"/>
  <c r="I2" i="68"/>
  <c r="I20" i="68" s="1"/>
  <c r="E2" i="68"/>
  <c r="E20" i="68" s="1"/>
  <c r="D2" i="68"/>
  <c r="N37" i="67"/>
  <c r="M37" i="67"/>
  <c r="L37" i="67"/>
  <c r="K37" i="67"/>
  <c r="J37" i="67"/>
  <c r="I37" i="67"/>
  <c r="H37" i="67"/>
  <c r="E37" i="67"/>
  <c r="D37" i="67"/>
  <c r="N36" i="67"/>
  <c r="M36" i="67"/>
  <c r="L36" i="67"/>
  <c r="K36" i="67"/>
  <c r="J36" i="67"/>
  <c r="I36" i="67"/>
  <c r="H36" i="67"/>
  <c r="E36" i="67"/>
  <c r="D36" i="67"/>
  <c r="N35" i="67"/>
  <c r="M35" i="67"/>
  <c r="L35" i="67"/>
  <c r="K35" i="67"/>
  <c r="J35" i="67"/>
  <c r="I35" i="67"/>
  <c r="E35" i="67"/>
  <c r="D35" i="67"/>
  <c r="H35" i="67" s="1"/>
  <c r="N34" i="67"/>
  <c r="M34" i="67"/>
  <c r="L34" i="67"/>
  <c r="K34" i="67"/>
  <c r="J34" i="67"/>
  <c r="I34" i="67"/>
  <c r="E34" i="67"/>
  <c r="D34" i="67"/>
  <c r="H34" i="67" s="1"/>
  <c r="N33" i="67"/>
  <c r="M33" i="67"/>
  <c r="L33" i="67"/>
  <c r="K33" i="67"/>
  <c r="J33" i="67"/>
  <c r="I33" i="67"/>
  <c r="E33" i="67"/>
  <c r="D33" i="67"/>
  <c r="H33" i="67" s="1"/>
  <c r="N32" i="67"/>
  <c r="M32" i="67"/>
  <c r="L32" i="67"/>
  <c r="K32" i="67"/>
  <c r="J32" i="67"/>
  <c r="I32" i="67"/>
  <c r="E32" i="67"/>
  <c r="D32" i="67"/>
  <c r="H32" i="67" s="1"/>
  <c r="N25" i="67"/>
  <c r="M25" i="67"/>
  <c r="L25" i="67"/>
  <c r="K25" i="67"/>
  <c r="J25" i="67"/>
  <c r="I25" i="67"/>
  <c r="E25" i="67"/>
  <c r="D25" i="67"/>
  <c r="H25" i="67" s="1"/>
  <c r="H29" i="67" s="1"/>
  <c r="N21" i="67"/>
  <c r="M21" i="67"/>
  <c r="L21" i="67"/>
  <c r="K21" i="67"/>
  <c r="J21" i="67"/>
  <c r="I21" i="67"/>
  <c r="E21" i="67"/>
  <c r="D21" i="67"/>
  <c r="H21" i="67" s="1"/>
  <c r="N16" i="67"/>
  <c r="M16" i="67"/>
  <c r="L16" i="67"/>
  <c r="K16" i="67"/>
  <c r="J16" i="67"/>
  <c r="I16" i="67"/>
  <c r="E16" i="67"/>
  <c r="D16" i="67"/>
  <c r="H16" i="67" s="1"/>
  <c r="N15" i="67"/>
  <c r="M15" i="67"/>
  <c r="L15" i="67"/>
  <c r="K15" i="67"/>
  <c r="J15" i="67"/>
  <c r="I15" i="67"/>
  <c r="E15" i="67"/>
  <c r="D15" i="67"/>
  <c r="H15" i="67" s="1"/>
  <c r="N14" i="67"/>
  <c r="M14" i="67"/>
  <c r="L14" i="67"/>
  <c r="K14" i="67"/>
  <c r="J14" i="67"/>
  <c r="I14" i="67"/>
  <c r="E14" i="67"/>
  <c r="D14" i="67"/>
  <c r="H14" i="67" s="1"/>
  <c r="N13" i="67"/>
  <c r="M13" i="67"/>
  <c r="L13" i="67"/>
  <c r="K13" i="67"/>
  <c r="J13" i="67"/>
  <c r="I13" i="67"/>
  <c r="E13" i="67"/>
  <c r="D13" i="67"/>
  <c r="H13" i="67" s="1"/>
  <c r="N12" i="67"/>
  <c r="M12" i="67"/>
  <c r="L12" i="67"/>
  <c r="K12" i="67"/>
  <c r="J12" i="67"/>
  <c r="I12" i="67"/>
  <c r="E12" i="67"/>
  <c r="D12" i="67"/>
  <c r="H12" i="67" s="1"/>
  <c r="N11" i="67"/>
  <c r="M11" i="67"/>
  <c r="L11" i="67"/>
  <c r="K11" i="67"/>
  <c r="J11" i="67"/>
  <c r="I11" i="67"/>
  <c r="E11" i="67"/>
  <c r="D11" i="67"/>
  <c r="H11" i="67" s="1"/>
  <c r="N9" i="67"/>
  <c r="M9" i="67"/>
  <c r="L9" i="67"/>
  <c r="K9" i="67"/>
  <c r="J9" i="67"/>
  <c r="I9" i="67"/>
  <c r="E9" i="67"/>
  <c r="D9" i="67"/>
  <c r="N8" i="67"/>
  <c r="M8" i="67"/>
  <c r="L8" i="67"/>
  <c r="K8" i="67"/>
  <c r="J8" i="67"/>
  <c r="I8" i="67"/>
  <c r="E8" i="67"/>
  <c r="D8" i="67"/>
  <c r="H8" i="67" s="1"/>
  <c r="N7" i="67"/>
  <c r="M7" i="67"/>
  <c r="L7" i="67"/>
  <c r="K7" i="67"/>
  <c r="J7" i="67"/>
  <c r="I7" i="67"/>
  <c r="E7" i="67"/>
  <c r="D7" i="67"/>
  <c r="H7" i="67" s="1"/>
  <c r="N6" i="67"/>
  <c r="M6" i="67"/>
  <c r="L6" i="67"/>
  <c r="K6" i="67"/>
  <c r="J6" i="67"/>
  <c r="I6" i="67"/>
  <c r="E6" i="67"/>
  <c r="D6" i="67"/>
  <c r="H6" i="67" s="1"/>
  <c r="N5" i="67"/>
  <c r="N23" i="67" s="1"/>
  <c r="M5" i="67"/>
  <c r="M23" i="67" s="1"/>
  <c r="L5" i="67"/>
  <c r="L23" i="67" s="1"/>
  <c r="L24" i="67" s="1"/>
  <c r="K5" i="67"/>
  <c r="K23" i="67" s="1"/>
  <c r="K24" i="67" s="1"/>
  <c r="J5" i="67"/>
  <c r="J23" i="67" s="1"/>
  <c r="I5" i="67"/>
  <c r="I23" i="67" s="1"/>
  <c r="E5" i="67"/>
  <c r="E23" i="67" s="1"/>
  <c r="D5" i="67"/>
  <c r="N4" i="67"/>
  <c r="N27" i="67" s="1"/>
  <c r="M4" i="67"/>
  <c r="M27" i="67" s="1"/>
  <c r="L4" i="67"/>
  <c r="L27" i="67" s="1"/>
  <c r="K4" i="67"/>
  <c r="K27" i="67" s="1"/>
  <c r="J4" i="67"/>
  <c r="J27" i="67" s="1"/>
  <c r="I4" i="67"/>
  <c r="I27" i="67" s="1"/>
  <c r="E4" i="67"/>
  <c r="E27" i="67" s="1"/>
  <c r="D4" i="67"/>
  <c r="H3" i="67"/>
  <c r="N2" i="67"/>
  <c r="N20" i="67" s="1"/>
  <c r="M2" i="67"/>
  <c r="M20" i="67" s="1"/>
  <c r="L2" i="67"/>
  <c r="L20" i="67" s="1"/>
  <c r="K2" i="67"/>
  <c r="K20" i="67" s="1"/>
  <c r="J2" i="67"/>
  <c r="J20" i="67" s="1"/>
  <c r="I2" i="67"/>
  <c r="I20" i="67" s="1"/>
  <c r="E2" i="67"/>
  <c r="E20" i="67" s="1"/>
  <c r="D2" i="67"/>
  <c r="N37" i="66"/>
  <c r="M37" i="66"/>
  <c r="L37" i="66"/>
  <c r="K37" i="66"/>
  <c r="J37" i="66"/>
  <c r="I37" i="66"/>
  <c r="H37" i="66"/>
  <c r="E37" i="66"/>
  <c r="D37" i="66"/>
  <c r="N36" i="66"/>
  <c r="M36" i="66"/>
  <c r="L36" i="66"/>
  <c r="K36" i="66"/>
  <c r="J36" i="66"/>
  <c r="I36" i="66"/>
  <c r="H36" i="66"/>
  <c r="E36" i="66"/>
  <c r="D36" i="66"/>
  <c r="N35" i="66"/>
  <c r="M35" i="66"/>
  <c r="L35" i="66"/>
  <c r="K35" i="66"/>
  <c r="J35" i="66"/>
  <c r="I35" i="66"/>
  <c r="E35" i="66"/>
  <c r="D35" i="66"/>
  <c r="H35" i="66" s="1"/>
  <c r="N34" i="66"/>
  <c r="M34" i="66"/>
  <c r="L34" i="66"/>
  <c r="K34" i="66"/>
  <c r="J34" i="66"/>
  <c r="I34" i="66"/>
  <c r="E34" i="66"/>
  <c r="D34" i="66"/>
  <c r="H34" i="66" s="1"/>
  <c r="N33" i="66"/>
  <c r="M33" i="66"/>
  <c r="L33" i="66"/>
  <c r="K33" i="66"/>
  <c r="J33" i="66"/>
  <c r="I33" i="66"/>
  <c r="E33" i="66"/>
  <c r="D33" i="66"/>
  <c r="H33" i="66" s="1"/>
  <c r="N32" i="66"/>
  <c r="M32" i="66"/>
  <c r="L32" i="66"/>
  <c r="K32" i="66"/>
  <c r="J32" i="66"/>
  <c r="I32" i="66"/>
  <c r="E32" i="66"/>
  <c r="D32" i="66"/>
  <c r="H32" i="66" s="1"/>
  <c r="N25" i="66"/>
  <c r="M25" i="66"/>
  <c r="L25" i="66"/>
  <c r="K25" i="66"/>
  <c r="J25" i="66"/>
  <c r="I25" i="66"/>
  <c r="E25" i="66"/>
  <c r="D25" i="66"/>
  <c r="H25" i="66" s="1"/>
  <c r="H29" i="66" s="1"/>
  <c r="N21" i="66"/>
  <c r="M21" i="66"/>
  <c r="L21" i="66"/>
  <c r="K21" i="66"/>
  <c r="J21" i="66"/>
  <c r="I21" i="66"/>
  <c r="E21" i="66"/>
  <c r="D21" i="66"/>
  <c r="H21" i="66" s="1"/>
  <c r="N16" i="66"/>
  <c r="M16" i="66"/>
  <c r="L16" i="66"/>
  <c r="K16" i="66"/>
  <c r="J16" i="66"/>
  <c r="I16" i="66"/>
  <c r="E16" i="66"/>
  <c r="D16" i="66"/>
  <c r="H16" i="66" s="1"/>
  <c r="N15" i="66"/>
  <c r="M15" i="66"/>
  <c r="L15" i="66"/>
  <c r="K15" i="66"/>
  <c r="J15" i="66"/>
  <c r="I15" i="66"/>
  <c r="E15" i="66"/>
  <c r="D15" i="66"/>
  <c r="H15" i="66" s="1"/>
  <c r="N14" i="66"/>
  <c r="M14" i="66"/>
  <c r="L14" i="66"/>
  <c r="K14" i="66"/>
  <c r="J14" i="66"/>
  <c r="I14" i="66"/>
  <c r="E14" i="66"/>
  <c r="D14" i="66"/>
  <c r="H14" i="66" s="1"/>
  <c r="N13" i="66"/>
  <c r="M13" i="66"/>
  <c r="L13" i="66"/>
  <c r="K13" i="66"/>
  <c r="J13" i="66"/>
  <c r="I13" i="66"/>
  <c r="E13" i="66"/>
  <c r="D13" i="66"/>
  <c r="H13" i="66" s="1"/>
  <c r="N12" i="66"/>
  <c r="M12" i="66"/>
  <c r="L12" i="66"/>
  <c r="K12" i="66"/>
  <c r="J12" i="66"/>
  <c r="I12" i="66"/>
  <c r="E12" i="66"/>
  <c r="D12" i="66"/>
  <c r="H12" i="66" s="1"/>
  <c r="N11" i="66"/>
  <c r="M11" i="66"/>
  <c r="L11" i="66"/>
  <c r="K11" i="66"/>
  <c r="J11" i="66"/>
  <c r="I11" i="66"/>
  <c r="E11" i="66"/>
  <c r="D11" i="66"/>
  <c r="H11" i="66" s="1"/>
  <c r="N9" i="66"/>
  <c r="M9" i="66"/>
  <c r="L9" i="66"/>
  <c r="K9" i="66"/>
  <c r="J9" i="66"/>
  <c r="I9" i="66"/>
  <c r="E9" i="66"/>
  <c r="D9" i="66"/>
  <c r="N8" i="66"/>
  <c r="M8" i="66"/>
  <c r="L8" i="66"/>
  <c r="K8" i="66"/>
  <c r="J8" i="66"/>
  <c r="I8" i="66"/>
  <c r="E8" i="66"/>
  <c r="D8" i="66"/>
  <c r="H8" i="66" s="1"/>
  <c r="N7" i="66"/>
  <c r="M7" i="66"/>
  <c r="L7" i="66"/>
  <c r="K7" i="66"/>
  <c r="J7" i="66"/>
  <c r="I7" i="66"/>
  <c r="E7" i="66"/>
  <c r="D7" i="66"/>
  <c r="H7" i="66" s="1"/>
  <c r="N6" i="66"/>
  <c r="M6" i="66"/>
  <c r="L6" i="66"/>
  <c r="K6" i="66"/>
  <c r="J6" i="66"/>
  <c r="I6" i="66"/>
  <c r="E6" i="66"/>
  <c r="D6" i="66"/>
  <c r="H6" i="66" s="1"/>
  <c r="N5" i="66"/>
  <c r="N23" i="66" s="1"/>
  <c r="M5" i="66"/>
  <c r="M23" i="66" s="1"/>
  <c r="L5" i="66"/>
  <c r="L23" i="66" s="1"/>
  <c r="L24" i="66" s="1"/>
  <c r="K5" i="66"/>
  <c r="K23" i="66" s="1"/>
  <c r="K24" i="66" s="1"/>
  <c r="J5" i="66"/>
  <c r="J23" i="66" s="1"/>
  <c r="I5" i="66"/>
  <c r="I23" i="66" s="1"/>
  <c r="E5" i="66"/>
  <c r="E23" i="66" s="1"/>
  <c r="D5" i="66"/>
  <c r="N4" i="66"/>
  <c r="N27" i="66" s="1"/>
  <c r="M4" i="66"/>
  <c r="M27" i="66" s="1"/>
  <c r="L4" i="66"/>
  <c r="L27" i="66" s="1"/>
  <c r="K4" i="66"/>
  <c r="K27" i="66" s="1"/>
  <c r="J4" i="66"/>
  <c r="J27" i="66" s="1"/>
  <c r="I4" i="66"/>
  <c r="I27" i="66" s="1"/>
  <c r="E4" i="66"/>
  <c r="E27" i="66" s="1"/>
  <c r="D4" i="66"/>
  <c r="H3" i="66"/>
  <c r="N2" i="66"/>
  <c r="N20" i="66" s="1"/>
  <c r="M2" i="66"/>
  <c r="M20" i="66" s="1"/>
  <c r="L2" i="66"/>
  <c r="L20" i="66" s="1"/>
  <c r="K2" i="66"/>
  <c r="K20" i="66" s="1"/>
  <c r="J2" i="66"/>
  <c r="J20" i="66" s="1"/>
  <c r="I2" i="66"/>
  <c r="I20" i="66" s="1"/>
  <c r="E2" i="66"/>
  <c r="E20" i="66" s="1"/>
  <c r="D2" i="66"/>
  <c r="O37" i="65"/>
  <c r="N37" i="65"/>
  <c r="M37" i="65"/>
  <c r="L37" i="65"/>
  <c r="K37" i="65"/>
  <c r="J37" i="65"/>
  <c r="I37" i="65"/>
  <c r="H37" i="65"/>
  <c r="E37" i="65"/>
  <c r="D37" i="65"/>
  <c r="O36" i="65"/>
  <c r="N36" i="65"/>
  <c r="M36" i="65"/>
  <c r="L36" i="65"/>
  <c r="K36" i="65"/>
  <c r="J36" i="65"/>
  <c r="I36" i="65"/>
  <c r="H36" i="65"/>
  <c r="E36" i="65"/>
  <c r="D36" i="65"/>
  <c r="O35" i="65"/>
  <c r="N35" i="65"/>
  <c r="M35" i="65"/>
  <c r="L35" i="65"/>
  <c r="K35" i="65"/>
  <c r="J35" i="65"/>
  <c r="I35" i="65"/>
  <c r="E35" i="65"/>
  <c r="D35" i="65"/>
  <c r="H35" i="65" s="1"/>
  <c r="O34" i="65"/>
  <c r="N34" i="65"/>
  <c r="M34" i="65"/>
  <c r="L34" i="65"/>
  <c r="K34" i="65"/>
  <c r="J34" i="65"/>
  <c r="I34" i="65"/>
  <c r="E34" i="65"/>
  <c r="D34" i="65"/>
  <c r="H34" i="65" s="1"/>
  <c r="O33" i="65"/>
  <c r="N33" i="65"/>
  <c r="M33" i="65"/>
  <c r="L33" i="65"/>
  <c r="K33" i="65"/>
  <c r="J33" i="65"/>
  <c r="I33" i="65"/>
  <c r="E33" i="65"/>
  <c r="D33" i="65"/>
  <c r="H33" i="65" s="1"/>
  <c r="O32" i="65"/>
  <c r="N32" i="65"/>
  <c r="M32" i="65"/>
  <c r="L32" i="65"/>
  <c r="K32" i="65"/>
  <c r="J32" i="65"/>
  <c r="I32" i="65"/>
  <c r="E32" i="65"/>
  <c r="D32" i="65"/>
  <c r="H32" i="65" s="1"/>
  <c r="O25" i="65"/>
  <c r="N25" i="65"/>
  <c r="M25" i="65"/>
  <c r="L25" i="65"/>
  <c r="K25" i="65"/>
  <c r="J25" i="65"/>
  <c r="I25" i="65"/>
  <c r="E25" i="65"/>
  <c r="D25" i="65"/>
  <c r="H25" i="65" s="1"/>
  <c r="H29" i="65" s="1"/>
  <c r="O21" i="65"/>
  <c r="N21" i="65"/>
  <c r="M21" i="65"/>
  <c r="L21" i="65"/>
  <c r="K21" i="65"/>
  <c r="J21" i="65"/>
  <c r="I21" i="65"/>
  <c r="E21" i="65"/>
  <c r="D21" i="65"/>
  <c r="H21" i="65" s="1"/>
  <c r="O16" i="65"/>
  <c r="N16" i="65"/>
  <c r="M16" i="65"/>
  <c r="L16" i="65"/>
  <c r="K16" i="65"/>
  <c r="J16" i="65"/>
  <c r="I16" i="65"/>
  <c r="E16" i="65"/>
  <c r="D16" i="65"/>
  <c r="H16" i="65" s="1"/>
  <c r="O15" i="65"/>
  <c r="N15" i="65"/>
  <c r="M15" i="65"/>
  <c r="L15" i="65"/>
  <c r="K15" i="65"/>
  <c r="J15" i="65"/>
  <c r="I15" i="65"/>
  <c r="E15" i="65"/>
  <c r="D15" i="65"/>
  <c r="H15" i="65" s="1"/>
  <c r="O14" i="65"/>
  <c r="N14" i="65"/>
  <c r="M14" i="65"/>
  <c r="L14" i="65"/>
  <c r="K14" i="65"/>
  <c r="J14" i="65"/>
  <c r="I14" i="65"/>
  <c r="E14" i="65"/>
  <c r="D14" i="65"/>
  <c r="H14" i="65" s="1"/>
  <c r="O13" i="65"/>
  <c r="N13" i="65"/>
  <c r="M13" i="65"/>
  <c r="L13" i="65"/>
  <c r="K13" i="65"/>
  <c r="J13" i="65"/>
  <c r="I13" i="65"/>
  <c r="E13" i="65"/>
  <c r="D13" i="65"/>
  <c r="H13" i="65" s="1"/>
  <c r="O12" i="65"/>
  <c r="N12" i="65"/>
  <c r="M12" i="65"/>
  <c r="L12" i="65"/>
  <c r="K12" i="65"/>
  <c r="J12" i="65"/>
  <c r="I12" i="65"/>
  <c r="E12" i="65"/>
  <c r="D12" i="65"/>
  <c r="H12" i="65" s="1"/>
  <c r="O11" i="65"/>
  <c r="N11" i="65"/>
  <c r="M11" i="65"/>
  <c r="L11" i="65"/>
  <c r="K11" i="65"/>
  <c r="J11" i="65"/>
  <c r="I11" i="65"/>
  <c r="E11" i="65"/>
  <c r="D11" i="65"/>
  <c r="H11" i="65" s="1"/>
  <c r="O9" i="65"/>
  <c r="N9" i="65"/>
  <c r="M9" i="65"/>
  <c r="L9" i="65"/>
  <c r="K9" i="65"/>
  <c r="J9" i="65"/>
  <c r="I9" i="65"/>
  <c r="E9" i="65"/>
  <c r="D9" i="65"/>
  <c r="O8" i="65"/>
  <c r="N8" i="65"/>
  <c r="M8" i="65"/>
  <c r="L8" i="65"/>
  <c r="K8" i="65"/>
  <c r="J8" i="65"/>
  <c r="I8" i="65"/>
  <c r="E8" i="65"/>
  <c r="D8" i="65"/>
  <c r="H8" i="65" s="1"/>
  <c r="O7" i="65"/>
  <c r="N7" i="65"/>
  <c r="M7" i="65"/>
  <c r="L7" i="65"/>
  <c r="K7" i="65"/>
  <c r="J7" i="65"/>
  <c r="I7" i="65"/>
  <c r="E7" i="65"/>
  <c r="D7" i="65"/>
  <c r="H7" i="65" s="1"/>
  <c r="O6" i="65"/>
  <c r="N6" i="65"/>
  <c r="M6" i="65"/>
  <c r="L6" i="65"/>
  <c r="K6" i="65"/>
  <c r="J6" i="65"/>
  <c r="I6" i="65"/>
  <c r="E6" i="65"/>
  <c r="D6" i="65"/>
  <c r="H6" i="65" s="1"/>
  <c r="O5" i="65"/>
  <c r="O23" i="65" s="1"/>
  <c r="N5" i="65"/>
  <c r="N23" i="65" s="1"/>
  <c r="M5" i="65"/>
  <c r="M23" i="65" s="1"/>
  <c r="L5" i="65"/>
  <c r="L23" i="65" s="1"/>
  <c r="L24" i="65" s="1"/>
  <c r="K5" i="65"/>
  <c r="K23" i="65" s="1"/>
  <c r="K24" i="65" s="1"/>
  <c r="J5" i="65"/>
  <c r="J23" i="65" s="1"/>
  <c r="I5" i="65"/>
  <c r="I23" i="65" s="1"/>
  <c r="E5" i="65"/>
  <c r="E23" i="65" s="1"/>
  <c r="D5" i="65"/>
  <c r="O4" i="65"/>
  <c r="O27" i="65" s="1"/>
  <c r="N4" i="65"/>
  <c r="N27" i="65" s="1"/>
  <c r="M4" i="65"/>
  <c r="M27" i="65" s="1"/>
  <c r="L4" i="65"/>
  <c r="L27" i="65" s="1"/>
  <c r="K4" i="65"/>
  <c r="K27" i="65" s="1"/>
  <c r="J4" i="65"/>
  <c r="J27" i="65" s="1"/>
  <c r="I4" i="65"/>
  <c r="I27" i="65" s="1"/>
  <c r="E4" i="65"/>
  <c r="E27" i="65" s="1"/>
  <c r="D4" i="65"/>
  <c r="H3" i="65"/>
  <c r="O2" i="65"/>
  <c r="O20" i="65" s="1"/>
  <c r="N2" i="65"/>
  <c r="N20" i="65" s="1"/>
  <c r="M2" i="65"/>
  <c r="M20" i="65" s="1"/>
  <c r="L2" i="65"/>
  <c r="L20" i="65" s="1"/>
  <c r="K2" i="65"/>
  <c r="K20" i="65" s="1"/>
  <c r="J2" i="65"/>
  <c r="J20" i="65" s="1"/>
  <c r="I2" i="65"/>
  <c r="I20" i="65" s="1"/>
  <c r="E2" i="65"/>
  <c r="E20" i="65" s="1"/>
  <c r="D2" i="65"/>
  <c r="O37" i="64"/>
  <c r="N37" i="64"/>
  <c r="M37" i="64"/>
  <c r="L37" i="64"/>
  <c r="K37" i="64"/>
  <c r="J37" i="64"/>
  <c r="I37" i="64"/>
  <c r="H37" i="64"/>
  <c r="E37" i="64"/>
  <c r="D37" i="64"/>
  <c r="O36" i="64"/>
  <c r="N36" i="64"/>
  <c r="M36" i="64"/>
  <c r="L36" i="64"/>
  <c r="K36" i="64"/>
  <c r="J36" i="64"/>
  <c r="I36" i="64"/>
  <c r="H36" i="64"/>
  <c r="E36" i="64"/>
  <c r="D36" i="64"/>
  <c r="O35" i="64"/>
  <c r="N35" i="64"/>
  <c r="M35" i="64"/>
  <c r="L35" i="64"/>
  <c r="K35" i="64"/>
  <c r="J35" i="64"/>
  <c r="I35" i="64"/>
  <c r="E35" i="64"/>
  <c r="D35" i="64"/>
  <c r="H35" i="64" s="1"/>
  <c r="O34" i="64"/>
  <c r="N34" i="64"/>
  <c r="M34" i="64"/>
  <c r="L34" i="64"/>
  <c r="K34" i="64"/>
  <c r="J34" i="64"/>
  <c r="I34" i="64"/>
  <c r="E34" i="64"/>
  <c r="D34" i="64"/>
  <c r="H34" i="64" s="1"/>
  <c r="O33" i="64"/>
  <c r="N33" i="64"/>
  <c r="M33" i="64"/>
  <c r="L33" i="64"/>
  <c r="K33" i="64"/>
  <c r="J33" i="64"/>
  <c r="I33" i="64"/>
  <c r="E33" i="64"/>
  <c r="D33" i="64"/>
  <c r="H33" i="64" s="1"/>
  <c r="O32" i="64"/>
  <c r="N32" i="64"/>
  <c r="M32" i="64"/>
  <c r="L32" i="64"/>
  <c r="K32" i="64"/>
  <c r="J32" i="64"/>
  <c r="I32" i="64"/>
  <c r="E32" i="64"/>
  <c r="D32" i="64"/>
  <c r="H32" i="64" s="1"/>
  <c r="O25" i="64"/>
  <c r="N25" i="64"/>
  <c r="M25" i="64"/>
  <c r="L25" i="64"/>
  <c r="K25" i="64"/>
  <c r="J25" i="64"/>
  <c r="I25" i="64"/>
  <c r="E25" i="64"/>
  <c r="D25" i="64"/>
  <c r="H25" i="64" s="1"/>
  <c r="H29" i="64" s="1"/>
  <c r="O21" i="64"/>
  <c r="N21" i="64"/>
  <c r="M21" i="64"/>
  <c r="L21" i="64"/>
  <c r="K21" i="64"/>
  <c r="J21" i="64"/>
  <c r="I21" i="64"/>
  <c r="E21" i="64"/>
  <c r="D21" i="64"/>
  <c r="H21" i="64" s="1"/>
  <c r="O16" i="64"/>
  <c r="N16" i="64"/>
  <c r="M16" i="64"/>
  <c r="L16" i="64"/>
  <c r="K16" i="64"/>
  <c r="J16" i="64"/>
  <c r="I16" i="64"/>
  <c r="E16" i="64"/>
  <c r="D16" i="64"/>
  <c r="H16" i="64" s="1"/>
  <c r="O15" i="64"/>
  <c r="N15" i="64"/>
  <c r="M15" i="64"/>
  <c r="L15" i="64"/>
  <c r="K15" i="64"/>
  <c r="J15" i="64"/>
  <c r="I15" i="64"/>
  <c r="E15" i="64"/>
  <c r="D15" i="64"/>
  <c r="H15" i="64" s="1"/>
  <c r="O14" i="64"/>
  <c r="N14" i="64"/>
  <c r="M14" i="64"/>
  <c r="L14" i="64"/>
  <c r="K14" i="64"/>
  <c r="J14" i="64"/>
  <c r="I14" i="64"/>
  <c r="E14" i="64"/>
  <c r="D14" i="64"/>
  <c r="H14" i="64" s="1"/>
  <c r="O13" i="64"/>
  <c r="N13" i="64"/>
  <c r="M13" i="64"/>
  <c r="L13" i="64"/>
  <c r="K13" i="64"/>
  <c r="J13" i="64"/>
  <c r="I13" i="64"/>
  <c r="E13" i="64"/>
  <c r="D13" i="64"/>
  <c r="H13" i="64" s="1"/>
  <c r="O12" i="64"/>
  <c r="N12" i="64"/>
  <c r="M12" i="64"/>
  <c r="L12" i="64"/>
  <c r="K12" i="64"/>
  <c r="J12" i="64"/>
  <c r="I12" i="64"/>
  <c r="E12" i="64"/>
  <c r="D12" i="64"/>
  <c r="H12" i="64" s="1"/>
  <c r="O11" i="64"/>
  <c r="N11" i="64"/>
  <c r="M11" i="64"/>
  <c r="L11" i="64"/>
  <c r="K11" i="64"/>
  <c r="J11" i="64"/>
  <c r="I11" i="64"/>
  <c r="E11" i="64"/>
  <c r="D11" i="64"/>
  <c r="H11" i="64" s="1"/>
  <c r="O9" i="64"/>
  <c r="N9" i="64"/>
  <c r="M9" i="64"/>
  <c r="L9" i="64"/>
  <c r="K9" i="64"/>
  <c r="J9" i="64"/>
  <c r="I9" i="64"/>
  <c r="E9" i="64"/>
  <c r="D9" i="64"/>
  <c r="O8" i="64"/>
  <c r="N8" i="64"/>
  <c r="M8" i="64"/>
  <c r="L8" i="64"/>
  <c r="K8" i="64"/>
  <c r="J8" i="64"/>
  <c r="I8" i="64"/>
  <c r="E8" i="64"/>
  <c r="D8" i="64"/>
  <c r="H8" i="64" s="1"/>
  <c r="O7" i="64"/>
  <c r="N7" i="64"/>
  <c r="M7" i="64"/>
  <c r="L7" i="64"/>
  <c r="K7" i="64"/>
  <c r="J7" i="64"/>
  <c r="I7" i="64"/>
  <c r="E7" i="64"/>
  <c r="D7" i="64"/>
  <c r="H7" i="64" s="1"/>
  <c r="O6" i="64"/>
  <c r="N6" i="64"/>
  <c r="M6" i="64"/>
  <c r="L6" i="64"/>
  <c r="K6" i="64"/>
  <c r="J6" i="64"/>
  <c r="I6" i="64"/>
  <c r="E6" i="64"/>
  <c r="D6" i="64"/>
  <c r="H6" i="64" s="1"/>
  <c r="O5" i="64"/>
  <c r="O23" i="64" s="1"/>
  <c r="N5" i="64"/>
  <c r="N23" i="64" s="1"/>
  <c r="M5" i="64"/>
  <c r="M23" i="64" s="1"/>
  <c r="L5" i="64"/>
  <c r="L23" i="64" s="1"/>
  <c r="L24" i="64" s="1"/>
  <c r="K5" i="64"/>
  <c r="K23" i="64" s="1"/>
  <c r="K24" i="64" s="1"/>
  <c r="J5" i="64"/>
  <c r="J23" i="64" s="1"/>
  <c r="I5" i="64"/>
  <c r="I23" i="64" s="1"/>
  <c r="E5" i="64"/>
  <c r="E23" i="64" s="1"/>
  <c r="D5" i="64"/>
  <c r="O4" i="64"/>
  <c r="O27" i="64" s="1"/>
  <c r="N4" i="64"/>
  <c r="N27" i="64" s="1"/>
  <c r="M4" i="64"/>
  <c r="M27" i="64" s="1"/>
  <c r="L4" i="64"/>
  <c r="L27" i="64" s="1"/>
  <c r="K4" i="64"/>
  <c r="K27" i="64" s="1"/>
  <c r="J4" i="64"/>
  <c r="J27" i="64" s="1"/>
  <c r="I4" i="64"/>
  <c r="I27" i="64" s="1"/>
  <c r="E4" i="64"/>
  <c r="E27" i="64" s="1"/>
  <c r="D4" i="64"/>
  <c r="H3" i="64"/>
  <c r="O2" i="64"/>
  <c r="O20" i="64" s="1"/>
  <c r="N2" i="64"/>
  <c r="N20" i="64" s="1"/>
  <c r="M2" i="64"/>
  <c r="M20" i="64" s="1"/>
  <c r="L2" i="64"/>
  <c r="L20" i="64" s="1"/>
  <c r="K2" i="64"/>
  <c r="K20" i="64" s="1"/>
  <c r="J2" i="64"/>
  <c r="J20" i="64" s="1"/>
  <c r="I2" i="64"/>
  <c r="I20" i="64" s="1"/>
  <c r="E2" i="64"/>
  <c r="E20" i="64" s="1"/>
  <c r="D2" i="64"/>
  <c r="O37" i="63"/>
  <c r="N37" i="63"/>
  <c r="M37" i="63"/>
  <c r="L37" i="63"/>
  <c r="K37" i="63"/>
  <c r="J37" i="63"/>
  <c r="I37" i="63"/>
  <c r="H37" i="63"/>
  <c r="E37" i="63"/>
  <c r="D37" i="63"/>
  <c r="O36" i="63"/>
  <c r="N36" i="63"/>
  <c r="M36" i="63"/>
  <c r="L36" i="63"/>
  <c r="K36" i="63"/>
  <c r="J36" i="63"/>
  <c r="I36" i="63"/>
  <c r="H36" i="63"/>
  <c r="E36" i="63"/>
  <c r="D36" i="63"/>
  <c r="O35" i="63"/>
  <c r="N35" i="63"/>
  <c r="M35" i="63"/>
  <c r="L35" i="63"/>
  <c r="K35" i="63"/>
  <c r="J35" i="63"/>
  <c r="I35" i="63"/>
  <c r="E35" i="63"/>
  <c r="D35" i="63"/>
  <c r="H35" i="63" s="1"/>
  <c r="O34" i="63"/>
  <c r="N34" i="63"/>
  <c r="M34" i="63"/>
  <c r="L34" i="63"/>
  <c r="K34" i="63"/>
  <c r="J34" i="63"/>
  <c r="I34" i="63"/>
  <c r="E34" i="63"/>
  <c r="D34" i="63"/>
  <c r="H34" i="63" s="1"/>
  <c r="O33" i="63"/>
  <c r="N33" i="63"/>
  <c r="M33" i="63"/>
  <c r="L33" i="63"/>
  <c r="K33" i="63"/>
  <c r="J33" i="63"/>
  <c r="I33" i="63"/>
  <c r="E33" i="63"/>
  <c r="D33" i="63"/>
  <c r="H33" i="63" s="1"/>
  <c r="O32" i="63"/>
  <c r="N32" i="63"/>
  <c r="M32" i="63"/>
  <c r="L32" i="63"/>
  <c r="K32" i="63"/>
  <c r="J32" i="63"/>
  <c r="I32" i="63"/>
  <c r="E32" i="63"/>
  <c r="D32" i="63"/>
  <c r="H32" i="63" s="1"/>
  <c r="O25" i="63"/>
  <c r="N25" i="63"/>
  <c r="M25" i="63"/>
  <c r="L25" i="63"/>
  <c r="K25" i="63"/>
  <c r="J25" i="63"/>
  <c r="I25" i="63"/>
  <c r="E25" i="63"/>
  <c r="D25" i="63"/>
  <c r="H25" i="63" s="1"/>
  <c r="H29" i="63" s="1"/>
  <c r="O21" i="63"/>
  <c r="N21" i="63"/>
  <c r="M21" i="63"/>
  <c r="L21" i="63"/>
  <c r="K21" i="63"/>
  <c r="J21" i="63"/>
  <c r="I21" i="63"/>
  <c r="E21" i="63"/>
  <c r="D21" i="63"/>
  <c r="H21" i="63" s="1"/>
  <c r="O16" i="63"/>
  <c r="N16" i="63"/>
  <c r="M16" i="63"/>
  <c r="L16" i="63"/>
  <c r="K16" i="63"/>
  <c r="J16" i="63"/>
  <c r="I16" i="63"/>
  <c r="E16" i="63"/>
  <c r="D16" i="63"/>
  <c r="H16" i="63" s="1"/>
  <c r="O15" i="63"/>
  <c r="N15" i="63"/>
  <c r="M15" i="63"/>
  <c r="L15" i="63"/>
  <c r="K15" i="63"/>
  <c r="J15" i="63"/>
  <c r="I15" i="63"/>
  <c r="E15" i="63"/>
  <c r="D15" i="63"/>
  <c r="H15" i="63" s="1"/>
  <c r="O14" i="63"/>
  <c r="N14" i="63"/>
  <c r="M14" i="63"/>
  <c r="L14" i="63"/>
  <c r="K14" i="63"/>
  <c r="J14" i="63"/>
  <c r="I14" i="63"/>
  <c r="E14" i="63"/>
  <c r="D14" i="63"/>
  <c r="H14" i="63" s="1"/>
  <c r="O13" i="63"/>
  <c r="N13" i="63"/>
  <c r="M13" i="63"/>
  <c r="L13" i="63"/>
  <c r="K13" i="63"/>
  <c r="J13" i="63"/>
  <c r="I13" i="63"/>
  <c r="E13" i="63"/>
  <c r="D13" i="63"/>
  <c r="H13" i="63" s="1"/>
  <c r="O12" i="63"/>
  <c r="N12" i="63"/>
  <c r="M12" i="63"/>
  <c r="L12" i="63"/>
  <c r="K12" i="63"/>
  <c r="J12" i="63"/>
  <c r="I12" i="63"/>
  <c r="E12" i="63"/>
  <c r="D12" i="63"/>
  <c r="H12" i="63" s="1"/>
  <c r="O11" i="63"/>
  <c r="N11" i="63"/>
  <c r="M11" i="63"/>
  <c r="L11" i="63"/>
  <c r="K11" i="63"/>
  <c r="J11" i="63"/>
  <c r="I11" i="63"/>
  <c r="E11" i="63"/>
  <c r="D11" i="63"/>
  <c r="H11" i="63" s="1"/>
  <c r="O9" i="63"/>
  <c r="N9" i="63"/>
  <c r="M9" i="63"/>
  <c r="L9" i="63"/>
  <c r="K9" i="63"/>
  <c r="J9" i="63"/>
  <c r="I9" i="63"/>
  <c r="E9" i="63"/>
  <c r="D9" i="63"/>
  <c r="O8" i="63"/>
  <c r="N8" i="63"/>
  <c r="M8" i="63"/>
  <c r="L8" i="63"/>
  <c r="K8" i="63"/>
  <c r="J8" i="63"/>
  <c r="I8" i="63"/>
  <c r="E8" i="63"/>
  <c r="D8" i="63"/>
  <c r="H8" i="63" s="1"/>
  <c r="O7" i="63"/>
  <c r="N7" i="63"/>
  <c r="M7" i="63"/>
  <c r="L7" i="63"/>
  <c r="K7" i="63"/>
  <c r="J7" i="63"/>
  <c r="I7" i="63"/>
  <c r="E7" i="63"/>
  <c r="D7" i="63"/>
  <c r="H7" i="63" s="1"/>
  <c r="O6" i="63"/>
  <c r="N6" i="63"/>
  <c r="M6" i="63"/>
  <c r="L6" i="63"/>
  <c r="K6" i="63"/>
  <c r="J6" i="63"/>
  <c r="I6" i="63"/>
  <c r="E6" i="63"/>
  <c r="D6" i="63"/>
  <c r="H6" i="63" s="1"/>
  <c r="O5" i="63"/>
  <c r="O23" i="63" s="1"/>
  <c r="N5" i="63"/>
  <c r="N23" i="63" s="1"/>
  <c r="M5" i="63"/>
  <c r="M23" i="63" s="1"/>
  <c r="L5" i="63"/>
  <c r="L23" i="63" s="1"/>
  <c r="L24" i="63" s="1"/>
  <c r="K5" i="63"/>
  <c r="K23" i="63" s="1"/>
  <c r="K24" i="63" s="1"/>
  <c r="J5" i="63"/>
  <c r="J23" i="63" s="1"/>
  <c r="I5" i="63"/>
  <c r="I23" i="63" s="1"/>
  <c r="E5" i="63"/>
  <c r="E23" i="63" s="1"/>
  <c r="D5" i="63"/>
  <c r="O4" i="63"/>
  <c r="O27" i="63" s="1"/>
  <c r="N4" i="63"/>
  <c r="N27" i="63" s="1"/>
  <c r="M4" i="63"/>
  <c r="M27" i="63" s="1"/>
  <c r="L4" i="63"/>
  <c r="L27" i="63" s="1"/>
  <c r="K4" i="63"/>
  <c r="K27" i="63" s="1"/>
  <c r="J4" i="63"/>
  <c r="J27" i="63" s="1"/>
  <c r="I4" i="63"/>
  <c r="I27" i="63" s="1"/>
  <c r="E4" i="63"/>
  <c r="E27" i="63" s="1"/>
  <c r="D4" i="63"/>
  <c r="H3" i="63"/>
  <c r="O2" i="63"/>
  <c r="O20" i="63" s="1"/>
  <c r="N2" i="63"/>
  <c r="N20" i="63" s="1"/>
  <c r="M2" i="63"/>
  <c r="M20" i="63" s="1"/>
  <c r="L2" i="63"/>
  <c r="L20" i="63" s="1"/>
  <c r="K2" i="63"/>
  <c r="K20" i="63" s="1"/>
  <c r="J2" i="63"/>
  <c r="J20" i="63" s="1"/>
  <c r="I2" i="63"/>
  <c r="I20" i="63" s="1"/>
  <c r="E2" i="63"/>
  <c r="E20" i="63" s="1"/>
  <c r="D2" i="63"/>
  <c r="O37" i="62"/>
  <c r="N37" i="62"/>
  <c r="M37" i="62"/>
  <c r="L37" i="62"/>
  <c r="K37" i="62"/>
  <c r="J37" i="62"/>
  <c r="I37" i="62"/>
  <c r="H37" i="62"/>
  <c r="E37" i="62"/>
  <c r="D37" i="62"/>
  <c r="O36" i="62"/>
  <c r="N36" i="62"/>
  <c r="M36" i="62"/>
  <c r="L36" i="62"/>
  <c r="K36" i="62"/>
  <c r="J36" i="62"/>
  <c r="I36" i="62"/>
  <c r="H36" i="62"/>
  <c r="E36" i="62"/>
  <c r="D36" i="62"/>
  <c r="O35" i="62"/>
  <c r="N35" i="62"/>
  <c r="M35" i="62"/>
  <c r="L35" i="62"/>
  <c r="K35" i="62"/>
  <c r="J35" i="62"/>
  <c r="I35" i="62"/>
  <c r="E35" i="62"/>
  <c r="D35" i="62"/>
  <c r="H35" i="62" s="1"/>
  <c r="O34" i="62"/>
  <c r="N34" i="62"/>
  <c r="M34" i="62"/>
  <c r="L34" i="62"/>
  <c r="K34" i="62"/>
  <c r="J34" i="62"/>
  <c r="I34" i="62"/>
  <c r="E34" i="62"/>
  <c r="D34" i="62"/>
  <c r="H34" i="62" s="1"/>
  <c r="O33" i="62"/>
  <c r="N33" i="62"/>
  <c r="M33" i="62"/>
  <c r="L33" i="62"/>
  <c r="K33" i="62"/>
  <c r="J33" i="62"/>
  <c r="I33" i="62"/>
  <c r="E33" i="62"/>
  <c r="D33" i="62"/>
  <c r="H33" i="62" s="1"/>
  <c r="O32" i="62"/>
  <c r="N32" i="62"/>
  <c r="M32" i="62"/>
  <c r="L32" i="62"/>
  <c r="K32" i="62"/>
  <c r="J32" i="62"/>
  <c r="I32" i="62"/>
  <c r="E32" i="62"/>
  <c r="D32" i="62"/>
  <c r="H32" i="62" s="1"/>
  <c r="O25" i="62"/>
  <c r="N25" i="62"/>
  <c r="M25" i="62"/>
  <c r="L25" i="62"/>
  <c r="K25" i="62"/>
  <c r="J25" i="62"/>
  <c r="I25" i="62"/>
  <c r="E25" i="62"/>
  <c r="D25" i="62"/>
  <c r="H25" i="62" s="1"/>
  <c r="H29" i="62" s="1"/>
  <c r="O21" i="62"/>
  <c r="N21" i="62"/>
  <c r="M21" i="62"/>
  <c r="L21" i="62"/>
  <c r="K21" i="62"/>
  <c r="J21" i="62"/>
  <c r="I21" i="62"/>
  <c r="E21" i="62"/>
  <c r="D21" i="62"/>
  <c r="H21" i="62" s="1"/>
  <c r="O16" i="62"/>
  <c r="N16" i="62"/>
  <c r="M16" i="62"/>
  <c r="L16" i="62"/>
  <c r="K16" i="62"/>
  <c r="J16" i="62"/>
  <c r="I16" i="62"/>
  <c r="E16" i="62"/>
  <c r="D16" i="62"/>
  <c r="H16" i="62" s="1"/>
  <c r="O15" i="62"/>
  <c r="N15" i="62"/>
  <c r="M15" i="62"/>
  <c r="L15" i="62"/>
  <c r="K15" i="62"/>
  <c r="J15" i="62"/>
  <c r="I15" i="62"/>
  <c r="E15" i="62"/>
  <c r="D15" i="62"/>
  <c r="H15" i="62" s="1"/>
  <c r="O14" i="62"/>
  <c r="N14" i="62"/>
  <c r="M14" i="62"/>
  <c r="L14" i="62"/>
  <c r="K14" i="62"/>
  <c r="J14" i="62"/>
  <c r="I14" i="62"/>
  <c r="E14" i="62"/>
  <c r="D14" i="62"/>
  <c r="H14" i="62" s="1"/>
  <c r="O13" i="62"/>
  <c r="N13" i="62"/>
  <c r="M13" i="62"/>
  <c r="L13" i="62"/>
  <c r="K13" i="62"/>
  <c r="J13" i="62"/>
  <c r="I13" i="62"/>
  <c r="E13" i="62"/>
  <c r="D13" i="62"/>
  <c r="H13" i="62" s="1"/>
  <c r="O12" i="62"/>
  <c r="N12" i="62"/>
  <c r="M12" i="62"/>
  <c r="L12" i="62"/>
  <c r="K12" i="62"/>
  <c r="J12" i="62"/>
  <c r="I12" i="62"/>
  <c r="E12" i="62"/>
  <c r="D12" i="62"/>
  <c r="H12" i="62" s="1"/>
  <c r="O11" i="62"/>
  <c r="N11" i="62"/>
  <c r="M11" i="62"/>
  <c r="L11" i="62"/>
  <c r="K11" i="62"/>
  <c r="J11" i="62"/>
  <c r="I11" i="62"/>
  <c r="E11" i="62"/>
  <c r="D11" i="62"/>
  <c r="H11" i="62" s="1"/>
  <c r="O9" i="62"/>
  <c r="N9" i="62"/>
  <c r="M9" i="62"/>
  <c r="L9" i="62"/>
  <c r="K9" i="62"/>
  <c r="J9" i="62"/>
  <c r="I9" i="62"/>
  <c r="E9" i="62"/>
  <c r="D9" i="62"/>
  <c r="O8" i="62"/>
  <c r="N8" i="62"/>
  <c r="M8" i="62"/>
  <c r="L8" i="62"/>
  <c r="K8" i="62"/>
  <c r="J8" i="62"/>
  <c r="I8" i="62"/>
  <c r="E8" i="62"/>
  <c r="D8" i="62"/>
  <c r="H8" i="62" s="1"/>
  <c r="O7" i="62"/>
  <c r="N7" i="62"/>
  <c r="M7" i="62"/>
  <c r="L7" i="62"/>
  <c r="K7" i="62"/>
  <c r="J7" i="62"/>
  <c r="I7" i="62"/>
  <c r="E7" i="62"/>
  <c r="D7" i="62"/>
  <c r="H7" i="62" s="1"/>
  <c r="O6" i="62"/>
  <c r="N6" i="62"/>
  <c r="M6" i="62"/>
  <c r="L6" i="62"/>
  <c r="K6" i="62"/>
  <c r="J6" i="62"/>
  <c r="I6" i="62"/>
  <c r="E6" i="62"/>
  <c r="D6" i="62"/>
  <c r="H6" i="62" s="1"/>
  <c r="O5" i="62"/>
  <c r="O23" i="62" s="1"/>
  <c r="N5" i="62"/>
  <c r="N23" i="62" s="1"/>
  <c r="M5" i="62"/>
  <c r="M23" i="62" s="1"/>
  <c r="L5" i="62"/>
  <c r="L23" i="62" s="1"/>
  <c r="L24" i="62" s="1"/>
  <c r="K5" i="62"/>
  <c r="K23" i="62" s="1"/>
  <c r="K24" i="62" s="1"/>
  <c r="J5" i="62"/>
  <c r="J23" i="62" s="1"/>
  <c r="I5" i="62"/>
  <c r="I23" i="62" s="1"/>
  <c r="E5" i="62"/>
  <c r="E23" i="62" s="1"/>
  <c r="D5" i="62"/>
  <c r="O4" i="62"/>
  <c r="O27" i="62" s="1"/>
  <c r="N4" i="62"/>
  <c r="N27" i="62" s="1"/>
  <c r="M4" i="62"/>
  <c r="M27" i="62" s="1"/>
  <c r="L4" i="62"/>
  <c r="L27" i="62" s="1"/>
  <c r="K4" i="62"/>
  <c r="K27" i="62" s="1"/>
  <c r="J4" i="62"/>
  <c r="J27" i="62" s="1"/>
  <c r="I4" i="62"/>
  <c r="I27" i="62" s="1"/>
  <c r="E4" i="62"/>
  <c r="E27" i="62" s="1"/>
  <c r="D4" i="62"/>
  <c r="H3" i="62"/>
  <c r="O2" i="62"/>
  <c r="O20" i="62" s="1"/>
  <c r="N2" i="62"/>
  <c r="N20" i="62" s="1"/>
  <c r="M2" i="62"/>
  <c r="M20" i="62" s="1"/>
  <c r="L2" i="62"/>
  <c r="L20" i="62" s="1"/>
  <c r="K2" i="62"/>
  <c r="K20" i="62" s="1"/>
  <c r="J2" i="62"/>
  <c r="J20" i="62" s="1"/>
  <c r="I2" i="62"/>
  <c r="I20" i="62" s="1"/>
  <c r="E2" i="62"/>
  <c r="E20" i="62" s="1"/>
  <c r="D2" i="62"/>
  <c r="P37" i="61"/>
  <c r="O37" i="61"/>
  <c r="N37" i="61"/>
  <c r="M37" i="61"/>
  <c r="L37" i="61"/>
  <c r="K37" i="61"/>
  <c r="J37" i="61"/>
  <c r="I37" i="61"/>
  <c r="H37" i="61"/>
  <c r="E37" i="61"/>
  <c r="D37" i="61"/>
  <c r="P36" i="61"/>
  <c r="O36" i="61"/>
  <c r="N36" i="61"/>
  <c r="M36" i="61"/>
  <c r="L36" i="61"/>
  <c r="K36" i="61"/>
  <c r="J36" i="61"/>
  <c r="I36" i="61"/>
  <c r="H36" i="61"/>
  <c r="E36" i="61"/>
  <c r="D36" i="61"/>
  <c r="P35" i="61"/>
  <c r="O35" i="61"/>
  <c r="N35" i="61"/>
  <c r="M35" i="61"/>
  <c r="L35" i="61"/>
  <c r="K35" i="61"/>
  <c r="J35" i="61"/>
  <c r="I35" i="61"/>
  <c r="E35" i="61"/>
  <c r="D35" i="61"/>
  <c r="H35" i="61" s="1"/>
  <c r="P34" i="61"/>
  <c r="O34" i="61"/>
  <c r="N34" i="61"/>
  <c r="M34" i="61"/>
  <c r="L34" i="61"/>
  <c r="K34" i="61"/>
  <c r="J34" i="61"/>
  <c r="I34" i="61"/>
  <c r="E34" i="61"/>
  <c r="D34" i="61"/>
  <c r="H34" i="61" s="1"/>
  <c r="P33" i="61"/>
  <c r="O33" i="61"/>
  <c r="N33" i="61"/>
  <c r="M33" i="61"/>
  <c r="L33" i="61"/>
  <c r="K33" i="61"/>
  <c r="J33" i="61"/>
  <c r="I33" i="61"/>
  <c r="E33" i="61"/>
  <c r="D33" i="61"/>
  <c r="H33" i="61" s="1"/>
  <c r="P32" i="61"/>
  <c r="O32" i="61"/>
  <c r="N32" i="61"/>
  <c r="M32" i="61"/>
  <c r="L32" i="61"/>
  <c r="K32" i="61"/>
  <c r="J32" i="61"/>
  <c r="I32" i="61"/>
  <c r="E32" i="61"/>
  <c r="D32" i="61"/>
  <c r="H32" i="61" s="1"/>
  <c r="P25" i="61"/>
  <c r="O25" i="61"/>
  <c r="N25" i="61"/>
  <c r="M25" i="61"/>
  <c r="L25" i="61"/>
  <c r="K25" i="61"/>
  <c r="K29" i="61" s="1"/>
  <c r="J25" i="61"/>
  <c r="I25" i="61"/>
  <c r="E25" i="61"/>
  <c r="D25" i="61"/>
  <c r="H25" i="61" s="1"/>
  <c r="H29" i="61" s="1"/>
  <c r="P21" i="61"/>
  <c r="O21" i="61"/>
  <c r="N21" i="61"/>
  <c r="M21" i="61"/>
  <c r="L21" i="61"/>
  <c r="K21" i="61"/>
  <c r="J21" i="61"/>
  <c r="I21" i="61"/>
  <c r="E21" i="61"/>
  <c r="D21" i="61"/>
  <c r="H21" i="61" s="1"/>
  <c r="P16" i="61"/>
  <c r="O16" i="61"/>
  <c r="N16" i="61"/>
  <c r="M16" i="61"/>
  <c r="L16" i="61"/>
  <c r="K16" i="61"/>
  <c r="J16" i="61"/>
  <c r="I16" i="61"/>
  <c r="E16" i="61"/>
  <c r="D16" i="61"/>
  <c r="H16" i="61" s="1"/>
  <c r="P15" i="61"/>
  <c r="O15" i="61"/>
  <c r="N15" i="61"/>
  <c r="M15" i="61"/>
  <c r="L15" i="61"/>
  <c r="K15" i="61"/>
  <c r="J15" i="61"/>
  <c r="I15" i="61"/>
  <c r="E15" i="61"/>
  <c r="D15" i="61"/>
  <c r="H15" i="61" s="1"/>
  <c r="P14" i="61"/>
  <c r="O14" i="61"/>
  <c r="N14" i="61"/>
  <c r="M14" i="61"/>
  <c r="L14" i="61"/>
  <c r="K14" i="61"/>
  <c r="J14" i="61"/>
  <c r="I14" i="61"/>
  <c r="E14" i="61"/>
  <c r="D14" i="61"/>
  <c r="H14" i="61" s="1"/>
  <c r="P13" i="61"/>
  <c r="O13" i="61"/>
  <c r="N13" i="61"/>
  <c r="M13" i="61"/>
  <c r="L13" i="61"/>
  <c r="K13" i="61"/>
  <c r="J13" i="61"/>
  <c r="I13" i="61"/>
  <c r="E13" i="61"/>
  <c r="D13" i="61"/>
  <c r="H13" i="61" s="1"/>
  <c r="P12" i="61"/>
  <c r="O12" i="61"/>
  <c r="N12" i="61"/>
  <c r="M12" i="61"/>
  <c r="L12" i="61"/>
  <c r="K12" i="61"/>
  <c r="J12" i="61"/>
  <c r="I12" i="61"/>
  <c r="E12" i="61"/>
  <c r="D12" i="61"/>
  <c r="H12" i="61" s="1"/>
  <c r="P11" i="61"/>
  <c r="O11" i="61"/>
  <c r="N11" i="61"/>
  <c r="M11" i="61"/>
  <c r="L11" i="61"/>
  <c r="K11" i="61"/>
  <c r="J11" i="61"/>
  <c r="I11" i="61"/>
  <c r="E11" i="61"/>
  <c r="D11" i="61"/>
  <c r="H11" i="61" s="1"/>
  <c r="P9" i="61"/>
  <c r="P10" i="61" s="1"/>
  <c r="O9" i="61"/>
  <c r="N9" i="61"/>
  <c r="M9" i="61"/>
  <c r="L9" i="61"/>
  <c r="K9" i="61"/>
  <c r="J9" i="61"/>
  <c r="I9" i="61"/>
  <c r="E9" i="61"/>
  <c r="D9" i="61"/>
  <c r="P8" i="61"/>
  <c r="O8" i="61"/>
  <c r="N8" i="61"/>
  <c r="M8" i="61"/>
  <c r="L8" i="61"/>
  <c r="K8" i="61"/>
  <c r="J8" i="61"/>
  <c r="I8" i="61"/>
  <c r="E8" i="61"/>
  <c r="D8" i="61"/>
  <c r="H8" i="61" s="1"/>
  <c r="P7" i="61"/>
  <c r="O7" i="61"/>
  <c r="N7" i="61"/>
  <c r="M7" i="61"/>
  <c r="L7" i="61"/>
  <c r="K7" i="61"/>
  <c r="J7" i="61"/>
  <c r="I7" i="61"/>
  <c r="E7" i="61"/>
  <c r="D7" i="61"/>
  <c r="H7" i="61" s="1"/>
  <c r="P6" i="61"/>
  <c r="O6" i="61"/>
  <c r="N6" i="61"/>
  <c r="M6" i="61"/>
  <c r="L6" i="61"/>
  <c r="K6" i="61"/>
  <c r="J6" i="61"/>
  <c r="I6" i="61"/>
  <c r="E6" i="61"/>
  <c r="D6" i="61"/>
  <c r="H6" i="61" s="1"/>
  <c r="P5" i="61"/>
  <c r="P23" i="61" s="1"/>
  <c r="O5" i="61"/>
  <c r="O23" i="61" s="1"/>
  <c r="N5" i="61"/>
  <c r="N23" i="61" s="1"/>
  <c r="M5" i="61"/>
  <c r="M23" i="61" s="1"/>
  <c r="L5" i="61"/>
  <c r="L23" i="61" s="1"/>
  <c r="L24" i="61" s="1"/>
  <c r="K5" i="61"/>
  <c r="K23" i="61" s="1"/>
  <c r="J5" i="61"/>
  <c r="J23" i="61" s="1"/>
  <c r="I5" i="61"/>
  <c r="I23" i="61" s="1"/>
  <c r="E5" i="61"/>
  <c r="E23" i="61" s="1"/>
  <c r="D5" i="61"/>
  <c r="P4" i="61"/>
  <c r="P27" i="61" s="1"/>
  <c r="O4" i="61"/>
  <c r="O27" i="61" s="1"/>
  <c r="N4" i="61"/>
  <c r="N27" i="61" s="1"/>
  <c r="M4" i="61"/>
  <c r="M27" i="61" s="1"/>
  <c r="L4" i="61"/>
  <c r="L27" i="61" s="1"/>
  <c r="K4" i="61"/>
  <c r="K27" i="61" s="1"/>
  <c r="K30" i="61" s="1"/>
  <c r="J4" i="61"/>
  <c r="J27" i="61" s="1"/>
  <c r="I4" i="61"/>
  <c r="I27" i="61" s="1"/>
  <c r="E4" i="61"/>
  <c r="E27" i="61" s="1"/>
  <c r="D4" i="61"/>
  <c r="H3" i="61"/>
  <c r="P2" i="61"/>
  <c r="P20" i="61" s="1"/>
  <c r="O2" i="61"/>
  <c r="O20" i="61" s="1"/>
  <c r="N2" i="61"/>
  <c r="N20" i="61" s="1"/>
  <c r="M2" i="61"/>
  <c r="M20" i="61" s="1"/>
  <c r="L2" i="61"/>
  <c r="L20" i="61" s="1"/>
  <c r="K2" i="61"/>
  <c r="K20" i="61" s="1"/>
  <c r="J2" i="61"/>
  <c r="J20" i="61" s="1"/>
  <c r="I2" i="61"/>
  <c r="I20" i="61" s="1"/>
  <c r="E2" i="61"/>
  <c r="E20" i="61" s="1"/>
  <c r="D2" i="61"/>
  <c r="N37" i="60"/>
  <c r="M37" i="60"/>
  <c r="L37" i="60"/>
  <c r="K37" i="60"/>
  <c r="J37" i="60"/>
  <c r="I37" i="60"/>
  <c r="H37" i="60"/>
  <c r="E37" i="60"/>
  <c r="D37" i="60"/>
  <c r="N36" i="60"/>
  <c r="M36" i="60"/>
  <c r="L36" i="60"/>
  <c r="K36" i="60"/>
  <c r="J36" i="60"/>
  <c r="I36" i="60"/>
  <c r="H36" i="60"/>
  <c r="E36" i="60"/>
  <c r="D36" i="60"/>
  <c r="N35" i="60"/>
  <c r="M35" i="60"/>
  <c r="L35" i="60"/>
  <c r="K35" i="60"/>
  <c r="J35" i="60"/>
  <c r="I35" i="60"/>
  <c r="E35" i="60"/>
  <c r="D35" i="60"/>
  <c r="H35" i="60" s="1"/>
  <c r="N34" i="60"/>
  <c r="M34" i="60"/>
  <c r="L34" i="60"/>
  <c r="K34" i="60"/>
  <c r="J34" i="60"/>
  <c r="I34" i="60"/>
  <c r="E34" i="60"/>
  <c r="D34" i="60"/>
  <c r="H34" i="60" s="1"/>
  <c r="N33" i="60"/>
  <c r="M33" i="60"/>
  <c r="L33" i="60"/>
  <c r="K33" i="60"/>
  <c r="J33" i="60"/>
  <c r="I33" i="60"/>
  <c r="E33" i="60"/>
  <c r="D33" i="60"/>
  <c r="H33" i="60" s="1"/>
  <c r="N32" i="60"/>
  <c r="M32" i="60"/>
  <c r="L32" i="60"/>
  <c r="K32" i="60"/>
  <c r="J32" i="60"/>
  <c r="I32" i="60"/>
  <c r="E32" i="60"/>
  <c r="D32" i="60"/>
  <c r="H32" i="60" s="1"/>
  <c r="N25" i="60"/>
  <c r="M25" i="60"/>
  <c r="L25" i="60"/>
  <c r="K25" i="60"/>
  <c r="J25" i="60"/>
  <c r="I25" i="60"/>
  <c r="E25" i="60"/>
  <c r="D25" i="60"/>
  <c r="H25" i="60" s="1"/>
  <c r="H29" i="60" s="1"/>
  <c r="N21" i="60"/>
  <c r="M21" i="60"/>
  <c r="L21" i="60"/>
  <c r="K21" i="60"/>
  <c r="J21" i="60"/>
  <c r="I21" i="60"/>
  <c r="E21" i="60"/>
  <c r="D21" i="60"/>
  <c r="H21" i="60" s="1"/>
  <c r="N16" i="60"/>
  <c r="M16" i="60"/>
  <c r="L16" i="60"/>
  <c r="K16" i="60"/>
  <c r="J16" i="60"/>
  <c r="I16" i="60"/>
  <c r="E16" i="60"/>
  <c r="D16" i="60"/>
  <c r="H16" i="60" s="1"/>
  <c r="N15" i="60"/>
  <c r="M15" i="60"/>
  <c r="L15" i="60"/>
  <c r="K15" i="60"/>
  <c r="J15" i="60"/>
  <c r="I15" i="60"/>
  <c r="E15" i="60"/>
  <c r="D15" i="60"/>
  <c r="H15" i="60" s="1"/>
  <c r="N14" i="60"/>
  <c r="M14" i="60"/>
  <c r="L14" i="60"/>
  <c r="K14" i="60"/>
  <c r="J14" i="60"/>
  <c r="I14" i="60"/>
  <c r="E14" i="60"/>
  <c r="D14" i="60"/>
  <c r="H14" i="60" s="1"/>
  <c r="N13" i="60"/>
  <c r="M13" i="60"/>
  <c r="L13" i="60"/>
  <c r="K13" i="60"/>
  <c r="J13" i="60"/>
  <c r="I13" i="60"/>
  <c r="E13" i="60"/>
  <c r="D13" i="60"/>
  <c r="H13" i="60" s="1"/>
  <c r="N12" i="60"/>
  <c r="M12" i="60"/>
  <c r="L12" i="60"/>
  <c r="K12" i="60"/>
  <c r="J12" i="60"/>
  <c r="I12" i="60"/>
  <c r="E12" i="60"/>
  <c r="D12" i="60"/>
  <c r="H12" i="60" s="1"/>
  <c r="N11" i="60"/>
  <c r="M11" i="60"/>
  <c r="L11" i="60"/>
  <c r="K11" i="60"/>
  <c r="J11" i="60"/>
  <c r="I11" i="60"/>
  <c r="E11" i="60"/>
  <c r="D11" i="60"/>
  <c r="H11" i="60" s="1"/>
  <c r="N9" i="60"/>
  <c r="M9" i="60"/>
  <c r="L9" i="60"/>
  <c r="K9" i="60"/>
  <c r="J9" i="60"/>
  <c r="I9" i="60"/>
  <c r="E9" i="60"/>
  <c r="D9" i="60"/>
  <c r="N8" i="60"/>
  <c r="M8" i="60"/>
  <c r="L8" i="60"/>
  <c r="K8" i="60"/>
  <c r="J8" i="60"/>
  <c r="I8" i="60"/>
  <c r="E8" i="60"/>
  <c r="D8" i="60"/>
  <c r="H8" i="60" s="1"/>
  <c r="N7" i="60"/>
  <c r="M7" i="60"/>
  <c r="L7" i="60"/>
  <c r="K7" i="60"/>
  <c r="J7" i="60"/>
  <c r="I7" i="60"/>
  <c r="E7" i="60"/>
  <c r="D7" i="60"/>
  <c r="H7" i="60" s="1"/>
  <c r="N6" i="60"/>
  <c r="M6" i="60"/>
  <c r="L6" i="60"/>
  <c r="K6" i="60"/>
  <c r="J6" i="60"/>
  <c r="I6" i="60"/>
  <c r="E6" i="60"/>
  <c r="D6" i="60"/>
  <c r="H6" i="60" s="1"/>
  <c r="N5" i="60"/>
  <c r="N23" i="60" s="1"/>
  <c r="M5" i="60"/>
  <c r="M23" i="60" s="1"/>
  <c r="L5" i="60"/>
  <c r="L23" i="60" s="1"/>
  <c r="L24" i="60" s="1"/>
  <c r="K5" i="60"/>
  <c r="K23" i="60" s="1"/>
  <c r="K24" i="60" s="1"/>
  <c r="J5" i="60"/>
  <c r="J23" i="60" s="1"/>
  <c r="I5" i="60"/>
  <c r="I23" i="60" s="1"/>
  <c r="E5" i="60"/>
  <c r="E23" i="60" s="1"/>
  <c r="D5" i="60"/>
  <c r="N4" i="60"/>
  <c r="N27" i="60" s="1"/>
  <c r="M4" i="60"/>
  <c r="M27" i="60" s="1"/>
  <c r="L4" i="60"/>
  <c r="L27" i="60" s="1"/>
  <c r="K4" i="60"/>
  <c r="K27" i="60" s="1"/>
  <c r="J4" i="60"/>
  <c r="J27" i="60" s="1"/>
  <c r="I4" i="60"/>
  <c r="I27" i="60" s="1"/>
  <c r="E4" i="60"/>
  <c r="E27" i="60" s="1"/>
  <c r="D4" i="60"/>
  <c r="H3" i="60"/>
  <c r="N2" i="60"/>
  <c r="N20" i="60" s="1"/>
  <c r="M2" i="60"/>
  <c r="M20" i="60" s="1"/>
  <c r="L2" i="60"/>
  <c r="L20" i="60" s="1"/>
  <c r="K2" i="60"/>
  <c r="K20" i="60" s="1"/>
  <c r="J2" i="60"/>
  <c r="J20" i="60" s="1"/>
  <c r="I2" i="60"/>
  <c r="I20" i="60" s="1"/>
  <c r="E2" i="60"/>
  <c r="E20" i="60" s="1"/>
  <c r="D2" i="60"/>
  <c r="N37" i="59"/>
  <c r="M37" i="59"/>
  <c r="L37" i="59"/>
  <c r="K37" i="59"/>
  <c r="J37" i="59"/>
  <c r="I37" i="59"/>
  <c r="H37" i="59"/>
  <c r="E37" i="59"/>
  <c r="D37" i="59"/>
  <c r="N36" i="59"/>
  <c r="M36" i="59"/>
  <c r="L36" i="59"/>
  <c r="K36" i="59"/>
  <c r="J36" i="59"/>
  <c r="I36" i="59"/>
  <c r="H36" i="59"/>
  <c r="E36" i="59"/>
  <c r="D36" i="59"/>
  <c r="N35" i="59"/>
  <c r="M35" i="59"/>
  <c r="L35" i="59"/>
  <c r="K35" i="59"/>
  <c r="J35" i="59"/>
  <c r="I35" i="59"/>
  <c r="E35" i="59"/>
  <c r="D35" i="59"/>
  <c r="H35" i="59" s="1"/>
  <c r="N34" i="59"/>
  <c r="M34" i="59"/>
  <c r="L34" i="59"/>
  <c r="K34" i="59"/>
  <c r="J34" i="59"/>
  <c r="I34" i="59"/>
  <c r="E34" i="59"/>
  <c r="D34" i="59"/>
  <c r="H34" i="59" s="1"/>
  <c r="N33" i="59"/>
  <c r="M33" i="59"/>
  <c r="L33" i="59"/>
  <c r="K33" i="59"/>
  <c r="J33" i="59"/>
  <c r="I33" i="59"/>
  <c r="E33" i="59"/>
  <c r="D33" i="59"/>
  <c r="H33" i="59" s="1"/>
  <c r="N32" i="59"/>
  <c r="M32" i="59"/>
  <c r="L32" i="59"/>
  <c r="K32" i="59"/>
  <c r="J32" i="59"/>
  <c r="I32" i="59"/>
  <c r="E32" i="59"/>
  <c r="D32" i="59"/>
  <c r="H32" i="59" s="1"/>
  <c r="N25" i="59"/>
  <c r="M25" i="59"/>
  <c r="L25" i="59"/>
  <c r="K25" i="59"/>
  <c r="J25" i="59"/>
  <c r="I25" i="59"/>
  <c r="E25" i="59"/>
  <c r="D25" i="59"/>
  <c r="H25" i="59" s="1"/>
  <c r="H29" i="59" s="1"/>
  <c r="N21" i="59"/>
  <c r="M21" i="59"/>
  <c r="L21" i="59"/>
  <c r="K21" i="59"/>
  <c r="J21" i="59"/>
  <c r="I21" i="59"/>
  <c r="E21" i="59"/>
  <c r="D21" i="59"/>
  <c r="H21" i="59" s="1"/>
  <c r="N16" i="59"/>
  <c r="M16" i="59"/>
  <c r="L16" i="59"/>
  <c r="K16" i="59"/>
  <c r="J16" i="59"/>
  <c r="I16" i="59"/>
  <c r="E16" i="59"/>
  <c r="D16" i="59"/>
  <c r="H16" i="59" s="1"/>
  <c r="N15" i="59"/>
  <c r="M15" i="59"/>
  <c r="L15" i="59"/>
  <c r="K15" i="59"/>
  <c r="J15" i="59"/>
  <c r="I15" i="59"/>
  <c r="E15" i="59"/>
  <c r="D15" i="59"/>
  <c r="H15" i="59" s="1"/>
  <c r="N14" i="59"/>
  <c r="M14" i="59"/>
  <c r="L14" i="59"/>
  <c r="K14" i="59"/>
  <c r="J14" i="59"/>
  <c r="I14" i="59"/>
  <c r="E14" i="59"/>
  <c r="D14" i="59"/>
  <c r="H14" i="59" s="1"/>
  <c r="N13" i="59"/>
  <c r="M13" i="59"/>
  <c r="L13" i="59"/>
  <c r="K13" i="59"/>
  <c r="J13" i="59"/>
  <c r="I13" i="59"/>
  <c r="E13" i="59"/>
  <c r="D13" i="59"/>
  <c r="H13" i="59" s="1"/>
  <c r="N12" i="59"/>
  <c r="M12" i="59"/>
  <c r="L12" i="59"/>
  <c r="K12" i="59"/>
  <c r="J12" i="59"/>
  <c r="I12" i="59"/>
  <c r="E12" i="59"/>
  <c r="D12" i="59"/>
  <c r="H12" i="59" s="1"/>
  <c r="N11" i="59"/>
  <c r="M11" i="59"/>
  <c r="L11" i="59"/>
  <c r="K11" i="59"/>
  <c r="J11" i="59"/>
  <c r="I11" i="59"/>
  <c r="E11" i="59"/>
  <c r="D11" i="59"/>
  <c r="H11" i="59" s="1"/>
  <c r="N9" i="59"/>
  <c r="M9" i="59"/>
  <c r="L9" i="59"/>
  <c r="K9" i="59"/>
  <c r="J9" i="59"/>
  <c r="I9" i="59"/>
  <c r="E9" i="59"/>
  <c r="D9" i="59"/>
  <c r="N8" i="59"/>
  <c r="M8" i="59"/>
  <c r="L8" i="59"/>
  <c r="K8" i="59"/>
  <c r="J8" i="59"/>
  <c r="I8" i="59"/>
  <c r="E8" i="59"/>
  <c r="D8" i="59"/>
  <c r="H8" i="59" s="1"/>
  <c r="N7" i="59"/>
  <c r="M7" i="59"/>
  <c r="L7" i="59"/>
  <c r="K7" i="59"/>
  <c r="J7" i="59"/>
  <c r="I7" i="59"/>
  <c r="E7" i="59"/>
  <c r="D7" i="59"/>
  <c r="H7" i="59" s="1"/>
  <c r="N6" i="59"/>
  <c r="M6" i="59"/>
  <c r="L6" i="59"/>
  <c r="K6" i="59"/>
  <c r="J6" i="59"/>
  <c r="I6" i="59"/>
  <c r="E6" i="59"/>
  <c r="D6" i="59"/>
  <c r="H6" i="59" s="1"/>
  <c r="N5" i="59"/>
  <c r="N23" i="59" s="1"/>
  <c r="M5" i="59"/>
  <c r="M23" i="59" s="1"/>
  <c r="L5" i="59"/>
  <c r="L23" i="59" s="1"/>
  <c r="L24" i="59" s="1"/>
  <c r="K5" i="59"/>
  <c r="K23" i="59" s="1"/>
  <c r="K24" i="59" s="1"/>
  <c r="J5" i="59"/>
  <c r="J23" i="59" s="1"/>
  <c r="I5" i="59"/>
  <c r="I23" i="59" s="1"/>
  <c r="E5" i="59"/>
  <c r="E23" i="59" s="1"/>
  <c r="D5" i="59"/>
  <c r="N4" i="59"/>
  <c r="N27" i="59" s="1"/>
  <c r="M4" i="59"/>
  <c r="M27" i="59" s="1"/>
  <c r="L4" i="59"/>
  <c r="L27" i="59" s="1"/>
  <c r="K4" i="59"/>
  <c r="K27" i="59" s="1"/>
  <c r="J4" i="59"/>
  <c r="J27" i="59" s="1"/>
  <c r="I4" i="59"/>
  <c r="I27" i="59" s="1"/>
  <c r="E4" i="59"/>
  <c r="E27" i="59" s="1"/>
  <c r="D4" i="59"/>
  <c r="H3" i="59"/>
  <c r="N2" i="59"/>
  <c r="N20" i="59" s="1"/>
  <c r="M2" i="59"/>
  <c r="M20" i="59" s="1"/>
  <c r="L2" i="59"/>
  <c r="L20" i="59" s="1"/>
  <c r="K2" i="59"/>
  <c r="K20" i="59" s="1"/>
  <c r="J2" i="59"/>
  <c r="J20" i="59" s="1"/>
  <c r="I2" i="59"/>
  <c r="I20" i="59" s="1"/>
  <c r="E2" i="59"/>
  <c r="E20" i="59" s="1"/>
  <c r="D2" i="59"/>
  <c r="O37" i="58"/>
  <c r="N37" i="58"/>
  <c r="M37" i="58"/>
  <c r="L37" i="58"/>
  <c r="K37" i="58"/>
  <c r="J37" i="58"/>
  <c r="I37" i="58"/>
  <c r="H37" i="58"/>
  <c r="E37" i="58"/>
  <c r="D37" i="58"/>
  <c r="O36" i="58"/>
  <c r="N36" i="58"/>
  <c r="M36" i="58"/>
  <c r="L36" i="58"/>
  <c r="K36" i="58"/>
  <c r="J36" i="58"/>
  <c r="I36" i="58"/>
  <c r="H36" i="58"/>
  <c r="E36" i="58"/>
  <c r="D36" i="58"/>
  <c r="O35" i="58"/>
  <c r="N35" i="58"/>
  <c r="M35" i="58"/>
  <c r="L35" i="58"/>
  <c r="K35" i="58"/>
  <c r="J35" i="58"/>
  <c r="I35" i="58"/>
  <c r="E35" i="58"/>
  <c r="D35" i="58"/>
  <c r="H35" i="58" s="1"/>
  <c r="O34" i="58"/>
  <c r="N34" i="58"/>
  <c r="M34" i="58"/>
  <c r="L34" i="58"/>
  <c r="K34" i="58"/>
  <c r="J34" i="58"/>
  <c r="I34" i="58"/>
  <c r="E34" i="58"/>
  <c r="D34" i="58"/>
  <c r="H34" i="58" s="1"/>
  <c r="O33" i="58"/>
  <c r="N33" i="58"/>
  <c r="M33" i="58"/>
  <c r="L33" i="58"/>
  <c r="K33" i="58"/>
  <c r="J33" i="58"/>
  <c r="I33" i="58"/>
  <c r="E33" i="58"/>
  <c r="D33" i="58"/>
  <c r="H33" i="58" s="1"/>
  <c r="O32" i="58"/>
  <c r="N32" i="58"/>
  <c r="M32" i="58"/>
  <c r="L32" i="58"/>
  <c r="K32" i="58"/>
  <c r="J32" i="58"/>
  <c r="I32" i="58"/>
  <c r="E32" i="58"/>
  <c r="D32" i="58"/>
  <c r="H32" i="58" s="1"/>
  <c r="O25" i="58"/>
  <c r="N25" i="58"/>
  <c r="M25" i="58"/>
  <c r="L25" i="58"/>
  <c r="K25" i="58"/>
  <c r="J25" i="58"/>
  <c r="I25" i="58"/>
  <c r="E25" i="58"/>
  <c r="D25" i="58"/>
  <c r="H25" i="58" s="1"/>
  <c r="H29" i="58" s="1"/>
  <c r="O21" i="58"/>
  <c r="N21" i="58"/>
  <c r="M21" i="58"/>
  <c r="L21" i="58"/>
  <c r="K21" i="58"/>
  <c r="J21" i="58"/>
  <c r="I21" i="58"/>
  <c r="E21" i="58"/>
  <c r="D21" i="58"/>
  <c r="H21" i="58" s="1"/>
  <c r="O16" i="58"/>
  <c r="N16" i="58"/>
  <c r="M16" i="58"/>
  <c r="L16" i="58"/>
  <c r="K16" i="58"/>
  <c r="J16" i="58"/>
  <c r="I16" i="58"/>
  <c r="E16" i="58"/>
  <c r="D16" i="58"/>
  <c r="H16" i="58" s="1"/>
  <c r="O15" i="58"/>
  <c r="N15" i="58"/>
  <c r="M15" i="58"/>
  <c r="L15" i="58"/>
  <c r="K15" i="58"/>
  <c r="J15" i="58"/>
  <c r="I15" i="58"/>
  <c r="E15" i="58"/>
  <c r="D15" i="58"/>
  <c r="H15" i="58" s="1"/>
  <c r="O14" i="58"/>
  <c r="N14" i="58"/>
  <c r="M14" i="58"/>
  <c r="L14" i="58"/>
  <c r="K14" i="58"/>
  <c r="J14" i="58"/>
  <c r="I14" i="58"/>
  <c r="E14" i="58"/>
  <c r="D14" i="58"/>
  <c r="H14" i="58" s="1"/>
  <c r="O13" i="58"/>
  <c r="N13" i="58"/>
  <c r="M13" i="58"/>
  <c r="L13" i="58"/>
  <c r="K13" i="58"/>
  <c r="J13" i="58"/>
  <c r="I13" i="58"/>
  <c r="E13" i="58"/>
  <c r="D13" i="58"/>
  <c r="H13" i="58" s="1"/>
  <c r="O12" i="58"/>
  <c r="N12" i="58"/>
  <c r="M12" i="58"/>
  <c r="L12" i="58"/>
  <c r="K12" i="58"/>
  <c r="J12" i="58"/>
  <c r="I12" i="58"/>
  <c r="E12" i="58"/>
  <c r="D12" i="58"/>
  <c r="H12" i="58" s="1"/>
  <c r="O11" i="58"/>
  <c r="N11" i="58"/>
  <c r="M11" i="58"/>
  <c r="L11" i="58"/>
  <c r="K11" i="58"/>
  <c r="J11" i="58"/>
  <c r="I11" i="58"/>
  <c r="E11" i="58"/>
  <c r="D11" i="58"/>
  <c r="H11" i="58" s="1"/>
  <c r="O9" i="58"/>
  <c r="N9" i="58"/>
  <c r="M9" i="58"/>
  <c r="L9" i="58"/>
  <c r="K9" i="58"/>
  <c r="J9" i="58"/>
  <c r="I9" i="58"/>
  <c r="E9" i="58"/>
  <c r="D9" i="58"/>
  <c r="O8" i="58"/>
  <c r="N8" i="58"/>
  <c r="M8" i="58"/>
  <c r="L8" i="58"/>
  <c r="K8" i="58"/>
  <c r="J8" i="58"/>
  <c r="I8" i="58"/>
  <c r="E8" i="58"/>
  <c r="D8" i="58"/>
  <c r="H8" i="58" s="1"/>
  <c r="O7" i="58"/>
  <c r="N7" i="58"/>
  <c r="M7" i="58"/>
  <c r="L7" i="58"/>
  <c r="K7" i="58"/>
  <c r="J7" i="58"/>
  <c r="I7" i="58"/>
  <c r="E7" i="58"/>
  <c r="D7" i="58"/>
  <c r="H7" i="58" s="1"/>
  <c r="O6" i="58"/>
  <c r="N6" i="58"/>
  <c r="M6" i="58"/>
  <c r="L6" i="58"/>
  <c r="K6" i="58"/>
  <c r="J6" i="58"/>
  <c r="I6" i="58"/>
  <c r="E6" i="58"/>
  <c r="D6" i="58"/>
  <c r="H6" i="58" s="1"/>
  <c r="O5" i="58"/>
  <c r="O23" i="58" s="1"/>
  <c r="N5" i="58"/>
  <c r="N23" i="58" s="1"/>
  <c r="M5" i="58"/>
  <c r="M23" i="58" s="1"/>
  <c r="L5" i="58"/>
  <c r="L23" i="58" s="1"/>
  <c r="L24" i="58" s="1"/>
  <c r="K5" i="58"/>
  <c r="K23" i="58" s="1"/>
  <c r="K24" i="58" s="1"/>
  <c r="J5" i="58"/>
  <c r="J23" i="58" s="1"/>
  <c r="I5" i="58"/>
  <c r="I23" i="58" s="1"/>
  <c r="E5" i="58"/>
  <c r="E23" i="58" s="1"/>
  <c r="D5" i="58"/>
  <c r="O4" i="58"/>
  <c r="O27" i="58" s="1"/>
  <c r="N4" i="58"/>
  <c r="N27" i="58" s="1"/>
  <c r="M4" i="58"/>
  <c r="M27" i="58" s="1"/>
  <c r="L4" i="58"/>
  <c r="L27" i="58" s="1"/>
  <c r="K4" i="58"/>
  <c r="K27" i="58" s="1"/>
  <c r="J4" i="58"/>
  <c r="J27" i="58" s="1"/>
  <c r="I4" i="58"/>
  <c r="I27" i="58" s="1"/>
  <c r="E4" i="58"/>
  <c r="E27" i="58" s="1"/>
  <c r="D4" i="58"/>
  <c r="H3" i="58"/>
  <c r="O2" i="58"/>
  <c r="O20" i="58" s="1"/>
  <c r="N2" i="58"/>
  <c r="N20" i="58" s="1"/>
  <c r="M2" i="58"/>
  <c r="M20" i="58" s="1"/>
  <c r="L2" i="58"/>
  <c r="L20" i="58" s="1"/>
  <c r="K2" i="58"/>
  <c r="K20" i="58" s="1"/>
  <c r="J2" i="58"/>
  <c r="J20" i="58" s="1"/>
  <c r="I2" i="58"/>
  <c r="I20" i="58" s="1"/>
  <c r="E2" i="58"/>
  <c r="E20" i="58" s="1"/>
  <c r="D2" i="58"/>
  <c r="N37" i="57"/>
  <c r="M37" i="57"/>
  <c r="L37" i="57"/>
  <c r="K37" i="57"/>
  <c r="J37" i="57"/>
  <c r="I37" i="57"/>
  <c r="H37" i="57"/>
  <c r="E37" i="57"/>
  <c r="D37" i="57"/>
  <c r="N36" i="57"/>
  <c r="M36" i="57"/>
  <c r="L36" i="57"/>
  <c r="K36" i="57"/>
  <c r="J36" i="57"/>
  <c r="I36" i="57"/>
  <c r="H36" i="57"/>
  <c r="E36" i="57"/>
  <c r="D36" i="57"/>
  <c r="N35" i="57"/>
  <c r="M35" i="57"/>
  <c r="L35" i="57"/>
  <c r="K35" i="57"/>
  <c r="J35" i="57"/>
  <c r="I35" i="57"/>
  <c r="E35" i="57"/>
  <c r="D35" i="57"/>
  <c r="H35" i="57" s="1"/>
  <c r="N34" i="57"/>
  <c r="M34" i="57"/>
  <c r="L34" i="57"/>
  <c r="K34" i="57"/>
  <c r="J34" i="57"/>
  <c r="I34" i="57"/>
  <c r="E34" i="57"/>
  <c r="D34" i="57"/>
  <c r="H34" i="57" s="1"/>
  <c r="N33" i="57"/>
  <c r="M33" i="57"/>
  <c r="L33" i="57"/>
  <c r="K33" i="57"/>
  <c r="J33" i="57"/>
  <c r="I33" i="57"/>
  <c r="E33" i="57"/>
  <c r="D33" i="57"/>
  <c r="H33" i="57" s="1"/>
  <c r="N32" i="57"/>
  <c r="M32" i="57"/>
  <c r="L32" i="57"/>
  <c r="K32" i="57"/>
  <c r="J32" i="57"/>
  <c r="I32" i="57"/>
  <c r="E32" i="57"/>
  <c r="D32" i="57"/>
  <c r="H32" i="57" s="1"/>
  <c r="N25" i="57"/>
  <c r="M25" i="57"/>
  <c r="L25" i="57"/>
  <c r="K25" i="57"/>
  <c r="J25" i="57"/>
  <c r="I25" i="57"/>
  <c r="E25" i="57"/>
  <c r="D25" i="57"/>
  <c r="H25" i="57" s="1"/>
  <c r="H29" i="57" s="1"/>
  <c r="N21" i="57"/>
  <c r="M21" i="57"/>
  <c r="L21" i="57"/>
  <c r="K21" i="57"/>
  <c r="J21" i="57"/>
  <c r="I21" i="57"/>
  <c r="E21" i="57"/>
  <c r="D21" i="57"/>
  <c r="H21" i="57" s="1"/>
  <c r="N16" i="57"/>
  <c r="M16" i="57"/>
  <c r="L16" i="57"/>
  <c r="K16" i="57"/>
  <c r="J16" i="57"/>
  <c r="I16" i="57"/>
  <c r="E16" i="57"/>
  <c r="D16" i="57"/>
  <c r="H16" i="57" s="1"/>
  <c r="N15" i="57"/>
  <c r="M15" i="57"/>
  <c r="L15" i="57"/>
  <c r="K15" i="57"/>
  <c r="J15" i="57"/>
  <c r="I15" i="57"/>
  <c r="E15" i="57"/>
  <c r="D15" i="57"/>
  <c r="H15" i="57" s="1"/>
  <c r="N14" i="57"/>
  <c r="M14" i="57"/>
  <c r="L14" i="57"/>
  <c r="K14" i="57"/>
  <c r="J14" i="57"/>
  <c r="I14" i="57"/>
  <c r="E14" i="57"/>
  <c r="D14" i="57"/>
  <c r="H14" i="57" s="1"/>
  <c r="N13" i="57"/>
  <c r="M13" i="57"/>
  <c r="L13" i="57"/>
  <c r="K13" i="57"/>
  <c r="J13" i="57"/>
  <c r="I13" i="57"/>
  <c r="E13" i="57"/>
  <c r="D13" i="57"/>
  <c r="H13" i="57" s="1"/>
  <c r="N12" i="57"/>
  <c r="M12" i="57"/>
  <c r="L12" i="57"/>
  <c r="K12" i="57"/>
  <c r="J12" i="57"/>
  <c r="I12" i="57"/>
  <c r="E12" i="57"/>
  <c r="D12" i="57"/>
  <c r="H12" i="57" s="1"/>
  <c r="N11" i="57"/>
  <c r="M11" i="57"/>
  <c r="L11" i="57"/>
  <c r="K11" i="57"/>
  <c r="J11" i="57"/>
  <c r="I11" i="57"/>
  <c r="E11" i="57"/>
  <c r="D11" i="57"/>
  <c r="H11" i="57" s="1"/>
  <c r="N9" i="57"/>
  <c r="N10" i="57" s="1"/>
  <c r="M9" i="57"/>
  <c r="L9" i="57"/>
  <c r="K9" i="57"/>
  <c r="J9" i="57"/>
  <c r="I9" i="57"/>
  <c r="E9" i="57"/>
  <c r="D9" i="57"/>
  <c r="N8" i="57"/>
  <c r="M8" i="57"/>
  <c r="L8" i="57"/>
  <c r="K8" i="57"/>
  <c r="J8" i="57"/>
  <c r="I8" i="57"/>
  <c r="E8" i="57"/>
  <c r="D8" i="57"/>
  <c r="H8" i="57" s="1"/>
  <c r="N7" i="57"/>
  <c r="M7" i="57"/>
  <c r="L7" i="57"/>
  <c r="K7" i="57"/>
  <c r="J7" i="57"/>
  <c r="I7" i="57"/>
  <c r="E7" i="57"/>
  <c r="D7" i="57"/>
  <c r="H7" i="57" s="1"/>
  <c r="N6" i="57"/>
  <c r="M6" i="57"/>
  <c r="L6" i="57"/>
  <c r="K6" i="57"/>
  <c r="J6" i="57"/>
  <c r="I6" i="57"/>
  <c r="E6" i="57"/>
  <c r="D6" i="57"/>
  <c r="H6" i="57" s="1"/>
  <c r="N5" i="57"/>
  <c r="N23" i="57" s="1"/>
  <c r="M5" i="57"/>
  <c r="M23" i="57" s="1"/>
  <c r="L5" i="57"/>
  <c r="L23" i="57" s="1"/>
  <c r="L24" i="57" s="1"/>
  <c r="K5" i="57"/>
  <c r="K23" i="57" s="1"/>
  <c r="K24" i="57" s="1"/>
  <c r="J5" i="57"/>
  <c r="J23" i="57" s="1"/>
  <c r="I5" i="57"/>
  <c r="I23" i="57" s="1"/>
  <c r="E5" i="57"/>
  <c r="E23" i="57" s="1"/>
  <c r="D5" i="57"/>
  <c r="N4" i="57"/>
  <c r="N27" i="57" s="1"/>
  <c r="M4" i="57"/>
  <c r="M27" i="57" s="1"/>
  <c r="L4" i="57"/>
  <c r="L27" i="57" s="1"/>
  <c r="K4" i="57"/>
  <c r="K27" i="57" s="1"/>
  <c r="J4" i="57"/>
  <c r="J27" i="57" s="1"/>
  <c r="I4" i="57"/>
  <c r="I27" i="57" s="1"/>
  <c r="E4" i="57"/>
  <c r="E27" i="57" s="1"/>
  <c r="D4" i="57"/>
  <c r="H3" i="57"/>
  <c r="N2" i="57"/>
  <c r="N20" i="57" s="1"/>
  <c r="M2" i="57"/>
  <c r="M20" i="57" s="1"/>
  <c r="L2" i="57"/>
  <c r="L20" i="57" s="1"/>
  <c r="K2" i="57"/>
  <c r="K20" i="57" s="1"/>
  <c r="J2" i="57"/>
  <c r="J20" i="57" s="1"/>
  <c r="I2" i="57"/>
  <c r="I20" i="57" s="1"/>
  <c r="E2" i="57"/>
  <c r="E20" i="57" s="1"/>
  <c r="D2" i="57"/>
  <c r="N37" i="56"/>
  <c r="M37" i="56"/>
  <c r="L37" i="56"/>
  <c r="K37" i="56"/>
  <c r="J37" i="56"/>
  <c r="I37" i="56"/>
  <c r="H37" i="56"/>
  <c r="E37" i="56"/>
  <c r="D37" i="56"/>
  <c r="N36" i="56"/>
  <c r="M36" i="56"/>
  <c r="L36" i="56"/>
  <c r="K36" i="56"/>
  <c r="J36" i="56"/>
  <c r="I36" i="56"/>
  <c r="H36" i="56"/>
  <c r="E36" i="56"/>
  <c r="D36" i="56"/>
  <c r="N35" i="56"/>
  <c r="M35" i="56"/>
  <c r="L35" i="56"/>
  <c r="K35" i="56"/>
  <c r="J35" i="56"/>
  <c r="I35" i="56"/>
  <c r="E35" i="56"/>
  <c r="D35" i="56"/>
  <c r="H35" i="56" s="1"/>
  <c r="N34" i="56"/>
  <c r="M34" i="56"/>
  <c r="L34" i="56"/>
  <c r="K34" i="56"/>
  <c r="J34" i="56"/>
  <c r="I34" i="56"/>
  <c r="E34" i="56"/>
  <c r="D34" i="56"/>
  <c r="H34" i="56" s="1"/>
  <c r="N33" i="56"/>
  <c r="M33" i="56"/>
  <c r="L33" i="56"/>
  <c r="K33" i="56"/>
  <c r="J33" i="56"/>
  <c r="I33" i="56"/>
  <c r="E33" i="56"/>
  <c r="D33" i="56"/>
  <c r="H33" i="56" s="1"/>
  <c r="N32" i="56"/>
  <c r="M32" i="56"/>
  <c r="L32" i="56"/>
  <c r="K32" i="56"/>
  <c r="J32" i="56"/>
  <c r="I32" i="56"/>
  <c r="E32" i="56"/>
  <c r="D32" i="56"/>
  <c r="H32" i="56" s="1"/>
  <c r="N25" i="56"/>
  <c r="M25" i="56"/>
  <c r="L25" i="56"/>
  <c r="K25" i="56"/>
  <c r="J25" i="56"/>
  <c r="I25" i="56"/>
  <c r="E25" i="56"/>
  <c r="D25" i="56"/>
  <c r="H25" i="56" s="1"/>
  <c r="H29" i="56" s="1"/>
  <c r="N21" i="56"/>
  <c r="M21" i="56"/>
  <c r="L21" i="56"/>
  <c r="K21" i="56"/>
  <c r="J21" i="56"/>
  <c r="I21" i="56"/>
  <c r="E21" i="56"/>
  <c r="D21" i="56"/>
  <c r="H21" i="56" s="1"/>
  <c r="N16" i="56"/>
  <c r="M16" i="56"/>
  <c r="L16" i="56"/>
  <c r="K16" i="56"/>
  <c r="J16" i="56"/>
  <c r="I16" i="56"/>
  <c r="E16" i="56"/>
  <c r="D16" i="56"/>
  <c r="H16" i="56" s="1"/>
  <c r="N15" i="56"/>
  <c r="M15" i="56"/>
  <c r="L15" i="56"/>
  <c r="K15" i="56"/>
  <c r="J15" i="56"/>
  <c r="I15" i="56"/>
  <c r="E15" i="56"/>
  <c r="D15" i="56"/>
  <c r="H15" i="56" s="1"/>
  <c r="N14" i="56"/>
  <c r="M14" i="56"/>
  <c r="L14" i="56"/>
  <c r="K14" i="56"/>
  <c r="J14" i="56"/>
  <c r="I14" i="56"/>
  <c r="E14" i="56"/>
  <c r="D14" i="56"/>
  <c r="H14" i="56" s="1"/>
  <c r="N13" i="56"/>
  <c r="M13" i="56"/>
  <c r="L13" i="56"/>
  <c r="K13" i="56"/>
  <c r="J13" i="56"/>
  <c r="I13" i="56"/>
  <c r="E13" i="56"/>
  <c r="D13" i="56"/>
  <c r="H13" i="56" s="1"/>
  <c r="N12" i="56"/>
  <c r="M12" i="56"/>
  <c r="L12" i="56"/>
  <c r="K12" i="56"/>
  <c r="J12" i="56"/>
  <c r="I12" i="56"/>
  <c r="E12" i="56"/>
  <c r="D12" i="56"/>
  <c r="H12" i="56" s="1"/>
  <c r="N11" i="56"/>
  <c r="M11" i="56"/>
  <c r="L11" i="56"/>
  <c r="K11" i="56"/>
  <c r="J11" i="56"/>
  <c r="I11" i="56"/>
  <c r="E11" i="56"/>
  <c r="D11" i="56"/>
  <c r="H11" i="56" s="1"/>
  <c r="N9" i="56"/>
  <c r="M9" i="56"/>
  <c r="L9" i="56"/>
  <c r="K9" i="56"/>
  <c r="J9" i="56"/>
  <c r="I9" i="56"/>
  <c r="E9" i="56"/>
  <c r="D9" i="56"/>
  <c r="N8" i="56"/>
  <c r="M8" i="56"/>
  <c r="L8" i="56"/>
  <c r="K8" i="56"/>
  <c r="J8" i="56"/>
  <c r="I8" i="56"/>
  <c r="E8" i="56"/>
  <c r="D8" i="56"/>
  <c r="H8" i="56" s="1"/>
  <c r="N7" i="56"/>
  <c r="M7" i="56"/>
  <c r="L7" i="56"/>
  <c r="K7" i="56"/>
  <c r="J7" i="56"/>
  <c r="I7" i="56"/>
  <c r="E7" i="56"/>
  <c r="D7" i="56"/>
  <c r="H7" i="56" s="1"/>
  <c r="N6" i="56"/>
  <c r="M6" i="56"/>
  <c r="L6" i="56"/>
  <c r="K6" i="56"/>
  <c r="J6" i="56"/>
  <c r="I6" i="56"/>
  <c r="E6" i="56"/>
  <c r="D6" i="56"/>
  <c r="H6" i="56" s="1"/>
  <c r="N5" i="56"/>
  <c r="N23" i="56" s="1"/>
  <c r="M5" i="56"/>
  <c r="M23" i="56" s="1"/>
  <c r="L5" i="56"/>
  <c r="L23" i="56" s="1"/>
  <c r="L24" i="56" s="1"/>
  <c r="K5" i="56"/>
  <c r="K23" i="56" s="1"/>
  <c r="K24" i="56" s="1"/>
  <c r="J5" i="56"/>
  <c r="J23" i="56" s="1"/>
  <c r="I5" i="56"/>
  <c r="I23" i="56" s="1"/>
  <c r="E5" i="56"/>
  <c r="E23" i="56" s="1"/>
  <c r="D5" i="56"/>
  <c r="N4" i="56"/>
  <c r="N27" i="56" s="1"/>
  <c r="M4" i="56"/>
  <c r="M27" i="56" s="1"/>
  <c r="L4" i="56"/>
  <c r="L27" i="56" s="1"/>
  <c r="K4" i="56"/>
  <c r="K27" i="56" s="1"/>
  <c r="J4" i="56"/>
  <c r="J27" i="56" s="1"/>
  <c r="I4" i="56"/>
  <c r="I27" i="56" s="1"/>
  <c r="E4" i="56"/>
  <c r="E27" i="56" s="1"/>
  <c r="D4" i="56"/>
  <c r="H3" i="56"/>
  <c r="N2" i="56"/>
  <c r="N20" i="56" s="1"/>
  <c r="M2" i="56"/>
  <c r="M20" i="56" s="1"/>
  <c r="L2" i="56"/>
  <c r="L20" i="56" s="1"/>
  <c r="K2" i="56"/>
  <c r="K20" i="56" s="1"/>
  <c r="J2" i="56"/>
  <c r="J20" i="56" s="1"/>
  <c r="I2" i="56"/>
  <c r="I20" i="56" s="1"/>
  <c r="E2" i="56"/>
  <c r="E20" i="56" s="1"/>
  <c r="D2" i="56"/>
  <c r="N37" i="55"/>
  <c r="M37" i="55"/>
  <c r="L37" i="55"/>
  <c r="K37" i="55"/>
  <c r="J37" i="55"/>
  <c r="I37" i="55"/>
  <c r="H37" i="55"/>
  <c r="E37" i="55"/>
  <c r="D37" i="55"/>
  <c r="N36" i="55"/>
  <c r="M36" i="55"/>
  <c r="L36" i="55"/>
  <c r="K36" i="55"/>
  <c r="J36" i="55"/>
  <c r="I36" i="55"/>
  <c r="H36" i="55"/>
  <c r="E36" i="55"/>
  <c r="D36" i="55"/>
  <c r="N35" i="55"/>
  <c r="M35" i="55"/>
  <c r="L35" i="55"/>
  <c r="K35" i="55"/>
  <c r="J35" i="55"/>
  <c r="I35" i="55"/>
  <c r="E35" i="55"/>
  <c r="D35" i="55"/>
  <c r="H35" i="55" s="1"/>
  <c r="N34" i="55"/>
  <c r="M34" i="55"/>
  <c r="L34" i="55"/>
  <c r="K34" i="55"/>
  <c r="J34" i="55"/>
  <c r="I34" i="55"/>
  <c r="E34" i="55"/>
  <c r="D34" i="55"/>
  <c r="H34" i="55" s="1"/>
  <c r="N33" i="55"/>
  <c r="M33" i="55"/>
  <c r="L33" i="55"/>
  <c r="K33" i="55"/>
  <c r="J33" i="55"/>
  <c r="I33" i="55"/>
  <c r="E33" i="55"/>
  <c r="D33" i="55"/>
  <c r="H33" i="55" s="1"/>
  <c r="N32" i="55"/>
  <c r="M32" i="55"/>
  <c r="L32" i="55"/>
  <c r="K32" i="55"/>
  <c r="J32" i="55"/>
  <c r="I32" i="55"/>
  <c r="E32" i="55"/>
  <c r="D32" i="55"/>
  <c r="H32" i="55" s="1"/>
  <c r="N25" i="55"/>
  <c r="M25" i="55"/>
  <c r="L25" i="55"/>
  <c r="K25" i="55"/>
  <c r="J25" i="55"/>
  <c r="I25" i="55"/>
  <c r="E25" i="55"/>
  <c r="D25" i="55"/>
  <c r="H25" i="55" s="1"/>
  <c r="H29" i="55" s="1"/>
  <c r="N21" i="55"/>
  <c r="M21" i="55"/>
  <c r="L21" i="55"/>
  <c r="K21" i="55"/>
  <c r="J21" i="55"/>
  <c r="I21" i="55"/>
  <c r="E21" i="55"/>
  <c r="D21" i="55"/>
  <c r="H21" i="55" s="1"/>
  <c r="N16" i="55"/>
  <c r="M16" i="55"/>
  <c r="L16" i="55"/>
  <c r="K16" i="55"/>
  <c r="J16" i="55"/>
  <c r="I16" i="55"/>
  <c r="E16" i="55"/>
  <c r="D16" i="55"/>
  <c r="H16" i="55" s="1"/>
  <c r="N15" i="55"/>
  <c r="M15" i="55"/>
  <c r="L15" i="55"/>
  <c r="K15" i="55"/>
  <c r="J15" i="55"/>
  <c r="I15" i="55"/>
  <c r="E15" i="55"/>
  <c r="D15" i="55"/>
  <c r="H15" i="55" s="1"/>
  <c r="N14" i="55"/>
  <c r="M14" i="55"/>
  <c r="L14" i="55"/>
  <c r="K14" i="55"/>
  <c r="J14" i="55"/>
  <c r="I14" i="55"/>
  <c r="E14" i="55"/>
  <c r="D14" i="55"/>
  <c r="H14" i="55" s="1"/>
  <c r="N13" i="55"/>
  <c r="M13" i="55"/>
  <c r="L13" i="55"/>
  <c r="K13" i="55"/>
  <c r="J13" i="55"/>
  <c r="I13" i="55"/>
  <c r="E13" i="55"/>
  <c r="D13" i="55"/>
  <c r="H13" i="55" s="1"/>
  <c r="N12" i="55"/>
  <c r="M12" i="55"/>
  <c r="L12" i="55"/>
  <c r="K12" i="55"/>
  <c r="J12" i="55"/>
  <c r="I12" i="55"/>
  <c r="E12" i="55"/>
  <c r="D12" i="55"/>
  <c r="H12" i="55" s="1"/>
  <c r="N11" i="55"/>
  <c r="M11" i="55"/>
  <c r="L11" i="55"/>
  <c r="K11" i="55"/>
  <c r="J11" i="55"/>
  <c r="I11" i="55"/>
  <c r="E11" i="55"/>
  <c r="D11" i="55"/>
  <c r="H11" i="55" s="1"/>
  <c r="N9" i="55"/>
  <c r="N10" i="55" s="1"/>
  <c r="M9" i="55"/>
  <c r="L9" i="55"/>
  <c r="K9" i="55"/>
  <c r="J9" i="55"/>
  <c r="I9" i="55"/>
  <c r="E9" i="55"/>
  <c r="D9" i="55"/>
  <c r="N8" i="55"/>
  <c r="M8" i="55"/>
  <c r="L8" i="55"/>
  <c r="K8" i="55"/>
  <c r="J8" i="55"/>
  <c r="I8" i="55"/>
  <c r="E8" i="55"/>
  <c r="D8" i="55"/>
  <c r="H8" i="55" s="1"/>
  <c r="N7" i="55"/>
  <c r="M7" i="55"/>
  <c r="L7" i="55"/>
  <c r="K7" i="55"/>
  <c r="J7" i="55"/>
  <c r="I7" i="55"/>
  <c r="E7" i="55"/>
  <c r="D7" i="55"/>
  <c r="H7" i="55" s="1"/>
  <c r="N6" i="55"/>
  <c r="M6" i="55"/>
  <c r="L6" i="55"/>
  <c r="K6" i="55"/>
  <c r="J6" i="55"/>
  <c r="I6" i="55"/>
  <c r="E6" i="55"/>
  <c r="D6" i="55"/>
  <c r="H6" i="55" s="1"/>
  <c r="N5" i="55"/>
  <c r="N23" i="55" s="1"/>
  <c r="M5" i="55"/>
  <c r="M23" i="55" s="1"/>
  <c r="L5" i="55"/>
  <c r="L23" i="55" s="1"/>
  <c r="L24" i="55" s="1"/>
  <c r="K5" i="55"/>
  <c r="K23" i="55" s="1"/>
  <c r="K24" i="55" s="1"/>
  <c r="J5" i="55"/>
  <c r="J23" i="55" s="1"/>
  <c r="I5" i="55"/>
  <c r="I23" i="55" s="1"/>
  <c r="E5" i="55"/>
  <c r="E23" i="55" s="1"/>
  <c r="D5" i="55"/>
  <c r="N4" i="55"/>
  <c r="N27" i="55" s="1"/>
  <c r="M4" i="55"/>
  <c r="M27" i="55" s="1"/>
  <c r="L4" i="55"/>
  <c r="L27" i="55" s="1"/>
  <c r="K4" i="55"/>
  <c r="K27" i="55" s="1"/>
  <c r="J4" i="55"/>
  <c r="J27" i="55" s="1"/>
  <c r="I4" i="55"/>
  <c r="I27" i="55" s="1"/>
  <c r="E4" i="55"/>
  <c r="E27" i="55" s="1"/>
  <c r="D4" i="55"/>
  <c r="H3" i="55"/>
  <c r="N2" i="55"/>
  <c r="N20" i="55" s="1"/>
  <c r="M2" i="55"/>
  <c r="M20" i="55" s="1"/>
  <c r="L2" i="55"/>
  <c r="L20" i="55" s="1"/>
  <c r="K2" i="55"/>
  <c r="K20" i="55" s="1"/>
  <c r="J2" i="55"/>
  <c r="J20" i="55" s="1"/>
  <c r="I2" i="55"/>
  <c r="I20" i="55" s="1"/>
  <c r="E2" i="55"/>
  <c r="E20" i="55" s="1"/>
  <c r="D2" i="55"/>
  <c r="P37" i="54"/>
  <c r="O37" i="54"/>
  <c r="N37" i="54"/>
  <c r="M37" i="54"/>
  <c r="L37" i="54"/>
  <c r="K37" i="54"/>
  <c r="J37" i="54"/>
  <c r="I37" i="54"/>
  <c r="H37" i="54"/>
  <c r="E37" i="54"/>
  <c r="D37" i="54"/>
  <c r="P36" i="54"/>
  <c r="O36" i="54"/>
  <c r="N36" i="54"/>
  <c r="M36" i="54"/>
  <c r="L36" i="54"/>
  <c r="K36" i="54"/>
  <c r="J36" i="54"/>
  <c r="I36" i="54"/>
  <c r="H36" i="54"/>
  <c r="E36" i="54"/>
  <c r="D36" i="54"/>
  <c r="P35" i="54"/>
  <c r="O35" i="54"/>
  <c r="N35" i="54"/>
  <c r="M35" i="54"/>
  <c r="L35" i="54"/>
  <c r="K35" i="54"/>
  <c r="J35" i="54"/>
  <c r="I35" i="54"/>
  <c r="E35" i="54"/>
  <c r="D35" i="54"/>
  <c r="H35" i="54" s="1"/>
  <c r="P34" i="54"/>
  <c r="O34" i="54"/>
  <c r="N34" i="54"/>
  <c r="M34" i="54"/>
  <c r="L34" i="54"/>
  <c r="K34" i="54"/>
  <c r="J34" i="54"/>
  <c r="I34" i="54"/>
  <c r="E34" i="54"/>
  <c r="D34" i="54"/>
  <c r="H34" i="54" s="1"/>
  <c r="P33" i="54"/>
  <c r="O33" i="54"/>
  <c r="N33" i="54"/>
  <c r="M33" i="54"/>
  <c r="L33" i="54"/>
  <c r="K33" i="54"/>
  <c r="J33" i="54"/>
  <c r="I33" i="54"/>
  <c r="E33" i="54"/>
  <c r="D33" i="54"/>
  <c r="H33" i="54" s="1"/>
  <c r="P32" i="54"/>
  <c r="O32" i="54"/>
  <c r="N32" i="54"/>
  <c r="M32" i="54"/>
  <c r="L32" i="54"/>
  <c r="K32" i="54"/>
  <c r="J32" i="54"/>
  <c r="I32" i="54"/>
  <c r="E32" i="54"/>
  <c r="D32" i="54"/>
  <c r="H32" i="54" s="1"/>
  <c r="P25" i="54"/>
  <c r="O25" i="54"/>
  <c r="N25" i="54"/>
  <c r="M25" i="54"/>
  <c r="L25" i="54"/>
  <c r="K25" i="54"/>
  <c r="K29" i="54" s="1"/>
  <c r="J25" i="54"/>
  <c r="I25" i="54"/>
  <c r="E25" i="54"/>
  <c r="D25" i="54"/>
  <c r="H25" i="54" s="1"/>
  <c r="H29" i="54" s="1"/>
  <c r="P21" i="54"/>
  <c r="O21" i="54"/>
  <c r="N21" i="54"/>
  <c r="M21" i="54"/>
  <c r="L21" i="54"/>
  <c r="K21" i="54"/>
  <c r="J21" i="54"/>
  <c r="I21" i="54"/>
  <c r="E21" i="54"/>
  <c r="D21" i="54"/>
  <c r="H21" i="54" s="1"/>
  <c r="P16" i="54"/>
  <c r="O16" i="54"/>
  <c r="N16" i="54"/>
  <c r="M16" i="54"/>
  <c r="L16" i="54"/>
  <c r="K16" i="54"/>
  <c r="J16" i="54"/>
  <c r="I16" i="54"/>
  <c r="E16" i="54"/>
  <c r="D16" i="54"/>
  <c r="H16" i="54" s="1"/>
  <c r="P15" i="54"/>
  <c r="O15" i="54"/>
  <c r="N15" i="54"/>
  <c r="M15" i="54"/>
  <c r="L15" i="54"/>
  <c r="K15" i="54"/>
  <c r="J15" i="54"/>
  <c r="I15" i="54"/>
  <c r="E15" i="54"/>
  <c r="D15" i="54"/>
  <c r="H15" i="54" s="1"/>
  <c r="P14" i="54"/>
  <c r="O14" i="54"/>
  <c r="N14" i="54"/>
  <c r="M14" i="54"/>
  <c r="L14" i="54"/>
  <c r="K14" i="54"/>
  <c r="J14" i="54"/>
  <c r="I14" i="54"/>
  <c r="E14" i="54"/>
  <c r="D14" i="54"/>
  <c r="H14" i="54" s="1"/>
  <c r="P13" i="54"/>
  <c r="O13" i="54"/>
  <c r="N13" i="54"/>
  <c r="M13" i="54"/>
  <c r="L13" i="54"/>
  <c r="K13" i="54"/>
  <c r="J13" i="54"/>
  <c r="I13" i="54"/>
  <c r="E13" i="54"/>
  <c r="D13" i="54"/>
  <c r="H13" i="54" s="1"/>
  <c r="P12" i="54"/>
  <c r="O12" i="54"/>
  <c r="N12" i="54"/>
  <c r="M12" i="54"/>
  <c r="L12" i="54"/>
  <c r="K12" i="54"/>
  <c r="J12" i="54"/>
  <c r="I12" i="54"/>
  <c r="E12" i="54"/>
  <c r="D12" i="54"/>
  <c r="H12" i="54" s="1"/>
  <c r="P11" i="54"/>
  <c r="O11" i="54"/>
  <c r="N11" i="54"/>
  <c r="M11" i="54"/>
  <c r="L11" i="54"/>
  <c r="K11" i="54"/>
  <c r="J11" i="54"/>
  <c r="I11" i="54"/>
  <c r="E11" i="54"/>
  <c r="D11" i="54"/>
  <c r="H11" i="54" s="1"/>
  <c r="P9" i="54"/>
  <c r="O9" i="54"/>
  <c r="N9" i="54"/>
  <c r="M9" i="54"/>
  <c r="L9" i="54"/>
  <c r="K9" i="54"/>
  <c r="J9" i="54"/>
  <c r="I9" i="54"/>
  <c r="E9" i="54"/>
  <c r="D9" i="54"/>
  <c r="P8" i="54"/>
  <c r="O8" i="54"/>
  <c r="N8" i="54"/>
  <c r="M8" i="54"/>
  <c r="L8" i="54"/>
  <c r="K8" i="54"/>
  <c r="J8" i="54"/>
  <c r="I8" i="54"/>
  <c r="E8" i="54"/>
  <c r="D8" i="54"/>
  <c r="H8" i="54" s="1"/>
  <c r="P7" i="54"/>
  <c r="O7" i="54"/>
  <c r="N7" i="54"/>
  <c r="M7" i="54"/>
  <c r="L7" i="54"/>
  <c r="K7" i="54"/>
  <c r="J7" i="54"/>
  <c r="I7" i="54"/>
  <c r="E7" i="54"/>
  <c r="D7" i="54"/>
  <c r="H7" i="54" s="1"/>
  <c r="P6" i="54"/>
  <c r="O6" i="54"/>
  <c r="N6" i="54"/>
  <c r="M6" i="54"/>
  <c r="L6" i="54"/>
  <c r="K6" i="54"/>
  <c r="J6" i="54"/>
  <c r="I6" i="54"/>
  <c r="E6" i="54"/>
  <c r="D6" i="54"/>
  <c r="H6" i="54" s="1"/>
  <c r="P5" i="54"/>
  <c r="P23" i="54" s="1"/>
  <c r="O5" i="54"/>
  <c r="O23" i="54" s="1"/>
  <c r="N5" i="54"/>
  <c r="N23" i="54" s="1"/>
  <c r="M5" i="54"/>
  <c r="M23" i="54" s="1"/>
  <c r="L5" i="54"/>
  <c r="L23" i="54" s="1"/>
  <c r="L24" i="54" s="1"/>
  <c r="K5" i="54"/>
  <c r="K23" i="54" s="1"/>
  <c r="J5" i="54"/>
  <c r="J23" i="54" s="1"/>
  <c r="I5" i="54"/>
  <c r="I23" i="54" s="1"/>
  <c r="E5" i="54"/>
  <c r="E23" i="54" s="1"/>
  <c r="D5" i="54"/>
  <c r="P4" i="54"/>
  <c r="P27" i="54" s="1"/>
  <c r="O4" i="54"/>
  <c r="O27" i="54" s="1"/>
  <c r="N4" i="54"/>
  <c r="N27" i="54" s="1"/>
  <c r="M4" i="54"/>
  <c r="M27" i="54" s="1"/>
  <c r="L4" i="54"/>
  <c r="L27" i="54" s="1"/>
  <c r="K4" i="54"/>
  <c r="K27" i="54" s="1"/>
  <c r="K30" i="54" s="1"/>
  <c r="J4" i="54"/>
  <c r="J27" i="54" s="1"/>
  <c r="I4" i="54"/>
  <c r="I27" i="54" s="1"/>
  <c r="E4" i="54"/>
  <c r="E27" i="54" s="1"/>
  <c r="D4" i="54"/>
  <c r="H3" i="54"/>
  <c r="P2" i="54"/>
  <c r="P20" i="54" s="1"/>
  <c r="O2" i="54"/>
  <c r="O20" i="54" s="1"/>
  <c r="N2" i="54"/>
  <c r="N20" i="54" s="1"/>
  <c r="M2" i="54"/>
  <c r="M20" i="54" s="1"/>
  <c r="L2" i="54"/>
  <c r="L20" i="54" s="1"/>
  <c r="K2" i="54"/>
  <c r="K20" i="54" s="1"/>
  <c r="J2" i="54"/>
  <c r="J20" i="54" s="1"/>
  <c r="I2" i="54"/>
  <c r="I20" i="54" s="1"/>
  <c r="E2" i="54"/>
  <c r="E20" i="54" s="1"/>
  <c r="D2" i="54"/>
  <c r="P37" i="53"/>
  <c r="O37" i="53"/>
  <c r="N37" i="53"/>
  <c r="M37" i="53"/>
  <c r="L37" i="53"/>
  <c r="K37" i="53"/>
  <c r="J37" i="53"/>
  <c r="I37" i="53"/>
  <c r="H37" i="53"/>
  <c r="E37" i="53"/>
  <c r="D37" i="53"/>
  <c r="P36" i="53"/>
  <c r="O36" i="53"/>
  <c r="N36" i="53"/>
  <c r="M36" i="53"/>
  <c r="L36" i="53"/>
  <c r="K36" i="53"/>
  <c r="J36" i="53"/>
  <c r="I36" i="53"/>
  <c r="H36" i="53"/>
  <c r="E36" i="53"/>
  <c r="D36" i="53"/>
  <c r="P35" i="53"/>
  <c r="O35" i="53"/>
  <c r="N35" i="53"/>
  <c r="M35" i="53"/>
  <c r="L35" i="53"/>
  <c r="K35" i="53"/>
  <c r="J35" i="53"/>
  <c r="I35" i="53"/>
  <c r="E35" i="53"/>
  <c r="D35" i="53"/>
  <c r="H35" i="53" s="1"/>
  <c r="P34" i="53"/>
  <c r="O34" i="53"/>
  <c r="N34" i="53"/>
  <c r="M34" i="53"/>
  <c r="L34" i="53"/>
  <c r="K34" i="53"/>
  <c r="J34" i="53"/>
  <c r="I34" i="53"/>
  <c r="E34" i="53"/>
  <c r="D34" i="53"/>
  <c r="H34" i="53" s="1"/>
  <c r="P33" i="53"/>
  <c r="O33" i="53"/>
  <c r="N33" i="53"/>
  <c r="M33" i="53"/>
  <c r="L33" i="53"/>
  <c r="K33" i="53"/>
  <c r="J33" i="53"/>
  <c r="I33" i="53"/>
  <c r="E33" i="53"/>
  <c r="D33" i="53"/>
  <c r="H33" i="53" s="1"/>
  <c r="P32" i="53"/>
  <c r="O32" i="53"/>
  <c r="N32" i="53"/>
  <c r="M32" i="53"/>
  <c r="L32" i="53"/>
  <c r="K32" i="53"/>
  <c r="J32" i="53"/>
  <c r="I32" i="53"/>
  <c r="E32" i="53"/>
  <c r="D32" i="53"/>
  <c r="H32" i="53" s="1"/>
  <c r="P25" i="53"/>
  <c r="O25" i="53"/>
  <c r="N25" i="53"/>
  <c r="M25" i="53"/>
  <c r="L25" i="53"/>
  <c r="K25" i="53"/>
  <c r="K29" i="53" s="1"/>
  <c r="J25" i="53"/>
  <c r="I25" i="53"/>
  <c r="E25" i="53"/>
  <c r="D25" i="53"/>
  <c r="H25" i="53" s="1"/>
  <c r="H29" i="53" s="1"/>
  <c r="P21" i="53"/>
  <c r="O21" i="53"/>
  <c r="N21" i="53"/>
  <c r="M21" i="53"/>
  <c r="L21" i="53"/>
  <c r="K21" i="53"/>
  <c r="J21" i="53"/>
  <c r="I21" i="53"/>
  <c r="E21" i="53"/>
  <c r="D21" i="53"/>
  <c r="H21" i="53" s="1"/>
  <c r="P16" i="53"/>
  <c r="O16" i="53"/>
  <c r="N16" i="53"/>
  <c r="M16" i="53"/>
  <c r="L16" i="53"/>
  <c r="K16" i="53"/>
  <c r="J16" i="53"/>
  <c r="I16" i="53"/>
  <c r="E16" i="53"/>
  <c r="D16" i="53"/>
  <c r="H16" i="53" s="1"/>
  <c r="P15" i="53"/>
  <c r="O15" i="53"/>
  <c r="N15" i="53"/>
  <c r="M15" i="53"/>
  <c r="L15" i="53"/>
  <c r="K15" i="53"/>
  <c r="J15" i="53"/>
  <c r="I15" i="53"/>
  <c r="E15" i="53"/>
  <c r="D15" i="53"/>
  <c r="H15" i="53" s="1"/>
  <c r="P14" i="53"/>
  <c r="O14" i="53"/>
  <c r="N14" i="53"/>
  <c r="M14" i="53"/>
  <c r="L14" i="53"/>
  <c r="K14" i="53"/>
  <c r="J14" i="53"/>
  <c r="I14" i="53"/>
  <c r="E14" i="53"/>
  <c r="D14" i="53"/>
  <c r="H14" i="53" s="1"/>
  <c r="P13" i="53"/>
  <c r="O13" i="53"/>
  <c r="N13" i="53"/>
  <c r="M13" i="53"/>
  <c r="L13" i="53"/>
  <c r="K13" i="53"/>
  <c r="J13" i="53"/>
  <c r="I13" i="53"/>
  <c r="E13" i="53"/>
  <c r="D13" i="53"/>
  <c r="H13" i="53" s="1"/>
  <c r="P12" i="53"/>
  <c r="O12" i="53"/>
  <c r="N12" i="53"/>
  <c r="M12" i="53"/>
  <c r="L12" i="53"/>
  <c r="K12" i="53"/>
  <c r="J12" i="53"/>
  <c r="I12" i="53"/>
  <c r="E12" i="53"/>
  <c r="D12" i="53"/>
  <c r="H12" i="53" s="1"/>
  <c r="P11" i="53"/>
  <c r="O11" i="53"/>
  <c r="N11" i="53"/>
  <c r="M11" i="53"/>
  <c r="L11" i="53"/>
  <c r="K11" i="53"/>
  <c r="J11" i="53"/>
  <c r="I11" i="53"/>
  <c r="E11" i="53"/>
  <c r="D11" i="53"/>
  <c r="H11" i="53" s="1"/>
  <c r="P9" i="53"/>
  <c r="O9" i="53"/>
  <c r="N9" i="53"/>
  <c r="M9" i="53"/>
  <c r="L9" i="53"/>
  <c r="K9" i="53"/>
  <c r="J9" i="53"/>
  <c r="I9" i="53"/>
  <c r="E9" i="53"/>
  <c r="D9" i="53"/>
  <c r="P8" i="53"/>
  <c r="O8" i="53"/>
  <c r="N8" i="53"/>
  <c r="M8" i="53"/>
  <c r="L8" i="53"/>
  <c r="K8" i="53"/>
  <c r="J8" i="53"/>
  <c r="I8" i="53"/>
  <c r="E8" i="53"/>
  <c r="D8" i="53"/>
  <c r="H8" i="53" s="1"/>
  <c r="P7" i="53"/>
  <c r="O7" i="53"/>
  <c r="N7" i="53"/>
  <c r="M7" i="53"/>
  <c r="L7" i="53"/>
  <c r="K7" i="53"/>
  <c r="J7" i="53"/>
  <c r="I7" i="53"/>
  <c r="E7" i="53"/>
  <c r="D7" i="53"/>
  <c r="H7" i="53" s="1"/>
  <c r="P6" i="53"/>
  <c r="O6" i="53"/>
  <c r="N6" i="53"/>
  <c r="M6" i="53"/>
  <c r="L6" i="53"/>
  <c r="K6" i="53"/>
  <c r="J6" i="53"/>
  <c r="I6" i="53"/>
  <c r="E6" i="53"/>
  <c r="D6" i="53"/>
  <c r="H6" i="53" s="1"/>
  <c r="P5" i="53"/>
  <c r="P23" i="53" s="1"/>
  <c r="O5" i="53"/>
  <c r="O23" i="53" s="1"/>
  <c r="N5" i="53"/>
  <c r="N23" i="53" s="1"/>
  <c r="M5" i="53"/>
  <c r="M23" i="53" s="1"/>
  <c r="L5" i="53"/>
  <c r="L23" i="53" s="1"/>
  <c r="L24" i="53" s="1"/>
  <c r="K5" i="53"/>
  <c r="K23" i="53" s="1"/>
  <c r="J5" i="53"/>
  <c r="J23" i="53" s="1"/>
  <c r="I5" i="53"/>
  <c r="I23" i="53" s="1"/>
  <c r="E5" i="53"/>
  <c r="E23" i="53" s="1"/>
  <c r="D5" i="53"/>
  <c r="P4" i="53"/>
  <c r="P27" i="53" s="1"/>
  <c r="O4" i="53"/>
  <c r="O27" i="53" s="1"/>
  <c r="N4" i="53"/>
  <c r="N27" i="53" s="1"/>
  <c r="M4" i="53"/>
  <c r="M27" i="53" s="1"/>
  <c r="L4" i="53"/>
  <c r="L27" i="53" s="1"/>
  <c r="K4" i="53"/>
  <c r="K27" i="53" s="1"/>
  <c r="K30" i="53" s="1"/>
  <c r="J4" i="53"/>
  <c r="J27" i="53" s="1"/>
  <c r="I4" i="53"/>
  <c r="I27" i="53" s="1"/>
  <c r="E4" i="53"/>
  <c r="E27" i="53" s="1"/>
  <c r="D4" i="53"/>
  <c r="H3" i="53"/>
  <c r="P2" i="53"/>
  <c r="P20" i="53" s="1"/>
  <c r="O2" i="53"/>
  <c r="O20" i="53" s="1"/>
  <c r="N2" i="53"/>
  <c r="N20" i="53" s="1"/>
  <c r="M2" i="53"/>
  <c r="M20" i="53" s="1"/>
  <c r="L2" i="53"/>
  <c r="L20" i="53" s="1"/>
  <c r="K2" i="53"/>
  <c r="K20" i="53" s="1"/>
  <c r="J2" i="53"/>
  <c r="J20" i="53" s="1"/>
  <c r="I2" i="53"/>
  <c r="I20" i="53" s="1"/>
  <c r="E2" i="53"/>
  <c r="E20" i="53" s="1"/>
  <c r="D2" i="53"/>
  <c r="N37" i="52"/>
  <c r="M37" i="52"/>
  <c r="L37" i="52"/>
  <c r="K37" i="52"/>
  <c r="J37" i="52"/>
  <c r="I37" i="52"/>
  <c r="H37" i="52"/>
  <c r="E37" i="52"/>
  <c r="D37" i="52"/>
  <c r="N36" i="52"/>
  <c r="M36" i="52"/>
  <c r="L36" i="52"/>
  <c r="K36" i="52"/>
  <c r="J36" i="52"/>
  <c r="I36" i="52"/>
  <c r="H36" i="52"/>
  <c r="E36" i="52"/>
  <c r="D36" i="52"/>
  <c r="N35" i="52"/>
  <c r="M35" i="52"/>
  <c r="L35" i="52"/>
  <c r="K35" i="52"/>
  <c r="J35" i="52"/>
  <c r="I35" i="52"/>
  <c r="E35" i="52"/>
  <c r="D35" i="52"/>
  <c r="H35" i="52" s="1"/>
  <c r="N34" i="52"/>
  <c r="M34" i="52"/>
  <c r="L34" i="52"/>
  <c r="K34" i="52"/>
  <c r="J34" i="52"/>
  <c r="I34" i="52"/>
  <c r="E34" i="52"/>
  <c r="D34" i="52"/>
  <c r="H34" i="52" s="1"/>
  <c r="N33" i="52"/>
  <c r="M33" i="52"/>
  <c r="L33" i="52"/>
  <c r="K33" i="52"/>
  <c r="J33" i="52"/>
  <c r="I33" i="52"/>
  <c r="E33" i="52"/>
  <c r="D33" i="52"/>
  <c r="H33" i="52" s="1"/>
  <c r="N32" i="52"/>
  <c r="M32" i="52"/>
  <c r="L32" i="52"/>
  <c r="K32" i="52"/>
  <c r="J32" i="52"/>
  <c r="I32" i="52"/>
  <c r="E32" i="52"/>
  <c r="D32" i="52"/>
  <c r="H32" i="52" s="1"/>
  <c r="N25" i="52"/>
  <c r="M25" i="52"/>
  <c r="L25" i="52"/>
  <c r="K25" i="52"/>
  <c r="J25" i="52"/>
  <c r="I25" i="52"/>
  <c r="E25" i="52"/>
  <c r="D25" i="52"/>
  <c r="H25" i="52" s="1"/>
  <c r="H29" i="52" s="1"/>
  <c r="N21" i="52"/>
  <c r="M21" i="52"/>
  <c r="L21" i="52"/>
  <c r="K21" i="52"/>
  <c r="J21" i="52"/>
  <c r="I21" i="52"/>
  <c r="E21" i="52"/>
  <c r="D21" i="52"/>
  <c r="H21" i="52" s="1"/>
  <c r="N16" i="52"/>
  <c r="M16" i="52"/>
  <c r="L16" i="52"/>
  <c r="K16" i="52"/>
  <c r="J16" i="52"/>
  <c r="I16" i="52"/>
  <c r="E16" i="52"/>
  <c r="D16" i="52"/>
  <c r="H16" i="52" s="1"/>
  <c r="N15" i="52"/>
  <c r="M15" i="52"/>
  <c r="L15" i="52"/>
  <c r="K15" i="52"/>
  <c r="J15" i="52"/>
  <c r="I15" i="52"/>
  <c r="E15" i="52"/>
  <c r="D15" i="52"/>
  <c r="H15" i="52" s="1"/>
  <c r="N14" i="52"/>
  <c r="M14" i="52"/>
  <c r="L14" i="52"/>
  <c r="K14" i="52"/>
  <c r="J14" i="52"/>
  <c r="I14" i="52"/>
  <c r="E14" i="52"/>
  <c r="D14" i="52"/>
  <c r="H14" i="52" s="1"/>
  <c r="N13" i="52"/>
  <c r="M13" i="52"/>
  <c r="L13" i="52"/>
  <c r="K13" i="52"/>
  <c r="J13" i="52"/>
  <c r="I13" i="52"/>
  <c r="E13" i="52"/>
  <c r="D13" i="52"/>
  <c r="H13" i="52" s="1"/>
  <c r="N12" i="52"/>
  <c r="M12" i="52"/>
  <c r="L12" i="52"/>
  <c r="K12" i="52"/>
  <c r="J12" i="52"/>
  <c r="I12" i="52"/>
  <c r="E12" i="52"/>
  <c r="D12" i="52"/>
  <c r="H12" i="52" s="1"/>
  <c r="N11" i="52"/>
  <c r="M11" i="52"/>
  <c r="L11" i="52"/>
  <c r="K11" i="52"/>
  <c r="J11" i="52"/>
  <c r="I11" i="52"/>
  <c r="E11" i="52"/>
  <c r="D11" i="52"/>
  <c r="H11" i="52" s="1"/>
  <c r="N9" i="52"/>
  <c r="M9" i="52"/>
  <c r="L9" i="52"/>
  <c r="K9" i="52"/>
  <c r="J9" i="52"/>
  <c r="I9" i="52"/>
  <c r="E9" i="52"/>
  <c r="D9" i="52"/>
  <c r="N8" i="52"/>
  <c r="M8" i="52"/>
  <c r="L8" i="52"/>
  <c r="K8" i="52"/>
  <c r="J8" i="52"/>
  <c r="I8" i="52"/>
  <c r="E8" i="52"/>
  <c r="D8" i="52"/>
  <c r="H8" i="52" s="1"/>
  <c r="N7" i="52"/>
  <c r="M7" i="52"/>
  <c r="L7" i="52"/>
  <c r="K7" i="52"/>
  <c r="J7" i="52"/>
  <c r="I7" i="52"/>
  <c r="E7" i="52"/>
  <c r="D7" i="52"/>
  <c r="H7" i="52" s="1"/>
  <c r="N6" i="52"/>
  <c r="M6" i="52"/>
  <c r="L6" i="52"/>
  <c r="K6" i="52"/>
  <c r="J6" i="52"/>
  <c r="I6" i="52"/>
  <c r="E6" i="52"/>
  <c r="D6" i="52"/>
  <c r="H6" i="52" s="1"/>
  <c r="N5" i="52"/>
  <c r="N23" i="52" s="1"/>
  <c r="M5" i="52"/>
  <c r="M23" i="52" s="1"/>
  <c r="L5" i="52"/>
  <c r="L23" i="52" s="1"/>
  <c r="L24" i="52" s="1"/>
  <c r="K5" i="52"/>
  <c r="K23" i="52" s="1"/>
  <c r="K24" i="52" s="1"/>
  <c r="J5" i="52"/>
  <c r="J23" i="52" s="1"/>
  <c r="I5" i="52"/>
  <c r="I23" i="52" s="1"/>
  <c r="E5" i="52"/>
  <c r="E23" i="52" s="1"/>
  <c r="D5" i="52"/>
  <c r="N4" i="52"/>
  <c r="N27" i="52" s="1"/>
  <c r="M4" i="52"/>
  <c r="M27" i="52" s="1"/>
  <c r="L4" i="52"/>
  <c r="L27" i="52" s="1"/>
  <c r="K4" i="52"/>
  <c r="K27" i="52" s="1"/>
  <c r="J4" i="52"/>
  <c r="J27" i="52" s="1"/>
  <c r="I4" i="52"/>
  <c r="I27" i="52" s="1"/>
  <c r="E4" i="52"/>
  <c r="E27" i="52" s="1"/>
  <c r="D4" i="52"/>
  <c r="H3" i="52"/>
  <c r="N2" i="52"/>
  <c r="N20" i="52" s="1"/>
  <c r="M2" i="52"/>
  <c r="M20" i="52" s="1"/>
  <c r="L2" i="52"/>
  <c r="L20" i="52" s="1"/>
  <c r="K2" i="52"/>
  <c r="K20" i="52" s="1"/>
  <c r="J2" i="52"/>
  <c r="J20" i="52" s="1"/>
  <c r="I2" i="52"/>
  <c r="I20" i="52" s="1"/>
  <c r="E2" i="52"/>
  <c r="E20" i="52" s="1"/>
  <c r="D2" i="52"/>
  <c r="P37" i="51"/>
  <c r="O37" i="51"/>
  <c r="N37" i="51"/>
  <c r="M37" i="51"/>
  <c r="L37" i="51"/>
  <c r="K37" i="51"/>
  <c r="J37" i="51"/>
  <c r="I37" i="51"/>
  <c r="H37" i="51"/>
  <c r="E37" i="51"/>
  <c r="D37" i="51"/>
  <c r="P36" i="51"/>
  <c r="O36" i="51"/>
  <c r="N36" i="51"/>
  <c r="M36" i="51"/>
  <c r="L36" i="51"/>
  <c r="K36" i="51"/>
  <c r="J36" i="51"/>
  <c r="I36" i="51"/>
  <c r="H36" i="51"/>
  <c r="E36" i="51"/>
  <c r="D36" i="51"/>
  <c r="P35" i="51"/>
  <c r="O35" i="51"/>
  <c r="N35" i="51"/>
  <c r="M35" i="51"/>
  <c r="L35" i="51"/>
  <c r="K35" i="51"/>
  <c r="J35" i="51"/>
  <c r="I35" i="51"/>
  <c r="E35" i="51"/>
  <c r="D35" i="51"/>
  <c r="H35" i="51" s="1"/>
  <c r="P34" i="51"/>
  <c r="O34" i="51"/>
  <c r="N34" i="51"/>
  <c r="M34" i="51"/>
  <c r="L34" i="51"/>
  <c r="K34" i="51"/>
  <c r="J34" i="51"/>
  <c r="I34" i="51"/>
  <c r="E34" i="51"/>
  <c r="D34" i="51"/>
  <c r="H34" i="51" s="1"/>
  <c r="P33" i="51"/>
  <c r="O33" i="51"/>
  <c r="N33" i="51"/>
  <c r="M33" i="51"/>
  <c r="L33" i="51"/>
  <c r="K33" i="51"/>
  <c r="J33" i="51"/>
  <c r="I33" i="51"/>
  <c r="E33" i="51"/>
  <c r="D33" i="51"/>
  <c r="H33" i="51" s="1"/>
  <c r="P32" i="51"/>
  <c r="O32" i="51"/>
  <c r="N32" i="51"/>
  <c r="M32" i="51"/>
  <c r="L32" i="51"/>
  <c r="K32" i="51"/>
  <c r="J32" i="51"/>
  <c r="I32" i="51"/>
  <c r="E32" i="51"/>
  <c r="D32" i="51"/>
  <c r="H32" i="51" s="1"/>
  <c r="P25" i="51"/>
  <c r="O25" i="51"/>
  <c r="N25" i="51"/>
  <c r="M25" i="51"/>
  <c r="L25" i="51"/>
  <c r="K25" i="51"/>
  <c r="K29" i="51" s="1"/>
  <c r="J25" i="51"/>
  <c r="I25" i="51"/>
  <c r="E25" i="51"/>
  <c r="D25" i="51"/>
  <c r="H25" i="51" s="1"/>
  <c r="H29" i="51" s="1"/>
  <c r="P21" i="51"/>
  <c r="O21" i="51"/>
  <c r="N21" i="51"/>
  <c r="M21" i="51"/>
  <c r="L21" i="51"/>
  <c r="K21" i="51"/>
  <c r="J21" i="51"/>
  <c r="I21" i="51"/>
  <c r="E21" i="51"/>
  <c r="D21" i="51"/>
  <c r="H21" i="51" s="1"/>
  <c r="P16" i="51"/>
  <c r="O16" i="51"/>
  <c r="N16" i="51"/>
  <c r="M16" i="51"/>
  <c r="L16" i="51"/>
  <c r="K16" i="51"/>
  <c r="J16" i="51"/>
  <c r="I16" i="51"/>
  <c r="E16" i="51"/>
  <c r="D16" i="51"/>
  <c r="H16" i="51" s="1"/>
  <c r="P15" i="51"/>
  <c r="O15" i="51"/>
  <c r="N15" i="51"/>
  <c r="M15" i="51"/>
  <c r="L15" i="51"/>
  <c r="K15" i="51"/>
  <c r="J15" i="51"/>
  <c r="I15" i="51"/>
  <c r="E15" i="51"/>
  <c r="D15" i="51"/>
  <c r="H15" i="51" s="1"/>
  <c r="P14" i="51"/>
  <c r="O14" i="51"/>
  <c r="N14" i="51"/>
  <c r="M14" i="51"/>
  <c r="L14" i="51"/>
  <c r="K14" i="51"/>
  <c r="J14" i="51"/>
  <c r="I14" i="51"/>
  <c r="E14" i="51"/>
  <c r="D14" i="51"/>
  <c r="H14" i="51" s="1"/>
  <c r="P13" i="51"/>
  <c r="O13" i="51"/>
  <c r="N13" i="51"/>
  <c r="M13" i="51"/>
  <c r="L13" i="51"/>
  <c r="K13" i="51"/>
  <c r="J13" i="51"/>
  <c r="I13" i="51"/>
  <c r="E13" i="51"/>
  <c r="D13" i="51"/>
  <c r="H13" i="51" s="1"/>
  <c r="P12" i="51"/>
  <c r="O12" i="51"/>
  <c r="N12" i="51"/>
  <c r="M12" i="51"/>
  <c r="L12" i="51"/>
  <c r="K12" i="51"/>
  <c r="J12" i="51"/>
  <c r="I12" i="51"/>
  <c r="E12" i="51"/>
  <c r="D12" i="51"/>
  <c r="H12" i="51" s="1"/>
  <c r="P11" i="51"/>
  <c r="O11" i="51"/>
  <c r="N11" i="51"/>
  <c r="M11" i="51"/>
  <c r="L11" i="51"/>
  <c r="K11" i="51"/>
  <c r="J11" i="51"/>
  <c r="I11" i="51"/>
  <c r="E11" i="51"/>
  <c r="D11" i="51"/>
  <c r="H11" i="51" s="1"/>
  <c r="P9" i="51"/>
  <c r="O9" i="51"/>
  <c r="N9" i="51"/>
  <c r="M9" i="51"/>
  <c r="L9" i="51"/>
  <c r="K9" i="51"/>
  <c r="J9" i="51"/>
  <c r="I9" i="51"/>
  <c r="E9" i="51"/>
  <c r="D9" i="51"/>
  <c r="P8" i="51"/>
  <c r="O8" i="51"/>
  <c r="N8" i="51"/>
  <c r="M8" i="51"/>
  <c r="L8" i="51"/>
  <c r="K8" i="51"/>
  <c r="J8" i="51"/>
  <c r="I8" i="51"/>
  <c r="E8" i="51"/>
  <c r="D8" i="51"/>
  <c r="H8" i="51" s="1"/>
  <c r="P7" i="51"/>
  <c r="O7" i="51"/>
  <c r="N7" i="51"/>
  <c r="M7" i="51"/>
  <c r="L7" i="51"/>
  <c r="K7" i="51"/>
  <c r="J7" i="51"/>
  <c r="I7" i="51"/>
  <c r="E7" i="51"/>
  <c r="D7" i="51"/>
  <c r="H7" i="51" s="1"/>
  <c r="P6" i="51"/>
  <c r="O6" i="51"/>
  <c r="N6" i="51"/>
  <c r="M6" i="51"/>
  <c r="L6" i="51"/>
  <c r="K6" i="51"/>
  <c r="J6" i="51"/>
  <c r="I6" i="51"/>
  <c r="E6" i="51"/>
  <c r="D6" i="51"/>
  <c r="H6" i="51" s="1"/>
  <c r="P5" i="51"/>
  <c r="P23" i="51" s="1"/>
  <c r="O5" i="51"/>
  <c r="O23" i="51" s="1"/>
  <c r="N5" i="51"/>
  <c r="N23" i="51" s="1"/>
  <c r="M5" i="51"/>
  <c r="M23" i="51" s="1"/>
  <c r="L5" i="51"/>
  <c r="L23" i="51" s="1"/>
  <c r="L24" i="51" s="1"/>
  <c r="K5" i="51"/>
  <c r="K23" i="51" s="1"/>
  <c r="J5" i="51"/>
  <c r="J23" i="51" s="1"/>
  <c r="I5" i="51"/>
  <c r="I23" i="51" s="1"/>
  <c r="E5" i="51"/>
  <c r="E23" i="51" s="1"/>
  <c r="D5" i="51"/>
  <c r="P4" i="51"/>
  <c r="P27" i="51" s="1"/>
  <c r="O4" i="51"/>
  <c r="O27" i="51" s="1"/>
  <c r="N4" i="51"/>
  <c r="N27" i="51" s="1"/>
  <c r="M4" i="51"/>
  <c r="M27" i="51" s="1"/>
  <c r="L4" i="51"/>
  <c r="L27" i="51" s="1"/>
  <c r="K4" i="51"/>
  <c r="K27" i="51" s="1"/>
  <c r="K30" i="51" s="1"/>
  <c r="J4" i="51"/>
  <c r="J27" i="51" s="1"/>
  <c r="I4" i="51"/>
  <c r="I27" i="51" s="1"/>
  <c r="E4" i="51"/>
  <c r="E27" i="51" s="1"/>
  <c r="D4" i="51"/>
  <c r="H3" i="51"/>
  <c r="P2" i="51"/>
  <c r="P20" i="51" s="1"/>
  <c r="O2" i="51"/>
  <c r="O20" i="51" s="1"/>
  <c r="N2" i="51"/>
  <c r="N20" i="51" s="1"/>
  <c r="M2" i="51"/>
  <c r="M20" i="51" s="1"/>
  <c r="L2" i="51"/>
  <c r="L20" i="51" s="1"/>
  <c r="K2" i="51"/>
  <c r="K20" i="51" s="1"/>
  <c r="J2" i="51"/>
  <c r="J20" i="51" s="1"/>
  <c r="I2" i="51"/>
  <c r="I20" i="51" s="1"/>
  <c r="E2" i="51"/>
  <c r="E20" i="51" s="1"/>
  <c r="D2" i="51"/>
  <c r="P37" i="50"/>
  <c r="O37" i="50"/>
  <c r="N37" i="50"/>
  <c r="M37" i="50"/>
  <c r="L37" i="50"/>
  <c r="K37" i="50"/>
  <c r="J37" i="50"/>
  <c r="I37" i="50"/>
  <c r="H37" i="50"/>
  <c r="E37" i="50"/>
  <c r="D37" i="50"/>
  <c r="P36" i="50"/>
  <c r="O36" i="50"/>
  <c r="N36" i="50"/>
  <c r="M36" i="50"/>
  <c r="L36" i="50"/>
  <c r="K36" i="50"/>
  <c r="J36" i="50"/>
  <c r="I36" i="50"/>
  <c r="H36" i="50"/>
  <c r="E36" i="50"/>
  <c r="D36" i="50"/>
  <c r="P35" i="50"/>
  <c r="O35" i="50"/>
  <c r="N35" i="50"/>
  <c r="M35" i="50"/>
  <c r="L35" i="50"/>
  <c r="K35" i="50"/>
  <c r="J35" i="50"/>
  <c r="I35" i="50"/>
  <c r="E35" i="50"/>
  <c r="D35" i="50"/>
  <c r="H35" i="50" s="1"/>
  <c r="P34" i="50"/>
  <c r="O34" i="50"/>
  <c r="N34" i="50"/>
  <c r="M34" i="50"/>
  <c r="L34" i="50"/>
  <c r="K34" i="50"/>
  <c r="J34" i="50"/>
  <c r="I34" i="50"/>
  <c r="E34" i="50"/>
  <c r="D34" i="50"/>
  <c r="H34" i="50" s="1"/>
  <c r="P33" i="50"/>
  <c r="O33" i="50"/>
  <c r="N33" i="50"/>
  <c r="M33" i="50"/>
  <c r="L33" i="50"/>
  <c r="K33" i="50"/>
  <c r="J33" i="50"/>
  <c r="I33" i="50"/>
  <c r="E33" i="50"/>
  <c r="D33" i="50"/>
  <c r="H33" i="50" s="1"/>
  <c r="P32" i="50"/>
  <c r="O32" i="50"/>
  <c r="N32" i="50"/>
  <c r="M32" i="50"/>
  <c r="L32" i="50"/>
  <c r="K32" i="50"/>
  <c r="J32" i="50"/>
  <c r="I32" i="50"/>
  <c r="E32" i="50"/>
  <c r="D32" i="50"/>
  <c r="H32" i="50" s="1"/>
  <c r="P25" i="50"/>
  <c r="O25" i="50"/>
  <c r="N25" i="50"/>
  <c r="M25" i="50"/>
  <c r="L25" i="50"/>
  <c r="K25" i="50"/>
  <c r="K29" i="50" s="1"/>
  <c r="J25" i="50"/>
  <c r="I25" i="50"/>
  <c r="E25" i="50"/>
  <c r="D25" i="50"/>
  <c r="H25" i="50" s="1"/>
  <c r="H29" i="50" s="1"/>
  <c r="P21" i="50"/>
  <c r="O21" i="50"/>
  <c r="N21" i="50"/>
  <c r="M21" i="50"/>
  <c r="L21" i="50"/>
  <c r="K21" i="50"/>
  <c r="J21" i="50"/>
  <c r="I21" i="50"/>
  <c r="E21" i="50"/>
  <c r="D21" i="50"/>
  <c r="H21" i="50" s="1"/>
  <c r="P16" i="50"/>
  <c r="O16" i="50"/>
  <c r="N16" i="50"/>
  <c r="M16" i="50"/>
  <c r="L16" i="50"/>
  <c r="K16" i="50"/>
  <c r="J16" i="50"/>
  <c r="I16" i="50"/>
  <c r="E16" i="50"/>
  <c r="D16" i="50"/>
  <c r="H16" i="50" s="1"/>
  <c r="P15" i="50"/>
  <c r="O15" i="50"/>
  <c r="N15" i="50"/>
  <c r="M15" i="50"/>
  <c r="L15" i="50"/>
  <c r="K15" i="50"/>
  <c r="J15" i="50"/>
  <c r="I15" i="50"/>
  <c r="E15" i="50"/>
  <c r="D15" i="50"/>
  <c r="H15" i="50" s="1"/>
  <c r="P14" i="50"/>
  <c r="O14" i="50"/>
  <c r="N14" i="50"/>
  <c r="M14" i="50"/>
  <c r="L14" i="50"/>
  <c r="K14" i="50"/>
  <c r="J14" i="50"/>
  <c r="I14" i="50"/>
  <c r="E14" i="50"/>
  <c r="D14" i="50"/>
  <c r="H14" i="50" s="1"/>
  <c r="P13" i="50"/>
  <c r="O13" i="50"/>
  <c r="N13" i="50"/>
  <c r="M13" i="50"/>
  <c r="L13" i="50"/>
  <c r="K13" i="50"/>
  <c r="J13" i="50"/>
  <c r="I13" i="50"/>
  <c r="E13" i="50"/>
  <c r="D13" i="50"/>
  <c r="H13" i="50" s="1"/>
  <c r="P12" i="50"/>
  <c r="O12" i="50"/>
  <c r="N12" i="50"/>
  <c r="M12" i="50"/>
  <c r="L12" i="50"/>
  <c r="K12" i="50"/>
  <c r="J12" i="50"/>
  <c r="I12" i="50"/>
  <c r="E12" i="50"/>
  <c r="D12" i="50"/>
  <c r="H12" i="50" s="1"/>
  <c r="P11" i="50"/>
  <c r="O11" i="50"/>
  <c r="N11" i="50"/>
  <c r="M11" i="50"/>
  <c r="L11" i="50"/>
  <c r="K11" i="50"/>
  <c r="J11" i="50"/>
  <c r="I11" i="50"/>
  <c r="E11" i="50"/>
  <c r="D11" i="50"/>
  <c r="H11" i="50" s="1"/>
  <c r="P9" i="50"/>
  <c r="O9" i="50"/>
  <c r="N9" i="50"/>
  <c r="M9" i="50"/>
  <c r="L9" i="50"/>
  <c r="K9" i="50"/>
  <c r="J9" i="50"/>
  <c r="I9" i="50"/>
  <c r="E9" i="50"/>
  <c r="D9" i="50"/>
  <c r="P8" i="50"/>
  <c r="O8" i="50"/>
  <c r="N8" i="50"/>
  <c r="M8" i="50"/>
  <c r="L8" i="50"/>
  <c r="K8" i="50"/>
  <c r="J8" i="50"/>
  <c r="I8" i="50"/>
  <c r="E8" i="50"/>
  <c r="D8" i="50"/>
  <c r="H8" i="50" s="1"/>
  <c r="P7" i="50"/>
  <c r="O7" i="50"/>
  <c r="N7" i="50"/>
  <c r="M7" i="50"/>
  <c r="L7" i="50"/>
  <c r="K7" i="50"/>
  <c r="J7" i="50"/>
  <c r="I7" i="50"/>
  <c r="E7" i="50"/>
  <c r="D7" i="50"/>
  <c r="H7" i="50" s="1"/>
  <c r="P6" i="50"/>
  <c r="O6" i="50"/>
  <c r="N6" i="50"/>
  <c r="M6" i="50"/>
  <c r="L6" i="50"/>
  <c r="K6" i="50"/>
  <c r="J6" i="50"/>
  <c r="I6" i="50"/>
  <c r="E6" i="50"/>
  <c r="D6" i="50"/>
  <c r="H6" i="50" s="1"/>
  <c r="P5" i="50"/>
  <c r="P23" i="50" s="1"/>
  <c r="O5" i="50"/>
  <c r="O23" i="50" s="1"/>
  <c r="N5" i="50"/>
  <c r="N23" i="50" s="1"/>
  <c r="M5" i="50"/>
  <c r="M23" i="50" s="1"/>
  <c r="L5" i="50"/>
  <c r="L23" i="50" s="1"/>
  <c r="L24" i="50" s="1"/>
  <c r="K5" i="50"/>
  <c r="K23" i="50" s="1"/>
  <c r="J5" i="50"/>
  <c r="J23" i="50" s="1"/>
  <c r="I5" i="50"/>
  <c r="I23" i="50" s="1"/>
  <c r="E5" i="50"/>
  <c r="E23" i="50" s="1"/>
  <c r="D5" i="50"/>
  <c r="P4" i="50"/>
  <c r="P27" i="50" s="1"/>
  <c r="O4" i="50"/>
  <c r="O27" i="50" s="1"/>
  <c r="N4" i="50"/>
  <c r="N27" i="50" s="1"/>
  <c r="M4" i="50"/>
  <c r="M27" i="50" s="1"/>
  <c r="L4" i="50"/>
  <c r="L27" i="50" s="1"/>
  <c r="K4" i="50"/>
  <c r="K27" i="50" s="1"/>
  <c r="K30" i="50" s="1"/>
  <c r="J4" i="50"/>
  <c r="J27" i="50" s="1"/>
  <c r="I4" i="50"/>
  <c r="I27" i="50" s="1"/>
  <c r="E4" i="50"/>
  <c r="E27" i="50" s="1"/>
  <c r="D4" i="50"/>
  <c r="H3" i="50"/>
  <c r="P2" i="50"/>
  <c r="P20" i="50" s="1"/>
  <c r="O2" i="50"/>
  <c r="O20" i="50" s="1"/>
  <c r="N2" i="50"/>
  <c r="N20" i="50" s="1"/>
  <c r="M2" i="50"/>
  <c r="M20" i="50" s="1"/>
  <c r="L2" i="50"/>
  <c r="L20" i="50" s="1"/>
  <c r="K2" i="50"/>
  <c r="K20" i="50" s="1"/>
  <c r="J2" i="50"/>
  <c r="J20" i="50" s="1"/>
  <c r="I2" i="50"/>
  <c r="I20" i="50" s="1"/>
  <c r="E2" i="50"/>
  <c r="E20" i="50" s="1"/>
  <c r="D2" i="50"/>
  <c r="P37" i="49"/>
  <c r="O37" i="49"/>
  <c r="N37" i="49"/>
  <c r="M37" i="49"/>
  <c r="L37" i="49"/>
  <c r="K37" i="49"/>
  <c r="J37" i="49"/>
  <c r="I37" i="49"/>
  <c r="H37" i="49"/>
  <c r="E37" i="49"/>
  <c r="D37" i="49"/>
  <c r="P36" i="49"/>
  <c r="O36" i="49"/>
  <c r="N36" i="49"/>
  <c r="M36" i="49"/>
  <c r="L36" i="49"/>
  <c r="K36" i="49"/>
  <c r="J36" i="49"/>
  <c r="I36" i="49"/>
  <c r="H36" i="49"/>
  <c r="E36" i="49"/>
  <c r="D36" i="49"/>
  <c r="P35" i="49"/>
  <c r="O35" i="49"/>
  <c r="N35" i="49"/>
  <c r="M35" i="49"/>
  <c r="L35" i="49"/>
  <c r="K35" i="49"/>
  <c r="J35" i="49"/>
  <c r="I35" i="49"/>
  <c r="E35" i="49"/>
  <c r="D35" i="49"/>
  <c r="H35" i="49" s="1"/>
  <c r="P34" i="49"/>
  <c r="O34" i="49"/>
  <c r="N34" i="49"/>
  <c r="M34" i="49"/>
  <c r="L34" i="49"/>
  <c r="K34" i="49"/>
  <c r="J34" i="49"/>
  <c r="I34" i="49"/>
  <c r="E34" i="49"/>
  <c r="D34" i="49"/>
  <c r="H34" i="49" s="1"/>
  <c r="P33" i="49"/>
  <c r="O33" i="49"/>
  <c r="N33" i="49"/>
  <c r="M33" i="49"/>
  <c r="L33" i="49"/>
  <c r="K33" i="49"/>
  <c r="J33" i="49"/>
  <c r="I33" i="49"/>
  <c r="E33" i="49"/>
  <c r="D33" i="49"/>
  <c r="H33" i="49" s="1"/>
  <c r="P32" i="49"/>
  <c r="O32" i="49"/>
  <c r="N32" i="49"/>
  <c r="M32" i="49"/>
  <c r="L32" i="49"/>
  <c r="K32" i="49"/>
  <c r="J32" i="49"/>
  <c r="I32" i="49"/>
  <c r="E32" i="49"/>
  <c r="D32" i="49"/>
  <c r="H32" i="49" s="1"/>
  <c r="P25" i="49"/>
  <c r="O25" i="49"/>
  <c r="N25" i="49"/>
  <c r="M25" i="49"/>
  <c r="L25" i="49"/>
  <c r="K25" i="49"/>
  <c r="K29" i="49" s="1"/>
  <c r="J25" i="49"/>
  <c r="I25" i="49"/>
  <c r="E25" i="49"/>
  <c r="D25" i="49"/>
  <c r="H25" i="49" s="1"/>
  <c r="H29" i="49" s="1"/>
  <c r="P21" i="49"/>
  <c r="O21" i="49"/>
  <c r="N21" i="49"/>
  <c r="M21" i="49"/>
  <c r="L21" i="49"/>
  <c r="K21" i="49"/>
  <c r="J21" i="49"/>
  <c r="I21" i="49"/>
  <c r="E21" i="49"/>
  <c r="D21" i="49"/>
  <c r="H21" i="49" s="1"/>
  <c r="P16" i="49"/>
  <c r="O16" i="49"/>
  <c r="N16" i="49"/>
  <c r="M16" i="49"/>
  <c r="L16" i="49"/>
  <c r="K16" i="49"/>
  <c r="J16" i="49"/>
  <c r="I16" i="49"/>
  <c r="E16" i="49"/>
  <c r="D16" i="49"/>
  <c r="H16" i="49" s="1"/>
  <c r="P15" i="49"/>
  <c r="O15" i="49"/>
  <c r="N15" i="49"/>
  <c r="M15" i="49"/>
  <c r="L15" i="49"/>
  <c r="K15" i="49"/>
  <c r="J15" i="49"/>
  <c r="I15" i="49"/>
  <c r="E15" i="49"/>
  <c r="D15" i="49"/>
  <c r="H15" i="49" s="1"/>
  <c r="P14" i="49"/>
  <c r="O14" i="49"/>
  <c r="N14" i="49"/>
  <c r="M14" i="49"/>
  <c r="L14" i="49"/>
  <c r="K14" i="49"/>
  <c r="J14" i="49"/>
  <c r="I14" i="49"/>
  <c r="E14" i="49"/>
  <c r="D14" i="49"/>
  <c r="H14" i="49" s="1"/>
  <c r="P13" i="49"/>
  <c r="O13" i="49"/>
  <c r="N13" i="49"/>
  <c r="M13" i="49"/>
  <c r="L13" i="49"/>
  <c r="K13" i="49"/>
  <c r="J13" i="49"/>
  <c r="I13" i="49"/>
  <c r="E13" i="49"/>
  <c r="D13" i="49"/>
  <c r="H13" i="49" s="1"/>
  <c r="P12" i="49"/>
  <c r="O12" i="49"/>
  <c r="N12" i="49"/>
  <c r="M12" i="49"/>
  <c r="L12" i="49"/>
  <c r="K12" i="49"/>
  <c r="J12" i="49"/>
  <c r="I12" i="49"/>
  <c r="E12" i="49"/>
  <c r="D12" i="49"/>
  <c r="H12" i="49" s="1"/>
  <c r="P11" i="49"/>
  <c r="O11" i="49"/>
  <c r="N11" i="49"/>
  <c r="M11" i="49"/>
  <c r="L11" i="49"/>
  <c r="K11" i="49"/>
  <c r="J11" i="49"/>
  <c r="I11" i="49"/>
  <c r="E11" i="49"/>
  <c r="D11" i="49"/>
  <c r="H11" i="49" s="1"/>
  <c r="P9" i="49"/>
  <c r="O9" i="49"/>
  <c r="N9" i="49"/>
  <c r="M9" i="49"/>
  <c r="L9" i="49"/>
  <c r="K9" i="49"/>
  <c r="J9" i="49"/>
  <c r="I9" i="49"/>
  <c r="E9" i="49"/>
  <c r="D9" i="49"/>
  <c r="P8" i="49"/>
  <c r="O8" i="49"/>
  <c r="N8" i="49"/>
  <c r="M8" i="49"/>
  <c r="L8" i="49"/>
  <c r="K8" i="49"/>
  <c r="J8" i="49"/>
  <c r="I8" i="49"/>
  <c r="E8" i="49"/>
  <c r="D8" i="49"/>
  <c r="H8" i="49" s="1"/>
  <c r="P7" i="49"/>
  <c r="O7" i="49"/>
  <c r="N7" i="49"/>
  <c r="M7" i="49"/>
  <c r="L7" i="49"/>
  <c r="K7" i="49"/>
  <c r="J7" i="49"/>
  <c r="I7" i="49"/>
  <c r="E7" i="49"/>
  <c r="D7" i="49"/>
  <c r="H7" i="49" s="1"/>
  <c r="P6" i="49"/>
  <c r="O6" i="49"/>
  <c r="N6" i="49"/>
  <c r="M6" i="49"/>
  <c r="L6" i="49"/>
  <c r="K6" i="49"/>
  <c r="J6" i="49"/>
  <c r="I6" i="49"/>
  <c r="E6" i="49"/>
  <c r="D6" i="49"/>
  <c r="H6" i="49" s="1"/>
  <c r="P5" i="49"/>
  <c r="P23" i="49" s="1"/>
  <c r="O5" i="49"/>
  <c r="O23" i="49" s="1"/>
  <c r="N5" i="49"/>
  <c r="N23" i="49" s="1"/>
  <c r="M5" i="49"/>
  <c r="M23" i="49" s="1"/>
  <c r="L5" i="49"/>
  <c r="L23" i="49" s="1"/>
  <c r="L24" i="49" s="1"/>
  <c r="K5" i="49"/>
  <c r="K23" i="49" s="1"/>
  <c r="J5" i="49"/>
  <c r="J23" i="49" s="1"/>
  <c r="I5" i="49"/>
  <c r="I23" i="49" s="1"/>
  <c r="E5" i="49"/>
  <c r="E23" i="49" s="1"/>
  <c r="D5" i="49"/>
  <c r="P4" i="49"/>
  <c r="P27" i="49" s="1"/>
  <c r="O4" i="49"/>
  <c r="O27" i="49" s="1"/>
  <c r="N4" i="49"/>
  <c r="N27" i="49" s="1"/>
  <c r="M4" i="49"/>
  <c r="M27" i="49" s="1"/>
  <c r="L4" i="49"/>
  <c r="L27" i="49" s="1"/>
  <c r="K4" i="49"/>
  <c r="K27" i="49" s="1"/>
  <c r="K30" i="49" s="1"/>
  <c r="J4" i="49"/>
  <c r="J27" i="49" s="1"/>
  <c r="I4" i="49"/>
  <c r="I27" i="49" s="1"/>
  <c r="E4" i="49"/>
  <c r="E27" i="49" s="1"/>
  <c r="D4" i="49"/>
  <c r="H3" i="49"/>
  <c r="P2" i="49"/>
  <c r="P20" i="49" s="1"/>
  <c r="O2" i="49"/>
  <c r="O20" i="49" s="1"/>
  <c r="N2" i="49"/>
  <c r="N20" i="49" s="1"/>
  <c r="M2" i="49"/>
  <c r="M20" i="49" s="1"/>
  <c r="L2" i="49"/>
  <c r="L20" i="49" s="1"/>
  <c r="K2" i="49"/>
  <c r="K20" i="49" s="1"/>
  <c r="J2" i="49"/>
  <c r="J20" i="49" s="1"/>
  <c r="I2" i="49"/>
  <c r="I20" i="49" s="1"/>
  <c r="E2" i="49"/>
  <c r="E20" i="49" s="1"/>
  <c r="D2" i="49"/>
  <c r="P37" i="48"/>
  <c r="O37" i="48"/>
  <c r="N37" i="48"/>
  <c r="M37" i="48"/>
  <c r="L37" i="48"/>
  <c r="K37" i="48"/>
  <c r="J37" i="48"/>
  <c r="I37" i="48"/>
  <c r="H37" i="48"/>
  <c r="E37" i="48"/>
  <c r="D37" i="48"/>
  <c r="P36" i="48"/>
  <c r="O36" i="48"/>
  <c r="N36" i="48"/>
  <c r="M36" i="48"/>
  <c r="L36" i="48"/>
  <c r="K36" i="48"/>
  <c r="J36" i="48"/>
  <c r="I36" i="48"/>
  <c r="H36" i="48"/>
  <c r="E36" i="48"/>
  <c r="D36" i="48"/>
  <c r="P35" i="48"/>
  <c r="O35" i="48"/>
  <c r="N35" i="48"/>
  <c r="M35" i="48"/>
  <c r="L35" i="48"/>
  <c r="K35" i="48"/>
  <c r="J35" i="48"/>
  <c r="I35" i="48"/>
  <c r="E35" i="48"/>
  <c r="D35" i="48"/>
  <c r="H35" i="48" s="1"/>
  <c r="P34" i="48"/>
  <c r="O34" i="48"/>
  <c r="N34" i="48"/>
  <c r="M34" i="48"/>
  <c r="L34" i="48"/>
  <c r="K34" i="48"/>
  <c r="J34" i="48"/>
  <c r="I34" i="48"/>
  <c r="E34" i="48"/>
  <c r="D34" i="48"/>
  <c r="H34" i="48" s="1"/>
  <c r="P33" i="48"/>
  <c r="O33" i="48"/>
  <c r="N33" i="48"/>
  <c r="M33" i="48"/>
  <c r="L33" i="48"/>
  <c r="K33" i="48"/>
  <c r="J33" i="48"/>
  <c r="I33" i="48"/>
  <c r="E33" i="48"/>
  <c r="D33" i="48"/>
  <c r="H33" i="48" s="1"/>
  <c r="P32" i="48"/>
  <c r="O32" i="48"/>
  <c r="N32" i="48"/>
  <c r="M32" i="48"/>
  <c r="L32" i="48"/>
  <c r="K32" i="48"/>
  <c r="J32" i="48"/>
  <c r="I32" i="48"/>
  <c r="E32" i="48"/>
  <c r="D32" i="48"/>
  <c r="H32" i="48" s="1"/>
  <c r="P25" i="48"/>
  <c r="O25" i="48"/>
  <c r="N25" i="48"/>
  <c r="M25" i="48"/>
  <c r="L25" i="48"/>
  <c r="K25" i="48"/>
  <c r="K29" i="48" s="1"/>
  <c r="J25" i="48"/>
  <c r="I25" i="48"/>
  <c r="E25" i="48"/>
  <c r="D25" i="48"/>
  <c r="H25" i="48" s="1"/>
  <c r="H29" i="48" s="1"/>
  <c r="P21" i="48"/>
  <c r="O21" i="48"/>
  <c r="N21" i="48"/>
  <c r="M21" i="48"/>
  <c r="L21" i="48"/>
  <c r="K21" i="48"/>
  <c r="J21" i="48"/>
  <c r="I21" i="48"/>
  <c r="E21" i="48"/>
  <c r="D21" i="48"/>
  <c r="H21" i="48" s="1"/>
  <c r="P16" i="48"/>
  <c r="O16" i="48"/>
  <c r="N16" i="48"/>
  <c r="M16" i="48"/>
  <c r="L16" i="48"/>
  <c r="K16" i="48"/>
  <c r="J16" i="48"/>
  <c r="I16" i="48"/>
  <c r="E16" i="48"/>
  <c r="D16" i="48"/>
  <c r="H16" i="48" s="1"/>
  <c r="P15" i="48"/>
  <c r="O15" i="48"/>
  <c r="N15" i="48"/>
  <c r="M15" i="48"/>
  <c r="L15" i="48"/>
  <c r="K15" i="48"/>
  <c r="J15" i="48"/>
  <c r="I15" i="48"/>
  <c r="E15" i="48"/>
  <c r="D15" i="48"/>
  <c r="H15" i="48" s="1"/>
  <c r="P14" i="48"/>
  <c r="O14" i="48"/>
  <c r="N14" i="48"/>
  <c r="M14" i="48"/>
  <c r="L14" i="48"/>
  <c r="K14" i="48"/>
  <c r="J14" i="48"/>
  <c r="I14" i="48"/>
  <c r="E14" i="48"/>
  <c r="D14" i="48"/>
  <c r="H14" i="48" s="1"/>
  <c r="P13" i="48"/>
  <c r="O13" i="48"/>
  <c r="N13" i="48"/>
  <c r="M13" i="48"/>
  <c r="L13" i="48"/>
  <c r="K13" i="48"/>
  <c r="J13" i="48"/>
  <c r="I13" i="48"/>
  <c r="E13" i="48"/>
  <c r="D13" i="48"/>
  <c r="H13" i="48" s="1"/>
  <c r="P12" i="48"/>
  <c r="O12" i="48"/>
  <c r="N12" i="48"/>
  <c r="M12" i="48"/>
  <c r="L12" i="48"/>
  <c r="K12" i="48"/>
  <c r="J12" i="48"/>
  <c r="I12" i="48"/>
  <c r="E12" i="48"/>
  <c r="D12" i="48"/>
  <c r="H12" i="48" s="1"/>
  <c r="P11" i="48"/>
  <c r="O11" i="48"/>
  <c r="N11" i="48"/>
  <c r="M11" i="48"/>
  <c r="L11" i="48"/>
  <c r="K11" i="48"/>
  <c r="J11" i="48"/>
  <c r="I11" i="48"/>
  <c r="E11" i="48"/>
  <c r="D11" i="48"/>
  <c r="H11" i="48" s="1"/>
  <c r="P9" i="48"/>
  <c r="O9" i="48"/>
  <c r="N9" i="48"/>
  <c r="M9" i="48"/>
  <c r="L9" i="48"/>
  <c r="K9" i="48"/>
  <c r="J9" i="48"/>
  <c r="I9" i="48"/>
  <c r="E9" i="48"/>
  <c r="D9" i="48"/>
  <c r="P8" i="48"/>
  <c r="O8" i="48"/>
  <c r="N8" i="48"/>
  <c r="M8" i="48"/>
  <c r="L8" i="48"/>
  <c r="K8" i="48"/>
  <c r="J8" i="48"/>
  <c r="I8" i="48"/>
  <c r="E8" i="48"/>
  <c r="D8" i="48"/>
  <c r="H8" i="48" s="1"/>
  <c r="P7" i="48"/>
  <c r="O7" i="48"/>
  <c r="N7" i="48"/>
  <c r="M7" i="48"/>
  <c r="L7" i="48"/>
  <c r="K7" i="48"/>
  <c r="J7" i="48"/>
  <c r="I7" i="48"/>
  <c r="E7" i="48"/>
  <c r="D7" i="48"/>
  <c r="H7" i="48" s="1"/>
  <c r="P6" i="48"/>
  <c r="O6" i="48"/>
  <c r="N6" i="48"/>
  <c r="M6" i="48"/>
  <c r="L6" i="48"/>
  <c r="K6" i="48"/>
  <c r="J6" i="48"/>
  <c r="I6" i="48"/>
  <c r="E6" i="48"/>
  <c r="D6" i="48"/>
  <c r="H6" i="48" s="1"/>
  <c r="P5" i="48"/>
  <c r="P23" i="48" s="1"/>
  <c r="O5" i="48"/>
  <c r="O23" i="48" s="1"/>
  <c r="N5" i="48"/>
  <c r="N23" i="48" s="1"/>
  <c r="M5" i="48"/>
  <c r="M23" i="48" s="1"/>
  <c r="L5" i="48"/>
  <c r="L23" i="48" s="1"/>
  <c r="L24" i="48" s="1"/>
  <c r="K5" i="48"/>
  <c r="K23" i="48" s="1"/>
  <c r="J5" i="48"/>
  <c r="J23" i="48" s="1"/>
  <c r="I5" i="48"/>
  <c r="I23" i="48" s="1"/>
  <c r="E5" i="48"/>
  <c r="E23" i="48" s="1"/>
  <c r="D5" i="48"/>
  <c r="P4" i="48"/>
  <c r="P27" i="48" s="1"/>
  <c r="O4" i="48"/>
  <c r="O27" i="48" s="1"/>
  <c r="N4" i="48"/>
  <c r="N27" i="48" s="1"/>
  <c r="M4" i="48"/>
  <c r="M27" i="48" s="1"/>
  <c r="L4" i="48"/>
  <c r="L27" i="48" s="1"/>
  <c r="K4" i="48"/>
  <c r="K27" i="48" s="1"/>
  <c r="K30" i="48" s="1"/>
  <c r="J4" i="48"/>
  <c r="J27" i="48" s="1"/>
  <c r="I4" i="48"/>
  <c r="I27" i="48" s="1"/>
  <c r="E4" i="48"/>
  <c r="E27" i="48" s="1"/>
  <c r="D4" i="48"/>
  <c r="H3" i="48"/>
  <c r="P2" i="48"/>
  <c r="P20" i="48" s="1"/>
  <c r="O2" i="48"/>
  <c r="O20" i="48" s="1"/>
  <c r="N2" i="48"/>
  <c r="N20" i="48" s="1"/>
  <c r="M2" i="48"/>
  <c r="M20" i="48" s="1"/>
  <c r="L2" i="48"/>
  <c r="L20" i="48" s="1"/>
  <c r="K2" i="48"/>
  <c r="K20" i="48" s="1"/>
  <c r="J2" i="48"/>
  <c r="J20" i="48" s="1"/>
  <c r="I2" i="48"/>
  <c r="I20" i="48" s="1"/>
  <c r="E2" i="48"/>
  <c r="E20" i="48" s="1"/>
  <c r="D2" i="48"/>
  <c r="P37" i="47"/>
  <c r="O37" i="47"/>
  <c r="N37" i="47"/>
  <c r="M37" i="47"/>
  <c r="L37" i="47"/>
  <c r="K37" i="47"/>
  <c r="J37" i="47"/>
  <c r="I37" i="47"/>
  <c r="H37" i="47"/>
  <c r="E37" i="47"/>
  <c r="D37" i="47"/>
  <c r="P36" i="47"/>
  <c r="O36" i="47"/>
  <c r="N36" i="47"/>
  <c r="M36" i="47"/>
  <c r="L36" i="47"/>
  <c r="K36" i="47"/>
  <c r="J36" i="47"/>
  <c r="I36" i="47"/>
  <c r="H36" i="47"/>
  <c r="E36" i="47"/>
  <c r="D36" i="47"/>
  <c r="P35" i="47"/>
  <c r="O35" i="47"/>
  <c r="N35" i="47"/>
  <c r="M35" i="47"/>
  <c r="L35" i="47"/>
  <c r="K35" i="47"/>
  <c r="J35" i="47"/>
  <c r="I35" i="47"/>
  <c r="E35" i="47"/>
  <c r="D35" i="47"/>
  <c r="H35" i="47" s="1"/>
  <c r="P34" i="47"/>
  <c r="O34" i="47"/>
  <c r="N34" i="47"/>
  <c r="M34" i="47"/>
  <c r="L34" i="47"/>
  <c r="K34" i="47"/>
  <c r="J34" i="47"/>
  <c r="I34" i="47"/>
  <c r="E34" i="47"/>
  <c r="D34" i="47"/>
  <c r="H34" i="47" s="1"/>
  <c r="P33" i="47"/>
  <c r="O33" i="47"/>
  <c r="N33" i="47"/>
  <c r="M33" i="47"/>
  <c r="L33" i="47"/>
  <c r="K33" i="47"/>
  <c r="J33" i="47"/>
  <c r="I33" i="47"/>
  <c r="E33" i="47"/>
  <c r="D33" i="47"/>
  <c r="H33" i="47" s="1"/>
  <c r="P32" i="47"/>
  <c r="O32" i="47"/>
  <c r="N32" i="47"/>
  <c r="M32" i="47"/>
  <c r="L32" i="47"/>
  <c r="K32" i="47"/>
  <c r="J32" i="47"/>
  <c r="I32" i="47"/>
  <c r="E32" i="47"/>
  <c r="D32" i="47"/>
  <c r="H32" i="47" s="1"/>
  <c r="P25" i="47"/>
  <c r="O25" i="47"/>
  <c r="N25" i="47"/>
  <c r="M25" i="47"/>
  <c r="L25" i="47"/>
  <c r="K25" i="47"/>
  <c r="K29" i="47" s="1"/>
  <c r="J25" i="47"/>
  <c r="I25" i="47"/>
  <c r="E25" i="47"/>
  <c r="D25" i="47"/>
  <c r="H25" i="47" s="1"/>
  <c r="H29" i="47" s="1"/>
  <c r="P21" i="47"/>
  <c r="O21" i="47"/>
  <c r="N21" i="47"/>
  <c r="M21" i="47"/>
  <c r="L21" i="47"/>
  <c r="K21" i="47"/>
  <c r="J21" i="47"/>
  <c r="I21" i="47"/>
  <c r="E21" i="47"/>
  <c r="D21" i="47"/>
  <c r="H21" i="47" s="1"/>
  <c r="P16" i="47"/>
  <c r="O16" i="47"/>
  <c r="N16" i="47"/>
  <c r="M16" i="47"/>
  <c r="L16" i="47"/>
  <c r="K16" i="47"/>
  <c r="J16" i="47"/>
  <c r="I16" i="47"/>
  <c r="E16" i="47"/>
  <c r="D16" i="47"/>
  <c r="H16" i="47" s="1"/>
  <c r="P15" i="47"/>
  <c r="O15" i="47"/>
  <c r="N15" i="47"/>
  <c r="M15" i="47"/>
  <c r="L15" i="47"/>
  <c r="K15" i="47"/>
  <c r="J15" i="47"/>
  <c r="I15" i="47"/>
  <c r="E15" i="47"/>
  <c r="D15" i="47"/>
  <c r="H15" i="47" s="1"/>
  <c r="P14" i="47"/>
  <c r="O14" i="47"/>
  <c r="N14" i="47"/>
  <c r="M14" i="47"/>
  <c r="L14" i="47"/>
  <c r="K14" i="47"/>
  <c r="J14" i="47"/>
  <c r="I14" i="47"/>
  <c r="E14" i="47"/>
  <c r="D14" i="47"/>
  <c r="H14" i="47" s="1"/>
  <c r="P13" i="47"/>
  <c r="O13" i="47"/>
  <c r="N13" i="47"/>
  <c r="M13" i="47"/>
  <c r="L13" i="47"/>
  <c r="K13" i="47"/>
  <c r="J13" i="47"/>
  <c r="I13" i="47"/>
  <c r="E13" i="47"/>
  <c r="D13" i="47"/>
  <c r="H13" i="47" s="1"/>
  <c r="P12" i="47"/>
  <c r="O12" i="47"/>
  <c r="N12" i="47"/>
  <c r="M12" i="47"/>
  <c r="L12" i="47"/>
  <c r="K12" i="47"/>
  <c r="J12" i="47"/>
  <c r="I12" i="47"/>
  <c r="E12" i="47"/>
  <c r="D12" i="47"/>
  <c r="H12" i="47" s="1"/>
  <c r="P11" i="47"/>
  <c r="O11" i="47"/>
  <c r="N11" i="47"/>
  <c r="M11" i="47"/>
  <c r="L11" i="47"/>
  <c r="K11" i="47"/>
  <c r="J11" i="47"/>
  <c r="I11" i="47"/>
  <c r="E11" i="47"/>
  <c r="D11" i="47"/>
  <c r="H11" i="47" s="1"/>
  <c r="P9" i="47"/>
  <c r="P10" i="47" s="1"/>
  <c r="O9" i="47"/>
  <c r="N9" i="47"/>
  <c r="M9" i="47"/>
  <c r="L9" i="47"/>
  <c r="K9" i="47"/>
  <c r="J9" i="47"/>
  <c r="I9" i="47"/>
  <c r="E9" i="47"/>
  <c r="D9" i="47"/>
  <c r="P8" i="47"/>
  <c r="O8" i="47"/>
  <c r="N8" i="47"/>
  <c r="M8" i="47"/>
  <c r="L8" i="47"/>
  <c r="K8" i="47"/>
  <c r="J8" i="47"/>
  <c r="I8" i="47"/>
  <c r="E8" i="47"/>
  <c r="D8" i="47"/>
  <c r="H8" i="47" s="1"/>
  <c r="P7" i="47"/>
  <c r="O7" i="47"/>
  <c r="N7" i="47"/>
  <c r="M7" i="47"/>
  <c r="L7" i="47"/>
  <c r="K7" i="47"/>
  <c r="J7" i="47"/>
  <c r="I7" i="47"/>
  <c r="E7" i="47"/>
  <c r="D7" i="47"/>
  <c r="H7" i="47" s="1"/>
  <c r="P6" i="47"/>
  <c r="O6" i="47"/>
  <c r="N6" i="47"/>
  <c r="M6" i="47"/>
  <c r="L6" i="47"/>
  <c r="K6" i="47"/>
  <c r="J6" i="47"/>
  <c r="I6" i="47"/>
  <c r="E6" i="47"/>
  <c r="D6" i="47"/>
  <c r="H6" i="47" s="1"/>
  <c r="P5" i="47"/>
  <c r="P23" i="47" s="1"/>
  <c r="O5" i="47"/>
  <c r="O23" i="47" s="1"/>
  <c r="N5" i="47"/>
  <c r="N23" i="47" s="1"/>
  <c r="M5" i="47"/>
  <c r="M23" i="47" s="1"/>
  <c r="L5" i="47"/>
  <c r="L23" i="47" s="1"/>
  <c r="L24" i="47" s="1"/>
  <c r="K5" i="47"/>
  <c r="K23" i="47" s="1"/>
  <c r="J5" i="47"/>
  <c r="J23" i="47" s="1"/>
  <c r="I5" i="47"/>
  <c r="I23" i="47" s="1"/>
  <c r="E5" i="47"/>
  <c r="E23" i="47" s="1"/>
  <c r="D5" i="47"/>
  <c r="P4" i="47"/>
  <c r="P27" i="47" s="1"/>
  <c r="O4" i="47"/>
  <c r="O27" i="47" s="1"/>
  <c r="N4" i="47"/>
  <c r="N27" i="47" s="1"/>
  <c r="M4" i="47"/>
  <c r="M27" i="47" s="1"/>
  <c r="L4" i="47"/>
  <c r="L27" i="47" s="1"/>
  <c r="K4" i="47"/>
  <c r="K27" i="47" s="1"/>
  <c r="K30" i="47" s="1"/>
  <c r="J4" i="47"/>
  <c r="J27" i="47" s="1"/>
  <c r="I4" i="47"/>
  <c r="I27" i="47" s="1"/>
  <c r="E4" i="47"/>
  <c r="E27" i="47" s="1"/>
  <c r="D4" i="47"/>
  <c r="H3" i="47"/>
  <c r="P2" i="47"/>
  <c r="P20" i="47" s="1"/>
  <c r="O2" i="47"/>
  <c r="O20" i="47" s="1"/>
  <c r="N2" i="47"/>
  <c r="N20" i="47" s="1"/>
  <c r="M2" i="47"/>
  <c r="M20" i="47" s="1"/>
  <c r="L2" i="47"/>
  <c r="L20" i="47" s="1"/>
  <c r="K2" i="47"/>
  <c r="K20" i="47" s="1"/>
  <c r="J2" i="47"/>
  <c r="J20" i="47" s="1"/>
  <c r="I2" i="47"/>
  <c r="I20" i="47" s="1"/>
  <c r="E2" i="47"/>
  <c r="E20" i="47" s="1"/>
  <c r="D2" i="47"/>
  <c r="N37" i="46"/>
  <c r="M37" i="46"/>
  <c r="L37" i="46"/>
  <c r="K37" i="46"/>
  <c r="J37" i="46"/>
  <c r="I37" i="46"/>
  <c r="H37" i="46"/>
  <c r="E37" i="46"/>
  <c r="D37" i="46"/>
  <c r="N36" i="46"/>
  <c r="M36" i="46"/>
  <c r="L36" i="46"/>
  <c r="K36" i="46"/>
  <c r="J36" i="46"/>
  <c r="I36" i="46"/>
  <c r="H36" i="46"/>
  <c r="E36" i="46"/>
  <c r="D36" i="46"/>
  <c r="N35" i="46"/>
  <c r="M35" i="46"/>
  <c r="L35" i="46"/>
  <c r="K35" i="46"/>
  <c r="J35" i="46"/>
  <c r="I35" i="46"/>
  <c r="E35" i="46"/>
  <c r="D35" i="46"/>
  <c r="H35" i="46" s="1"/>
  <c r="N34" i="46"/>
  <c r="M34" i="46"/>
  <c r="L34" i="46"/>
  <c r="K34" i="46"/>
  <c r="J34" i="46"/>
  <c r="I34" i="46"/>
  <c r="E34" i="46"/>
  <c r="D34" i="46"/>
  <c r="H34" i="46" s="1"/>
  <c r="N33" i="46"/>
  <c r="M33" i="46"/>
  <c r="L33" i="46"/>
  <c r="K33" i="46"/>
  <c r="J33" i="46"/>
  <c r="I33" i="46"/>
  <c r="E33" i="46"/>
  <c r="D33" i="46"/>
  <c r="H33" i="46" s="1"/>
  <c r="N32" i="46"/>
  <c r="M32" i="46"/>
  <c r="L32" i="46"/>
  <c r="K32" i="46"/>
  <c r="J32" i="46"/>
  <c r="I32" i="46"/>
  <c r="E32" i="46"/>
  <c r="D32" i="46"/>
  <c r="H32" i="46" s="1"/>
  <c r="N25" i="46"/>
  <c r="M25" i="46"/>
  <c r="L25" i="46"/>
  <c r="K25" i="46"/>
  <c r="J25" i="46"/>
  <c r="I25" i="46"/>
  <c r="E25" i="46"/>
  <c r="D25" i="46"/>
  <c r="H25" i="46" s="1"/>
  <c r="H29" i="46" s="1"/>
  <c r="N21" i="46"/>
  <c r="M21" i="46"/>
  <c r="L21" i="46"/>
  <c r="K21" i="46"/>
  <c r="J21" i="46"/>
  <c r="I21" i="46"/>
  <c r="E21" i="46"/>
  <c r="D21" i="46"/>
  <c r="H21" i="46" s="1"/>
  <c r="N16" i="46"/>
  <c r="M16" i="46"/>
  <c r="L16" i="46"/>
  <c r="K16" i="46"/>
  <c r="J16" i="46"/>
  <c r="I16" i="46"/>
  <c r="E16" i="46"/>
  <c r="D16" i="46"/>
  <c r="H16" i="46" s="1"/>
  <c r="N15" i="46"/>
  <c r="M15" i="46"/>
  <c r="L15" i="46"/>
  <c r="K15" i="46"/>
  <c r="J15" i="46"/>
  <c r="I15" i="46"/>
  <c r="E15" i="46"/>
  <c r="D15" i="46"/>
  <c r="H15" i="46" s="1"/>
  <c r="N14" i="46"/>
  <c r="M14" i="46"/>
  <c r="L14" i="46"/>
  <c r="K14" i="46"/>
  <c r="J14" i="46"/>
  <c r="I14" i="46"/>
  <c r="E14" i="46"/>
  <c r="D14" i="46"/>
  <c r="H14" i="46" s="1"/>
  <c r="N13" i="46"/>
  <c r="M13" i="46"/>
  <c r="L13" i="46"/>
  <c r="K13" i="46"/>
  <c r="J13" i="46"/>
  <c r="I13" i="46"/>
  <c r="E13" i="46"/>
  <c r="D13" i="46"/>
  <c r="H13" i="46" s="1"/>
  <c r="N12" i="46"/>
  <c r="M12" i="46"/>
  <c r="L12" i="46"/>
  <c r="K12" i="46"/>
  <c r="J12" i="46"/>
  <c r="I12" i="46"/>
  <c r="E12" i="46"/>
  <c r="D12" i="46"/>
  <c r="H12" i="46" s="1"/>
  <c r="N11" i="46"/>
  <c r="M11" i="46"/>
  <c r="L11" i="46"/>
  <c r="K11" i="46"/>
  <c r="J11" i="46"/>
  <c r="I11" i="46"/>
  <c r="E11" i="46"/>
  <c r="D11" i="46"/>
  <c r="H11" i="46" s="1"/>
  <c r="N9" i="46"/>
  <c r="M9" i="46"/>
  <c r="L9" i="46"/>
  <c r="K9" i="46"/>
  <c r="J9" i="46"/>
  <c r="I9" i="46"/>
  <c r="E9" i="46"/>
  <c r="D9" i="46"/>
  <c r="N8" i="46"/>
  <c r="M8" i="46"/>
  <c r="L8" i="46"/>
  <c r="K8" i="46"/>
  <c r="J8" i="46"/>
  <c r="I8" i="46"/>
  <c r="E8" i="46"/>
  <c r="D8" i="46"/>
  <c r="H8" i="46" s="1"/>
  <c r="N7" i="46"/>
  <c r="M7" i="46"/>
  <c r="L7" i="46"/>
  <c r="K7" i="46"/>
  <c r="J7" i="46"/>
  <c r="I7" i="46"/>
  <c r="E7" i="46"/>
  <c r="D7" i="46"/>
  <c r="H7" i="46" s="1"/>
  <c r="N6" i="46"/>
  <c r="M6" i="46"/>
  <c r="L6" i="46"/>
  <c r="K6" i="46"/>
  <c r="J6" i="46"/>
  <c r="I6" i="46"/>
  <c r="E6" i="46"/>
  <c r="D6" i="46"/>
  <c r="H6" i="46" s="1"/>
  <c r="N5" i="46"/>
  <c r="N23" i="46" s="1"/>
  <c r="M5" i="46"/>
  <c r="M23" i="46" s="1"/>
  <c r="L5" i="46"/>
  <c r="L23" i="46" s="1"/>
  <c r="L24" i="46" s="1"/>
  <c r="K5" i="46"/>
  <c r="K23" i="46" s="1"/>
  <c r="K24" i="46" s="1"/>
  <c r="J5" i="46"/>
  <c r="J23" i="46" s="1"/>
  <c r="I5" i="46"/>
  <c r="I23" i="46" s="1"/>
  <c r="E5" i="46"/>
  <c r="E23" i="46" s="1"/>
  <c r="D5" i="46"/>
  <c r="N4" i="46"/>
  <c r="N27" i="46" s="1"/>
  <c r="M4" i="46"/>
  <c r="M27" i="46" s="1"/>
  <c r="L4" i="46"/>
  <c r="L27" i="46" s="1"/>
  <c r="K4" i="46"/>
  <c r="K27" i="46" s="1"/>
  <c r="J4" i="46"/>
  <c r="J27" i="46" s="1"/>
  <c r="I4" i="46"/>
  <c r="I27" i="46" s="1"/>
  <c r="E4" i="46"/>
  <c r="E27" i="46" s="1"/>
  <c r="D4" i="46"/>
  <c r="H3" i="46"/>
  <c r="N2" i="46"/>
  <c r="N20" i="46" s="1"/>
  <c r="M2" i="46"/>
  <c r="M20" i="46" s="1"/>
  <c r="L2" i="46"/>
  <c r="L20" i="46" s="1"/>
  <c r="K2" i="46"/>
  <c r="K20" i="46" s="1"/>
  <c r="J2" i="46"/>
  <c r="J20" i="46" s="1"/>
  <c r="I2" i="46"/>
  <c r="I20" i="46" s="1"/>
  <c r="E2" i="46"/>
  <c r="E20" i="46" s="1"/>
  <c r="D2" i="46"/>
  <c r="P37" i="45"/>
  <c r="O37" i="45"/>
  <c r="N37" i="45"/>
  <c r="M37" i="45"/>
  <c r="L37" i="45"/>
  <c r="K37" i="45"/>
  <c r="J37" i="45"/>
  <c r="I37" i="45"/>
  <c r="H37" i="45"/>
  <c r="E37" i="45"/>
  <c r="D37" i="45"/>
  <c r="P36" i="45"/>
  <c r="O36" i="45"/>
  <c r="N36" i="45"/>
  <c r="M36" i="45"/>
  <c r="L36" i="45"/>
  <c r="K36" i="45"/>
  <c r="J36" i="45"/>
  <c r="I36" i="45"/>
  <c r="H36" i="45"/>
  <c r="E36" i="45"/>
  <c r="D36" i="45"/>
  <c r="P35" i="45"/>
  <c r="O35" i="45"/>
  <c r="N35" i="45"/>
  <c r="M35" i="45"/>
  <c r="L35" i="45"/>
  <c r="K35" i="45"/>
  <c r="J35" i="45"/>
  <c r="I35" i="45"/>
  <c r="E35" i="45"/>
  <c r="D35" i="45"/>
  <c r="H35" i="45" s="1"/>
  <c r="P34" i="45"/>
  <c r="O34" i="45"/>
  <c r="N34" i="45"/>
  <c r="M34" i="45"/>
  <c r="L34" i="45"/>
  <c r="K34" i="45"/>
  <c r="J34" i="45"/>
  <c r="I34" i="45"/>
  <c r="E34" i="45"/>
  <c r="D34" i="45"/>
  <c r="H34" i="45" s="1"/>
  <c r="P33" i="45"/>
  <c r="O33" i="45"/>
  <c r="N33" i="45"/>
  <c r="M33" i="45"/>
  <c r="L33" i="45"/>
  <c r="K33" i="45"/>
  <c r="J33" i="45"/>
  <c r="I33" i="45"/>
  <c r="E33" i="45"/>
  <c r="D33" i="45"/>
  <c r="H33" i="45" s="1"/>
  <c r="P32" i="45"/>
  <c r="O32" i="45"/>
  <c r="N32" i="45"/>
  <c r="M32" i="45"/>
  <c r="L32" i="45"/>
  <c r="K32" i="45"/>
  <c r="J32" i="45"/>
  <c r="I32" i="45"/>
  <c r="E32" i="45"/>
  <c r="D32" i="45"/>
  <c r="H32" i="45" s="1"/>
  <c r="P25" i="45"/>
  <c r="O25" i="45"/>
  <c r="N25" i="45"/>
  <c r="M25" i="45"/>
  <c r="L25" i="45"/>
  <c r="K25" i="45"/>
  <c r="K29" i="45" s="1"/>
  <c r="J25" i="45"/>
  <c r="I25" i="45"/>
  <c r="E25" i="45"/>
  <c r="D25" i="45"/>
  <c r="H25" i="45" s="1"/>
  <c r="H29" i="45" s="1"/>
  <c r="P21" i="45"/>
  <c r="O21" i="45"/>
  <c r="N21" i="45"/>
  <c r="M21" i="45"/>
  <c r="L21" i="45"/>
  <c r="K21" i="45"/>
  <c r="J21" i="45"/>
  <c r="I21" i="45"/>
  <c r="E21" i="45"/>
  <c r="D21" i="45"/>
  <c r="H21" i="45" s="1"/>
  <c r="P16" i="45"/>
  <c r="O16" i="45"/>
  <c r="N16" i="45"/>
  <c r="M16" i="45"/>
  <c r="L16" i="45"/>
  <c r="K16" i="45"/>
  <c r="J16" i="45"/>
  <c r="I16" i="45"/>
  <c r="E16" i="45"/>
  <c r="D16" i="45"/>
  <c r="H16" i="45" s="1"/>
  <c r="P15" i="45"/>
  <c r="O15" i="45"/>
  <c r="N15" i="45"/>
  <c r="M15" i="45"/>
  <c r="L15" i="45"/>
  <c r="K15" i="45"/>
  <c r="J15" i="45"/>
  <c r="I15" i="45"/>
  <c r="E15" i="45"/>
  <c r="D15" i="45"/>
  <c r="H15" i="45" s="1"/>
  <c r="P14" i="45"/>
  <c r="O14" i="45"/>
  <c r="N14" i="45"/>
  <c r="M14" i="45"/>
  <c r="L14" i="45"/>
  <c r="K14" i="45"/>
  <c r="J14" i="45"/>
  <c r="I14" i="45"/>
  <c r="E14" i="45"/>
  <c r="D14" i="45"/>
  <c r="H14" i="45" s="1"/>
  <c r="P13" i="45"/>
  <c r="O13" i="45"/>
  <c r="N13" i="45"/>
  <c r="M13" i="45"/>
  <c r="L13" i="45"/>
  <c r="K13" i="45"/>
  <c r="J13" i="45"/>
  <c r="I13" i="45"/>
  <c r="E13" i="45"/>
  <c r="D13" i="45"/>
  <c r="H13" i="45" s="1"/>
  <c r="P12" i="45"/>
  <c r="O12" i="45"/>
  <c r="N12" i="45"/>
  <c r="M12" i="45"/>
  <c r="L12" i="45"/>
  <c r="K12" i="45"/>
  <c r="J12" i="45"/>
  <c r="I12" i="45"/>
  <c r="E12" i="45"/>
  <c r="D12" i="45"/>
  <c r="H12" i="45" s="1"/>
  <c r="P11" i="45"/>
  <c r="O11" i="45"/>
  <c r="N11" i="45"/>
  <c r="M11" i="45"/>
  <c r="L11" i="45"/>
  <c r="K11" i="45"/>
  <c r="J11" i="45"/>
  <c r="I11" i="45"/>
  <c r="E11" i="45"/>
  <c r="D11" i="45"/>
  <c r="H11" i="45" s="1"/>
  <c r="P9" i="45"/>
  <c r="P10" i="45" s="1"/>
  <c r="O9" i="45"/>
  <c r="N9" i="45"/>
  <c r="M9" i="45"/>
  <c r="L9" i="45"/>
  <c r="K9" i="45"/>
  <c r="J9" i="45"/>
  <c r="I9" i="45"/>
  <c r="E9" i="45"/>
  <c r="D9" i="45"/>
  <c r="P8" i="45"/>
  <c r="O8" i="45"/>
  <c r="N8" i="45"/>
  <c r="M8" i="45"/>
  <c r="L8" i="45"/>
  <c r="K8" i="45"/>
  <c r="J8" i="45"/>
  <c r="I8" i="45"/>
  <c r="E8" i="45"/>
  <c r="D8" i="45"/>
  <c r="H8" i="45" s="1"/>
  <c r="P7" i="45"/>
  <c r="O7" i="45"/>
  <c r="N7" i="45"/>
  <c r="M7" i="45"/>
  <c r="L7" i="45"/>
  <c r="K7" i="45"/>
  <c r="J7" i="45"/>
  <c r="I7" i="45"/>
  <c r="E7" i="45"/>
  <c r="D7" i="45"/>
  <c r="H7" i="45" s="1"/>
  <c r="P6" i="45"/>
  <c r="O6" i="45"/>
  <c r="N6" i="45"/>
  <c r="M6" i="45"/>
  <c r="L6" i="45"/>
  <c r="K6" i="45"/>
  <c r="J6" i="45"/>
  <c r="I6" i="45"/>
  <c r="E6" i="45"/>
  <c r="D6" i="45"/>
  <c r="H6" i="45" s="1"/>
  <c r="P5" i="45"/>
  <c r="P23" i="45" s="1"/>
  <c r="O5" i="45"/>
  <c r="O23" i="45" s="1"/>
  <c r="N5" i="45"/>
  <c r="N23" i="45" s="1"/>
  <c r="M5" i="45"/>
  <c r="M23" i="45" s="1"/>
  <c r="L5" i="45"/>
  <c r="L23" i="45" s="1"/>
  <c r="L24" i="45" s="1"/>
  <c r="K5" i="45"/>
  <c r="K23" i="45" s="1"/>
  <c r="J5" i="45"/>
  <c r="J23" i="45" s="1"/>
  <c r="I5" i="45"/>
  <c r="I23" i="45" s="1"/>
  <c r="E5" i="45"/>
  <c r="E23" i="45" s="1"/>
  <c r="D5" i="45"/>
  <c r="P4" i="45"/>
  <c r="P27" i="45" s="1"/>
  <c r="O4" i="45"/>
  <c r="O27" i="45" s="1"/>
  <c r="N4" i="45"/>
  <c r="N27" i="45" s="1"/>
  <c r="M4" i="45"/>
  <c r="M27" i="45" s="1"/>
  <c r="L4" i="45"/>
  <c r="L27" i="45" s="1"/>
  <c r="K4" i="45"/>
  <c r="K27" i="45" s="1"/>
  <c r="K30" i="45" s="1"/>
  <c r="J4" i="45"/>
  <c r="J27" i="45" s="1"/>
  <c r="I4" i="45"/>
  <c r="I27" i="45" s="1"/>
  <c r="E4" i="45"/>
  <c r="E27" i="45" s="1"/>
  <c r="D4" i="45"/>
  <c r="H3" i="45"/>
  <c r="P2" i="45"/>
  <c r="P20" i="45" s="1"/>
  <c r="O2" i="45"/>
  <c r="O20" i="45" s="1"/>
  <c r="N2" i="45"/>
  <c r="N20" i="45" s="1"/>
  <c r="M2" i="45"/>
  <c r="M20" i="45" s="1"/>
  <c r="L2" i="45"/>
  <c r="L20" i="45" s="1"/>
  <c r="K2" i="45"/>
  <c r="K20" i="45" s="1"/>
  <c r="J2" i="45"/>
  <c r="J20" i="45" s="1"/>
  <c r="I2" i="45"/>
  <c r="I20" i="45" s="1"/>
  <c r="E2" i="45"/>
  <c r="E20" i="45" s="1"/>
  <c r="D2" i="45"/>
  <c r="P37" i="44"/>
  <c r="O37" i="44"/>
  <c r="N37" i="44"/>
  <c r="M37" i="44"/>
  <c r="L37" i="44"/>
  <c r="K37" i="44"/>
  <c r="J37" i="44"/>
  <c r="I37" i="44"/>
  <c r="H37" i="44"/>
  <c r="E37" i="44"/>
  <c r="D37" i="44"/>
  <c r="P36" i="44"/>
  <c r="O36" i="44"/>
  <c r="N36" i="44"/>
  <c r="M36" i="44"/>
  <c r="L36" i="44"/>
  <c r="K36" i="44"/>
  <c r="J36" i="44"/>
  <c r="I36" i="44"/>
  <c r="H36" i="44"/>
  <c r="E36" i="44"/>
  <c r="D36" i="44"/>
  <c r="P35" i="44"/>
  <c r="O35" i="44"/>
  <c r="N35" i="44"/>
  <c r="M35" i="44"/>
  <c r="L35" i="44"/>
  <c r="K35" i="44"/>
  <c r="J35" i="44"/>
  <c r="I35" i="44"/>
  <c r="E35" i="44"/>
  <c r="D35" i="44"/>
  <c r="H35" i="44" s="1"/>
  <c r="P34" i="44"/>
  <c r="O34" i="44"/>
  <c r="N34" i="44"/>
  <c r="M34" i="44"/>
  <c r="L34" i="44"/>
  <c r="K34" i="44"/>
  <c r="J34" i="44"/>
  <c r="I34" i="44"/>
  <c r="E34" i="44"/>
  <c r="D34" i="44"/>
  <c r="H34" i="44" s="1"/>
  <c r="P33" i="44"/>
  <c r="O33" i="44"/>
  <c r="N33" i="44"/>
  <c r="M33" i="44"/>
  <c r="L33" i="44"/>
  <c r="K33" i="44"/>
  <c r="J33" i="44"/>
  <c r="I33" i="44"/>
  <c r="E33" i="44"/>
  <c r="D33" i="44"/>
  <c r="H33" i="44" s="1"/>
  <c r="P32" i="44"/>
  <c r="O32" i="44"/>
  <c r="N32" i="44"/>
  <c r="M32" i="44"/>
  <c r="L32" i="44"/>
  <c r="K32" i="44"/>
  <c r="J32" i="44"/>
  <c r="I32" i="44"/>
  <c r="E32" i="44"/>
  <c r="D32" i="44"/>
  <c r="H32" i="44" s="1"/>
  <c r="P25" i="44"/>
  <c r="O25" i="44"/>
  <c r="N25" i="44"/>
  <c r="M25" i="44"/>
  <c r="L25" i="44"/>
  <c r="K25" i="44"/>
  <c r="K29" i="44" s="1"/>
  <c r="J25" i="44"/>
  <c r="I25" i="44"/>
  <c r="E25" i="44"/>
  <c r="D25" i="44"/>
  <c r="H25" i="44" s="1"/>
  <c r="H29" i="44" s="1"/>
  <c r="P21" i="44"/>
  <c r="O21" i="44"/>
  <c r="N21" i="44"/>
  <c r="M21" i="44"/>
  <c r="L21" i="44"/>
  <c r="K21" i="44"/>
  <c r="J21" i="44"/>
  <c r="I21" i="44"/>
  <c r="E21" i="44"/>
  <c r="D21" i="44"/>
  <c r="H21" i="44" s="1"/>
  <c r="P16" i="44"/>
  <c r="O16" i="44"/>
  <c r="N16" i="44"/>
  <c r="M16" i="44"/>
  <c r="L16" i="44"/>
  <c r="K16" i="44"/>
  <c r="J16" i="44"/>
  <c r="I16" i="44"/>
  <c r="E16" i="44"/>
  <c r="D16" i="44"/>
  <c r="H16" i="44" s="1"/>
  <c r="P15" i="44"/>
  <c r="O15" i="44"/>
  <c r="N15" i="44"/>
  <c r="M15" i="44"/>
  <c r="L15" i="44"/>
  <c r="K15" i="44"/>
  <c r="J15" i="44"/>
  <c r="I15" i="44"/>
  <c r="E15" i="44"/>
  <c r="D15" i="44"/>
  <c r="H15" i="44" s="1"/>
  <c r="P14" i="44"/>
  <c r="O14" i="44"/>
  <c r="N14" i="44"/>
  <c r="M14" i="44"/>
  <c r="L14" i="44"/>
  <c r="K14" i="44"/>
  <c r="J14" i="44"/>
  <c r="I14" i="44"/>
  <c r="E14" i="44"/>
  <c r="D14" i="44"/>
  <c r="H14" i="44" s="1"/>
  <c r="P13" i="44"/>
  <c r="O13" i="44"/>
  <c r="N13" i="44"/>
  <c r="M13" i="44"/>
  <c r="L13" i="44"/>
  <c r="K13" i="44"/>
  <c r="J13" i="44"/>
  <c r="I13" i="44"/>
  <c r="E13" i="44"/>
  <c r="D13" i="44"/>
  <c r="H13" i="44" s="1"/>
  <c r="P12" i="44"/>
  <c r="O12" i="44"/>
  <c r="N12" i="44"/>
  <c r="M12" i="44"/>
  <c r="L12" i="44"/>
  <c r="K12" i="44"/>
  <c r="J12" i="44"/>
  <c r="I12" i="44"/>
  <c r="E12" i="44"/>
  <c r="D12" i="44"/>
  <c r="H12" i="44" s="1"/>
  <c r="P11" i="44"/>
  <c r="O11" i="44"/>
  <c r="N11" i="44"/>
  <c r="M11" i="44"/>
  <c r="L11" i="44"/>
  <c r="K11" i="44"/>
  <c r="J11" i="44"/>
  <c r="I11" i="44"/>
  <c r="E11" i="44"/>
  <c r="D11" i="44"/>
  <c r="H11" i="44" s="1"/>
  <c r="P9" i="44"/>
  <c r="O9" i="44"/>
  <c r="N9" i="44"/>
  <c r="M9" i="44"/>
  <c r="L9" i="44"/>
  <c r="K9" i="44"/>
  <c r="J9" i="44"/>
  <c r="I9" i="44"/>
  <c r="E9" i="44"/>
  <c r="D9" i="44"/>
  <c r="P8" i="44"/>
  <c r="O8" i="44"/>
  <c r="N8" i="44"/>
  <c r="M8" i="44"/>
  <c r="L8" i="44"/>
  <c r="K8" i="44"/>
  <c r="J8" i="44"/>
  <c r="I8" i="44"/>
  <c r="E8" i="44"/>
  <c r="D8" i="44"/>
  <c r="H8" i="44" s="1"/>
  <c r="P7" i="44"/>
  <c r="O7" i="44"/>
  <c r="N7" i="44"/>
  <c r="M7" i="44"/>
  <c r="L7" i="44"/>
  <c r="K7" i="44"/>
  <c r="J7" i="44"/>
  <c r="I7" i="44"/>
  <c r="E7" i="44"/>
  <c r="D7" i="44"/>
  <c r="H7" i="44" s="1"/>
  <c r="P6" i="44"/>
  <c r="O6" i="44"/>
  <c r="N6" i="44"/>
  <c r="M6" i="44"/>
  <c r="L6" i="44"/>
  <c r="K6" i="44"/>
  <c r="J6" i="44"/>
  <c r="I6" i="44"/>
  <c r="E6" i="44"/>
  <c r="D6" i="44"/>
  <c r="H6" i="44" s="1"/>
  <c r="P5" i="44"/>
  <c r="P23" i="44" s="1"/>
  <c r="O5" i="44"/>
  <c r="O23" i="44" s="1"/>
  <c r="N5" i="44"/>
  <c r="N23" i="44" s="1"/>
  <c r="M5" i="44"/>
  <c r="M23" i="44" s="1"/>
  <c r="L5" i="44"/>
  <c r="L23" i="44" s="1"/>
  <c r="L24" i="44" s="1"/>
  <c r="K5" i="44"/>
  <c r="K23" i="44" s="1"/>
  <c r="J5" i="44"/>
  <c r="J23" i="44" s="1"/>
  <c r="I5" i="44"/>
  <c r="I23" i="44" s="1"/>
  <c r="E5" i="44"/>
  <c r="E23" i="44" s="1"/>
  <c r="D5" i="44"/>
  <c r="P4" i="44"/>
  <c r="P27" i="44" s="1"/>
  <c r="O4" i="44"/>
  <c r="O27" i="44" s="1"/>
  <c r="N4" i="44"/>
  <c r="N27" i="44" s="1"/>
  <c r="M4" i="44"/>
  <c r="M27" i="44" s="1"/>
  <c r="L4" i="44"/>
  <c r="L27" i="44" s="1"/>
  <c r="K4" i="44"/>
  <c r="K27" i="44" s="1"/>
  <c r="K30" i="44" s="1"/>
  <c r="J4" i="44"/>
  <c r="J27" i="44" s="1"/>
  <c r="I4" i="44"/>
  <c r="I27" i="44" s="1"/>
  <c r="E4" i="44"/>
  <c r="E27" i="44" s="1"/>
  <c r="D4" i="44"/>
  <c r="H3" i="44"/>
  <c r="P2" i="44"/>
  <c r="P20" i="44" s="1"/>
  <c r="O2" i="44"/>
  <c r="O20" i="44" s="1"/>
  <c r="N2" i="44"/>
  <c r="N20" i="44" s="1"/>
  <c r="M2" i="44"/>
  <c r="M20" i="44" s="1"/>
  <c r="L2" i="44"/>
  <c r="L20" i="44" s="1"/>
  <c r="K2" i="44"/>
  <c r="K20" i="44" s="1"/>
  <c r="J2" i="44"/>
  <c r="J20" i="44" s="1"/>
  <c r="I2" i="44"/>
  <c r="I20" i="44" s="1"/>
  <c r="E2" i="44"/>
  <c r="E20" i="44" s="1"/>
  <c r="D2" i="44"/>
  <c r="P37" i="43"/>
  <c r="O37" i="43"/>
  <c r="N37" i="43"/>
  <c r="M37" i="43"/>
  <c r="L37" i="43"/>
  <c r="K37" i="43"/>
  <c r="J37" i="43"/>
  <c r="I37" i="43"/>
  <c r="H37" i="43"/>
  <c r="E37" i="43"/>
  <c r="D37" i="43"/>
  <c r="P36" i="43"/>
  <c r="O36" i="43"/>
  <c r="N36" i="43"/>
  <c r="M36" i="43"/>
  <c r="L36" i="43"/>
  <c r="K36" i="43"/>
  <c r="J36" i="43"/>
  <c r="I36" i="43"/>
  <c r="H36" i="43"/>
  <c r="E36" i="43"/>
  <c r="D36" i="43"/>
  <c r="P35" i="43"/>
  <c r="O35" i="43"/>
  <c r="N35" i="43"/>
  <c r="M35" i="43"/>
  <c r="L35" i="43"/>
  <c r="K35" i="43"/>
  <c r="J35" i="43"/>
  <c r="I35" i="43"/>
  <c r="E35" i="43"/>
  <c r="D35" i="43"/>
  <c r="H35" i="43" s="1"/>
  <c r="P34" i="43"/>
  <c r="O34" i="43"/>
  <c r="N34" i="43"/>
  <c r="M34" i="43"/>
  <c r="L34" i="43"/>
  <c r="K34" i="43"/>
  <c r="J34" i="43"/>
  <c r="I34" i="43"/>
  <c r="E34" i="43"/>
  <c r="D34" i="43"/>
  <c r="H34" i="43" s="1"/>
  <c r="P33" i="43"/>
  <c r="O33" i="43"/>
  <c r="N33" i="43"/>
  <c r="M33" i="43"/>
  <c r="L33" i="43"/>
  <c r="K33" i="43"/>
  <c r="J33" i="43"/>
  <c r="I33" i="43"/>
  <c r="E33" i="43"/>
  <c r="D33" i="43"/>
  <c r="H33" i="43" s="1"/>
  <c r="P32" i="43"/>
  <c r="O32" i="43"/>
  <c r="N32" i="43"/>
  <c r="M32" i="43"/>
  <c r="L32" i="43"/>
  <c r="K32" i="43"/>
  <c r="J32" i="43"/>
  <c r="I32" i="43"/>
  <c r="E32" i="43"/>
  <c r="D32" i="43"/>
  <c r="H32" i="43" s="1"/>
  <c r="P25" i="43"/>
  <c r="O25" i="43"/>
  <c r="N25" i="43"/>
  <c r="M25" i="43"/>
  <c r="L25" i="43"/>
  <c r="K25" i="43"/>
  <c r="K29" i="43" s="1"/>
  <c r="J25" i="43"/>
  <c r="I25" i="43"/>
  <c r="E25" i="43"/>
  <c r="D25" i="43"/>
  <c r="H25" i="43" s="1"/>
  <c r="H29" i="43" s="1"/>
  <c r="P21" i="43"/>
  <c r="O21" i="43"/>
  <c r="N21" i="43"/>
  <c r="M21" i="43"/>
  <c r="L21" i="43"/>
  <c r="K21" i="43"/>
  <c r="J21" i="43"/>
  <c r="I21" i="43"/>
  <c r="E21" i="43"/>
  <c r="D21" i="43"/>
  <c r="H21" i="43" s="1"/>
  <c r="P16" i="43"/>
  <c r="O16" i="43"/>
  <c r="N16" i="43"/>
  <c r="M16" i="43"/>
  <c r="L16" i="43"/>
  <c r="K16" i="43"/>
  <c r="J16" i="43"/>
  <c r="I16" i="43"/>
  <c r="E16" i="43"/>
  <c r="D16" i="43"/>
  <c r="H16" i="43" s="1"/>
  <c r="P15" i="43"/>
  <c r="O15" i="43"/>
  <c r="N15" i="43"/>
  <c r="M15" i="43"/>
  <c r="L15" i="43"/>
  <c r="K15" i="43"/>
  <c r="J15" i="43"/>
  <c r="I15" i="43"/>
  <c r="E15" i="43"/>
  <c r="D15" i="43"/>
  <c r="H15" i="43" s="1"/>
  <c r="P14" i="43"/>
  <c r="O14" i="43"/>
  <c r="N14" i="43"/>
  <c r="M14" i="43"/>
  <c r="L14" i="43"/>
  <c r="K14" i="43"/>
  <c r="J14" i="43"/>
  <c r="I14" i="43"/>
  <c r="E14" i="43"/>
  <c r="D14" i="43"/>
  <c r="H14" i="43" s="1"/>
  <c r="P13" i="43"/>
  <c r="O13" i="43"/>
  <c r="N13" i="43"/>
  <c r="M13" i="43"/>
  <c r="L13" i="43"/>
  <c r="K13" i="43"/>
  <c r="J13" i="43"/>
  <c r="I13" i="43"/>
  <c r="E13" i="43"/>
  <c r="D13" i="43"/>
  <c r="H13" i="43" s="1"/>
  <c r="P12" i="43"/>
  <c r="O12" i="43"/>
  <c r="N12" i="43"/>
  <c r="M12" i="43"/>
  <c r="L12" i="43"/>
  <c r="K12" i="43"/>
  <c r="J12" i="43"/>
  <c r="I12" i="43"/>
  <c r="E12" i="43"/>
  <c r="D12" i="43"/>
  <c r="H12" i="43" s="1"/>
  <c r="P11" i="43"/>
  <c r="O11" i="43"/>
  <c r="N11" i="43"/>
  <c r="M11" i="43"/>
  <c r="L11" i="43"/>
  <c r="K11" i="43"/>
  <c r="J11" i="43"/>
  <c r="I11" i="43"/>
  <c r="E11" i="43"/>
  <c r="D11" i="43"/>
  <c r="H11" i="43" s="1"/>
  <c r="P9" i="43"/>
  <c r="O9" i="43"/>
  <c r="N9" i="43"/>
  <c r="M9" i="43"/>
  <c r="L9" i="43"/>
  <c r="K9" i="43"/>
  <c r="J9" i="43"/>
  <c r="I9" i="43"/>
  <c r="E9" i="43"/>
  <c r="D9" i="43"/>
  <c r="P8" i="43"/>
  <c r="O8" i="43"/>
  <c r="N8" i="43"/>
  <c r="M8" i="43"/>
  <c r="L8" i="43"/>
  <c r="K8" i="43"/>
  <c r="J8" i="43"/>
  <c r="I8" i="43"/>
  <c r="E8" i="43"/>
  <c r="D8" i="43"/>
  <c r="H8" i="43" s="1"/>
  <c r="P7" i="43"/>
  <c r="O7" i="43"/>
  <c r="N7" i="43"/>
  <c r="M7" i="43"/>
  <c r="L7" i="43"/>
  <c r="K7" i="43"/>
  <c r="J7" i="43"/>
  <c r="I7" i="43"/>
  <c r="E7" i="43"/>
  <c r="D7" i="43"/>
  <c r="H7" i="43" s="1"/>
  <c r="P6" i="43"/>
  <c r="O6" i="43"/>
  <c r="N6" i="43"/>
  <c r="M6" i="43"/>
  <c r="L6" i="43"/>
  <c r="K6" i="43"/>
  <c r="J6" i="43"/>
  <c r="I6" i="43"/>
  <c r="E6" i="43"/>
  <c r="D6" i="43"/>
  <c r="H6" i="43" s="1"/>
  <c r="P5" i="43"/>
  <c r="P23" i="43" s="1"/>
  <c r="O5" i="43"/>
  <c r="O23" i="43" s="1"/>
  <c r="N5" i="43"/>
  <c r="N23" i="43" s="1"/>
  <c r="M5" i="43"/>
  <c r="M23" i="43" s="1"/>
  <c r="L5" i="43"/>
  <c r="L23" i="43" s="1"/>
  <c r="L24" i="43" s="1"/>
  <c r="K5" i="43"/>
  <c r="K23" i="43" s="1"/>
  <c r="J5" i="43"/>
  <c r="J23" i="43" s="1"/>
  <c r="I5" i="43"/>
  <c r="I23" i="43" s="1"/>
  <c r="E5" i="43"/>
  <c r="E23" i="43" s="1"/>
  <c r="D5" i="43"/>
  <c r="P4" i="43"/>
  <c r="P27" i="43" s="1"/>
  <c r="O4" i="43"/>
  <c r="O27" i="43" s="1"/>
  <c r="N4" i="43"/>
  <c r="N27" i="43" s="1"/>
  <c r="M4" i="43"/>
  <c r="M27" i="43" s="1"/>
  <c r="L4" i="43"/>
  <c r="L27" i="43" s="1"/>
  <c r="K4" i="43"/>
  <c r="K27" i="43" s="1"/>
  <c r="K30" i="43" s="1"/>
  <c r="J4" i="43"/>
  <c r="J27" i="43" s="1"/>
  <c r="I4" i="43"/>
  <c r="I27" i="43" s="1"/>
  <c r="E4" i="43"/>
  <c r="E27" i="43" s="1"/>
  <c r="D4" i="43"/>
  <c r="H3" i="43"/>
  <c r="P2" i="43"/>
  <c r="P20" i="43" s="1"/>
  <c r="O2" i="43"/>
  <c r="O20" i="43" s="1"/>
  <c r="N2" i="43"/>
  <c r="N20" i="43" s="1"/>
  <c r="M2" i="43"/>
  <c r="M20" i="43" s="1"/>
  <c r="L2" i="43"/>
  <c r="L20" i="43" s="1"/>
  <c r="K2" i="43"/>
  <c r="K20" i="43" s="1"/>
  <c r="J2" i="43"/>
  <c r="J20" i="43" s="1"/>
  <c r="I2" i="43"/>
  <c r="I20" i="43" s="1"/>
  <c r="E2" i="43"/>
  <c r="E20" i="43" s="1"/>
  <c r="D2" i="43"/>
  <c r="P37" i="42"/>
  <c r="O37" i="42"/>
  <c r="N37" i="42"/>
  <c r="M37" i="42"/>
  <c r="L37" i="42"/>
  <c r="K37" i="42"/>
  <c r="J37" i="42"/>
  <c r="I37" i="42"/>
  <c r="H37" i="42"/>
  <c r="E37" i="42"/>
  <c r="D37" i="42"/>
  <c r="P36" i="42"/>
  <c r="O36" i="42"/>
  <c r="N36" i="42"/>
  <c r="M36" i="42"/>
  <c r="L36" i="42"/>
  <c r="K36" i="42"/>
  <c r="J36" i="42"/>
  <c r="I36" i="42"/>
  <c r="H36" i="42"/>
  <c r="E36" i="42"/>
  <c r="D36" i="42"/>
  <c r="P35" i="42"/>
  <c r="O35" i="42"/>
  <c r="N35" i="42"/>
  <c r="M35" i="42"/>
  <c r="L35" i="42"/>
  <c r="K35" i="42"/>
  <c r="J35" i="42"/>
  <c r="I35" i="42"/>
  <c r="E35" i="42"/>
  <c r="D35" i="42"/>
  <c r="H35" i="42" s="1"/>
  <c r="P34" i="42"/>
  <c r="O34" i="42"/>
  <c r="N34" i="42"/>
  <c r="M34" i="42"/>
  <c r="L34" i="42"/>
  <c r="K34" i="42"/>
  <c r="J34" i="42"/>
  <c r="I34" i="42"/>
  <c r="E34" i="42"/>
  <c r="D34" i="42"/>
  <c r="H34" i="42" s="1"/>
  <c r="P33" i="42"/>
  <c r="O33" i="42"/>
  <c r="N33" i="42"/>
  <c r="M33" i="42"/>
  <c r="L33" i="42"/>
  <c r="K33" i="42"/>
  <c r="J33" i="42"/>
  <c r="I33" i="42"/>
  <c r="E33" i="42"/>
  <c r="D33" i="42"/>
  <c r="H33" i="42" s="1"/>
  <c r="P32" i="42"/>
  <c r="O32" i="42"/>
  <c r="N32" i="42"/>
  <c r="M32" i="42"/>
  <c r="L32" i="42"/>
  <c r="K32" i="42"/>
  <c r="J32" i="42"/>
  <c r="I32" i="42"/>
  <c r="E32" i="42"/>
  <c r="D32" i="42"/>
  <c r="H32" i="42" s="1"/>
  <c r="P25" i="42"/>
  <c r="O25" i="42"/>
  <c r="N25" i="42"/>
  <c r="M25" i="42"/>
  <c r="L25" i="42"/>
  <c r="K25" i="42"/>
  <c r="K29" i="42" s="1"/>
  <c r="J25" i="42"/>
  <c r="I25" i="42"/>
  <c r="E25" i="42"/>
  <c r="D25" i="42"/>
  <c r="H25" i="42" s="1"/>
  <c r="H29" i="42" s="1"/>
  <c r="P21" i="42"/>
  <c r="O21" i="42"/>
  <c r="N21" i="42"/>
  <c r="M21" i="42"/>
  <c r="L21" i="42"/>
  <c r="K21" i="42"/>
  <c r="J21" i="42"/>
  <c r="I21" i="42"/>
  <c r="E21" i="42"/>
  <c r="D21" i="42"/>
  <c r="H21" i="42" s="1"/>
  <c r="P16" i="42"/>
  <c r="O16" i="42"/>
  <c r="N16" i="42"/>
  <c r="M16" i="42"/>
  <c r="L16" i="42"/>
  <c r="K16" i="42"/>
  <c r="J16" i="42"/>
  <c r="I16" i="42"/>
  <c r="E16" i="42"/>
  <c r="D16" i="42"/>
  <c r="H16" i="42" s="1"/>
  <c r="P15" i="42"/>
  <c r="O15" i="42"/>
  <c r="N15" i="42"/>
  <c r="M15" i="42"/>
  <c r="L15" i="42"/>
  <c r="K15" i="42"/>
  <c r="J15" i="42"/>
  <c r="I15" i="42"/>
  <c r="E15" i="42"/>
  <c r="D15" i="42"/>
  <c r="H15" i="42" s="1"/>
  <c r="P14" i="42"/>
  <c r="O14" i="42"/>
  <c r="N14" i="42"/>
  <c r="M14" i="42"/>
  <c r="L14" i="42"/>
  <c r="K14" i="42"/>
  <c r="J14" i="42"/>
  <c r="I14" i="42"/>
  <c r="E14" i="42"/>
  <c r="D14" i="42"/>
  <c r="H14" i="42" s="1"/>
  <c r="P13" i="42"/>
  <c r="O13" i="42"/>
  <c r="N13" i="42"/>
  <c r="M13" i="42"/>
  <c r="L13" i="42"/>
  <c r="K13" i="42"/>
  <c r="J13" i="42"/>
  <c r="I13" i="42"/>
  <c r="E13" i="42"/>
  <c r="D13" i="42"/>
  <c r="H13" i="42" s="1"/>
  <c r="P12" i="42"/>
  <c r="O12" i="42"/>
  <c r="N12" i="42"/>
  <c r="M12" i="42"/>
  <c r="L12" i="42"/>
  <c r="K12" i="42"/>
  <c r="J12" i="42"/>
  <c r="I12" i="42"/>
  <c r="E12" i="42"/>
  <c r="D12" i="42"/>
  <c r="H12" i="42" s="1"/>
  <c r="P11" i="42"/>
  <c r="O11" i="42"/>
  <c r="N11" i="42"/>
  <c r="M11" i="42"/>
  <c r="L11" i="42"/>
  <c r="K11" i="42"/>
  <c r="J11" i="42"/>
  <c r="I11" i="42"/>
  <c r="E11" i="42"/>
  <c r="D11" i="42"/>
  <c r="H11" i="42" s="1"/>
  <c r="P9" i="42"/>
  <c r="O9" i="42"/>
  <c r="N9" i="42"/>
  <c r="M9" i="42"/>
  <c r="L9" i="42"/>
  <c r="K9" i="42"/>
  <c r="J9" i="42"/>
  <c r="I9" i="42"/>
  <c r="E9" i="42"/>
  <c r="D9" i="42"/>
  <c r="P8" i="42"/>
  <c r="O8" i="42"/>
  <c r="N8" i="42"/>
  <c r="M8" i="42"/>
  <c r="L8" i="42"/>
  <c r="K8" i="42"/>
  <c r="J8" i="42"/>
  <c r="I8" i="42"/>
  <c r="E8" i="42"/>
  <c r="D8" i="42"/>
  <c r="H8" i="42" s="1"/>
  <c r="P7" i="42"/>
  <c r="O7" i="42"/>
  <c r="N7" i="42"/>
  <c r="M7" i="42"/>
  <c r="L7" i="42"/>
  <c r="K7" i="42"/>
  <c r="J7" i="42"/>
  <c r="I7" i="42"/>
  <c r="E7" i="42"/>
  <c r="D7" i="42"/>
  <c r="H7" i="42" s="1"/>
  <c r="P6" i="42"/>
  <c r="O6" i="42"/>
  <c r="N6" i="42"/>
  <c r="M6" i="42"/>
  <c r="L6" i="42"/>
  <c r="K6" i="42"/>
  <c r="J6" i="42"/>
  <c r="I6" i="42"/>
  <c r="E6" i="42"/>
  <c r="D6" i="42"/>
  <c r="H6" i="42" s="1"/>
  <c r="P5" i="42"/>
  <c r="P23" i="42" s="1"/>
  <c r="O5" i="42"/>
  <c r="O23" i="42" s="1"/>
  <c r="N5" i="42"/>
  <c r="N23" i="42" s="1"/>
  <c r="M5" i="42"/>
  <c r="M23" i="42" s="1"/>
  <c r="L5" i="42"/>
  <c r="L23" i="42" s="1"/>
  <c r="L24" i="42" s="1"/>
  <c r="K5" i="42"/>
  <c r="K23" i="42" s="1"/>
  <c r="J5" i="42"/>
  <c r="J23" i="42" s="1"/>
  <c r="I5" i="42"/>
  <c r="I23" i="42" s="1"/>
  <c r="E5" i="42"/>
  <c r="E23" i="42" s="1"/>
  <c r="D5" i="42"/>
  <c r="P4" i="42"/>
  <c r="P27" i="42" s="1"/>
  <c r="O4" i="42"/>
  <c r="O27" i="42" s="1"/>
  <c r="N4" i="42"/>
  <c r="N27" i="42" s="1"/>
  <c r="M4" i="42"/>
  <c r="M27" i="42" s="1"/>
  <c r="L4" i="42"/>
  <c r="L27" i="42" s="1"/>
  <c r="K4" i="42"/>
  <c r="K27" i="42" s="1"/>
  <c r="K30" i="42" s="1"/>
  <c r="J4" i="42"/>
  <c r="J27" i="42" s="1"/>
  <c r="I4" i="42"/>
  <c r="I27" i="42" s="1"/>
  <c r="E4" i="42"/>
  <c r="E27" i="42" s="1"/>
  <c r="D4" i="42"/>
  <c r="H3" i="42"/>
  <c r="P2" i="42"/>
  <c r="P20" i="42" s="1"/>
  <c r="O2" i="42"/>
  <c r="O20" i="42" s="1"/>
  <c r="N2" i="42"/>
  <c r="N20" i="42" s="1"/>
  <c r="M2" i="42"/>
  <c r="M20" i="42" s="1"/>
  <c r="L2" i="42"/>
  <c r="L20" i="42" s="1"/>
  <c r="K2" i="42"/>
  <c r="K20" i="42" s="1"/>
  <c r="J2" i="42"/>
  <c r="J20" i="42" s="1"/>
  <c r="I2" i="42"/>
  <c r="I20" i="42" s="1"/>
  <c r="E2" i="42"/>
  <c r="E20" i="42" s="1"/>
  <c r="D2" i="42"/>
  <c r="P37" i="41"/>
  <c r="O37" i="41"/>
  <c r="N37" i="41"/>
  <c r="M37" i="41"/>
  <c r="L37" i="41"/>
  <c r="K37" i="41"/>
  <c r="J37" i="41"/>
  <c r="I37" i="41"/>
  <c r="H37" i="41"/>
  <c r="E37" i="41"/>
  <c r="D37" i="41"/>
  <c r="P36" i="41"/>
  <c r="O36" i="41"/>
  <c r="N36" i="41"/>
  <c r="M36" i="41"/>
  <c r="L36" i="41"/>
  <c r="K36" i="41"/>
  <c r="J36" i="41"/>
  <c r="I36" i="41"/>
  <c r="H36" i="41"/>
  <c r="E36" i="41"/>
  <c r="D36" i="41"/>
  <c r="P35" i="41"/>
  <c r="O35" i="41"/>
  <c r="N35" i="41"/>
  <c r="M35" i="41"/>
  <c r="L35" i="41"/>
  <c r="K35" i="41"/>
  <c r="J35" i="41"/>
  <c r="I35" i="41"/>
  <c r="E35" i="41"/>
  <c r="D35" i="41"/>
  <c r="H35" i="41" s="1"/>
  <c r="P34" i="41"/>
  <c r="O34" i="41"/>
  <c r="N34" i="41"/>
  <c r="M34" i="41"/>
  <c r="L34" i="41"/>
  <c r="K34" i="41"/>
  <c r="J34" i="41"/>
  <c r="I34" i="41"/>
  <c r="E34" i="41"/>
  <c r="D34" i="41"/>
  <c r="H34" i="41" s="1"/>
  <c r="P33" i="41"/>
  <c r="O33" i="41"/>
  <c r="N33" i="41"/>
  <c r="M33" i="41"/>
  <c r="L33" i="41"/>
  <c r="K33" i="41"/>
  <c r="J33" i="41"/>
  <c r="I33" i="41"/>
  <c r="E33" i="41"/>
  <c r="D33" i="41"/>
  <c r="H33" i="41" s="1"/>
  <c r="P32" i="41"/>
  <c r="O32" i="41"/>
  <c r="N32" i="41"/>
  <c r="M32" i="41"/>
  <c r="L32" i="41"/>
  <c r="K32" i="41"/>
  <c r="J32" i="41"/>
  <c r="I32" i="41"/>
  <c r="E32" i="41"/>
  <c r="D32" i="41"/>
  <c r="H32" i="41" s="1"/>
  <c r="P25" i="41"/>
  <c r="O25" i="41"/>
  <c r="N25" i="41"/>
  <c r="M25" i="41"/>
  <c r="L25" i="41"/>
  <c r="K25" i="41"/>
  <c r="K29" i="41" s="1"/>
  <c r="J25" i="41"/>
  <c r="I25" i="41"/>
  <c r="E25" i="41"/>
  <c r="D25" i="41"/>
  <c r="H25" i="41" s="1"/>
  <c r="H29" i="41" s="1"/>
  <c r="P21" i="41"/>
  <c r="O21" i="41"/>
  <c r="N21" i="41"/>
  <c r="M21" i="41"/>
  <c r="L21" i="41"/>
  <c r="K21" i="41"/>
  <c r="J21" i="41"/>
  <c r="I21" i="41"/>
  <c r="E21" i="41"/>
  <c r="D21" i="41"/>
  <c r="H21" i="41" s="1"/>
  <c r="P16" i="41"/>
  <c r="O16" i="41"/>
  <c r="N16" i="41"/>
  <c r="M16" i="41"/>
  <c r="L16" i="41"/>
  <c r="K16" i="41"/>
  <c r="J16" i="41"/>
  <c r="I16" i="41"/>
  <c r="E16" i="41"/>
  <c r="D16" i="41"/>
  <c r="H16" i="41" s="1"/>
  <c r="P15" i="41"/>
  <c r="O15" i="41"/>
  <c r="N15" i="41"/>
  <c r="M15" i="41"/>
  <c r="L15" i="41"/>
  <c r="K15" i="41"/>
  <c r="J15" i="41"/>
  <c r="I15" i="41"/>
  <c r="E15" i="41"/>
  <c r="D15" i="41"/>
  <c r="H15" i="41" s="1"/>
  <c r="P14" i="41"/>
  <c r="O14" i="41"/>
  <c r="N14" i="41"/>
  <c r="M14" i="41"/>
  <c r="L14" i="41"/>
  <c r="K14" i="41"/>
  <c r="J14" i="41"/>
  <c r="I14" i="41"/>
  <c r="E14" i="41"/>
  <c r="D14" i="41"/>
  <c r="H14" i="41" s="1"/>
  <c r="P13" i="41"/>
  <c r="O13" i="41"/>
  <c r="N13" i="41"/>
  <c r="M13" i="41"/>
  <c r="L13" i="41"/>
  <c r="K13" i="41"/>
  <c r="J13" i="41"/>
  <c r="I13" i="41"/>
  <c r="E13" i="41"/>
  <c r="D13" i="41"/>
  <c r="H13" i="41" s="1"/>
  <c r="P12" i="41"/>
  <c r="O12" i="41"/>
  <c r="N12" i="41"/>
  <c r="M12" i="41"/>
  <c r="L12" i="41"/>
  <c r="K12" i="41"/>
  <c r="J12" i="41"/>
  <c r="I12" i="41"/>
  <c r="E12" i="41"/>
  <c r="D12" i="41"/>
  <c r="H12" i="41" s="1"/>
  <c r="P11" i="41"/>
  <c r="O11" i="41"/>
  <c r="N11" i="41"/>
  <c r="M11" i="41"/>
  <c r="L11" i="41"/>
  <c r="K11" i="41"/>
  <c r="J11" i="41"/>
  <c r="I11" i="41"/>
  <c r="E11" i="41"/>
  <c r="D11" i="41"/>
  <c r="H11" i="41" s="1"/>
  <c r="P9" i="41"/>
  <c r="O9" i="41"/>
  <c r="N9" i="41"/>
  <c r="M9" i="41"/>
  <c r="L9" i="41"/>
  <c r="K9" i="41"/>
  <c r="J9" i="41"/>
  <c r="I9" i="41"/>
  <c r="E9" i="41"/>
  <c r="D9" i="41"/>
  <c r="P8" i="41"/>
  <c r="O8" i="41"/>
  <c r="N8" i="41"/>
  <c r="M8" i="41"/>
  <c r="L8" i="41"/>
  <c r="K8" i="41"/>
  <c r="J8" i="41"/>
  <c r="I8" i="41"/>
  <c r="E8" i="41"/>
  <c r="D8" i="41"/>
  <c r="H8" i="41" s="1"/>
  <c r="P7" i="41"/>
  <c r="O7" i="41"/>
  <c r="N7" i="41"/>
  <c r="M7" i="41"/>
  <c r="L7" i="41"/>
  <c r="K7" i="41"/>
  <c r="J7" i="41"/>
  <c r="I7" i="41"/>
  <c r="E7" i="41"/>
  <c r="D7" i="41"/>
  <c r="H7" i="41" s="1"/>
  <c r="P6" i="41"/>
  <c r="O6" i="41"/>
  <c r="N6" i="41"/>
  <c r="M6" i="41"/>
  <c r="L6" i="41"/>
  <c r="K6" i="41"/>
  <c r="J6" i="41"/>
  <c r="I6" i="41"/>
  <c r="E6" i="41"/>
  <c r="D6" i="41"/>
  <c r="H6" i="41" s="1"/>
  <c r="P5" i="41"/>
  <c r="P23" i="41" s="1"/>
  <c r="O5" i="41"/>
  <c r="O23" i="41" s="1"/>
  <c r="N5" i="41"/>
  <c r="N23" i="41" s="1"/>
  <c r="M5" i="41"/>
  <c r="M23" i="41" s="1"/>
  <c r="L5" i="41"/>
  <c r="L23" i="41" s="1"/>
  <c r="L24" i="41" s="1"/>
  <c r="K5" i="41"/>
  <c r="K23" i="41" s="1"/>
  <c r="J5" i="41"/>
  <c r="J23" i="41" s="1"/>
  <c r="I5" i="41"/>
  <c r="I23" i="41" s="1"/>
  <c r="E5" i="41"/>
  <c r="E23" i="41" s="1"/>
  <c r="D5" i="41"/>
  <c r="P4" i="41"/>
  <c r="P27" i="41" s="1"/>
  <c r="O4" i="41"/>
  <c r="O27" i="41" s="1"/>
  <c r="N4" i="41"/>
  <c r="N27" i="41" s="1"/>
  <c r="M4" i="41"/>
  <c r="M27" i="41" s="1"/>
  <c r="L4" i="41"/>
  <c r="L27" i="41" s="1"/>
  <c r="K4" i="41"/>
  <c r="K27" i="41" s="1"/>
  <c r="K30" i="41" s="1"/>
  <c r="J4" i="41"/>
  <c r="J27" i="41" s="1"/>
  <c r="I4" i="41"/>
  <c r="I27" i="41" s="1"/>
  <c r="E4" i="41"/>
  <c r="E27" i="41" s="1"/>
  <c r="D4" i="41"/>
  <c r="H3" i="41"/>
  <c r="P2" i="41"/>
  <c r="P20" i="41" s="1"/>
  <c r="O2" i="41"/>
  <c r="O20" i="41" s="1"/>
  <c r="N2" i="41"/>
  <c r="N20" i="41" s="1"/>
  <c r="M2" i="41"/>
  <c r="M20" i="41" s="1"/>
  <c r="L2" i="41"/>
  <c r="L20" i="41" s="1"/>
  <c r="K2" i="41"/>
  <c r="K20" i="41" s="1"/>
  <c r="J2" i="41"/>
  <c r="J20" i="41" s="1"/>
  <c r="I2" i="41"/>
  <c r="I20" i="41" s="1"/>
  <c r="E2" i="41"/>
  <c r="E20" i="41" s="1"/>
  <c r="D2" i="41"/>
  <c r="P37" i="40"/>
  <c r="O37" i="40"/>
  <c r="N37" i="40"/>
  <c r="M37" i="40"/>
  <c r="L37" i="40"/>
  <c r="K37" i="40"/>
  <c r="J37" i="40"/>
  <c r="I37" i="40"/>
  <c r="H37" i="40"/>
  <c r="E37" i="40"/>
  <c r="D37" i="40"/>
  <c r="P36" i="40"/>
  <c r="O36" i="40"/>
  <c r="N36" i="40"/>
  <c r="M36" i="40"/>
  <c r="L36" i="40"/>
  <c r="K36" i="40"/>
  <c r="J36" i="40"/>
  <c r="I36" i="40"/>
  <c r="H36" i="40"/>
  <c r="E36" i="40"/>
  <c r="D36" i="40"/>
  <c r="P35" i="40"/>
  <c r="O35" i="40"/>
  <c r="N35" i="40"/>
  <c r="M35" i="40"/>
  <c r="L35" i="40"/>
  <c r="K35" i="40"/>
  <c r="J35" i="40"/>
  <c r="I35" i="40"/>
  <c r="E35" i="40"/>
  <c r="D35" i="40"/>
  <c r="H35" i="40" s="1"/>
  <c r="P34" i="40"/>
  <c r="O34" i="40"/>
  <c r="N34" i="40"/>
  <c r="M34" i="40"/>
  <c r="L34" i="40"/>
  <c r="K34" i="40"/>
  <c r="J34" i="40"/>
  <c r="I34" i="40"/>
  <c r="E34" i="40"/>
  <c r="D34" i="40"/>
  <c r="H34" i="40" s="1"/>
  <c r="P33" i="40"/>
  <c r="O33" i="40"/>
  <c r="N33" i="40"/>
  <c r="M33" i="40"/>
  <c r="L33" i="40"/>
  <c r="K33" i="40"/>
  <c r="J33" i="40"/>
  <c r="I33" i="40"/>
  <c r="E33" i="40"/>
  <c r="D33" i="40"/>
  <c r="H33" i="40" s="1"/>
  <c r="P32" i="40"/>
  <c r="O32" i="40"/>
  <c r="N32" i="40"/>
  <c r="M32" i="40"/>
  <c r="L32" i="40"/>
  <c r="K32" i="40"/>
  <c r="J32" i="40"/>
  <c r="I32" i="40"/>
  <c r="E32" i="40"/>
  <c r="D32" i="40"/>
  <c r="H32" i="40" s="1"/>
  <c r="P25" i="40"/>
  <c r="O25" i="40"/>
  <c r="N25" i="40"/>
  <c r="M25" i="40"/>
  <c r="L25" i="40"/>
  <c r="K25" i="40"/>
  <c r="K29" i="40" s="1"/>
  <c r="J25" i="40"/>
  <c r="I25" i="40"/>
  <c r="E25" i="40"/>
  <c r="D25" i="40"/>
  <c r="H25" i="40" s="1"/>
  <c r="H29" i="40" s="1"/>
  <c r="P21" i="40"/>
  <c r="O21" i="40"/>
  <c r="N21" i="40"/>
  <c r="M21" i="40"/>
  <c r="L21" i="40"/>
  <c r="K21" i="40"/>
  <c r="J21" i="40"/>
  <c r="I21" i="40"/>
  <c r="E21" i="40"/>
  <c r="D21" i="40"/>
  <c r="H21" i="40" s="1"/>
  <c r="P16" i="40"/>
  <c r="O16" i="40"/>
  <c r="N16" i="40"/>
  <c r="M16" i="40"/>
  <c r="L16" i="40"/>
  <c r="K16" i="40"/>
  <c r="J16" i="40"/>
  <c r="I16" i="40"/>
  <c r="E16" i="40"/>
  <c r="D16" i="40"/>
  <c r="H16" i="40" s="1"/>
  <c r="P15" i="40"/>
  <c r="O15" i="40"/>
  <c r="N15" i="40"/>
  <c r="M15" i="40"/>
  <c r="L15" i="40"/>
  <c r="K15" i="40"/>
  <c r="J15" i="40"/>
  <c r="I15" i="40"/>
  <c r="E15" i="40"/>
  <c r="D15" i="40"/>
  <c r="H15" i="40" s="1"/>
  <c r="P14" i="40"/>
  <c r="O14" i="40"/>
  <c r="N14" i="40"/>
  <c r="M14" i="40"/>
  <c r="L14" i="40"/>
  <c r="K14" i="40"/>
  <c r="J14" i="40"/>
  <c r="I14" i="40"/>
  <c r="E14" i="40"/>
  <c r="D14" i="40"/>
  <c r="H14" i="40" s="1"/>
  <c r="P13" i="40"/>
  <c r="O13" i="40"/>
  <c r="N13" i="40"/>
  <c r="M13" i="40"/>
  <c r="L13" i="40"/>
  <c r="K13" i="40"/>
  <c r="J13" i="40"/>
  <c r="I13" i="40"/>
  <c r="E13" i="40"/>
  <c r="D13" i="40"/>
  <c r="H13" i="40" s="1"/>
  <c r="P12" i="40"/>
  <c r="O12" i="40"/>
  <c r="N12" i="40"/>
  <c r="M12" i="40"/>
  <c r="L12" i="40"/>
  <c r="K12" i="40"/>
  <c r="J12" i="40"/>
  <c r="I12" i="40"/>
  <c r="E12" i="40"/>
  <c r="D12" i="40"/>
  <c r="H12" i="40" s="1"/>
  <c r="P11" i="40"/>
  <c r="O11" i="40"/>
  <c r="N11" i="40"/>
  <c r="M11" i="40"/>
  <c r="L11" i="40"/>
  <c r="K11" i="40"/>
  <c r="J11" i="40"/>
  <c r="I11" i="40"/>
  <c r="E11" i="40"/>
  <c r="D11" i="40"/>
  <c r="H11" i="40" s="1"/>
  <c r="P9" i="40"/>
  <c r="O9" i="40"/>
  <c r="N9" i="40"/>
  <c r="M9" i="40"/>
  <c r="L9" i="40"/>
  <c r="K9" i="40"/>
  <c r="J9" i="40"/>
  <c r="I9" i="40"/>
  <c r="E9" i="40"/>
  <c r="D9" i="40"/>
  <c r="P8" i="40"/>
  <c r="O8" i="40"/>
  <c r="N8" i="40"/>
  <c r="M8" i="40"/>
  <c r="L8" i="40"/>
  <c r="K8" i="40"/>
  <c r="J8" i="40"/>
  <c r="I8" i="40"/>
  <c r="E8" i="40"/>
  <c r="D8" i="40"/>
  <c r="H8" i="40" s="1"/>
  <c r="P7" i="40"/>
  <c r="O7" i="40"/>
  <c r="N7" i="40"/>
  <c r="M7" i="40"/>
  <c r="L7" i="40"/>
  <c r="K7" i="40"/>
  <c r="J7" i="40"/>
  <c r="I7" i="40"/>
  <c r="E7" i="40"/>
  <c r="D7" i="40"/>
  <c r="H7" i="40" s="1"/>
  <c r="P6" i="40"/>
  <c r="O6" i="40"/>
  <c r="N6" i="40"/>
  <c r="M6" i="40"/>
  <c r="L6" i="40"/>
  <c r="K6" i="40"/>
  <c r="J6" i="40"/>
  <c r="I6" i="40"/>
  <c r="E6" i="40"/>
  <c r="D6" i="40"/>
  <c r="H6" i="40" s="1"/>
  <c r="P5" i="40"/>
  <c r="P23" i="40" s="1"/>
  <c r="O5" i="40"/>
  <c r="O23" i="40" s="1"/>
  <c r="N5" i="40"/>
  <c r="N23" i="40" s="1"/>
  <c r="M5" i="40"/>
  <c r="M23" i="40" s="1"/>
  <c r="L5" i="40"/>
  <c r="L23" i="40" s="1"/>
  <c r="L24" i="40" s="1"/>
  <c r="K5" i="40"/>
  <c r="K23" i="40" s="1"/>
  <c r="J5" i="40"/>
  <c r="J23" i="40" s="1"/>
  <c r="I5" i="40"/>
  <c r="I23" i="40" s="1"/>
  <c r="E5" i="40"/>
  <c r="E23" i="40" s="1"/>
  <c r="D5" i="40"/>
  <c r="P4" i="40"/>
  <c r="P27" i="40" s="1"/>
  <c r="O4" i="40"/>
  <c r="O27" i="40" s="1"/>
  <c r="N4" i="40"/>
  <c r="N27" i="40" s="1"/>
  <c r="M4" i="40"/>
  <c r="M27" i="40" s="1"/>
  <c r="L4" i="40"/>
  <c r="L27" i="40" s="1"/>
  <c r="K4" i="40"/>
  <c r="K27" i="40" s="1"/>
  <c r="K30" i="40" s="1"/>
  <c r="J4" i="40"/>
  <c r="J27" i="40" s="1"/>
  <c r="I4" i="40"/>
  <c r="I27" i="40" s="1"/>
  <c r="E4" i="40"/>
  <c r="E27" i="40" s="1"/>
  <c r="D4" i="40"/>
  <c r="H3" i="40"/>
  <c r="P2" i="40"/>
  <c r="P20" i="40" s="1"/>
  <c r="O2" i="40"/>
  <c r="O20" i="40" s="1"/>
  <c r="N2" i="40"/>
  <c r="N20" i="40" s="1"/>
  <c r="M2" i="40"/>
  <c r="M20" i="40" s="1"/>
  <c r="L2" i="40"/>
  <c r="L20" i="40" s="1"/>
  <c r="K2" i="40"/>
  <c r="K20" i="40" s="1"/>
  <c r="J2" i="40"/>
  <c r="J20" i="40" s="1"/>
  <c r="I2" i="40"/>
  <c r="I20" i="40" s="1"/>
  <c r="E2" i="40"/>
  <c r="E20" i="40" s="1"/>
  <c r="D2" i="40"/>
  <c r="P37" i="39"/>
  <c r="O37" i="39"/>
  <c r="N37" i="39"/>
  <c r="M37" i="39"/>
  <c r="L37" i="39"/>
  <c r="K37" i="39"/>
  <c r="J37" i="39"/>
  <c r="I37" i="39"/>
  <c r="H37" i="39"/>
  <c r="E37" i="39"/>
  <c r="D37" i="39"/>
  <c r="P36" i="39"/>
  <c r="O36" i="39"/>
  <c r="N36" i="39"/>
  <c r="M36" i="39"/>
  <c r="L36" i="39"/>
  <c r="K36" i="39"/>
  <c r="J36" i="39"/>
  <c r="I36" i="39"/>
  <c r="H36" i="39"/>
  <c r="E36" i="39"/>
  <c r="D36" i="39"/>
  <c r="P35" i="39"/>
  <c r="O35" i="39"/>
  <c r="N35" i="39"/>
  <c r="M35" i="39"/>
  <c r="L35" i="39"/>
  <c r="K35" i="39"/>
  <c r="J35" i="39"/>
  <c r="I35" i="39"/>
  <c r="E35" i="39"/>
  <c r="D35" i="39"/>
  <c r="H35" i="39" s="1"/>
  <c r="P34" i="39"/>
  <c r="O34" i="39"/>
  <c r="N34" i="39"/>
  <c r="M34" i="39"/>
  <c r="L34" i="39"/>
  <c r="K34" i="39"/>
  <c r="J34" i="39"/>
  <c r="I34" i="39"/>
  <c r="E34" i="39"/>
  <c r="D34" i="39"/>
  <c r="H34" i="39" s="1"/>
  <c r="P33" i="39"/>
  <c r="O33" i="39"/>
  <c r="N33" i="39"/>
  <c r="M33" i="39"/>
  <c r="L33" i="39"/>
  <c r="K33" i="39"/>
  <c r="J33" i="39"/>
  <c r="I33" i="39"/>
  <c r="E33" i="39"/>
  <c r="D33" i="39"/>
  <c r="H33" i="39" s="1"/>
  <c r="P32" i="39"/>
  <c r="O32" i="39"/>
  <c r="N32" i="39"/>
  <c r="M32" i="39"/>
  <c r="L32" i="39"/>
  <c r="K32" i="39"/>
  <c r="J32" i="39"/>
  <c r="I32" i="39"/>
  <c r="E32" i="39"/>
  <c r="D32" i="39"/>
  <c r="H32" i="39" s="1"/>
  <c r="P25" i="39"/>
  <c r="O25" i="39"/>
  <c r="N25" i="39"/>
  <c r="M25" i="39"/>
  <c r="L25" i="39"/>
  <c r="K25" i="39"/>
  <c r="K29" i="39" s="1"/>
  <c r="J25" i="39"/>
  <c r="I25" i="39"/>
  <c r="E25" i="39"/>
  <c r="D25" i="39"/>
  <c r="H25" i="39" s="1"/>
  <c r="H29" i="39" s="1"/>
  <c r="P21" i="39"/>
  <c r="O21" i="39"/>
  <c r="N21" i="39"/>
  <c r="M21" i="39"/>
  <c r="L21" i="39"/>
  <c r="K21" i="39"/>
  <c r="J21" i="39"/>
  <c r="I21" i="39"/>
  <c r="E21" i="39"/>
  <c r="D21" i="39"/>
  <c r="H21" i="39" s="1"/>
  <c r="P16" i="39"/>
  <c r="O16" i="39"/>
  <c r="N16" i="39"/>
  <c r="M16" i="39"/>
  <c r="L16" i="39"/>
  <c r="K16" i="39"/>
  <c r="J16" i="39"/>
  <c r="I16" i="39"/>
  <c r="E16" i="39"/>
  <c r="D16" i="39"/>
  <c r="H16" i="39" s="1"/>
  <c r="P15" i="39"/>
  <c r="O15" i="39"/>
  <c r="N15" i="39"/>
  <c r="M15" i="39"/>
  <c r="L15" i="39"/>
  <c r="K15" i="39"/>
  <c r="J15" i="39"/>
  <c r="I15" i="39"/>
  <c r="E15" i="39"/>
  <c r="D15" i="39"/>
  <c r="H15" i="39" s="1"/>
  <c r="P14" i="39"/>
  <c r="O14" i="39"/>
  <c r="N14" i="39"/>
  <c r="M14" i="39"/>
  <c r="L14" i="39"/>
  <c r="K14" i="39"/>
  <c r="J14" i="39"/>
  <c r="I14" i="39"/>
  <c r="E14" i="39"/>
  <c r="D14" i="39"/>
  <c r="H14" i="39" s="1"/>
  <c r="P13" i="39"/>
  <c r="O13" i="39"/>
  <c r="N13" i="39"/>
  <c r="M13" i="39"/>
  <c r="L13" i="39"/>
  <c r="K13" i="39"/>
  <c r="J13" i="39"/>
  <c r="I13" i="39"/>
  <c r="E13" i="39"/>
  <c r="D13" i="39"/>
  <c r="H13" i="39" s="1"/>
  <c r="P12" i="39"/>
  <c r="O12" i="39"/>
  <c r="N12" i="39"/>
  <c r="M12" i="39"/>
  <c r="L12" i="39"/>
  <c r="K12" i="39"/>
  <c r="J12" i="39"/>
  <c r="I12" i="39"/>
  <c r="E12" i="39"/>
  <c r="D12" i="39"/>
  <c r="H12" i="39" s="1"/>
  <c r="P11" i="39"/>
  <c r="O11" i="39"/>
  <c r="N11" i="39"/>
  <c r="M11" i="39"/>
  <c r="L11" i="39"/>
  <c r="K11" i="39"/>
  <c r="J11" i="39"/>
  <c r="I11" i="39"/>
  <c r="E11" i="39"/>
  <c r="D11" i="39"/>
  <c r="H11" i="39" s="1"/>
  <c r="P9" i="39"/>
  <c r="O9" i="39"/>
  <c r="N9" i="39"/>
  <c r="M9" i="39"/>
  <c r="L9" i="39"/>
  <c r="K9" i="39"/>
  <c r="J9" i="39"/>
  <c r="I9" i="39"/>
  <c r="E9" i="39"/>
  <c r="D9" i="39"/>
  <c r="P8" i="39"/>
  <c r="O8" i="39"/>
  <c r="N8" i="39"/>
  <c r="M8" i="39"/>
  <c r="L8" i="39"/>
  <c r="K8" i="39"/>
  <c r="J8" i="39"/>
  <c r="I8" i="39"/>
  <c r="E8" i="39"/>
  <c r="D8" i="39"/>
  <c r="H8" i="39" s="1"/>
  <c r="P7" i="39"/>
  <c r="O7" i="39"/>
  <c r="N7" i="39"/>
  <c r="M7" i="39"/>
  <c r="L7" i="39"/>
  <c r="K7" i="39"/>
  <c r="J7" i="39"/>
  <c r="I7" i="39"/>
  <c r="E7" i="39"/>
  <c r="D7" i="39"/>
  <c r="H7" i="39" s="1"/>
  <c r="P6" i="39"/>
  <c r="O6" i="39"/>
  <c r="N6" i="39"/>
  <c r="M6" i="39"/>
  <c r="L6" i="39"/>
  <c r="K6" i="39"/>
  <c r="J6" i="39"/>
  <c r="I6" i="39"/>
  <c r="E6" i="39"/>
  <c r="D6" i="39"/>
  <c r="H6" i="39" s="1"/>
  <c r="P5" i="39"/>
  <c r="P23" i="39" s="1"/>
  <c r="O5" i="39"/>
  <c r="O23" i="39" s="1"/>
  <c r="N5" i="39"/>
  <c r="N23" i="39" s="1"/>
  <c r="M5" i="39"/>
  <c r="M23" i="39" s="1"/>
  <c r="L5" i="39"/>
  <c r="L23" i="39" s="1"/>
  <c r="L24" i="39" s="1"/>
  <c r="K5" i="39"/>
  <c r="K23" i="39" s="1"/>
  <c r="J5" i="39"/>
  <c r="J23" i="39" s="1"/>
  <c r="I5" i="39"/>
  <c r="I23" i="39" s="1"/>
  <c r="E5" i="39"/>
  <c r="E23" i="39" s="1"/>
  <c r="D5" i="39"/>
  <c r="P4" i="39"/>
  <c r="P27" i="39" s="1"/>
  <c r="O4" i="39"/>
  <c r="O27" i="39" s="1"/>
  <c r="N4" i="39"/>
  <c r="N27" i="39" s="1"/>
  <c r="M4" i="39"/>
  <c r="M27" i="39" s="1"/>
  <c r="L4" i="39"/>
  <c r="L27" i="39" s="1"/>
  <c r="K4" i="39"/>
  <c r="K27" i="39" s="1"/>
  <c r="K30" i="39" s="1"/>
  <c r="J4" i="39"/>
  <c r="J27" i="39" s="1"/>
  <c r="I4" i="39"/>
  <c r="I27" i="39" s="1"/>
  <c r="E4" i="39"/>
  <c r="E27" i="39" s="1"/>
  <c r="D4" i="39"/>
  <c r="H3" i="39"/>
  <c r="P2" i="39"/>
  <c r="P20" i="39" s="1"/>
  <c r="O2" i="39"/>
  <c r="O20" i="39" s="1"/>
  <c r="N2" i="39"/>
  <c r="N20" i="39" s="1"/>
  <c r="M2" i="39"/>
  <c r="M20" i="39" s="1"/>
  <c r="L2" i="39"/>
  <c r="L20" i="39" s="1"/>
  <c r="K2" i="39"/>
  <c r="K20" i="39" s="1"/>
  <c r="J2" i="39"/>
  <c r="J20" i="39" s="1"/>
  <c r="I2" i="39"/>
  <c r="I20" i="39" s="1"/>
  <c r="E2" i="39"/>
  <c r="E20" i="39" s="1"/>
  <c r="D2" i="39"/>
  <c r="P37" i="38"/>
  <c r="O37" i="38"/>
  <c r="N37" i="38"/>
  <c r="M37" i="38"/>
  <c r="L37" i="38"/>
  <c r="K37" i="38"/>
  <c r="J37" i="38"/>
  <c r="I37" i="38"/>
  <c r="H37" i="38"/>
  <c r="E37" i="38"/>
  <c r="D37" i="38"/>
  <c r="P36" i="38"/>
  <c r="O36" i="38"/>
  <c r="N36" i="38"/>
  <c r="M36" i="38"/>
  <c r="L36" i="38"/>
  <c r="K36" i="38"/>
  <c r="J36" i="38"/>
  <c r="I36" i="38"/>
  <c r="H36" i="38"/>
  <c r="E36" i="38"/>
  <c r="D36" i="38"/>
  <c r="P35" i="38"/>
  <c r="O35" i="38"/>
  <c r="N35" i="38"/>
  <c r="M35" i="38"/>
  <c r="L35" i="38"/>
  <c r="K35" i="38"/>
  <c r="J35" i="38"/>
  <c r="I35" i="38"/>
  <c r="E35" i="38"/>
  <c r="D35" i="38"/>
  <c r="H35" i="38" s="1"/>
  <c r="P34" i="38"/>
  <c r="O34" i="38"/>
  <c r="N34" i="38"/>
  <c r="M34" i="38"/>
  <c r="L34" i="38"/>
  <c r="K34" i="38"/>
  <c r="J34" i="38"/>
  <c r="I34" i="38"/>
  <c r="E34" i="38"/>
  <c r="D34" i="38"/>
  <c r="H34" i="38" s="1"/>
  <c r="P33" i="38"/>
  <c r="O33" i="38"/>
  <c r="N33" i="38"/>
  <c r="M33" i="38"/>
  <c r="L33" i="38"/>
  <c r="K33" i="38"/>
  <c r="J33" i="38"/>
  <c r="I33" i="38"/>
  <c r="E33" i="38"/>
  <c r="D33" i="38"/>
  <c r="H33" i="38" s="1"/>
  <c r="P32" i="38"/>
  <c r="O32" i="38"/>
  <c r="N32" i="38"/>
  <c r="M32" i="38"/>
  <c r="L32" i="38"/>
  <c r="K32" i="38"/>
  <c r="J32" i="38"/>
  <c r="I32" i="38"/>
  <c r="E32" i="38"/>
  <c r="D32" i="38"/>
  <c r="H32" i="38" s="1"/>
  <c r="P25" i="38"/>
  <c r="O25" i="38"/>
  <c r="N25" i="38"/>
  <c r="M25" i="38"/>
  <c r="L25" i="38"/>
  <c r="K25" i="38"/>
  <c r="K29" i="38" s="1"/>
  <c r="J25" i="38"/>
  <c r="I25" i="38"/>
  <c r="E25" i="38"/>
  <c r="D25" i="38"/>
  <c r="H25" i="38" s="1"/>
  <c r="H29" i="38" s="1"/>
  <c r="P21" i="38"/>
  <c r="O21" i="38"/>
  <c r="N21" i="38"/>
  <c r="M21" i="38"/>
  <c r="L21" i="38"/>
  <c r="K21" i="38"/>
  <c r="J21" i="38"/>
  <c r="I21" i="38"/>
  <c r="E21" i="38"/>
  <c r="D21" i="38"/>
  <c r="H21" i="38" s="1"/>
  <c r="P16" i="38"/>
  <c r="O16" i="38"/>
  <c r="N16" i="38"/>
  <c r="M16" i="38"/>
  <c r="L16" i="38"/>
  <c r="K16" i="38"/>
  <c r="J16" i="38"/>
  <c r="I16" i="38"/>
  <c r="E16" i="38"/>
  <c r="D16" i="38"/>
  <c r="H16" i="38" s="1"/>
  <c r="P15" i="38"/>
  <c r="O15" i="38"/>
  <c r="N15" i="38"/>
  <c r="M15" i="38"/>
  <c r="L15" i="38"/>
  <c r="K15" i="38"/>
  <c r="J15" i="38"/>
  <c r="I15" i="38"/>
  <c r="E15" i="38"/>
  <c r="D15" i="38"/>
  <c r="H15" i="38" s="1"/>
  <c r="P14" i="38"/>
  <c r="O14" i="38"/>
  <c r="N14" i="38"/>
  <c r="M14" i="38"/>
  <c r="L14" i="38"/>
  <c r="K14" i="38"/>
  <c r="J14" i="38"/>
  <c r="I14" i="38"/>
  <c r="E14" i="38"/>
  <c r="D14" i="38"/>
  <c r="H14" i="38" s="1"/>
  <c r="P13" i="38"/>
  <c r="O13" i="38"/>
  <c r="N13" i="38"/>
  <c r="M13" i="38"/>
  <c r="L13" i="38"/>
  <c r="K13" i="38"/>
  <c r="J13" i="38"/>
  <c r="I13" i="38"/>
  <c r="E13" i="38"/>
  <c r="D13" i="38"/>
  <c r="H13" i="38" s="1"/>
  <c r="P12" i="38"/>
  <c r="O12" i="38"/>
  <c r="N12" i="38"/>
  <c r="M12" i="38"/>
  <c r="L12" i="38"/>
  <c r="K12" i="38"/>
  <c r="J12" i="38"/>
  <c r="I12" i="38"/>
  <c r="E12" i="38"/>
  <c r="D12" i="38"/>
  <c r="H12" i="38" s="1"/>
  <c r="P11" i="38"/>
  <c r="O11" i="38"/>
  <c r="N11" i="38"/>
  <c r="M11" i="38"/>
  <c r="L11" i="38"/>
  <c r="K11" i="38"/>
  <c r="J11" i="38"/>
  <c r="I11" i="38"/>
  <c r="E11" i="38"/>
  <c r="D11" i="38"/>
  <c r="H11" i="38" s="1"/>
  <c r="P9" i="38"/>
  <c r="O9" i="38"/>
  <c r="N9" i="38"/>
  <c r="M9" i="38"/>
  <c r="L9" i="38"/>
  <c r="K9" i="38"/>
  <c r="J9" i="38"/>
  <c r="I9" i="38"/>
  <c r="E9" i="38"/>
  <c r="D9" i="38"/>
  <c r="P8" i="38"/>
  <c r="O8" i="38"/>
  <c r="N8" i="38"/>
  <c r="M8" i="38"/>
  <c r="L8" i="38"/>
  <c r="K8" i="38"/>
  <c r="J8" i="38"/>
  <c r="I8" i="38"/>
  <c r="E8" i="38"/>
  <c r="D8" i="38"/>
  <c r="H8" i="38" s="1"/>
  <c r="P7" i="38"/>
  <c r="O7" i="38"/>
  <c r="N7" i="38"/>
  <c r="M7" i="38"/>
  <c r="L7" i="38"/>
  <c r="K7" i="38"/>
  <c r="J7" i="38"/>
  <c r="I7" i="38"/>
  <c r="E7" i="38"/>
  <c r="D7" i="38"/>
  <c r="H7" i="38" s="1"/>
  <c r="P6" i="38"/>
  <c r="O6" i="38"/>
  <c r="N6" i="38"/>
  <c r="M6" i="38"/>
  <c r="L6" i="38"/>
  <c r="K6" i="38"/>
  <c r="J6" i="38"/>
  <c r="I6" i="38"/>
  <c r="E6" i="38"/>
  <c r="D6" i="38"/>
  <c r="H6" i="38" s="1"/>
  <c r="P5" i="38"/>
  <c r="P23" i="38" s="1"/>
  <c r="O5" i="38"/>
  <c r="O23" i="38" s="1"/>
  <c r="N5" i="38"/>
  <c r="N23" i="38" s="1"/>
  <c r="M5" i="38"/>
  <c r="M23" i="38" s="1"/>
  <c r="L5" i="38"/>
  <c r="L23" i="38" s="1"/>
  <c r="L24" i="38" s="1"/>
  <c r="K5" i="38"/>
  <c r="K23" i="38" s="1"/>
  <c r="J5" i="38"/>
  <c r="J23" i="38" s="1"/>
  <c r="I5" i="38"/>
  <c r="I23" i="38" s="1"/>
  <c r="E5" i="38"/>
  <c r="E23" i="38" s="1"/>
  <c r="D5" i="38"/>
  <c r="P4" i="38"/>
  <c r="P27" i="38" s="1"/>
  <c r="O4" i="38"/>
  <c r="O27" i="38" s="1"/>
  <c r="N4" i="38"/>
  <c r="N27" i="38" s="1"/>
  <c r="M4" i="38"/>
  <c r="M27" i="38" s="1"/>
  <c r="L4" i="38"/>
  <c r="L27" i="38" s="1"/>
  <c r="K4" i="38"/>
  <c r="K27" i="38" s="1"/>
  <c r="K30" i="38" s="1"/>
  <c r="J4" i="38"/>
  <c r="J27" i="38" s="1"/>
  <c r="I4" i="38"/>
  <c r="I27" i="38" s="1"/>
  <c r="E4" i="38"/>
  <c r="E27" i="38" s="1"/>
  <c r="D4" i="38"/>
  <c r="H3" i="38"/>
  <c r="P2" i="38"/>
  <c r="P20" i="38" s="1"/>
  <c r="O2" i="38"/>
  <c r="O20" i="38" s="1"/>
  <c r="N2" i="38"/>
  <c r="N20" i="38" s="1"/>
  <c r="M2" i="38"/>
  <c r="M20" i="38" s="1"/>
  <c r="L2" i="38"/>
  <c r="L20" i="38" s="1"/>
  <c r="K2" i="38"/>
  <c r="K20" i="38" s="1"/>
  <c r="J2" i="38"/>
  <c r="J20" i="38" s="1"/>
  <c r="I2" i="38"/>
  <c r="I20" i="38" s="1"/>
  <c r="E2" i="38"/>
  <c r="E20" i="38" s="1"/>
  <c r="D2" i="38"/>
  <c r="P37" i="37"/>
  <c r="O37" i="37"/>
  <c r="N37" i="37"/>
  <c r="M37" i="37"/>
  <c r="L37" i="37"/>
  <c r="K37" i="37"/>
  <c r="J37" i="37"/>
  <c r="I37" i="37"/>
  <c r="H37" i="37"/>
  <c r="E37" i="37"/>
  <c r="D37" i="37"/>
  <c r="P36" i="37"/>
  <c r="O36" i="37"/>
  <c r="N36" i="37"/>
  <c r="M36" i="37"/>
  <c r="L36" i="37"/>
  <c r="K36" i="37"/>
  <c r="J36" i="37"/>
  <c r="I36" i="37"/>
  <c r="H36" i="37"/>
  <c r="E36" i="37"/>
  <c r="D36" i="37"/>
  <c r="P35" i="37"/>
  <c r="O35" i="37"/>
  <c r="N35" i="37"/>
  <c r="M35" i="37"/>
  <c r="L35" i="37"/>
  <c r="K35" i="37"/>
  <c r="J35" i="37"/>
  <c r="I35" i="37"/>
  <c r="E35" i="37"/>
  <c r="D35" i="37"/>
  <c r="H35" i="37" s="1"/>
  <c r="P34" i="37"/>
  <c r="O34" i="37"/>
  <c r="N34" i="37"/>
  <c r="M34" i="37"/>
  <c r="L34" i="37"/>
  <c r="K34" i="37"/>
  <c r="J34" i="37"/>
  <c r="I34" i="37"/>
  <c r="E34" i="37"/>
  <c r="D34" i="37"/>
  <c r="H34" i="37" s="1"/>
  <c r="P33" i="37"/>
  <c r="O33" i="37"/>
  <c r="N33" i="37"/>
  <c r="M33" i="37"/>
  <c r="L33" i="37"/>
  <c r="K33" i="37"/>
  <c r="J33" i="37"/>
  <c r="I33" i="37"/>
  <c r="E33" i="37"/>
  <c r="D33" i="37"/>
  <c r="H33" i="37" s="1"/>
  <c r="P32" i="37"/>
  <c r="O32" i="37"/>
  <c r="N32" i="37"/>
  <c r="M32" i="37"/>
  <c r="L32" i="37"/>
  <c r="K32" i="37"/>
  <c r="J32" i="37"/>
  <c r="I32" i="37"/>
  <c r="E32" i="37"/>
  <c r="D32" i="37"/>
  <c r="H32" i="37" s="1"/>
  <c r="P25" i="37"/>
  <c r="O25" i="37"/>
  <c r="N25" i="37"/>
  <c r="M25" i="37"/>
  <c r="L25" i="37"/>
  <c r="K25" i="37"/>
  <c r="K29" i="37" s="1"/>
  <c r="J25" i="37"/>
  <c r="I25" i="37"/>
  <c r="E25" i="37"/>
  <c r="D25" i="37"/>
  <c r="H25" i="37" s="1"/>
  <c r="H29" i="37" s="1"/>
  <c r="P21" i="37"/>
  <c r="O21" i="37"/>
  <c r="N21" i="37"/>
  <c r="M21" i="37"/>
  <c r="L21" i="37"/>
  <c r="K21" i="37"/>
  <c r="J21" i="37"/>
  <c r="I21" i="37"/>
  <c r="E21" i="37"/>
  <c r="D21" i="37"/>
  <c r="H21" i="37" s="1"/>
  <c r="P16" i="37"/>
  <c r="O16" i="37"/>
  <c r="N16" i="37"/>
  <c r="M16" i="37"/>
  <c r="L16" i="37"/>
  <c r="K16" i="37"/>
  <c r="J16" i="37"/>
  <c r="I16" i="37"/>
  <c r="E16" i="37"/>
  <c r="D16" i="37"/>
  <c r="H16" i="37" s="1"/>
  <c r="P15" i="37"/>
  <c r="O15" i="37"/>
  <c r="N15" i="37"/>
  <c r="M15" i="37"/>
  <c r="L15" i="37"/>
  <c r="K15" i="37"/>
  <c r="J15" i="37"/>
  <c r="I15" i="37"/>
  <c r="E15" i="37"/>
  <c r="D15" i="37"/>
  <c r="H15" i="37" s="1"/>
  <c r="P14" i="37"/>
  <c r="O14" i="37"/>
  <c r="N14" i="37"/>
  <c r="M14" i="37"/>
  <c r="L14" i="37"/>
  <c r="K14" i="37"/>
  <c r="J14" i="37"/>
  <c r="I14" i="37"/>
  <c r="E14" i="37"/>
  <c r="D14" i="37"/>
  <c r="H14" i="37" s="1"/>
  <c r="P13" i="37"/>
  <c r="O13" i="37"/>
  <c r="N13" i="37"/>
  <c r="M13" i="37"/>
  <c r="L13" i="37"/>
  <c r="K13" i="37"/>
  <c r="J13" i="37"/>
  <c r="I13" i="37"/>
  <c r="E13" i="37"/>
  <c r="D13" i="37"/>
  <c r="H13" i="37" s="1"/>
  <c r="P12" i="37"/>
  <c r="O12" i="37"/>
  <c r="N12" i="37"/>
  <c r="M12" i="37"/>
  <c r="L12" i="37"/>
  <c r="K12" i="37"/>
  <c r="J12" i="37"/>
  <c r="I12" i="37"/>
  <c r="E12" i="37"/>
  <c r="D12" i="37"/>
  <c r="H12" i="37" s="1"/>
  <c r="P11" i="37"/>
  <c r="O11" i="37"/>
  <c r="N11" i="37"/>
  <c r="M11" i="37"/>
  <c r="L11" i="37"/>
  <c r="K11" i="37"/>
  <c r="J11" i="37"/>
  <c r="I11" i="37"/>
  <c r="E11" i="37"/>
  <c r="D11" i="37"/>
  <c r="H11" i="37" s="1"/>
  <c r="P9" i="37"/>
  <c r="O9" i="37"/>
  <c r="N9" i="37"/>
  <c r="M9" i="37"/>
  <c r="L9" i="37"/>
  <c r="K9" i="37"/>
  <c r="J9" i="37"/>
  <c r="I9" i="37"/>
  <c r="E9" i="37"/>
  <c r="D9" i="37"/>
  <c r="P8" i="37"/>
  <c r="O8" i="37"/>
  <c r="N8" i="37"/>
  <c r="M8" i="37"/>
  <c r="L8" i="37"/>
  <c r="K8" i="37"/>
  <c r="J8" i="37"/>
  <c r="I8" i="37"/>
  <c r="E8" i="37"/>
  <c r="D8" i="37"/>
  <c r="H8" i="37" s="1"/>
  <c r="P7" i="37"/>
  <c r="O7" i="37"/>
  <c r="N7" i="37"/>
  <c r="M7" i="37"/>
  <c r="L7" i="37"/>
  <c r="K7" i="37"/>
  <c r="J7" i="37"/>
  <c r="I7" i="37"/>
  <c r="E7" i="37"/>
  <c r="D7" i="37"/>
  <c r="H7" i="37" s="1"/>
  <c r="P6" i="37"/>
  <c r="O6" i="37"/>
  <c r="N6" i="37"/>
  <c r="M6" i="37"/>
  <c r="L6" i="37"/>
  <c r="K6" i="37"/>
  <c r="J6" i="37"/>
  <c r="I6" i="37"/>
  <c r="E6" i="37"/>
  <c r="D6" i="37"/>
  <c r="H6" i="37" s="1"/>
  <c r="P5" i="37"/>
  <c r="P23" i="37" s="1"/>
  <c r="O5" i="37"/>
  <c r="O23" i="37" s="1"/>
  <c r="N5" i="37"/>
  <c r="N23" i="37" s="1"/>
  <c r="M5" i="37"/>
  <c r="M23" i="37" s="1"/>
  <c r="L5" i="37"/>
  <c r="L23" i="37" s="1"/>
  <c r="L24" i="37" s="1"/>
  <c r="K5" i="37"/>
  <c r="K23" i="37" s="1"/>
  <c r="J5" i="37"/>
  <c r="J23" i="37" s="1"/>
  <c r="I5" i="37"/>
  <c r="I23" i="37" s="1"/>
  <c r="E5" i="37"/>
  <c r="E23" i="37" s="1"/>
  <c r="D5" i="37"/>
  <c r="P4" i="37"/>
  <c r="P27" i="37" s="1"/>
  <c r="O4" i="37"/>
  <c r="O27" i="37" s="1"/>
  <c r="N4" i="37"/>
  <c r="N27" i="37" s="1"/>
  <c r="M4" i="37"/>
  <c r="M27" i="37" s="1"/>
  <c r="L4" i="37"/>
  <c r="L27" i="37" s="1"/>
  <c r="K4" i="37"/>
  <c r="K27" i="37" s="1"/>
  <c r="K30" i="37" s="1"/>
  <c r="J4" i="37"/>
  <c r="J27" i="37" s="1"/>
  <c r="I4" i="37"/>
  <c r="I27" i="37" s="1"/>
  <c r="E4" i="37"/>
  <c r="E27" i="37" s="1"/>
  <c r="D4" i="37"/>
  <c r="H3" i="37"/>
  <c r="P2" i="37"/>
  <c r="P20" i="37" s="1"/>
  <c r="O2" i="37"/>
  <c r="O20" i="37" s="1"/>
  <c r="N2" i="37"/>
  <c r="N20" i="37" s="1"/>
  <c r="M2" i="37"/>
  <c r="M20" i="37" s="1"/>
  <c r="L2" i="37"/>
  <c r="L20" i="37" s="1"/>
  <c r="K2" i="37"/>
  <c r="K20" i="37" s="1"/>
  <c r="J2" i="37"/>
  <c r="J20" i="37" s="1"/>
  <c r="I2" i="37"/>
  <c r="I20" i="37" s="1"/>
  <c r="E2" i="37"/>
  <c r="E20" i="37" s="1"/>
  <c r="D2" i="37"/>
  <c r="P37" i="36"/>
  <c r="O37" i="36"/>
  <c r="N37" i="36"/>
  <c r="M37" i="36"/>
  <c r="L37" i="36"/>
  <c r="K37" i="36"/>
  <c r="J37" i="36"/>
  <c r="I37" i="36"/>
  <c r="H37" i="36"/>
  <c r="E37" i="36"/>
  <c r="D37" i="36"/>
  <c r="P36" i="36"/>
  <c r="O36" i="36"/>
  <c r="N36" i="36"/>
  <c r="M36" i="36"/>
  <c r="L36" i="36"/>
  <c r="K36" i="36"/>
  <c r="J36" i="36"/>
  <c r="I36" i="36"/>
  <c r="H36" i="36"/>
  <c r="E36" i="36"/>
  <c r="D36" i="36"/>
  <c r="P35" i="36"/>
  <c r="O35" i="36"/>
  <c r="N35" i="36"/>
  <c r="M35" i="36"/>
  <c r="L35" i="36"/>
  <c r="K35" i="36"/>
  <c r="J35" i="36"/>
  <c r="I35" i="36"/>
  <c r="E35" i="36"/>
  <c r="D35" i="36"/>
  <c r="H35" i="36" s="1"/>
  <c r="P34" i="36"/>
  <c r="O34" i="36"/>
  <c r="N34" i="36"/>
  <c r="M34" i="36"/>
  <c r="L34" i="36"/>
  <c r="K34" i="36"/>
  <c r="J34" i="36"/>
  <c r="I34" i="36"/>
  <c r="E34" i="36"/>
  <c r="D34" i="36"/>
  <c r="H34" i="36" s="1"/>
  <c r="P33" i="36"/>
  <c r="O33" i="36"/>
  <c r="N33" i="36"/>
  <c r="M33" i="36"/>
  <c r="L33" i="36"/>
  <c r="K33" i="36"/>
  <c r="J33" i="36"/>
  <c r="I33" i="36"/>
  <c r="E33" i="36"/>
  <c r="D33" i="36"/>
  <c r="H33" i="36" s="1"/>
  <c r="P32" i="36"/>
  <c r="O32" i="36"/>
  <c r="N32" i="36"/>
  <c r="M32" i="36"/>
  <c r="L32" i="36"/>
  <c r="K32" i="36"/>
  <c r="J32" i="36"/>
  <c r="I32" i="36"/>
  <c r="E32" i="36"/>
  <c r="D32" i="36"/>
  <c r="H32" i="36" s="1"/>
  <c r="P25" i="36"/>
  <c r="O25" i="36"/>
  <c r="N25" i="36"/>
  <c r="M25" i="36"/>
  <c r="L25" i="36"/>
  <c r="K25" i="36"/>
  <c r="K29" i="36" s="1"/>
  <c r="J25" i="36"/>
  <c r="I25" i="36"/>
  <c r="E25" i="36"/>
  <c r="D25" i="36"/>
  <c r="H25" i="36" s="1"/>
  <c r="H29" i="36" s="1"/>
  <c r="P21" i="36"/>
  <c r="O21" i="36"/>
  <c r="N21" i="36"/>
  <c r="M21" i="36"/>
  <c r="L21" i="36"/>
  <c r="K21" i="36"/>
  <c r="J21" i="36"/>
  <c r="I21" i="36"/>
  <c r="E21" i="36"/>
  <c r="D21" i="36"/>
  <c r="H21" i="36" s="1"/>
  <c r="P16" i="36"/>
  <c r="O16" i="36"/>
  <c r="N16" i="36"/>
  <c r="M16" i="36"/>
  <c r="L16" i="36"/>
  <c r="K16" i="36"/>
  <c r="J16" i="36"/>
  <c r="I16" i="36"/>
  <c r="E16" i="36"/>
  <c r="D16" i="36"/>
  <c r="H16" i="36" s="1"/>
  <c r="P15" i="36"/>
  <c r="O15" i="36"/>
  <c r="N15" i="36"/>
  <c r="M15" i="36"/>
  <c r="L15" i="36"/>
  <c r="K15" i="36"/>
  <c r="J15" i="36"/>
  <c r="I15" i="36"/>
  <c r="E15" i="36"/>
  <c r="D15" i="36"/>
  <c r="H15" i="36" s="1"/>
  <c r="P14" i="36"/>
  <c r="O14" i="36"/>
  <c r="N14" i="36"/>
  <c r="M14" i="36"/>
  <c r="L14" i="36"/>
  <c r="K14" i="36"/>
  <c r="J14" i="36"/>
  <c r="I14" i="36"/>
  <c r="E14" i="36"/>
  <c r="D14" i="36"/>
  <c r="H14" i="36" s="1"/>
  <c r="P13" i="36"/>
  <c r="O13" i="36"/>
  <c r="N13" i="36"/>
  <c r="M13" i="36"/>
  <c r="L13" i="36"/>
  <c r="K13" i="36"/>
  <c r="J13" i="36"/>
  <c r="I13" i="36"/>
  <c r="E13" i="36"/>
  <c r="D13" i="36"/>
  <c r="H13" i="36" s="1"/>
  <c r="P12" i="36"/>
  <c r="O12" i="36"/>
  <c r="N12" i="36"/>
  <c r="M12" i="36"/>
  <c r="L12" i="36"/>
  <c r="K12" i="36"/>
  <c r="J12" i="36"/>
  <c r="I12" i="36"/>
  <c r="E12" i="36"/>
  <c r="D12" i="36"/>
  <c r="H12" i="36" s="1"/>
  <c r="P11" i="36"/>
  <c r="O11" i="36"/>
  <c r="N11" i="36"/>
  <c r="M11" i="36"/>
  <c r="L11" i="36"/>
  <c r="K11" i="36"/>
  <c r="J11" i="36"/>
  <c r="I11" i="36"/>
  <c r="E11" i="36"/>
  <c r="D11" i="36"/>
  <c r="H11" i="36" s="1"/>
  <c r="P9" i="36"/>
  <c r="O9" i="36"/>
  <c r="N9" i="36"/>
  <c r="M9" i="36"/>
  <c r="L9" i="36"/>
  <c r="K9" i="36"/>
  <c r="J9" i="36"/>
  <c r="I9" i="36"/>
  <c r="E9" i="36"/>
  <c r="D9" i="36"/>
  <c r="P8" i="36"/>
  <c r="O8" i="36"/>
  <c r="N8" i="36"/>
  <c r="M8" i="36"/>
  <c r="L8" i="36"/>
  <c r="K8" i="36"/>
  <c r="J8" i="36"/>
  <c r="I8" i="36"/>
  <c r="E8" i="36"/>
  <c r="D8" i="36"/>
  <c r="H8" i="36" s="1"/>
  <c r="P7" i="36"/>
  <c r="O7" i="36"/>
  <c r="N7" i="36"/>
  <c r="M7" i="36"/>
  <c r="L7" i="36"/>
  <c r="K7" i="36"/>
  <c r="J7" i="36"/>
  <c r="I7" i="36"/>
  <c r="E7" i="36"/>
  <c r="D7" i="36"/>
  <c r="H7" i="36" s="1"/>
  <c r="P6" i="36"/>
  <c r="O6" i="36"/>
  <c r="N6" i="36"/>
  <c r="M6" i="36"/>
  <c r="L6" i="36"/>
  <c r="K6" i="36"/>
  <c r="J6" i="36"/>
  <c r="I6" i="36"/>
  <c r="E6" i="36"/>
  <c r="D6" i="36"/>
  <c r="H6" i="36" s="1"/>
  <c r="P5" i="36"/>
  <c r="P23" i="36" s="1"/>
  <c r="O5" i="36"/>
  <c r="O23" i="36" s="1"/>
  <c r="N5" i="36"/>
  <c r="N23" i="36" s="1"/>
  <c r="M5" i="36"/>
  <c r="M23" i="36" s="1"/>
  <c r="L5" i="36"/>
  <c r="L23" i="36" s="1"/>
  <c r="L24" i="36" s="1"/>
  <c r="K5" i="36"/>
  <c r="K23" i="36" s="1"/>
  <c r="J5" i="36"/>
  <c r="J23" i="36" s="1"/>
  <c r="I5" i="36"/>
  <c r="I23" i="36" s="1"/>
  <c r="E5" i="36"/>
  <c r="E23" i="36" s="1"/>
  <c r="D5" i="36"/>
  <c r="P4" i="36"/>
  <c r="P27" i="36" s="1"/>
  <c r="O4" i="36"/>
  <c r="O27" i="36" s="1"/>
  <c r="N4" i="36"/>
  <c r="N27" i="36" s="1"/>
  <c r="M4" i="36"/>
  <c r="M27" i="36" s="1"/>
  <c r="L4" i="36"/>
  <c r="L27" i="36" s="1"/>
  <c r="K4" i="36"/>
  <c r="K27" i="36" s="1"/>
  <c r="K30" i="36" s="1"/>
  <c r="J4" i="36"/>
  <c r="J27" i="36" s="1"/>
  <c r="I4" i="36"/>
  <c r="I27" i="36" s="1"/>
  <c r="E4" i="36"/>
  <c r="E27" i="36" s="1"/>
  <c r="D4" i="36"/>
  <c r="H3" i="36"/>
  <c r="P2" i="36"/>
  <c r="P20" i="36" s="1"/>
  <c r="O2" i="36"/>
  <c r="O20" i="36" s="1"/>
  <c r="N2" i="36"/>
  <c r="N20" i="36" s="1"/>
  <c r="M2" i="36"/>
  <c r="M20" i="36" s="1"/>
  <c r="L2" i="36"/>
  <c r="L20" i="36" s="1"/>
  <c r="K2" i="36"/>
  <c r="K20" i="36" s="1"/>
  <c r="J2" i="36"/>
  <c r="J20" i="36" s="1"/>
  <c r="I2" i="36"/>
  <c r="I20" i="36" s="1"/>
  <c r="E2" i="36"/>
  <c r="E20" i="36" s="1"/>
  <c r="D2" i="36"/>
  <c r="Q37" i="35"/>
  <c r="P37" i="35"/>
  <c r="O37" i="35"/>
  <c r="N37" i="35"/>
  <c r="M37" i="35"/>
  <c r="L37" i="35"/>
  <c r="K37" i="35"/>
  <c r="J37" i="35"/>
  <c r="I37" i="35"/>
  <c r="H37" i="35"/>
  <c r="E37" i="35"/>
  <c r="D37" i="35"/>
  <c r="Q36" i="35"/>
  <c r="P36" i="35"/>
  <c r="O36" i="35"/>
  <c r="N36" i="35"/>
  <c r="M36" i="35"/>
  <c r="L36" i="35"/>
  <c r="K36" i="35"/>
  <c r="J36" i="35"/>
  <c r="I36" i="35"/>
  <c r="H36" i="35"/>
  <c r="E36" i="35"/>
  <c r="D36" i="35"/>
  <c r="Q35" i="35"/>
  <c r="P35" i="35"/>
  <c r="O35" i="35"/>
  <c r="N35" i="35"/>
  <c r="M35" i="35"/>
  <c r="L35" i="35"/>
  <c r="K35" i="35"/>
  <c r="J35" i="35"/>
  <c r="I35" i="35"/>
  <c r="E35" i="35"/>
  <c r="D35" i="35"/>
  <c r="H35" i="35" s="1"/>
  <c r="Q34" i="35"/>
  <c r="P34" i="35"/>
  <c r="O34" i="35"/>
  <c r="N34" i="35"/>
  <c r="M34" i="35"/>
  <c r="L34" i="35"/>
  <c r="K34" i="35"/>
  <c r="J34" i="35"/>
  <c r="I34" i="35"/>
  <c r="E34" i="35"/>
  <c r="D34" i="35"/>
  <c r="H34" i="35" s="1"/>
  <c r="Q33" i="35"/>
  <c r="P33" i="35"/>
  <c r="O33" i="35"/>
  <c r="N33" i="35"/>
  <c r="M33" i="35"/>
  <c r="L33" i="35"/>
  <c r="K33" i="35"/>
  <c r="J33" i="35"/>
  <c r="I33" i="35"/>
  <c r="E33" i="35"/>
  <c r="D33" i="35"/>
  <c r="H33" i="35" s="1"/>
  <c r="Q32" i="35"/>
  <c r="P32" i="35"/>
  <c r="O32" i="35"/>
  <c r="N32" i="35"/>
  <c r="M32" i="35"/>
  <c r="L32" i="35"/>
  <c r="K32" i="35"/>
  <c r="J32" i="35"/>
  <c r="I32" i="35"/>
  <c r="E32" i="35"/>
  <c r="D32" i="35"/>
  <c r="H32" i="35" s="1"/>
  <c r="Q25" i="35"/>
  <c r="P25" i="35"/>
  <c r="O25" i="35"/>
  <c r="N25" i="35"/>
  <c r="M25" i="35"/>
  <c r="L25" i="35"/>
  <c r="L29" i="35" s="1"/>
  <c r="K25" i="35"/>
  <c r="K29" i="35" s="1"/>
  <c r="J25" i="35"/>
  <c r="I25" i="35"/>
  <c r="E25" i="35"/>
  <c r="D25" i="35"/>
  <c r="H25" i="35" s="1"/>
  <c r="H29" i="35" s="1"/>
  <c r="Q21" i="35"/>
  <c r="P21" i="35"/>
  <c r="O21" i="35"/>
  <c r="N21" i="35"/>
  <c r="M21" i="35"/>
  <c r="L21" i="35"/>
  <c r="K21" i="35"/>
  <c r="J21" i="35"/>
  <c r="I21" i="35"/>
  <c r="E21" i="35"/>
  <c r="D21" i="35"/>
  <c r="H21" i="35" s="1"/>
  <c r="Q16" i="35"/>
  <c r="P16" i="35"/>
  <c r="O16" i="35"/>
  <c r="N16" i="35"/>
  <c r="M16" i="35"/>
  <c r="L16" i="35"/>
  <c r="K16" i="35"/>
  <c r="J16" i="35"/>
  <c r="I16" i="35"/>
  <c r="E16" i="35"/>
  <c r="D16" i="35"/>
  <c r="H16" i="35" s="1"/>
  <c r="Q15" i="35"/>
  <c r="P15" i="35"/>
  <c r="O15" i="35"/>
  <c r="N15" i="35"/>
  <c r="M15" i="35"/>
  <c r="L15" i="35"/>
  <c r="K15" i="35"/>
  <c r="J15" i="35"/>
  <c r="I15" i="35"/>
  <c r="E15" i="35"/>
  <c r="D15" i="35"/>
  <c r="H15" i="35" s="1"/>
  <c r="Q14" i="35"/>
  <c r="P14" i="35"/>
  <c r="O14" i="35"/>
  <c r="N14" i="35"/>
  <c r="M14" i="35"/>
  <c r="L14" i="35"/>
  <c r="K14" i="35"/>
  <c r="J14" i="35"/>
  <c r="I14" i="35"/>
  <c r="E14" i="35"/>
  <c r="D14" i="35"/>
  <c r="H14" i="35" s="1"/>
  <c r="Q13" i="35"/>
  <c r="P13" i="35"/>
  <c r="O13" i="35"/>
  <c r="N13" i="35"/>
  <c r="M13" i="35"/>
  <c r="L13" i="35"/>
  <c r="K13" i="35"/>
  <c r="J13" i="35"/>
  <c r="I13" i="35"/>
  <c r="E13" i="35"/>
  <c r="D13" i="35"/>
  <c r="H13" i="35" s="1"/>
  <c r="Q12" i="35"/>
  <c r="P12" i="35"/>
  <c r="O12" i="35"/>
  <c r="N12" i="35"/>
  <c r="M12" i="35"/>
  <c r="L12" i="35"/>
  <c r="K12" i="35"/>
  <c r="J12" i="35"/>
  <c r="I12" i="35"/>
  <c r="E12" i="35"/>
  <c r="D12" i="35"/>
  <c r="H12" i="35" s="1"/>
  <c r="Q11" i="35"/>
  <c r="P11" i="35"/>
  <c r="O11" i="35"/>
  <c r="N11" i="35"/>
  <c r="M11" i="35"/>
  <c r="L11" i="35"/>
  <c r="K11" i="35"/>
  <c r="J11" i="35"/>
  <c r="I11" i="35"/>
  <c r="E11" i="35"/>
  <c r="D11" i="35"/>
  <c r="H11" i="35" s="1"/>
  <c r="Q9" i="35"/>
  <c r="Q10" i="35" s="1"/>
  <c r="P9" i="35"/>
  <c r="O9" i="35"/>
  <c r="N9" i="35"/>
  <c r="M9" i="35"/>
  <c r="L9" i="35"/>
  <c r="K9" i="35"/>
  <c r="J9" i="35"/>
  <c r="I9" i="35"/>
  <c r="E9" i="35"/>
  <c r="D9" i="35"/>
  <c r="Q8" i="35"/>
  <c r="P8" i="35"/>
  <c r="O8" i="35"/>
  <c r="N8" i="35"/>
  <c r="M8" i="35"/>
  <c r="L8" i="35"/>
  <c r="K8" i="35"/>
  <c r="J8" i="35"/>
  <c r="I8" i="35"/>
  <c r="E8" i="35"/>
  <c r="D8" i="35"/>
  <c r="H8" i="35" s="1"/>
  <c r="Q7" i="35"/>
  <c r="P7" i="35"/>
  <c r="O7" i="35"/>
  <c r="N7" i="35"/>
  <c r="M7" i="35"/>
  <c r="L7" i="35"/>
  <c r="K7" i="35"/>
  <c r="J7" i="35"/>
  <c r="I7" i="35"/>
  <c r="E7" i="35"/>
  <c r="D7" i="35"/>
  <c r="H7" i="35" s="1"/>
  <c r="Q6" i="35"/>
  <c r="P6" i="35"/>
  <c r="O6" i="35"/>
  <c r="N6" i="35"/>
  <c r="M6" i="35"/>
  <c r="L6" i="35"/>
  <c r="K6" i="35"/>
  <c r="J6" i="35"/>
  <c r="I6" i="35"/>
  <c r="E6" i="35"/>
  <c r="D6" i="35"/>
  <c r="H6" i="35" s="1"/>
  <c r="Q5" i="35"/>
  <c r="Q23" i="35" s="1"/>
  <c r="P5" i="35"/>
  <c r="P23" i="35" s="1"/>
  <c r="O5" i="35"/>
  <c r="O23" i="35" s="1"/>
  <c r="N5" i="35"/>
  <c r="N23" i="35" s="1"/>
  <c r="M5" i="35"/>
  <c r="M23" i="35" s="1"/>
  <c r="L5" i="35"/>
  <c r="L23" i="35" s="1"/>
  <c r="K5" i="35"/>
  <c r="K23" i="35" s="1"/>
  <c r="J5" i="35"/>
  <c r="J23" i="35" s="1"/>
  <c r="I5" i="35"/>
  <c r="I23" i="35" s="1"/>
  <c r="E5" i="35"/>
  <c r="E23" i="35" s="1"/>
  <c r="D5" i="35"/>
  <c r="Q4" i="35"/>
  <c r="Q27" i="35" s="1"/>
  <c r="P4" i="35"/>
  <c r="P27" i="35" s="1"/>
  <c r="O4" i="35"/>
  <c r="O27" i="35" s="1"/>
  <c r="N4" i="35"/>
  <c r="N27" i="35" s="1"/>
  <c r="M4" i="35"/>
  <c r="M27" i="35" s="1"/>
  <c r="L4" i="35"/>
  <c r="L27" i="35" s="1"/>
  <c r="L30" i="35" s="1"/>
  <c r="K4" i="35"/>
  <c r="K27" i="35" s="1"/>
  <c r="K30" i="35" s="1"/>
  <c r="J4" i="35"/>
  <c r="J27" i="35" s="1"/>
  <c r="I4" i="35"/>
  <c r="I27" i="35" s="1"/>
  <c r="E4" i="35"/>
  <c r="E27" i="35" s="1"/>
  <c r="D4" i="35"/>
  <c r="H3" i="35"/>
  <c r="Q2" i="35"/>
  <c r="Q20" i="35" s="1"/>
  <c r="P2" i="35"/>
  <c r="P20" i="35" s="1"/>
  <c r="O2" i="35"/>
  <c r="O20" i="35" s="1"/>
  <c r="N2" i="35"/>
  <c r="N20" i="35" s="1"/>
  <c r="M2" i="35"/>
  <c r="M20" i="35" s="1"/>
  <c r="L2" i="35"/>
  <c r="L20" i="35" s="1"/>
  <c r="K2" i="35"/>
  <c r="K20" i="35" s="1"/>
  <c r="J2" i="35"/>
  <c r="J20" i="35" s="1"/>
  <c r="I2" i="35"/>
  <c r="I20" i="35" s="1"/>
  <c r="E2" i="35"/>
  <c r="E20" i="35" s="1"/>
  <c r="D2" i="35"/>
  <c r="M37" i="34"/>
  <c r="L37" i="34"/>
  <c r="K37" i="34"/>
  <c r="J37" i="34"/>
  <c r="I37" i="34"/>
  <c r="H37" i="34"/>
  <c r="E37" i="34"/>
  <c r="D37" i="34"/>
  <c r="M36" i="34"/>
  <c r="L36" i="34"/>
  <c r="K36" i="34"/>
  <c r="J36" i="34"/>
  <c r="I36" i="34"/>
  <c r="H36" i="34"/>
  <c r="E36" i="34"/>
  <c r="D36" i="34"/>
  <c r="M35" i="34"/>
  <c r="L35" i="34"/>
  <c r="K35" i="34"/>
  <c r="J35" i="34"/>
  <c r="I35" i="34"/>
  <c r="E35" i="34"/>
  <c r="D35" i="34"/>
  <c r="H35" i="34" s="1"/>
  <c r="M34" i="34"/>
  <c r="L34" i="34"/>
  <c r="K34" i="34"/>
  <c r="J34" i="34"/>
  <c r="I34" i="34"/>
  <c r="E34" i="34"/>
  <c r="D34" i="34"/>
  <c r="H34" i="34" s="1"/>
  <c r="M33" i="34"/>
  <c r="L33" i="34"/>
  <c r="K33" i="34"/>
  <c r="J33" i="34"/>
  <c r="I33" i="34"/>
  <c r="E33" i="34"/>
  <c r="D33" i="34"/>
  <c r="H33" i="34" s="1"/>
  <c r="M32" i="34"/>
  <c r="L32" i="34"/>
  <c r="K32" i="34"/>
  <c r="J32" i="34"/>
  <c r="I32" i="34"/>
  <c r="E32" i="34"/>
  <c r="D32" i="34"/>
  <c r="H32" i="34" s="1"/>
  <c r="M25" i="34"/>
  <c r="L25" i="34"/>
  <c r="K25" i="34"/>
  <c r="J25" i="34"/>
  <c r="I25" i="34"/>
  <c r="E25" i="34"/>
  <c r="D25" i="34"/>
  <c r="H25" i="34" s="1"/>
  <c r="H29" i="34" s="1"/>
  <c r="M21" i="34"/>
  <c r="L21" i="34"/>
  <c r="K21" i="34"/>
  <c r="J21" i="34"/>
  <c r="I21" i="34"/>
  <c r="E21" i="34"/>
  <c r="D21" i="34"/>
  <c r="H21" i="34" s="1"/>
  <c r="M16" i="34"/>
  <c r="L16" i="34"/>
  <c r="K16" i="34"/>
  <c r="J16" i="34"/>
  <c r="I16" i="34"/>
  <c r="E16" i="34"/>
  <c r="D16" i="34"/>
  <c r="H16" i="34" s="1"/>
  <c r="M15" i="34"/>
  <c r="L15" i="34"/>
  <c r="K15" i="34"/>
  <c r="J15" i="34"/>
  <c r="I15" i="34"/>
  <c r="E15" i="34"/>
  <c r="D15" i="34"/>
  <c r="H15" i="34" s="1"/>
  <c r="M14" i="34"/>
  <c r="L14" i="34"/>
  <c r="K14" i="34"/>
  <c r="J14" i="34"/>
  <c r="I14" i="34"/>
  <c r="E14" i="34"/>
  <c r="D14" i="34"/>
  <c r="H14" i="34" s="1"/>
  <c r="M13" i="34"/>
  <c r="L13" i="34"/>
  <c r="K13" i="34"/>
  <c r="J13" i="34"/>
  <c r="I13" i="34"/>
  <c r="E13" i="34"/>
  <c r="D13" i="34"/>
  <c r="H13" i="34" s="1"/>
  <c r="M12" i="34"/>
  <c r="L12" i="34"/>
  <c r="K12" i="34"/>
  <c r="J12" i="34"/>
  <c r="I12" i="34"/>
  <c r="E12" i="34"/>
  <c r="D12" i="34"/>
  <c r="H12" i="34" s="1"/>
  <c r="M11" i="34"/>
  <c r="L11" i="34"/>
  <c r="K11" i="34"/>
  <c r="J11" i="34"/>
  <c r="I11" i="34"/>
  <c r="E11" i="34"/>
  <c r="D11" i="34"/>
  <c r="H11" i="34" s="1"/>
  <c r="M9" i="34"/>
  <c r="L9" i="34"/>
  <c r="K9" i="34"/>
  <c r="J9" i="34"/>
  <c r="I9" i="34"/>
  <c r="E9" i="34"/>
  <c r="D9" i="34"/>
  <c r="M8" i="34"/>
  <c r="L8" i="34"/>
  <c r="K8" i="34"/>
  <c r="J8" i="34"/>
  <c r="I8" i="34"/>
  <c r="E8" i="34"/>
  <c r="D8" i="34"/>
  <c r="H8" i="34" s="1"/>
  <c r="M7" i="34"/>
  <c r="L7" i="34"/>
  <c r="K7" i="34"/>
  <c r="J7" i="34"/>
  <c r="I7" i="34"/>
  <c r="E7" i="34"/>
  <c r="D7" i="34"/>
  <c r="H7" i="34" s="1"/>
  <c r="M6" i="34"/>
  <c r="L6" i="34"/>
  <c r="K6" i="34"/>
  <c r="J6" i="34"/>
  <c r="I6" i="34"/>
  <c r="E6" i="34"/>
  <c r="D6" i="34"/>
  <c r="H6" i="34" s="1"/>
  <c r="M5" i="34"/>
  <c r="M23" i="34" s="1"/>
  <c r="L5" i="34"/>
  <c r="L23" i="34" s="1"/>
  <c r="L24" i="34" s="1"/>
  <c r="K5" i="34"/>
  <c r="K23" i="34" s="1"/>
  <c r="K24" i="34" s="1"/>
  <c r="J5" i="34"/>
  <c r="J23" i="34" s="1"/>
  <c r="I5" i="34"/>
  <c r="I23" i="34" s="1"/>
  <c r="E5" i="34"/>
  <c r="E23" i="34" s="1"/>
  <c r="D5" i="34"/>
  <c r="M4" i="34"/>
  <c r="M27" i="34" s="1"/>
  <c r="L4" i="34"/>
  <c r="L27" i="34" s="1"/>
  <c r="K4" i="34"/>
  <c r="K27" i="34" s="1"/>
  <c r="J4" i="34"/>
  <c r="J27" i="34" s="1"/>
  <c r="I4" i="34"/>
  <c r="I27" i="34" s="1"/>
  <c r="E4" i="34"/>
  <c r="E27" i="34" s="1"/>
  <c r="D4" i="34"/>
  <c r="H3" i="34"/>
  <c r="M2" i="34"/>
  <c r="M20" i="34" s="1"/>
  <c r="L2" i="34"/>
  <c r="L20" i="34" s="1"/>
  <c r="K2" i="34"/>
  <c r="K20" i="34" s="1"/>
  <c r="J2" i="34"/>
  <c r="J20" i="34" s="1"/>
  <c r="I2" i="34"/>
  <c r="I20" i="34" s="1"/>
  <c r="E2" i="34"/>
  <c r="E20" i="34" s="1"/>
  <c r="D2" i="34"/>
  <c r="P37" i="33"/>
  <c r="O37" i="33"/>
  <c r="N37" i="33"/>
  <c r="M37" i="33"/>
  <c r="L37" i="33"/>
  <c r="K37" i="33"/>
  <c r="J37" i="33"/>
  <c r="I37" i="33"/>
  <c r="H37" i="33"/>
  <c r="E37" i="33"/>
  <c r="D37" i="33"/>
  <c r="P36" i="33"/>
  <c r="O36" i="33"/>
  <c r="N36" i="33"/>
  <c r="M36" i="33"/>
  <c r="L36" i="33"/>
  <c r="K36" i="33"/>
  <c r="J36" i="33"/>
  <c r="I36" i="33"/>
  <c r="H36" i="33"/>
  <c r="E36" i="33"/>
  <c r="D36" i="33"/>
  <c r="P35" i="33"/>
  <c r="O35" i="33"/>
  <c r="N35" i="33"/>
  <c r="M35" i="33"/>
  <c r="L35" i="33"/>
  <c r="K35" i="33"/>
  <c r="J35" i="33"/>
  <c r="I35" i="33"/>
  <c r="E35" i="33"/>
  <c r="D35" i="33"/>
  <c r="H35" i="33" s="1"/>
  <c r="P34" i="33"/>
  <c r="O34" i="33"/>
  <c r="N34" i="33"/>
  <c r="M34" i="33"/>
  <c r="L34" i="33"/>
  <c r="K34" i="33"/>
  <c r="J34" i="33"/>
  <c r="I34" i="33"/>
  <c r="E34" i="33"/>
  <c r="D34" i="33"/>
  <c r="H34" i="33" s="1"/>
  <c r="P33" i="33"/>
  <c r="O33" i="33"/>
  <c r="N33" i="33"/>
  <c r="M33" i="33"/>
  <c r="L33" i="33"/>
  <c r="K33" i="33"/>
  <c r="J33" i="33"/>
  <c r="I33" i="33"/>
  <c r="E33" i="33"/>
  <c r="D33" i="33"/>
  <c r="H33" i="33" s="1"/>
  <c r="P32" i="33"/>
  <c r="O32" i="33"/>
  <c r="N32" i="33"/>
  <c r="M32" i="33"/>
  <c r="L32" i="33"/>
  <c r="K32" i="33"/>
  <c r="J32" i="33"/>
  <c r="I32" i="33"/>
  <c r="E32" i="33"/>
  <c r="D32" i="33"/>
  <c r="H32" i="33" s="1"/>
  <c r="P25" i="33"/>
  <c r="O25" i="33"/>
  <c r="N25" i="33"/>
  <c r="M25" i="33"/>
  <c r="L25" i="33"/>
  <c r="K25" i="33"/>
  <c r="K29" i="33" s="1"/>
  <c r="J25" i="33"/>
  <c r="I25" i="33"/>
  <c r="E25" i="33"/>
  <c r="D25" i="33"/>
  <c r="H25" i="33" s="1"/>
  <c r="H29" i="33" s="1"/>
  <c r="P21" i="33"/>
  <c r="O21" i="33"/>
  <c r="N21" i="33"/>
  <c r="M21" i="33"/>
  <c r="L21" i="33"/>
  <c r="K21" i="33"/>
  <c r="J21" i="33"/>
  <c r="I21" i="33"/>
  <c r="E21" i="33"/>
  <c r="D21" i="33"/>
  <c r="H21" i="33" s="1"/>
  <c r="P16" i="33"/>
  <c r="O16" i="33"/>
  <c r="N16" i="33"/>
  <c r="M16" i="33"/>
  <c r="L16" i="33"/>
  <c r="K16" i="33"/>
  <c r="J16" i="33"/>
  <c r="I16" i="33"/>
  <c r="E16" i="33"/>
  <c r="D16" i="33"/>
  <c r="H16" i="33" s="1"/>
  <c r="P15" i="33"/>
  <c r="O15" i="33"/>
  <c r="N15" i="33"/>
  <c r="M15" i="33"/>
  <c r="L15" i="33"/>
  <c r="K15" i="33"/>
  <c r="J15" i="33"/>
  <c r="I15" i="33"/>
  <c r="E15" i="33"/>
  <c r="D15" i="33"/>
  <c r="H15" i="33" s="1"/>
  <c r="P14" i="33"/>
  <c r="O14" i="33"/>
  <c r="N14" i="33"/>
  <c r="M14" i="33"/>
  <c r="L14" i="33"/>
  <c r="K14" i="33"/>
  <c r="J14" i="33"/>
  <c r="I14" i="33"/>
  <c r="E14" i="33"/>
  <c r="D14" i="33"/>
  <c r="H14" i="33" s="1"/>
  <c r="P13" i="33"/>
  <c r="O13" i="33"/>
  <c r="N13" i="33"/>
  <c r="M13" i="33"/>
  <c r="L13" i="33"/>
  <c r="K13" i="33"/>
  <c r="J13" i="33"/>
  <c r="I13" i="33"/>
  <c r="E13" i="33"/>
  <c r="D13" i="33"/>
  <c r="H13" i="33" s="1"/>
  <c r="P12" i="33"/>
  <c r="O12" i="33"/>
  <c r="N12" i="33"/>
  <c r="M12" i="33"/>
  <c r="L12" i="33"/>
  <c r="K12" i="33"/>
  <c r="J12" i="33"/>
  <c r="I12" i="33"/>
  <c r="E12" i="33"/>
  <c r="D12" i="33"/>
  <c r="H12" i="33" s="1"/>
  <c r="P11" i="33"/>
  <c r="O11" i="33"/>
  <c r="N11" i="33"/>
  <c r="M11" i="33"/>
  <c r="L11" i="33"/>
  <c r="K11" i="33"/>
  <c r="J11" i="33"/>
  <c r="I11" i="33"/>
  <c r="E11" i="33"/>
  <c r="D11" i="33"/>
  <c r="H11" i="33" s="1"/>
  <c r="P9" i="33"/>
  <c r="O9" i="33"/>
  <c r="N9" i="33"/>
  <c r="M9" i="33"/>
  <c r="L9" i="33"/>
  <c r="K9" i="33"/>
  <c r="J9" i="33"/>
  <c r="I9" i="33"/>
  <c r="E9" i="33"/>
  <c r="D9" i="33"/>
  <c r="P8" i="33"/>
  <c r="O8" i="33"/>
  <c r="N8" i="33"/>
  <c r="M8" i="33"/>
  <c r="L8" i="33"/>
  <c r="K8" i="33"/>
  <c r="J8" i="33"/>
  <c r="I8" i="33"/>
  <c r="E8" i="33"/>
  <c r="D8" i="33"/>
  <c r="H8" i="33" s="1"/>
  <c r="P7" i="33"/>
  <c r="O7" i="33"/>
  <c r="N7" i="33"/>
  <c r="M7" i="33"/>
  <c r="L7" i="33"/>
  <c r="K7" i="33"/>
  <c r="J7" i="33"/>
  <c r="I7" i="33"/>
  <c r="E7" i="33"/>
  <c r="D7" i="33"/>
  <c r="H7" i="33" s="1"/>
  <c r="P6" i="33"/>
  <c r="O6" i="33"/>
  <c r="N6" i="33"/>
  <c r="M6" i="33"/>
  <c r="L6" i="33"/>
  <c r="K6" i="33"/>
  <c r="J6" i="33"/>
  <c r="I6" i="33"/>
  <c r="E6" i="33"/>
  <c r="D6" i="33"/>
  <c r="H6" i="33" s="1"/>
  <c r="P5" i="33"/>
  <c r="P23" i="33" s="1"/>
  <c r="O5" i="33"/>
  <c r="O23" i="33" s="1"/>
  <c r="N5" i="33"/>
  <c r="N23" i="33" s="1"/>
  <c r="M5" i="33"/>
  <c r="M23" i="33" s="1"/>
  <c r="L5" i="33"/>
  <c r="L23" i="33" s="1"/>
  <c r="L24" i="33" s="1"/>
  <c r="K5" i="33"/>
  <c r="K23" i="33" s="1"/>
  <c r="J5" i="33"/>
  <c r="J23" i="33" s="1"/>
  <c r="I5" i="33"/>
  <c r="I23" i="33" s="1"/>
  <c r="E5" i="33"/>
  <c r="E23" i="33" s="1"/>
  <c r="D5" i="33"/>
  <c r="P4" i="33"/>
  <c r="P27" i="33" s="1"/>
  <c r="O4" i="33"/>
  <c r="O27" i="33" s="1"/>
  <c r="N4" i="33"/>
  <c r="N27" i="33" s="1"/>
  <c r="M4" i="33"/>
  <c r="M27" i="33" s="1"/>
  <c r="L4" i="33"/>
  <c r="L27" i="33" s="1"/>
  <c r="K4" i="33"/>
  <c r="K27" i="33" s="1"/>
  <c r="K30" i="33" s="1"/>
  <c r="J4" i="33"/>
  <c r="J27" i="33" s="1"/>
  <c r="I4" i="33"/>
  <c r="I27" i="33" s="1"/>
  <c r="E4" i="33"/>
  <c r="E27" i="33" s="1"/>
  <c r="D4" i="33"/>
  <c r="H3" i="33"/>
  <c r="P2" i="33"/>
  <c r="P20" i="33" s="1"/>
  <c r="O2" i="33"/>
  <c r="O20" i="33" s="1"/>
  <c r="N2" i="33"/>
  <c r="N20" i="33" s="1"/>
  <c r="M2" i="33"/>
  <c r="M20" i="33" s="1"/>
  <c r="L2" i="33"/>
  <c r="L20" i="33" s="1"/>
  <c r="K2" i="33"/>
  <c r="K20" i="33" s="1"/>
  <c r="J2" i="33"/>
  <c r="J20" i="33" s="1"/>
  <c r="I2" i="33"/>
  <c r="I20" i="33" s="1"/>
  <c r="E2" i="33"/>
  <c r="E20" i="33" s="1"/>
  <c r="D2" i="33"/>
  <c r="P37" i="32"/>
  <c r="O37" i="32"/>
  <c r="N37" i="32"/>
  <c r="M37" i="32"/>
  <c r="L37" i="32"/>
  <c r="K37" i="32"/>
  <c r="J37" i="32"/>
  <c r="I37" i="32"/>
  <c r="H37" i="32"/>
  <c r="E37" i="32"/>
  <c r="D37" i="32"/>
  <c r="P36" i="32"/>
  <c r="O36" i="32"/>
  <c r="N36" i="32"/>
  <c r="M36" i="32"/>
  <c r="L36" i="32"/>
  <c r="K36" i="32"/>
  <c r="J36" i="32"/>
  <c r="I36" i="32"/>
  <c r="H36" i="32"/>
  <c r="E36" i="32"/>
  <c r="D36" i="32"/>
  <c r="P35" i="32"/>
  <c r="O35" i="32"/>
  <c r="N35" i="32"/>
  <c r="M35" i="32"/>
  <c r="L35" i="32"/>
  <c r="K35" i="32"/>
  <c r="J35" i="32"/>
  <c r="I35" i="32"/>
  <c r="E35" i="32"/>
  <c r="D35" i="32"/>
  <c r="H35" i="32" s="1"/>
  <c r="P34" i="32"/>
  <c r="O34" i="32"/>
  <c r="N34" i="32"/>
  <c r="M34" i="32"/>
  <c r="L34" i="32"/>
  <c r="K34" i="32"/>
  <c r="J34" i="32"/>
  <c r="I34" i="32"/>
  <c r="E34" i="32"/>
  <c r="D34" i="32"/>
  <c r="H34" i="32" s="1"/>
  <c r="P33" i="32"/>
  <c r="O33" i="32"/>
  <c r="N33" i="32"/>
  <c r="M33" i="32"/>
  <c r="L33" i="32"/>
  <c r="K33" i="32"/>
  <c r="J33" i="32"/>
  <c r="I33" i="32"/>
  <c r="E33" i="32"/>
  <c r="D33" i="32"/>
  <c r="H33" i="32" s="1"/>
  <c r="P32" i="32"/>
  <c r="O32" i="32"/>
  <c r="N32" i="32"/>
  <c r="M32" i="32"/>
  <c r="L32" i="32"/>
  <c r="K32" i="32"/>
  <c r="J32" i="32"/>
  <c r="I32" i="32"/>
  <c r="E32" i="32"/>
  <c r="D32" i="32"/>
  <c r="H32" i="32" s="1"/>
  <c r="P25" i="32"/>
  <c r="O25" i="32"/>
  <c r="N25" i="32"/>
  <c r="M25" i="32"/>
  <c r="L25" i="32"/>
  <c r="K25" i="32"/>
  <c r="K29" i="32" s="1"/>
  <c r="J25" i="32"/>
  <c r="I25" i="32"/>
  <c r="E25" i="32"/>
  <c r="D25" i="32"/>
  <c r="H25" i="32" s="1"/>
  <c r="H29" i="32" s="1"/>
  <c r="P21" i="32"/>
  <c r="O21" i="32"/>
  <c r="N21" i="32"/>
  <c r="M21" i="32"/>
  <c r="L21" i="32"/>
  <c r="K21" i="32"/>
  <c r="J21" i="32"/>
  <c r="I21" i="32"/>
  <c r="E21" i="32"/>
  <c r="D21" i="32"/>
  <c r="H21" i="32" s="1"/>
  <c r="P16" i="32"/>
  <c r="O16" i="32"/>
  <c r="N16" i="32"/>
  <c r="M16" i="32"/>
  <c r="L16" i="32"/>
  <c r="K16" i="32"/>
  <c r="J16" i="32"/>
  <c r="I16" i="32"/>
  <c r="E16" i="32"/>
  <c r="D16" i="32"/>
  <c r="H16" i="32" s="1"/>
  <c r="P15" i="32"/>
  <c r="O15" i="32"/>
  <c r="N15" i="32"/>
  <c r="M15" i="32"/>
  <c r="L15" i="32"/>
  <c r="K15" i="32"/>
  <c r="J15" i="32"/>
  <c r="I15" i="32"/>
  <c r="E15" i="32"/>
  <c r="D15" i="32"/>
  <c r="H15" i="32" s="1"/>
  <c r="P14" i="32"/>
  <c r="O14" i="32"/>
  <c r="N14" i="32"/>
  <c r="M14" i="32"/>
  <c r="L14" i="32"/>
  <c r="K14" i="32"/>
  <c r="J14" i="32"/>
  <c r="I14" i="32"/>
  <c r="E14" i="32"/>
  <c r="D14" i="32"/>
  <c r="H14" i="32" s="1"/>
  <c r="P13" i="32"/>
  <c r="O13" i="32"/>
  <c r="N13" i="32"/>
  <c r="M13" i="32"/>
  <c r="L13" i="32"/>
  <c r="K13" i="32"/>
  <c r="J13" i="32"/>
  <c r="I13" i="32"/>
  <c r="E13" i="32"/>
  <c r="D13" i="32"/>
  <c r="H13" i="32" s="1"/>
  <c r="P12" i="32"/>
  <c r="O12" i="32"/>
  <c r="N12" i="32"/>
  <c r="M12" i="32"/>
  <c r="L12" i="32"/>
  <c r="K12" i="32"/>
  <c r="J12" i="32"/>
  <c r="I12" i="32"/>
  <c r="E12" i="32"/>
  <c r="D12" i="32"/>
  <c r="H12" i="32" s="1"/>
  <c r="P11" i="32"/>
  <c r="O11" i="32"/>
  <c r="N11" i="32"/>
  <c r="M11" i="32"/>
  <c r="L11" i="32"/>
  <c r="K11" i="32"/>
  <c r="J11" i="32"/>
  <c r="I11" i="32"/>
  <c r="E11" i="32"/>
  <c r="D11" i="32"/>
  <c r="H11" i="32" s="1"/>
  <c r="P9" i="32"/>
  <c r="O9" i="32"/>
  <c r="N9" i="32"/>
  <c r="M9" i="32"/>
  <c r="L9" i="32"/>
  <c r="K9" i="32"/>
  <c r="J9" i="32"/>
  <c r="I9" i="32"/>
  <c r="E9" i="32"/>
  <c r="D9" i="32"/>
  <c r="P8" i="32"/>
  <c r="O8" i="32"/>
  <c r="N8" i="32"/>
  <c r="M8" i="32"/>
  <c r="L8" i="32"/>
  <c r="K8" i="32"/>
  <c r="J8" i="32"/>
  <c r="I8" i="32"/>
  <c r="E8" i="32"/>
  <c r="D8" i="32"/>
  <c r="H8" i="32" s="1"/>
  <c r="P7" i="32"/>
  <c r="O7" i="32"/>
  <c r="N7" i="32"/>
  <c r="M7" i="32"/>
  <c r="L7" i="32"/>
  <c r="K7" i="32"/>
  <c r="J7" i="32"/>
  <c r="I7" i="32"/>
  <c r="E7" i="32"/>
  <c r="D7" i="32"/>
  <c r="H7" i="32" s="1"/>
  <c r="P6" i="32"/>
  <c r="O6" i="32"/>
  <c r="N6" i="32"/>
  <c r="M6" i="32"/>
  <c r="L6" i="32"/>
  <c r="K6" i="32"/>
  <c r="J6" i="32"/>
  <c r="I6" i="32"/>
  <c r="E6" i="32"/>
  <c r="D6" i="32"/>
  <c r="H6" i="32" s="1"/>
  <c r="P5" i="32"/>
  <c r="P23" i="32" s="1"/>
  <c r="O5" i="32"/>
  <c r="O23" i="32" s="1"/>
  <c r="N5" i="32"/>
  <c r="N23" i="32" s="1"/>
  <c r="M5" i="32"/>
  <c r="M23" i="32" s="1"/>
  <c r="L5" i="32"/>
  <c r="L23" i="32" s="1"/>
  <c r="L24" i="32" s="1"/>
  <c r="K5" i="32"/>
  <c r="K23" i="32" s="1"/>
  <c r="J5" i="32"/>
  <c r="J23" i="32" s="1"/>
  <c r="I5" i="32"/>
  <c r="I23" i="32" s="1"/>
  <c r="E5" i="32"/>
  <c r="E23" i="32" s="1"/>
  <c r="D5" i="32"/>
  <c r="P4" i="32"/>
  <c r="P27" i="32" s="1"/>
  <c r="O4" i="32"/>
  <c r="O27" i="32" s="1"/>
  <c r="N4" i="32"/>
  <c r="N27" i="32" s="1"/>
  <c r="M4" i="32"/>
  <c r="M27" i="32" s="1"/>
  <c r="L4" i="32"/>
  <c r="L27" i="32" s="1"/>
  <c r="K4" i="32"/>
  <c r="K27" i="32" s="1"/>
  <c r="K30" i="32" s="1"/>
  <c r="J4" i="32"/>
  <c r="J27" i="32" s="1"/>
  <c r="I4" i="32"/>
  <c r="I27" i="32" s="1"/>
  <c r="E4" i="32"/>
  <c r="E27" i="32" s="1"/>
  <c r="D4" i="32"/>
  <c r="H3" i="32"/>
  <c r="P2" i="32"/>
  <c r="P20" i="32" s="1"/>
  <c r="O2" i="32"/>
  <c r="O20" i="32" s="1"/>
  <c r="N2" i="32"/>
  <c r="N20" i="32" s="1"/>
  <c r="M2" i="32"/>
  <c r="M20" i="32" s="1"/>
  <c r="L2" i="32"/>
  <c r="L20" i="32" s="1"/>
  <c r="K2" i="32"/>
  <c r="K20" i="32" s="1"/>
  <c r="J2" i="32"/>
  <c r="J20" i="32" s="1"/>
  <c r="I2" i="32"/>
  <c r="I20" i="32" s="1"/>
  <c r="E2" i="32"/>
  <c r="E20" i="32" s="1"/>
  <c r="D2" i="32"/>
  <c r="P37" i="31"/>
  <c r="O37" i="31"/>
  <c r="N37" i="31"/>
  <c r="M37" i="31"/>
  <c r="L37" i="31"/>
  <c r="K37" i="31"/>
  <c r="J37" i="31"/>
  <c r="I37" i="31"/>
  <c r="H37" i="31"/>
  <c r="E37" i="31"/>
  <c r="D37" i="31"/>
  <c r="P36" i="31"/>
  <c r="O36" i="31"/>
  <c r="N36" i="31"/>
  <c r="M36" i="31"/>
  <c r="L36" i="31"/>
  <c r="K36" i="31"/>
  <c r="J36" i="31"/>
  <c r="I36" i="31"/>
  <c r="H36" i="31"/>
  <c r="E36" i="31"/>
  <c r="D36" i="31"/>
  <c r="P35" i="31"/>
  <c r="O35" i="31"/>
  <c r="N35" i="31"/>
  <c r="M35" i="31"/>
  <c r="L35" i="31"/>
  <c r="K35" i="31"/>
  <c r="J35" i="31"/>
  <c r="I35" i="31"/>
  <c r="E35" i="31"/>
  <c r="D35" i="31"/>
  <c r="H35" i="31" s="1"/>
  <c r="P34" i="31"/>
  <c r="O34" i="31"/>
  <c r="N34" i="31"/>
  <c r="M34" i="31"/>
  <c r="L34" i="31"/>
  <c r="K34" i="31"/>
  <c r="J34" i="31"/>
  <c r="I34" i="31"/>
  <c r="E34" i="31"/>
  <c r="D34" i="31"/>
  <c r="H34" i="31" s="1"/>
  <c r="P33" i="31"/>
  <c r="O33" i="31"/>
  <c r="N33" i="31"/>
  <c r="M33" i="31"/>
  <c r="L33" i="31"/>
  <c r="K33" i="31"/>
  <c r="J33" i="31"/>
  <c r="I33" i="31"/>
  <c r="E33" i="31"/>
  <c r="D33" i="31"/>
  <c r="H33" i="31" s="1"/>
  <c r="P32" i="31"/>
  <c r="O32" i="31"/>
  <c r="N32" i="31"/>
  <c r="M32" i="31"/>
  <c r="L32" i="31"/>
  <c r="K32" i="31"/>
  <c r="J32" i="31"/>
  <c r="I32" i="31"/>
  <c r="E32" i="31"/>
  <c r="D32" i="31"/>
  <c r="H32" i="31" s="1"/>
  <c r="P25" i="31"/>
  <c r="O25" i="31"/>
  <c r="N25" i="31"/>
  <c r="M25" i="31"/>
  <c r="L25" i="31"/>
  <c r="K25" i="31"/>
  <c r="K29" i="31" s="1"/>
  <c r="J25" i="31"/>
  <c r="I25" i="31"/>
  <c r="E25" i="31"/>
  <c r="D25" i="31"/>
  <c r="H25" i="31" s="1"/>
  <c r="H29" i="31" s="1"/>
  <c r="P21" i="31"/>
  <c r="O21" i="31"/>
  <c r="N21" i="31"/>
  <c r="M21" i="31"/>
  <c r="L21" i="31"/>
  <c r="K21" i="31"/>
  <c r="J21" i="31"/>
  <c r="I21" i="31"/>
  <c r="E21" i="31"/>
  <c r="D21" i="31"/>
  <c r="H21" i="31" s="1"/>
  <c r="P16" i="31"/>
  <c r="O16" i="31"/>
  <c r="N16" i="31"/>
  <c r="M16" i="31"/>
  <c r="L16" i="31"/>
  <c r="K16" i="31"/>
  <c r="J16" i="31"/>
  <c r="I16" i="31"/>
  <c r="E16" i="31"/>
  <c r="D16" i="31"/>
  <c r="H16" i="31" s="1"/>
  <c r="P15" i="31"/>
  <c r="O15" i="31"/>
  <c r="N15" i="31"/>
  <c r="M15" i="31"/>
  <c r="L15" i="31"/>
  <c r="K15" i="31"/>
  <c r="J15" i="31"/>
  <c r="I15" i="31"/>
  <c r="E15" i="31"/>
  <c r="D15" i="31"/>
  <c r="H15" i="31" s="1"/>
  <c r="P14" i="31"/>
  <c r="O14" i="31"/>
  <c r="N14" i="31"/>
  <c r="M14" i="31"/>
  <c r="L14" i="31"/>
  <c r="K14" i="31"/>
  <c r="J14" i="31"/>
  <c r="I14" i="31"/>
  <c r="E14" i="31"/>
  <c r="D14" i="31"/>
  <c r="H14" i="31" s="1"/>
  <c r="P13" i="31"/>
  <c r="O13" i="31"/>
  <c r="N13" i="31"/>
  <c r="M13" i="31"/>
  <c r="L13" i="31"/>
  <c r="K13" i="31"/>
  <c r="J13" i="31"/>
  <c r="I13" i="31"/>
  <c r="E13" i="31"/>
  <c r="D13" i="31"/>
  <c r="H13" i="31" s="1"/>
  <c r="P12" i="31"/>
  <c r="O12" i="31"/>
  <c r="N12" i="31"/>
  <c r="M12" i="31"/>
  <c r="L12" i="31"/>
  <c r="K12" i="31"/>
  <c r="J12" i="31"/>
  <c r="I12" i="31"/>
  <c r="E12" i="31"/>
  <c r="D12" i="31"/>
  <c r="H12" i="31" s="1"/>
  <c r="P11" i="31"/>
  <c r="O11" i="31"/>
  <c r="N11" i="31"/>
  <c r="M11" i="31"/>
  <c r="L11" i="31"/>
  <c r="K11" i="31"/>
  <c r="J11" i="31"/>
  <c r="I11" i="31"/>
  <c r="E11" i="31"/>
  <c r="D11" i="31"/>
  <c r="H11" i="31" s="1"/>
  <c r="P9" i="31"/>
  <c r="O9" i="31"/>
  <c r="N9" i="31"/>
  <c r="M9" i="31"/>
  <c r="L9" i="31"/>
  <c r="K9" i="31"/>
  <c r="J9" i="31"/>
  <c r="I9" i="31"/>
  <c r="E9" i="31"/>
  <c r="D9" i="31"/>
  <c r="P8" i="31"/>
  <c r="O8" i="31"/>
  <c r="N8" i="31"/>
  <c r="M8" i="31"/>
  <c r="L8" i="31"/>
  <c r="K8" i="31"/>
  <c r="J8" i="31"/>
  <c r="I8" i="31"/>
  <c r="E8" i="31"/>
  <c r="D8" i="31"/>
  <c r="H8" i="31" s="1"/>
  <c r="P7" i="31"/>
  <c r="O7" i="31"/>
  <c r="N7" i="31"/>
  <c r="M7" i="31"/>
  <c r="L7" i="31"/>
  <c r="K7" i="31"/>
  <c r="J7" i="31"/>
  <c r="I7" i="31"/>
  <c r="E7" i="31"/>
  <c r="D7" i="31"/>
  <c r="H7" i="31" s="1"/>
  <c r="P6" i="31"/>
  <c r="O6" i="31"/>
  <c r="N6" i="31"/>
  <c r="M6" i="31"/>
  <c r="L6" i="31"/>
  <c r="K6" i="31"/>
  <c r="J6" i="31"/>
  <c r="I6" i="31"/>
  <c r="E6" i="31"/>
  <c r="D6" i="31"/>
  <c r="H6" i="31" s="1"/>
  <c r="P5" i="31"/>
  <c r="P23" i="31" s="1"/>
  <c r="O5" i="31"/>
  <c r="O23" i="31" s="1"/>
  <c r="N5" i="31"/>
  <c r="N23" i="31" s="1"/>
  <c r="M5" i="31"/>
  <c r="M23" i="31" s="1"/>
  <c r="L5" i="31"/>
  <c r="L23" i="31" s="1"/>
  <c r="L24" i="31" s="1"/>
  <c r="K5" i="31"/>
  <c r="K23" i="31" s="1"/>
  <c r="J5" i="31"/>
  <c r="J23" i="31" s="1"/>
  <c r="I5" i="31"/>
  <c r="I23" i="31" s="1"/>
  <c r="E5" i="31"/>
  <c r="E23" i="31" s="1"/>
  <c r="D5" i="31"/>
  <c r="P4" i="31"/>
  <c r="P27" i="31" s="1"/>
  <c r="O4" i="31"/>
  <c r="O27" i="31" s="1"/>
  <c r="N4" i="31"/>
  <c r="N27" i="31" s="1"/>
  <c r="M4" i="31"/>
  <c r="M27" i="31" s="1"/>
  <c r="L4" i="31"/>
  <c r="L27" i="31" s="1"/>
  <c r="K4" i="31"/>
  <c r="K27" i="31" s="1"/>
  <c r="K30" i="31" s="1"/>
  <c r="J4" i="31"/>
  <c r="J27" i="31" s="1"/>
  <c r="I4" i="31"/>
  <c r="I27" i="31" s="1"/>
  <c r="E4" i="31"/>
  <c r="E27" i="31" s="1"/>
  <c r="D4" i="31"/>
  <c r="H3" i="31"/>
  <c r="P2" i="31"/>
  <c r="P20" i="31" s="1"/>
  <c r="O2" i="31"/>
  <c r="O20" i="31" s="1"/>
  <c r="N2" i="31"/>
  <c r="N20" i="31" s="1"/>
  <c r="M2" i="31"/>
  <c r="M20" i="31" s="1"/>
  <c r="L2" i="31"/>
  <c r="L20" i="31" s="1"/>
  <c r="K2" i="31"/>
  <c r="K20" i="31" s="1"/>
  <c r="J2" i="31"/>
  <c r="J20" i="31" s="1"/>
  <c r="I2" i="31"/>
  <c r="I20" i="31" s="1"/>
  <c r="E2" i="31"/>
  <c r="E20" i="31" s="1"/>
  <c r="D2" i="31"/>
  <c r="P37" i="30"/>
  <c r="O37" i="30"/>
  <c r="N37" i="30"/>
  <c r="M37" i="30"/>
  <c r="L37" i="30"/>
  <c r="K37" i="30"/>
  <c r="J37" i="30"/>
  <c r="I37" i="30"/>
  <c r="H37" i="30"/>
  <c r="E37" i="30"/>
  <c r="D37" i="30"/>
  <c r="P36" i="30"/>
  <c r="O36" i="30"/>
  <c r="N36" i="30"/>
  <c r="M36" i="30"/>
  <c r="L36" i="30"/>
  <c r="K36" i="30"/>
  <c r="J36" i="30"/>
  <c r="I36" i="30"/>
  <c r="H36" i="30"/>
  <c r="E36" i="30"/>
  <c r="D36" i="30"/>
  <c r="P35" i="30"/>
  <c r="O35" i="30"/>
  <c r="N35" i="30"/>
  <c r="M35" i="30"/>
  <c r="L35" i="30"/>
  <c r="K35" i="30"/>
  <c r="J35" i="30"/>
  <c r="I35" i="30"/>
  <c r="E35" i="30"/>
  <c r="D35" i="30"/>
  <c r="H35" i="30" s="1"/>
  <c r="P34" i="30"/>
  <c r="O34" i="30"/>
  <c r="N34" i="30"/>
  <c r="M34" i="30"/>
  <c r="L34" i="30"/>
  <c r="K34" i="30"/>
  <c r="J34" i="30"/>
  <c r="I34" i="30"/>
  <c r="E34" i="30"/>
  <c r="D34" i="30"/>
  <c r="H34" i="30" s="1"/>
  <c r="P33" i="30"/>
  <c r="O33" i="30"/>
  <c r="N33" i="30"/>
  <c r="M33" i="30"/>
  <c r="L33" i="30"/>
  <c r="K33" i="30"/>
  <c r="J33" i="30"/>
  <c r="I33" i="30"/>
  <c r="E33" i="30"/>
  <c r="D33" i="30"/>
  <c r="H33" i="30" s="1"/>
  <c r="P32" i="30"/>
  <c r="O32" i="30"/>
  <c r="N32" i="30"/>
  <c r="M32" i="30"/>
  <c r="L32" i="30"/>
  <c r="K32" i="30"/>
  <c r="J32" i="30"/>
  <c r="I32" i="30"/>
  <c r="E32" i="30"/>
  <c r="D32" i="30"/>
  <c r="H32" i="30" s="1"/>
  <c r="P25" i="30"/>
  <c r="O25" i="30"/>
  <c r="N25" i="30"/>
  <c r="M25" i="30"/>
  <c r="L25" i="30"/>
  <c r="K25" i="30"/>
  <c r="K29" i="30" s="1"/>
  <c r="J25" i="30"/>
  <c r="I25" i="30"/>
  <c r="E25" i="30"/>
  <c r="D25" i="30"/>
  <c r="H25" i="30" s="1"/>
  <c r="H29" i="30" s="1"/>
  <c r="P21" i="30"/>
  <c r="O21" i="30"/>
  <c r="N21" i="30"/>
  <c r="M21" i="30"/>
  <c r="L21" i="30"/>
  <c r="K21" i="30"/>
  <c r="J21" i="30"/>
  <c r="I21" i="30"/>
  <c r="E21" i="30"/>
  <c r="D21" i="30"/>
  <c r="H21" i="30" s="1"/>
  <c r="P16" i="30"/>
  <c r="O16" i="30"/>
  <c r="N16" i="30"/>
  <c r="M16" i="30"/>
  <c r="L16" i="30"/>
  <c r="K16" i="30"/>
  <c r="J16" i="30"/>
  <c r="I16" i="30"/>
  <c r="E16" i="30"/>
  <c r="D16" i="30"/>
  <c r="H16" i="30" s="1"/>
  <c r="P15" i="30"/>
  <c r="O15" i="30"/>
  <c r="N15" i="30"/>
  <c r="M15" i="30"/>
  <c r="L15" i="30"/>
  <c r="K15" i="30"/>
  <c r="J15" i="30"/>
  <c r="I15" i="30"/>
  <c r="E15" i="30"/>
  <c r="D15" i="30"/>
  <c r="H15" i="30" s="1"/>
  <c r="P14" i="30"/>
  <c r="O14" i="30"/>
  <c r="N14" i="30"/>
  <c r="M14" i="30"/>
  <c r="L14" i="30"/>
  <c r="K14" i="30"/>
  <c r="J14" i="30"/>
  <c r="I14" i="30"/>
  <c r="E14" i="30"/>
  <c r="D14" i="30"/>
  <c r="H14" i="30" s="1"/>
  <c r="P13" i="30"/>
  <c r="O13" i="30"/>
  <c r="N13" i="30"/>
  <c r="M13" i="30"/>
  <c r="L13" i="30"/>
  <c r="K13" i="30"/>
  <c r="J13" i="30"/>
  <c r="I13" i="30"/>
  <c r="E13" i="30"/>
  <c r="D13" i="30"/>
  <c r="H13" i="30" s="1"/>
  <c r="P12" i="30"/>
  <c r="O12" i="30"/>
  <c r="N12" i="30"/>
  <c r="M12" i="30"/>
  <c r="L12" i="30"/>
  <c r="K12" i="30"/>
  <c r="J12" i="30"/>
  <c r="I12" i="30"/>
  <c r="E12" i="30"/>
  <c r="D12" i="30"/>
  <c r="H12" i="30" s="1"/>
  <c r="P11" i="30"/>
  <c r="O11" i="30"/>
  <c r="N11" i="30"/>
  <c r="M11" i="30"/>
  <c r="L11" i="30"/>
  <c r="K11" i="30"/>
  <c r="J11" i="30"/>
  <c r="I11" i="30"/>
  <c r="E11" i="30"/>
  <c r="D11" i="30"/>
  <c r="H11" i="30" s="1"/>
  <c r="P9" i="30"/>
  <c r="O9" i="30"/>
  <c r="N9" i="30"/>
  <c r="M9" i="30"/>
  <c r="L9" i="30"/>
  <c r="K9" i="30"/>
  <c r="J9" i="30"/>
  <c r="I9" i="30"/>
  <c r="E9" i="30"/>
  <c r="D9" i="30"/>
  <c r="P8" i="30"/>
  <c r="O8" i="30"/>
  <c r="N8" i="30"/>
  <c r="M8" i="30"/>
  <c r="L8" i="30"/>
  <c r="K8" i="30"/>
  <c r="J8" i="30"/>
  <c r="I8" i="30"/>
  <c r="E8" i="30"/>
  <c r="D8" i="30"/>
  <c r="H8" i="30" s="1"/>
  <c r="P7" i="30"/>
  <c r="O7" i="30"/>
  <c r="N7" i="30"/>
  <c r="M7" i="30"/>
  <c r="L7" i="30"/>
  <c r="K7" i="30"/>
  <c r="J7" i="30"/>
  <c r="I7" i="30"/>
  <c r="E7" i="30"/>
  <c r="D7" i="30"/>
  <c r="H7" i="30" s="1"/>
  <c r="P6" i="30"/>
  <c r="O6" i="30"/>
  <c r="N6" i="30"/>
  <c r="M6" i="30"/>
  <c r="L6" i="30"/>
  <c r="K6" i="30"/>
  <c r="J6" i="30"/>
  <c r="I6" i="30"/>
  <c r="E6" i="30"/>
  <c r="D6" i="30"/>
  <c r="H6" i="30" s="1"/>
  <c r="P5" i="30"/>
  <c r="P23" i="30" s="1"/>
  <c r="O5" i="30"/>
  <c r="O23" i="30" s="1"/>
  <c r="N5" i="30"/>
  <c r="N23" i="30" s="1"/>
  <c r="M5" i="30"/>
  <c r="M23" i="30" s="1"/>
  <c r="L5" i="30"/>
  <c r="L23" i="30" s="1"/>
  <c r="L24" i="30" s="1"/>
  <c r="K5" i="30"/>
  <c r="K23" i="30" s="1"/>
  <c r="J5" i="30"/>
  <c r="J23" i="30" s="1"/>
  <c r="I5" i="30"/>
  <c r="I23" i="30" s="1"/>
  <c r="E5" i="30"/>
  <c r="E23" i="30" s="1"/>
  <c r="D5" i="30"/>
  <c r="P4" i="30"/>
  <c r="P27" i="30" s="1"/>
  <c r="O4" i="30"/>
  <c r="O27" i="30" s="1"/>
  <c r="N4" i="30"/>
  <c r="N27" i="30" s="1"/>
  <c r="M4" i="30"/>
  <c r="M27" i="30" s="1"/>
  <c r="L4" i="30"/>
  <c r="L27" i="30" s="1"/>
  <c r="K4" i="30"/>
  <c r="K27" i="30" s="1"/>
  <c r="K30" i="30" s="1"/>
  <c r="J4" i="30"/>
  <c r="J27" i="30" s="1"/>
  <c r="I4" i="30"/>
  <c r="I27" i="30" s="1"/>
  <c r="E4" i="30"/>
  <c r="E27" i="30" s="1"/>
  <c r="D4" i="30"/>
  <c r="H3" i="30"/>
  <c r="P2" i="30"/>
  <c r="P20" i="30" s="1"/>
  <c r="O2" i="30"/>
  <c r="O20" i="30" s="1"/>
  <c r="N2" i="30"/>
  <c r="N20" i="30" s="1"/>
  <c r="M2" i="30"/>
  <c r="M20" i="30" s="1"/>
  <c r="L2" i="30"/>
  <c r="L20" i="30" s="1"/>
  <c r="K2" i="30"/>
  <c r="K20" i="30" s="1"/>
  <c r="J2" i="30"/>
  <c r="J20" i="30" s="1"/>
  <c r="I2" i="30"/>
  <c r="I20" i="30" s="1"/>
  <c r="E2" i="30"/>
  <c r="E20" i="30" s="1"/>
  <c r="D2" i="30"/>
  <c r="O37" i="29"/>
  <c r="N37" i="29"/>
  <c r="M37" i="29"/>
  <c r="L37" i="29"/>
  <c r="K37" i="29"/>
  <c r="J37" i="29"/>
  <c r="I37" i="29"/>
  <c r="H37" i="29"/>
  <c r="E37" i="29"/>
  <c r="D37" i="29"/>
  <c r="O36" i="29"/>
  <c r="N36" i="29"/>
  <c r="M36" i="29"/>
  <c r="L36" i="29"/>
  <c r="K36" i="29"/>
  <c r="J36" i="29"/>
  <c r="I36" i="29"/>
  <c r="H36" i="29"/>
  <c r="E36" i="29"/>
  <c r="D36" i="29"/>
  <c r="O35" i="29"/>
  <c r="N35" i="29"/>
  <c r="M35" i="29"/>
  <c r="L35" i="29"/>
  <c r="K35" i="29"/>
  <c r="J35" i="29"/>
  <c r="I35" i="29"/>
  <c r="E35" i="29"/>
  <c r="D35" i="29"/>
  <c r="H35" i="29" s="1"/>
  <c r="O34" i="29"/>
  <c r="N34" i="29"/>
  <c r="M34" i="29"/>
  <c r="L34" i="29"/>
  <c r="K34" i="29"/>
  <c r="J34" i="29"/>
  <c r="I34" i="29"/>
  <c r="E34" i="29"/>
  <c r="D34" i="29"/>
  <c r="H34" i="29" s="1"/>
  <c r="O33" i="29"/>
  <c r="N33" i="29"/>
  <c r="M33" i="29"/>
  <c r="L33" i="29"/>
  <c r="K33" i="29"/>
  <c r="J33" i="29"/>
  <c r="I33" i="29"/>
  <c r="E33" i="29"/>
  <c r="D33" i="29"/>
  <c r="H33" i="29" s="1"/>
  <c r="O32" i="29"/>
  <c r="N32" i="29"/>
  <c r="M32" i="29"/>
  <c r="L32" i="29"/>
  <c r="K32" i="29"/>
  <c r="J32" i="29"/>
  <c r="I32" i="29"/>
  <c r="E32" i="29"/>
  <c r="D32" i="29"/>
  <c r="H32" i="29" s="1"/>
  <c r="O25" i="29"/>
  <c r="N25" i="29"/>
  <c r="M25" i="29"/>
  <c r="L25" i="29"/>
  <c r="K25" i="29"/>
  <c r="J25" i="29"/>
  <c r="I25" i="29"/>
  <c r="E25" i="29"/>
  <c r="D25" i="29"/>
  <c r="H25" i="29" s="1"/>
  <c r="H29" i="29" s="1"/>
  <c r="O21" i="29"/>
  <c r="N21" i="29"/>
  <c r="M21" i="29"/>
  <c r="L21" i="29"/>
  <c r="K21" i="29"/>
  <c r="J21" i="29"/>
  <c r="I21" i="29"/>
  <c r="E21" i="29"/>
  <c r="D21" i="29"/>
  <c r="H21" i="29" s="1"/>
  <c r="O16" i="29"/>
  <c r="N16" i="29"/>
  <c r="M16" i="29"/>
  <c r="L16" i="29"/>
  <c r="K16" i="29"/>
  <c r="J16" i="29"/>
  <c r="I16" i="29"/>
  <c r="E16" i="29"/>
  <c r="D16" i="29"/>
  <c r="H16" i="29" s="1"/>
  <c r="O15" i="29"/>
  <c r="N15" i="29"/>
  <c r="M15" i="29"/>
  <c r="L15" i="29"/>
  <c r="K15" i="29"/>
  <c r="J15" i="29"/>
  <c r="I15" i="29"/>
  <c r="E15" i="29"/>
  <c r="D15" i="29"/>
  <c r="H15" i="29" s="1"/>
  <c r="O14" i="29"/>
  <c r="N14" i="29"/>
  <c r="M14" i="29"/>
  <c r="L14" i="29"/>
  <c r="K14" i="29"/>
  <c r="J14" i="29"/>
  <c r="I14" i="29"/>
  <c r="E14" i="29"/>
  <c r="D14" i="29"/>
  <c r="H14" i="29" s="1"/>
  <c r="O13" i="29"/>
  <c r="N13" i="29"/>
  <c r="M13" i="29"/>
  <c r="L13" i="29"/>
  <c r="K13" i="29"/>
  <c r="J13" i="29"/>
  <c r="I13" i="29"/>
  <c r="E13" i="29"/>
  <c r="D13" i="29"/>
  <c r="H13" i="29" s="1"/>
  <c r="O12" i="29"/>
  <c r="N12" i="29"/>
  <c r="M12" i="29"/>
  <c r="L12" i="29"/>
  <c r="K12" i="29"/>
  <c r="J12" i="29"/>
  <c r="I12" i="29"/>
  <c r="E12" i="29"/>
  <c r="D12" i="29"/>
  <c r="H12" i="29" s="1"/>
  <c r="O11" i="29"/>
  <c r="N11" i="29"/>
  <c r="M11" i="29"/>
  <c r="L11" i="29"/>
  <c r="K11" i="29"/>
  <c r="J11" i="29"/>
  <c r="I11" i="29"/>
  <c r="E11" i="29"/>
  <c r="D11" i="29"/>
  <c r="H11" i="29" s="1"/>
  <c r="O9" i="29"/>
  <c r="N9" i="29"/>
  <c r="M9" i="29"/>
  <c r="L9" i="29"/>
  <c r="K9" i="29"/>
  <c r="J9" i="29"/>
  <c r="I9" i="29"/>
  <c r="E9" i="29"/>
  <c r="D9" i="29"/>
  <c r="O8" i="29"/>
  <c r="N8" i="29"/>
  <c r="M8" i="29"/>
  <c r="L8" i="29"/>
  <c r="K8" i="29"/>
  <c r="J8" i="29"/>
  <c r="I8" i="29"/>
  <c r="E8" i="29"/>
  <c r="D8" i="29"/>
  <c r="H8" i="29" s="1"/>
  <c r="O7" i="29"/>
  <c r="N7" i="29"/>
  <c r="M7" i="29"/>
  <c r="L7" i="29"/>
  <c r="K7" i="29"/>
  <c r="J7" i="29"/>
  <c r="I7" i="29"/>
  <c r="E7" i="29"/>
  <c r="D7" i="29"/>
  <c r="H7" i="29" s="1"/>
  <c r="O6" i="29"/>
  <c r="N6" i="29"/>
  <c r="M6" i="29"/>
  <c r="L6" i="29"/>
  <c r="K6" i="29"/>
  <c r="J6" i="29"/>
  <c r="I6" i="29"/>
  <c r="E6" i="29"/>
  <c r="D6" i="29"/>
  <c r="H6" i="29" s="1"/>
  <c r="O5" i="29"/>
  <c r="O23" i="29" s="1"/>
  <c r="N5" i="29"/>
  <c r="N23" i="29" s="1"/>
  <c r="M5" i="29"/>
  <c r="M23" i="29" s="1"/>
  <c r="L5" i="29"/>
  <c r="L23" i="29" s="1"/>
  <c r="L24" i="29" s="1"/>
  <c r="K5" i="29"/>
  <c r="K23" i="29" s="1"/>
  <c r="K24" i="29" s="1"/>
  <c r="J5" i="29"/>
  <c r="J23" i="29" s="1"/>
  <c r="I5" i="29"/>
  <c r="I23" i="29" s="1"/>
  <c r="E5" i="29"/>
  <c r="E23" i="29" s="1"/>
  <c r="D5" i="29"/>
  <c r="O4" i="29"/>
  <c r="O27" i="29" s="1"/>
  <c r="N4" i="29"/>
  <c r="N27" i="29" s="1"/>
  <c r="M4" i="29"/>
  <c r="M27" i="29" s="1"/>
  <c r="L4" i="29"/>
  <c r="L27" i="29" s="1"/>
  <c r="K4" i="29"/>
  <c r="K27" i="29" s="1"/>
  <c r="J4" i="29"/>
  <c r="J27" i="29" s="1"/>
  <c r="I4" i="29"/>
  <c r="I27" i="29" s="1"/>
  <c r="E4" i="29"/>
  <c r="E27" i="29" s="1"/>
  <c r="D4" i="29"/>
  <c r="H3" i="29"/>
  <c r="O2" i="29"/>
  <c r="O20" i="29" s="1"/>
  <c r="N2" i="29"/>
  <c r="N20" i="29" s="1"/>
  <c r="M2" i="29"/>
  <c r="M20" i="29" s="1"/>
  <c r="L2" i="29"/>
  <c r="L20" i="29" s="1"/>
  <c r="K2" i="29"/>
  <c r="K20" i="29" s="1"/>
  <c r="J2" i="29"/>
  <c r="J20" i="29" s="1"/>
  <c r="I2" i="29"/>
  <c r="I20" i="29" s="1"/>
  <c r="E2" i="29"/>
  <c r="E20" i="29" s="1"/>
  <c r="D2" i="29"/>
  <c r="N37" i="28"/>
  <c r="M37" i="28"/>
  <c r="L37" i="28"/>
  <c r="K37" i="28"/>
  <c r="J37" i="28"/>
  <c r="I37" i="28"/>
  <c r="H37" i="28"/>
  <c r="E37" i="28"/>
  <c r="D37" i="28"/>
  <c r="N36" i="28"/>
  <c r="M36" i="28"/>
  <c r="L36" i="28"/>
  <c r="K36" i="28"/>
  <c r="J36" i="28"/>
  <c r="I36" i="28"/>
  <c r="H36" i="28"/>
  <c r="E36" i="28"/>
  <c r="D36" i="28"/>
  <c r="N35" i="28"/>
  <c r="M35" i="28"/>
  <c r="L35" i="28"/>
  <c r="K35" i="28"/>
  <c r="J35" i="28"/>
  <c r="I35" i="28"/>
  <c r="E35" i="28"/>
  <c r="D35" i="28"/>
  <c r="H35" i="28" s="1"/>
  <c r="N34" i="28"/>
  <c r="M34" i="28"/>
  <c r="L34" i="28"/>
  <c r="K34" i="28"/>
  <c r="J34" i="28"/>
  <c r="I34" i="28"/>
  <c r="E34" i="28"/>
  <c r="D34" i="28"/>
  <c r="H34" i="28" s="1"/>
  <c r="N33" i="28"/>
  <c r="M33" i="28"/>
  <c r="L33" i="28"/>
  <c r="K33" i="28"/>
  <c r="J33" i="28"/>
  <c r="I33" i="28"/>
  <c r="E33" i="28"/>
  <c r="D33" i="28"/>
  <c r="H33" i="28" s="1"/>
  <c r="N32" i="28"/>
  <c r="M32" i="28"/>
  <c r="L32" i="28"/>
  <c r="K32" i="28"/>
  <c r="J32" i="28"/>
  <c r="I32" i="28"/>
  <c r="E32" i="28"/>
  <c r="D32" i="28"/>
  <c r="H32" i="28" s="1"/>
  <c r="N25" i="28"/>
  <c r="M25" i="28"/>
  <c r="L25" i="28"/>
  <c r="K25" i="28"/>
  <c r="J25" i="28"/>
  <c r="I25" i="28"/>
  <c r="E25" i="28"/>
  <c r="D25" i="28"/>
  <c r="H25" i="28" s="1"/>
  <c r="H29" i="28" s="1"/>
  <c r="N21" i="28"/>
  <c r="M21" i="28"/>
  <c r="L21" i="28"/>
  <c r="K21" i="28"/>
  <c r="J21" i="28"/>
  <c r="I21" i="28"/>
  <c r="E21" i="28"/>
  <c r="D21" i="28"/>
  <c r="H21" i="28" s="1"/>
  <c r="N16" i="28"/>
  <c r="M16" i="28"/>
  <c r="L16" i="28"/>
  <c r="K16" i="28"/>
  <c r="J16" i="28"/>
  <c r="I16" i="28"/>
  <c r="E16" i="28"/>
  <c r="D16" i="28"/>
  <c r="H16" i="28" s="1"/>
  <c r="N15" i="28"/>
  <c r="M15" i="28"/>
  <c r="L15" i="28"/>
  <c r="K15" i="28"/>
  <c r="J15" i="28"/>
  <c r="I15" i="28"/>
  <c r="E15" i="28"/>
  <c r="D15" i="28"/>
  <c r="H15" i="28" s="1"/>
  <c r="N14" i="28"/>
  <c r="M14" i="28"/>
  <c r="L14" i="28"/>
  <c r="K14" i="28"/>
  <c r="J14" i="28"/>
  <c r="I14" i="28"/>
  <c r="E14" i="28"/>
  <c r="D14" i="28"/>
  <c r="H14" i="28" s="1"/>
  <c r="N13" i="28"/>
  <c r="M13" i="28"/>
  <c r="L13" i="28"/>
  <c r="K13" i="28"/>
  <c r="J13" i="28"/>
  <c r="I13" i="28"/>
  <c r="E13" i="28"/>
  <c r="D13" i="28"/>
  <c r="H13" i="28" s="1"/>
  <c r="N12" i="28"/>
  <c r="M12" i="28"/>
  <c r="L12" i="28"/>
  <c r="K12" i="28"/>
  <c r="J12" i="28"/>
  <c r="I12" i="28"/>
  <c r="E12" i="28"/>
  <c r="D12" i="28"/>
  <c r="H12" i="28" s="1"/>
  <c r="N11" i="28"/>
  <c r="M11" i="28"/>
  <c r="L11" i="28"/>
  <c r="K11" i="28"/>
  <c r="J11" i="28"/>
  <c r="I11" i="28"/>
  <c r="E11" i="28"/>
  <c r="D11" i="28"/>
  <c r="H11" i="28" s="1"/>
  <c r="N9" i="28"/>
  <c r="M9" i="28"/>
  <c r="L9" i="28"/>
  <c r="K9" i="28"/>
  <c r="J9" i="28"/>
  <c r="I9" i="28"/>
  <c r="E9" i="28"/>
  <c r="D9" i="28"/>
  <c r="N8" i="28"/>
  <c r="M8" i="28"/>
  <c r="L8" i="28"/>
  <c r="K8" i="28"/>
  <c r="J8" i="28"/>
  <c r="I8" i="28"/>
  <c r="E8" i="28"/>
  <c r="D8" i="28"/>
  <c r="H8" i="28" s="1"/>
  <c r="N7" i="28"/>
  <c r="M7" i="28"/>
  <c r="L7" i="28"/>
  <c r="K7" i="28"/>
  <c r="J7" i="28"/>
  <c r="I7" i="28"/>
  <c r="E7" i="28"/>
  <c r="D7" i="28"/>
  <c r="H7" i="28" s="1"/>
  <c r="N6" i="28"/>
  <c r="M6" i="28"/>
  <c r="L6" i="28"/>
  <c r="K6" i="28"/>
  <c r="J6" i="28"/>
  <c r="I6" i="28"/>
  <c r="E6" i="28"/>
  <c r="D6" i="28"/>
  <c r="H6" i="28" s="1"/>
  <c r="N5" i="28"/>
  <c r="N23" i="28" s="1"/>
  <c r="M5" i="28"/>
  <c r="M23" i="28" s="1"/>
  <c r="L5" i="28"/>
  <c r="L23" i="28" s="1"/>
  <c r="L24" i="28" s="1"/>
  <c r="K5" i="28"/>
  <c r="K23" i="28" s="1"/>
  <c r="K24" i="28" s="1"/>
  <c r="J5" i="28"/>
  <c r="J23" i="28" s="1"/>
  <c r="I5" i="28"/>
  <c r="I23" i="28" s="1"/>
  <c r="E5" i="28"/>
  <c r="E23" i="28" s="1"/>
  <c r="D5" i="28"/>
  <c r="N4" i="28"/>
  <c r="N27" i="28" s="1"/>
  <c r="M4" i="28"/>
  <c r="M27" i="28" s="1"/>
  <c r="L4" i="28"/>
  <c r="L27" i="28" s="1"/>
  <c r="K4" i="28"/>
  <c r="K27" i="28" s="1"/>
  <c r="J4" i="28"/>
  <c r="J27" i="28" s="1"/>
  <c r="I4" i="28"/>
  <c r="I27" i="28" s="1"/>
  <c r="E4" i="28"/>
  <c r="E27" i="28" s="1"/>
  <c r="D4" i="28"/>
  <c r="H3" i="28"/>
  <c r="N2" i="28"/>
  <c r="N20" i="28" s="1"/>
  <c r="M2" i="28"/>
  <c r="M20" i="28" s="1"/>
  <c r="L2" i="28"/>
  <c r="L20" i="28" s="1"/>
  <c r="K2" i="28"/>
  <c r="K20" i="28" s="1"/>
  <c r="J2" i="28"/>
  <c r="J20" i="28" s="1"/>
  <c r="I2" i="28"/>
  <c r="I20" i="28" s="1"/>
  <c r="E2" i="28"/>
  <c r="E20" i="28" s="1"/>
  <c r="D2" i="28"/>
  <c r="P37" i="27"/>
  <c r="O37" i="27"/>
  <c r="N37" i="27"/>
  <c r="M37" i="27"/>
  <c r="L37" i="27"/>
  <c r="K37" i="27"/>
  <c r="J37" i="27"/>
  <c r="I37" i="27"/>
  <c r="H37" i="27"/>
  <c r="E37" i="27"/>
  <c r="D37" i="27"/>
  <c r="P36" i="27"/>
  <c r="O36" i="27"/>
  <c r="N36" i="27"/>
  <c r="M36" i="27"/>
  <c r="L36" i="27"/>
  <c r="K36" i="27"/>
  <c r="J36" i="27"/>
  <c r="I36" i="27"/>
  <c r="H36" i="27"/>
  <c r="E36" i="27"/>
  <c r="D36" i="27"/>
  <c r="P35" i="27"/>
  <c r="O35" i="27"/>
  <c r="N35" i="27"/>
  <c r="M35" i="27"/>
  <c r="L35" i="27"/>
  <c r="K35" i="27"/>
  <c r="J35" i="27"/>
  <c r="I35" i="27"/>
  <c r="E35" i="27"/>
  <c r="D35" i="27"/>
  <c r="H35" i="27" s="1"/>
  <c r="P34" i="27"/>
  <c r="O34" i="27"/>
  <c r="N34" i="27"/>
  <c r="M34" i="27"/>
  <c r="L34" i="27"/>
  <c r="K34" i="27"/>
  <c r="J34" i="27"/>
  <c r="I34" i="27"/>
  <c r="E34" i="27"/>
  <c r="D34" i="27"/>
  <c r="H34" i="27" s="1"/>
  <c r="P33" i="27"/>
  <c r="O33" i="27"/>
  <c r="N33" i="27"/>
  <c r="M33" i="27"/>
  <c r="L33" i="27"/>
  <c r="K33" i="27"/>
  <c r="J33" i="27"/>
  <c r="I33" i="27"/>
  <c r="E33" i="27"/>
  <c r="D33" i="27"/>
  <c r="H33" i="27" s="1"/>
  <c r="P32" i="27"/>
  <c r="O32" i="27"/>
  <c r="N32" i="27"/>
  <c r="M32" i="27"/>
  <c r="L32" i="27"/>
  <c r="K32" i="27"/>
  <c r="J32" i="27"/>
  <c r="I32" i="27"/>
  <c r="E32" i="27"/>
  <c r="D32" i="27"/>
  <c r="H32" i="27" s="1"/>
  <c r="P25" i="27"/>
  <c r="O25" i="27"/>
  <c r="N25" i="27"/>
  <c r="M25" i="27"/>
  <c r="L25" i="27"/>
  <c r="K25" i="27"/>
  <c r="K29" i="27" s="1"/>
  <c r="J25" i="27"/>
  <c r="I25" i="27"/>
  <c r="E25" i="27"/>
  <c r="D25" i="27"/>
  <c r="H25" i="27" s="1"/>
  <c r="H29" i="27" s="1"/>
  <c r="P21" i="27"/>
  <c r="O21" i="27"/>
  <c r="N21" i="27"/>
  <c r="M21" i="27"/>
  <c r="L21" i="27"/>
  <c r="K21" i="27"/>
  <c r="J21" i="27"/>
  <c r="I21" i="27"/>
  <c r="E21" i="27"/>
  <c r="D21" i="27"/>
  <c r="H21" i="27" s="1"/>
  <c r="P16" i="27"/>
  <c r="O16" i="27"/>
  <c r="N16" i="27"/>
  <c r="M16" i="27"/>
  <c r="L16" i="27"/>
  <c r="K16" i="27"/>
  <c r="J16" i="27"/>
  <c r="I16" i="27"/>
  <c r="E16" i="27"/>
  <c r="D16" i="27"/>
  <c r="H16" i="27" s="1"/>
  <c r="P15" i="27"/>
  <c r="O15" i="27"/>
  <c r="N15" i="27"/>
  <c r="M15" i="27"/>
  <c r="L15" i="27"/>
  <c r="K15" i="27"/>
  <c r="J15" i="27"/>
  <c r="I15" i="27"/>
  <c r="E15" i="27"/>
  <c r="D15" i="27"/>
  <c r="H15" i="27" s="1"/>
  <c r="P14" i="27"/>
  <c r="O14" i="27"/>
  <c r="N14" i="27"/>
  <c r="M14" i="27"/>
  <c r="L14" i="27"/>
  <c r="K14" i="27"/>
  <c r="J14" i="27"/>
  <c r="I14" i="27"/>
  <c r="E14" i="27"/>
  <c r="D14" i="27"/>
  <c r="H14" i="27" s="1"/>
  <c r="P13" i="27"/>
  <c r="O13" i="27"/>
  <c r="N13" i="27"/>
  <c r="M13" i="27"/>
  <c r="L13" i="27"/>
  <c r="K13" i="27"/>
  <c r="J13" i="27"/>
  <c r="I13" i="27"/>
  <c r="E13" i="27"/>
  <c r="D13" i="27"/>
  <c r="H13" i="27" s="1"/>
  <c r="P12" i="27"/>
  <c r="O12" i="27"/>
  <c r="N12" i="27"/>
  <c r="M12" i="27"/>
  <c r="L12" i="27"/>
  <c r="K12" i="27"/>
  <c r="J12" i="27"/>
  <c r="I12" i="27"/>
  <c r="E12" i="27"/>
  <c r="D12" i="27"/>
  <c r="H12" i="27" s="1"/>
  <c r="P11" i="27"/>
  <c r="O11" i="27"/>
  <c r="N11" i="27"/>
  <c r="M11" i="27"/>
  <c r="L11" i="27"/>
  <c r="K11" i="27"/>
  <c r="J11" i="27"/>
  <c r="I11" i="27"/>
  <c r="E11" i="27"/>
  <c r="D11" i="27"/>
  <c r="H11" i="27" s="1"/>
  <c r="P9" i="27"/>
  <c r="O9" i="27"/>
  <c r="N9" i="27"/>
  <c r="M9" i="27"/>
  <c r="L9" i="27"/>
  <c r="K9" i="27"/>
  <c r="J9" i="27"/>
  <c r="I9" i="27"/>
  <c r="E9" i="27"/>
  <c r="D9" i="27"/>
  <c r="P8" i="27"/>
  <c r="O8" i="27"/>
  <c r="N8" i="27"/>
  <c r="M8" i="27"/>
  <c r="L8" i="27"/>
  <c r="K8" i="27"/>
  <c r="J8" i="27"/>
  <c r="I8" i="27"/>
  <c r="E8" i="27"/>
  <c r="D8" i="27"/>
  <c r="H8" i="27" s="1"/>
  <c r="P7" i="27"/>
  <c r="O7" i="27"/>
  <c r="N7" i="27"/>
  <c r="M7" i="27"/>
  <c r="L7" i="27"/>
  <c r="K7" i="27"/>
  <c r="J7" i="27"/>
  <c r="I7" i="27"/>
  <c r="E7" i="27"/>
  <c r="D7" i="27"/>
  <c r="H7" i="27" s="1"/>
  <c r="P6" i="27"/>
  <c r="O6" i="27"/>
  <c r="N6" i="27"/>
  <c r="M6" i="27"/>
  <c r="L6" i="27"/>
  <c r="K6" i="27"/>
  <c r="J6" i="27"/>
  <c r="I6" i="27"/>
  <c r="E6" i="27"/>
  <c r="D6" i="27"/>
  <c r="H6" i="27" s="1"/>
  <c r="P5" i="27"/>
  <c r="P23" i="27" s="1"/>
  <c r="O5" i="27"/>
  <c r="O23" i="27" s="1"/>
  <c r="N5" i="27"/>
  <c r="N23" i="27" s="1"/>
  <c r="M5" i="27"/>
  <c r="M23" i="27" s="1"/>
  <c r="L5" i="27"/>
  <c r="L23" i="27" s="1"/>
  <c r="L24" i="27" s="1"/>
  <c r="K5" i="27"/>
  <c r="K23" i="27" s="1"/>
  <c r="J5" i="27"/>
  <c r="J23" i="27" s="1"/>
  <c r="I5" i="27"/>
  <c r="I23" i="27" s="1"/>
  <c r="E5" i="27"/>
  <c r="E23" i="27" s="1"/>
  <c r="D5" i="27"/>
  <c r="P4" i="27"/>
  <c r="P27" i="27" s="1"/>
  <c r="O4" i="27"/>
  <c r="O27" i="27" s="1"/>
  <c r="N4" i="27"/>
  <c r="N27" i="27" s="1"/>
  <c r="M4" i="27"/>
  <c r="M27" i="27" s="1"/>
  <c r="L4" i="27"/>
  <c r="L27" i="27" s="1"/>
  <c r="K4" i="27"/>
  <c r="K27" i="27" s="1"/>
  <c r="K30" i="27" s="1"/>
  <c r="J4" i="27"/>
  <c r="J27" i="27" s="1"/>
  <c r="I4" i="27"/>
  <c r="I27" i="27" s="1"/>
  <c r="E4" i="27"/>
  <c r="E27" i="27" s="1"/>
  <c r="D4" i="27"/>
  <c r="H3" i="27"/>
  <c r="P2" i="27"/>
  <c r="P20" i="27" s="1"/>
  <c r="O2" i="27"/>
  <c r="O20" i="27" s="1"/>
  <c r="N2" i="27"/>
  <c r="N20" i="27" s="1"/>
  <c r="M2" i="27"/>
  <c r="M20" i="27" s="1"/>
  <c r="L2" i="27"/>
  <c r="L20" i="27" s="1"/>
  <c r="K2" i="27"/>
  <c r="K20" i="27" s="1"/>
  <c r="J2" i="27"/>
  <c r="J20" i="27" s="1"/>
  <c r="I2" i="27"/>
  <c r="I20" i="27" s="1"/>
  <c r="E2" i="27"/>
  <c r="E20" i="27" s="1"/>
  <c r="D2" i="27"/>
  <c r="P37" i="26"/>
  <c r="O37" i="26"/>
  <c r="N37" i="26"/>
  <c r="M37" i="26"/>
  <c r="L37" i="26"/>
  <c r="K37" i="26"/>
  <c r="J37" i="26"/>
  <c r="I37" i="26"/>
  <c r="H37" i="26"/>
  <c r="E37" i="26"/>
  <c r="D37" i="26"/>
  <c r="P36" i="26"/>
  <c r="O36" i="26"/>
  <c r="N36" i="26"/>
  <c r="M36" i="26"/>
  <c r="L36" i="26"/>
  <c r="K36" i="26"/>
  <c r="J36" i="26"/>
  <c r="I36" i="26"/>
  <c r="H36" i="26"/>
  <c r="E36" i="26"/>
  <c r="D36" i="26"/>
  <c r="P35" i="26"/>
  <c r="O35" i="26"/>
  <c r="N35" i="26"/>
  <c r="M35" i="26"/>
  <c r="L35" i="26"/>
  <c r="K35" i="26"/>
  <c r="J35" i="26"/>
  <c r="I35" i="26"/>
  <c r="E35" i="26"/>
  <c r="D35" i="26"/>
  <c r="H35" i="26" s="1"/>
  <c r="P34" i="26"/>
  <c r="O34" i="26"/>
  <c r="N34" i="26"/>
  <c r="M34" i="26"/>
  <c r="L34" i="26"/>
  <c r="K34" i="26"/>
  <c r="J34" i="26"/>
  <c r="I34" i="26"/>
  <c r="E34" i="26"/>
  <c r="D34" i="26"/>
  <c r="H34" i="26" s="1"/>
  <c r="P33" i="26"/>
  <c r="O33" i="26"/>
  <c r="N33" i="26"/>
  <c r="M33" i="26"/>
  <c r="L33" i="26"/>
  <c r="K33" i="26"/>
  <c r="J33" i="26"/>
  <c r="I33" i="26"/>
  <c r="E33" i="26"/>
  <c r="D33" i="26"/>
  <c r="H33" i="26" s="1"/>
  <c r="P32" i="26"/>
  <c r="O32" i="26"/>
  <c r="N32" i="26"/>
  <c r="M32" i="26"/>
  <c r="L32" i="26"/>
  <c r="K32" i="26"/>
  <c r="J32" i="26"/>
  <c r="I32" i="26"/>
  <c r="E32" i="26"/>
  <c r="D32" i="26"/>
  <c r="H32" i="26" s="1"/>
  <c r="P25" i="26"/>
  <c r="O25" i="26"/>
  <c r="N25" i="26"/>
  <c r="M25" i="26"/>
  <c r="L25" i="26"/>
  <c r="K25" i="26"/>
  <c r="K29" i="26" s="1"/>
  <c r="J25" i="26"/>
  <c r="I25" i="26"/>
  <c r="E25" i="26"/>
  <c r="D25" i="26"/>
  <c r="H25" i="26" s="1"/>
  <c r="H29" i="26" s="1"/>
  <c r="P21" i="26"/>
  <c r="O21" i="26"/>
  <c r="N21" i="26"/>
  <c r="M21" i="26"/>
  <c r="L21" i="26"/>
  <c r="K21" i="26"/>
  <c r="J21" i="26"/>
  <c r="I21" i="26"/>
  <c r="E21" i="26"/>
  <c r="D21" i="26"/>
  <c r="H21" i="26" s="1"/>
  <c r="P16" i="26"/>
  <c r="O16" i="26"/>
  <c r="N16" i="26"/>
  <c r="M16" i="26"/>
  <c r="L16" i="26"/>
  <c r="K16" i="26"/>
  <c r="J16" i="26"/>
  <c r="I16" i="26"/>
  <c r="E16" i="26"/>
  <c r="D16" i="26"/>
  <c r="H16" i="26" s="1"/>
  <c r="P15" i="26"/>
  <c r="O15" i="26"/>
  <c r="N15" i="26"/>
  <c r="M15" i="26"/>
  <c r="L15" i="26"/>
  <c r="K15" i="26"/>
  <c r="J15" i="26"/>
  <c r="I15" i="26"/>
  <c r="E15" i="26"/>
  <c r="D15" i="26"/>
  <c r="H15" i="26" s="1"/>
  <c r="P14" i="26"/>
  <c r="O14" i="26"/>
  <c r="N14" i="26"/>
  <c r="M14" i="26"/>
  <c r="L14" i="26"/>
  <c r="K14" i="26"/>
  <c r="J14" i="26"/>
  <c r="I14" i="26"/>
  <c r="E14" i="26"/>
  <c r="D14" i="26"/>
  <c r="H14" i="26" s="1"/>
  <c r="P13" i="26"/>
  <c r="O13" i="26"/>
  <c r="N13" i="26"/>
  <c r="M13" i="26"/>
  <c r="L13" i="26"/>
  <c r="K13" i="26"/>
  <c r="J13" i="26"/>
  <c r="I13" i="26"/>
  <c r="E13" i="26"/>
  <c r="D13" i="26"/>
  <c r="H13" i="26" s="1"/>
  <c r="P12" i="26"/>
  <c r="O12" i="26"/>
  <c r="N12" i="26"/>
  <c r="M12" i="26"/>
  <c r="L12" i="26"/>
  <c r="K12" i="26"/>
  <c r="J12" i="26"/>
  <c r="I12" i="26"/>
  <c r="E12" i="26"/>
  <c r="D12" i="26"/>
  <c r="H12" i="26" s="1"/>
  <c r="P11" i="26"/>
  <c r="O11" i="26"/>
  <c r="N11" i="26"/>
  <c r="M11" i="26"/>
  <c r="L11" i="26"/>
  <c r="K11" i="26"/>
  <c r="J11" i="26"/>
  <c r="I11" i="26"/>
  <c r="E11" i="26"/>
  <c r="D11" i="26"/>
  <c r="H11" i="26" s="1"/>
  <c r="P9" i="26"/>
  <c r="O9" i="26"/>
  <c r="N9" i="26"/>
  <c r="M9" i="26"/>
  <c r="L9" i="26"/>
  <c r="K9" i="26"/>
  <c r="J9" i="26"/>
  <c r="I9" i="26"/>
  <c r="E9" i="26"/>
  <c r="D9" i="26"/>
  <c r="P8" i="26"/>
  <c r="O8" i="26"/>
  <c r="N8" i="26"/>
  <c r="M8" i="26"/>
  <c r="L8" i="26"/>
  <c r="K8" i="26"/>
  <c r="J8" i="26"/>
  <c r="I8" i="26"/>
  <c r="E8" i="26"/>
  <c r="D8" i="26"/>
  <c r="H8" i="26" s="1"/>
  <c r="P7" i="26"/>
  <c r="O7" i="26"/>
  <c r="N7" i="26"/>
  <c r="M7" i="26"/>
  <c r="L7" i="26"/>
  <c r="K7" i="26"/>
  <c r="J7" i="26"/>
  <c r="I7" i="26"/>
  <c r="E7" i="26"/>
  <c r="D7" i="26"/>
  <c r="H7" i="26" s="1"/>
  <c r="P6" i="26"/>
  <c r="O6" i="26"/>
  <c r="N6" i="26"/>
  <c r="M6" i="26"/>
  <c r="L6" i="26"/>
  <c r="K6" i="26"/>
  <c r="J6" i="26"/>
  <c r="I6" i="26"/>
  <c r="E6" i="26"/>
  <c r="D6" i="26"/>
  <c r="H6" i="26" s="1"/>
  <c r="P5" i="26"/>
  <c r="P23" i="26" s="1"/>
  <c r="O5" i="26"/>
  <c r="O23" i="26" s="1"/>
  <c r="N5" i="26"/>
  <c r="N23" i="26" s="1"/>
  <c r="M5" i="26"/>
  <c r="M23" i="26" s="1"/>
  <c r="L5" i="26"/>
  <c r="L23" i="26" s="1"/>
  <c r="L24" i="26" s="1"/>
  <c r="K5" i="26"/>
  <c r="K23" i="26" s="1"/>
  <c r="J5" i="26"/>
  <c r="J23" i="26" s="1"/>
  <c r="I5" i="26"/>
  <c r="I23" i="26" s="1"/>
  <c r="E5" i="26"/>
  <c r="E23" i="26" s="1"/>
  <c r="D5" i="26"/>
  <c r="P4" i="26"/>
  <c r="P27" i="26" s="1"/>
  <c r="O4" i="26"/>
  <c r="O27" i="26" s="1"/>
  <c r="N4" i="26"/>
  <c r="N27" i="26" s="1"/>
  <c r="M4" i="26"/>
  <c r="M27" i="26" s="1"/>
  <c r="L4" i="26"/>
  <c r="L27" i="26" s="1"/>
  <c r="K4" i="26"/>
  <c r="K27" i="26" s="1"/>
  <c r="K30" i="26" s="1"/>
  <c r="J4" i="26"/>
  <c r="J27" i="26" s="1"/>
  <c r="I4" i="26"/>
  <c r="I27" i="26" s="1"/>
  <c r="E4" i="26"/>
  <c r="E27" i="26" s="1"/>
  <c r="D4" i="26"/>
  <c r="H3" i="26"/>
  <c r="P2" i="26"/>
  <c r="P20" i="26" s="1"/>
  <c r="O2" i="26"/>
  <c r="O20" i="26" s="1"/>
  <c r="N2" i="26"/>
  <c r="N20" i="26" s="1"/>
  <c r="M2" i="26"/>
  <c r="M20" i="26" s="1"/>
  <c r="L2" i="26"/>
  <c r="L20" i="26" s="1"/>
  <c r="K2" i="26"/>
  <c r="K20" i="26" s="1"/>
  <c r="J2" i="26"/>
  <c r="J20" i="26" s="1"/>
  <c r="I2" i="26"/>
  <c r="I20" i="26" s="1"/>
  <c r="E2" i="26"/>
  <c r="E20" i="26" s="1"/>
  <c r="D2" i="26"/>
  <c r="P37" i="25"/>
  <c r="O37" i="25"/>
  <c r="N37" i="25"/>
  <c r="M37" i="25"/>
  <c r="L37" i="25"/>
  <c r="K37" i="25"/>
  <c r="J37" i="25"/>
  <c r="I37" i="25"/>
  <c r="H37" i="25"/>
  <c r="E37" i="25"/>
  <c r="D37" i="25"/>
  <c r="P36" i="25"/>
  <c r="O36" i="25"/>
  <c r="N36" i="25"/>
  <c r="M36" i="25"/>
  <c r="L36" i="25"/>
  <c r="K36" i="25"/>
  <c r="J36" i="25"/>
  <c r="I36" i="25"/>
  <c r="H36" i="25"/>
  <c r="E36" i="25"/>
  <c r="D36" i="25"/>
  <c r="P35" i="25"/>
  <c r="O35" i="25"/>
  <c r="N35" i="25"/>
  <c r="M35" i="25"/>
  <c r="L35" i="25"/>
  <c r="K35" i="25"/>
  <c r="J35" i="25"/>
  <c r="I35" i="25"/>
  <c r="E35" i="25"/>
  <c r="D35" i="25"/>
  <c r="H35" i="25" s="1"/>
  <c r="P34" i="25"/>
  <c r="O34" i="25"/>
  <c r="N34" i="25"/>
  <c r="M34" i="25"/>
  <c r="L34" i="25"/>
  <c r="K34" i="25"/>
  <c r="J34" i="25"/>
  <c r="I34" i="25"/>
  <c r="E34" i="25"/>
  <c r="D34" i="25"/>
  <c r="H34" i="25" s="1"/>
  <c r="P33" i="25"/>
  <c r="O33" i="25"/>
  <c r="N33" i="25"/>
  <c r="M33" i="25"/>
  <c r="L33" i="25"/>
  <c r="K33" i="25"/>
  <c r="J33" i="25"/>
  <c r="I33" i="25"/>
  <c r="E33" i="25"/>
  <c r="D33" i="25"/>
  <c r="H33" i="25" s="1"/>
  <c r="P32" i="25"/>
  <c r="O32" i="25"/>
  <c r="N32" i="25"/>
  <c r="M32" i="25"/>
  <c r="L32" i="25"/>
  <c r="K32" i="25"/>
  <c r="J32" i="25"/>
  <c r="I32" i="25"/>
  <c r="E32" i="25"/>
  <c r="D32" i="25"/>
  <c r="H32" i="25" s="1"/>
  <c r="P25" i="25"/>
  <c r="O25" i="25"/>
  <c r="N25" i="25"/>
  <c r="M25" i="25"/>
  <c r="L25" i="25"/>
  <c r="K25" i="25"/>
  <c r="K29" i="25" s="1"/>
  <c r="J25" i="25"/>
  <c r="I25" i="25"/>
  <c r="E25" i="25"/>
  <c r="D25" i="25"/>
  <c r="H25" i="25" s="1"/>
  <c r="H29" i="25" s="1"/>
  <c r="P21" i="25"/>
  <c r="O21" i="25"/>
  <c r="N21" i="25"/>
  <c r="M21" i="25"/>
  <c r="L21" i="25"/>
  <c r="K21" i="25"/>
  <c r="J21" i="25"/>
  <c r="I21" i="25"/>
  <c r="E21" i="25"/>
  <c r="D21" i="25"/>
  <c r="H21" i="25" s="1"/>
  <c r="P16" i="25"/>
  <c r="O16" i="25"/>
  <c r="N16" i="25"/>
  <c r="M16" i="25"/>
  <c r="L16" i="25"/>
  <c r="K16" i="25"/>
  <c r="J16" i="25"/>
  <c r="I16" i="25"/>
  <c r="E16" i="25"/>
  <c r="D16" i="25"/>
  <c r="H16" i="25" s="1"/>
  <c r="P15" i="25"/>
  <c r="O15" i="25"/>
  <c r="N15" i="25"/>
  <c r="M15" i="25"/>
  <c r="L15" i="25"/>
  <c r="K15" i="25"/>
  <c r="J15" i="25"/>
  <c r="I15" i="25"/>
  <c r="E15" i="25"/>
  <c r="D15" i="25"/>
  <c r="H15" i="25" s="1"/>
  <c r="P14" i="25"/>
  <c r="O14" i="25"/>
  <c r="N14" i="25"/>
  <c r="M14" i="25"/>
  <c r="L14" i="25"/>
  <c r="K14" i="25"/>
  <c r="J14" i="25"/>
  <c r="I14" i="25"/>
  <c r="E14" i="25"/>
  <c r="D14" i="25"/>
  <c r="H14" i="25" s="1"/>
  <c r="P13" i="25"/>
  <c r="O13" i="25"/>
  <c r="N13" i="25"/>
  <c r="M13" i="25"/>
  <c r="L13" i="25"/>
  <c r="K13" i="25"/>
  <c r="J13" i="25"/>
  <c r="I13" i="25"/>
  <c r="E13" i="25"/>
  <c r="D13" i="25"/>
  <c r="H13" i="25" s="1"/>
  <c r="P12" i="25"/>
  <c r="O12" i="25"/>
  <c r="N12" i="25"/>
  <c r="M12" i="25"/>
  <c r="L12" i="25"/>
  <c r="K12" i="25"/>
  <c r="J12" i="25"/>
  <c r="I12" i="25"/>
  <c r="E12" i="25"/>
  <c r="D12" i="25"/>
  <c r="H12" i="25" s="1"/>
  <c r="P11" i="25"/>
  <c r="O11" i="25"/>
  <c r="N11" i="25"/>
  <c r="M11" i="25"/>
  <c r="L11" i="25"/>
  <c r="K11" i="25"/>
  <c r="J11" i="25"/>
  <c r="I11" i="25"/>
  <c r="E11" i="25"/>
  <c r="D11" i="25"/>
  <c r="H11" i="25" s="1"/>
  <c r="P9" i="25"/>
  <c r="O9" i="25"/>
  <c r="N9" i="25"/>
  <c r="M9" i="25"/>
  <c r="L9" i="25"/>
  <c r="K9" i="25"/>
  <c r="J9" i="25"/>
  <c r="I9" i="25"/>
  <c r="E9" i="25"/>
  <c r="D9" i="25"/>
  <c r="P8" i="25"/>
  <c r="O8" i="25"/>
  <c r="N8" i="25"/>
  <c r="M8" i="25"/>
  <c r="L8" i="25"/>
  <c r="K8" i="25"/>
  <c r="J8" i="25"/>
  <c r="I8" i="25"/>
  <c r="E8" i="25"/>
  <c r="D8" i="25"/>
  <c r="H8" i="25" s="1"/>
  <c r="P7" i="25"/>
  <c r="O7" i="25"/>
  <c r="N7" i="25"/>
  <c r="M7" i="25"/>
  <c r="L7" i="25"/>
  <c r="K7" i="25"/>
  <c r="J7" i="25"/>
  <c r="I7" i="25"/>
  <c r="E7" i="25"/>
  <c r="D7" i="25"/>
  <c r="H7" i="25" s="1"/>
  <c r="P6" i="25"/>
  <c r="O6" i="25"/>
  <c r="N6" i="25"/>
  <c r="M6" i="25"/>
  <c r="L6" i="25"/>
  <c r="K6" i="25"/>
  <c r="J6" i="25"/>
  <c r="I6" i="25"/>
  <c r="E6" i="25"/>
  <c r="D6" i="25"/>
  <c r="H6" i="25" s="1"/>
  <c r="P5" i="25"/>
  <c r="P23" i="25" s="1"/>
  <c r="O5" i="25"/>
  <c r="O23" i="25" s="1"/>
  <c r="N5" i="25"/>
  <c r="N23" i="25" s="1"/>
  <c r="M5" i="25"/>
  <c r="M23" i="25" s="1"/>
  <c r="L5" i="25"/>
  <c r="L23" i="25" s="1"/>
  <c r="L24" i="25" s="1"/>
  <c r="K5" i="25"/>
  <c r="K23" i="25" s="1"/>
  <c r="J5" i="25"/>
  <c r="J23" i="25" s="1"/>
  <c r="I5" i="25"/>
  <c r="I23" i="25" s="1"/>
  <c r="E5" i="25"/>
  <c r="E23" i="25" s="1"/>
  <c r="D5" i="25"/>
  <c r="P4" i="25"/>
  <c r="P27" i="25" s="1"/>
  <c r="O4" i="25"/>
  <c r="O27" i="25" s="1"/>
  <c r="N4" i="25"/>
  <c r="N27" i="25" s="1"/>
  <c r="M4" i="25"/>
  <c r="M27" i="25" s="1"/>
  <c r="L4" i="25"/>
  <c r="L27" i="25" s="1"/>
  <c r="K4" i="25"/>
  <c r="K27" i="25" s="1"/>
  <c r="K30" i="25" s="1"/>
  <c r="J4" i="25"/>
  <c r="J27" i="25" s="1"/>
  <c r="I4" i="25"/>
  <c r="I27" i="25" s="1"/>
  <c r="E4" i="25"/>
  <c r="E27" i="25" s="1"/>
  <c r="D4" i="25"/>
  <c r="H3" i="25"/>
  <c r="P2" i="25"/>
  <c r="P20" i="25" s="1"/>
  <c r="O2" i="25"/>
  <c r="O20" i="25" s="1"/>
  <c r="N2" i="25"/>
  <c r="N20" i="25" s="1"/>
  <c r="M2" i="25"/>
  <c r="M20" i="25" s="1"/>
  <c r="L2" i="25"/>
  <c r="L20" i="25" s="1"/>
  <c r="K2" i="25"/>
  <c r="K20" i="25" s="1"/>
  <c r="J2" i="25"/>
  <c r="J20" i="25" s="1"/>
  <c r="I2" i="25"/>
  <c r="I20" i="25" s="1"/>
  <c r="E2" i="25"/>
  <c r="E20" i="25" s="1"/>
  <c r="D2" i="25"/>
  <c r="P37" i="24"/>
  <c r="O37" i="24"/>
  <c r="N37" i="24"/>
  <c r="M37" i="24"/>
  <c r="L37" i="24"/>
  <c r="K37" i="24"/>
  <c r="J37" i="24"/>
  <c r="I37" i="24"/>
  <c r="H37" i="24"/>
  <c r="E37" i="24"/>
  <c r="D37" i="24"/>
  <c r="P36" i="24"/>
  <c r="O36" i="24"/>
  <c r="N36" i="24"/>
  <c r="M36" i="24"/>
  <c r="L36" i="24"/>
  <c r="K36" i="24"/>
  <c r="J36" i="24"/>
  <c r="I36" i="24"/>
  <c r="H36" i="24"/>
  <c r="E36" i="24"/>
  <c r="D36" i="24"/>
  <c r="P35" i="24"/>
  <c r="O35" i="24"/>
  <c r="N35" i="24"/>
  <c r="M35" i="24"/>
  <c r="L35" i="24"/>
  <c r="K35" i="24"/>
  <c r="J35" i="24"/>
  <c r="I35" i="24"/>
  <c r="E35" i="24"/>
  <c r="D35" i="24"/>
  <c r="H35" i="24" s="1"/>
  <c r="P34" i="24"/>
  <c r="O34" i="24"/>
  <c r="N34" i="24"/>
  <c r="M34" i="24"/>
  <c r="L34" i="24"/>
  <c r="K34" i="24"/>
  <c r="J34" i="24"/>
  <c r="I34" i="24"/>
  <c r="E34" i="24"/>
  <c r="D34" i="24"/>
  <c r="H34" i="24" s="1"/>
  <c r="P33" i="24"/>
  <c r="O33" i="24"/>
  <c r="N33" i="24"/>
  <c r="M33" i="24"/>
  <c r="L33" i="24"/>
  <c r="K33" i="24"/>
  <c r="J33" i="24"/>
  <c r="I33" i="24"/>
  <c r="E33" i="24"/>
  <c r="D33" i="24"/>
  <c r="H33" i="24" s="1"/>
  <c r="P32" i="24"/>
  <c r="O32" i="24"/>
  <c r="N32" i="24"/>
  <c r="M32" i="24"/>
  <c r="L32" i="24"/>
  <c r="K32" i="24"/>
  <c r="J32" i="24"/>
  <c r="I32" i="24"/>
  <c r="E32" i="24"/>
  <c r="D32" i="24"/>
  <c r="H32" i="24" s="1"/>
  <c r="P25" i="24"/>
  <c r="O25" i="24"/>
  <c r="N25" i="24"/>
  <c r="M25" i="24"/>
  <c r="L25" i="24"/>
  <c r="K25" i="24"/>
  <c r="K29" i="24" s="1"/>
  <c r="J25" i="24"/>
  <c r="I25" i="24"/>
  <c r="E25" i="24"/>
  <c r="D25" i="24"/>
  <c r="H25" i="24" s="1"/>
  <c r="H29" i="24" s="1"/>
  <c r="P21" i="24"/>
  <c r="O21" i="24"/>
  <c r="N21" i="24"/>
  <c r="M21" i="24"/>
  <c r="L21" i="24"/>
  <c r="K21" i="24"/>
  <c r="J21" i="24"/>
  <c r="I21" i="24"/>
  <c r="E21" i="24"/>
  <c r="D21" i="24"/>
  <c r="H21" i="24" s="1"/>
  <c r="P16" i="24"/>
  <c r="O16" i="24"/>
  <c r="N16" i="24"/>
  <c r="M16" i="24"/>
  <c r="L16" i="24"/>
  <c r="K16" i="24"/>
  <c r="J16" i="24"/>
  <c r="I16" i="24"/>
  <c r="E16" i="24"/>
  <c r="D16" i="24"/>
  <c r="H16" i="24" s="1"/>
  <c r="P15" i="24"/>
  <c r="O15" i="24"/>
  <c r="N15" i="24"/>
  <c r="M15" i="24"/>
  <c r="L15" i="24"/>
  <c r="K15" i="24"/>
  <c r="J15" i="24"/>
  <c r="I15" i="24"/>
  <c r="E15" i="24"/>
  <c r="D15" i="24"/>
  <c r="H15" i="24" s="1"/>
  <c r="P14" i="24"/>
  <c r="O14" i="24"/>
  <c r="N14" i="24"/>
  <c r="M14" i="24"/>
  <c r="L14" i="24"/>
  <c r="K14" i="24"/>
  <c r="J14" i="24"/>
  <c r="I14" i="24"/>
  <c r="E14" i="24"/>
  <c r="D14" i="24"/>
  <c r="H14" i="24" s="1"/>
  <c r="P13" i="24"/>
  <c r="O13" i="24"/>
  <c r="N13" i="24"/>
  <c r="M13" i="24"/>
  <c r="L13" i="24"/>
  <c r="K13" i="24"/>
  <c r="J13" i="24"/>
  <c r="I13" i="24"/>
  <c r="E13" i="24"/>
  <c r="D13" i="24"/>
  <c r="H13" i="24" s="1"/>
  <c r="P12" i="24"/>
  <c r="O12" i="24"/>
  <c r="N12" i="24"/>
  <c r="M12" i="24"/>
  <c r="L12" i="24"/>
  <c r="K12" i="24"/>
  <c r="J12" i="24"/>
  <c r="I12" i="24"/>
  <c r="E12" i="24"/>
  <c r="D12" i="24"/>
  <c r="H12" i="24" s="1"/>
  <c r="P11" i="24"/>
  <c r="O11" i="24"/>
  <c r="N11" i="24"/>
  <c r="M11" i="24"/>
  <c r="L11" i="24"/>
  <c r="K11" i="24"/>
  <c r="J11" i="24"/>
  <c r="I11" i="24"/>
  <c r="E11" i="24"/>
  <c r="D11" i="24"/>
  <c r="H11" i="24" s="1"/>
  <c r="P9" i="24"/>
  <c r="O9" i="24"/>
  <c r="N9" i="24"/>
  <c r="M9" i="24"/>
  <c r="L9" i="24"/>
  <c r="K9" i="24"/>
  <c r="J9" i="24"/>
  <c r="I9" i="24"/>
  <c r="E9" i="24"/>
  <c r="D9" i="24"/>
  <c r="P8" i="24"/>
  <c r="O8" i="24"/>
  <c r="N8" i="24"/>
  <c r="M8" i="24"/>
  <c r="L8" i="24"/>
  <c r="K8" i="24"/>
  <c r="J8" i="24"/>
  <c r="I8" i="24"/>
  <c r="E8" i="24"/>
  <c r="D8" i="24"/>
  <c r="H8" i="24" s="1"/>
  <c r="P7" i="24"/>
  <c r="O7" i="24"/>
  <c r="N7" i="24"/>
  <c r="M7" i="24"/>
  <c r="L7" i="24"/>
  <c r="K7" i="24"/>
  <c r="J7" i="24"/>
  <c r="I7" i="24"/>
  <c r="E7" i="24"/>
  <c r="D7" i="24"/>
  <c r="H7" i="24" s="1"/>
  <c r="P6" i="24"/>
  <c r="O6" i="24"/>
  <c r="N6" i="24"/>
  <c r="M6" i="24"/>
  <c r="L6" i="24"/>
  <c r="K6" i="24"/>
  <c r="J6" i="24"/>
  <c r="I6" i="24"/>
  <c r="E6" i="24"/>
  <c r="D6" i="24"/>
  <c r="H6" i="24" s="1"/>
  <c r="P5" i="24"/>
  <c r="P23" i="24" s="1"/>
  <c r="O5" i="24"/>
  <c r="O23" i="24" s="1"/>
  <c r="N5" i="24"/>
  <c r="N23" i="24" s="1"/>
  <c r="M5" i="24"/>
  <c r="M23" i="24" s="1"/>
  <c r="L5" i="24"/>
  <c r="L23" i="24" s="1"/>
  <c r="L24" i="24" s="1"/>
  <c r="K5" i="24"/>
  <c r="K23" i="24" s="1"/>
  <c r="J5" i="24"/>
  <c r="J23" i="24" s="1"/>
  <c r="I5" i="24"/>
  <c r="I23" i="24" s="1"/>
  <c r="E5" i="24"/>
  <c r="E23" i="24" s="1"/>
  <c r="D5" i="24"/>
  <c r="P4" i="24"/>
  <c r="P27" i="24" s="1"/>
  <c r="O4" i="24"/>
  <c r="O27" i="24" s="1"/>
  <c r="N4" i="24"/>
  <c r="N27" i="24" s="1"/>
  <c r="M4" i="24"/>
  <c r="M27" i="24" s="1"/>
  <c r="L4" i="24"/>
  <c r="L27" i="24" s="1"/>
  <c r="K4" i="24"/>
  <c r="K27" i="24" s="1"/>
  <c r="K30" i="24" s="1"/>
  <c r="J4" i="24"/>
  <c r="J27" i="24" s="1"/>
  <c r="I4" i="24"/>
  <c r="I27" i="24" s="1"/>
  <c r="E4" i="24"/>
  <c r="E27" i="24" s="1"/>
  <c r="D4" i="24"/>
  <c r="H3" i="24"/>
  <c r="P2" i="24"/>
  <c r="P20" i="24" s="1"/>
  <c r="O2" i="24"/>
  <c r="O20" i="24" s="1"/>
  <c r="N2" i="24"/>
  <c r="N20" i="24" s="1"/>
  <c r="M2" i="24"/>
  <c r="M20" i="24" s="1"/>
  <c r="L2" i="24"/>
  <c r="L20" i="24" s="1"/>
  <c r="K2" i="24"/>
  <c r="K20" i="24" s="1"/>
  <c r="J2" i="24"/>
  <c r="J20" i="24" s="1"/>
  <c r="I2" i="24"/>
  <c r="I20" i="24" s="1"/>
  <c r="E2" i="24"/>
  <c r="E20" i="24" s="1"/>
  <c r="D2" i="24"/>
  <c r="P37" i="23"/>
  <c r="O37" i="23"/>
  <c r="N37" i="23"/>
  <c r="M37" i="23"/>
  <c r="L37" i="23"/>
  <c r="K37" i="23"/>
  <c r="J37" i="23"/>
  <c r="I37" i="23"/>
  <c r="H37" i="23"/>
  <c r="E37" i="23"/>
  <c r="D37" i="23"/>
  <c r="P36" i="23"/>
  <c r="O36" i="23"/>
  <c r="N36" i="23"/>
  <c r="M36" i="23"/>
  <c r="L36" i="23"/>
  <c r="K36" i="23"/>
  <c r="J36" i="23"/>
  <c r="I36" i="23"/>
  <c r="H36" i="23"/>
  <c r="E36" i="23"/>
  <c r="D36" i="23"/>
  <c r="P35" i="23"/>
  <c r="O35" i="23"/>
  <c r="N35" i="23"/>
  <c r="M35" i="23"/>
  <c r="L35" i="23"/>
  <c r="K35" i="23"/>
  <c r="J35" i="23"/>
  <c r="I35" i="23"/>
  <c r="E35" i="23"/>
  <c r="D35" i="23"/>
  <c r="H35" i="23" s="1"/>
  <c r="P34" i="23"/>
  <c r="O34" i="23"/>
  <c r="N34" i="23"/>
  <c r="M34" i="23"/>
  <c r="L34" i="23"/>
  <c r="K34" i="23"/>
  <c r="J34" i="23"/>
  <c r="I34" i="23"/>
  <c r="E34" i="23"/>
  <c r="D34" i="23"/>
  <c r="H34" i="23" s="1"/>
  <c r="P33" i="23"/>
  <c r="O33" i="23"/>
  <c r="N33" i="23"/>
  <c r="M33" i="23"/>
  <c r="L33" i="23"/>
  <c r="K33" i="23"/>
  <c r="J33" i="23"/>
  <c r="I33" i="23"/>
  <c r="E33" i="23"/>
  <c r="D33" i="23"/>
  <c r="H33" i="23" s="1"/>
  <c r="P32" i="23"/>
  <c r="O32" i="23"/>
  <c r="N32" i="23"/>
  <c r="M32" i="23"/>
  <c r="L32" i="23"/>
  <c r="K32" i="23"/>
  <c r="J32" i="23"/>
  <c r="I32" i="23"/>
  <c r="E32" i="23"/>
  <c r="D32" i="23"/>
  <c r="H32" i="23" s="1"/>
  <c r="P25" i="23"/>
  <c r="O25" i="23"/>
  <c r="N25" i="23"/>
  <c r="M25" i="23"/>
  <c r="L25" i="23"/>
  <c r="K25" i="23"/>
  <c r="K29" i="23" s="1"/>
  <c r="J25" i="23"/>
  <c r="I25" i="23"/>
  <c r="E25" i="23"/>
  <c r="D25" i="23"/>
  <c r="H25" i="23" s="1"/>
  <c r="H29" i="23" s="1"/>
  <c r="P21" i="23"/>
  <c r="O21" i="23"/>
  <c r="N21" i="23"/>
  <c r="M21" i="23"/>
  <c r="L21" i="23"/>
  <c r="K21" i="23"/>
  <c r="J21" i="23"/>
  <c r="I21" i="23"/>
  <c r="E21" i="23"/>
  <c r="D21" i="23"/>
  <c r="H21" i="23" s="1"/>
  <c r="P16" i="23"/>
  <c r="O16" i="23"/>
  <c r="N16" i="23"/>
  <c r="M16" i="23"/>
  <c r="L16" i="23"/>
  <c r="K16" i="23"/>
  <c r="J16" i="23"/>
  <c r="I16" i="23"/>
  <c r="E16" i="23"/>
  <c r="D16" i="23"/>
  <c r="H16" i="23" s="1"/>
  <c r="P15" i="23"/>
  <c r="O15" i="23"/>
  <c r="N15" i="23"/>
  <c r="M15" i="23"/>
  <c r="L15" i="23"/>
  <c r="K15" i="23"/>
  <c r="J15" i="23"/>
  <c r="I15" i="23"/>
  <c r="E15" i="23"/>
  <c r="D15" i="23"/>
  <c r="H15" i="23" s="1"/>
  <c r="P14" i="23"/>
  <c r="O14" i="23"/>
  <c r="N14" i="23"/>
  <c r="M14" i="23"/>
  <c r="L14" i="23"/>
  <c r="K14" i="23"/>
  <c r="J14" i="23"/>
  <c r="I14" i="23"/>
  <c r="E14" i="23"/>
  <c r="D14" i="23"/>
  <c r="H14" i="23" s="1"/>
  <c r="P13" i="23"/>
  <c r="O13" i="23"/>
  <c r="N13" i="23"/>
  <c r="M13" i="23"/>
  <c r="L13" i="23"/>
  <c r="K13" i="23"/>
  <c r="J13" i="23"/>
  <c r="I13" i="23"/>
  <c r="E13" i="23"/>
  <c r="D13" i="23"/>
  <c r="H13" i="23" s="1"/>
  <c r="P12" i="23"/>
  <c r="O12" i="23"/>
  <c r="N12" i="23"/>
  <c r="M12" i="23"/>
  <c r="L12" i="23"/>
  <c r="K12" i="23"/>
  <c r="J12" i="23"/>
  <c r="I12" i="23"/>
  <c r="E12" i="23"/>
  <c r="D12" i="23"/>
  <c r="H12" i="23" s="1"/>
  <c r="P11" i="23"/>
  <c r="O11" i="23"/>
  <c r="N11" i="23"/>
  <c r="M11" i="23"/>
  <c r="L11" i="23"/>
  <c r="K11" i="23"/>
  <c r="J11" i="23"/>
  <c r="I11" i="23"/>
  <c r="E11" i="23"/>
  <c r="D11" i="23"/>
  <c r="H11" i="23" s="1"/>
  <c r="P9" i="23"/>
  <c r="O9" i="23"/>
  <c r="N9" i="23"/>
  <c r="M9" i="23"/>
  <c r="L9" i="23"/>
  <c r="K9" i="23"/>
  <c r="J9" i="23"/>
  <c r="I9" i="23"/>
  <c r="E9" i="23"/>
  <c r="D9" i="23"/>
  <c r="P8" i="23"/>
  <c r="O8" i="23"/>
  <c r="N8" i="23"/>
  <c r="M8" i="23"/>
  <c r="L8" i="23"/>
  <c r="K8" i="23"/>
  <c r="J8" i="23"/>
  <c r="I8" i="23"/>
  <c r="E8" i="23"/>
  <c r="D8" i="23"/>
  <c r="H8" i="23" s="1"/>
  <c r="P7" i="23"/>
  <c r="O7" i="23"/>
  <c r="N7" i="23"/>
  <c r="M7" i="23"/>
  <c r="L7" i="23"/>
  <c r="K7" i="23"/>
  <c r="J7" i="23"/>
  <c r="I7" i="23"/>
  <c r="E7" i="23"/>
  <c r="D7" i="23"/>
  <c r="H7" i="23" s="1"/>
  <c r="P6" i="23"/>
  <c r="O6" i="23"/>
  <c r="N6" i="23"/>
  <c r="M6" i="23"/>
  <c r="L6" i="23"/>
  <c r="K6" i="23"/>
  <c r="J6" i="23"/>
  <c r="I6" i="23"/>
  <c r="E6" i="23"/>
  <c r="D6" i="23"/>
  <c r="H6" i="23" s="1"/>
  <c r="P5" i="23"/>
  <c r="P23" i="23" s="1"/>
  <c r="O5" i="23"/>
  <c r="O23" i="23" s="1"/>
  <c r="N5" i="23"/>
  <c r="N23" i="23" s="1"/>
  <c r="M5" i="23"/>
  <c r="M23" i="23" s="1"/>
  <c r="L5" i="23"/>
  <c r="L23" i="23" s="1"/>
  <c r="L24" i="23" s="1"/>
  <c r="K5" i="23"/>
  <c r="K23" i="23" s="1"/>
  <c r="J5" i="23"/>
  <c r="J23" i="23" s="1"/>
  <c r="I5" i="23"/>
  <c r="I23" i="23" s="1"/>
  <c r="E5" i="23"/>
  <c r="E23" i="23" s="1"/>
  <c r="D5" i="23"/>
  <c r="P4" i="23"/>
  <c r="P27" i="23" s="1"/>
  <c r="O4" i="23"/>
  <c r="O27" i="23" s="1"/>
  <c r="N4" i="23"/>
  <c r="N27" i="23" s="1"/>
  <c r="M4" i="23"/>
  <c r="M27" i="23" s="1"/>
  <c r="L4" i="23"/>
  <c r="L27" i="23" s="1"/>
  <c r="K4" i="23"/>
  <c r="K27" i="23" s="1"/>
  <c r="K30" i="23" s="1"/>
  <c r="J4" i="23"/>
  <c r="J27" i="23" s="1"/>
  <c r="I4" i="23"/>
  <c r="I27" i="23" s="1"/>
  <c r="E4" i="23"/>
  <c r="E27" i="23" s="1"/>
  <c r="D4" i="23"/>
  <c r="H3" i="23"/>
  <c r="P2" i="23"/>
  <c r="P20" i="23" s="1"/>
  <c r="O2" i="23"/>
  <c r="O20" i="23" s="1"/>
  <c r="N2" i="23"/>
  <c r="N20" i="23" s="1"/>
  <c r="M2" i="23"/>
  <c r="M20" i="23" s="1"/>
  <c r="L2" i="23"/>
  <c r="L20" i="23" s="1"/>
  <c r="K2" i="23"/>
  <c r="K20" i="23" s="1"/>
  <c r="J2" i="23"/>
  <c r="J20" i="23" s="1"/>
  <c r="I2" i="23"/>
  <c r="I20" i="23" s="1"/>
  <c r="E2" i="23"/>
  <c r="E20" i="23" s="1"/>
  <c r="D2" i="23"/>
  <c r="P37" i="22"/>
  <c r="O37" i="22"/>
  <c r="N37" i="22"/>
  <c r="M37" i="22"/>
  <c r="L37" i="22"/>
  <c r="K37" i="22"/>
  <c r="J37" i="22"/>
  <c r="I37" i="22"/>
  <c r="H37" i="22"/>
  <c r="E37" i="22"/>
  <c r="D37" i="22"/>
  <c r="P36" i="22"/>
  <c r="O36" i="22"/>
  <c r="N36" i="22"/>
  <c r="M36" i="22"/>
  <c r="L36" i="22"/>
  <c r="K36" i="22"/>
  <c r="J36" i="22"/>
  <c r="I36" i="22"/>
  <c r="H36" i="22"/>
  <c r="E36" i="22"/>
  <c r="D36" i="22"/>
  <c r="P35" i="22"/>
  <c r="O35" i="22"/>
  <c r="N35" i="22"/>
  <c r="M35" i="22"/>
  <c r="L35" i="22"/>
  <c r="K35" i="22"/>
  <c r="J35" i="22"/>
  <c r="I35" i="22"/>
  <c r="E35" i="22"/>
  <c r="D35" i="22"/>
  <c r="H35" i="22" s="1"/>
  <c r="P34" i="22"/>
  <c r="O34" i="22"/>
  <c r="N34" i="22"/>
  <c r="M34" i="22"/>
  <c r="L34" i="22"/>
  <c r="K34" i="22"/>
  <c r="J34" i="22"/>
  <c r="I34" i="22"/>
  <c r="E34" i="22"/>
  <c r="D34" i="22"/>
  <c r="H34" i="22" s="1"/>
  <c r="P33" i="22"/>
  <c r="O33" i="22"/>
  <c r="N33" i="22"/>
  <c r="M33" i="22"/>
  <c r="L33" i="22"/>
  <c r="K33" i="22"/>
  <c r="J33" i="22"/>
  <c r="I33" i="22"/>
  <c r="E33" i="22"/>
  <c r="D33" i="22"/>
  <c r="H33" i="22" s="1"/>
  <c r="P32" i="22"/>
  <c r="O32" i="22"/>
  <c r="N32" i="22"/>
  <c r="M32" i="22"/>
  <c r="L32" i="22"/>
  <c r="K32" i="22"/>
  <c r="J32" i="22"/>
  <c r="I32" i="22"/>
  <c r="E32" i="22"/>
  <c r="D32" i="22"/>
  <c r="H32" i="22" s="1"/>
  <c r="P29" i="22"/>
  <c r="O29" i="22"/>
  <c r="N29" i="22"/>
  <c r="M29" i="22"/>
  <c r="L29" i="22"/>
  <c r="K29" i="22"/>
  <c r="J29" i="22"/>
  <c r="I29" i="22"/>
  <c r="P25" i="22"/>
  <c r="O25" i="22"/>
  <c r="N25" i="22"/>
  <c r="M25" i="22"/>
  <c r="L25" i="22"/>
  <c r="L26" i="22" s="1"/>
  <c r="K25" i="22"/>
  <c r="J25" i="22"/>
  <c r="E26" i="22" s="1"/>
  <c r="I25" i="22"/>
  <c r="D26" i="22" s="1"/>
  <c r="E25" i="22"/>
  <c r="D25" i="22"/>
  <c r="H25" i="22" s="1"/>
  <c r="H29" i="22" s="1"/>
  <c r="P21" i="22"/>
  <c r="O21" i="22"/>
  <c r="N21" i="22"/>
  <c r="M21" i="22"/>
  <c r="L21" i="22"/>
  <c r="K21" i="22"/>
  <c r="J21" i="22"/>
  <c r="I21" i="22"/>
  <c r="E21" i="22"/>
  <c r="D21" i="22"/>
  <c r="H21" i="22" s="1"/>
  <c r="P16" i="22"/>
  <c r="O16" i="22"/>
  <c r="N16" i="22"/>
  <c r="M16" i="22"/>
  <c r="L16" i="22"/>
  <c r="K16" i="22"/>
  <c r="J16" i="22"/>
  <c r="I16" i="22"/>
  <c r="E16" i="22"/>
  <c r="D16" i="22"/>
  <c r="H16" i="22" s="1"/>
  <c r="P15" i="22"/>
  <c r="O15" i="22"/>
  <c r="N15" i="22"/>
  <c r="M15" i="22"/>
  <c r="L15" i="22"/>
  <c r="K15" i="22"/>
  <c r="J15" i="22"/>
  <c r="I15" i="22"/>
  <c r="E15" i="22"/>
  <c r="D15" i="22"/>
  <c r="H15" i="22" s="1"/>
  <c r="P14" i="22"/>
  <c r="O14" i="22"/>
  <c r="N14" i="22"/>
  <c r="M14" i="22"/>
  <c r="L14" i="22"/>
  <c r="K14" i="22"/>
  <c r="J14" i="22"/>
  <c r="I14" i="22"/>
  <c r="E14" i="22"/>
  <c r="D14" i="22"/>
  <c r="H14" i="22" s="1"/>
  <c r="P13" i="22"/>
  <c r="O13" i="22"/>
  <c r="N13" i="22"/>
  <c r="M13" i="22"/>
  <c r="L13" i="22"/>
  <c r="K13" i="22"/>
  <c r="J13" i="22"/>
  <c r="I13" i="22"/>
  <c r="E13" i="22"/>
  <c r="D13" i="22"/>
  <c r="H13" i="22" s="1"/>
  <c r="P12" i="22"/>
  <c r="O12" i="22"/>
  <c r="N12" i="22"/>
  <c r="M12" i="22"/>
  <c r="L12" i="22"/>
  <c r="K12" i="22"/>
  <c r="J12" i="22"/>
  <c r="I12" i="22"/>
  <c r="E12" i="22"/>
  <c r="D12" i="22"/>
  <c r="H12" i="22" s="1"/>
  <c r="P11" i="22"/>
  <c r="O11" i="22"/>
  <c r="N11" i="22"/>
  <c r="M11" i="22"/>
  <c r="L11" i="22"/>
  <c r="K11" i="22"/>
  <c r="J11" i="22"/>
  <c r="I11" i="22"/>
  <c r="E11" i="22"/>
  <c r="D11" i="22"/>
  <c r="H11" i="22" s="1"/>
  <c r="P9" i="22"/>
  <c r="O9" i="22"/>
  <c r="N9" i="22"/>
  <c r="M9" i="22"/>
  <c r="L9" i="22"/>
  <c r="K9" i="22"/>
  <c r="J9" i="22"/>
  <c r="I9" i="22"/>
  <c r="E9" i="22"/>
  <c r="D9" i="22"/>
  <c r="P8" i="22"/>
  <c r="O8" i="22"/>
  <c r="N8" i="22"/>
  <c r="M8" i="22"/>
  <c r="L8" i="22"/>
  <c r="K8" i="22"/>
  <c r="J8" i="22"/>
  <c r="I8" i="22"/>
  <c r="E8" i="22"/>
  <c r="D8" i="22"/>
  <c r="H8" i="22" s="1"/>
  <c r="P7" i="22"/>
  <c r="O7" i="22"/>
  <c r="N7" i="22"/>
  <c r="M7" i="22"/>
  <c r="L7" i="22"/>
  <c r="K7" i="22"/>
  <c r="J7" i="22"/>
  <c r="I7" i="22"/>
  <c r="E7" i="22"/>
  <c r="D7" i="22"/>
  <c r="H7" i="22" s="1"/>
  <c r="P6" i="22"/>
  <c r="O6" i="22"/>
  <c r="N6" i="22"/>
  <c r="M6" i="22"/>
  <c r="L6" i="22"/>
  <c r="K6" i="22"/>
  <c r="J6" i="22"/>
  <c r="I6" i="22"/>
  <c r="E6" i="22"/>
  <c r="D6" i="22"/>
  <c r="H6" i="22" s="1"/>
  <c r="P5" i="22"/>
  <c r="P23" i="22" s="1"/>
  <c r="O5" i="22"/>
  <c r="O23" i="22" s="1"/>
  <c r="N5" i="22"/>
  <c r="N23" i="22" s="1"/>
  <c r="M5" i="22"/>
  <c r="M23" i="22" s="1"/>
  <c r="L5" i="22"/>
  <c r="L23" i="22" s="1"/>
  <c r="L24" i="22" s="1"/>
  <c r="K5" i="22"/>
  <c r="K23" i="22" s="1"/>
  <c r="J5" i="22"/>
  <c r="J23" i="22" s="1"/>
  <c r="I5" i="22"/>
  <c r="I23" i="22" s="1"/>
  <c r="E5" i="22"/>
  <c r="E23" i="22" s="1"/>
  <c r="D5" i="22"/>
  <c r="P4" i="22"/>
  <c r="P27" i="22" s="1"/>
  <c r="O4" i="22"/>
  <c r="O27" i="22" s="1"/>
  <c r="N4" i="22"/>
  <c r="N27" i="22" s="1"/>
  <c r="M4" i="22"/>
  <c r="M27" i="22" s="1"/>
  <c r="L4" i="22"/>
  <c r="L27" i="22" s="1"/>
  <c r="K4" i="22"/>
  <c r="K27" i="22" s="1"/>
  <c r="K30" i="22" s="1"/>
  <c r="J4" i="22"/>
  <c r="J27" i="22" s="1"/>
  <c r="I4" i="22"/>
  <c r="I27" i="22" s="1"/>
  <c r="E4" i="22"/>
  <c r="E27" i="22" s="1"/>
  <c r="D4" i="22"/>
  <c r="H3" i="22"/>
  <c r="P2" i="22"/>
  <c r="P20" i="22" s="1"/>
  <c r="O2" i="22"/>
  <c r="O20" i="22" s="1"/>
  <c r="N2" i="22"/>
  <c r="N20" i="22" s="1"/>
  <c r="M2" i="22"/>
  <c r="M20" i="22" s="1"/>
  <c r="L2" i="22"/>
  <c r="L20" i="22" s="1"/>
  <c r="K2" i="22"/>
  <c r="K20" i="22" s="1"/>
  <c r="J2" i="22"/>
  <c r="J20" i="22" s="1"/>
  <c r="I2" i="22"/>
  <c r="I20" i="22" s="1"/>
  <c r="E2" i="22"/>
  <c r="E20" i="22" s="1"/>
  <c r="D2" i="22"/>
  <c r="O37" i="21"/>
  <c r="N37" i="21"/>
  <c r="M37" i="21"/>
  <c r="L37" i="21"/>
  <c r="K37" i="21"/>
  <c r="J37" i="21"/>
  <c r="I37" i="21"/>
  <c r="H37" i="21"/>
  <c r="E37" i="21"/>
  <c r="D37" i="21"/>
  <c r="O36" i="21"/>
  <c r="N36" i="21"/>
  <c r="M36" i="21"/>
  <c r="L36" i="21"/>
  <c r="K36" i="21"/>
  <c r="J36" i="21"/>
  <c r="I36" i="21"/>
  <c r="H36" i="21"/>
  <c r="E36" i="21"/>
  <c r="D36" i="21"/>
  <c r="O35" i="21"/>
  <c r="N35" i="21"/>
  <c r="M35" i="21"/>
  <c r="L35" i="21"/>
  <c r="K35" i="21"/>
  <c r="J35" i="21"/>
  <c r="I35" i="21"/>
  <c r="E35" i="21"/>
  <c r="D35" i="21"/>
  <c r="H35" i="21" s="1"/>
  <c r="O34" i="21"/>
  <c r="N34" i="21"/>
  <c r="M34" i="21"/>
  <c r="L34" i="21"/>
  <c r="K34" i="21"/>
  <c r="J34" i="21"/>
  <c r="I34" i="21"/>
  <c r="E34" i="21"/>
  <c r="D34" i="21"/>
  <c r="H34" i="21" s="1"/>
  <c r="O33" i="21"/>
  <c r="N33" i="21"/>
  <c r="M33" i="21"/>
  <c r="L33" i="21"/>
  <c r="K33" i="21"/>
  <c r="J33" i="21"/>
  <c r="I33" i="21"/>
  <c r="E33" i="21"/>
  <c r="D33" i="21"/>
  <c r="H33" i="21" s="1"/>
  <c r="O32" i="21"/>
  <c r="N32" i="21"/>
  <c r="M32" i="21"/>
  <c r="L32" i="21"/>
  <c r="K32" i="21"/>
  <c r="J32" i="21"/>
  <c r="I32" i="21"/>
  <c r="E32" i="21"/>
  <c r="D32" i="21"/>
  <c r="H32" i="21" s="1"/>
  <c r="O25" i="21"/>
  <c r="N25" i="21"/>
  <c r="M25" i="21"/>
  <c r="L25" i="21"/>
  <c r="K25" i="21"/>
  <c r="J25" i="21"/>
  <c r="I25" i="21"/>
  <c r="E25" i="21"/>
  <c r="D25" i="21"/>
  <c r="H25" i="21" s="1"/>
  <c r="H29" i="21" s="1"/>
  <c r="O21" i="21"/>
  <c r="N21" i="21"/>
  <c r="M21" i="21"/>
  <c r="L21" i="21"/>
  <c r="K21" i="21"/>
  <c r="J21" i="21"/>
  <c r="I21" i="21"/>
  <c r="E21" i="21"/>
  <c r="D21" i="21"/>
  <c r="H21" i="21" s="1"/>
  <c r="O16" i="21"/>
  <c r="N16" i="21"/>
  <c r="M16" i="21"/>
  <c r="L16" i="21"/>
  <c r="K16" i="21"/>
  <c r="J16" i="21"/>
  <c r="I16" i="21"/>
  <c r="E16" i="21"/>
  <c r="D16" i="21"/>
  <c r="H16" i="21" s="1"/>
  <c r="O15" i="21"/>
  <c r="N15" i="21"/>
  <c r="M15" i="21"/>
  <c r="L15" i="21"/>
  <c r="K15" i="21"/>
  <c r="J15" i="21"/>
  <c r="I15" i="21"/>
  <c r="E15" i="21"/>
  <c r="D15" i="21"/>
  <c r="H15" i="21" s="1"/>
  <c r="O14" i="21"/>
  <c r="N14" i="21"/>
  <c r="M14" i="21"/>
  <c r="L14" i="21"/>
  <c r="K14" i="21"/>
  <c r="J14" i="21"/>
  <c r="I14" i="21"/>
  <c r="E14" i="21"/>
  <c r="D14" i="21"/>
  <c r="H14" i="21" s="1"/>
  <c r="O13" i="21"/>
  <c r="N13" i="21"/>
  <c r="M13" i="21"/>
  <c r="L13" i="21"/>
  <c r="K13" i="21"/>
  <c r="J13" i="21"/>
  <c r="I13" i="21"/>
  <c r="E13" i="21"/>
  <c r="D13" i="21"/>
  <c r="H13" i="21" s="1"/>
  <c r="O12" i="21"/>
  <c r="N12" i="21"/>
  <c r="M12" i="21"/>
  <c r="L12" i="21"/>
  <c r="K12" i="21"/>
  <c r="J12" i="21"/>
  <c r="I12" i="21"/>
  <c r="E12" i="21"/>
  <c r="D12" i="21"/>
  <c r="H12" i="21" s="1"/>
  <c r="O11" i="21"/>
  <c r="N11" i="21"/>
  <c r="M11" i="21"/>
  <c r="L11" i="21"/>
  <c r="K11" i="21"/>
  <c r="J11" i="21"/>
  <c r="I11" i="21"/>
  <c r="E11" i="21"/>
  <c r="D11" i="21"/>
  <c r="H11" i="21" s="1"/>
  <c r="O9" i="21"/>
  <c r="N9" i="21"/>
  <c r="M9" i="21"/>
  <c r="L9" i="21"/>
  <c r="K9" i="21"/>
  <c r="J9" i="21"/>
  <c r="I9" i="21"/>
  <c r="E9" i="21"/>
  <c r="D9" i="21"/>
  <c r="O8" i="21"/>
  <c r="N8" i="21"/>
  <c r="M8" i="21"/>
  <c r="L8" i="21"/>
  <c r="K8" i="21"/>
  <c r="J8" i="21"/>
  <c r="I8" i="21"/>
  <c r="E8" i="21"/>
  <c r="D8" i="21"/>
  <c r="H8" i="21" s="1"/>
  <c r="O7" i="21"/>
  <c r="N7" i="21"/>
  <c r="M7" i="21"/>
  <c r="L7" i="21"/>
  <c r="K7" i="21"/>
  <c r="J7" i="21"/>
  <c r="I7" i="21"/>
  <c r="E7" i="21"/>
  <c r="D7" i="21"/>
  <c r="H7" i="21" s="1"/>
  <c r="O6" i="21"/>
  <c r="N6" i="21"/>
  <c r="M6" i="21"/>
  <c r="L6" i="21"/>
  <c r="K6" i="21"/>
  <c r="J6" i="21"/>
  <c r="I6" i="21"/>
  <c r="E6" i="21"/>
  <c r="D6" i="21"/>
  <c r="H6" i="21" s="1"/>
  <c r="O5" i="21"/>
  <c r="O23" i="21" s="1"/>
  <c r="N5" i="21"/>
  <c r="N23" i="21" s="1"/>
  <c r="M5" i="21"/>
  <c r="M23" i="21" s="1"/>
  <c r="L5" i="21"/>
  <c r="L23" i="21" s="1"/>
  <c r="L24" i="21" s="1"/>
  <c r="K5" i="21"/>
  <c r="K23" i="21" s="1"/>
  <c r="K24" i="21" s="1"/>
  <c r="J5" i="21"/>
  <c r="J23" i="21" s="1"/>
  <c r="I5" i="21"/>
  <c r="I23" i="21" s="1"/>
  <c r="E5" i="21"/>
  <c r="E23" i="21" s="1"/>
  <c r="D5" i="21"/>
  <c r="O4" i="21"/>
  <c r="O27" i="21" s="1"/>
  <c r="N4" i="21"/>
  <c r="N27" i="21" s="1"/>
  <c r="M4" i="21"/>
  <c r="M27" i="21" s="1"/>
  <c r="L4" i="21"/>
  <c r="L27" i="21" s="1"/>
  <c r="K4" i="21"/>
  <c r="K27" i="21" s="1"/>
  <c r="J4" i="21"/>
  <c r="J27" i="21" s="1"/>
  <c r="I4" i="21"/>
  <c r="I27" i="21" s="1"/>
  <c r="E4" i="21"/>
  <c r="E27" i="21" s="1"/>
  <c r="D4" i="21"/>
  <c r="H3" i="21"/>
  <c r="O2" i="21"/>
  <c r="O20" i="21" s="1"/>
  <c r="N2" i="21"/>
  <c r="N20" i="21" s="1"/>
  <c r="M2" i="21"/>
  <c r="M20" i="21" s="1"/>
  <c r="L2" i="21"/>
  <c r="L20" i="21" s="1"/>
  <c r="K2" i="21"/>
  <c r="K20" i="21" s="1"/>
  <c r="J2" i="21"/>
  <c r="J20" i="21" s="1"/>
  <c r="I2" i="21"/>
  <c r="I20" i="21" s="1"/>
  <c r="E2" i="21"/>
  <c r="E20" i="21" s="1"/>
  <c r="D2" i="21"/>
  <c r="N37" i="20"/>
  <c r="M37" i="20"/>
  <c r="L37" i="20"/>
  <c r="K37" i="20"/>
  <c r="J37" i="20"/>
  <c r="I37" i="20"/>
  <c r="H37" i="20"/>
  <c r="E37" i="20"/>
  <c r="D37" i="20"/>
  <c r="N36" i="20"/>
  <c r="M36" i="20"/>
  <c r="L36" i="20"/>
  <c r="K36" i="20"/>
  <c r="J36" i="20"/>
  <c r="I36" i="20"/>
  <c r="H36" i="20"/>
  <c r="E36" i="20"/>
  <c r="D36" i="20"/>
  <c r="N35" i="20"/>
  <c r="M35" i="20"/>
  <c r="L35" i="20"/>
  <c r="K35" i="20"/>
  <c r="J35" i="20"/>
  <c r="I35" i="20"/>
  <c r="E35" i="20"/>
  <c r="D35" i="20"/>
  <c r="H35" i="20" s="1"/>
  <c r="N34" i="20"/>
  <c r="M34" i="20"/>
  <c r="L34" i="20"/>
  <c r="K34" i="20"/>
  <c r="J34" i="20"/>
  <c r="I34" i="20"/>
  <c r="E34" i="20"/>
  <c r="D34" i="20"/>
  <c r="H34" i="20" s="1"/>
  <c r="N33" i="20"/>
  <c r="M33" i="20"/>
  <c r="L33" i="20"/>
  <c r="K33" i="20"/>
  <c r="J33" i="20"/>
  <c r="I33" i="20"/>
  <c r="E33" i="20"/>
  <c r="D33" i="20"/>
  <c r="H33" i="20" s="1"/>
  <c r="N32" i="20"/>
  <c r="M32" i="20"/>
  <c r="L32" i="20"/>
  <c r="K32" i="20"/>
  <c r="J32" i="20"/>
  <c r="I32" i="20"/>
  <c r="E32" i="20"/>
  <c r="D32" i="20"/>
  <c r="H32" i="20" s="1"/>
  <c r="N25" i="20"/>
  <c r="M25" i="20"/>
  <c r="L25" i="20"/>
  <c r="K25" i="20"/>
  <c r="J25" i="20"/>
  <c r="I25" i="20"/>
  <c r="E25" i="20"/>
  <c r="D25" i="20"/>
  <c r="H25" i="20" s="1"/>
  <c r="H29" i="20" s="1"/>
  <c r="N21" i="20"/>
  <c r="M21" i="20"/>
  <c r="L21" i="20"/>
  <c r="K21" i="20"/>
  <c r="J21" i="20"/>
  <c r="I21" i="20"/>
  <c r="E21" i="20"/>
  <c r="D21" i="20"/>
  <c r="H21" i="20" s="1"/>
  <c r="N16" i="20"/>
  <c r="M16" i="20"/>
  <c r="L16" i="20"/>
  <c r="K16" i="20"/>
  <c r="J16" i="20"/>
  <c r="I16" i="20"/>
  <c r="E16" i="20"/>
  <c r="D16" i="20"/>
  <c r="H16" i="20" s="1"/>
  <c r="N15" i="20"/>
  <c r="M15" i="20"/>
  <c r="L15" i="20"/>
  <c r="K15" i="20"/>
  <c r="J15" i="20"/>
  <c r="I15" i="20"/>
  <c r="E15" i="20"/>
  <c r="D15" i="20"/>
  <c r="H15" i="20" s="1"/>
  <c r="N14" i="20"/>
  <c r="M14" i="20"/>
  <c r="L14" i="20"/>
  <c r="K14" i="20"/>
  <c r="J14" i="20"/>
  <c r="I14" i="20"/>
  <c r="E14" i="20"/>
  <c r="D14" i="20"/>
  <c r="H14" i="20" s="1"/>
  <c r="N13" i="20"/>
  <c r="M13" i="20"/>
  <c r="L13" i="20"/>
  <c r="K13" i="20"/>
  <c r="J13" i="20"/>
  <c r="I13" i="20"/>
  <c r="E13" i="20"/>
  <c r="D13" i="20"/>
  <c r="H13" i="20" s="1"/>
  <c r="N12" i="20"/>
  <c r="M12" i="20"/>
  <c r="L12" i="20"/>
  <c r="K12" i="20"/>
  <c r="J12" i="20"/>
  <c r="I12" i="20"/>
  <c r="E12" i="20"/>
  <c r="D12" i="20"/>
  <c r="H12" i="20" s="1"/>
  <c r="N11" i="20"/>
  <c r="M11" i="20"/>
  <c r="L11" i="20"/>
  <c r="K11" i="20"/>
  <c r="J11" i="20"/>
  <c r="I11" i="20"/>
  <c r="E11" i="20"/>
  <c r="D11" i="20"/>
  <c r="H11" i="20" s="1"/>
  <c r="N9" i="20"/>
  <c r="M9" i="20"/>
  <c r="L9" i="20"/>
  <c r="K9" i="20"/>
  <c r="J9" i="20"/>
  <c r="I9" i="20"/>
  <c r="E9" i="20"/>
  <c r="D9" i="20"/>
  <c r="N8" i="20"/>
  <c r="M8" i="20"/>
  <c r="L8" i="20"/>
  <c r="K8" i="20"/>
  <c r="J8" i="20"/>
  <c r="I8" i="20"/>
  <c r="E8" i="20"/>
  <c r="D8" i="20"/>
  <c r="H8" i="20" s="1"/>
  <c r="N7" i="20"/>
  <c r="M7" i="20"/>
  <c r="L7" i="20"/>
  <c r="K7" i="20"/>
  <c r="J7" i="20"/>
  <c r="I7" i="20"/>
  <c r="E7" i="20"/>
  <c r="D7" i="20"/>
  <c r="H7" i="20" s="1"/>
  <c r="N6" i="20"/>
  <c r="M6" i="20"/>
  <c r="L6" i="20"/>
  <c r="K6" i="20"/>
  <c r="J6" i="20"/>
  <c r="I6" i="20"/>
  <c r="E6" i="20"/>
  <c r="D6" i="20"/>
  <c r="H6" i="20" s="1"/>
  <c r="N5" i="20"/>
  <c r="N23" i="20" s="1"/>
  <c r="M5" i="20"/>
  <c r="M23" i="20" s="1"/>
  <c r="L5" i="20"/>
  <c r="L23" i="20" s="1"/>
  <c r="L24" i="20" s="1"/>
  <c r="K5" i="20"/>
  <c r="K23" i="20" s="1"/>
  <c r="K24" i="20" s="1"/>
  <c r="J5" i="20"/>
  <c r="J23" i="20" s="1"/>
  <c r="I5" i="20"/>
  <c r="I23" i="20" s="1"/>
  <c r="E5" i="20"/>
  <c r="E23" i="20" s="1"/>
  <c r="D5" i="20"/>
  <c r="N4" i="20"/>
  <c r="N27" i="20" s="1"/>
  <c r="M4" i="20"/>
  <c r="M27" i="20" s="1"/>
  <c r="L4" i="20"/>
  <c r="L27" i="20" s="1"/>
  <c r="K4" i="20"/>
  <c r="K27" i="20" s="1"/>
  <c r="J4" i="20"/>
  <c r="J27" i="20" s="1"/>
  <c r="I4" i="20"/>
  <c r="I27" i="20" s="1"/>
  <c r="E4" i="20"/>
  <c r="E27" i="20" s="1"/>
  <c r="D4" i="20"/>
  <c r="H3" i="20"/>
  <c r="N2" i="20"/>
  <c r="N20" i="20" s="1"/>
  <c r="M2" i="20"/>
  <c r="M20" i="20" s="1"/>
  <c r="L2" i="20"/>
  <c r="L20" i="20" s="1"/>
  <c r="K2" i="20"/>
  <c r="K20" i="20" s="1"/>
  <c r="J2" i="20"/>
  <c r="J20" i="20" s="1"/>
  <c r="I2" i="20"/>
  <c r="I20" i="20" s="1"/>
  <c r="E2" i="20"/>
  <c r="E20" i="20" s="1"/>
  <c r="D2" i="20"/>
  <c r="P37" i="19"/>
  <c r="O37" i="19"/>
  <c r="N37" i="19"/>
  <c r="M37" i="19"/>
  <c r="L37" i="19"/>
  <c r="K37" i="19"/>
  <c r="J37" i="19"/>
  <c r="I37" i="19"/>
  <c r="H37" i="19"/>
  <c r="E37" i="19"/>
  <c r="D37" i="19"/>
  <c r="P36" i="19"/>
  <c r="O36" i="19"/>
  <c r="N36" i="19"/>
  <c r="M36" i="19"/>
  <c r="L36" i="19"/>
  <c r="K36" i="19"/>
  <c r="J36" i="19"/>
  <c r="I36" i="19"/>
  <c r="H36" i="19"/>
  <c r="E36" i="19"/>
  <c r="D36" i="19"/>
  <c r="P35" i="19"/>
  <c r="O35" i="19"/>
  <c r="N35" i="19"/>
  <c r="M35" i="19"/>
  <c r="L35" i="19"/>
  <c r="K35" i="19"/>
  <c r="J35" i="19"/>
  <c r="I35" i="19"/>
  <c r="E35" i="19"/>
  <c r="D35" i="19"/>
  <c r="H35" i="19" s="1"/>
  <c r="P34" i="19"/>
  <c r="O34" i="19"/>
  <c r="N34" i="19"/>
  <c r="M34" i="19"/>
  <c r="L34" i="19"/>
  <c r="K34" i="19"/>
  <c r="J34" i="19"/>
  <c r="I34" i="19"/>
  <c r="E34" i="19"/>
  <c r="D34" i="19"/>
  <c r="H34" i="19" s="1"/>
  <c r="P33" i="19"/>
  <c r="O33" i="19"/>
  <c r="N33" i="19"/>
  <c r="M33" i="19"/>
  <c r="L33" i="19"/>
  <c r="K33" i="19"/>
  <c r="J33" i="19"/>
  <c r="I33" i="19"/>
  <c r="E33" i="19"/>
  <c r="D33" i="19"/>
  <c r="H33" i="19" s="1"/>
  <c r="P32" i="19"/>
  <c r="O32" i="19"/>
  <c r="N32" i="19"/>
  <c r="M32" i="19"/>
  <c r="L32" i="19"/>
  <c r="K32" i="19"/>
  <c r="J32" i="19"/>
  <c r="I32" i="19"/>
  <c r="E32" i="19"/>
  <c r="D32" i="19"/>
  <c r="H32" i="19" s="1"/>
  <c r="P25" i="19"/>
  <c r="O25" i="19"/>
  <c r="N25" i="19"/>
  <c r="M25" i="19"/>
  <c r="L25" i="19"/>
  <c r="K25" i="19"/>
  <c r="K29" i="19" s="1"/>
  <c r="J25" i="19"/>
  <c r="I25" i="19"/>
  <c r="E25" i="19"/>
  <c r="D25" i="19"/>
  <c r="H25" i="19" s="1"/>
  <c r="H29" i="19" s="1"/>
  <c r="P21" i="19"/>
  <c r="O21" i="19"/>
  <c r="N21" i="19"/>
  <c r="M21" i="19"/>
  <c r="L21" i="19"/>
  <c r="K21" i="19"/>
  <c r="J21" i="19"/>
  <c r="I21" i="19"/>
  <c r="E21" i="19"/>
  <c r="D21" i="19"/>
  <c r="H21" i="19" s="1"/>
  <c r="P16" i="19"/>
  <c r="O16" i="19"/>
  <c r="N16" i="19"/>
  <c r="M16" i="19"/>
  <c r="L16" i="19"/>
  <c r="K16" i="19"/>
  <c r="J16" i="19"/>
  <c r="I16" i="19"/>
  <c r="E16" i="19"/>
  <c r="D16" i="19"/>
  <c r="H16" i="19" s="1"/>
  <c r="P15" i="19"/>
  <c r="O15" i="19"/>
  <c r="N15" i="19"/>
  <c r="M15" i="19"/>
  <c r="L15" i="19"/>
  <c r="K15" i="19"/>
  <c r="J15" i="19"/>
  <c r="I15" i="19"/>
  <c r="E15" i="19"/>
  <c r="D15" i="19"/>
  <c r="H15" i="19" s="1"/>
  <c r="P14" i="19"/>
  <c r="O14" i="19"/>
  <c r="N14" i="19"/>
  <c r="M14" i="19"/>
  <c r="L14" i="19"/>
  <c r="K14" i="19"/>
  <c r="J14" i="19"/>
  <c r="I14" i="19"/>
  <c r="E14" i="19"/>
  <c r="D14" i="19"/>
  <c r="H14" i="19" s="1"/>
  <c r="P13" i="19"/>
  <c r="O13" i="19"/>
  <c r="N13" i="19"/>
  <c r="M13" i="19"/>
  <c r="L13" i="19"/>
  <c r="K13" i="19"/>
  <c r="J13" i="19"/>
  <c r="I13" i="19"/>
  <c r="E13" i="19"/>
  <c r="D13" i="19"/>
  <c r="H13" i="19" s="1"/>
  <c r="P12" i="19"/>
  <c r="O12" i="19"/>
  <c r="N12" i="19"/>
  <c r="M12" i="19"/>
  <c r="L12" i="19"/>
  <c r="K12" i="19"/>
  <c r="J12" i="19"/>
  <c r="I12" i="19"/>
  <c r="E12" i="19"/>
  <c r="D12" i="19"/>
  <c r="H12" i="19" s="1"/>
  <c r="P11" i="19"/>
  <c r="O11" i="19"/>
  <c r="N11" i="19"/>
  <c r="M11" i="19"/>
  <c r="L11" i="19"/>
  <c r="K11" i="19"/>
  <c r="J11" i="19"/>
  <c r="I11" i="19"/>
  <c r="E11" i="19"/>
  <c r="D11" i="19"/>
  <c r="H11" i="19" s="1"/>
  <c r="P9" i="19"/>
  <c r="O9" i="19"/>
  <c r="N9" i="19"/>
  <c r="M9" i="19"/>
  <c r="L9" i="19"/>
  <c r="K9" i="19"/>
  <c r="J9" i="19"/>
  <c r="I9" i="19"/>
  <c r="E9" i="19"/>
  <c r="D9" i="19"/>
  <c r="P8" i="19"/>
  <c r="O8" i="19"/>
  <c r="N8" i="19"/>
  <c r="M8" i="19"/>
  <c r="L8" i="19"/>
  <c r="K8" i="19"/>
  <c r="J8" i="19"/>
  <c r="I8" i="19"/>
  <c r="E8" i="19"/>
  <c r="D8" i="19"/>
  <c r="H8" i="19" s="1"/>
  <c r="P7" i="19"/>
  <c r="O7" i="19"/>
  <c r="N7" i="19"/>
  <c r="M7" i="19"/>
  <c r="L7" i="19"/>
  <c r="K7" i="19"/>
  <c r="J7" i="19"/>
  <c r="I7" i="19"/>
  <c r="E7" i="19"/>
  <c r="D7" i="19"/>
  <c r="H7" i="19" s="1"/>
  <c r="P6" i="19"/>
  <c r="O6" i="19"/>
  <c r="N6" i="19"/>
  <c r="M6" i="19"/>
  <c r="L6" i="19"/>
  <c r="K6" i="19"/>
  <c r="J6" i="19"/>
  <c r="I6" i="19"/>
  <c r="E6" i="19"/>
  <c r="D6" i="19"/>
  <c r="H6" i="19" s="1"/>
  <c r="P5" i="19"/>
  <c r="P23" i="19" s="1"/>
  <c r="O5" i="19"/>
  <c r="O23" i="19" s="1"/>
  <c r="N5" i="19"/>
  <c r="N23" i="19" s="1"/>
  <c r="M5" i="19"/>
  <c r="M23" i="19" s="1"/>
  <c r="L5" i="19"/>
  <c r="L23" i="19" s="1"/>
  <c r="L24" i="19" s="1"/>
  <c r="K5" i="19"/>
  <c r="K23" i="19" s="1"/>
  <c r="J5" i="19"/>
  <c r="J23" i="19" s="1"/>
  <c r="I5" i="19"/>
  <c r="I23" i="19" s="1"/>
  <c r="E5" i="19"/>
  <c r="E23" i="19" s="1"/>
  <c r="D5" i="19"/>
  <c r="P4" i="19"/>
  <c r="P27" i="19" s="1"/>
  <c r="O4" i="19"/>
  <c r="O27" i="19" s="1"/>
  <c r="N4" i="19"/>
  <c r="N27" i="19" s="1"/>
  <c r="M4" i="19"/>
  <c r="M27" i="19" s="1"/>
  <c r="L4" i="19"/>
  <c r="L27" i="19" s="1"/>
  <c r="K4" i="19"/>
  <c r="K27" i="19" s="1"/>
  <c r="K30" i="19" s="1"/>
  <c r="J4" i="19"/>
  <c r="J27" i="19" s="1"/>
  <c r="I4" i="19"/>
  <c r="I27" i="19" s="1"/>
  <c r="E4" i="19"/>
  <c r="E27" i="19" s="1"/>
  <c r="D4" i="19"/>
  <c r="H3" i="19"/>
  <c r="P2" i="19"/>
  <c r="P20" i="19" s="1"/>
  <c r="O2" i="19"/>
  <c r="O20" i="19" s="1"/>
  <c r="N2" i="19"/>
  <c r="N20" i="19" s="1"/>
  <c r="M2" i="19"/>
  <c r="M20" i="19" s="1"/>
  <c r="L2" i="19"/>
  <c r="L20" i="19" s="1"/>
  <c r="K2" i="19"/>
  <c r="K20" i="19" s="1"/>
  <c r="J2" i="19"/>
  <c r="J20" i="19" s="1"/>
  <c r="I2" i="19"/>
  <c r="I20" i="19" s="1"/>
  <c r="E2" i="19"/>
  <c r="E20" i="19" s="1"/>
  <c r="D2" i="19"/>
  <c r="P37" i="18"/>
  <c r="O37" i="18"/>
  <c r="N37" i="18"/>
  <c r="M37" i="18"/>
  <c r="L37" i="18"/>
  <c r="K37" i="18"/>
  <c r="J37" i="18"/>
  <c r="I37" i="18"/>
  <c r="H37" i="18"/>
  <c r="E37" i="18"/>
  <c r="D37" i="18"/>
  <c r="P36" i="18"/>
  <c r="O36" i="18"/>
  <c r="N36" i="18"/>
  <c r="M36" i="18"/>
  <c r="L36" i="18"/>
  <c r="K36" i="18"/>
  <c r="J36" i="18"/>
  <c r="I36" i="18"/>
  <c r="H36" i="18"/>
  <c r="E36" i="18"/>
  <c r="D36" i="18"/>
  <c r="P35" i="18"/>
  <c r="O35" i="18"/>
  <c r="N35" i="18"/>
  <c r="M35" i="18"/>
  <c r="L35" i="18"/>
  <c r="K35" i="18"/>
  <c r="J35" i="18"/>
  <c r="I35" i="18"/>
  <c r="E35" i="18"/>
  <c r="D35" i="18"/>
  <c r="H35" i="18" s="1"/>
  <c r="P34" i="18"/>
  <c r="O34" i="18"/>
  <c r="N34" i="18"/>
  <c r="M34" i="18"/>
  <c r="L34" i="18"/>
  <c r="K34" i="18"/>
  <c r="J34" i="18"/>
  <c r="I34" i="18"/>
  <c r="E34" i="18"/>
  <c r="D34" i="18"/>
  <c r="H34" i="18" s="1"/>
  <c r="P33" i="18"/>
  <c r="O33" i="18"/>
  <c r="N33" i="18"/>
  <c r="M33" i="18"/>
  <c r="L33" i="18"/>
  <c r="K33" i="18"/>
  <c r="J33" i="18"/>
  <c r="I33" i="18"/>
  <c r="E33" i="18"/>
  <c r="D33" i="18"/>
  <c r="H33" i="18" s="1"/>
  <c r="P32" i="18"/>
  <c r="O32" i="18"/>
  <c r="N32" i="18"/>
  <c r="M32" i="18"/>
  <c r="L32" i="18"/>
  <c r="K32" i="18"/>
  <c r="J32" i="18"/>
  <c r="I32" i="18"/>
  <c r="E32" i="18"/>
  <c r="D32" i="18"/>
  <c r="H32" i="18" s="1"/>
  <c r="P25" i="18"/>
  <c r="O25" i="18"/>
  <c r="N25" i="18"/>
  <c r="M25" i="18"/>
  <c r="L25" i="18"/>
  <c r="K25" i="18"/>
  <c r="K29" i="18" s="1"/>
  <c r="J25" i="18"/>
  <c r="I25" i="18"/>
  <c r="E25" i="18"/>
  <c r="D25" i="18"/>
  <c r="H25" i="18" s="1"/>
  <c r="H29" i="18" s="1"/>
  <c r="P21" i="18"/>
  <c r="O21" i="18"/>
  <c r="N21" i="18"/>
  <c r="M21" i="18"/>
  <c r="L21" i="18"/>
  <c r="K21" i="18"/>
  <c r="J21" i="18"/>
  <c r="I21" i="18"/>
  <c r="E21" i="18"/>
  <c r="D21" i="18"/>
  <c r="H21" i="18" s="1"/>
  <c r="P16" i="18"/>
  <c r="O16" i="18"/>
  <c r="N16" i="18"/>
  <c r="M16" i="18"/>
  <c r="L16" i="18"/>
  <c r="K16" i="18"/>
  <c r="J16" i="18"/>
  <c r="I16" i="18"/>
  <c r="E16" i="18"/>
  <c r="D16" i="18"/>
  <c r="H16" i="18" s="1"/>
  <c r="P15" i="18"/>
  <c r="O15" i="18"/>
  <c r="N15" i="18"/>
  <c r="M15" i="18"/>
  <c r="L15" i="18"/>
  <c r="K15" i="18"/>
  <c r="J15" i="18"/>
  <c r="I15" i="18"/>
  <c r="E15" i="18"/>
  <c r="D15" i="18"/>
  <c r="H15" i="18" s="1"/>
  <c r="P14" i="18"/>
  <c r="O14" i="18"/>
  <c r="N14" i="18"/>
  <c r="M14" i="18"/>
  <c r="L14" i="18"/>
  <c r="K14" i="18"/>
  <c r="J14" i="18"/>
  <c r="I14" i="18"/>
  <c r="E14" i="18"/>
  <c r="D14" i="18"/>
  <c r="H14" i="18" s="1"/>
  <c r="P13" i="18"/>
  <c r="O13" i="18"/>
  <c r="N13" i="18"/>
  <c r="M13" i="18"/>
  <c r="L13" i="18"/>
  <c r="K13" i="18"/>
  <c r="J13" i="18"/>
  <c r="I13" i="18"/>
  <c r="E13" i="18"/>
  <c r="D13" i="18"/>
  <c r="H13" i="18" s="1"/>
  <c r="P12" i="18"/>
  <c r="O12" i="18"/>
  <c r="N12" i="18"/>
  <c r="M12" i="18"/>
  <c r="L12" i="18"/>
  <c r="K12" i="18"/>
  <c r="J12" i="18"/>
  <c r="I12" i="18"/>
  <c r="E12" i="18"/>
  <c r="D12" i="18"/>
  <c r="H12" i="18" s="1"/>
  <c r="P11" i="18"/>
  <c r="O11" i="18"/>
  <c r="N11" i="18"/>
  <c r="M11" i="18"/>
  <c r="L11" i="18"/>
  <c r="K11" i="18"/>
  <c r="J11" i="18"/>
  <c r="I11" i="18"/>
  <c r="E11" i="18"/>
  <c r="D11" i="18"/>
  <c r="H11" i="18" s="1"/>
  <c r="P9" i="18"/>
  <c r="O9" i="18"/>
  <c r="N9" i="18"/>
  <c r="M9" i="18"/>
  <c r="L9" i="18"/>
  <c r="K9" i="18"/>
  <c r="J9" i="18"/>
  <c r="I9" i="18"/>
  <c r="E9" i="18"/>
  <c r="D9" i="18"/>
  <c r="P8" i="18"/>
  <c r="O8" i="18"/>
  <c r="N8" i="18"/>
  <c r="M8" i="18"/>
  <c r="L8" i="18"/>
  <c r="K8" i="18"/>
  <c r="J8" i="18"/>
  <c r="I8" i="18"/>
  <c r="E8" i="18"/>
  <c r="D8" i="18"/>
  <c r="H8" i="18" s="1"/>
  <c r="P7" i="18"/>
  <c r="O7" i="18"/>
  <c r="N7" i="18"/>
  <c r="M7" i="18"/>
  <c r="L7" i="18"/>
  <c r="K7" i="18"/>
  <c r="J7" i="18"/>
  <c r="I7" i="18"/>
  <c r="E7" i="18"/>
  <c r="D7" i="18"/>
  <c r="H7" i="18" s="1"/>
  <c r="P6" i="18"/>
  <c r="O6" i="18"/>
  <c r="N6" i="18"/>
  <c r="M6" i="18"/>
  <c r="L6" i="18"/>
  <c r="K6" i="18"/>
  <c r="J6" i="18"/>
  <c r="I6" i="18"/>
  <c r="E6" i="18"/>
  <c r="D6" i="18"/>
  <c r="H6" i="18" s="1"/>
  <c r="P5" i="18"/>
  <c r="P23" i="18" s="1"/>
  <c r="O5" i="18"/>
  <c r="O23" i="18" s="1"/>
  <c r="N5" i="18"/>
  <c r="N23" i="18" s="1"/>
  <c r="M5" i="18"/>
  <c r="M23" i="18" s="1"/>
  <c r="L5" i="18"/>
  <c r="L23" i="18" s="1"/>
  <c r="L24" i="18" s="1"/>
  <c r="K5" i="18"/>
  <c r="K23" i="18" s="1"/>
  <c r="J5" i="18"/>
  <c r="J23" i="18" s="1"/>
  <c r="I5" i="18"/>
  <c r="I23" i="18" s="1"/>
  <c r="E5" i="18"/>
  <c r="E23" i="18" s="1"/>
  <c r="D5" i="18"/>
  <c r="P4" i="18"/>
  <c r="P27" i="18" s="1"/>
  <c r="O4" i="18"/>
  <c r="O27" i="18" s="1"/>
  <c r="N4" i="18"/>
  <c r="N27" i="18" s="1"/>
  <c r="M4" i="18"/>
  <c r="M27" i="18" s="1"/>
  <c r="L4" i="18"/>
  <c r="L27" i="18" s="1"/>
  <c r="K4" i="18"/>
  <c r="K27" i="18" s="1"/>
  <c r="K30" i="18" s="1"/>
  <c r="J4" i="18"/>
  <c r="J27" i="18" s="1"/>
  <c r="I4" i="18"/>
  <c r="I27" i="18" s="1"/>
  <c r="E4" i="18"/>
  <c r="E27" i="18" s="1"/>
  <c r="D4" i="18"/>
  <c r="H3" i="18"/>
  <c r="P2" i="18"/>
  <c r="P20" i="18" s="1"/>
  <c r="O2" i="18"/>
  <c r="O20" i="18" s="1"/>
  <c r="N2" i="18"/>
  <c r="N20" i="18" s="1"/>
  <c r="M2" i="18"/>
  <c r="M20" i="18" s="1"/>
  <c r="L2" i="18"/>
  <c r="L20" i="18" s="1"/>
  <c r="K2" i="18"/>
  <c r="K20" i="18" s="1"/>
  <c r="J2" i="18"/>
  <c r="J20" i="18" s="1"/>
  <c r="I2" i="18"/>
  <c r="I20" i="18" s="1"/>
  <c r="E2" i="18"/>
  <c r="E20" i="18" s="1"/>
  <c r="D2" i="18"/>
  <c r="O37" i="17"/>
  <c r="N37" i="17"/>
  <c r="M37" i="17"/>
  <c r="L37" i="17"/>
  <c r="K37" i="17"/>
  <c r="J37" i="17"/>
  <c r="I37" i="17"/>
  <c r="H37" i="17"/>
  <c r="E37" i="17"/>
  <c r="D37" i="17"/>
  <c r="O36" i="17"/>
  <c r="N36" i="17"/>
  <c r="M36" i="17"/>
  <c r="L36" i="17"/>
  <c r="K36" i="17"/>
  <c r="J36" i="17"/>
  <c r="I36" i="17"/>
  <c r="H36" i="17"/>
  <c r="E36" i="17"/>
  <c r="D36" i="17"/>
  <c r="O35" i="17"/>
  <c r="N35" i="17"/>
  <c r="M35" i="17"/>
  <c r="L35" i="17"/>
  <c r="K35" i="17"/>
  <c r="J35" i="17"/>
  <c r="I35" i="17"/>
  <c r="E35" i="17"/>
  <c r="D35" i="17"/>
  <c r="H35" i="17" s="1"/>
  <c r="O34" i="17"/>
  <c r="N34" i="17"/>
  <c r="M34" i="17"/>
  <c r="L34" i="17"/>
  <c r="K34" i="17"/>
  <c r="J34" i="17"/>
  <c r="I34" i="17"/>
  <c r="E34" i="17"/>
  <c r="D34" i="17"/>
  <c r="H34" i="17" s="1"/>
  <c r="O33" i="17"/>
  <c r="N33" i="17"/>
  <c r="M33" i="17"/>
  <c r="L33" i="17"/>
  <c r="K33" i="17"/>
  <c r="J33" i="17"/>
  <c r="I33" i="17"/>
  <c r="E33" i="17"/>
  <c r="D33" i="17"/>
  <c r="H33" i="17" s="1"/>
  <c r="O32" i="17"/>
  <c r="N32" i="17"/>
  <c r="M32" i="17"/>
  <c r="L32" i="17"/>
  <c r="K32" i="17"/>
  <c r="J32" i="17"/>
  <c r="I32" i="17"/>
  <c r="E32" i="17"/>
  <c r="D32" i="17"/>
  <c r="H32" i="17" s="1"/>
  <c r="O25" i="17"/>
  <c r="N25" i="17"/>
  <c r="M25" i="17"/>
  <c r="L25" i="17"/>
  <c r="K25" i="17"/>
  <c r="J25" i="17"/>
  <c r="I25" i="17"/>
  <c r="E25" i="17"/>
  <c r="D25" i="17"/>
  <c r="H25" i="17" s="1"/>
  <c r="H29" i="17" s="1"/>
  <c r="O21" i="17"/>
  <c r="N21" i="17"/>
  <c r="M21" i="17"/>
  <c r="L21" i="17"/>
  <c r="K21" i="17"/>
  <c r="J21" i="17"/>
  <c r="I21" i="17"/>
  <c r="E21" i="17"/>
  <c r="D21" i="17"/>
  <c r="H21" i="17" s="1"/>
  <c r="O16" i="17"/>
  <c r="N16" i="17"/>
  <c r="M16" i="17"/>
  <c r="L16" i="17"/>
  <c r="K16" i="17"/>
  <c r="J16" i="17"/>
  <c r="I16" i="17"/>
  <c r="E16" i="17"/>
  <c r="D16" i="17"/>
  <c r="H16" i="17" s="1"/>
  <c r="O15" i="17"/>
  <c r="N15" i="17"/>
  <c r="M15" i="17"/>
  <c r="L15" i="17"/>
  <c r="K15" i="17"/>
  <c r="J15" i="17"/>
  <c r="I15" i="17"/>
  <c r="E15" i="17"/>
  <c r="D15" i="17"/>
  <c r="H15" i="17" s="1"/>
  <c r="O14" i="17"/>
  <c r="N14" i="17"/>
  <c r="M14" i="17"/>
  <c r="L14" i="17"/>
  <c r="K14" i="17"/>
  <c r="J14" i="17"/>
  <c r="I14" i="17"/>
  <c r="E14" i="17"/>
  <c r="D14" i="17"/>
  <c r="H14" i="17" s="1"/>
  <c r="O13" i="17"/>
  <c r="N13" i="17"/>
  <c r="M13" i="17"/>
  <c r="L13" i="17"/>
  <c r="K13" i="17"/>
  <c r="J13" i="17"/>
  <c r="I13" i="17"/>
  <c r="E13" i="17"/>
  <c r="D13" i="17"/>
  <c r="H13" i="17" s="1"/>
  <c r="O12" i="17"/>
  <c r="N12" i="17"/>
  <c r="M12" i="17"/>
  <c r="L12" i="17"/>
  <c r="K12" i="17"/>
  <c r="J12" i="17"/>
  <c r="I12" i="17"/>
  <c r="E12" i="17"/>
  <c r="D12" i="17"/>
  <c r="H12" i="17" s="1"/>
  <c r="O11" i="17"/>
  <c r="N11" i="17"/>
  <c r="M11" i="17"/>
  <c r="L11" i="17"/>
  <c r="K11" i="17"/>
  <c r="J11" i="17"/>
  <c r="I11" i="17"/>
  <c r="E11" i="17"/>
  <c r="D11" i="17"/>
  <c r="H11" i="17" s="1"/>
  <c r="O9" i="17"/>
  <c r="N9" i="17"/>
  <c r="M9" i="17"/>
  <c r="L9" i="17"/>
  <c r="K9" i="17"/>
  <c r="J9" i="17"/>
  <c r="I9" i="17"/>
  <c r="E9" i="17"/>
  <c r="D9" i="17"/>
  <c r="O8" i="17"/>
  <c r="N8" i="17"/>
  <c r="M8" i="17"/>
  <c r="L8" i="17"/>
  <c r="K8" i="17"/>
  <c r="J8" i="17"/>
  <c r="I8" i="17"/>
  <c r="E8" i="17"/>
  <c r="D8" i="17"/>
  <c r="H8" i="17" s="1"/>
  <c r="O7" i="17"/>
  <c r="N7" i="17"/>
  <c r="M7" i="17"/>
  <c r="L7" i="17"/>
  <c r="K7" i="17"/>
  <c r="J7" i="17"/>
  <c r="I7" i="17"/>
  <c r="E7" i="17"/>
  <c r="D7" i="17"/>
  <c r="H7" i="17" s="1"/>
  <c r="O6" i="17"/>
  <c r="N6" i="17"/>
  <c r="M6" i="17"/>
  <c r="L6" i="17"/>
  <c r="K6" i="17"/>
  <c r="J6" i="17"/>
  <c r="I6" i="17"/>
  <c r="E6" i="17"/>
  <c r="D6" i="17"/>
  <c r="H6" i="17" s="1"/>
  <c r="O5" i="17"/>
  <c r="O23" i="17" s="1"/>
  <c r="N5" i="17"/>
  <c r="N23" i="17" s="1"/>
  <c r="M5" i="17"/>
  <c r="M23" i="17" s="1"/>
  <c r="L5" i="17"/>
  <c r="L23" i="17" s="1"/>
  <c r="L24" i="17" s="1"/>
  <c r="K5" i="17"/>
  <c r="K23" i="17" s="1"/>
  <c r="K24" i="17" s="1"/>
  <c r="J5" i="17"/>
  <c r="J23" i="17" s="1"/>
  <c r="I5" i="17"/>
  <c r="I23" i="17" s="1"/>
  <c r="E5" i="17"/>
  <c r="E23" i="17" s="1"/>
  <c r="D5" i="17"/>
  <c r="O4" i="17"/>
  <c r="O27" i="17" s="1"/>
  <c r="N4" i="17"/>
  <c r="N27" i="17" s="1"/>
  <c r="M4" i="17"/>
  <c r="M27" i="17" s="1"/>
  <c r="L4" i="17"/>
  <c r="L27" i="17" s="1"/>
  <c r="K4" i="17"/>
  <c r="K27" i="17" s="1"/>
  <c r="J4" i="17"/>
  <c r="J27" i="17" s="1"/>
  <c r="I4" i="17"/>
  <c r="I27" i="17" s="1"/>
  <c r="E4" i="17"/>
  <c r="E27" i="17" s="1"/>
  <c r="D4" i="17"/>
  <c r="H3" i="17"/>
  <c r="O2" i="17"/>
  <c r="O20" i="17" s="1"/>
  <c r="N2" i="17"/>
  <c r="N20" i="17" s="1"/>
  <c r="M2" i="17"/>
  <c r="M20" i="17" s="1"/>
  <c r="L2" i="17"/>
  <c r="L20" i="17" s="1"/>
  <c r="K2" i="17"/>
  <c r="K20" i="17" s="1"/>
  <c r="J2" i="17"/>
  <c r="J20" i="17" s="1"/>
  <c r="I2" i="17"/>
  <c r="I20" i="17" s="1"/>
  <c r="E2" i="17"/>
  <c r="E20" i="17" s="1"/>
  <c r="D2" i="17"/>
  <c r="P37" i="16"/>
  <c r="O37" i="16"/>
  <c r="N37" i="16"/>
  <c r="M37" i="16"/>
  <c r="L37" i="16"/>
  <c r="K37" i="16"/>
  <c r="J37" i="16"/>
  <c r="I37" i="16"/>
  <c r="H37" i="16"/>
  <c r="E37" i="16"/>
  <c r="D37" i="16"/>
  <c r="P36" i="16"/>
  <c r="O36" i="16"/>
  <c r="N36" i="16"/>
  <c r="M36" i="16"/>
  <c r="L36" i="16"/>
  <c r="K36" i="16"/>
  <c r="J36" i="16"/>
  <c r="I36" i="16"/>
  <c r="H36" i="16"/>
  <c r="E36" i="16"/>
  <c r="D36" i="16"/>
  <c r="P35" i="16"/>
  <c r="O35" i="16"/>
  <c r="N35" i="16"/>
  <c r="M35" i="16"/>
  <c r="L35" i="16"/>
  <c r="K35" i="16"/>
  <c r="J35" i="16"/>
  <c r="I35" i="16"/>
  <c r="E35" i="16"/>
  <c r="D35" i="16"/>
  <c r="H35" i="16" s="1"/>
  <c r="P34" i="16"/>
  <c r="O34" i="16"/>
  <c r="N34" i="16"/>
  <c r="M34" i="16"/>
  <c r="L34" i="16"/>
  <c r="K34" i="16"/>
  <c r="J34" i="16"/>
  <c r="I34" i="16"/>
  <c r="E34" i="16"/>
  <c r="D34" i="16"/>
  <c r="H34" i="16" s="1"/>
  <c r="P33" i="16"/>
  <c r="O33" i="16"/>
  <c r="N33" i="16"/>
  <c r="M33" i="16"/>
  <c r="L33" i="16"/>
  <c r="K33" i="16"/>
  <c r="J33" i="16"/>
  <c r="I33" i="16"/>
  <c r="E33" i="16"/>
  <c r="D33" i="16"/>
  <c r="H33" i="16" s="1"/>
  <c r="P32" i="16"/>
  <c r="O32" i="16"/>
  <c r="N32" i="16"/>
  <c r="M32" i="16"/>
  <c r="L32" i="16"/>
  <c r="K32" i="16"/>
  <c r="J32" i="16"/>
  <c r="I32" i="16"/>
  <c r="E32" i="16"/>
  <c r="D32" i="16"/>
  <c r="H32" i="16" s="1"/>
  <c r="P25" i="16"/>
  <c r="O25" i="16"/>
  <c r="N25" i="16"/>
  <c r="M25" i="16"/>
  <c r="L25" i="16"/>
  <c r="K25" i="16"/>
  <c r="K29" i="16" s="1"/>
  <c r="J25" i="16"/>
  <c r="I25" i="16"/>
  <c r="E25" i="16"/>
  <c r="D25" i="16"/>
  <c r="H25" i="16" s="1"/>
  <c r="H29" i="16" s="1"/>
  <c r="P21" i="16"/>
  <c r="O21" i="16"/>
  <c r="N21" i="16"/>
  <c r="M21" i="16"/>
  <c r="L21" i="16"/>
  <c r="K21" i="16"/>
  <c r="J21" i="16"/>
  <c r="I21" i="16"/>
  <c r="E21" i="16"/>
  <c r="D21" i="16"/>
  <c r="H21" i="16" s="1"/>
  <c r="P16" i="16"/>
  <c r="O16" i="16"/>
  <c r="N16" i="16"/>
  <c r="M16" i="16"/>
  <c r="L16" i="16"/>
  <c r="K16" i="16"/>
  <c r="J16" i="16"/>
  <c r="I16" i="16"/>
  <c r="E16" i="16"/>
  <c r="D16" i="16"/>
  <c r="H16" i="16" s="1"/>
  <c r="P15" i="16"/>
  <c r="O15" i="16"/>
  <c r="N15" i="16"/>
  <c r="M15" i="16"/>
  <c r="L15" i="16"/>
  <c r="K15" i="16"/>
  <c r="J15" i="16"/>
  <c r="I15" i="16"/>
  <c r="E15" i="16"/>
  <c r="D15" i="16"/>
  <c r="H15" i="16" s="1"/>
  <c r="P14" i="16"/>
  <c r="O14" i="16"/>
  <c r="N14" i="16"/>
  <c r="M14" i="16"/>
  <c r="L14" i="16"/>
  <c r="K14" i="16"/>
  <c r="J14" i="16"/>
  <c r="I14" i="16"/>
  <c r="E14" i="16"/>
  <c r="D14" i="16"/>
  <c r="H14" i="16" s="1"/>
  <c r="P13" i="16"/>
  <c r="O13" i="16"/>
  <c r="N13" i="16"/>
  <c r="M13" i="16"/>
  <c r="L13" i="16"/>
  <c r="K13" i="16"/>
  <c r="J13" i="16"/>
  <c r="I13" i="16"/>
  <c r="E13" i="16"/>
  <c r="D13" i="16"/>
  <c r="H13" i="16" s="1"/>
  <c r="P12" i="16"/>
  <c r="O12" i="16"/>
  <c r="N12" i="16"/>
  <c r="M12" i="16"/>
  <c r="L12" i="16"/>
  <c r="K12" i="16"/>
  <c r="J12" i="16"/>
  <c r="I12" i="16"/>
  <c r="E12" i="16"/>
  <c r="D12" i="16"/>
  <c r="H12" i="16" s="1"/>
  <c r="P11" i="16"/>
  <c r="O11" i="16"/>
  <c r="N11" i="16"/>
  <c r="M11" i="16"/>
  <c r="L11" i="16"/>
  <c r="K11" i="16"/>
  <c r="J11" i="16"/>
  <c r="I11" i="16"/>
  <c r="E11" i="16"/>
  <c r="D11" i="16"/>
  <c r="H11" i="16" s="1"/>
  <c r="P9" i="16"/>
  <c r="O9" i="16"/>
  <c r="N9" i="16"/>
  <c r="M9" i="16"/>
  <c r="L9" i="16"/>
  <c r="K9" i="16"/>
  <c r="J9" i="16"/>
  <c r="I9" i="16"/>
  <c r="E9" i="16"/>
  <c r="D9" i="16"/>
  <c r="P8" i="16"/>
  <c r="O8" i="16"/>
  <c r="N8" i="16"/>
  <c r="M8" i="16"/>
  <c r="L8" i="16"/>
  <c r="K8" i="16"/>
  <c r="J8" i="16"/>
  <c r="I8" i="16"/>
  <c r="E8" i="16"/>
  <c r="D8" i="16"/>
  <c r="H8" i="16" s="1"/>
  <c r="P7" i="16"/>
  <c r="O7" i="16"/>
  <c r="N7" i="16"/>
  <c r="M7" i="16"/>
  <c r="L7" i="16"/>
  <c r="K7" i="16"/>
  <c r="J7" i="16"/>
  <c r="I7" i="16"/>
  <c r="E7" i="16"/>
  <c r="D7" i="16"/>
  <c r="H7" i="16" s="1"/>
  <c r="P6" i="16"/>
  <c r="O6" i="16"/>
  <c r="N6" i="16"/>
  <c r="M6" i="16"/>
  <c r="L6" i="16"/>
  <c r="K6" i="16"/>
  <c r="J6" i="16"/>
  <c r="I6" i="16"/>
  <c r="E6" i="16"/>
  <c r="D6" i="16"/>
  <c r="H6" i="16" s="1"/>
  <c r="P5" i="16"/>
  <c r="P23" i="16" s="1"/>
  <c r="O5" i="16"/>
  <c r="O23" i="16" s="1"/>
  <c r="N5" i="16"/>
  <c r="N23" i="16" s="1"/>
  <c r="M5" i="16"/>
  <c r="M23" i="16" s="1"/>
  <c r="L5" i="16"/>
  <c r="L23" i="16" s="1"/>
  <c r="L24" i="16" s="1"/>
  <c r="K5" i="16"/>
  <c r="K23" i="16" s="1"/>
  <c r="J5" i="16"/>
  <c r="J23" i="16" s="1"/>
  <c r="I5" i="16"/>
  <c r="I23" i="16" s="1"/>
  <c r="E5" i="16"/>
  <c r="E23" i="16" s="1"/>
  <c r="D5" i="16"/>
  <c r="P4" i="16"/>
  <c r="P27" i="16" s="1"/>
  <c r="O4" i="16"/>
  <c r="O27" i="16" s="1"/>
  <c r="N4" i="16"/>
  <c r="N27" i="16" s="1"/>
  <c r="M4" i="16"/>
  <c r="M27" i="16" s="1"/>
  <c r="L4" i="16"/>
  <c r="L27" i="16" s="1"/>
  <c r="K4" i="16"/>
  <c r="K27" i="16" s="1"/>
  <c r="K30" i="16" s="1"/>
  <c r="J4" i="16"/>
  <c r="J27" i="16" s="1"/>
  <c r="I4" i="16"/>
  <c r="I27" i="16" s="1"/>
  <c r="E4" i="16"/>
  <c r="E27" i="16" s="1"/>
  <c r="D4" i="16"/>
  <c r="H3" i="16"/>
  <c r="P2" i="16"/>
  <c r="P20" i="16" s="1"/>
  <c r="O2" i="16"/>
  <c r="O20" i="16" s="1"/>
  <c r="N2" i="16"/>
  <c r="N20" i="16" s="1"/>
  <c r="M2" i="16"/>
  <c r="M20" i="16" s="1"/>
  <c r="L2" i="16"/>
  <c r="L20" i="16" s="1"/>
  <c r="K2" i="16"/>
  <c r="K20" i="16" s="1"/>
  <c r="J2" i="16"/>
  <c r="J20" i="16" s="1"/>
  <c r="I2" i="16"/>
  <c r="I20" i="16" s="1"/>
  <c r="E2" i="16"/>
  <c r="E20" i="16" s="1"/>
  <c r="D2" i="16"/>
  <c r="P37" i="15"/>
  <c r="O37" i="15"/>
  <c r="N37" i="15"/>
  <c r="M37" i="15"/>
  <c r="L37" i="15"/>
  <c r="K37" i="15"/>
  <c r="J37" i="15"/>
  <c r="I37" i="15"/>
  <c r="H37" i="15"/>
  <c r="E37" i="15"/>
  <c r="D37" i="15"/>
  <c r="P36" i="15"/>
  <c r="O36" i="15"/>
  <c r="N36" i="15"/>
  <c r="M36" i="15"/>
  <c r="L36" i="15"/>
  <c r="K36" i="15"/>
  <c r="J36" i="15"/>
  <c r="I36" i="15"/>
  <c r="H36" i="15"/>
  <c r="E36" i="15"/>
  <c r="D36" i="15"/>
  <c r="P35" i="15"/>
  <c r="O35" i="15"/>
  <c r="N35" i="15"/>
  <c r="M35" i="15"/>
  <c r="L35" i="15"/>
  <c r="K35" i="15"/>
  <c r="J35" i="15"/>
  <c r="I35" i="15"/>
  <c r="E35" i="15"/>
  <c r="D35" i="15"/>
  <c r="H35" i="15" s="1"/>
  <c r="P34" i="15"/>
  <c r="O34" i="15"/>
  <c r="N34" i="15"/>
  <c r="M34" i="15"/>
  <c r="L34" i="15"/>
  <c r="K34" i="15"/>
  <c r="J34" i="15"/>
  <c r="I34" i="15"/>
  <c r="E34" i="15"/>
  <c r="D34" i="15"/>
  <c r="H34" i="15" s="1"/>
  <c r="P33" i="15"/>
  <c r="O33" i="15"/>
  <c r="N33" i="15"/>
  <c r="M33" i="15"/>
  <c r="L33" i="15"/>
  <c r="K33" i="15"/>
  <c r="J33" i="15"/>
  <c r="I33" i="15"/>
  <c r="E33" i="15"/>
  <c r="D33" i="15"/>
  <c r="H33" i="15" s="1"/>
  <c r="P32" i="15"/>
  <c r="O32" i="15"/>
  <c r="N32" i="15"/>
  <c r="M32" i="15"/>
  <c r="L32" i="15"/>
  <c r="K32" i="15"/>
  <c r="J32" i="15"/>
  <c r="I32" i="15"/>
  <c r="E32" i="15"/>
  <c r="D32" i="15"/>
  <c r="H32" i="15" s="1"/>
  <c r="P25" i="15"/>
  <c r="O25" i="15"/>
  <c r="N25" i="15"/>
  <c r="M25" i="15"/>
  <c r="L25" i="15"/>
  <c r="K25" i="15"/>
  <c r="K29" i="15" s="1"/>
  <c r="J25" i="15"/>
  <c r="I25" i="15"/>
  <c r="E25" i="15"/>
  <c r="D25" i="15"/>
  <c r="H25" i="15" s="1"/>
  <c r="H29" i="15" s="1"/>
  <c r="P21" i="15"/>
  <c r="O21" i="15"/>
  <c r="N21" i="15"/>
  <c r="M21" i="15"/>
  <c r="L21" i="15"/>
  <c r="K21" i="15"/>
  <c r="J21" i="15"/>
  <c r="I21" i="15"/>
  <c r="E21" i="15"/>
  <c r="D21" i="15"/>
  <c r="H21" i="15" s="1"/>
  <c r="P16" i="15"/>
  <c r="O16" i="15"/>
  <c r="N16" i="15"/>
  <c r="M16" i="15"/>
  <c r="L16" i="15"/>
  <c r="K16" i="15"/>
  <c r="J16" i="15"/>
  <c r="I16" i="15"/>
  <c r="E16" i="15"/>
  <c r="D16" i="15"/>
  <c r="H16" i="15" s="1"/>
  <c r="P15" i="15"/>
  <c r="O15" i="15"/>
  <c r="N15" i="15"/>
  <c r="M15" i="15"/>
  <c r="L15" i="15"/>
  <c r="K15" i="15"/>
  <c r="J15" i="15"/>
  <c r="I15" i="15"/>
  <c r="E15" i="15"/>
  <c r="D15" i="15"/>
  <c r="H15" i="15" s="1"/>
  <c r="P14" i="15"/>
  <c r="O14" i="15"/>
  <c r="N14" i="15"/>
  <c r="M14" i="15"/>
  <c r="L14" i="15"/>
  <c r="K14" i="15"/>
  <c r="J14" i="15"/>
  <c r="I14" i="15"/>
  <c r="E14" i="15"/>
  <c r="D14" i="15"/>
  <c r="H14" i="15" s="1"/>
  <c r="P13" i="15"/>
  <c r="O13" i="15"/>
  <c r="N13" i="15"/>
  <c r="M13" i="15"/>
  <c r="L13" i="15"/>
  <c r="K13" i="15"/>
  <c r="J13" i="15"/>
  <c r="I13" i="15"/>
  <c r="E13" i="15"/>
  <c r="D13" i="15"/>
  <c r="H13" i="15" s="1"/>
  <c r="P12" i="15"/>
  <c r="O12" i="15"/>
  <c r="N12" i="15"/>
  <c r="M12" i="15"/>
  <c r="L12" i="15"/>
  <c r="K12" i="15"/>
  <c r="J12" i="15"/>
  <c r="I12" i="15"/>
  <c r="E12" i="15"/>
  <c r="D12" i="15"/>
  <c r="H12" i="15" s="1"/>
  <c r="P11" i="15"/>
  <c r="O11" i="15"/>
  <c r="N11" i="15"/>
  <c r="M11" i="15"/>
  <c r="L11" i="15"/>
  <c r="K11" i="15"/>
  <c r="J11" i="15"/>
  <c r="I11" i="15"/>
  <c r="E11" i="15"/>
  <c r="D11" i="15"/>
  <c r="H11" i="15" s="1"/>
  <c r="P9" i="15"/>
  <c r="O9" i="15"/>
  <c r="N9" i="15"/>
  <c r="M9" i="15"/>
  <c r="L9" i="15"/>
  <c r="K9" i="15"/>
  <c r="J9" i="15"/>
  <c r="I9" i="15"/>
  <c r="E9" i="15"/>
  <c r="D9" i="15"/>
  <c r="P8" i="15"/>
  <c r="O8" i="15"/>
  <c r="N8" i="15"/>
  <c r="M8" i="15"/>
  <c r="L8" i="15"/>
  <c r="K8" i="15"/>
  <c r="J8" i="15"/>
  <c r="I8" i="15"/>
  <c r="E8" i="15"/>
  <c r="D8" i="15"/>
  <c r="H8" i="15" s="1"/>
  <c r="P7" i="15"/>
  <c r="O7" i="15"/>
  <c r="N7" i="15"/>
  <c r="M7" i="15"/>
  <c r="L7" i="15"/>
  <c r="K7" i="15"/>
  <c r="J7" i="15"/>
  <c r="I7" i="15"/>
  <c r="E7" i="15"/>
  <c r="D7" i="15"/>
  <c r="H7" i="15" s="1"/>
  <c r="P6" i="15"/>
  <c r="O6" i="15"/>
  <c r="N6" i="15"/>
  <c r="M6" i="15"/>
  <c r="L6" i="15"/>
  <c r="K6" i="15"/>
  <c r="J6" i="15"/>
  <c r="I6" i="15"/>
  <c r="E6" i="15"/>
  <c r="D6" i="15"/>
  <c r="H6" i="15" s="1"/>
  <c r="P5" i="15"/>
  <c r="P23" i="15" s="1"/>
  <c r="O5" i="15"/>
  <c r="O23" i="15" s="1"/>
  <c r="N5" i="15"/>
  <c r="N23" i="15" s="1"/>
  <c r="M5" i="15"/>
  <c r="M23" i="15" s="1"/>
  <c r="L5" i="15"/>
  <c r="L23" i="15" s="1"/>
  <c r="L24" i="15" s="1"/>
  <c r="K5" i="15"/>
  <c r="K23" i="15" s="1"/>
  <c r="J5" i="15"/>
  <c r="J23" i="15" s="1"/>
  <c r="I5" i="15"/>
  <c r="I23" i="15" s="1"/>
  <c r="E5" i="15"/>
  <c r="E23" i="15" s="1"/>
  <c r="D5" i="15"/>
  <c r="P4" i="15"/>
  <c r="P27" i="15" s="1"/>
  <c r="O4" i="15"/>
  <c r="O27" i="15" s="1"/>
  <c r="N4" i="15"/>
  <c r="N27" i="15" s="1"/>
  <c r="M4" i="15"/>
  <c r="M27" i="15" s="1"/>
  <c r="L4" i="15"/>
  <c r="L27" i="15" s="1"/>
  <c r="K4" i="15"/>
  <c r="K27" i="15" s="1"/>
  <c r="K30" i="15" s="1"/>
  <c r="J4" i="15"/>
  <c r="J27" i="15" s="1"/>
  <c r="I4" i="15"/>
  <c r="I27" i="15" s="1"/>
  <c r="E4" i="15"/>
  <c r="E27" i="15" s="1"/>
  <c r="D4" i="15"/>
  <c r="H3" i="15"/>
  <c r="P2" i="15"/>
  <c r="P20" i="15" s="1"/>
  <c r="O2" i="15"/>
  <c r="O20" i="15" s="1"/>
  <c r="N2" i="15"/>
  <c r="N20" i="15" s="1"/>
  <c r="M2" i="15"/>
  <c r="M20" i="15" s="1"/>
  <c r="L2" i="15"/>
  <c r="L20" i="15" s="1"/>
  <c r="K2" i="15"/>
  <c r="K20" i="15" s="1"/>
  <c r="J2" i="15"/>
  <c r="J20" i="15" s="1"/>
  <c r="I2" i="15"/>
  <c r="I20" i="15" s="1"/>
  <c r="E2" i="15"/>
  <c r="E20" i="15" s="1"/>
  <c r="D2" i="15"/>
  <c r="P37" i="14"/>
  <c r="O37" i="14"/>
  <c r="N37" i="14"/>
  <c r="M37" i="14"/>
  <c r="L37" i="14"/>
  <c r="K37" i="14"/>
  <c r="J37" i="14"/>
  <c r="I37" i="14"/>
  <c r="H37" i="14"/>
  <c r="E37" i="14"/>
  <c r="D37" i="14"/>
  <c r="P36" i="14"/>
  <c r="O36" i="14"/>
  <c r="N36" i="14"/>
  <c r="M36" i="14"/>
  <c r="L36" i="14"/>
  <c r="K36" i="14"/>
  <c r="J36" i="14"/>
  <c r="I36" i="14"/>
  <c r="H36" i="14"/>
  <c r="E36" i="14"/>
  <c r="D36" i="14"/>
  <c r="P35" i="14"/>
  <c r="O35" i="14"/>
  <c r="N35" i="14"/>
  <c r="M35" i="14"/>
  <c r="L35" i="14"/>
  <c r="K35" i="14"/>
  <c r="J35" i="14"/>
  <c r="I35" i="14"/>
  <c r="E35" i="14"/>
  <c r="D35" i="14"/>
  <c r="H35" i="14" s="1"/>
  <c r="P34" i="14"/>
  <c r="O34" i="14"/>
  <c r="N34" i="14"/>
  <c r="M34" i="14"/>
  <c r="L34" i="14"/>
  <c r="K34" i="14"/>
  <c r="J34" i="14"/>
  <c r="I34" i="14"/>
  <c r="E34" i="14"/>
  <c r="D34" i="14"/>
  <c r="H34" i="14" s="1"/>
  <c r="P33" i="14"/>
  <c r="O33" i="14"/>
  <c r="N33" i="14"/>
  <c r="M33" i="14"/>
  <c r="L33" i="14"/>
  <c r="K33" i="14"/>
  <c r="J33" i="14"/>
  <c r="I33" i="14"/>
  <c r="E33" i="14"/>
  <c r="D33" i="14"/>
  <c r="H33" i="14" s="1"/>
  <c r="P32" i="14"/>
  <c r="O32" i="14"/>
  <c r="N32" i="14"/>
  <c r="M32" i="14"/>
  <c r="L32" i="14"/>
  <c r="K32" i="14"/>
  <c r="J32" i="14"/>
  <c r="I32" i="14"/>
  <c r="E32" i="14"/>
  <c r="D32" i="14"/>
  <c r="H32" i="14" s="1"/>
  <c r="P25" i="14"/>
  <c r="O25" i="14"/>
  <c r="N25" i="14"/>
  <c r="M25" i="14"/>
  <c r="L25" i="14"/>
  <c r="K25" i="14"/>
  <c r="K29" i="14" s="1"/>
  <c r="J25" i="14"/>
  <c r="I25" i="14"/>
  <c r="E25" i="14"/>
  <c r="D25" i="14"/>
  <c r="H25" i="14" s="1"/>
  <c r="H29" i="14" s="1"/>
  <c r="P21" i="14"/>
  <c r="O21" i="14"/>
  <c r="N21" i="14"/>
  <c r="M21" i="14"/>
  <c r="L21" i="14"/>
  <c r="K21" i="14"/>
  <c r="J21" i="14"/>
  <c r="I21" i="14"/>
  <c r="E21" i="14"/>
  <c r="D21" i="14"/>
  <c r="H21" i="14" s="1"/>
  <c r="P16" i="14"/>
  <c r="O16" i="14"/>
  <c r="N16" i="14"/>
  <c r="M16" i="14"/>
  <c r="L16" i="14"/>
  <c r="K16" i="14"/>
  <c r="J16" i="14"/>
  <c r="I16" i="14"/>
  <c r="E16" i="14"/>
  <c r="D16" i="14"/>
  <c r="H16" i="14" s="1"/>
  <c r="P15" i="14"/>
  <c r="O15" i="14"/>
  <c r="N15" i="14"/>
  <c r="M15" i="14"/>
  <c r="L15" i="14"/>
  <c r="K15" i="14"/>
  <c r="J15" i="14"/>
  <c r="I15" i="14"/>
  <c r="E15" i="14"/>
  <c r="D15" i="14"/>
  <c r="H15" i="14" s="1"/>
  <c r="P14" i="14"/>
  <c r="O14" i="14"/>
  <c r="N14" i="14"/>
  <c r="M14" i="14"/>
  <c r="L14" i="14"/>
  <c r="K14" i="14"/>
  <c r="J14" i="14"/>
  <c r="I14" i="14"/>
  <c r="E14" i="14"/>
  <c r="D14" i="14"/>
  <c r="H14" i="14" s="1"/>
  <c r="P13" i="14"/>
  <c r="O13" i="14"/>
  <c r="N13" i="14"/>
  <c r="M13" i="14"/>
  <c r="L13" i="14"/>
  <c r="K13" i="14"/>
  <c r="J13" i="14"/>
  <c r="I13" i="14"/>
  <c r="E13" i="14"/>
  <c r="D13" i="14"/>
  <c r="H13" i="14" s="1"/>
  <c r="P12" i="14"/>
  <c r="O12" i="14"/>
  <c r="N12" i="14"/>
  <c r="M12" i="14"/>
  <c r="L12" i="14"/>
  <c r="K12" i="14"/>
  <c r="J12" i="14"/>
  <c r="I12" i="14"/>
  <c r="E12" i="14"/>
  <c r="D12" i="14"/>
  <c r="H12" i="14" s="1"/>
  <c r="P11" i="14"/>
  <c r="O11" i="14"/>
  <c r="N11" i="14"/>
  <c r="M11" i="14"/>
  <c r="L11" i="14"/>
  <c r="K11" i="14"/>
  <c r="J11" i="14"/>
  <c r="I11" i="14"/>
  <c r="E11" i="14"/>
  <c r="D11" i="14"/>
  <c r="H11" i="14" s="1"/>
  <c r="P9" i="14"/>
  <c r="O9" i="14"/>
  <c r="N9" i="14"/>
  <c r="M9" i="14"/>
  <c r="L9" i="14"/>
  <c r="K9" i="14"/>
  <c r="J9" i="14"/>
  <c r="I9" i="14"/>
  <c r="E9" i="14"/>
  <c r="D9" i="14"/>
  <c r="P8" i="14"/>
  <c r="O8" i="14"/>
  <c r="N8" i="14"/>
  <c r="M8" i="14"/>
  <c r="L8" i="14"/>
  <c r="K8" i="14"/>
  <c r="J8" i="14"/>
  <c r="I8" i="14"/>
  <c r="E8" i="14"/>
  <c r="D8" i="14"/>
  <c r="H8" i="14" s="1"/>
  <c r="P7" i="14"/>
  <c r="O7" i="14"/>
  <c r="N7" i="14"/>
  <c r="M7" i="14"/>
  <c r="L7" i="14"/>
  <c r="K7" i="14"/>
  <c r="J7" i="14"/>
  <c r="I7" i="14"/>
  <c r="E7" i="14"/>
  <c r="D7" i="14"/>
  <c r="H7" i="14" s="1"/>
  <c r="P6" i="14"/>
  <c r="O6" i="14"/>
  <c r="N6" i="14"/>
  <c r="M6" i="14"/>
  <c r="L6" i="14"/>
  <c r="K6" i="14"/>
  <c r="J6" i="14"/>
  <c r="I6" i="14"/>
  <c r="E6" i="14"/>
  <c r="D6" i="14"/>
  <c r="H6" i="14" s="1"/>
  <c r="P5" i="14"/>
  <c r="P23" i="14" s="1"/>
  <c r="O5" i="14"/>
  <c r="O23" i="14" s="1"/>
  <c r="N5" i="14"/>
  <c r="N23" i="14" s="1"/>
  <c r="M5" i="14"/>
  <c r="M23" i="14" s="1"/>
  <c r="L5" i="14"/>
  <c r="L23" i="14" s="1"/>
  <c r="L24" i="14" s="1"/>
  <c r="K5" i="14"/>
  <c r="K23" i="14" s="1"/>
  <c r="J5" i="14"/>
  <c r="J23" i="14" s="1"/>
  <c r="I5" i="14"/>
  <c r="I23" i="14" s="1"/>
  <c r="E5" i="14"/>
  <c r="E23" i="14" s="1"/>
  <c r="D5" i="14"/>
  <c r="P4" i="14"/>
  <c r="P27" i="14" s="1"/>
  <c r="O4" i="14"/>
  <c r="O27" i="14" s="1"/>
  <c r="N4" i="14"/>
  <c r="N27" i="14" s="1"/>
  <c r="M4" i="14"/>
  <c r="M27" i="14" s="1"/>
  <c r="L4" i="14"/>
  <c r="L27" i="14" s="1"/>
  <c r="K4" i="14"/>
  <c r="K27" i="14" s="1"/>
  <c r="K30" i="14" s="1"/>
  <c r="J4" i="14"/>
  <c r="J27" i="14" s="1"/>
  <c r="I4" i="14"/>
  <c r="I27" i="14" s="1"/>
  <c r="E4" i="14"/>
  <c r="E27" i="14" s="1"/>
  <c r="D4" i="14"/>
  <c r="H3" i="14"/>
  <c r="P2" i="14"/>
  <c r="P20" i="14" s="1"/>
  <c r="O2" i="14"/>
  <c r="O20" i="14" s="1"/>
  <c r="N2" i="14"/>
  <c r="N20" i="14" s="1"/>
  <c r="M2" i="14"/>
  <c r="M20" i="14" s="1"/>
  <c r="L2" i="14"/>
  <c r="L20" i="14" s="1"/>
  <c r="K2" i="14"/>
  <c r="K20" i="14" s="1"/>
  <c r="J2" i="14"/>
  <c r="J20" i="14" s="1"/>
  <c r="I2" i="14"/>
  <c r="I20" i="14" s="1"/>
  <c r="E2" i="14"/>
  <c r="E20" i="14" s="1"/>
  <c r="D2" i="14"/>
  <c r="P37" i="13"/>
  <c r="O37" i="13"/>
  <c r="N37" i="13"/>
  <c r="M37" i="13"/>
  <c r="L37" i="13"/>
  <c r="K37" i="13"/>
  <c r="J37" i="13"/>
  <c r="I37" i="13"/>
  <c r="H37" i="13"/>
  <c r="E37" i="13"/>
  <c r="D37" i="13"/>
  <c r="P36" i="13"/>
  <c r="O36" i="13"/>
  <c r="N36" i="13"/>
  <c r="M36" i="13"/>
  <c r="L36" i="13"/>
  <c r="K36" i="13"/>
  <c r="J36" i="13"/>
  <c r="I36" i="13"/>
  <c r="H36" i="13"/>
  <c r="E36" i="13"/>
  <c r="D36" i="13"/>
  <c r="P35" i="13"/>
  <c r="O35" i="13"/>
  <c r="N35" i="13"/>
  <c r="M35" i="13"/>
  <c r="L35" i="13"/>
  <c r="K35" i="13"/>
  <c r="J35" i="13"/>
  <c r="I35" i="13"/>
  <c r="E35" i="13"/>
  <c r="D35" i="13"/>
  <c r="H35" i="13" s="1"/>
  <c r="P34" i="13"/>
  <c r="O34" i="13"/>
  <c r="N34" i="13"/>
  <c r="M34" i="13"/>
  <c r="L34" i="13"/>
  <c r="K34" i="13"/>
  <c r="J34" i="13"/>
  <c r="I34" i="13"/>
  <c r="E34" i="13"/>
  <c r="D34" i="13"/>
  <c r="H34" i="13" s="1"/>
  <c r="P33" i="13"/>
  <c r="O33" i="13"/>
  <c r="N33" i="13"/>
  <c r="M33" i="13"/>
  <c r="L33" i="13"/>
  <c r="K33" i="13"/>
  <c r="J33" i="13"/>
  <c r="I33" i="13"/>
  <c r="E33" i="13"/>
  <c r="D33" i="13"/>
  <c r="H33" i="13" s="1"/>
  <c r="P32" i="13"/>
  <c r="O32" i="13"/>
  <c r="N32" i="13"/>
  <c r="M32" i="13"/>
  <c r="L32" i="13"/>
  <c r="K32" i="13"/>
  <c r="J32" i="13"/>
  <c r="I32" i="13"/>
  <c r="E32" i="13"/>
  <c r="D32" i="13"/>
  <c r="H32" i="13" s="1"/>
  <c r="P25" i="13"/>
  <c r="O25" i="13"/>
  <c r="N25" i="13"/>
  <c r="M25" i="13"/>
  <c r="L25" i="13"/>
  <c r="K25" i="13"/>
  <c r="K29" i="13" s="1"/>
  <c r="J25" i="13"/>
  <c r="I25" i="13"/>
  <c r="E25" i="13"/>
  <c r="D25" i="13"/>
  <c r="H25" i="13" s="1"/>
  <c r="H29" i="13" s="1"/>
  <c r="P21" i="13"/>
  <c r="O21" i="13"/>
  <c r="N21" i="13"/>
  <c r="M21" i="13"/>
  <c r="L21" i="13"/>
  <c r="K21" i="13"/>
  <c r="J21" i="13"/>
  <c r="I21" i="13"/>
  <c r="E21" i="13"/>
  <c r="D21" i="13"/>
  <c r="H21" i="13" s="1"/>
  <c r="P16" i="13"/>
  <c r="O16" i="13"/>
  <c r="N16" i="13"/>
  <c r="M16" i="13"/>
  <c r="L16" i="13"/>
  <c r="K16" i="13"/>
  <c r="J16" i="13"/>
  <c r="I16" i="13"/>
  <c r="E16" i="13"/>
  <c r="D16" i="13"/>
  <c r="H16" i="13" s="1"/>
  <c r="P15" i="13"/>
  <c r="O15" i="13"/>
  <c r="N15" i="13"/>
  <c r="M15" i="13"/>
  <c r="L15" i="13"/>
  <c r="K15" i="13"/>
  <c r="J15" i="13"/>
  <c r="I15" i="13"/>
  <c r="E15" i="13"/>
  <c r="D15" i="13"/>
  <c r="H15" i="13" s="1"/>
  <c r="P14" i="13"/>
  <c r="O14" i="13"/>
  <c r="N14" i="13"/>
  <c r="M14" i="13"/>
  <c r="L14" i="13"/>
  <c r="K14" i="13"/>
  <c r="J14" i="13"/>
  <c r="I14" i="13"/>
  <c r="E14" i="13"/>
  <c r="D14" i="13"/>
  <c r="H14" i="13" s="1"/>
  <c r="P13" i="13"/>
  <c r="O13" i="13"/>
  <c r="N13" i="13"/>
  <c r="M13" i="13"/>
  <c r="L13" i="13"/>
  <c r="K13" i="13"/>
  <c r="J13" i="13"/>
  <c r="I13" i="13"/>
  <c r="E13" i="13"/>
  <c r="D13" i="13"/>
  <c r="H13" i="13" s="1"/>
  <c r="P12" i="13"/>
  <c r="O12" i="13"/>
  <c r="N12" i="13"/>
  <c r="M12" i="13"/>
  <c r="L12" i="13"/>
  <c r="K12" i="13"/>
  <c r="J12" i="13"/>
  <c r="I12" i="13"/>
  <c r="E12" i="13"/>
  <c r="D12" i="13"/>
  <c r="H12" i="13" s="1"/>
  <c r="P11" i="13"/>
  <c r="O11" i="13"/>
  <c r="N11" i="13"/>
  <c r="M11" i="13"/>
  <c r="L11" i="13"/>
  <c r="K11" i="13"/>
  <c r="J11" i="13"/>
  <c r="I11" i="13"/>
  <c r="E11" i="13"/>
  <c r="D11" i="13"/>
  <c r="H11" i="13" s="1"/>
  <c r="P9" i="13"/>
  <c r="O9" i="13"/>
  <c r="N9" i="13"/>
  <c r="M9" i="13"/>
  <c r="L9" i="13"/>
  <c r="K9" i="13"/>
  <c r="J9" i="13"/>
  <c r="I9" i="13"/>
  <c r="E9" i="13"/>
  <c r="D9" i="13"/>
  <c r="P8" i="13"/>
  <c r="O8" i="13"/>
  <c r="N8" i="13"/>
  <c r="M8" i="13"/>
  <c r="L8" i="13"/>
  <c r="K8" i="13"/>
  <c r="J8" i="13"/>
  <c r="I8" i="13"/>
  <c r="E8" i="13"/>
  <c r="D8" i="13"/>
  <c r="H8" i="13" s="1"/>
  <c r="P7" i="13"/>
  <c r="O7" i="13"/>
  <c r="N7" i="13"/>
  <c r="M7" i="13"/>
  <c r="L7" i="13"/>
  <c r="K7" i="13"/>
  <c r="J7" i="13"/>
  <c r="I7" i="13"/>
  <c r="E7" i="13"/>
  <c r="D7" i="13"/>
  <c r="H7" i="13" s="1"/>
  <c r="P6" i="13"/>
  <c r="O6" i="13"/>
  <c r="N6" i="13"/>
  <c r="M6" i="13"/>
  <c r="L6" i="13"/>
  <c r="K6" i="13"/>
  <c r="J6" i="13"/>
  <c r="I6" i="13"/>
  <c r="E6" i="13"/>
  <c r="D6" i="13"/>
  <c r="H6" i="13" s="1"/>
  <c r="P5" i="13"/>
  <c r="P23" i="13" s="1"/>
  <c r="O5" i="13"/>
  <c r="O23" i="13" s="1"/>
  <c r="N5" i="13"/>
  <c r="N23" i="13" s="1"/>
  <c r="M5" i="13"/>
  <c r="M23" i="13" s="1"/>
  <c r="L5" i="13"/>
  <c r="L23" i="13" s="1"/>
  <c r="L24" i="13" s="1"/>
  <c r="K5" i="13"/>
  <c r="K23" i="13" s="1"/>
  <c r="J5" i="13"/>
  <c r="J23" i="13" s="1"/>
  <c r="I5" i="13"/>
  <c r="I23" i="13" s="1"/>
  <c r="E5" i="13"/>
  <c r="E23" i="13" s="1"/>
  <c r="D5" i="13"/>
  <c r="P4" i="13"/>
  <c r="P27" i="13" s="1"/>
  <c r="O4" i="13"/>
  <c r="O27" i="13" s="1"/>
  <c r="N4" i="13"/>
  <c r="N27" i="13" s="1"/>
  <c r="M4" i="13"/>
  <c r="M27" i="13" s="1"/>
  <c r="L4" i="13"/>
  <c r="L27" i="13" s="1"/>
  <c r="K4" i="13"/>
  <c r="K27" i="13" s="1"/>
  <c r="K30" i="13" s="1"/>
  <c r="J4" i="13"/>
  <c r="J27" i="13" s="1"/>
  <c r="I4" i="13"/>
  <c r="I27" i="13" s="1"/>
  <c r="E4" i="13"/>
  <c r="E27" i="13" s="1"/>
  <c r="D4" i="13"/>
  <c r="H3" i="13"/>
  <c r="P2" i="13"/>
  <c r="P20" i="13" s="1"/>
  <c r="O2" i="13"/>
  <c r="O20" i="13" s="1"/>
  <c r="N2" i="13"/>
  <c r="N20" i="13" s="1"/>
  <c r="M2" i="13"/>
  <c r="M20" i="13" s="1"/>
  <c r="L2" i="13"/>
  <c r="L20" i="13" s="1"/>
  <c r="K2" i="13"/>
  <c r="K20" i="13" s="1"/>
  <c r="J2" i="13"/>
  <c r="J20" i="13" s="1"/>
  <c r="I2" i="13"/>
  <c r="I20" i="13" s="1"/>
  <c r="E2" i="13"/>
  <c r="E20" i="13" s="1"/>
  <c r="D2" i="13"/>
  <c r="N37" i="12"/>
  <c r="M37" i="12"/>
  <c r="L37" i="12"/>
  <c r="K37" i="12"/>
  <c r="J37" i="12"/>
  <c r="I37" i="12"/>
  <c r="H37" i="12"/>
  <c r="E37" i="12"/>
  <c r="D37" i="12"/>
  <c r="N36" i="12"/>
  <c r="M36" i="12"/>
  <c r="L36" i="12"/>
  <c r="K36" i="12"/>
  <c r="J36" i="12"/>
  <c r="I36" i="12"/>
  <c r="H36" i="12"/>
  <c r="E36" i="12"/>
  <c r="D36" i="12"/>
  <c r="N35" i="12"/>
  <c r="M35" i="12"/>
  <c r="L35" i="12"/>
  <c r="K35" i="12"/>
  <c r="J35" i="12"/>
  <c r="I35" i="12"/>
  <c r="E35" i="12"/>
  <c r="D35" i="12"/>
  <c r="H35" i="12" s="1"/>
  <c r="N34" i="12"/>
  <c r="M34" i="12"/>
  <c r="L34" i="12"/>
  <c r="K34" i="12"/>
  <c r="J34" i="12"/>
  <c r="I34" i="12"/>
  <c r="E34" i="12"/>
  <c r="D34" i="12"/>
  <c r="H34" i="12" s="1"/>
  <c r="N33" i="12"/>
  <c r="M33" i="12"/>
  <c r="L33" i="12"/>
  <c r="K33" i="12"/>
  <c r="J33" i="12"/>
  <c r="I33" i="12"/>
  <c r="E33" i="12"/>
  <c r="D33" i="12"/>
  <c r="H33" i="12" s="1"/>
  <c r="N32" i="12"/>
  <c r="M32" i="12"/>
  <c r="L32" i="12"/>
  <c r="K32" i="12"/>
  <c r="J32" i="12"/>
  <c r="I32" i="12"/>
  <c r="E32" i="12"/>
  <c r="D32" i="12"/>
  <c r="H32" i="12" s="1"/>
  <c r="N25" i="12"/>
  <c r="M25" i="12"/>
  <c r="L25" i="12"/>
  <c r="K25" i="12"/>
  <c r="J25" i="12"/>
  <c r="I25" i="12"/>
  <c r="E25" i="12"/>
  <c r="D25" i="12"/>
  <c r="H25" i="12" s="1"/>
  <c r="H29" i="12" s="1"/>
  <c r="N21" i="12"/>
  <c r="M21" i="12"/>
  <c r="L21" i="12"/>
  <c r="K21" i="12"/>
  <c r="J21" i="12"/>
  <c r="I21" i="12"/>
  <c r="E21" i="12"/>
  <c r="D21" i="12"/>
  <c r="H21" i="12" s="1"/>
  <c r="N16" i="12"/>
  <c r="M16" i="12"/>
  <c r="L16" i="12"/>
  <c r="K16" i="12"/>
  <c r="J16" i="12"/>
  <c r="I16" i="12"/>
  <c r="E16" i="12"/>
  <c r="D16" i="12"/>
  <c r="H16" i="12" s="1"/>
  <c r="N15" i="12"/>
  <c r="M15" i="12"/>
  <c r="L15" i="12"/>
  <c r="K15" i="12"/>
  <c r="J15" i="12"/>
  <c r="I15" i="12"/>
  <c r="E15" i="12"/>
  <c r="D15" i="12"/>
  <c r="H15" i="12" s="1"/>
  <c r="N14" i="12"/>
  <c r="M14" i="12"/>
  <c r="L14" i="12"/>
  <c r="K14" i="12"/>
  <c r="J14" i="12"/>
  <c r="I14" i="12"/>
  <c r="E14" i="12"/>
  <c r="D14" i="12"/>
  <c r="H14" i="12" s="1"/>
  <c r="N13" i="12"/>
  <c r="M13" i="12"/>
  <c r="L13" i="12"/>
  <c r="K13" i="12"/>
  <c r="J13" i="12"/>
  <c r="I13" i="12"/>
  <c r="E13" i="12"/>
  <c r="D13" i="12"/>
  <c r="H13" i="12" s="1"/>
  <c r="N12" i="12"/>
  <c r="M12" i="12"/>
  <c r="L12" i="12"/>
  <c r="K12" i="12"/>
  <c r="J12" i="12"/>
  <c r="I12" i="12"/>
  <c r="E12" i="12"/>
  <c r="D12" i="12"/>
  <c r="H12" i="12" s="1"/>
  <c r="N11" i="12"/>
  <c r="M11" i="12"/>
  <c r="L11" i="12"/>
  <c r="K11" i="12"/>
  <c r="J11" i="12"/>
  <c r="I11" i="12"/>
  <c r="E11" i="12"/>
  <c r="D11" i="12"/>
  <c r="H11" i="12" s="1"/>
  <c r="N9" i="12"/>
  <c r="M9" i="12"/>
  <c r="L9" i="12"/>
  <c r="K9" i="12"/>
  <c r="J9" i="12"/>
  <c r="I9" i="12"/>
  <c r="E9" i="12"/>
  <c r="D9" i="12"/>
  <c r="N8" i="12"/>
  <c r="M8" i="12"/>
  <c r="L8" i="12"/>
  <c r="K8" i="12"/>
  <c r="J8" i="12"/>
  <c r="I8" i="12"/>
  <c r="E8" i="12"/>
  <c r="D8" i="12"/>
  <c r="H8" i="12" s="1"/>
  <c r="N7" i="12"/>
  <c r="M7" i="12"/>
  <c r="L7" i="12"/>
  <c r="K7" i="12"/>
  <c r="J7" i="12"/>
  <c r="I7" i="12"/>
  <c r="E7" i="12"/>
  <c r="D7" i="12"/>
  <c r="H7" i="12" s="1"/>
  <c r="N6" i="12"/>
  <c r="M6" i="12"/>
  <c r="L6" i="12"/>
  <c r="K6" i="12"/>
  <c r="J6" i="12"/>
  <c r="I6" i="12"/>
  <c r="E6" i="12"/>
  <c r="D6" i="12"/>
  <c r="H6" i="12" s="1"/>
  <c r="N5" i="12"/>
  <c r="N23" i="12" s="1"/>
  <c r="M5" i="12"/>
  <c r="M23" i="12" s="1"/>
  <c r="L5" i="12"/>
  <c r="L23" i="12" s="1"/>
  <c r="L24" i="12" s="1"/>
  <c r="K5" i="12"/>
  <c r="K23" i="12" s="1"/>
  <c r="K24" i="12" s="1"/>
  <c r="J5" i="12"/>
  <c r="J23" i="12" s="1"/>
  <c r="I5" i="12"/>
  <c r="I23" i="12" s="1"/>
  <c r="E5" i="12"/>
  <c r="E23" i="12" s="1"/>
  <c r="D5" i="12"/>
  <c r="N4" i="12"/>
  <c r="N27" i="12" s="1"/>
  <c r="M4" i="12"/>
  <c r="M27" i="12" s="1"/>
  <c r="L4" i="12"/>
  <c r="L27" i="12" s="1"/>
  <c r="K4" i="12"/>
  <c r="K27" i="12" s="1"/>
  <c r="J4" i="12"/>
  <c r="J27" i="12" s="1"/>
  <c r="I4" i="12"/>
  <c r="I27" i="12" s="1"/>
  <c r="E4" i="12"/>
  <c r="E27" i="12" s="1"/>
  <c r="D4" i="12"/>
  <c r="H3" i="12"/>
  <c r="N2" i="12"/>
  <c r="N20" i="12" s="1"/>
  <c r="M2" i="12"/>
  <c r="M20" i="12" s="1"/>
  <c r="L2" i="12"/>
  <c r="L20" i="12" s="1"/>
  <c r="K2" i="12"/>
  <c r="K20" i="12" s="1"/>
  <c r="J2" i="12"/>
  <c r="J20" i="12" s="1"/>
  <c r="I2" i="12"/>
  <c r="I20" i="12" s="1"/>
  <c r="E2" i="12"/>
  <c r="E20" i="12" s="1"/>
  <c r="D2" i="12"/>
  <c r="P37" i="11"/>
  <c r="O37" i="11"/>
  <c r="N37" i="11"/>
  <c r="M37" i="11"/>
  <c r="L37" i="11"/>
  <c r="K37" i="11"/>
  <c r="J37" i="11"/>
  <c r="I37" i="11"/>
  <c r="H37" i="11"/>
  <c r="E37" i="11"/>
  <c r="D37" i="11"/>
  <c r="P36" i="11"/>
  <c r="O36" i="11"/>
  <c r="N36" i="11"/>
  <c r="M36" i="11"/>
  <c r="L36" i="11"/>
  <c r="K36" i="11"/>
  <c r="J36" i="11"/>
  <c r="I36" i="11"/>
  <c r="H36" i="11"/>
  <c r="E36" i="11"/>
  <c r="D36" i="11"/>
  <c r="P35" i="11"/>
  <c r="O35" i="11"/>
  <c r="N35" i="11"/>
  <c r="M35" i="11"/>
  <c r="L35" i="11"/>
  <c r="K35" i="11"/>
  <c r="J35" i="11"/>
  <c r="I35" i="11"/>
  <c r="E35" i="11"/>
  <c r="D35" i="11"/>
  <c r="H35" i="11" s="1"/>
  <c r="P34" i="11"/>
  <c r="O34" i="11"/>
  <c r="N34" i="11"/>
  <c r="M34" i="11"/>
  <c r="L34" i="11"/>
  <c r="K34" i="11"/>
  <c r="J34" i="11"/>
  <c r="I34" i="11"/>
  <c r="E34" i="11"/>
  <c r="D34" i="11"/>
  <c r="H34" i="11" s="1"/>
  <c r="P33" i="11"/>
  <c r="O33" i="11"/>
  <c r="N33" i="11"/>
  <c r="M33" i="11"/>
  <c r="L33" i="11"/>
  <c r="K33" i="11"/>
  <c r="J33" i="11"/>
  <c r="I33" i="11"/>
  <c r="E33" i="11"/>
  <c r="D33" i="11"/>
  <c r="H33" i="11" s="1"/>
  <c r="P32" i="11"/>
  <c r="O32" i="11"/>
  <c r="N32" i="11"/>
  <c r="M32" i="11"/>
  <c r="L32" i="11"/>
  <c r="K32" i="11"/>
  <c r="J32" i="11"/>
  <c r="I32" i="11"/>
  <c r="E32" i="11"/>
  <c r="D32" i="11"/>
  <c r="H32" i="11" s="1"/>
  <c r="P25" i="11"/>
  <c r="O25" i="11"/>
  <c r="N25" i="11"/>
  <c r="M25" i="11"/>
  <c r="L25" i="11"/>
  <c r="K25" i="11"/>
  <c r="K29" i="11" s="1"/>
  <c r="J25" i="11"/>
  <c r="I25" i="11"/>
  <c r="E25" i="11"/>
  <c r="D25" i="11"/>
  <c r="H25" i="11" s="1"/>
  <c r="H29" i="11" s="1"/>
  <c r="P21" i="11"/>
  <c r="O21" i="11"/>
  <c r="N21" i="11"/>
  <c r="M21" i="11"/>
  <c r="L21" i="11"/>
  <c r="K21" i="11"/>
  <c r="J21" i="11"/>
  <c r="I21" i="11"/>
  <c r="E21" i="11"/>
  <c r="D21" i="11"/>
  <c r="H21" i="11" s="1"/>
  <c r="P16" i="11"/>
  <c r="O16" i="11"/>
  <c r="N16" i="11"/>
  <c r="M16" i="11"/>
  <c r="L16" i="11"/>
  <c r="K16" i="11"/>
  <c r="J16" i="11"/>
  <c r="I16" i="11"/>
  <c r="E16" i="11"/>
  <c r="D16" i="11"/>
  <c r="H16" i="11" s="1"/>
  <c r="P15" i="11"/>
  <c r="O15" i="11"/>
  <c r="N15" i="11"/>
  <c r="M15" i="11"/>
  <c r="L15" i="11"/>
  <c r="K15" i="11"/>
  <c r="J15" i="11"/>
  <c r="I15" i="11"/>
  <c r="E15" i="11"/>
  <c r="D15" i="11"/>
  <c r="H15" i="11" s="1"/>
  <c r="P14" i="11"/>
  <c r="O14" i="11"/>
  <c r="N14" i="11"/>
  <c r="M14" i="11"/>
  <c r="L14" i="11"/>
  <c r="K14" i="11"/>
  <c r="J14" i="11"/>
  <c r="I14" i="11"/>
  <c r="E14" i="11"/>
  <c r="D14" i="11"/>
  <c r="H14" i="11" s="1"/>
  <c r="P13" i="11"/>
  <c r="O13" i="11"/>
  <c r="N13" i="11"/>
  <c r="M13" i="11"/>
  <c r="L13" i="11"/>
  <c r="K13" i="11"/>
  <c r="J13" i="11"/>
  <c r="I13" i="11"/>
  <c r="E13" i="11"/>
  <c r="D13" i="11"/>
  <c r="H13" i="11" s="1"/>
  <c r="P12" i="11"/>
  <c r="O12" i="11"/>
  <c r="N12" i="11"/>
  <c r="M12" i="11"/>
  <c r="L12" i="11"/>
  <c r="K12" i="11"/>
  <c r="J12" i="11"/>
  <c r="I12" i="11"/>
  <c r="E12" i="11"/>
  <c r="D12" i="11"/>
  <c r="H12" i="11" s="1"/>
  <c r="P11" i="11"/>
  <c r="O11" i="11"/>
  <c r="N11" i="11"/>
  <c r="M11" i="11"/>
  <c r="L11" i="11"/>
  <c r="K11" i="11"/>
  <c r="J11" i="11"/>
  <c r="I11" i="11"/>
  <c r="E11" i="11"/>
  <c r="D11" i="11"/>
  <c r="H11" i="11" s="1"/>
  <c r="P9" i="11"/>
  <c r="O9" i="11"/>
  <c r="N9" i="11"/>
  <c r="M9" i="11"/>
  <c r="L9" i="11"/>
  <c r="K9" i="11"/>
  <c r="J9" i="11"/>
  <c r="I9" i="11"/>
  <c r="E9" i="11"/>
  <c r="D9" i="11"/>
  <c r="P8" i="11"/>
  <c r="O8" i="11"/>
  <c r="N8" i="11"/>
  <c r="M8" i="11"/>
  <c r="L8" i="11"/>
  <c r="K8" i="11"/>
  <c r="J8" i="11"/>
  <c r="I8" i="11"/>
  <c r="E8" i="11"/>
  <c r="D8" i="11"/>
  <c r="H8" i="11" s="1"/>
  <c r="P7" i="11"/>
  <c r="O7" i="11"/>
  <c r="N7" i="11"/>
  <c r="M7" i="11"/>
  <c r="L7" i="11"/>
  <c r="K7" i="11"/>
  <c r="J7" i="11"/>
  <c r="I7" i="11"/>
  <c r="E7" i="11"/>
  <c r="D7" i="11"/>
  <c r="H7" i="11" s="1"/>
  <c r="P6" i="11"/>
  <c r="O6" i="11"/>
  <c r="N6" i="11"/>
  <c r="M6" i="11"/>
  <c r="L6" i="11"/>
  <c r="K6" i="11"/>
  <c r="J6" i="11"/>
  <c r="I6" i="11"/>
  <c r="E6" i="11"/>
  <c r="D6" i="11"/>
  <c r="H6" i="11" s="1"/>
  <c r="P5" i="11"/>
  <c r="P23" i="11" s="1"/>
  <c r="O5" i="11"/>
  <c r="O23" i="11" s="1"/>
  <c r="N5" i="11"/>
  <c r="N23" i="11" s="1"/>
  <c r="M5" i="11"/>
  <c r="M23" i="11" s="1"/>
  <c r="L5" i="11"/>
  <c r="L23" i="11" s="1"/>
  <c r="L24" i="11" s="1"/>
  <c r="K5" i="11"/>
  <c r="K23" i="11" s="1"/>
  <c r="J5" i="11"/>
  <c r="J23" i="11" s="1"/>
  <c r="I5" i="11"/>
  <c r="I23" i="11" s="1"/>
  <c r="E5" i="11"/>
  <c r="E23" i="11" s="1"/>
  <c r="D5" i="11"/>
  <c r="P4" i="11"/>
  <c r="P27" i="11" s="1"/>
  <c r="O4" i="11"/>
  <c r="O27" i="11" s="1"/>
  <c r="N4" i="11"/>
  <c r="N27" i="11" s="1"/>
  <c r="M4" i="11"/>
  <c r="M27" i="11" s="1"/>
  <c r="L4" i="11"/>
  <c r="L27" i="11" s="1"/>
  <c r="K4" i="11"/>
  <c r="K27" i="11" s="1"/>
  <c r="K30" i="11" s="1"/>
  <c r="J4" i="11"/>
  <c r="J27" i="11" s="1"/>
  <c r="I4" i="11"/>
  <c r="I27" i="11" s="1"/>
  <c r="E4" i="11"/>
  <c r="E27" i="11" s="1"/>
  <c r="D4" i="11"/>
  <c r="H3" i="11"/>
  <c r="P2" i="11"/>
  <c r="P20" i="11" s="1"/>
  <c r="O2" i="11"/>
  <c r="O20" i="11" s="1"/>
  <c r="N2" i="11"/>
  <c r="N20" i="11" s="1"/>
  <c r="M2" i="11"/>
  <c r="M20" i="11" s="1"/>
  <c r="L2" i="11"/>
  <c r="L20" i="11" s="1"/>
  <c r="K2" i="11"/>
  <c r="K20" i="11" s="1"/>
  <c r="J2" i="11"/>
  <c r="J20" i="11" s="1"/>
  <c r="I2" i="11"/>
  <c r="I20" i="11" s="1"/>
  <c r="E2" i="11"/>
  <c r="E20" i="11" s="1"/>
  <c r="D2" i="11"/>
  <c r="O37" i="10"/>
  <c r="N37" i="10"/>
  <c r="M37" i="10"/>
  <c r="L37" i="10"/>
  <c r="K37" i="10"/>
  <c r="J37" i="10"/>
  <c r="I37" i="10"/>
  <c r="H37" i="10"/>
  <c r="E37" i="10"/>
  <c r="D37" i="10"/>
  <c r="O36" i="10"/>
  <c r="N36" i="10"/>
  <c r="M36" i="10"/>
  <c r="L36" i="10"/>
  <c r="K36" i="10"/>
  <c r="J36" i="10"/>
  <c r="I36" i="10"/>
  <c r="H36" i="10"/>
  <c r="E36" i="10"/>
  <c r="D36" i="10"/>
  <c r="O35" i="10"/>
  <c r="N35" i="10"/>
  <c r="M35" i="10"/>
  <c r="L35" i="10"/>
  <c r="K35" i="10"/>
  <c r="J35" i="10"/>
  <c r="I35" i="10"/>
  <c r="E35" i="10"/>
  <c r="D35" i="10"/>
  <c r="H35" i="10" s="1"/>
  <c r="O34" i="10"/>
  <c r="N34" i="10"/>
  <c r="M34" i="10"/>
  <c r="L34" i="10"/>
  <c r="K34" i="10"/>
  <c r="J34" i="10"/>
  <c r="I34" i="10"/>
  <c r="E34" i="10"/>
  <c r="D34" i="10"/>
  <c r="H34" i="10" s="1"/>
  <c r="O33" i="10"/>
  <c r="N33" i="10"/>
  <c r="M33" i="10"/>
  <c r="L33" i="10"/>
  <c r="K33" i="10"/>
  <c r="J33" i="10"/>
  <c r="I33" i="10"/>
  <c r="E33" i="10"/>
  <c r="D33" i="10"/>
  <c r="H33" i="10" s="1"/>
  <c r="O32" i="10"/>
  <c r="N32" i="10"/>
  <c r="M32" i="10"/>
  <c r="L32" i="10"/>
  <c r="K32" i="10"/>
  <c r="J32" i="10"/>
  <c r="I32" i="10"/>
  <c r="E32" i="10"/>
  <c r="D32" i="10"/>
  <c r="H32" i="10" s="1"/>
  <c r="O25" i="10"/>
  <c r="N25" i="10"/>
  <c r="M25" i="10"/>
  <c r="L25" i="10"/>
  <c r="K25" i="10"/>
  <c r="J25" i="10"/>
  <c r="I25" i="10"/>
  <c r="E25" i="10"/>
  <c r="D25" i="10"/>
  <c r="H25" i="10" s="1"/>
  <c r="H29" i="10" s="1"/>
  <c r="O21" i="10"/>
  <c r="N21" i="10"/>
  <c r="M21" i="10"/>
  <c r="L21" i="10"/>
  <c r="K21" i="10"/>
  <c r="J21" i="10"/>
  <c r="I21" i="10"/>
  <c r="E21" i="10"/>
  <c r="D21" i="10"/>
  <c r="H21" i="10" s="1"/>
  <c r="O16" i="10"/>
  <c r="N16" i="10"/>
  <c r="M16" i="10"/>
  <c r="L16" i="10"/>
  <c r="K16" i="10"/>
  <c r="J16" i="10"/>
  <c r="I16" i="10"/>
  <c r="E16" i="10"/>
  <c r="D16" i="10"/>
  <c r="H16" i="10" s="1"/>
  <c r="O15" i="10"/>
  <c r="N15" i="10"/>
  <c r="M15" i="10"/>
  <c r="L15" i="10"/>
  <c r="K15" i="10"/>
  <c r="J15" i="10"/>
  <c r="I15" i="10"/>
  <c r="E15" i="10"/>
  <c r="D15" i="10"/>
  <c r="H15" i="10" s="1"/>
  <c r="O14" i="10"/>
  <c r="N14" i="10"/>
  <c r="M14" i="10"/>
  <c r="L14" i="10"/>
  <c r="K14" i="10"/>
  <c r="J14" i="10"/>
  <c r="I14" i="10"/>
  <c r="E14" i="10"/>
  <c r="D14" i="10"/>
  <c r="H14" i="10" s="1"/>
  <c r="O13" i="10"/>
  <c r="N13" i="10"/>
  <c r="M13" i="10"/>
  <c r="L13" i="10"/>
  <c r="K13" i="10"/>
  <c r="J13" i="10"/>
  <c r="I13" i="10"/>
  <c r="E13" i="10"/>
  <c r="D13" i="10"/>
  <c r="H13" i="10" s="1"/>
  <c r="O12" i="10"/>
  <c r="N12" i="10"/>
  <c r="M12" i="10"/>
  <c r="L12" i="10"/>
  <c r="K12" i="10"/>
  <c r="J12" i="10"/>
  <c r="I12" i="10"/>
  <c r="E12" i="10"/>
  <c r="D12" i="10"/>
  <c r="H12" i="10" s="1"/>
  <c r="O11" i="10"/>
  <c r="N11" i="10"/>
  <c r="M11" i="10"/>
  <c r="L11" i="10"/>
  <c r="K11" i="10"/>
  <c r="J11" i="10"/>
  <c r="I11" i="10"/>
  <c r="E11" i="10"/>
  <c r="D11" i="10"/>
  <c r="H11" i="10" s="1"/>
  <c r="O9" i="10"/>
  <c r="N9" i="10"/>
  <c r="M9" i="10"/>
  <c r="L9" i="10"/>
  <c r="K9" i="10"/>
  <c r="K10" i="10" s="1"/>
  <c r="J9" i="10"/>
  <c r="I9" i="10"/>
  <c r="E9" i="10"/>
  <c r="D9" i="10"/>
  <c r="O8" i="10"/>
  <c r="N8" i="10"/>
  <c r="M8" i="10"/>
  <c r="L8" i="10"/>
  <c r="K8" i="10"/>
  <c r="J8" i="10"/>
  <c r="I8" i="10"/>
  <c r="E8" i="10"/>
  <c r="D8" i="10"/>
  <c r="H8" i="10" s="1"/>
  <c r="O7" i="10"/>
  <c r="N7" i="10"/>
  <c r="M7" i="10"/>
  <c r="L7" i="10"/>
  <c r="K7" i="10"/>
  <c r="J7" i="10"/>
  <c r="I7" i="10"/>
  <c r="E7" i="10"/>
  <c r="D7" i="10"/>
  <c r="H7" i="10" s="1"/>
  <c r="O6" i="10"/>
  <c r="N6" i="10"/>
  <c r="M6" i="10"/>
  <c r="L6" i="10"/>
  <c r="K6" i="10"/>
  <c r="J6" i="10"/>
  <c r="I6" i="10"/>
  <c r="E6" i="10"/>
  <c r="D6" i="10"/>
  <c r="H6" i="10" s="1"/>
  <c r="O5" i="10"/>
  <c r="O23" i="10" s="1"/>
  <c r="N5" i="10"/>
  <c r="N23" i="10" s="1"/>
  <c r="M5" i="10"/>
  <c r="M23" i="10" s="1"/>
  <c r="L5" i="10"/>
  <c r="L23" i="10" s="1"/>
  <c r="L24" i="10" s="1"/>
  <c r="K5" i="10"/>
  <c r="K23" i="10" s="1"/>
  <c r="K24" i="10" s="1"/>
  <c r="J5" i="10"/>
  <c r="J23" i="10" s="1"/>
  <c r="I5" i="10"/>
  <c r="I23" i="10" s="1"/>
  <c r="E5" i="10"/>
  <c r="E23" i="10" s="1"/>
  <c r="D5" i="10"/>
  <c r="O4" i="10"/>
  <c r="O27" i="10" s="1"/>
  <c r="N4" i="10"/>
  <c r="N27" i="10" s="1"/>
  <c r="M4" i="10"/>
  <c r="M27" i="10" s="1"/>
  <c r="L4" i="10"/>
  <c r="L27" i="10" s="1"/>
  <c r="K4" i="10"/>
  <c r="K27" i="10" s="1"/>
  <c r="J4" i="10"/>
  <c r="J27" i="10" s="1"/>
  <c r="I4" i="10"/>
  <c r="I27" i="10" s="1"/>
  <c r="E4" i="10"/>
  <c r="E27" i="10" s="1"/>
  <c r="D4" i="10"/>
  <c r="H3" i="10"/>
  <c r="O2" i="10"/>
  <c r="O20" i="10" s="1"/>
  <c r="N2" i="10"/>
  <c r="N20" i="10" s="1"/>
  <c r="M2" i="10"/>
  <c r="M20" i="10" s="1"/>
  <c r="L2" i="10"/>
  <c r="L20" i="10" s="1"/>
  <c r="K2" i="10"/>
  <c r="K20" i="10" s="1"/>
  <c r="J2" i="10"/>
  <c r="J20" i="10" s="1"/>
  <c r="I2" i="10"/>
  <c r="I20" i="10" s="1"/>
  <c r="E2" i="10"/>
  <c r="E20" i="10" s="1"/>
  <c r="D2" i="10"/>
  <c r="Q37" i="9"/>
  <c r="P37" i="9"/>
  <c r="O37" i="9"/>
  <c r="N37" i="9"/>
  <c r="M37" i="9"/>
  <c r="L37" i="9"/>
  <c r="K37" i="9"/>
  <c r="J37" i="9"/>
  <c r="I37" i="9"/>
  <c r="H37" i="9"/>
  <c r="E37" i="9"/>
  <c r="D37" i="9"/>
  <c r="Q36" i="9"/>
  <c r="P36" i="9"/>
  <c r="O36" i="9"/>
  <c r="N36" i="9"/>
  <c r="M36" i="9"/>
  <c r="L36" i="9"/>
  <c r="K36" i="9"/>
  <c r="J36" i="9"/>
  <c r="I36" i="9"/>
  <c r="H36" i="9"/>
  <c r="E36" i="9"/>
  <c r="D36" i="9"/>
  <c r="Q35" i="9"/>
  <c r="P35" i="9"/>
  <c r="O35" i="9"/>
  <c r="N35" i="9"/>
  <c r="M35" i="9"/>
  <c r="L35" i="9"/>
  <c r="K35" i="9"/>
  <c r="J35" i="9"/>
  <c r="I35" i="9"/>
  <c r="E35" i="9"/>
  <c r="D35" i="9"/>
  <c r="H35" i="9" s="1"/>
  <c r="Q34" i="9"/>
  <c r="P34" i="9"/>
  <c r="O34" i="9"/>
  <c r="N34" i="9"/>
  <c r="M34" i="9"/>
  <c r="L34" i="9"/>
  <c r="K34" i="9"/>
  <c r="J34" i="9"/>
  <c r="I34" i="9"/>
  <c r="E34" i="9"/>
  <c r="D34" i="9"/>
  <c r="H34" i="9" s="1"/>
  <c r="Q33" i="9"/>
  <c r="P33" i="9"/>
  <c r="O33" i="9"/>
  <c r="N33" i="9"/>
  <c r="M33" i="9"/>
  <c r="L33" i="9"/>
  <c r="K33" i="9"/>
  <c r="J33" i="9"/>
  <c r="I33" i="9"/>
  <c r="E33" i="9"/>
  <c r="D33" i="9"/>
  <c r="H33" i="9" s="1"/>
  <c r="Q32" i="9"/>
  <c r="P32" i="9"/>
  <c r="O32" i="9"/>
  <c r="N32" i="9"/>
  <c r="M32" i="9"/>
  <c r="L32" i="9"/>
  <c r="K32" i="9"/>
  <c r="J32" i="9"/>
  <c r="I32" i="9"/>
  <c r="E32" i="9"/>
  <c r="D32" i="9"/>
  <c r="H32" i="9" s="1"/>
  <c r="Q25" i="9"/>
  <c r="P25" i="9"/>
  <c r="O25" i="9"/>
  <c r="N25" i="9"/>
  <c r="M25" i="9"/>
  <c r="L25" i="9"/>
  <c r="L29" i="9" s="1"/>
  <c r="K25" i="9"/>
  <c r="K29" i="9" s="1"/>
  <c r="J25" i="9"/>
  <c r="I25" i="9"/>
  <c r="E25" i="9"/>
  <c r="D25" i="9"/>
  <c r="H25" i="9" s="1"/>
  <c r="H29" i="9" s="1"/>
  <c r="Q21" i="9"/>
  <c r="P21" i="9"/>
  <c r="O21" i="9"/>
  <c r="N21" i="9"/>
  <c r="M21" i="9"/>
  <c r="L21" i="9"/>
  <c r="K21" i="9"/>
  <c r="J21" i="9"/>
  <c r="I21" i="9"/>
  <c r="E21" i="9"/>
  <c r="D21" i="9"/>
  <c r="H21" i="9" s="1"/>
  <c r="Q16" i="9"/>
  <c r="P16" i="9"/>
  <c r="O16" i="9"/>
  <c r="N16" i="9"/>
  <c r="M16" i="9"/>
  <c r="L16" i="9"/>
  <c r="K16" i="9"/>
  <c r="J16" i="9"/>
  <c r="I16" i="9"/>
  <c r="E16" i="9"/>
  <c r="D16" i="9"/>
  <c r="H16" i="9" s="1"/>
  <c r="Q15" i="9"/>
  <c r="P15" i="9"/>
  <c r="O15" i="9"/>
  <c r="N15" i="9"/>
  <c r="M15" i="9"/>
  <c r="L15" i="9"/>
  <c r="K15" i="9"/>
  <c r="J15" i="9"/>
  <c r="I15" i="9"/>
  <c r="E15" i="9"/>
  <c r="D15" i="9"/>
  <c r="H15" i="9" s="1"/>
  <c r="Q14" i="9"/>
  <c r="P14" i="9"/>
  <c r="O14" i="9"/>
  <c r="N14" i="9"/>
  <c r="M14" i="9"/>
  <c r="L14" i="9"/>
  <c r="K14" i="9"/>
  <c r="J14" i="9"/>
  <c r="I14" i="9"/>
  <c r="E14" i="9"/>
  <c r="D14" i="9"/>
  <c r="H14" i="9" s="1"/>
  <c r="Q13" i="9"/>
  <c r="P13" i="9"/>
  <c r="O13" i="9"/>
  <c r="N13" i="9"/>
  <c r="M13" i="9"/>
  <c r="L13" i="9"/>
  <c r="K13" i="9"/>
  <c r="J13" i="9"/>
  <c r="I13" i="9"/>
  <c r="E13" i="9"/>
  <c r="D13" i="9"/>
  <c r="H13" i="9" s="1"/>
  <c r="Q12" i="9"/>
  <c r="P12" i="9"/>
  <c r="O12" i="9"/>
  <c r="N12" i="9"/>
  <c r="M12" i="9"/>
  <c r="L12" i="9"/>
  <c r="K12" i="9"/>
  <c r="J12" i="9"/>
  <c r="I12" i="9"/>
  <c r="E12" i="9"/>
  <c r="D12" i="9"/>
  <c r="H12" i="9" s="1"/>
  <c r="Q11" i="9"/>
  <c r="P11" i="9"/>
  <c r="O11" i="9"/>
  <c r="N11" i="9"/>
  <c r="M11" i="9"/>
  <c r="L11" i="9"/>
  <c r="K11" i="9"/>
  <c r="J11" i="9"/>
  <c r="I11" i="9"/>
  <c r="E11" i="9"/>
  <c r="D11" i="9"/>
  <c r="H11" i="9" s="1"/>
  <c r="Q9" i="9"/>
  <c r="P9" i="9"/>
  <c r="O9" i="9"/>
  <c r="N9" i="9"/>
  <c r="M9" i="9"/>
  <c r="L9" i="9"/>
  <c r="K9" i="9"/>
  <c r="J9" i="9"/>
  <c r="I9" i="9"/>
  <c r="E9" i="9"/>
  <c r="D9" i="9"/>
  <c r="Q8" i="9"/>
  <c r="P8" i="9"/>
  <c r="O8" i="9"/>
  <c r="N8" i="9"/>
  <c r="M8" i="9"/>
  <c r="L8" i="9"/>
  <c r="K8" i="9"/>
  <c r="J8" i="9"/>
  <c r="I8" i="9"/>
  <c r="E8" i="9"/>
  <c r="D8" i="9"/>
  <c r="H8" i="9" s="1"/>
  <c r="Q7" i="9"/>
  <c r="P7" i="9"/>
  <c r="O7" i="9"/>
  <c r="N7" i="9"/>
  <c r="M7" i="9"/>
  <c r="L7" i="9"/>
  <c r="K7" i="9"/>
  <c r="J7" i="9"/>
  <c r="I7" i="9"/>
  <c r="E7" i="9"/>
  <c r="D7" i="9"/>
  <c r="H7" i="9" s="1"/>
  <c r="Q6" i="9"/>
  <c r="P6" i="9"/>
  <c r="O6" i="9"/>
  <c r="N6" i="9"/>
  <c r="M6" i="9"/>
  <c r="L6" i="9"/>
  <c r="K6" i="9"/>
  <c r="J6" i="9"/>
  <c r="I6" i="9"/>
  <c r="E6" i="9"/>
  <c r="D6" i="9"/>
  <c r="H6" i="9" s="1"/>
  <c r="Q5" i="9"/>
  <c r="Q23" i="9" s="1"/>
  <c r="P5" i="9"/>
  <c r="P23" i="9" s="1"/>
  <c r="O5" i="9"/>
  <c r="O23" i="9" s="1"/>
  <c r="N5" i="9"/>
  <c r="N23" i="9" s="1"/>
  <c r="M5" i="9"/>
  <c r="M23" i="9" s="1"/>
  <c r="L5" i="9"/>
  <c r="L23" i="9" s="1"/>
  <c r="K5" i="9"/>
  <c r="K23" i="9" s="1"/>
  <c r="J5" i="9"/>
  <c r="J23" i="9" s="1"/>
  <c r="I5" i="9"/>
  <c r="I23" i="9" s="1"/>
  <c r="E5" i="9"/>
  <c r="E23" i="9" s="1"/>
  <c r="D5" i="9"/>
  <c r="Q4" i="9"/>
  <c r="Q27" i="9" s="1"/>
  <c r="P4" i="9"/>
  <c r="P27" i="9" s="1"/>
  <c r="O4" i="9"/>
  <c r="O27" i="9" s="1"/>
  <c r="N4" i="9"/>
  <c r="N27" i="9" s="1"/>
  <c r="M4" i="9"/>
  <c r="M27" i="9" s="1"/>
  <c r="L4" i="9"/>
  <c r="L27" i="9" s="1"/>
  <c r="L30" i="9" s="1"/>
  <c r="K4" i="9"/>
  <c r="K27" i="9" s="1"/>
  <c r="K30" i="9" s="1"/>
  <c r="J4" i="9"/>
  <c r="J27" i="9" s="1"/>
  <c r="I4" i="9"/>
  <c r="I27" i="9" s="1"/>
  <c r="E4" i="9"/>
  <c r="E27" i="9" s="1"/>
  <c r="D4" i="9"/>
  <c r="H3" i="9"/>
  <c r="Q2" i="9"/>
  <c r="Q20" i="9" s="1"/>
  <c r="P2" i="9"/>
  <c r="P20" i="9" s="1"/>
  <c r="O2" i="9"/>
  <c r="O20" i="9" s="1"/>
  <c r="N2" i="9"/>
  <c r="N20" i="9" s="1"/>
  <c r="M2" i="9"/>
  <c r="M20" i="9" s="1"/>
  <c r="L2" i="9"/>
  <c r="L20" i="9" s="1"/>
  <c r="K2" i="9"/>
  <c r="K20" i="9" s="1"/>
  <c r="J2" i="9"/>
  <c r="J20" i="9" s="1"/>
  <c r="I2" i="9"/>
  <c r="I20" i="9" s="1"/>
  <c r="E2" i="9"/>
  <c r="E20" i="9" s="1"/>
  <c r="D2" i="9"/>
  <c r="Q37" i="8"/>
  <c r="P37" i="8"/>
  <c r="O37" i="8"/>
  <c r="N37" i="8"/>
  <c r="M37" i="8"/>
  <c r="L37" i="8"/>
  <c r="K37" i="8"/>
  <c r="J37" i="8"/>
  <c r="I37" i="8"/>
  <c r="H37" i="8"/>
  <c r="E37" i="8"/>
  <c r="D37" i="8"/>
  <c r="Q36" i="8"/>
  <c r="P36" i="8"/>
  <c r="O36" i="8"/>
  <c r="N36" i="8"/>
  <c r="M36" i="8"/>
  <c r="L36" i="8"/>
  <c r="K36" i="8"/>
  <c r="J36" i="8"/>
  <c r="I36" i="8"/>
  <c r="H36" i="8"/>
  <c r="E36" i="8"/>
  <c r="D36" i="8"/>
  <c r="Q35" i="8"/>
  <c r="P35" i="8"/>
  <c r="O35" i="8"/>
  <c r="N35" i="8"/>
  <c r="M35" i="8"/>
  <c r="L35" i="8"/>
  <c r="K35" i="8"/>
  <c r="J35" i="8"/>
  <c r="I35" i="8"/>
  <c r="E35" i="8"/>
  <c r="D35" i="8"/>
  <c r="H35" i="8" s="1"/>
  <c r="Q34" i="8"/>
  <c r="P34" i="8"/>
  <c r="O34" i="8"/>
  <c r="N34" i="8"/>
  <c r="M34" i="8"/>
  <c r="L34" i="8"/>
  <c r="K34" i="8"/>
  <c r="J34" i="8"/>
  <c r="I34" i="8"/>
  <c r="E34" i="8"/>
  <c r="D34" i="8"/>
  <c r="H34" i="8" s="1"/>
  <c r="Q33" i="8"/>
  <c r="P33" i="8"/>
  <c r="O33" i="8"/>
  <c r="N33" i="8"/>
  <c r="M33" i="8"/>
  <c r="L33" i="8"/>
  <c r="K33" i="8"/>
  <c r="J33" i="8"/>
  <c r="I33" i="8"/>
  <c r="E33" i="8"/>
  <c r="D33" i="8"/>
  <c r="H33" i="8" s="1"/>
  <c r="Q32" i="8"/>
  <c r="P32" i="8"/>
  <c r="O32" i="8"/>
  <c r="N32" i="8"/>
  <c r="M32" i="8"/>
  <c r="L32" i="8"/>
  <c r="K32" i="8"/>
  <c r="J32" i="8"/>
  <c r="I32" i="8"/>
  <c r="E32" i="8"/>
  <c r="D32" i="8"/>
  <c r="H32" i="8" s="1"/>
  <c r="Q25" i="8"/>
  <c r="P25" i="8"/>
  <c r="O25" i="8"/>
  <c r="N25" i="8"/>
  <c r="M25" i="8"/>
  <c r="L25" i="8"/>
  <c r="L29" i="8" s="1"/>
  <c r="K25" i="8"/>
  <c r="K29" i="8" s="1"/>
  <c r="J25" i="8"/>
  <c r="I25" i="8"/>
  <c r="E25" i="8"/>
  <c r="D25" i="8"/>
  <c r="H25" i="8" s="1"/>
  <c r="H29" i="8" s="1"/>
  <c r="Q21" i="8"/>
  <c r="P21" i="8"/>
  <c r="O21" i="8"/>
  <c r="N21" i="8"/>
  <c r="M21" i="8"/>
  <c r="L21" i="8"/>
  <c r="K21" i="8"/>
  <c r="J21" i="8"/>
  <c r="I21" i="8"/>
  <c r="E21" i="8"/>
  <c r="D21" i="8"/>
  <c r="H21" i="8" s="1"/>
  <c r="Q16" i="8"/>
  <c r="P16" i="8"/>
  <c r="O16" i="8"/>
  <c r="N16" i="8"/>
  <c r="M16" i="8"/>
  <c r="L16" i="8"/>
  <c r="K16" i="8"/>
  <c r="J16" i="8"/>
  <c r="I16" i="8"/>
  <c r="E16" i="8"/>
  <c r="D16" i="8"/>
  <c r="H16" i="8" s="1"/>
  <c r="Q15" i="8"/>
  <c r="P15" i="8"/>
  <c r="O15" i="8"/>
  <c r="N15" i="8"/>
  <c r="M15" i="8"/>
  <c r="L15" i="8"/>
  <c r="K15" i="8"/>
  <c r="J15" i="8"/>
  <c r="I15" i="8"/>
  <c r="E15" i="8"/>
  <c r="D15" i="8"/>
  <c r="H15" i="8" s="1"/>
  <c r="Q14" i="8"/>
  <c r="P14" i="8"/>
  <c r="O14" i="8"/>
  <c r="N14" i="8"/>
  <c r="M14" i="8"/>
  <c r="L14" i="8"/>
  <c r="K14" i="8"/>
  <c r="J14" i="8"/>
  <c r="I14" i="8"/>
  <c r="E14" i="8"/>
  <c r="D14" i="8"/>
  <c r="H14" i="8" s="1"/>
  <c r="Q13" i="8"/>
  <c r="P13" i="8"/>
  <c r="O13" i="8"/>
  <c r="N13" i="8"/>
  <c r="M13" i="8"/>
  <c r="L13" i="8"/>
  <c r="K13" i="8"/>
  <c r="J13" i="8"/>
  <c r="I13" i="8"/>
  <c r="E13" i="8"/>
  <c r="D13" i="8"/>
  <c r="H13" i="8" s="1"/>
  <c r="Q12" i="8"/>
  <c r="P12" i="8"/>
  <c r="O12" i="8"/>
  <c r="N12" i="8"/>
  <c r="M12" i="8"/>
  <c r="L12" i="8"/>
  <c r="K12" i="8"/>
  <c r="J12" i="8"/>
  <c r="I12" i="8"/>
  <c r="E12" i="8"/>
  <c r="D12" i="8"/>
  <c r="H12" i="8" s="1"/>
  <c r="Q11" i="8"/>
  <c r="P11" i="8"/>
  <c r="O11" i="8"/>
  <c r="N11" i="8"/>
  <c r="M11" i="8"/>
  <c r="L11" i="8"/>
  <c r="K11" i="8"/>
  <c r="J11" i="8"/>
  <c r="I11" i="8"/>
  <c r="E11" i="8"/>
  <c r="D11" i="8"/>
  <c r="H11" i="8" s="1"/>
  <c r="Q9" i="8"/>
  <c r="Q10" i="8" s="1"/>
  <c r="P9" i="8"/>
  <c r="O9" i="8"/>
  <c r="N9" i="8"/>
  <c r="M9" i="8"/>
  <c r="L9" i="8"/>
  <c r="K9" i="8"/>
  <c r="J9" i="8"/>
  <c r="I9" i="8"/>
  <c r="E9" i="8"/>
  <c r="D9" i="8"/>
  <c r="Q8" i="8"/>
  <c r="P8" i="8"/>
  <c r="O8" i="8"/>
  <c r="N8" i="8"/>
  <c r="M8" i="8"/>
  <c r="L8" i="8"/>
  <c r="K8" i="8"/>
  <c r="J8" i="8"/>
  <c r="I8" i="8"/>
  <c r="E8" i="8"/>
  <c r="D8" i="8"/>
  <c r="H8" i="8" s="1"/>
  <c r="Q7" i="8"/>
  <c r="P7" i="8"/>
  <c r="O7" i="8"/>
  <c r="N7" i="8"/>
  <c r="M7" i="8"/>
  <c r="L7" i="8"/>
  <c r="K7" i="8"/>
  <c r="J7" i="8"/>
  <c r="I7" i="8"/>
  <c r="E7" i="8"/>
  <c r="D7" i="8"/>
  <c r="H7" i="8" s="1"/>
  <c r="Q6" i="8"/>
  <c r="P6" i="8"/>
  <c r="O6" i="8"/>
  <c r="N6" i="8"/>
  <c r="M6" i="8"/>
  <c r="L6" i="8"/>
  <c r="K6" i="8"/>
  <c r="J6" i="8"/>
  <c r="I6" i="8"/>
  <c r="E6" i="8"/>
  <c r="D6" i="8"/>
  <c r="H6" i="8" s="1"/>
  <c r="Q5" i="8"/>
  <c r="Q23" i="8" s="1"/>
  <c r="P5" i="8"/>
  <c r="P23" i="8" s="1"/>
  <c r="O5" i="8"/>
  <c r="O23" i="8" s="1"/>
  <c r="N5" i="8"/>
  <c r="N23" i="8" s="1"/>
  <c r="M5" i="8"/>
  <c r="M23" i="8" s="1"/>
  <c r="L5" i="8"/>
  <c r="L23" i="8" s="1"/>
  <c r="K5" i="8"/>
  <c r="K23" i="8" s="1"/>
  <c r="J5" i="8"/>
  <c r="J23" i="8" s="1"/>
  <c r="I5" i="8"/>
  <c r="I23" i="8" s="1"/>
  <c r="E5" i="8"/>
  <c r="E23" i="8" s="1"/>
  <c r="D5" i="8"/>
  <c r="Q4" i="8"/>
  <c r="Q27" i="8" s="1"/>
  <c r="P4" i="8"/>
  <c r="P27" i="8" s="1"/>
  <c r="O4" i="8"/>
  <c r="O27" i="8" s="1"/>
  <c r="N4" i="8"/>
  <c r="N27" i="8" s="1"/>
  <c r="M4" i="8"/>
  <c r="M27" i="8" s="1"/>
  <c r="L4" i="8"/>
  <c r="L27" i="8" s="1"/>
  <c r="L30" i="8" s="1"/>
  <c r="K4" i="8"/>
  <c r="K27" i="8" s="1"/>
  <c r="K30" i="8" s="1"/>
  <c r="J4" i="8"/>
  <c r="J27" i="8" s="1"/>
  <c r="I4" i="8"/>
  <c r="I27" i="8" s="1"/>
  <c r="E4" i="8"/>
  <c r="E27" i="8" s="1"/>
  <c r="D4" i="8"/>
  <c r="H3" i="8"/>
  <c r="Q2" i="8"/>
  <c r="Q20" i="8" s="1"/>
  <c r="P2" i="8"/>
  <c r="P20" i="8" s="1"/>
  <c r="O2" i="8"/>
  <c r="O20" i="8" s="1"/>
  <c r="N2" i="8"/>
  <c r="N20" i="8" s="1"/>
  <c r="M2" i="8"/>
  <c r="M20" i="8" s="1"/>
  <c r="L2" i="8"/>
  <c r="L20" i="8" s="1"/>
  <c r="K2" i="8"/>
  <c r="K20" i="8" s="1"/>
  <c r="J2" i="8"/>
  <c r="J20" i="8" s="1"/>
  <c r="I2" i="8"/>
  <c r="I20" i="8" s="1"/>
  <c r="E2" i="8"/>
  <c r="E20" i="8" s="1"/>
  <c r="D2" i="8"/>
  <c r="P37" i="7"/>
  <c r="O37" i="7"/>
  <c r="N37" i="7"/>
  <c r="M37" i="7"/>
  <c r="L37" i="7"/>
  <c r="K37" i="7"/>
  <c r="J37" i="7"/>
  <c r="I37" i="7"/>
  <c r="H37" i="7"/>
  <c r="E37" i="7"/>
  <c r="D37" i="7"/>
  <c r="P36" i="7"/>
  <c r="O36" i="7"/>
  <c r="N36" i="7"/>
  <c r="M36" i="7"/>
  <c r="L36" i="7"/>
  <c r="K36" i="7"/>
  <c r="J36" i="7"/>
  <c r="I36" i="7"/>
  <c r="H36" i="7"/>
  <c r="E36" i="7"/>
  <c r="D36" i="7"/>
  <c r="P35" i="7"/>
  <c r="O35" i="7"/>
  <c r="N35" i="7"/>
  <c r="M35" i="7"/>
  <c r="L35" i="7"/>
  <c r="K35" i="7"/>
  <c r="J35" i="7"/>
  <c r="I35" i="7"/>
  <c r="E35" i="7"/>
  <c r="D35" i="7"/>
  <c r="H35" i="7" s="1"/>
  <c r="P34" i="7"/>
  <c r="O34" i="7"/>
  <c r="N34" i="7"/>
  <c r="M34" i="7"/>
  <c r="L34" i="7"/>
  <c r="K34" i="7"/>
  <c r="J34" i="7"/>
  <c r="I34" i="7"/>
  <c r="E34" i="7"/>
  <c r="D34" i="7"/>
  <c r="H34" i="7" s="1"/>
  <c r="P33" i="7"/>
  <c r="O33" i="7"/>
  <c r="N33" i="7"/>
  <c r="M33" i="7"/>
  <c r="L33" i="7"/>
  <c r="K33" i="7"/>
  <c r="J33" i="7"/>
  <c r="I33" i="7"/>
  <c r="E33" i="7"/>
  <c r="D33" i="7"/>
  <c r="H33" i="7" s="1"/>
  <c r="P32" i="7"/>
  <c r="O32" i="7"/>
  <c r="N32" i="7"/>
  <c r="M32" i="7"/>
  <c r="L32" i="7"/>
  <c r="K32" i="7"/>
  <c r="J32" i="7"/>
  <c r="I32" i="7"/>
  <c r="E32" i="7"/>
  <c r="D32" i="7"/>
  <c r="H32" i="7" s="1"/>
  <c r="P25" i="7"/>
  <c r="O25" i="7"/>
  <c r="N25" i="7"/>
  <c r="M25" i="7"/>
  <c r="L25" i="7"/>
  <c r="K25" i="7"/>
  <c r="K29" i="7" s="1"/>
  <c r="J25" i="7"/>
  <c r="I25" i="7"/>
  <c r="E25" i="7"/>
  <c r="D25" i="7"/>
  <c r="H25" i="7" s="1"/>
  <c r="H29" i="7" s="1"/>
  <c r="P21" i="7"/>
  <c r="O21" i="7"/>
  <c r="N21" i="7"/>
  <c r="M21" i="7"/>
  <c r="L21" i="7"/>
  <c r="K21" i="7"/>
  <c r="J21" i="7"/>
  <c r="I21" i="7"/>
  <c r="E21" i="7"/>
  <c r="D21" i="7"/>
  <c r="H21" i="7" s="1"/>
  <c r="P16" i="7"/>
  <c r="O16" i="7"/>
  <c r="N16" i="7"/>
  <c r="M16" i="7"/>
  <c r="L16" i="7"/>
  <c r="K16" i="7"/>
  <c r="J16" i="7"/>
  <c r="I16" i="7"/>
  <c r="E16" i="7"/>
  <c r="D16" i="7"/>
  <c r="H16" i="7" s="1"/>
  <c r="P15" i="7"/>
  <c r="O15" i="7"/>
  <c r="N15" i="7"/>
  <c r="M15" i="7"/>
  <c r="L15" i="7"/>
  <c r="K15" i="7"/>
  <c r="J15" i="7"/>
  <c r="I15" i="7"/>
  <c r="E15" i="7"/>
  <c r="D15" i="7"/>
  <c r="H15" i="7" s="1"/>
  <c r="P14" i="7"/>
  <c r="O14" i="7"/>
  <c r="N14" i="7"/>
  <c r="M14" i="7"/>
  <c r="L14" i="7"/>
  <c r="K14" i="7"/>
  <c r="J14" i="7"/>
  <c r="I14" i="7"/>
  <c r="E14" i="7"/>
  <c r="D14" i="7"/>
  <c r="H14" i="7" s="1"/>
  <c r="P13" i="7"/>
  <c r="O13" i="7"/>
  <c r="N13" i="7"/>
  <c r="M13" i="7"/>
  <c r="L13" i="7"/>
  <c r="K13" i="7"/>
  <c r="J13" i="7"/>
  <c r="I13" i="7"/>
  <c r="E13" i="7"/>
  <c r="D13" i="7"/>
  <c r="H13" i="7" s="1"/>
  <c r="P12" i="7"/>
  <c r="O12" i="7"/>
  <c r="N12" i="7"/>
  <c r="M12" i="7"/>
  <c r="L12" i="7"/>
  <c r="K12" i="7"/>
  <c r="J12" i="7"/>
  <c r="I12" i="7"/>
  <c r="E12" i="7"/>
  <c r="D12" i="7"/>
  <c r="H12" i="7" s="1"/>
  <c r="P11" i="7"/>
  <c r="O11" i="7"/>
  <c r="N11" i="7"/>
  <c r="M11" i="7"/>
  <c r="L11" i="7"/>
  <c r="K11" i="7"/>
  <c r="J11" i="7"/>
  <c r="I11" i="7"/>
  <c r="E11" i="7"/>
  <c r="D11" i="7"/>
  <c r="H11" i="7" s="1"/>
  <c r="P9" i="7"/>
  <c r="O9" i="7"/>
  <c r="N9" i="7"/>
  <c r="M9" i="7"/>
  <c r="L9" i="7"/>
  <c r="K9" i="7"/>
  <c r="J9" i="7"/>
  <c r="I9" i="7"/>
  <c r="E9" i="7"/>
  <c r="D9" i="7"/>
  <c r="P8" i="7"/>
  <c r="O8" i="7"/>
  <c r="N8" i="7"/>
  <c r="M8" i="7"/>
  <c r="L8" i="7"/>
  <c r="K8" i="7"/>
  <c r="J8" i="7"/>
  <c r="I8" i="7"/>
  <c r="E8" i="7"/>
  <c r="D8" i="7"/>
  <c r="H8" i="7" s="1"/>
  <c r="P7" i="7"/>
  <c r="O7" i="7"/>
  <c r="N7" i="7"/>
  <c r="M7" i="7"/>
  <c r="L7" i="7"/>
  <c r="K7" i="7"/>
  <c r="J7" i="7"/>
  <c r="I7" i="7"/>
  <c r="E7" i="7"/>
  <c r="D7" i="7"/>
  <c r="H7" i="7" s="1"/>
  <c r="P6" i="7"/>
  <c r="O6" i="7"/>
  <c r="N6" i="7"/>
  <c r="M6" i="7"/>
  <c r="L6" i="7"/>
  <c r="K6" i="7"/>
  <c r="J6" i="7"/>
  <c r="I6" i="7"/>
  <c r="E6" i="7"/>
  <c r="D6" i="7"/>
  <c r="H6" i="7" s="1"/>
  <c r="P5" i="7"/>
  <c r="P23" i="7" s="1"/>
  <c r="O5" i="7"/>
  <c r="O23" i="7" s="1"/>
  <c r="N5" i="7"/>
  <c r="N23" i="7" s="1"/>
  <c r="M5" i="7"/>
  <c r="M23" i="7" s="1"/>
  <c r="L5" i="7"/>
  <c r="L23" i="7" s="1"/>
  <c r="L24" i="7" s="1"/>
  <c r="K5" i="7"/>
  <c r="K23" i="7" s="1"/>
  <c r="J5" i="7"/>
  <c r="J23" i="7" s="1"/>
  <c r="I5" i="7"/>
  <c r="I23" i="7" s="1"/>
  <c r="E5" i="7"/>
  <c r="E23" i="7" s="1"/>
  <c r="D5" i="7"/>
  <c r="P4" i="7"/>
  <c r="P27" i="7" s="1"/>
  <c r="O4" i="7"/>
  <c r="O27" i="7" s="1"/>
  <c r="N4" i="7"/>
  <c r="N27" i="7" s="1"/>
  <c r="M4" i="7"/>
  <c r="M27" i="7" s="1"/>
  <c r="L4" i="7"/>
  <c r="L27" i="7" s="1"/>
  <c r="K4" i="7"/>
  <c r="K27" i="7" s="1"/>
  <c r="K30" i="7" s="1"/>
  <c r="J4" i="7"/>
  <c r="J27" i="7" s="1"/>
  <c r="I4" i="7"/>
  <c r="I27" i="7" s="1"/>
  <c r="E4" i="7"/>
  <c r="E27" i="7" s="1"/>
  <c r="D4" i="7"/>
  <c r="H3" i="7"/>
  <c r="P2" i="7"/>
  <c r="P20" i="7" s="1"/>
  <c r="O2" i="7"/>
  <c r="O20" i="7" s="1"/>
  <c r="N2" i="7"/>
  <c r="N20" i="7" s="1"/>
  <c r="M2" i="7"/>
  <c r="M20" i="7" s="1"/>
  <c r="L2" i="7"/>
  <c r="L20" i="7" s="1"/>
  <c r="K2" i="7"/>
  <c r="K20" i="7" s="1"/>
  <c r="J2" i="7"/>
  <c r="J20" i="7" s="1"/>
  <c r="I2" i="7"/>
  <c r="I20" i="7" s="1"/>
  <c r="E2" i="7"/>
  <c r="E20" i="7" s="1"/>
  <c r="D2" i="7"/>
  <c r="N37" i="6"/>
  <c r="M37" i="6"/>
  <c r="L37" i="6"/>
  <c r="K37" i="6"/>
  <c r="J37" i="6"/>
  <c r="I37" i="6"/>
  <c r="H37" i="6"/>
  <c r="E37" i="6"/>
  <c r="D37" i="6"/>
  <c r="N36" i="6"/>
  <c r="M36" i="6"/>
  <c r="L36" i="6"/>
  <c r="K36" i="6"/>
  <c r="J36" i="6"/>
  <c r="I36" i="6"/>
  <c r="H36" i="6"/>
  <c r="E36" i="6"/>
  <c r="D36" i="6"/>
  <c r="N35" i="6"/>
  <c r="M35" i="6"/>
  <c r="L35" i="6"/>
  <c r="K35" i="6"/>
  <c r="J35" i="6"/>
  <c r="I35" i="6"/>
  <c r="E35" i="6"/>
  <c r="D35" i="6"/>
  <c r="H35" i="6" s="1"/>
  <c r="N34" i="6"/>
  <c r="M34" i="6"/>
  <c r="L34" i="6"/>
  <c r="K34" i="6"/>
  <c r="J34" i="6"/>
  <c r="I34" i="6"/>
  <c r="E34" i="6"/>
  <c r="D34" i="6"/>
  <c r="H34" i="6" s="1"/>
  <c r="N33" i="6"/>
  <c r="M33" i="6"/>
  <c r="L33" i="6"/>
  <c r="K33" i="6"/>
  <c r="J33" i="6"/>
  <c r="I33" i="6"/>
  <c r="E33" i="6"/>
  <c r="D33" i="6"/>
  <c r="H33" i="6" s="1"/>
  <c r="N32" i="6"/>
  <c r="M32" i="6"/>
  <c r="L32" i="6"/>
  <c r="K32" i="6"/>
  <c r="J32" i="6"/>
  <c r="I32" i="6"/>
  <c r="E32" i="6"/>
  <c r="D32" i="6"/>
  <c r="H32" i="6" s="1"/>
  <c r="N25" i="6"/>
  <c r="M25" i="6"/>
  <c r="L25" i="6"/>
  <c r="K25" i="6"/>
  <c r="J25" i="6"/>
  <c r="I25" i="6"/>
  <c r="E25" i="6"/>
  <c r="D25" i="6"/>
  <c r="H25" i="6" s="1"/>
  <c r="H29" i="6" s="1"/>
  <c r="N21" i="6"/>
  <c r="M21" i="6"/>
  <c r="L21" i="6"/>
  <c r="K21" i="6"/>
  <c r="J21" i="6"/>
  <c r="I21" i="6"/>
  <c r="E21" i="6"/>
  <c r="D21" i="6"/>
  <c r="H21" i="6" s="1"/>
  <c r="N16" i="6"/>
  <c r="M16" i="6"/>
  <c r="L16" i="6"/>
  <c r="K16" i="6"/>
  <c r="J16" i="6"/>
  <c r="I16" i="6"/>
  <c r="E16" i="6"/>
  <c r="D16" i="6"/>
  <c r="H16" i="6" s="1"/>
  <c r="N15" i="6"/>
  <c r="M15" i="6"/>
  <c r="L15" i="6"/>
  <c r="K15" i="6"/>
  <c r="J15" i="6"/>
  <c r="I15" i="6"/>
  <c r="E15" i="6"/>
  <c r="D15" i="6"/>
  <c r="H15" i="6" s="1"/>
  <c r="N14" i="6"/>
  <c r="M14" i="6"/>
  <c r="L14" i="6"/>
  <c r="K14" i="6"/>
  <c r="J14" i="6"/>
  <c r="I14" i="6"/>
  <c r="E14" i="6"/>
  <c r="D14" i="6"/>
  <c r="H14" i="6" s="1"/>
  <c r="N13" i="6"/>
  <c r="M13" i="6"/>
  <c r="L13" i="6"/>
  <c r="K13" i="6"/>
  <c r="J13" i="6"/>
  <c r="I13" i="6"/>
  <c r="E13" i="6"/>
  <c r="D13" i="6"/>
  <c r="H13" i="6" s="1"/>
  <c r="N12" i="6"/>
  <c r="M12" i="6"/>
  <c r="L12" i="6"/>
  <c r="K12" i="6"/>
  <c r="J12" i="6"/>
  <c r="I12" i="6"/>
  <c r="E12" i="6"/>
  <c r="D12" i="6"/>
  <c r="H12" i="6" s="1"/>
  <c r="N11" i="6"/>
  <c r="M11" i="6"/>
  <c r="L11" i="6"/>
  <c r="K11" i="6"/>
  <c r="J11" i="6"/>
  <c r="I11" i="6"/>
  <c r="E11" i="6"/>
  <c r="D11" i="6"/>
  <c r="H11" i="6" s="1"/>
  <c r="N9" i="6"/>
  <c r="M9" i="6"/>
  <c r="L9" i="6"/>
  <c r="K9" i="6"/>
  <c r="J9" i="6"/>
  <c r="I9" i="6"/>
  <c r="E9" i="6"/>
  <c r="D9" i="6"/>
  <c r="N8" i="6"/>
  <c r="M8" i="6"/>
  <c r="L8" i="6"/>
  <c r="K8" i="6"/>
  <c r="J8" i="6"/>
  <c r="I8" i="6"/>
  <c r="E8" i="6"/>
  <c r="D8" i="6"/>
  <c r="H8" i="6" s="1"/>
  <c r="N7" i="6"/>
  <c r="M7" i="6"/>
  <c r="L7" i="6"/>
  <c r="K7" i="6"/>
  <c r="J7" i="6"/>
  <c r="I7" i="6"/>
  <c r="E7" i="6"/>
  <c r="D7" i="6"/>
  <c r="H7" i="6" s="1"/>
  <c r="N6" i="6"/>
  <c r="M6" i="6"/>
  <c r="L6" i="6"/>
  <c r="K6" i="6"/>
  <c r="J6" i="6"/>
  <c r="I6" i="6"/>
  <c r="E6" i="6"/>
  <c r="D6" i="6"/>
  <c r="H6" i="6" s="1"/>
  <c r="N5" i="6"/>
  <c r="N23" i="6" s="1"/>
  <c r="M5" i="6"/>
  <c r="M23" i="6" s="1"/>
  <c r="L5" i="6"/>
  <c r="L23" i="6" s="1"/>
  <c r="L24" i="6" s="1"/>
  <c r="K5" i="6"/>
  <c r="K23" i="6" s="1"/>
  <c r="K24" i="6" s="1"/>
  <c r="J5" i="6"/>
  <c r="J23" i="6" s="1"/>
  <c r="I5" i="6"/>
  <c r="I23" i="6" s="1"/>
  <c r="E5" i="6"/>
  <c r="E23" i="6" s="1"/>
  <c r="D5" i="6"/>
  <c r="N4" i="6"/>
  <c r="N27" i="6" s="1"/>
  <c r="M4" i="6"/>
  <c r="M27" i="6" s="1"/>
  <c r="L4" i="6"/>
  <c r="L27" i="6" s="1"/>
  <c r="K4" i="6"/>
  <c r="K27" i="6" s="1"/>
  <c r="J4" i="6"/>
  <c r="J27" i="6" s="1"/>
  <c r="I4" i="6"/>
  <c r="I27" i="6" s="1"/>
  <c r="E4" i="6"/>
  <c r="E27" i="6" s="1"/>
  <c r="D4" i="6"/>
  <c r="H3" i="6"/>
  <c r="N2" i="6"/>
  <c r="N20" i="6" s="1"/>
  <c r="M2" i="6"/>
  <c r="M20" i="6" s="1"/>
  <c r="L2" i="6"/>
  <c r="L20" i="6" s="1"/>
  <c r="K2" i="6"/>
  <c r="K20" i="6" s="1"/>
  <c r="J2" i="6"/>
  <c r="J20" i="6" s="1"/>
  <c r="I2" i="6"/>
  <c r="I20" i="6" s="1"/>
  <c r="E2" i="6"/>
  <c r="E20" i="6" s="1"/>
  <c r="D2" i="6"/>
  <c r="N37" i="5"/>
  <c r="M37" i="5"/>
  <c r="L37" i="5"/>
  <c r="K37" i="5"/>
  <c r="J37" i="5"/>
  <c r="I37" i="5"/>
  <c r="H37" i="5"/>
  <c r="E37" i="5"/>
  <c r="D37" i="5"/>
  <c r="N36" i="5"/>
  <c r="M36" i="5"/>
  <c r="L36" i="5"/>
  <c r="K36" i="5"/>
  <c r="J36" i="5"/>
  <c r="I36" i="5"/>
  <c r="H36" i="5"/>
  <c r="E36" i="5"/>
  <c r="D36" i="5"/>
  <c r="N35" i="5"/>
  <c r="M35" i="5"/>
  <c r="L35" i="5"/>
  <c r="K35" i="5"/>
  <c r="J35" i="5"/>
  <c r="I35" i="5"/>
  <c r="E35" i="5"/>
  <c r="D35" i="5"/>
  <c r="H35" i="5" s="1"/>
  <c r="N34" i="5"/>
  <c r="M34" i="5"/>
  <c r="L34" i="5"/>
  <c r="K34" i="5"/>
  <c r="J34" i="5"/>
  <c r="I34" i="5"/>
  <c r="E34" i="5"/>
  <c r="D34" i="5"/>
  <c r="H34" i="5" s="1"/>
  <c r="N33" i="5"/>
  <c r="M33" i="5"/>
  <c r="L33" i="5"/>
  <c r="K33" i="5"/>
  <c r="J33" i="5"/>
  <c r="I33" i="5"/>
  <c r="E33" i="5"/>
  <c r="D33" i="5"/>
  <c r="H33" i="5" s="1"/>
  <c r="N32" i="5"/>
  <c r="M32" i="5"/>
  <c r="L32" i="5"/>
  <c r="K32" i="5"/>
  <c r="J32" i="5"/>
  <c r="I32" i="5"/>
  <c r="E32" i="5"/>
  <c r="D32" i="5"/>
  <c r="H32" i="5" s="1"/>
  <c r="N25" i="5"/>
  <c r="M25" i="5"/>
  <c r="L25" i="5"/>
  <c r="K25" i="5"/>
  <c r="J25" i="5"/>
  <c r="I25" i="5"/>
  <c r="E25" i="5"/>
  <c r="D25" i="5"/>
  <c r="H25" i="5" s="1"/>
  <c r="H29" i="5" s="1"/>
  <c r="N21" i="5"/>
  <c r="M21" i="5"/>
  <c r="L21" i="5"/>
  <c r="K21" i="5"/>
  <c r="J21" i="5"/>
  <c r="I21" i="5"/>
  <c r="E21" i="5"/>
  <c r="D21" i="5"/>
  <c r="H21" i="5" s="1"/>
  <c r="N16" i="5"/>
  <c r="M16" i="5"/>
  <c r="L16" i="5"/>
  <c r="K16" i="5"/>
  <c r="J16" i="5"/>
  <c r="I16" i="5"/>
  <c r="E16" i="5"/>
  <c r="D16" i="5"/>
  <c r="H16" i="5" s="1"/>
  <c r="N15" i="5"/>
  <c r="M15" i="5"/>
  <c r="L15" i="5"/>
  <c r="K15" i="5"/>
  <c r="J15" i="5"/>
  <c r="I15" i="5"/>
  <c r="E15" i="5"/>
  <c r="D15" i="5"/>
  <c r="H15" i="5" s="1"/>
  <c r="N14" i="5"/>
  <c r="M14" i="5"/>
  <c r="L14" i="5"/>
  <c r="K14" i="5"/>
  <c r="J14" i="5"/>
  <c r="I14" i="5"/>
  <c r="E14" i="5"/>
  <c r="D14" i="5"/>
  <c r="H14" i="5" s="1"/>
  <c r="N13" i="5"/>
  <c r="M13" i="5"/>
  <c r="L13" i="5"/>
  <c r="K13" i="5"/>
  <c r="J13" i="5"/>
  <c r="I13" i="5"/>
  <c r="E13" i="5"/>
  <c r="D13" i="5"/>
  <c r="H13" i="5" s="1"/>
  <c r="N12" i="5"/>
  <c r="M12" i="5"/>
  <c r="L12" i="5"/>
  <c r="K12" i="5"/>
  <c r="J12" i="5"/>
  <c r="I12" i="5"/>
  <c r="E12" i="5"/>
  <c r="D12" i="5"/>
  <c r="H12" i="5" s="1"/>
  <c r="N11" i="5"/>
  <c r="M11" i="5"/>
  <c r="L11" i="5"/>
  <c r="K11" i="5"/>
  <c r="J11" i="5"/>
  <c r="I11" i="5"/>
  <c r="E11" i="5"/>
  <c r="D11" i="5"/>
  <c r="H11" i="5" s="1"/>
  <c r="N9" i="5"/>
  <c r="M9" i="5"/>
  <c r="L9" i="5"/>
  <c r="K9" i="5"/>
  <c r="J9" i="5"/>
  <c r="I9" i="5"/>
  <c r="E9" i="5"/>
  <c r="D9" i="5"/>
  <c r="N8" i="5"/>
  <c r="M8" i="5"/>
  <c r="L8" i="5"/>
  <c r="K8" i="5"/>
  <c r="J8" i="5"/>
  <c r="I8" i="5"/>
  <c r="E8" i="5"/>
  <c r="D8" i="5"/>
  <c r="H8" i="5" s="1"/>
  <c r="N7" i="5"/>
  <c r="M7" i="5"/>
  <c r="L7" i="5"/>
  <c r="K7" i="5"/>
  <c r="J7" i="5"/>
  <c r="I7" i="5"/>
  <c r="E7" i="5"/>
  <c r="D7" i="5"/>
  <c r="H7" i="5" s="1"/>
  <c r="N6" i="5"/>
  <c r="M6" i="5"/>
  <c r="L6" i="5"/>
  <c r="K6" i="5"/>
  <c r="J6" i="5"/>
  <c r="I6" i="5"/>
  <c r="E6" i="5"/>
  <c r="D6" i="5"/>
  <c r="H6" i="5" s="1"/>
  <c r="N5" i="5"/>
  <c r="N23" i="5" s="1"/>
  <c r="M5" i="5"/>
  <c r="M23" i="5" s="1"/>
  <c r="L5" i="5"/>
  <c r="L23" i="5" s="1"/>
  <c r="L24" i="5" s="1"/>
  <c r="K5" i="5"/>
  <c r="K23" i="5" s="1"/>
  <c r="K24" i="5" s="1"/>
  <c r="J5" i="5"/>
  <c r="J23" i="5" s="1"/>
  <c r="I5" i="5"/>
  <c r="I23" i="5" s="1"/>
  <c r="E5" i="5"/>
  <c r="E23" i="5" s="1"/>
  <c r="D5" i="5"/>
  <c r="N4" i="5"/>
  <c r="N27" i="5" s="1"/>
  <c r="M4" i="5"/>
  <c r="M27" i="5" s="1"/>
  <c r="L4" i="5"/>
  <c r="L27" i="5" s="1"/>
  <c r="K4" i="5"/>
  <c r="K27" i="5" s="1"/>
  <c r="J4" i="5"/>
  <c r="J27" i="5" s="1"/>
  <c r="I4" i="5"/>
  <c r="I27" i="5" s="1"/>
  <c r="E4" i="5"/>
  <c r="E27" i="5" s="1"/>
  <c r="D4" i="5"/>
  <c r="H3" i="5"/>
  <c r="N2" i="5"/>
  <c r="N20" i="5" s="1"/>
  <c r="M2" i="5"/>
  <c r="M20" i="5" s="1"/>
  <c r="L2" i="5"/>
  <c r="L20" i="5" s="1"/>
  <c r="K2" i="5"/>
  <c r="K20" i="5" s="1"/>
  <c r="J2" i="5"/>
  <c r="J20" i="5" s="1"/>
  <c r="I2" i="5"/>
  <c r="I20" i="5" s="1"/>
  <c r="E2" i="5"/>
  <c r="E20" i="5" s="1"/>
  <c r="D2" i="5"/>
  <c r="P37" i="4"/>
  <c r="O37" i="4"/>
  <c r="N37" i="4"/>
  <c r="M37" i="4"/>
  <c r="L37" i="4"/>
  <c r="K37" i="4"/>
  <c r="J37" i="4"/>
  <c r="I37" i="4"/>
  <c r="H37" i="4"/>
  <c r="E37" i="4"/>
  <c r="D37" i="4"/>
  <c r="P36" i="4"/>
  <c r="O36" i="4"/>
  <c r="N36" i="4"/>
  <c r="M36" i="4"/>
  <c r="L36" i="4"/>
  <c r="K36" i="4"/>
  <c r="J36" i="4"/>
  <c r="I36" i="4"/>
  <c r="H36" i="4"/>
  <c r="E36" i="4"/>
  <c r="D36" i="4"/>
  <c r="P35" i="4"/>
  <c r="O35" i="4"/>
  <c r="N35" i="4"/>
  <c r="M35" i="4"/>
  <c r="L35" i="4"/>
  <c r="K35" i="4"/>
  <c r="J35" i="4"/>
  <c r="I35" i="4"/>
  <c r="E35" i="4"/>
  <c r="D35" i="4"/>
  <c r="H35" i="4" s="1"/>
  <c r="P34" i="4"/>
  <c r="O34" i="4"/>
  <c r="N34" i="4"/>
  <c r="M34" i="4"/>
  <c r="L34" i="4"/>
  <c r="K34" i="4"/>
  <c r="J34" i="4"/>
  <c r="I34" i="4"/>
  <c r="E34" i="4"/>
  <c r="D34" i="4"/>
  <c r="H34" i="4" s="1"/>
  <c r="P33" i="4"/>
  <c r="O33" i="4"/>
  <c r="N33" i="4"/>
  <c r="M33" i="4"/>
  <c r="L33" i="4"/>
  <c r="K33" i="4"/>
  <c r="J33" i="4"/>
  <c r="I33" i="4"/>
  <c r="E33" i="4"/>
  <c r="D33" i="4"/>
  <c r="H33" i="4" s="1"/>
  <c r="P32" i="4"/>
  <c r="O32" i="4"/>
  <c r="N32" i="4"/>
  <c r="M32" i="4"/>
  <c r="L32" i="4"/>
  <c r="K32" i="4"/>
  <c r="J32" i="4"/>
  <c r="I32" i="4"/>
  <c r="E32" i="4"/>
  <c r="D32" i="4"/>
  <c r="H32" i="4" s="1"/>
  <c r="P25" i="4"/>
  <c r="O25" i="4"/>
  <c r="N25" i="4"/>
  <c r="M25" i="4"/>
  <c r="L25" i="4"/>
  <c r="K25" i="4"/>
  <c r="K29" i="4" s="1"/>
  <c r="J25" i="4"/>
  <c r="I25" i="4"/>
  <c r="E25" i="4"/>
  <c r="D25" i="4"/>
  <c r="H25" i="4" s="1"/>
  <c r="H29" i="4" s="1"/>
  <c r="P21" i="4"/>
  <c r="O21" i="4"/>
  <c r="N21" i="4"/>
  <c r="M21" i="4"/>
  <c r="L21" i="4"/>
  <c r="K21" i="4"/>
  <c r="J21" i="4"/>
  <c r="I21" i="4"/>
  <c r="E21" i="4"/>
  <c r="D21" i="4"/>
  <c r="H21" i="4" s="1"/>
  <c r="P16" i="4"/>
  <c r="O16" i="4"/>
  <c r="N16" i="4"/>
  <c r="M16" i="4"/>
  <c r="L16" i="4"/>
  <c r="K16" i="4"/>
  <c r="J16" i="4"/>
  <c r="I16" i="4"/>
  <c r="E16" i="4"/>
  <c r="D16" i="4"/>
  <c r="H16" i="4" s="1"/>
  <c r="P15" i="4"/>
  <c r="O15" i="4"/>
  <c r="N15" i="4"/>
  <c r="M15" i="4"/>
  <c r="L15" i="4"/>
  <c r="K15" i="4"/>
  <c r="J15" i="4"/>
  <c r="I15" i="4"/>
  <c r="E15" i="4"/>
  <c r="D15" i="4"/>
  <c r="H15" i="4" s="1"/>
  <c r="P14" i="4"/>
  <c r="O14" i="4"/>
  <c r="N14" i="4"/>
  <c r="M14" i="4"/>
  <c r="L14" i="4"/>
  <c r="K14" i="4"/>
  <c r="J14" i="4"/>
  <c r="I14" i="4"/>
  <c r="E14" i="4"/>
  <c r="D14" i="4"/>
  <c r="H14" i="4" s="1"/>
  <c r="P13" i="4"/>
  <c r="O13" i="4"/>
  <c r="N13" i="4"/>
  <c r="M13" i="4"/>
  <c r="L13" i="4"/>
  <c r="K13" i="4"/>
  <c r="J13" i="4"/>
  <c r="I13" i="4"/>
  <c r="E13" i="4"/>
  <c r="D13" i="4"/>
  <c r="H13" i="4" s="1"/>
  <c r="P12" i="4"/>
  <c r="O12" i="4"/>
  <c r="N12" i="4"/>
  <c r="M12" i="4"/>
  <c r="L12" i="4"/>
  <c r="K12" i="4"/>
  <c r="J12" i="4"/>
  <c r="I12" i="4"/>
  <c r="E12" i="4"/>
  <c r="D12" i="4"/>
  <c r="H12" i="4" s="1"/>
  <c r="P11" i="4"/>
  <c r="O11" i="4"/>
  <c r="N11" i="4"/>
  <c r="M11" i="4"/>
  <c r="L11" i="4"/>
  <c r="K11" i="4"/>
  <c r="J11" i="4"/>
  <c r="I11" i="4"/>
  <c r="E11" i="4"/>
  <c r="D11" i="4"/>
  <c r="H11" i="4" s="1"/>
  <c r="P9" i="4"/>
  <c r="O9" i="4"/>
  <c r="N9" i="4"/>
  <c r="M9" i="4"/>
  <c r="L9" i="4"/>
  <c r="K9" i="4"/>
  <c r="J9" i="4"/>
  <c r="I9" i="4"/>
  <c r="E9" i="4"/>
  <c r="D9" i="4"/>
  <c r="P8" i="4"/>
  <c r="O8" i="4"/>
  <c r="N8" i="4"/>
  <c r="M8" i="4"/>
  <c r="L8" i="4"/>
  <c r="K8" i="4"/>
  <c r="J8" i="4"/>
  <c r="I8" i="4"/>
  <c r="E8" i="4"/>
  <c r="D8" i="4"/>
  <c r="H8" i="4" s="1"/>
  <c r="P7" i="4"/>
  <c r="O7" i="4"/>
  <c r="N7" i="4"/>
  <c r="M7" i="4"/>
  <c r="L7" i="4"/>
  <c r="K7" i="4"/>
  <c r="J7" i="4"/>
  <c r="I7" i="4"/>
  <c r="E7" i="4"/>
  <c r="D7" i="4"/>
  <c r="H7" i="4" s="1"/>
  <c r="P6" i="4"/>
  <c r="O6" i="4"/>
  <c r="N6" i="4"/>
  <c r="M6" i="4"/>
  <c r="L6" i="4"/>
  <c r="K6" i="4"/>
  <c r="J6" i="4"/>
  <c r="I6" i="4"/>
  <c r="E6" i="4"/>
  <c r="D6" i="4"/>
  <c r="H6" i="4" s="1"/>
  <c r="P5" i="4"/>
  <c r="P23" i="4" s="1"/>
  <c r="O5" i="4"/>
  <c r="O23" i="4" s="1"/>
  <c r="N5" i="4"/>
  <c r="N23" i="4" s="1"/>
  <c r="M5" i="4"/>
  <c r="M23" i="4" s="1"/>
  <c r="L5" i="4"/>
  <c r="L23" i="4" s="1"/>
  <c r="L24" i="4" s="1"/>
  <c r="K5" i="4"/>
  <c r="K23" i="4" s="1"/>
  <c r="J5" i="4"/>
  <c r="J23" i="4" s="1"/>
  <c r="I5" i="4"/>
  <c r="I23" i="4" s="1"/>
  <c r="E5" i="4"/>
  <c r="E23" i="4" s="1"/>
  <c r="D5" i="4"/>
  <c r="P4" i="4"/>
  <c r="P27" i="4" s="1"/>
  <c r="O4" i="4"/>
  <c r="O27" i="4" s="1"/>
  <c r="N4" i="4"/>
  <c r="N27" i="4" s="1"/>
  <c r="M4" i="4"/>
  <c r="M27" i="4" s="1"/>
  <c r="L4" i="4"/>
  <c r="L27" i="4" s="1"/>
  <c r="K4" i="4"/>
  <c r="K27" i="4" s="1"/>
  <c r="K30" i="4" s="1"/>
  <c r="J4" i="4"/>
  <c r="J27" i="4" s="1"/>
  <c r="I4" i="4"/>
  <c r="I27" i="4" s="1"/>
  <c r="E4" i="4"/>
  <c r="E27" i="4" s="1"/>
  <c r="D4" i="4"/>
  <c r="H3" i="4"/>
  <c r="P2" i="4"/>
  <c r="P20" i="4" s="1"/>
  <c r="O2" i="4"/>
  <c r="O20" i="4" s="1"/>
  <c r="N2" i="4"/>
  <c r="N20" i="4" s="1"/>
  <c r="M2" i="4"/>
  <c r="M20" i="4" s="1"/>
  <c r="L2" i="4"/>
  <c r="L20" i="4" s="1"/>
  <c r="K2" i="4"/>
  <c r="K20" i="4" s="1"/>
  <c r="J2" i="4"/>
  <c r="J20" i="4" s="1"/>
  <c r="I2" i="4"/>
  <c r="I20" i="4" s="1"/>
  <c r="E2" i="4"/>
  <c r="E20" i="4" s="1"/>
  <c r="D2" i="4"/>
  <c r="Q37" i="3"/>
  <c r="P37" i="3"/>
  <c r="O37" i="3"/>
  <c r="N37" i="3"/>
  <c r="M37" i="3"/>
  <c r="L37" i="3"/>
  <c r="K37" i="3"/>
  <c r="J37" i="3"/>
  <c r="I37" i="3"/>
  <c r="H37" i="3"/>
  <c r="E37" i="3"/>
  <c r="D37" i="3"/>
  <c r="Q36" i="3"/>
  <c r="P36" i="3"/>
  <c r="O36" i="3"/>
  <c r="N36" i="3"/>
  <c r="M36" i="3"/>
  <c r="L36" i="3"/>
  <c r="K36" i="3"/>
  <c r="J36" i="3"/>
  <c r="I36" i="3"/>
  <c r="H36" i="3"/>
  <c r="E36" i="3"/>
  <c r="D36" i="3"/>
  <c r="Q35" i="3"/>
  <c r="P35" i="3"/>
  <c r="O35" i="3"/>
  <c r="N35" i="3"/>
  <c r="M35" i="3"/>
  <c r="L35" i="3"/>
  <c r="K35" i="3"/>
  <c r="J35" i="3"/>
  <c r="I35" i="3"/>
  <c r="E35" i="3"/>
  <c r="D35" i="3"/>
  <c r="H35" i="3" s="1"/>
  <c r="Q34" i="3"/>
  <c r="P34" i="3"/>
  <c r="O34" i="3"/>
  <c r="N34" i="3"/>
  <c r="M34" i="3"/>
  <c r="L34" i="3"/>
  <c r="K34" i="3"/>
  <c r="J34" i="3"/>
  <c r="I34" i="3"/>
  <c r="E34" i="3"/>
  <c r="D34" i="3"/>
  <c r="H34" i="3" s="1"/>
  <c r="Q33" i="3"/>
  <c r="P33" i="3"/>
  <c r="O33" i="3"/>
  <c r="N33" i="3"/>
  <c r="M33" i="3"/>
  <c r="L33" i="3"/>
  <c r="K33" i="3"/>
  <c r="J33" i="3"/>
  <c r="I33" i="3"/>
  <c r="E33" i="3"/>
  <c r="D33" i="3"/>
  <c r="H33" i="3" s="1"/>
  <c r="Q32" i="3"/>
  <c r="P32" i="3"/>
  <c r="O32" i="3"/>
  <c r="N32" i="3"/>
  <c r="M32" i="3"/>
  <c r="L32" i="3"/>
  <c r="K32" i="3"/>
  <c r="J32" i="3"/>
  <c r="I32" i="3"/>
  <c r="E32" i="3"/>
  <c r="D32" i="3"/>
  <c r="H32" i="3" s="1"/>
  <c r="Q25" i="3"/>
  <c r="P25" i="3"/>
  <c r="O25" i="3"/>
  <c r="N25" i="3"/>
  <c r="M25" i="3"/>
  <c r="L25" i="3"/>
  <c r="L29" i="3" s="1"/>
  <c r="K25" i="3"/>
  <c r="K29" i="3" s="1"/>
  <c r="J25" i="3"/>
  <c r="I25" i="3"/>
  <c r="E25" i="3"/>
  <c r="D25" i="3"/>
  <c r="H25" i="3" s="1"/>
  <c r="H29" i="3" s="1"/>
  <c r="Q21" i="3"/>
  <c r="P21" i="3"/>
  <c r="O21" i="3"/>
  <c r="N21" i="3"/>
  <c r="M21" i="3"/>
  <c r="L21" i="3"/>
  <c r="K21" i="3"/>
  <c r="J21" i="3"/>
  <c r="I21" i="3"/>
  <c r="E21" i="3"/>
  <c r="D21" i="3"/>
  <c r="H21" i="3" s="1"/>
  <c r="Q16" i="3"/>
  <c r="P16" i="3"/>
  <c r="O16" i="3"/>
  <c r="N16" i="3"/>
  <c r="M16" i="3"/>
  <c r="L16" i="3"/>
  <c r="K16" i="3"/>
  <c r="J16" i="3"/>
  <c r="I16" i="3"/>
  <c r="E16" i="3"/>
  <c r="D16" i="3"/>
  <c r="H16" i="3" s="1"/>
  <c r="Q15" i="3"/>
  <c r="P15" i="3"/>
  <c r="O15" i="3"/>
  <c r="N15" i="3"/>
  <c r="M15" i="3"/>
  <c r="L15" i="3"/>
  <c r="K15" i="3"/>
  <c r="J15" i="3"/>
  <c r="I15" i="3"/>
  <c r="E15" i="3"/>
  <c r="D15" i="3"/>
  <c r="H15" i="3" s="1"/>
  <c r="Q14" i="3"/>
  <c r="P14" i="3"/>
  <c r="O14" i="3"/>
  <c r="N14" i="3"/>
  <c r="M14" i="3"/>
  <c r="L14" i="3"/>
  <c r="K14" i="3"/>
  <c r="J14" i="3"/>
  <c r="I14" i="3"/>
  <c r="E14" i="3"/>
  <c r="D14" i="3"/>
  <c r="H14" i="3" s="1"/>
  <c r="Q13" i="3"/>
  <c r="P13" i="3"/>
  <c r="O13" i="3"/>
  <c r="N13" i="3"/>
  <c r="M13" i="3"/>
  <c r="L13" i="3"/>
  <c r="K13" i="3"/>
  <c r="J13" i="3"/>
  <c r="I13" i="3"/>
  <c r="E13" i="3"/>
  <c r="D13" i="3"/>
  <c r="H13" i="3" s="1"/>
  <c r="Q12" i="3"/>
  <c r="P12" i="3"/>
  <c r="O12" i="3"/>
  <c r="N12" i="3"/>
  <c r="M12" i="3"/>
  <c r="L12" i="3"/>
  <c r="K12" i="3"/>
  <c r="J12" i="3"/>
  <c r="I12" i="3"/>
  <c r="E12" i="3"/>
  <c r="D12" i="3"/>
  <c r="H12" i="3" s="1"/>
  <c r="Q11" i="3"/>
  <c r="P11" i="3"/>
  <c r="O11" i="3"/>
  <c r="N11" i="3"/>
  <c r="M11" i="3"/>
  <c r="L11" i="3"/>
  <c r="K11" i="3"/>
  <c r="J11" i="3"/>
  <c r="I11" i="3"/>
  <c r="E11" i="3"/>
  <c r="D11" i="3"/>
  <c r="H11" i="3" s="1"/>
  <c r="Q9" i="3"/>
  <c r="P9" i="3"/>
  <c r="O9" i="3"/>
  <c r="N9" i="3"/>
  <c r="M9" i="3"/>
  <c r="L9" i="3"/>
  <c r="K9" i="3"/>
  <c r="J9" i="3"/>
  <c r="I9" i="3"/>
  <c r="E9" i="3"/>
  <c r="D9" i="3"/>
  <c r="Q8" i="3"/>
  <c r="P8" i="3"/>
  <c r="O8" i="3"/>
  <c r="N8" i="3"/>
  <c r="M8" i="3"/>
  <c r="L8" i="3"/>
  <c r="K8" i="3"/>
  <c r="J8" i="3"/>
  <c r="I8" i="3"/>
  <c r="E8" i="3"/>
  <c r="D8" i="3"/>
  <c r="H8" i="3" s="1"/>
  <c r="Q7" i="3"/>
  <c r="P7" i="3"/>
  <c r="O7" i="3"/>
  <c r="N7" i="3"/>
  <c r="M7" i="3"/>
  <c r="L7" i="3"/>
  <c r="K7" i="3"/>
  <c r="J7" i="3"/>
  <c r="I7" i="3"/>
  <c r="E7" i="3"/>
  <c r="D7" i="3"/>
  <c r="H7" i="3" s="1"/>
  <c r="Q6" i="3"/>
  <c r="P6" i="3"/>
  <c r="O6" i="3"/>
  <c r="N6" i="3"/>
  <c r="M6" i="3"/>
  <c r="L6" i="3"/>
  <c r="K6" i="3"/>
  <c r="J6" i="3"/>
  <c r="I6" i="3"/>
  <c r="E6" i="3"/>
  <c r="D6" i="3"/>
  <c r="H6" i="3" s="1"/>
  <c r="Q5" i="3"/>
  <c r="Q23" i="3" s="1"/>
  <c r="P5" i="3"/>
  <c r="P23" i="3" s="1"/>
  <c r="O5" i="3"/>
  <c r="O23" i="3" s="1"/>
  <c r="N5" i="3"/>
  <c r="N23" i="3" s="1"/>
  <c r="M5" i="3"/>
  <c r="M23" i="3" s="1"/>
  <c r="L5" i="3"/>
  <c r="L23" i="3" s="1"/>
  <c r="K5" i="3"/>
  <c r="K23" i="3" s="1"/>
  <c r="J5" i="3"/>
  <c r="J23" i="3" s="1"/>
  <c r="I5" i="3"/>
  <c r="I23" i="3" s="1"/>
  <c r="E5" i="3"/>
  <c r="E23" i="3" s="1"/>
  <c r="D5" i="3"/>
  <c r="Q4" i="3"/>
  <c r="Q27" i="3" s="1"/>
  <c r="P4" i="3"/>
  <c r="P27" i="3" s="1"/>
  <c r="O4" i="3"/>
  <c r="O27" i="3" s="1"/>
  <c r="N4" i="3"/>
  <c r="N27" i="3" s="1"/>
  <c r="M4" i="3"/>
  <c r="M27" i="3" s="1"/>
  <c r="L4" i="3"/>
  <c r="L27" i="3" s="1"/>
  <c r="L30" i="3" s="1"/>
  <c r="K4" i="3"/>
  <c r="K27" i="3" s="1"/>
  <c r="K30" i="3" s="1"/>
  <c r="J4" i="3"/>
  <c r="J27" i="3" s="1"/>
  <c r="I4" i="3"/>
  <c r="I27" i="3" s="1"/>
  <c r="E4" i="3"/>
  <c r="E27" i="3" s="1"/>
  <c r="D4" i="3"/>
  <c r="H3" i="3"/>
  <c r="Q2" i="3"/>
  <c r="Q20" i="3" s="1"/>
  <c r="P2" i="3"/>
  <c r="P20" i="3" s="1"/>
  <c r="O2" i="3"/>
  <c r="O20" i="3" s="1"/>
  <c r="N2" i="3"/>
  <c r="N20" i="3" s="1"/>
  <c r="M2" i="3"/>
  <c r="M20" i="3" s="1"/>
  <c r="L2" i="3"/>
  <c r="L20" i="3" s="1"/>
  <c r="K2" i="3"/>
  <c r="K20" i="3" s="1"/>
  <c r="J2" i="3"/>
  <c r="J20" i="3" s="1"/>
  <c r="I2" i="3"/>
  <c r="I20" i="3" s="1"/>
  <c r="E2" i="3"/>
  <c r="E20" i="3" s="1"/>
  <c r="D2" i="3"/>
  <c r="N37" i="2"/>
  <c r="M37" i="2"/>
  <c r="L37" i="2"/>
  <c r="K37" i="2"/>
  <c r="J37" i="2"/>
  <c r="I37" i="2"/>
  <c r="H37" i="2"/>
  <c r="E37" i="2"/>
  <c r="D37" i="2"/>
  <c r="N36" i="2"/>
  <c r="M36" i="2"/>
  <c r="L36" i="2"/>
  <c r="K36" i="2"/>
  <c r="J36" i="2"/>
  <c r="I36" i="2"/>
  <c r="H36" i="2"/>
  <c r="E36" i="2"/>
  <c r="D36" i="2"/>
  <c r="N35" i="2"/>
  <c r="M35" i="2"/>
  <c r="L35" i="2"/>
  <c r="K35" i="2"/>
  <c r="J35" i="2"/>
  <c r="I35" i="2"/>
  <c r="E35" i="2"/>
  <c r="D35" i="2"/>
  <c r="H35" i="2" s="1"/>
  <c r="N34" i="2"/>
  <c r="M34" i="2"/>
  <c r="L34" i="2"/>
  <c r="K34" i="2"/>
  <c r="J34" i="2"/>
  <c r="I34" i="2"/>
  <c r="E34" i="2"/>
  <c r="D34" i="2"/>
  <c r="H34" i="2" s="1"/>
  <c r="N33" i="2"/>
  <c r="M33" i="2"/>
  <c r="L33" i="2"/>
  <c r="K33" i="2"/>
  <c r="J33" i="2"/>
  <c r="I33" i="2"/>
  <c r="E33" i="2"/>
  <c r="D33" i="2"/>
  <c r="H33" i="2" s="1"/>
  <c r="N32" i="2"/>
  <c r="M32" i="2"/>
  <c r="L32" i="2"/>
  <c r="K32" i="2"/>
  <c r="J32" i="2"/>
  <c r="I32" i="2"/>
  <c r="E32" i="2"/>
  <c r="D32" i="2"/>
  <c r="H32" i="2" s="1"/>
  <c r="N25" i="2"/>
  <c r="M25" i="2"/>
  <c r="L25" i="2"/>
  <c r="K25" i="2"/>
  <c r="J25" i="2"/>
  <c r="I25" i="2"/>
  <c r="E25" i="2"/>
  <c r="D25" i="2"/>
  <c r="H25" i="2" s="1"/>
  <c r="H29" i="2" s="1"/>
  <c r="N21" i="2"/>
  <c r="M21" i="2"/>
  <c r="L21" i="2"/>
  <c r="K21" i="2"/>
  <c r="J21" i="2"/>
  <c r="I21" i="2"/>
  <c r="E21" i="2"/>
  <c r="D21" i="2"/>
  <c r="H21" i="2" s="1"/>
  <c r="N16" i="2"/>
  <c r="M16" i="2"/>
  <c r="L16" i="2"/>
  <c r="K16" i="2"/>
  <c r="J16" i="2"/>
  <c r="I16" i="2"/>
  <c r="E16" i="2"/>
  <c r="D16" i="2"/>
  <c r="H16" i="2" s="1"/>
  <c r="N15" i="2"/>
  <c r="M15" i="2"/>
  <c r="L15" i="2"/>
  <c r="K15" i="2"/>
  <c r="J15" i="2"/>
  <c r="I15" i="2"/>
  <c r="E15" i="2"/>
  <c r="D15" i="2"/>
  <c r="H15" i="2" s="1"/>
  <c r="N14" i="2"/>
  <c r="M14" i="2"/>
  <c r="L14" i="2"/>
  <c r="K14" i="2"/>
  <c r="J14" i="2"/>
  <c r="I14" i="2"/>
  <c r="E14" i="2"/>
  <c r="D14" i="2"/>
  <c r="H14" i="2" s="1"/>
  <c r="N13" i="2"/>
  <c r="M13" i="2"/>
  <c r="L13" i="2"/>
  <c r="K13" i="2"/>
  <c r="J13" i="2"/>
  <c r="I13" i="2"/>
  <c r="E13" i="2"/>
  <c r="D13" i="2"/>
  <c r="H13" i="2" s="1"/>
  <c r="N12" i="2"/>
  <c r="M12" i="2"/>
  <c r="L12" i="2"/>
  <c r="K12" i="2"/>
  <c r="J12" i="2"/>
  <c r="I12" i="2"/>
  <c r="E12" i="2"/>
  <c r="D12" i="2"/>
  <c r="H12" i="2" s="1"/>
  <c r="N11" i="2"/>
  <c r="M11" i="2"/>
  <c r="L11" i="2"/>
  <c r="K11" i="2"/>
  <c r="J11" i="2"/>
  <c r="I11" i="2"/>
  <c r="E11" i="2"/>
  <c r="D11" i="2"/>
  <c r="H11" i="2" s="1"/>
  <c r="N9" i="2"/>
  <c r="M9" i="2"/>
  <c r="L9" i="2"/>
  <c r="K9" i="2"/>
  <c r="J9" i="2"/>
  <c r="I9" i="2"/>
  <c r="E9" i="2"/>
  <c r="D9" i="2"/>
  <c r="N8" i="2"/>
  <c r="M8" i="2"/>
  <c r="L8" i="2"/>
  <c r="K8" i="2"/>
  <c r="J8" i="2"/>
  <c r="I8" i="2"/>
  <c r="E8" i="2"/>
  <c r="D8" i="2"/>
  <c r="H8" i="2" s="1"/>
  <c r="N7" i="2"/>
  <c r="M7" i="2"/>
  <c r="L7" i="2"/>
  <c r="K7" i="2"/>
  <c r="J7" i="2"/>
  <c r="I7" i="2"/>
  <c r="E7" i="2"/>
  <c r="D7" i="2"/>
  <c r="H7" i="2" s="1"/>
  <c r="N6" i="2"/>
  <c r="M6" i="2"/>
  <c r="L6" i="2"/>
  <c r="K6" i="2"/>
  <c r="J6" i="2"/>
  <c r="I6" i="2"/>
  <c r="E6" i="2"/>
  <c r="D6" i="2"/>
  <c r="H6" i="2" s="1"/>
  <c r="N5" i="2"/>
  <c r="N23" i="2" s="1"/>
  <c r="M5" i="2"/>
  <c r="M23" i="2" s="1"/>
  <c r="L5" i="2"/>
  <c r="L23" i="2" s="1"/>
  <c r="L24" i="2" s="1"/>
  <c r="K5" i="2"/>
  <c r="K23" i="2" s="1"/>
  <c r="K24" i="2" s="1"/>
  <c r="J5" i="2"/>
  <c r="J23" i="2" s="1"/>
  <c r="I5" i="2"/>
  <c r="I23" i="2" s="1"/>
  <c r="E5" i="2"/>
  <c r="E23" i="2" s="1"/>
  <c r="D5" i="2"/>
  <c r="N4" i="2"/>
  <c r="N27" i="2" s="1"/>
  <c r="M4" i="2"/>
  <c r="M27" i="2" s="1"/>
  <c r="L4" i="2"/>
  <c r="L27" i="2" s="1"/>
  <c r="K4" i="2"/>
  <c r="K27" i="2" s="1"/>
  <c r="J4" i="2"/>
  <c r="J27" i="2" s="1"/>
  <c r="I4" i="2"/>
  <c r="I27" i="2" s="1"/>
  <c r="E4" i="2"/>
  <c r="E27" i="2" s="1"/>
  <c r="D4" i="2"/>
  <c r="H3" i="2"/>
  <c r="N2" i="2"/>
  <c r="N20" i="2" s="1"/>
  <c r="M2" i="2"/>
  <c r="M20" i="2" s="1"/>
  <c r="L2" i="2"/>
  <c r="L20" i="2" s="1"/>
  <c r="K2" i="2"/>
  <c r="K20" i="2" s="1"/>
  <c r="J2" i="2"/>
  <c r="J20" i="2" s="1"/>
  <c r="I2" i="2"/>
  <c r="I20" i="2" s="1"/>
  <c r="E2" i="2"/>
  <c r="E20" i="2" s="1"/>
  <c r="D2" i="2"/>
  <c r="P37" i="1"/>
  <c r="O37" i="1"/>
  <c r="N37" i="1"/>
  <c r="M37" i="1"/>
  <c r="L37" i="1"/>
  <c r="K37" i="1"/>
  <c r="J37" i="1"/>
  <c r="I37" i="1"/>
  <c r="H37" i="1"/>
  <c r="E37" i="1"/>
  <c r="D37" i="1"/>
  <c r="P36" i="1"/>
  <c r="O36" i="1"/>
  <c r="N36" i="1"/>
  <c r="M36" i="1"/>
  <c r="L36" i="1"/>
  <c r="K36" i="1"/>
  <c r="J36" i="1"/>
  <c r="I36" i="1"/>
  <c r="H36" i="1"/>
  <c r="E36" i="1"/>
  <c r="D36" i="1"/>
  <c r="P35" i="1"/>
  <c r="O35" i="1"/>
  <c r="N35" i="1"/>
  <c r="M35" i="1"/>
  <c r="L35" i="1"/>
  <c r="K35" i="1"/>
  <c r="J35" i="1"/>
  <c r="I35" i="1"/>
  <c r="E35" i="1"/>
  <c r="D35" i="1"/>
  <c r="H35" i="1" s="1"/>
  <c r="P34" i="1"/>
  <c r="O34" i="1"/>
  <c r="N34" i="1"/>
  <c r="M34" i="1"/>
  <c r="L34" i="1"/>
  <c r="K34" i="1"/>
  <c r="J34" i="1"/>
  <c r="I34" i="1"/>
  <c r="E34" i="1"/>
  <c r="D34" i="1"/>
  <c r="H34" i="1" s="1"/>
  <c r="P33" i="1"/>
  <c r="O33" i="1"/>
  <c r="N33" i="1"/>
  <c r="M33" i="1"/>
  <c r="L33" i="1"/>
  <c r="K33" i="1"/>
  <c r="J33" i="1"/>
  <c r="I33" i="1"/>
  <c r="E33" i="1"/>
  <c r="D33" i="1"/>
  <c r="H33" i="1" s="1"/>
  <c r="P32" i="1"/>
  <c r="O32" i="1"/>
  <c r="N32" i="1"/>
  <c r="M32" i="1"/>
  <c r="L32" i="1"/>
  <c r="K32" i="1"/>
  <c r="J32" i="1"/>
  <c r="I32" i="1"/>
  <c r="E32" i="1"/>
  <c r="D32" i="1"/>
  <c r="H32" i="1" s="1"/>
  <c r="P25" i="1"/>
  <c r="O25" i="1"/>
  <c r="N25" i="1"/>
  <c r="M25" i="1"/>
  <c r="L25" i="1"/>
  <c r="K25" i="1"/>
  <c r="K29" i="1" s="1"/>
  <c r="J25" i="1"/>
  <c r="I25" i="1"/>
  <c r="E25" i="1"/>
  <c r="D25" i="1"/>
  <c r="H25" i="1" s="1"/>
  <c r="H29" i="1" s="1"/>
  <c r="P21" i="1"/>
  <c r="O21" i="1"/>
  <c r="N21" i="1"/>
  <c r="M21" i="1"/>
  <c r="L21" i="1"/>
  <c r="K21" i="1"/>
  <c r="J21" i="1"/>
  <c r="I21" i="1"/>
  <c r="E21" i="1"/>
  <c r="D21" i="1"/>
  <c r="H21" i="1" s="1"/>
  <c r="P16" i="1"/>
  <c r="O16" i="1"/>
  <c r="N16" i="1"/>
  <c r="M16" i="1"/>
  <c r="L16" i="1"/>
  <c r="K16" i="1"/>
  <c r="J16" i="1"/>
  <c r="I16" i="1"/>
  <c r="E16" i="1"/>
  <c r="D16" i="1"/>
  <c r="H16" i="1" s="1"/>
  <c r="P15" i="1"/>
  <c r="O15" i="1"/>
  <c r="N15" i="1"/>
  <c r="M15" i="1"/>
  <c r="L15" i="1"/>
  <c r="K15" i="1"/>
  <c r="J15" i="1"/>
  <c r="I15" i="1"/>
  <c r="E15" i="1"/>
  <c r="D15" i="1"/>
  <c r="H15" i="1" s="1"/>
  <c r="P14" i="1"/>
  <c r="O14" i="1"/>
  <c r="N14" i="1"/>
  <c r="M14" i="1"/>
  <c r="L14" i="1"/>
  <c r="K14" i="1"/>
  <c r="J14" i="1"/>
  <c r="I14" i="1"/>
  <c r="E14" i="1"/>
  <c r="D14" i="1"/>
  <c r="H14" i="1" s="1"/>
  <c r="P13" i="1"/>
  <c r="O13" i="1"/>
  <c r="N13" i="1"/>
  <c r="M13" i="1"/>
  <c r="L13" i="1"/>
  <c r="K13" i="1"/>
  <c r="J13" i="1"/>
  <c r="I13" i="1"/>
  <c r="E13" i="1"/>
  <c r="D13" i="1"/>
  <c r="H13" i="1" s="1"/>
  <c r="P12" i="1"/>
  <c r="O12" i="1"/>
  <c r="N12" i="1"/>
  <c r="M12" i="1"/>
  <c r="L12" i="1"/>
  <c r="K12" i="1"/>
  <c r="J12" i="1"/>
  <c r="I12" i="1"/>
  <c r="E12" i="1"/>
  <c r="D12" i="1"/>
  <c r="H12" i="1" s="1"/>
  <c r="P11" i="1"/>
  <c r="O11" i="1"/>
  <c r="N11" i="1"/>
  <c r="M11" i="1"/>
  <c r="L11" i="1"/>
  <c r="K11" i="1"/>
  <c r="J11" i="1"/>
  <c r="I11" i="1"/>
  <c r="E11" i="1"/>
  <c r="D11" i="1"/>
  <c r="H11" i="1" s="1"/>
  <c r="P9" i="1"/>
  <c r="O9" i="1"/>
  <c r="N9" i="1"/>
  <c r="M9" i="1"/>
  <c r="L9" i="1"/>
  <c r="K9" i="1"/>
  <c r="J9" i="1"/>
  <c r="I9" i="1"/>
  <c r="E9" i="1"/>
  <c r="D9" i="1"/>
  <c r="P8" i="1"/>
  <c r="O8" i="1"/>
  <c r="N8" i="1"/>
  <c r="M8" i="1"/>
  <c r="L8" i="1"/>
  <c r="K8" i="1"/>
  <c r="J8" i="1"/>
  <c r="I8" i="1"/>
  <c r="E8" i="1"/>
  <c r="D8" i="1"/>
  <c r="H8" i="1" s="1"/>
  <c r="P7" i="1"/>
  <c r="O7" i="1"/>
  <c r="N7" i="1"/>
  <c r="M7" i="1"/>
  <c r="L7" i="1"/>
  <c r="K7" i="1"/>
  <c r="J7" i="1"/>
  <c r="I7" i="1"/>
  <c r="E7" i="1"/>
  <c r="D7" i="1"/>
  <c r="H7" i="1" s="1"/>
  <c r="P6" i="1"/>
  <c r="O6" i="1"/>
  <c r="N6" i="1"/>
  <c r="M6" i="1"/>
  <c r="L6" i="1"/>
  <c r="K6" i="1"/>
  <c r="J6" i="1"/>
  <c r="I6" i="1"/>
  <c r="E6" i="1"/>
  <c r="D6" i="1"/>
  <c r="H6" i="1" s="1"/>
  <c r="P5" i="1"/>
  <c r="P23" i="1" s="1"/>
  <c r="O5" i="1"/>
  <c r="O23" i="1" s="1"/>
  <c r="N5" i="1"/>
  <c r="N23" i="1" s="1"/>
  <c r="M5" i="1"/>
  <c r="M23" i="1" s="1"/>
  <c r="L5" i="1"/>
  <c r="L23" i="1" s="1"/>
  <c r="L24" i="1" s="1"/>
  <c r="K5" i="1"/>
  <c r="K23" i="1" s="1"/>
  <c r="J5" i="1"/>
  <c r="J23" i="1" s="1"/>
  <c r="I5" i="1"/>
  <c r="I23" i="1" s="1"/>
  <c r="E5" i="1"/>
  <c r="E23" i="1" s="1"/>
  <c r="D5" i="1"/>
  <c r="P4" i="1"/>
  <c r="P27" i="1" s="1"/>
  <c r="O4" i="1"/>
  <c r="O27" i="1" s="1"/>
  <c r="N4" i="1"/>
  <c r="N27" i="1" s="1"/>
  <c r="M4" i="1"/>
  <c r="M27" i="1" s="1"/>
  <c r="L4" i="1"/>
  <c r="L27" i="1" s="1"/>
  <c r="K4" i="1"/>
  <c r="K27" i="1" s="1"/>
  <c r="K30" i="1" s="1"/>
  <c r="J4" i="1"/>
  <c r="J27" i="1" s="1"/>
  <c r="I4" i="1"/>
  <c r="I27" i="1" s="1"/>
  <c r="E4" i="1"/>
  <c r="E27" i="1" s="1"/>
  <c r="D4" i="1"/>
  <c r="H3" i="1"/>
  <c r="P2" i="1"/>
  <c r="P20" i="1" s="1"/>
  <c r="O2" i="1"/>
  <c r="O20" i="1" s="1"/>
  <c r="N2" i="1"/>
  <c r="N20" i="1" s="1"/>
  <c r="M2" i="1"/>
  <c r="M20" i="1" s="1"/>
  <c r="L2" i="1"/>
  <c r="L20" i="1" s="1"/>
  <c r="K2" i="1"/>
  <c r="K20" i="1" s="1"/>
  <c r="J2" i="1"/>
  <c r="J20" i="1" s="1"/>
  <c r="I2" i="1"/>
  <c r="I20" i="1" s="1"/>
  <c r="E2" i="1"/>
  <c r="E20" i="1" s="1"/>
  <c r="D2" i="1"/>
  <c r="L10" i="2" l="1"/>
  <c r="I10" i="2"/>
  <c r="N10" i="1"/>
  <c r="K10" i="2"/>
  <c r="N10" i="2"/>
  <c r="E10" i="2"/>
  <c r="K10" i="1"/>
  <c r="E10" i="1"/>
  <c r="M10" i="8"/>
  <c r="N10" i="6"/>
  <c r="E10" i="6"/>
  <c r="M10" i="5"/>
  <c r="E10" i="5"/>
  <c r="N10" i="4"/>
  <c r="K10" i="4"/>
  <c r="E10" i="4"/>
  <c r="Q10" i="3"/>
  <c r="M10" i="3"/>
  <c r="I10" i="3"/>
  <c r="N10" i="8"/>
  <c r="J10" i="7"/>
  <c r="L10" i="6"/>
  <c r="N10" i="5"/>
  <c r="I10" i="5"/>
  <c r="O10" i="4"/>
  <c r="I10" i="4"/>
  <c r="N10" i="3"/>
  <c r="L10" i="3"/>
  <c r="E10" i="3"/>
  <c r="E10" i="9"/>
  <c r="O10" i="8"/>
  <c r="K10" i="8"/>
  <c r="I10" i="7"/>
  <c r="M10" i="6"/>
  <c r="I10" i="6"/>
  <c r="L10" i="5"/>
  <c r="M10" i="4"/>
  <c r="J10" i="4"/>
  <c r="O10" i="3"/>
  <c r="J10" i="3"/>
  <c r="I10" i="9"/>
  <c r="P10" i="8"/>
  <c r="L10" i="8"/>
  <c r="E10" i="7"/>
  <c r="K10" i="6"/>
  <c r="J10" i="6"/>
  <c r="K10" i="5"/>
  <c r="J10" i="5"/>
  <c r="P10" i="4"/>
  <c r="L10" i="4"/>
  <c r="P10" i="3"/>
  <c r="K10" i="3"/>
  <c r="Q10" i="9"/>
  <c r="P10" i="9"/>
  <c r="O10" i="9"/>
  <c r="N10" i="9"/>
  <c r="M10" i="9"/>
  <c r="K10" i="9"/>
  <c r="J10" i="9"/>
  <c r="J10" i="8"/>
  <c r="E10" i="8"/>
  <c r="O10" i="7"/>
  <c r="M10" i="7"/>
  <c r="K10" i="7"/>
  <c r="E10" i="10"/>
  <c r="L10" i="9"/>
  <c r="I10" i="8"/>
  <c r="P10" i="7"/>
  <c r="N10" i="7"/>
  <c r="L10" i="7"/>
  <c r="P10" i="11"/>
  <c r="O10" i="11"/>
  <c r="N10" i="11"/>
  <c r="M10" i="11"/>
  <c r="L10" i="11"/>
  <c r="K10" i="11"/>
  <c r="J10" i="11"/>
  <c r="J10" i="10"/>
  <c r="I10" i="10"/>
  <c r="I10" i="12"/>
  <c r="I10" i="11"/>
  <c r="O10" i="10"/>
  <c r="N10" i="10"/>
  <c r="M10" i="10"/>
  <c r="E10" i="12"/>
  <c r="E10" i="11"/>
  <c r="L10" i="10"/>
  <c r="K10" i="12"/>
  <c r="J10" i="12"/>
  <c r="K10" i="13"/>
  <c r="J10" i="13"/>
  <c r="I10" i="13"/>
  <c r="E10" i="13"/>
  <c r="N10" i="12"/>
  <c r="M10" i="12"/>
  <c r="L10" i="12"/>
  <c r="P10" i="18"/>
  <c r="O10" i="18"/>
  <c r="N10" i="18"/>
  <c r="M10" i="18"/>
  <c r="O10" i="17"/>
  <c r="N10" i="17"/>
  <c r="M10" i="17"/>
  <c r="L10" i="17"/>
  <c r="L10" i="16"/>
  <c r="N10" i="14"/>
  <c r="M10" i="14"/>
  <c r="L10" i="14"/>
  <c r="K10" i="14"/>
  <c r="J10" i="14"/>
  <c r="I10" i="14"/>
  <c r="E10" i="14"/>
  <c r="P10" i="13"/>
  <c r="O10" i="13"/>
  <c r="N10" i="13"/>
  <c r="M10" i="13"/>
  <c r="L10" i="13"/>
  <c r="E10" i="22"/>
  <c r="O10" i="21"/>
  <c r="E10" i="21"/>
  <c r="N10" i="20"/>
  <c r="M10" i="20"/>
  <c r="L10" i="20"/>
  <c r="K10" i="20"/>
  <c r="J10" i="20"/>
  <c r="I10" i="20"/>
  <c r="E10" i="20"/>
  <c r="P10" i="19"/>
  <c r="O10" i="19"/>
  <c r="N10" i="19"/>
  <c r="M10" i="19"/>
  <c r="L10" i="19"/>
  <c r="K10" i="19"/>
  <c r="J10" i="19"/>
  <c r="I10" i="19"/>
  <c r="E10" i="19"/>
  <c r="L10" i="18"/>
  <c r="K10" i="18"/>
  <c r="J10" i="18"/>
  <c r="I10" i="18"/>
  <c r="E10" i="18"/>
  <c r="K10" i="17"/>
  <c r="J10" i="17"/>
  <c r="I10" i="17"/>
  <c r="E10" i="17"/>
  <c r="P10" i="16"/>
  <c r="O10" i="16"/>
  <c r="N10" i="16"/>
  <c r="M10" i="16"/>
  <c r="K10" i="16"/>
  <c r="J10" i="16"/>
  <c r="I10" i="16"/>
  <c r="E10" i="16"/>
  <c r="P10" i="15"/>
  <c r="O10" i="15"/>
  <c r="N10" i="15"/>
  <c r="M10" i="15"/>
  <c r="L10" i="15"/>
  <c r="K10" i="15"/>
  <c r="J10" i="15"/>
  <c r="I10" i="15"/>
  <c r="E10" i="15"/>
  <c r="P10" i="14"/>
  <c r="O10" i="14"/>
  <c r="O10" i="22"/>
  <c r="N10" i="22"/>
  <c r="M10" i="22"/>
  <c r="L10" i="22"/>
  <c r="K10" i="22"/>
  <c r="J10" i="22"/>
  <c r="I10" i="22"/>
  <c r="N10" i="21"/>
  <c r="M10" i="21"/>
  <c r="L10" i="21"/>
  <c r="K10" i="21"/>
  <c r="J10" i="21"/>
  <c r="I10" i="21"/>
  <c r="P10" i="22"/>
  <c r="J10" i="2"/>
  <c r="M10" i="1"/>
  <c r="I10" i="1"/>
  <c r="I10" i="23"/>
  <c r="J10" i="23"/>
  <c r="E10" i="23"/>
  <c r="M10" i="2"/>
  <c r="K10" i="31"/>
  <c r="N10" i="30"/>
  <c r="J10" i="29"/>
  <c r="K10" i="28"/>
  <c r="M10" i="27"/>
  <c r="L10" i="27"/>
  <c r="O10" i="26"/>
  <c r="I10" i="26"/>
  <c r="N10" i="25"/>
  <c r="J10" i="25"/>
  <c r="O10" i="24"/>
  <c r="I10" i="24"/>
  <c r="P10" i="23"/>
  <c r="L10" i="31"/>
  <c r="P10" i="30"/>
  <c r="I10" i="29"/>
  <c r="M10" i="28"/>
  <c r="E10" i="28"/>
  <c r="N10" i="27"/>
  <c r="J10" i="27"/>
  <c r="P10" i="26"/>
  <c r="J10" i="26"/>
  <c r="M10" i="25"/>
  <c r="L10" i="25"/>
  <c r="E10" i="25"/>
  <c r="P10" i="24"/>
  <c r="J10" i="24"/>
  <c r="O10" i="23"/>
  <c r="L10" i="23"/>
  <c r="M10" i="31"/>
  <c r="J10" i="31"/>
  <c r="E10" i="31"/>
  <c r="L10" i="29"/>
  <c r="E10" i="29"/>
  <c r="N10" i="28"/>
  <c r="J10" i="28"/>
  <c r="P10" i="27"/>
  <c r="K10" i="27"/>
  <c r="E10" i="27"/>
  <c r="N10" i="26"/>
  <c r="K10" i="26"/>
  <c r="E10" i="26"/>
  <c r="O10" i="25"/>
  <c r="K10" i="25"/>
  <c r="N10" i="24"/>
  <c r="K10" i="24"/>
  <c r="M10" i="23"/>
  <c r="I10" i="31"/>
  <c r="O10" i="30"/>
  <c r="K10" i="29"/>
  <c r="L10" i="28"/>
  <c r="I10" i="28"/>
  <c r="O10" i="27"/>
  <c r="I10" i="27"/>
  <c r="M10" i="26"/>
  <c r="L10" i="26"/>
  <c r="P10" i="25"/>
  <c r="I10" i="25"/>
  <c r="M10" i="24"/>
  <c r="L10" i="24"/>
  <c r="E10" i="24"/>
  <c r="N10" i="23"/>
  <c r="K10" i="23"/>
  <c r="L10" i="32"/>
  <c r="K10" i="32"/>
  <c r="E10" i="32"/>
  <c r="O10" i="31"/>
  <c r="N10" i="31"/>
  <c r="M10" i="30"/>
  <c r="J10" i="30"/>
  <c r="E10" i="30"/>
  <c r="N10" i="29"/>
  <c r="M10" i="32"/>
  <c r="J10" i="32"/>
  <c r="I10" i="32"/>
  <c r="P10" i="31"/>
  <c r="L10" i="30"/>
  <c r="K10" i="30"/>
  <c r="I10" i="30"/>
  <c r="O10" i="29"/>
  <c r="M10" i="29"/>
  <c r="I10" i="33"/>
  <c r="E10" i="33"/>
  <c r="P10" i="32"/>
  <c r="O10" i="32"/>
  <c r="N10" i="32"/>
  <c r="M10" i="33"/>
  <c r="L10" i="33"/>
  <c r="K10" i="33"/>
  <c r="J10" i="33"/>
  <c r="L10" i="37"/>
  <c r="N10" i="36"/>
  <c r="L10" i="36"/>
  <c r="J10" i="36"/>
  <c r="E10" i="36"/>
  <c r="O10" i="35"/>
  <c r="K10" i="35"/>
  <c r="I10" i="35"/>
  <c r="E10" i="35"/>
  <c r="K10" i="34"/>
  <c r="J10" i="34"/>
  <c r="O10" i="33"/>
  <c r="I10" i="37"/>
  <c r="M10" i="35"/>
  <c r="J10" i="35"/>
  <c r="M10" i="34"/>
  <c r="I10" i="34"/>
  <c r="P10" i="33"/>
  <c r="O10" i="41"/>
  <c r="N10" i="41"/>
  <c r="M10" i="41"/>
  <c r="L10" i="41"/>
  <c r="K10" i="41"/>
  <c r="J10" i="41"/>
  <c r="I10" i="41"/>
  <c r="E10" i="41"/>
  <c r="P10" i="40"/>
  <c r="O10" i="40"/>
  <c r="N10" i="40"/>
  <c r="M10" i="40"/>
  <c r="L10" i="40"/>
  <c r="K10" i="40"/>
  <c r="J10" i="40"/>
  <c r="I10" i="40"/>
  <c r="E10" i="40"/>
  <c r="P10" i="39"/>
  <c r="O10" i="39"/>
  <c r="N10" i="39"/>
  <c r="M10" i="39"/>
  <c r="L10" i="39"/>
  <c r="K10" i="39"/>
  <c r="J10" i="39"/>
  <c r="I10" i="39"/>
  <c r="E10" i="39"/>
  <c r="P10" i="38"/>
  <c r="O10" i="38"/>
  <c r="N10" i="38"/>
  <c r="M10" i="38"/>
  <c r="L10" i="38"/>
  <c r="K10" i="38"/>
  <c r="J10" i="38"/>
  <c r="I10" i="38"/>
  <c r="E10" i="38"/>
  <c r="P10" i="37"/>
  <c r="O10" i="37"/>
  <c r="N10" i="37"/>
  <c r="M10" i="37"/>
  <c r="K10" i="37"/>
  <c r="J10" i="37"/>
  <c r="E10" i="37"/>
  <c r="P10" i="36"/>
  <c r="O10" i="36"/>
  <c r="M10" i="36"/>
  <c r="K10" i="36"/>
  <c r="I10" i="36"/>
  <c r="P10" i="35"/>
  <c r="L10" i="35"/>
  <c r="N10" i="33"/>
  <c r="N10" i="35"/>
  <c r="L10" i="34"/>
  <c r="E10" i="34"/>
  <c r="O10" i="42"/>
  <c r="N10" i="42"/>
  <c r="M10" i="42"/>
  <c r="L10" i="42"/>
  <c r="K10" i="42"/>
  <c r="J10" i="42"/>
  <c r="I10" i="42"/>
  <c r="E10" i="42"/>
  <c r="P10" i="41"/>
  <c r="P10" i="42"/>
  <c r="O10" i="43"/>
  <c r="N10" i="43"/>
  <c r="M10" i="43"/>
  <c r="L10" i="43"/>
  <c r="K10" i="43"/>
  <c r="J10" i="43"/>
  <c r="I10" i="43"/>
  <c r="E10" i="43"/>
  <c r="O10" i="51"/>
  <c r="I10" i="50"/>
  <c r="O10" i="49"/>
  <c r="M10" i="49"/>
  <c r="K10" i="49"/>
  <c r="L10" i="48"/>
  <c r="I10" i="48"/>
  <c r="O10" i="47"/>
  <c r="I10" i="47"/>
  <c r="E10" i="47"/>
  <c r="M10" i="46"/>
  <c r="J10" i="46"/>
  <c r="E10" i="46"/>
  <c r="O10" i="45"/>
  <c r="M10" i="45"/>
  <c r="K10" i="45"/>
  <c r="I10" i="45"/>
  <c r="O10" i="44"/>
  <c r="M10" i="44"/>
  <c r="K10" i="44"/>
  <c r="I10" i="44"/>
  <c r="P10" i="43"/>
  <c r="L10" i="1"/>
  <c r="K10" i="53"/>
  <c r="J10" i="53"/>
  <c r="I10" i="53"/>
  <c r="E10" i="53"/>
  <c r="N10" i="52"/>
  <c r="M10" i="52"/>
  <c r="L10" i="52"/>
  <c r="K10" i="52"/>
  <c r="J10" i="52"/>
  <c r="I10" i="52"/>
  <c r="E10" i="52"/>
  <c r="P10" i="51"/>
  <c r="N10" i="51"/>
  <c r="M10" i="51"/>
  <c r="L10" i="51"/>
  <c r="K10" i="51"/>
  <c r="J10" i="51"/>
  <c r="P10" i="50"/>
  <c r="O10" i="50"/>
  <c r="N10" i="50"/>
  <c r="M10" i="50"/>
  <c r="L10" i="50"/>
  <c r="K10" i="50"/>
  <c r="J10" i="50"/>
  <c r="E10" i="50"/>
  <c r="P10" i="49"/>
  <c r="N10" i="49"/>
  <c r="L10" i="49"/>
  <c r="J10" i="49"/>
  <c r="K10" i="48"/>
  <c r="J10" i="48"/>
  <c r="E10" i="48"/>
  <c r="M10" i="47"/>
  <c r="K10" i="47"/>
  <c r="N10" i="46"/>
  <c r="L10" i="46"/>
  <c r="K10" i="46"/>
  <c r="I10" i="46"/>
  <c r="N10" i="45"/>
  <c r="L10" i="45"/>
  <c r="J10" i="45"/>
  <c r="E10" i="45"/>
  <c r="P10" i="44"/>
  <c r="N10" i="44"/>
  <c r="L10" i="44"/>
  <c r="J10" i="44"/>
  <c r="E10" i="44"/>
  <c r="P10" i="1"/>
  <c r="E10" i="51"/>
  <c r="E10" i="49"/>
  <c r="P10" i="48"/>
  <c r="M10" i="48"/>
  <c r="I10" i="51"/>
  <c r="I10" i="49"/>
  <c r="O10" i="48"/>
  <c r="N10" i="48"/>
  <c r="P10" i="53"/>
  <c r="O10" i="53"/>
  <c r="N10" i="53"/>
  <c r="M10" i="53"/>
  <c r="L10" i="53"/>
  <c r="K10" i="54"/>
  <c r="J10" i="54"/>
  <c r="I10" i="54"/>
  <c r="E10" i="54"/>
  <c r="J10" i="60"/>
  <c r="N10" i="58"/>
  <c r="L10" i="58"/>
  <c r="J10" i="58"/>
  <c r="M10" i="57"/>
  <c r="L10" i="57"/>
  <c r="K10" i="57"/>
  <c r="J10" i="57"/>
  <c r="I10" i="57"/>
  <c r="E10" i="57"/>
  <c r="N10" i="56"/>
  <c r="K10" i="56"/>
  <c r="I10" i="56"/>
  <c r="L10" i="55"/>
  <c r="K10" i="55"/>
  <c r="I10" i="55"/>
  <c r="P10" i="54"/>
  <c r="M10" i="54"/>
  <c r="E10" i="65"/>
  <c r="O10" i="64"/>
  <c r="N10" i="64"/>
  <c r="M10" i="64"/>
  <c r="L10" i="64"/>
  <c r="K10" i="64"/>
  <c r="J10" i="64"/>
  <c r="I10" i="64"/>
  <c r="E10" i="64"/>
  <c r="O10" i="63"/>
  <c r="N10" i="63"/>
  <c r="M10" i="63"/>
  <c r="L10" i="63"/>
  <c r="K10" i="63"/>
  <c r="J10" i="63"/>
  <c r="I10" i="63"/>
  <c r="E10" i="63"/>
  <c r="O10" i="62"/>
  <c r="N10" i="62"/>
  <c r="M10" i="62"/>
  <c r="L10" i="62"/>
  <c r="K10" i="62"/>
  <c r="J10" i="62"/>
  <c r="I10" i="62"/>
  <c r="E10" i="62"/>
  <c r="O10" i="61"/>
  <c r="N10" i="61"/>
  <c r="M10" i="61"/>
  <c r="L10" i="61"/>
  <c r="K10" i="61"/>
  <c r="J10" i="61"/>
  <c r="I10" i="61"/>
  <c r="E10" i="61"/>
  <c r="N10" i="60"/>
  <c r="M10" i="60"/>
  <c r="L10" i="60"/>
  <c r="K10" i="60"/>
  <c r="I10" i="60"/>
  <c r="E10" i="60"/>
  <c r="N10" i="59"/>
  <c r="M10" i="59"/>
  <c r="L10" i="59"/>
  <c r="K10" i="59"/>
  <c r="J10" i="59"/>
  <c r="I10" i="59"/>
  <c r="E10" i="59"/>
  <c r="O10" i="58"/>
  <c r="M10" i="58"/>
  <c r="K10" i="58"/>
  <c r="I10" i="58"/>
  <c r="E10" i="58"/>
  <c r="M10" i="56"/>
  <c r="L10" i="56"/>
  <c r="J10" i="56"/>
  <c r="E10" i="56"/>
  <c r="M10" i="55"/>
  <c r="J10" i="55"/>
  <c r="E10" i="55"/>
  <c r="O10" i="54"/>
  <c r="N10" i="54"/>
  <c r="L10" i="54"/>
  <c r="O10" i="65"/>
  <c r="N10" i="65"/>
  <c r="M10" i="65"/>
  <c r="L10" i="65"/>
  <c r="K10" i="65"/>
  <c r="J10" i="65"/>
  <c r="I10" i="65"/>
  <c r="E10" i="77"/>
  <c r="N10" i="76"/>
  <c r="M10" i="76"/>
  <c r="L10" i="76"/>
  <c r="K10" i="76"/>
  <c r="J10" i="76"/>
  <c r="I10" i="76"/>
  <c r="E10" i="76"/>
  <c r="O10" i="75"/>
  <c r="N10" i="75"/>
  <c r="M10" i="75"/>
  <c r="L10" i="75"/>
  <c r="K10" i="75"/>
  <c r="J10" i="75"/>
  <c r="I10" i="75"/>
  <c r="E10" i="75"/>
  <c r="N10" i="74"/>
  <c r="M10" i="74"/>
  <c r="L10" i="74"/>
  <c r="K10" i="74"/>
  <c r="J10" i="74"/>
  <c r="I10" i="74"/>
  <c r="E10" i="74"/>
  <c r="N10" i="73"/>
  <c r="M10" i="73"/>
  <c r="L10" i="73"/>
  <c r="K10" i="73"/>
  <c r="J10" i="73"/>
  <c r="I10" i="73"/>
  <c r="E10" i="73"/>
  <c r="N10" i="72"/>
  <c r="M10" i="72"/>
  <c r="L10" i="72"/>
  <c r="K10" i="72"/>
  <c r="J10" i="72"/>
  <c r="I10" i="72"/>
  <c r="E10" i="72"/>
  <c r="O10" i="71"/>
  <c r="N10" i="71"/>
  <c r="M10" i="71"/>
  <c r="L10" i="71"/>
  <c r="K10" i="71"/>
  <c r="J10" i="71"/>
  <c r="I10" i="71"/>
  <c r="E10" i="71"/>
  <c r="N10" i="70"/>
  <c r="M10" i="70"/>
  <c r="L10" i="70"/>
  <c r="K10" i="70"/>
  <c r="J10" i="70"/>
  <c r="M10" i="69"/>
  <c r="L10" i="69"/>
  <c r="J10" i="69"/>
  <c r="E10" i="69"/>
  <c r="M10" i="68"/>
  <c r="K10" i="68"/>
  <c r="I10" i="68"/>
  <c r="N10" i="67"/>
  <c r="K10" i="67"/>
  <c r="J10" i="67"/>
  <c r="E10" i="67"/>
  <c r="M10" i="66"/>
  <c r="L10" i="66"/>
  <c r="J10" i="66"/>
  <c r="E10" i="66"/>
  <c r="L10" i="47"/>
  <c r="O10" i="72"/>
  <c r="I10" i="70"/>
  <c r="E10" i="70"/>
  <c r="N10" i="69"/>
  <c r="K10" i="69"/>
  <c r="I10" i="69"/>
  <c r="L10" i="68"/>
  <c r="J10" i="68"/>
  <c r="E10" i="68"/>
  <c r="M10" i="67"/>
  <c r="L10" i="67"/>
  <c r="I10" i="67"/>
  <c r="N10" i="66"/>
  <c r="K10" i="66"/>
  <c r="I10" i="66"/>
  <c r="N10" i="47"/>
  <c r="J10" i="47"/>
  <c r="O10" i="1"/>
  <c r="J10" i="1"/>
  <c r="L10" i="88"/>
  <c r="K10" i="88"/>
  <c r="J10" i="88"/>
  <c r="I10" i="88"/>
  <c r="E10" i="88"/>
  <c r="O10" i="87"/>
  <c r="N10" i="87"/>
  <c r="M10" i="87"/>
  <c r="L10" i="87"/>
  <c r="J10" i="86"/>
  <c r="I10" i="86"/>
  <c r="E10" i="86"/>
  <c r="O10" i="85"/>
  <c r="N10" i="85"/>
  <c r="M10" i="85"/>
  <c r="L10" i="85"/>
  <c r="K10" i="85"/>
  <c r="J10" i="85"/>
  <c r="I10" i="85"/>
  <c r="E10" i="85"/>
  <c r="O10" i="84"/>
  <c r="N10" i="84"/>
  <c r="M10" i="84"/>
  <c r="L10" i="84"/>
  <c r="K10" i="84"/>
  <c r="J10" i="84"/>
  <c r="I10" i="84"/>
  <c r="E10" i="84"/>
  <c r="O10" i="83"/>
  <c r="N10" i="83"/>
  <c r="M10" i="83"/>
  <c r="L10" i="83"/>
  <c r="K10" i="83"/>
  <c r="J10" i="83"/>
  <c r="I10" i="83"/>
  <c r="E10" i="83"/>
  <c r="O10" i="82"/>
  <c r="N10" i="82"/>
  <c r="M10" i="82"/>
  <c r="L10" i="82"/>
  <c r="K10" i="82"/>
  <c r="J10" i="82"/>
  <c r="I10" i="82"/>
  <c r="E10" i="82"/>
  <c r="O10" i="81"/>
  <c r="N10" i="81"/>
  <c r="M10" i="81"/>
  <c r="L10" i="81"/>
  <c r="K10" i="81"/>
  <c r="J10" i="81"/>
  <c r="I10" i="81"/>
  <c r="E10" i="81"/>
  <c r="O10" i="80"/>
  <c r="N10" i="80"/>
  <c r="M10" i="80"/>
  <c r="L10" i="80"/>
  <c r="K10" i="80"/>
  <c r="J10" i="80"/>
  <c r="I10" i="80"/>
  <c r="E10" i="80"/>
  <c r="N10" i="79"/>
  <c r="M10" i="79"/>
  <c r="L10" i="79"/>
  <c r="K10" i="79"/>
  <c r="J10" i="79"/>
  <c r="I10" i="79"/>
  <c r="E10" i="79"/>
  <c r="O10" i="78"/>
  <c r="N10" i="78"/>
  <c r="M10" i="78"/>
  <c r="L10" i="78"/>
  <c r="K10" i="78"/>
  <c r="J10" i="78"/>
  <c r="I10" i="78"/>
  <c r="E10" i="78"/>
  <c r="M10" i="77"/>
  <c r="L10" i="77"/>
  <c r="K10" i="77"/>
  <c r="J10" i="77"/>
  <c r="I10" i="77"/>
  <c r="K10" i="87"/>
  <c r="J10" i="87"/>
  <c r="I10" i="87"/>
  <c r="E10" i="87"/>
  <c r="O10" i="86"/>
  <c r="N10" i="86"/>
  <c r="M10" i="86"/>
  <c r="L10" i="86"/>
  <c r="K10" i="86"/>
  <c r="M10" i="100"/>
  <c r="L10" i="100"/>
  <c r="K10" i="100"/>
  <c r="J10" i="100"/>
  <c r="I10" i="100"/>
  <c r="E10" i="100"/>
  <c r="O10" i="99"/>
  <c r="N10" i="99"/>
  <c r="M10" i="99"/>
  <c r="L10" i="99"/>
  <c r="K10" i="99"/>
  <c r="J10" i="99"/>
  <c r="I10" i="99"/>
  <c r="E10" i="99"/>
  <c r="O10" i="98"/>
  <c r="N10" i="98"/>
  <c r="M10" i="98"/>
  <c r="L10" i="98"/>
  <c r="K10" i="98"/>
  <c r="J10" i="98"/>
  <c r="I10" i="98"/>
  <c r="E10" i="98"/>
  <c r="O10" i="97"/>
  <c r="N10" i="97"/>
  <c r="M10" i="97"/>
  <c r="L10" i="97"/>
  <c r="K10" i="97"/>
  <c r="J10" i="97"/>
  <c r="I10" i="97"/>
  <c r="E10" i="97"/>
  <c r="M10" i="96"/>
  <c r="L10" i="96"/>
  <c r="K10" i="96"/>
  <c r="J10" i="96"/>
  <c r="I10" i="96"/>
  <c r="E10" i="96"/>
  <c r="O10" i="95"/>
  <c r="N10" i="95"/>
  <c r="M10" i="95"/>
  <c r="L10" i="95"/>
  <c r="K10" i="95"/>
  <c r="J10" i="95"/>
  <c r="I10" i="95"/>
  <c r="E10" i="95"/>
  <c r="L10" i="94"/>
  <c r="K10" i="94"/>
  <c r="J10" i="94"/>
  <c r="I10" i="94"/>
  <c r="E10" i="94"/>
  <c r="M10" i="93"/>
  <c r="L10" i="93"/>
  <c r="K10" i="93"/>
  <c r="J10" i="93"/>
  <c r="I10" i="93"/>
  <c r="E10" i="93"/>
  <c r="N10" i="92"/>
  <c r="M10" i="92"/>
  <c r="L10" i="92"/>
  <c r="K10" i="92"/>
  <c r="J10" i="92"/>
  <c r="I10" i="92"/>
  <c r="E10" i="92"/>
  <c r="O10" i="91"/>
  <c r="N10" i="91"/>
  <c r="M10" i="91"/>
  <c r="L10" i="91"/>
  <c r="K10" i="91"/>
  <c r="J10" i="91"/>
  <c r="I10" i="91"/>
  <c r="E10" i="91"/>
  <c r="N10" i="90"/>
  <c r="M10" i="90"/>
  <c r="L10" i="90"/>
  <c r="K10" i="90"/>
  <c r="J10" i="90"/>
  <c r="I10" i="90"/>
  <c r="E10" i="90"/>
  <c r="N10" i="89"/>
  <c r="M10" i="89"/>
  <c r="L10" i="89"/>
  <c r="K10" i="89"/>
  <c r="J10" i="89"/>
  <c r="I10" i="89"/>
  <c r="E10" i="89"/>
  <c r="O10" i="88"/>
  <c r="N10" i="88"/>
  <c r="M10" i="88"/>
  <c r="M29" i="100"/>
  <c r="M26" i="100"/>
  <c r="H26" i="100"/>
  <c r="L29" i="100"/>
  <c r="L26" i="100"/>
  <c r="K29" i="100"/>
  <c r="K26" i="100"/>
  <c r="J29" i="100"/>
  <c r="J26" i="100"/>
  <c r="E26" i="100"/>
  <c r="I29" i="100"/>
  <c r="I26" i="100"/>
  <c r="D26" i="100"/>
  <c r="H9" i="100"/>
  <c r="D10" i="100"/>
  <c r="M24" i="100"/>
  <c r="E24" i="100"/>
  <c r="J24" i="100"/>
  <c r="I24" i="100"/>
  <c r="H5" i="100"/>
  <c r="H23" i="100" s="1"/>
  <c r="H24" i="100" s="1"/>
  <c r="D23" i="100"/>
  <c r="D24" i="100" s="1"/>
  <c r="M28" i="100"/>
  <c r="M30" i="100"/>
  <c r="L28" i="100"/>
  <c r="L30" i="100"/>
  <c r="K28" i="100"/>
  <c r="K30" i="100"/>
  <c r="E28" i="100"/>
  <c r="J28" i="100"/>
  <c r="J30" i="100"/>
  <c r="I28" i="100"/>
  <c r="I30" i="100"/>
  <c r="D27" i="100"/>
  <c r="D28" i="100" s="1"/>
  <c r="H4" i="100"/>
  <c r="H27" i="100" s="1"/>
  <c r="D20" i="100"/>
  <c r="H2" i="100"/>
  <c r="H20" i="100" s="1"/>
  <c r="O29" i="99"/>
  <c r="J26" i="99"/>
  <c r="O26" i="99"/>
  <c r="N29" i="99"/>
  <c r="I26" i="99"/>
  <c r="N26" i="99"/>
  <c r="M26" i="99"/>
  <c r="H26" i="99"/>
  <c r="M29" i="99"/>
  <c r="L29" i="99"/>
  <c r="L26" i="99"/>
  <c r="K29" i="99"/>
  <c r="K26" i="99"/>
  <c r="J29" i="99"/>
  <c r="E26" i="99"/>
  <c r="D26" i="99"/>
  <c r="I29" i="99"/>
  <c r="H9" i="99"/>
  <c r="D10" i="99"/>
  <c r="J24" i="99"/>
  <c r="O24" i="99"/>
  <c r="I24" i="99"/>
  <c r="N24" i="99"/>
  <c r="M24" i="99"/>
  <c r="H5" i="99"/>
  <c r="H23" i="99" s="1"/>
  <c r="H24" i="99" s="1"/>
  <c r="D23" i="99"/>
  <c r="D24" i="99" s="1"/>
  <c r="J28" i="99"/>
  <c r="O28" i="99"/>
  <c r="O30" i="99"/>
  <c r="I28" i="99"/>
  <c r="N28" i="99"/>
  <c r="N30" i="99"/>
  <c r="M28" i="99"/>
  <c r="M30" i="99"/>
  <c r="L28" i="99"/>
  <c r="L30" i="99"/>
  <c r="K28" i="99"/>
  <c r="K30" i="99"/>
  <c r="E28" i="99"/>
  <c r="J30" i="99"/>
  <c r="I30" i="99"/>
  <c r="D27" i="99"/>
  <c r="D28" i="99" s="1"/>
  <c r="H4" i="99"/>
  <c r="H27" i="99" s="1"/>
  <c r="D20" i="99"/>
  <c r="H2" i="99"/>
  <c r="H20" i="99" s="1"/>
  <c r="O29" i="98"/>
  <c r="J26" i="98"/>
  <c r="O26" i="98"/>
  <c r="N29" i="98"/>
  <c r="N26" i="98"/>
  <c r="I26" i="98"/>
  <c r="M29" i="98"/>
  <c r="M26" i="98"/>
  <c r="H26" i="98"/>
  <c r="L29" i="98"/>
  <c r="L26" i="98"/>
  <c r="K29" i="98"/>
  <c r="K26" i="98"/>
  <c r="J29" i="98"/>
  <c r="E26" i="98"/>
  <c r="I29" i="98"/>
  <c r="D26" i="98"/>
  <c r="H9" i="98"/>
  <c r="D10" i="98"/>
  <c r="J24" i="98"/>
  <c r="O24" i="98"/>
  <c r="I24" i="98"/>
  <c r="N24" i="98"/>
  <c r="M24" i="98"/>
  <c r="H5" i="98"/>
  <c r="H23" i="98" s="1"/>
  <c r="H24" i="98" s="1"/>
  <c r="D23" i="98"/>
  <c r="D24" i="98" s="1"/>
  <c r="J28" i="98"/>
  <c r="O28" i="98"/>
  <c r="O30" i="98"/>
  <c r="I28" i="98"/>
  <c r="N28" i="98"/>
  <c r="N30" i="98"/>
  <c r="M28" i="98"/>
  <c r="M30" i="98"/>
  <c r="L28" i="98"/>
  <c r="L30" i="98"/>
  <c r="K28" i="98"/>
  <c r="K30" i="98"/>
  <c r="E28" i="98"/>
  <c r="J30" i="98"/>
  <c r="I30" i="98"/>
  <c r="H4" i="98"/>
  <c r="H27" i="98" s="1"/>
  <c r="D27" i="98"/>
  <c r="D28" i="98" s="1"/>
  <c r="D20" i="98"/>
  <c r="H2" i="98"/>
  <c r="H20" i="98" s="1"/>
  <c r="O29" i="97"/>
  <c r="O26" i="97"/>
  <c r="J26" i="97"/>
  <c r="N29" i="97"/>
  <c r="N26" i="97"/>
  <c r="I26" i="97"/>
  <c r="M29" i="97"/>
  <c r="M26" i="97"/>
  <c r="H26" i="97"/>
  <c r="L29" i="97"/>
  <c r="L26" i="97"/>
  <c r="K29" i="97"/>
  <c r="K26" i="97"/>
  <c r="J29" i="97"/>
  <c r="E26" i="97"/>
  <c r="D26" i="97"/>
  <c r="I29" i="97"/>
  <c r="D10" i="97"/>
  <c r="H9" i="97"/>
  <c r="J24" i="97"/>
  <c r="O24" i="97"/>
  <c r="I24" i="97"/>
  <c r="N24" i="97"/>
  <c r="M24" i="97"/>
  <c r="H5" i="97"/>
  <c r="H23" i="97" s="1"/>
  <c r="H24" i="97" s="1"/>
  <c r="D23" i="97"/>
  <c r="D24" i="97" s="1"/>
  <c r="J28" i="97"/>
  <c r="O28" i="97"/>
  <c r="O30" i="97"/>
  <c r="I28" i="97"/>
  <c r="N28" i="97"/>
  <c r="N30" i="97"/>
  <c r="M28" i="97"/>
  <c r="M30" i="97"/>
  <c r="L28" i="97"/>
  <c r="L30" i="97"/>
  <c r="K28" i="97"/>
  <c r="K30" i="97"/>
  <c r="E28" i="97"/>
  <c r="J30" i="97"/>
  <c r="I30" i="97"/>
  <c r="D27" i="97"/>
  <c r="D28" i="97" s="1"/>
  <c r="H4" i="97"/>
  <c r="H27" i="97" s="1"/>
  <c r="D20" i="97"/>
  <c r="H2" i="97"/>
  <c r="H20" i="97" s="1"/>
  <c r="M29" i="96"/>
  <c r="M26" i="96"/>
  <c r="H26" i="96"/>
  <c r="L29" i="96"/>
  <c r="L26" i="96"/>
  <c r="K29" i="96"/>
  <c r="K26" i="96"/>
  <c r="J29" i="96"/>
  <c r="J26" i="96"/>
  <c r="E26" i="96"/>
  <c r="I29" i="96"/>
  <c r="I26" i="96"/>
  <c r="D26" i="96"/>
  <c r="D10" i="96"/>
  <c r="H9" i="96"/>
  <c r="M24" i="96"/>
  <c r="E24" i="96"/>
  <c r="J24" i="96"/>
  <c r="I24" i="96"/>
  <c r="D23" i="96"/>
  <c r="D24" i="96" s="1"/>
  <c r="H5" i="96"/>
  <c r="H23" i="96" s="1"/>
  <c r="H24" i="96" s="1"/>
  <c r="M28" i="96"/>
  <c r="M30" i="96"/>
  <c r="L28" i="96"/>
  <c r="L30" i="96"/>
  <c r="K28" i="96"/>
  <c r="K30" i="96"/>
  <c r="E28" i="96"/>
  <c r="J28" i="96"/>
  <c r="J30" i="96"/>
  <c r="I28" i="96"/>
  <c r="I30" i="96"/>
  <c r="D27" i="96"/>
  <c r="D28" i="96" s="1"/>
  <c r="H4" i="96"/>
  <c r="H27" i="96" s="1"/>
  <c r="D20" i="96"/>
  <c r="H2" i="96"/>
  <c r="H20" i="96" s="1"/>
  <c r="O29" i="95"/>
  <c r="O26" i="95"/>
  <c r="J26" i="95"/>
  <c r="N29" i="95"/>
  <c r="N26" i="95"/>
  <c r="I26" i="95"/>
  <c r="M29" i="95"/>
  <c r="H26" i="95"/>
  <c r="M26" i="95"/>
  <c r="L29" i="95"/>
  <c r="L26" i="95"/>
  <c r="K29" i="95"/>
  <c r="K26" i="95"/>
  <c r="E26" i="95"/>
  <c r="J29" i="95"/>
  <c r="D26" i="95"/>
  <c r="I29" i="95"/>
  <c r="D10" i="95"/>
  <c r="H9" i="95"/>
  <c r="J24" i="95"/>
  <c r="O24" i="95"/>
  <c r="I24" i="95"/>
  <c r="N24" i="95"/>
  <c r="M24" i="95"/>
  <c r="D23" i="95"/>
  <c r="D24" i="95" s="1"/>
  <c r="H5" i="95"/>
  <c r="H23" i="95" s="1"/>
  <c r="H24" i="95" s="1"/>
  <c r="J28" i="95"/>
  <c r="O28" i="95"/>
  <c r="O30" i="95"/>
  <c r="I28" i="95"/>
  <c r="N28" i="95"/>
  <c r="N30" i="95"/>
  <c r="M28" i="95"/>
  <c r="M30" i="95"/>
  <c r="L28" i="95"/>
  <c r="L30" i="95"/>
  <c r="K28" i="95"/>
  <c r="K30" i="95"/>
  <c r="E28" i="95"/>
  <c r="J30" i="95"/>
  <c r="I30" i="95"/>
  <c r="D27" i="95"/>
  <c r="D28" i="95" s="1"/>
  <c r="H4" i="95"/>
  <c r="H27" i="95" s="1"/>
  <c r="D20" i="95"/>
  <c r="H2" i="95"/>
  <c r="H20" i="95" s="1"/>
  <c r="L29" i="94"/>
  <c r="L26" i="94"/>
  <c r="K29" i="94"/>
  <c r="K26" i="94"/>
  <c r="J29" i="94"/>
  <c r="J26" i="94"/>
  <c r="E26" i="94"/>
  <c r="I29" i="94"/>
  <c r="D26" i="94"/>
  <c r="I26" i="94"/>
  <c r="H26" i="94"/>
  <c r="H29" i="94"/>
  <c r="D10" i="94"/>
  <c r="H9" i="94"/>
  <c r="E24" i="94"/>
  <c r="J24" i="94"/>
  <c r="I24" i="94"/>
  <c r="D23" i="94"/>
  <c r="D24" i="94" s="1"/>
  <c r="H5" i="94"/>
  <c r="H23" i="94" s="1"/>
  <c r="H24" i="94" s="1"/>
  <c r="L28" i="94"/>
  <c r="L30" i="94"/>
  <c r="K28" i="94"/>
  <c r="K30" i="94"/>
  <c r="E28" i="94"/>
  <c r="J28" i="94"/>
  <c r="J30" i="94"/>
  <c r="I28" i="94"/>
  <c r="I30" i="94"/>
  <c r="D27" i="94"/>
  <c r="D28" i="94" s="1"/>
  <c r="H4" i="94"/>
  <c r="H27" i="94" s="1"/>
  <c r="D20" i="94"/>
  <c r="H2" i="94"/>
  <c r="H20" i="94" s="1"/>
  <c r="M29" i="93"/>
  <c r="H26" i="93"/>
  <c r="M26" i="93"/>
  <c r="L29" i="93"/>
  <c r="L26" i="93"/>
  <c r="K29" i="93"/>
  <c r="K26" i="93"/>
  <c r="J29" i="93"/>
  <c r="J26" i="93"/>
  <c r="E26" i="93"/>
  <c r="I29" i="93"/>
  <c r="I26" i="93"/>
  <c r="D26" i="93"/>
  <c r="H9" i="93"/>
  <c r="D10" i="93"/>
  <c r="M24" i="93"/>
  <c r="E24" i="93"/>
  <c r="J24" i="93"/>
  <c r="I24" i="93"/>
  <c r="D23" i="93"/>
  <c r="D24" i="93" s="1"/>
  <c r="H5" i="93"/>
  <c r="H23" i="93" s="1"/>
  <c r="H24" i="93" s="1"/>
  <c r="M28" i="93"/>
  <c r="M30" i="93"/>
  <c r="L28" i="93"/>
  <c r="L30" i="93"/>
  <c r="K28" i="93"/>
  <c r="K30" i="93"/>
  <c r="E28" i="93"/>
  <c r="J28" i="93"/>
  <c r="J30" i="93"/>
  <c r="I28" i="93"/>
  <c r="I30" i="93"/>
  <c r="D27" i="93"/>
  <c r="D28" i="93" s="1"/>
  <c r="H4" i="93"/>
  <c r="H27" i="93" s="1"/>
  <c r="D20" i="93"/>
  <c r="H2" i="93"/>
  <c r="H20" i="93" s="1"/>
  <c r="N29" i="92"/>
  <c r="N26" i="92"/>
  <c r="I26" i="92"/>
  <c r="M29" i="92"/>
  <c r="M26" i="92"/>
  <c r="H26" i="92"/>
  <c r="L29" i="92"/>
  <c r="L26" i="92"/>
  <c r="K29" i="92"/>
  <c r="K26" i="92"/>
  <c r="J29" i="92"/>
  <c r="J26" i="92"/>
  <c r="E26" i="92"/>
  <c r="I29" i="92"/>
  <c r="D26" i="92"/>
  <c r="D10" i="92"/>
  <c r="H9" i="92"/>
  <c r="I24" i="92"/>
  <c r="N24" i="92"/>
  <c r="M24" i="92"/>
  <c r="E24" i="92"/>
  <c r="J24" i="92"/>
  <c r="D23" i="92"/>
  <c r="D24" i="92" s="1"/>
  <c r="H5" i="92"/>
  <c r="H23" i="92" s="1"/>
  <c r="H24" i="92" s="1"/>
  <c r="I28" i="92"/>
  <c r="N28" i="92"/>
  <c r="N30" i="92"/>
  <c r="M28" i="92"/>
  <c r="M30" i="92"/>
  <c r="L28" i="92"/>
  <c r="L30" i="92"/>
  <c r="K28" i="92"/>
  <c r="K30" i="92"/>
  <c r="E28" i="92"/>
  <c r="J28" i="92"/>
  <c r="J30" i="92"/>
  <c r="I30" i="92"/>
  <c r="D27" i="92"/>
  <c r="D28" i="92" s="1"/>
  <c r="H4" i="92"/>
  <c r="H27" i="92" s="1"/>
  <c r="D20" i="92"/>
  <c r="H2" i="92"/>
  <c r="H20" i="92" s="1"/>
  <c r="P29" i="91"/>
  <c r="P26" i="91"/>
  <c r="K26" i="91"/>
  <c r="O29" i="91"/>
  <c r="O26" i="91"/>
  <c r="J26" i="91"/>
  <c r="N29" i="91"/>
  <c r="N26" i="91"/>
  <c r="I26" i="91"/>
  <c r="M29" i="91"/>
  <c r="M26" i="91"/>
  <c r="H26" i="91"/>
  <c r="L29" i="91"/>
  <c r="L26" i="91"/>
  <c r="J29" i="91"/>
  <c r="E26" i="91"/>
  <c r="I29" i="91"/>
  <c r="D26" i="91"/>
  <c r="D10" i="91"/>
  <c r="H9" i="91"/>
  <c r="K24" i="91"/>
  <c r="P24" i="91"/>
  <c r="J24" i="91"/>
  <c r="O24" i="91"/>
  <c r="I24" i="91"/>
  <c r="N24" i="91"/>
  <c r="M24" i="91"/>
  <c r="H5" i="91"/>
  <c r="H23" i="91" s="1"/>
  <c r="H24" i="91" s="1"/>
  <c r="D23" i="91"/>
  <c r="D24" i="91" s="1"/>
  <c r="K28" i="91"/>
  <c r="P28" i="91"/>
  <c r="P30" i="91"/>
  <c r="J28" i="91"/>
  <c r="O28" i="91"/>
  <c r="O30" i="91"/>
  <c r="I28" i="91"/>
  <c r="N28" i="91"/>
  <c r="N30" i="91"/>
  <c r="M28" i="91"/>
  <c r="M30" i="91"/>
  <c r="L28" i="91"/>
  <c r="L30" i="91"/>
  <c r="E28" i="91"/>
  <c r="J30" i="91"/>
  <c r="I30" i="91"/>
  <c r="D27" i="91"/>
  <c r="D28" i="91" s="1"/>
  <c r="H4" i="91"/>
  <c r="H27" i="91" s="1"/>
  <c r="D20" i="91"/>
  <c r="H2" i="91"/>
  <c r="H20" i="91" s="1"/>
  <c r="N29" i="90"/>
  <c r="N26" i="90"/>
  <c r="I26" i="90"/>
  <c r="M29" i="90"/>
  <c r="M26" i="90"/>
  <c r="H26" i="90"/>
  <c r="L29" i="90"/>
  <c r="L26" i="90"/>
  <c r="K29" i="90"/>
  <c r="K26" i="90"/>
  <c r="J26" i="90"/>
  <c r="J29" i="90"/>
  <c r="E26" i="90"/>
  <c r="I29" i="90"/>
  <c r="D26" i="90"/>
  <c r="H9" i="90"/>
  <c r="D10" i="90"/>
  <c r="I24" i="90"/>
  <c r="N24" i="90"/>
  <c r="M24" i="90"/>
  <c r="E24" i="90"/>
  <c r="J24" i="90"/>
  <c r="D23" i="90"/>
  <c r="D24" i="90" s="1"/>
  <c r="H5" i="90"/>
  <c r="H23" i="90" s="1"/>
  <c r="H24" i="90" s="1"/>
  <c r="I28" i="90"/>
  <c r="N28" i="90"/>
  <c r="N30" i="90"/>
  <c r="M28" i="90"/>
  <c r="M30" i="90"/>
  <c r="L28" i="90"/>
  <c r="L30" i="90"/>
  <c r="K28" i="90"/>
  <c r="K30" i="90"/>
  <c r="E28" i="90"/>
  <c r="J28" i="90"/>
  <c r="J30" i="90"/>
  <c r="I30" i="90"/>
  <c r="D27" i="90"/>
  <c r="D28" i="90" s="1"/>
  <c r="H4" i="90"/>
  <c r="H27" i="90" s="1"/>
  <c r="D20" i="90"/>
  <c r="H2" i="90"/>
  <c r="H20" i="90" s="1"/>
  <c r="N29" i="89"/>
  <c r="I26" i="89"/>
  <c r="N26" i="89"/>
  <c r="M29" i="89"/>
  <c r="M26" i="89"/>
  <c r="H26" i="89"/>
  <c r="L26" i="89"/>
  <c r="L29" i="89"/>
  <c r="K26" i="89"/>
  <c r="K29" i="89"/>
  <c r="E26" i="89"/>
  <c r="J29" i="89"/>
  <c r="J26" i="89"/>
  <c r="I29" i="89"/>
  <c r="D26" i="89"/>
  <c r="D10" i="89"/>
  <c r="H9" i="89"/>
  <c r="I24" i="89"/>
  <c r="N24" i="89"/>
  <c r="M24" i="89"/>
  <c r="E24" i="89"/>
  <c r="J24" i="89"/>
  <c r="D23" i="89"/>
  <c r="D24" i="89" s="1"/>
  <c r="H5" i="89"/>
  <c r="H23" i="89" s="1"/>
  <c r="H24" i="89" s="1"/>
  <c r="I28" i="89"/>
  <c r="N28" i="89"/>
  <c r="N30" i="89"/>
  <c r="M28" i="89"/>
  <c r="M30" i="89"/>
  <c r="L28" i="89"/>
  <c r="L30" i="89"/>
  <c r="K28" i="89"/>
  <c r="K30" i="89"/>
  <c r="E28" i="89"/>
  <c r="J28" i="89"/>
  <c r="J30" i="89"/>
  <c r="I30" i="89"/>
  <c r="D27" i="89"/>
  <c r="D28" i="89" s="1"/>
  <c r="H4" i="89"/>
  <c r="H27" i="89" s="1"/>
  <c r="D20" i="89"/>
  <c r="H2" i="89"/>
  <c r="H20" i="89" s="1"/>
  <c r="O29" i="88"/>
  <c r="J26" i="88"/>
  <c r="O26" i="88"/>
  <c r="N29" i="88"/>
  <c r="N26" i="88"/>
  <c r="I26" i="88"/>
  <c r="M29" i="88"/>
  <c r="H26" i="88"/>
  <c r="M26" i="88"/>
  <c r="L26" i="88"/>
  <c r="L29" i="88"/>
  <c r="K29" i="88"/>
  <c r="K26" i="88"/>
  <c r="E26" i="88"/>
  <c r="J29" i="88"/>
  <c r="D26" i="88"/>
  <c r="I29" i="88"/>
  <c r="H9" i="88"/>
  <c r="D10" i="88"/>
  <c r="J24" i="88"/>
  <c r="O24" i="88"/>
  <c r="I24" i="88"/>
  <c r="N24" i="88"/>
  <c r="M24" i="88"/>
  <c r="H5" i="88"/>
  <c r="H23" i="88" s="1"/>
  <c r="H24" i="88" s="1"/>
  <c r="D23" i="88"/>
  <c r="D24" i="88" s="1"/>
  <c r="J28" i="88"/>
  <c r="O28" i="88"/>
  <c r="O30" i="88"/>
  <c r="I28" i="88"/>
  <c r="N28" i="88"/>
  <c r="N30" i="88"/>
  <c r="M28" i="88"/>
  <c r="M30" i="88"/>
  <c r="L28" i="88"/>
  <c r="L30" i="88"/>
  <c r="K28" i="88"/>
  <c r="K30" i="88"/>
  <c r="E28" i="88"/>
  <c r="J30" i="88"/>
  <c r="I30" i="88"/>
  <c r="D27" i="88"/>
  <c r="D28" i="88" s="1"/>
  <c r="H4" i="88"/>
  <c r="H27" i="88" s="1"/>
  <c r="D20" i="88"/>
  <c r="H2" i="88"/>
  <c r="H20" i="88" s="1"/>
  <c r="O29" i="87"/>
  <c r="O26" i="87"/>
  <c r="J26" i="87"/>
  <c r="N29" i="87"/>
  <c r="N26" i="87"/>
  <c r="I26" i="87"/>
  <c r="M29" i="87"/>
  <c r="M26" i="87"/>
  <c r="H26" i="87"/>
  <c r="L29" i="87"/>
  <c r="L26" i="87"/>
  <c r="K26" i="87"/>
  <c r="K29" i="87"/>
  <c r="J29" i="87"/>
  <c r="E26" i="87"/>
  <c r="I29" i="87"/>
  <c r="D26" i="87"/>
  <c r="D10" i="87"/>
  <c r="H9" i="87"/>
  <c r="J24" i="87"/>
  <c r="O24" i="87"/>
  <c r="I24" i="87"/>
  <c r="N24" i="87"/>
  <c r="M24" i="87"/>
  <c r="D23" i="87"/>
  <c r="D24" i="87" s="1"/>
  <c r="H5" i="87"/>
  <c r="H23" i="87" s="1"/>
  <c r="H24" i="87" s="1"/>
  <c r="J28" i="87"/>
  <c r="O28" i="87"/>
  <c r="O30" i="87"/>
  <c r="I28" i="87"/>
  <c r="N28" i="87"/>
  <c r="N30" i="87"/>
  <c r="M28" i="87"/>
  <c r="M30" i="87"/>
  <c r="L28" i="87"/>
  <c r="L30" i="87"/>
  <c r="K28" i="87"/>
  <c r="K30" i="87"/>
  <c r="E28" i="87"/>
  <c r="J30" i="87"/>
  <c r="I30" i="87"/>
  <c r="D27" i="87"/>
  <c r="D28" i="87" s="1"/>
  <c r="H4" i="87"/>
  <c r="H27" i="87" s="1"/>
  <c r="D20" i="87"/>
  <c r="H2" i="87"/>
  <c r="H20" i="87" s="1"/>
  <c r="O29" i="86"/>
  <c r="J26" i="86"/>
  <c r="O26" i="86"/>
  <c r="N26" i="86"/>
  <c r="N29" i="86"/>
  <c r="I26" i="86"/>
  <c r="M29" i="86"/>
  <c r="M26" i="86"/>
  <c r="H26" i="86"/>
  <c r="L26" i="86"/>
  <c r="L29" i="86"/>
  <c r="K26" i="86"/>
  <c r="K29" i="86"/>
  <c r="J29" i="86"/>
  <c r="E26" i="86"/>
  <c r="I29" i="86"/>
  <c r="D26" i="86"/>
  <c r="D10" i="86"/>
  <c r="H9" i="86"/>
  <c r="J24" i="86"/>
  <c r="O24" i="86"/>
  <c r="I24" i="86"/>
  <c r="N24" i="86"/>
  <c r="M24" i="86"/>
  <c r="H5" i="86"/>
  <c r="H23" i="86" s="1"/>
  <c r="H24" i="86" s="1"/>
  <c r="D23" i="86"/>
  <c r="D24" i="86" s="1"/>
  <c r="J28" i="86"/>
  <c r="O28" i="86"/>
  <c r="O30" i="86"/>
  <c r="I28" i="86"/>
  <c r="N28" i="86"/>
  <c r="N30" i="86"/>
  <c r="M28" i="86"/>
  <c r="M30" i="86"/>
  <c r="L28" i="86"/>
  <c r="L30" i="86"/>
  <c r="K28" i="86"/>
  <c r="K30" i="86"/>
  <c r="E28" i="86"/>
  <c r="J30" i="86"/>
  <c r="I30" i="86"/>
  <c r="H4" i="86"/>
  <c r="H27" i="86" s="1"/>
  <c r="D27" i="86"/>
  <c r="D28" i="86" s="1"/>
  <c r="D20" i="86"/>
  <c r="H2" i="86"/>
  <c r="H20" i="86" s="1"/>
  <c r="O29" i="85"/>
  <c r="O26" i="85"/>
  <c r="J26" i="85"/>
  <c r="N29" i="85"/>
  <c r="N26" i="85"/>
  <c r="I26" i="85"/>
  <c r="M29" i="85"/>
  <c r="M26" i="85"/>
  <c r="H26" i="85"/>
  <c r="L26" i="85"/>
  <c r="L29" i="85"/>
  <c r="K29" i="85"/>
  <c r="K26" i="85"/>
  <c r="J29" i="85"/>
  <c r="E26" i="85"/>
  <c r="I29" i="85"/>
  <c r="D26" i="85"/>
  <c r="H9" i="85"/>
  <c r="D10" i="85"/>
  <c r="J24" i="85"/>
  <c r="O24" i="85"/>
  <c r="I24" i="85"/>
  <c r="N24" i="85"/>
  <c r="M24" i="85"/>
  <c r="H5" i="85"/>
  <c r="H23" i="85" s="1"/>
  <c r="H24" i="85" s="1"/>
  <c r="D23" i="85"/>
  <c r="D24" i="85" s="1"/>
  <c r="J28" i="85"/>
  <c r="O28" i="85"/>
  <c r="O30" i="85"/>
  <c r="I28" i="85"/>
  <c r="N28" i="85"/>
  <c r="N30" i="85"/>
  <c r="M28" i="85"/>
  <c r="M30" i="85"/>
  <c r="L28" i="85"/>
  <c r="L30" i="85"/>
  <c r="K28" i="85"/>
  <c r="K30" i="85"/>
  <c r="E28" i="85"/>
  <c r="J30" i="85"/>
  <c r="I30" i="85"/>
  <c r="D27" i="85"/>
  <c r="D28" i="85" s="1"/>
  <c r="H4" i="85"/>
  <c r="H27" i="85" s="1"/>
  <c r="D20" i="85"/>
  <c r="H2" i="85"/>
  <c r="H20" i="85" s="1"/>
  <c r="O29" i="84"/>
  <c r="J26" i="84"/>
  <c r="O26" i="84"/>
  <c r="N29" i="84"/>
  <c r="I26" i="84"/>
  <c r="N26" i="84"/>
  <c r="M29" i="84"/>
  <c r="M26" i="84"/>
  <c r="H26" i="84"/>
  <c r="L29" i="84"/>
  <c r="L26" i="84"/>
  <c r="K29" i="84"/>
  <c r="K26" i="84"/>
  <c r="J29" i="84"/>
  <c r="E26" i="84"/>
  <c r="I29" i="84"/>
  <c r="D26" i="84"/>
  <c r="D10" i="84"/>
  <c r="H9" i="84"/>
  <c r="J24" i="84"/>
  <c r="O24" i="84"/>
  <c r="I24" i="84"/>
  <c r="N24" i="84"/>
  <c r="M24" i="84"/>
  <c r="D23" i="84"/>
  <c r="D24" i="84" s="1"/>
  <c r="H5" i="84"/>
  <c r="H23" i="84" s="1"/>
  <c r="H24" i="84" s="1"/>
  <c r="J28" i="84"/>
  <c r="O28" i="84"/>
  <c r="O30" i="84"/>
  <c r="I28" i="84"/>
  <c r="N28" i="84"/>
  <c r="N30" i="84"/>
  <c r="M28" i="84"/>
  <c r="M30" i="84"/>
  <c r="L28" i="84"/>
  <c r="L30" i="84"/>
  <c r="K28" i="84"/>
  <c r="K30" i="84"/>
  <c r="E28" i="84"/>
  <c r="J30" i="84"/>
  <c r="I30" i="84"/>
  <c r="D27" i="84"/>
  <c r="D28" i="84" s="1"/>
  <c r="H4" i="84"/>
  <c r="H27" i="84" s="1"/>
  <c r="D20" i="84"/>
  <c r="H2" i="84"/>
  <c r="H20" i="84" s="1"/>
  <c r="O29" i="83"/>
  <c r="J26" i="83"/>
  <c r="O26" i="83"/>
  <c r="N29" i="83"/>
  <c r="I26" i="83"/>
  <c r="N26" i="83"/>
  <c r="M29" i="83"/>
  <c r="H26" i="83"/>
  <c r="M26" i="83"/>
  <c r="L29" i="83"/>
  <c r="L26" i="83"/>
  <c r="K29" i="83"/>
  <c r="K26" i="83"/>
  <c r="E26" i="83"/>
  <c r="J29" i="83"/>
  <c r="D26" i="83"/>
  <c r="I29" i="83"/>
  <c r="H9" i="83"/>
  <c r="D10" i="83"/>
  <c r="J24" i="83"/>
  <c r="O24" i="83"/>
  <c r="I24" i="83"/>
  <c r="N24" i="83"/>
  <c r="M24" i="83"/>
  <c r="H5" i="83"/>
  <c r="H23" i="83" s="1"/>
  <c r="H24" i="83" s="1"/>
  <c r="D23" i="83"/>
  <c r="D24" i="83" s="1"/>
  <c r="J28" i="83"/>
  <c r="O28" i="83"/>
  <c r="O30" i="83"/>
  <c r="I28" i="83"/>
  <c r="N28" i="83"/>
  <c r="N30" i="83"/>
  <c r="M28" i="83"/>
  <c r="M30" i="83"/>
  <c r="L28" i="83"/>
  <c r="L30" i="83"/>
  <c r="K28" i="83"/>
  <c r="K30" i="83"/>
  <c r="E28" i="83"/>
  <c r="J30" i="83"/>
  <c r="I30" i="83"/>
  <c r="H4" i="83"/>
  <c r="H27" i="83" s="1"/>
  <c r="D27" i="83"/>
  <c r="D28" i="83" s="1"/>
  <c r="D20" i="83"/>
  <c r="H2" i="83"/>
  <c r="H20" i="83" s="1"/>
  <c r="O29" i="82"/>
  <c r="J26" i="82"/>
  <c r="O26" i="82"/>
  <c r="N29" i="82"/>
  <c r="I26" i="82"/>
  <c r="N26" i="82"/>
  <c r="M29" i="82"/>
  <c r="H26" i="82"/>
  <c r="M26" i="82"/>
  <c r="L29" i="82"/>
  <c r="L26" i="82"/>
  <c r="K29" i="82"/>
  <c r="K26" i="82"/>
  <c r="J29" i="82"/>
  <c r="E26" i="82"/>
  <c r="I29" i="82"/>
  <c r="D26" i="82"/>
  <c r="H9" i="82"/>
  <c r="D10" i="82"/>
  <c r="J24" i="82"/>
  <c r="O24" i="82"/>
  <c r="I24" i="82"/>
  <c r="N24" i="82"/>
  <c r="M24" i="82"/>
  <c r="D23" i="82"/>
  <c r="D24" i="82" s="1"/>
  <c r="H5" i="82"/>
  <c r="H23" i="82" s="1"/>
  <c r="H24" i="82" s="1"/>
  <c r="J28" i="82"/>
  <c r="O28" i="82"/>
  <c r="O30" i="82"/>
  <c r="I28" i="82"/>
  <c r="N28" i="82"/>
  <c r="N30" i="82"/>
  <c r="M28" i="82"/>
  <c r="M30" i="82"/>
  <c r="L28" i="82"/>
  <c r="L30" i="82"/>
  <c r="K28" i="82"/>
  <c r="K30" i="82"/>
  <c r="E28" i="82"/>
  <c r="J30" i="82"/>
  <c r="I30" i="82"/>
  <c r="D27" i="82"/>
  <c r="D28" i="82" s="1"/>
  <c r="H4" i="82"/>
  <c r="H27" i="82" s="1"/>
  <c r="D20" i="82"/>
  <c r="H2" i="82"/>
  <c r="H20" i="82" s="1"/>
  <c r="O29" i="81"/>
  <c r="O26" i="81"/>
  <c r="J26" i="81"/>
  <c r="N26" i="81"/>
  <c r="N29" i="81"/>
  <c r="I26" i="81"/>
  <c r="M26" i="81"/>
  <c r="M29" i="81"/>
  <c r="H26" i="81"/>
  <c r="L29" i="81"/>
  <c r="L26" i="81"/>
  <c r="K26" i="81"/>
  <c r="K29" i="81"/>
  <c r="J29" i="81"/>
  <c r="E26" i="81"/>
  <c r="I29" i="81"/>
  <c r="D26" i="81"/>
  <c r="D10" i="81"/>
  <c r="H9" i="81"/>
  <c r="J24" i="81"/>
  <c r="O24" i="81"/>
  <c r="I24" i="81"/>
  <c r="N24" i="81"/>
  <c r="M24" i="81"/>
  <c r="D23" i="81"/>
  <c r="D24" i="81" s="1"/>
  <c r="H5" i="81"/>
  <c r="H23" i="81" s="1"/>
  <c r="H24" i="81" s="1"/>
  <c r="J28" i="81"/>
  <c r="O28" i="81"/>
  <c r="O30" i="81"/>
  <c r="I28" i="81"/>
  <c r="N28" i="81"/>
  <c r="N30" i="81"/>
  <c r="M28" i="81"/>
  <c r="M30" i="81"/>
  <c r="L28" i="81"/>
  <c r="L30" i="81"/>
  <c r="K28" i="81"/>
  <c r="K30" i="81"/>
  <c r="E28" i="81"/>
  <c r="J30" i="81"/>
  <c r="I30" i="81"/>
  <c r="D27" i="81"/>
  <c r="D28" i="81" s="1"/>
  <c r="H4" i="81"/>
  <c r="H27" i="81" s="1"/>
  <c r="D20" i="81"/>
  <c r="H2" i="81"/>
  <c r="H20" i="81" s="1"/>
  <c r="O29" i="80"/>
  <c r="J26" i="80"/>
  <c r="O26" i="80"/>
  <c r="N29" i="80"/>
  <c r="N26" i="80"/>
  <c r="I26" i="80"/>
  <c r="M29" i="80"/>
  <c r="M26" i="80"/>
  <c r="H26" i="80"/>
  <c r="L29" i="80"/>
  <c r="L26" i="80"/>
  <c r="K29" i="80"/>
  <c r="K26" i="80"/>
  <c r="J29" i="80"/>
  <c r="E26" i="80"/>
  <c r="I29" i="80"/>
  <c r="D26" i="80"/>
  <c r="D10" i="80"/>
  <c r="H9" i="80"/>
  <c r="J24" i="80"/>
  <c r="O24" i="80"/>
  <c r="I24" i="80"/>
  <c r="N24" i="80"/>
  <c r="M24" i="80"/>
  <c r="D23" i="80"/>
  <c r="D24" i="80" s="1"/>
  <c r="H5" i="80"/>
  <c r="H23" i="80" s="1"/>
  <c r="H24" i="80" s="1"/>
  <c r="J28" i="80"/>
  <c r="O28" i="80"/>
  <c r="O30" i="80"/>
  <c r="I28" i="80"/>
  <c r="N28" i="80"/>
  <c r="N30" i="80"/>
  <c r="M28" i="80"/>
  <c r="M30" i="80"/>
  <c r="L28" i="80"/>
  <c r="L30" i="80"/>
  <c r="K28" i="80"/>
  <c r="K30" i="80"/>
  <c r="E28" i="80"/>
  <c r="J30" i="80"/>
  <c r="I30" i="80"/>
  <c r="D27" i="80"/>
  <c r="D28" i="80" s="1"/>
  <c r="H4" i="80"/>
  <c r="H27" i="80" s="1"/>
  <c r="D20" i="80"/>
  <c r="H2" i="80"/>
  <c r="H20" i="80" s="1"/>
  <c r="N29" i="79"/>
  <c r="N26" i="79"/>
  <c r="I26" i="79"/>
  <c r="M29" i="79"/>
  <c r="M26" i="79"/>
  <c r="H26" i="79"/>
  <c r="L29" i="79"/>
  <c r="L26" i="79"/>
  <c r="K29" i="79"/>
  <c r="K26" i="79"/>
  <c r="J29" i="79"/>
  <c r="J26" i="79"/>
  <c r="E26" i="79"/>
  <c r="I29" i="79"/>
  <c r="D26" i="79"/>
  <c r="D10" i="79"/>
  <c r="H9" i="79"/>
  <c r="I24" i="79"/>
  <c r="N24" i="79"/>
  <c r="M24" i="79"/>
  <c r="E24" i="79"/>
  <c r="J24" i="79"/>
  <c r="D23" i="79"/>
  <c r="D24" i="79" s="1"/>
  <c r="H5" i="79"/>
  <c r="H23" i="79" s="1"/>
  <c r="H24" i="79" s="1"/>
  <c r="I28" i="79"/>
  <c r="N28" i="79"/>
  <c r="N30" i="79"/>
  <c r="M28" i="79"/>
  <c r="M30" i="79"/>
  <c r="L28" i="79"/>
  <c r="L30" i="79"/>
  <c r="K28" i="79"/>
  <c r="K30" i="79"/>
  <c r="E28" i="79"/>
  <c r="J28" i="79"/>
  <c r="J30" i="79"/>
  <c r="I30" i="79"/>
  <c r="D27" i="79"/>
  <c r="D28" i="79" s="1"/>
  <c r="H4" i="79"/>
  <c r="H27" i="79" s="1"/>
  <c r="D20" i="79"/>
  <c r="H2" i="79"/>
  <c r="H20" i="79" s="1"/>
  <c r="O29" i="78"/>
  <c r="J26" i="78"/>
  <c r="O26" i="78"/>
  <c r="N29" i="78"/>
  <c r="N26" i="78"/>
  <c r="I26" i="78"/>
  <c r="M29" i="78"/>
  <c r="M26" i="78"/>
  <c r="H26" i="78"/>
  <c r="L29" i="78"/>
  <c r="L26" i="78"/>
  <c r="K29" i="78"/>
  <c r="K26" i="78"/>
  <c r="J29" i="78"/>
  <c r="E26" i="78"/>
  <c r="I29" i="78"/>
  <c r="D26" i="78"/>
  <c r="D10" i="78"/>
  <c r="H9" i="78"/>
  <c r="J24" i="78"/>
  <c r="O24" i="78"/>
  <c r="I24" i="78"/>
  <c r="N24" i="78"/>
  <c r="M24" i="78"/>
  <c r="H5" i="78"/>
  <c r="H23" i="78" s="1"/>
  <c r="H24" i="78" s="1"/>
  <c r="D23" i="78"/>
  <c r="D24" i="78" s="1"/>
  <c r="J28" i="78"/>
  <c r="O28" i="78"/>
  <c r="O30" i="78"/>
  <c r="I28" i="78"/>
  <c r="N28" i="78"/>
  <c r="N30" i="78"/>
  <c r="M28" i="78"/>
  <c r="M30" i="78"/>
  <c r="L28" i="78"/>
  <c r="L30" i="78"/>
  <c r="K28" i="78"/>
  <c r="K30" i="78"/>
  <c r="E28" i="78"/>
  <c r="J30" i="78"/>
  <c r="I30" i="78"/>
  <c r="D27" i="78"/>
  <c r="D28" i="78" s="1"/>
  <c r="H4" i="78"/>
  <c r="H27" i="78" s="1"/>
  <c r="D20" i="78"/>
  <c r="H2" i="78"/>
  <c r="H20" i="78" s="1"/>
  <c r="M29" i="77"/>
  <c r="M26" i="77"/>
  <c r="H26" i="77"/>
  <c r="L29" i="77"/>
  <c r="L26" i="77"/>
  <c r="K29" i="77"/>
  <c r="K26" i="77"/>
  <c r="J29" i="77"/>
  <c r="J26" i="77"/>
  <c r="E26" i="77"/>
  <c r="I29" i="77"/>
  <c r="I26" i="77"/>
  <c r="D26" i="77"/>
  <c r="H9" i="77"/>
  <c r="D10" i="77"/>
  <c r="M24" i="77"/>
  <c r="E24" i="77"/>
  <c r="J24" i="77"/>
  <c r="I24" i="77"/>
  <c r="H5" i="77"/>
  <c r="H23" i="77" s="1"/>
  <c r="H24" i="77" s="1"/>
  <c r="D23" i="77"/>
  <c r="D24" i="77" s="1"/>
  <c r="M28" i="77"/>
  <c r="M30" i="77"/>
  <c r="L28" i="77"/>
  <c r="L30" i="77"/>
  <c r="K28" i="77"/>
  <c r="K30" i="77"/>
  <c r="E28" i="77"/>
  <c r="J28" i="77"/>
  <c r="J30" i="77"/>
  <c r="I28" i="77"/>
  <c r="I30" i="77"/>
  <c r="D27" i="77"/>
  <c r="D28" i="77" s="1"/>
  <c r="H4" i="77"/>
  <c r="H27" i="77" s="1"/>
  <c r="D20" i="77"/>
  <c r="H2" i="77"/>
  <c r="H20" i="77" s="1"/>
  <c r="N29" i="76"/>
  <c r="I26" i="76"/>
  <c r="N26" i="76"/>
  <c r="M29" i="76"/>
  <c r="H26" i="76"/>
  <c r="M26" i="76"/>
  <c r="L29" i="76"/>
  <c r="L26" i="76"/>
  <c r="K29" i="76"/>
  <c r="K26" i="76"/>
  <c r="J29" i="76"/>
  <c r="E26" i="76"/>
  <c r="J26" i="76"/>
  <c r="I29" i="76"/>
  <c r="D26" i="76"/>
  <c r="H9" i="76"/>
  <c r="D10" i="76"/>
  <c r="I24" i="76"/>
  <c r="N24" i="76"/>
  <c r="M24" i="76"/>
  <c r="E24" i="76"/>
  <c r="J24" i="76"/>
  <c r="D23" i="76"/>
  <c r="D24" i="76" s="1"/>
  <c r="H5" i="76"/>
  <c r="H23" i="76" s="1"/>
  <c r="H24" i="76" s="1"/>
  <c r="I28" i="76"/>
  <c r="N28" i="76"/>
  <c r="N30" i="76"/>
  <c r="M28" i="76"/>
  <c r="M30" i="76"/>
  <c r="L28" i="76"/>
  <c r="L30" i="76"/>
  <c r="K28" i="76"/>
  <c r="K30" i="76"/>
  <c r="E28" i="76"/>
  <c r="J28" i="76"/>
  <c r="J30" i="76"/>
  <c r="I30" i="76"/>
  <c r="D27" i="76"/>
  <c r="D28" i="76" s="1"/>
  <c r="H4" i="76"/>
  <c r="H27" i="76" s="1"/>
  <c r="D20" i="76"/>
  <c r="H2" i="76"/>
  <c r="H20" i="76" s="1"/>
  <c r="O29" i="75"/>
  <c r="J26" i="75"/>
  <c r="O26" i="75"/>
  <c r="N29" i="75"/>
  <c r="I26" i="75"/>
  <c r="N26" i="75"/>
  <c r="M26" i="75"/>
  <c r="H26" i="75"/>
  <c r="M29" i="75"/>
  <c r="L29" i="75"/>
  <c r="L26" i="75"/>
  <c r="K29" i="75"/>
  <c r="K26" i="75"/>
  <c r="J29" i="75"/>
  <c r="E26" i="75"/>
  <c r="I29" i="75"/>
  <c r="D26" i="75"/>
  <c r="D10" i="75"/>
  <c r="H9" i="75"/>
  <c r="J24" i="75"/>
  <c r="O24" i="75"/>
  <c r="I24" i="75"/>
  <c r="N24" i="75"/>
  <c r="M24" i="75"/>
  <c r="D23" i="75"/>
  <c r="D24" i="75" s="1"/>
  <c r="H5" i="75"/>
  <c r="H23" i="75" s="1"/>
  <c r="H24" i="75" s="1"/>
  <c r="J28" i="75"/>
  <c r="O28" i="75"/>
  <c r="O30" i="75"/>
  <c r="I28" i="75"/>
  <c r="N28" i="75"/>
  <c r="N30" i="75"/>
  <c r="M28" i="75"/>
  <c r="M30" i="75"/>
  <c r="L28" i="75"/>
  <c r="L30" i="75"/>
  <c r="K28" i="75"/>
  <c r="K30" i="75"/>
  <c r="E28" i="75"/>
  <c r="J30" i="75"/>
  <c r="I30" i="75"/>
  <c r="D27" i="75"/>
  <c r="D28" i="75" s="1"/>
  <c r="H4" i="75"/>
  <c r="H27" i="75" s="1"/>
  <c r="D20" i="75"/>
  <c r="H2" i="75"/>
  <c r="H20" i="75" s="1"/>
  <c r="N29" i="74"/>
  <c r="N26" i="74"/>
  <c r="I26" i="74"/>
  <c r="M29" i="74"/>
  <c r="M26" i="74"/>
  <c r="H26" i="74"/>
  <c r="L29" i="74"/>
  <c r="L26" i="74"/>
  <c r="K29" i="74"/>
  <c r="K26" i="74"/>
  <c r="J29" i="74"/>
  <c r="J26" i="74"/>
  <c r="E26" i="74"/>
  <c r="I29" i="74"/>
  <c r="D26" i="74"/>
  <c r="D10" i="74"/>
  <c r="H9" i="74"/>
  <c r="I24" i="74"/>
  <c r="N24" i="74"/>
  <c r="M24" i="74"/>
  <c r="E24" i="74"/>
  <c r="J24" i="74"/>
  <c r="H5" i="74"/>
  <c r="H23" i="74" s="1"/>
  <c r="H24" i="74" s="1"/>
  <c r="D23" i="74"/>
  <c r="D24" i="74" s="1"/>
  <c r="I28" i="74"/>
  <c r="N28" i="74"/>
  <c r="N30" i="74"/>
  <c r="H28" i="74"/>
  <c r="M28" i="74"/>
  <c r="M30" i="74"/>
  <c r="L28" i="74"/>
  <c r="L30" i="74"/>
  <c r="K28" i="74"/>
  <c r="K30" i="74"/>
  <c r="E28" i="74"/>
  <c r="J28" i="74"/>
  <c r="J30" i="74"/>
  <c r="I30" i="74"/>
  <c r="D27" i="74"/>
  <c r="D28" i="74" s="1"/>
  <c r="H4" i="74"/>
  <c r="H27" i="74" s="1"/>
  <c r="H30" i="74" s="1"/>
  <c r="D20" i="74"/>
  <c r="H2" i="74"/>
  <c r="H20" i="74" s="1"/>
  <c r="N29" i="73"/>
  <c r="N26" i="73"/>
  <c r="I26" i="73"/>
  <c r="M29" i="73"/>
  <c r="M26" i="73"/>
  <c r="H26" i="73"/>
  <c r="L29" i="73"/>
  <c r="L26" i="73"/>
  <c r="K29" i="73"/>
  <c r="K26" i="73"/>
  <c r="J29" i="73"/>
  <c r="J26" i="73"/>
  <c r="E26" i="73"/>
  <c r="I29" i="73"/>
  <c r="D26" i="73"/>
  <c r="N24" i="73"/>
  <c r="I24" i="73"/>
  <c r="M24" i="73"/>
  <c r="H24" i="73"/>
  <c r="J24" i="73"/>
  <c r="E24" i="73"/>
  <c r="I28" i="73"/>
  <c r="N28" i="73"/>
  <c r="N30" i="73"/>
  <c r="M28" i="73"/>
  <c r="M30" i="73"/>
  <c r="L28" i="73"/>
  <c r="L30" i="73"/>
  <c r="K28" i="73"/>
  <c r="K30" i="73"/>
  <c r="E28" i="73"/>
  <c r="J28" i="73"/>
  <c r="J30" i="73"/>
  <c r="I30" i="73"/>
  <c r="D27" i="73"/>
  <c r="D28" i="73" s="1"/>
  <c r="H21" i="73"/>
  <c r="D10" i="73"/>
  <c r="H9" i="73"/>
  <c r="H2" i="73"/>
  <c r="D20" i="73"/>
  <c r="J26" i="72"/>
  <c r="O29" i="72"/>
  <c r="O26" i="72"/>
  <c r="I26" i="72"/>
  <c r="N29" i="72"/>
  <c r="N26" i="72"/>
  <c r="H26" i="72"/>
  <c r="M29" i="72"/>
  <c r="M26" i="72"/>
  <c r="L29" i="72"/>
  <c r="L26" i="72"/>
  <c r="K26" i="72"/>
  <c r="K29" i="72"/>
  <c r="E26" i="72"/>
  <c r="J29" i="72"/>
  <c r="I29" i="72"/>
  <c r="D26" i="72"/>
  <c r="D10" i="72"/>
  <c r="H9" i="72"/>
  <c r="J24" i="72"/>
  <c r="O24" i="72"/>
  <c r="I24" i="72"/>
  <c r="N24" i="72"/>
  <c r="M24" i="72"/>
  <c r="D23" i="72"/>
  <c r="D24" i="72" s="1"/>
  <c r="H5" i="72"/>
  <c r="H23" i="72" s="1"/>
  <c r="H24" i="72" s="1"/>
  <c r="J28" i="72"/>
  <c r="O28" i="72"/>
  <c r="O30" i="72"/>
  <c r="I28" i="72"/>
  <c r="N28" i="72"/>
  <c r="N30" i="72"/>
  <c r="M28" i="72"/>
  <c r="M30" i="72"/>
  <c r="L28" i="72"/>
  <c r="L30" i="72"/>
  <c r="K28" i="72"/>
  <c r="K30" i="72"/>
  <c r="E28" i="72"/>
  <c r="J30" i="72"/>
  <c r="I30" i="72"/>
  <c r="H4" i="72"/>
  <c r="H27" i="72" s="1"/>
  <c r="D27" i="72"/>
  <c r="D28" i="72" s="1"/>
  <c r="D20" i="72"/>
  <c r="H2" i="72"/>
  <c r="H20" i="72" s="1"/>
  <c r="P26" i="71"/>
  <c r="K26" i="71"/>
  <c r="P29" i="71"/>
  <c r="O29" i="71"/>
  <c r="O26" i="71"/>
  <c r="J26" i="71"/>
  <c r="N26" i="71"/>
  <c r="I26" i="71"/>
  <c r="N29" i="71"/>
  <c r="M26" i="71"/>
  <c r="H26" i="71"/>
  <c r="M29" i="71"/>
  <c r="L26" i="71"/>
  <c r="L29" i="71"/>
  <c r="E26" i="71"/>
  <c r="J29" i="71"/>
  <c r="D26" i="71"/>
  <c r="I29" i="71"/>
  <c r="H9" i="71"/>
  <c r="D10" i="71"/>
  <c r="K24" i="71"/>
  <c r="P24" i="71"/>
  <c r="J24" i="71"/>
  <c r="O24" i="71"/>
  <c r="I24" i="71"/>
  <c r="N24" i="71"/>
  <c r="M24" i="71"/>
  <c r="D23" i="71"/>
  <c r="D24" i="71" s="1"/>
  <c r="H5" i="71"/>
  <c r="H23" i="71" s="1"/>
  <c r="H24" i="71" s="1"/>
  <c r="K28" i="71"/>
  <c r="P28" i="71"/>
  <c r="P30" i="71"/>
  <c r="J28" i="71"/>
  <c r="O28" i="71"/>
  <c r="O30" i="71"/>
  <c r="I28" i="71"/>
  <c r="N28" i="71"/>
  <c r="N30" i="71"/>
  <c r="M28" i="71"/>
  <c r="M30" i="71"/>
  <c r="L28" i="71"/>
  <c r="L30" i="71"/>
  <c r="E28" i="71"/>
  <c r="J30" i="71"/>
  <c r="I30" i="71"/>
  <c r="H4" i="71"/>
  <c r="H27" i="71" s="1"/>
  <c r="D27" i="71"/>
  <c r="D28" i="71" s="1"/>
  <c r="H2" i="71"/>
  <c r="H20" i="71" s="1"/>
  <c r="D20" i="71"/>
  <c r="N29" i="70"/>
  <c r="I26" i="70"/>
  <c r="N26" i="70"/>
  <c r="M29" i="70"/>
  <c r="H26" i="70"/>
  <c r="M26" i="70"/>
  <c r="L26" i="70"/>
  <c r="L29" i="70"/>
  <c r="K29" i="70"/>
  <c r="K26" i="70"/>
  <c r="J26" i="70"/>
  <c r="J29" i="70"/>
  <c r="E26" i="70"/>
  <c r="I29" i="70"/>
  <c r="D26" i="70"/>
  <c r="H9" i="70"/>
  <c r="D10" i="70"/>
  <c r="I24" i="70"/>
  <c r="N24" i="70"/>
  <c r="M24" i="70"/>
  <c r="E24" i="70"/>
  <c r="J24" i="70"/>
  <c r="D23" i="70"/>
  <c r="D24" i="70" s="1"/>
  <c r="H5" i="70"/>
  <c r="H23" i="70" s="1"/>
  <c r="H24" i="70" s="1"/>
  <c r="I28" i="70"/>
  <c r="N28" i="70"/>
  <c r="N30" i="70"/>
  <c r="M28" i="70"/>
  <c r="M30" i="70"/>
  <c r="L28" i="70"/>
  <c r="L30" i="70"/>
  <c r="K28" i="70"/>
  <c r="K30" i="70"/>
  <c r="E28" i="70"/>
  <c r="J28" i="70"/>
  <c r="J30" i="70"/>
  <c r="I30" i="70"/>
  <c r="D27" i="70"/>
  <c r="D28" i="70" s="1"/>
  <c r="H4" i="70"/>
  <c r="H27" i="70" s="1"/>
  <c r="D20" i="70"/>
  <c r="H2" i="70"/>
  <c r="H20" i="70" s="1"/>
  <c r="I26" i="69"/>
  <c r="N26" i="69"/>
  <c r="N29" i="69"/>
  <c r="H26" i="69"/>
  <c r="M26" i="69"/>
  <c r="M29" i="69"/>
  <c r="L26" i="69"/>
  <c r="L29" i="69"/>
  <c r="K26" i="69"/>
  <c r="K29" i="69"/>
  <c r="E26" i="69"/>
  <c r="J26" i="69"/>
  <c r="J29" i="69"/>
  <c r="D26" i="69"/>
  <c r="I29" i="69"/>
  <c r="D10" i="69"/>
  <c r="H9" i="69"/>
  <c r="I24" i="69"/>
  <c r="N24" i="69"/>
  <c r="M24" i="69"/>
  <c r="E24" i="69"/>
  <c r="J24" i="69"/>
  <c r="H5" i="69"/>
  <c r="H23" i="69" s="1"/>
  <c r="H24" i="69" s="1"/>
  <c r="D23" i="69"/>
  <c r="D24" i="69" s="1"/>
  <c r="I28" i="69"/>
  <c r="N28" i="69"/>
  <c r="N30" i="69"/>
  <c r="M28" i="69"/>
  <c r="M30" i="69"/>
  <c r="L28" i="69"/>
  <c r="L30" i="69"/>
  <c r="K28" i="69"/>
  <c r="K30" i="69"/>
  <c r="E28" i="69"/>
  <c r="J28" i="69"/>
  <c r="J30" i="69"/>
  <c r="I30" i="69"/>
  <c r="H4" i="69"/>
  <c r="H27" i="69" s="1"/>
  <c r="D27" i="69"/>
  <c r="D28" i="69" s="1"/>
  <c r="D20" i="69"/>
  <c r="H2" i="69"/>
  <c r="H20" i="69" s="1"/>
  <c r="H26" i="68"/>
  <c r="M26" i="68"/>
  <c r="M29" i="68"/>
  <c r="L26" i="68"/>
  <c r="L29" i="68"/>
  <c r="K26" i="68"/>
  <c r="K29" i="68"/>
  <c r="J26" i="68"/>
  <c r="E26" i="68"/>
  <c r="J29" i="68"/>
  <c r="I26" i="68"/>
  <c r="D26" i="68"/>
  <c r="I29" i="68"/>
  <c r="H9" i="68"/>
  <c r="D10" i="68"/>
  <c r="M24" i="68"/>
  <c r="E24" i="68"/>
  <c r="J24" i="68"/>
  <c r="I24" i="68"/>
  <c r="D23" i="68"/>
  <c r="D24" i="68" s="1"/>
  <c r="H5" i="68"/>
  <c r="H23" i="68" s="1"/>
  <c r="H24" i="68" s="1"/>
  <c r="M28" i="68"/>
  <c r="M30" i="68"/>
  <c r="L28" i="68"/>
  <c r="L30" i="68"/>
  <c r="K28" i="68"/>
  <c r="K30" i="68"/>
  <c r="E28" i="68"/>
  <c r="J28" i="68"/>
  <c r="J30" i="68"/>
  <c r="I28" i="68"/>
  <c r="I30" i="68"/>
  <c r="D27" i="68"/>
  <c r="D28" i="68" s="1"/>
  <c r="H4" i="68"/>
  <c r="H27" i="68" s="1"/>
  <c r="H2" i="68"/>
  <c r="H20" i="68" s="1"/>
  <c r="D20" i="68"/>
  <c r="N29" i="67"/>
  <c r="N26" i="67"/>
  <c r="I26" i="67"/>
  <c r="M29" i="67"/>
  <c r="M26" i="67"/>
  <c r="H26" i="67"/>
  <c r="L29" i="67"/>
  <c r="L26" i="67"/>
  <c r="K29" i="67"/>
  <c r="K26" i="67"/>
  <c r="J29" i="67"/>
  <c r="J26" i="67"/>
  <c r="E26" i="67"/>
  <c r="I29" i="67"/>
  <c r="D26" i="67"/>
  <c r="H9" i="67"/>
  <c r="D10" i="67"/>
  <c r="I24" i="67"/>
  <c r="N24" i="67"/>
  <c r="M24" i="67"/>
  <c r="E24" i="67"/>
  <c r="J24" i="67"/>
  <c r="H5" i="67"/>
  <c r="H23" i="67" s="1"/>
  <c r="H24" i="67" s="1"/>
  <c r="D23" i="67"/>
  <c r="D24" i="67" s="1"/>
  <c r="I28" i="67"/>
  <c r="N28" i="67"/>
  <c r="N30" i="67"/>
  <c r="M28" i="67"/>
  <c r="M30" i="67"/>
  <c r="L28" i="67"/>
  <c r="L30" i="67"/>
  <c r="K28" i="67"/>
  <c r="K30" i="67"/>
  <c r="E28" i="67"/>
  <c r="J28" i="67"/>
  <c r="J30" i="67"/>
  <c r="I30" i="67"/>
  <c r="H4" i="67"/>
  <c r="H27" i="67" s="1"/>
  <c r="D27" i="67"/>
  <c r="D28" i="67" s="1"/>
  <c r="H2" i="67"/>
  <c r="H20" i="67" s="1"/>
  <c r="D20" i="67"/>
  <c r="I26" i="66"/>
  <c r="N26" i="66"/>
  <c r="N29" i="66"/>
  <c r="M26" i="66"/>
  <c r="H26" i="66"/>
  <c r="M29" i="66"/>
  <c r="L29" i="66"/>
  <c r="L26" i="66"/>
  <c r="K29" i="66"/>
  <c r="K26" i="66"/>
  <c r="E26" i="66"/>
  <c r="J26" i="66"/>
  <c r="J29" i="66"/>
  <c r="D26" i="66"/>
  <c r="I29" i="66"/>
  <c r="D10" i="66"/>
  <c r="H9" i="66"/>
  <c r="I24" i="66"/>
  <c r="N24" i="66"/>
  <c r="M24" i="66"/>
  <c r="E24" i="66"/>
  <c r="J24" i="66"/>
  <c r="H5" i="66"/>
  <c r="H23" i="66" s="1"/>
  <c r="H24" i="66" s="1"/>
  <c r="D23" i="66"/>
  <c r="D24" i="66" s="1"/>
  <c r="I28" i="66"/>
  <c r="N28" i="66"/>
  <c r="N30" i="66"/>
  <c r="M28" i="66"/>
  <c r="M30" i="66"/>
  <c r="L28" i="66"/>
  <c r="L30" i="66"/>
  <c r="K28" i="66"/>
  <c r="K30" i="66"/>
  <c r="E28" i="66"/>
  <c r="J28" i="66"/>
  <c r="J30" i="66"/>
  <c r="I30" i="66"/>
  <c r="H4" i="66"/>
  <c r="H27" i="66" s="1"/>
  <c r="D27" i="66"/>
  <c r="D28" i="66" s="1"/>
  <c r="H2" i="66"/>
  <c r="H20" i="66" s="1"/>
  <c r="D20" i="66"/>
  <c r="J26" i="65"/>
  <c r="O29" i="65"/>
  <c r="O26" i="65"/>
  <c r="I26" i="65"/>
  <c r="N29" i="65"/>
  <c r="N26" i="65"/>
  <c r="M26" i="65"/>
  <c r="H26" i="65"/>
  <c r="M29" i="65"/>
  <c r="L29" i="65"/>
  <c r="L26" i="65"/>
  <c r="K29" i="65"/>
  <c r="K26" i="65"/>
  <c r="J29" i="65"/>
  <c r="E26" i="65"/>
  <c r="I29" i="65"/>
  <c r="D26" i="65"/>
  <c r="H9" i="65"/>
  <c r="D10" i="65"/>
  <c r="J24" i="65"/>
  <c r="O24" i="65"/>
  <c r="I24" i="65"/>
  <c r="N24" i="65"/>
  <c r="M24" i="65"/>
  <c r="H5" i="65"/>
  <c r="H23" i="65" s="1"/>
  <c r="H24" i="65" s="1"/>
  <c r="D23" i="65"/>
  <c r="D24" i="65" s="1"/>
  <c r="J28" i="65"/>
  <c r="O28" i="65"/>
  <c r="O30" i="65"/>
  <c r="I28" i="65"/>
  <c r="N28" i="65"/>
  <c r="N30" i="65"/>
  <c r="M28" i="65"/>
  <c r="M30" i="65"/>
  <c r="L28" i="65"/>
  <c r="L30" i="65"/>
  <c r="K28" i="65"/>
  <c r="K30" i="65"/>
  <c r="E28" i="65"/>
  <c r="J30" i="65"/>
  <c r="I30" i="65"/>
  <c r="D27" i="65"/>
  <c r="D28" i="65" s="1"/>
  <c r="H4" i="65"/>
  <c r="H27" i="65" s="1"/>
  <c r="D20" i="65"/>
  <c r="H2" i="65"/>
  <c r="H20" i="65" s="1"/>
  <c r="J26" i="64"/>
  <c r="O26" i="64"/>
  <c r="O29" i="64"/>
  <c r="I26" i="64"/>
  <c r="N26" i="64"/>
  <c r="N29" i="64"/>
  <c r="H26" i="64"/>
  <c r="M29" i="64"/>
  <c r="M26" i="64"/>
  <c r="L26" i="64"/>
  <c r="L29" i="64"/>
  <c r="K26" i="64"/>
  <c r="K29" i="64"/>
  <c r="J29" i="64"/>
  <c r="E26" i="64"/>
  <c r="D26" i="64"/>
  <c r="I29" i="64"/>
  <c r="D10" i="64"/>
  <c r="H9" i="64"/>
  <c r="J24" i="64"/>
  <c r="O24" i="64"/>
  <c r="I24" i="64"/>
  <c r="N24" i="64"/>
  <c r="M24" i="64"/>
  <c r="D23" i="64"/>
  <c r="D24" i="64" s="1"/>
  <c r="H5" i="64"/>
  <c r="H23" i="64" s="1"/>
  <c r="H24" i="64" s="1"/>
  <c r="J28" i="64"/>
  <c r="O28" i="64"/>
  <c r="O30" i="64"/>
  <c r="I28" i="64"/>
  <c r="N28" i="64"/>
  <c r="N30" i="64"/>
  <c r="M28" i="64"/>
  <c r="M30" i="64"/>
  <c r="L28" i="64"/>
  <c r="L30" i="64"/>
  <c r="K28" i="64"/>
  <c r="K30" i="64"/>
  <c r="E28" i="64"/>
  <c r="J30" i="64"/>
  <c r="I30" i="64"/>
  <c r="D27" i="64"/>
  <c r="D28" i="64" s="1"/>
  <c r="H4" i="64"/>
  <c r="H27" i="64" s="1"/>
  <c r="D20" i="64"/>
  <c r="H2" i="64"/>
  <c r="H20" i="64" s="1"/>
  <c r="J26" i="63"/>
  <c r="O29" i="63"/>
  <c r="O26" i="63"/>
  <c r="I26" i="63"/>
  <c r="N26" i="63"/>
  <c r="N29" i="63"/>
  <c r="M26" i="63"/>
  <c r="H26" i="63"/>
  <c r="M29" i="63"/>
  <c r="L26" i="63"/>
  <c r="L29" i="63"/>
  <c r="K26" i="63"/>
  <c r="K29" i="63"/>
  <c r="J29" i="63"/>
  <c r="E26" i="63"/>
  <c r="D26" i="63"/>
  <c r="I29" i="63"/>
  <c r="D10" i="63"/>
  <c r="H9" i="63"/>
  <c r="J24" i="63"/>
  <c r="O24" i="63"/>
  <c r="I24" i="63"/>
  <c r="N24" i="63"/>
  <c r="M24" i="63"/>
  <c r="H5" i="63"/>
  <c r="H23" i="63" s="1"/>
  <c r="H24" i="63" s="1"/>
  <c r="D23" i="63"/>
  <c r="D24" i="63" s="1"/>
  <c r="J28" i="63"/>
  <c r="O28" i="63"/>
  <c r="O30" i="63"/>
  <c r="I28" i="63"/>
  <c r="N28" i="63"/>
  <c r="N30" i="63"/>
  <c r="M28" i="63"/>
  <c r="M30" i="63"/>
  <c r="L28" i="63"/>
  <c r="L30" i="63"/>
  <c r="K28" i="63"/>
  <c r="K30" i="63"/>
  <c r="E28" i="63"/>
  <c r="J30" i="63"/>
  <c r="I30" i="63"/>
  <c r="H4" i="63"/>
  <c r="H27" i="63" s="1"/>
  <c r="D27" i="63"/>
  <c r="D28" i="63" s="1"/>
  <c r="H2" i="63"/>
  <c r="H20" i="63" s="1"/>
  <c r="D20" i="63"/>
  <c r="O29" i="62"/>
  <c r="J26" i="62"/>
  <c r="O26" i="62"/>
  <c r="N26" i="62"/>
  <c r="I26" i="62"/>
  <c r="N29" i="62"/>
  <c r="H26" i="62"/>
  <c r="M26" i="62"/>
  <c r="M29" i="62"/>
  <c r="L29" i="62"/>
  <c r="L26" i="62"/>
  <c r="K26" i="62"/>
  <c r="K29" i="62"/>
  <c r="E26" i="62"/>
  <c r="J29" i="62"/>
  <c r="D26" i="62"/>
  <c r="I29" i="62"/>
  <c r="D10" i="62"/>
  <c r="H9" i="62"/>
  <c r="J24" i="62"/>
  <c r="O24" i="62"/>
  <c r="I24" i="62"/>
  <c r="N24" i="62"/>
  <c r="M24" i="62"/>
  <c r="H5" i="62"/>
  <c r="H23" i="62" s="1"/>
  <c r="H24" i="62" s="1"/>
  <c r="D23" i="62"/>
  <c r="D24" i="62" s="1"/>
  <c r="J28" i="62"/>
  <c r="O28" i="62"/>
  <c r="O30" i="62"/>
  <c r="I28" i="62"/>
  <c r="N28" i="62"/>
  <c r="N30" i="62"/>
  <c r="M28" i="62"/>
  <c r="M30" i="62"/>
  <c r="L28" i="62"/>
  <c r="L30" i="62"/>
  <c r="K28" i="62"/>
  <c r="K30" i="62"/>
  <c r="E28" i="62"/>
  <c r="J30" i="62"/>
  <c r="I30" i="62"/>
  <c r="D27" i="62"/>
  <c r="D28" i="62" s="1"/>
  <c r="H4" i="62"/>
  <c r="H27" i="62" s="1"/>
  <c r="D20" i="62"/>
  <c r="H2" i="62"/>
  <c r="H20" i="62" s="1"/>
  <c r="P26" i="61"/>
  <c r="P29" i="61"/>
  <c r="K26" i="61"/>
  <c r="O26" i="61"/>
  <c r="O29" i="61"/>
  <c r="J26" i="61"/>
  <c r="I26" i="61"/>
  <c r="N26" i="61"/>
  <c r="N29" i="61"/>
  <c r="M26" i="61"/>
  <c r="H26" i="61"/>
  <c r="M29" i="61"/>
  <c r="L29" i="61"/>
  <c r="L26" i="61"/>
  <c r="E26" i="61"/>
  <c r="J29" i="61"/>
  <c r="I29" i="61"/>
  <c r="D26" i="61"/>
  <c r="D10" i="61"/>
  <c r="H9" i="61"/>
  <c r="K24" i="61"/>
  <c r="P24" i="61"/>
  <c r="J24" i="61"/>
  <c r="O24" i="61"/>
  <c r="I24" i="61"/>
  <c r="N24" i="61"/>
  <c r="M24" i="61"/>
  <c r="D23" i="61"/>
  <c r="D24" i="61" s="1"/>
  <c r="H5" i="61"/>
  <c r="H23" i="61" s="1"/>
  <c r="H24" i="61" s="1"/>
  <c r="K28" i="61"/>
  <c r="P28" i="61"/>
  <c r="P30" i="61"/>
  <c r="J28" i="61"/>
  <c r="O28" i="61"/>
  <c r="O30" i="61"/>
  <c r="I28" i="61"/>
  <c r="N28" i="61"/>
  <c r="N30" i="61"/>
  <c r="M28" i="61"/>
  <c r="M30" i="61"/>
  <c r="L28" i="61"/>
  <c r="L30" i="61"/>
  <c r="E28" i="61"/>
  <c r="J30" i="61"/>
  <c r="I30" i="61"/>
  <c r="D27" i="61"/>
  <c r="D28" i="61" s="1"/>
  <c r="H4" i="61"/>
  <c r="H27" i="61" s="1"/>
  <c r="H2" i="61"/>
  <c r="H20" i="61" s="1"/>
  <c r="D20" i="61"/>
  <c r="N26" i="60"/>
  <c r="I26" i="60"/>
  <c r="N29" i="60"/>
  <c r="M26" i="60"/>
  <c r="M29" i="60"/>
  <c r="H26" i="60"/>
  <c r="L29" i="60"/>
  <c r="L26" i="60"/>
  <c r="K29" i="60"/>
  <c r="K26" i="60"/>
  <c r="E26" i="60"/>
  <c r="J26" i="60"/>
  <c r="J29" i="60"/>
  <c r="I29" i="60"/>
  <c r="D26" i="60"/>
  <c r="H9" i="60"/>
  <c r="D10" i="60"/>
  <c r="I24" i="60"/>
  <c r="N24" i="60"/>
  <c r="M24" i="60"/>
  <c r="E24" i="60"/>
  <c r="J24" i="60"/>
  <c r="H5" i="60"/>
  <c r="H23" i="60" s="1"/>
  <c r="H24" i="60" s="1"/>
  <c r="D23" i="60"/>
  <c r="D24" i="60" s="1"/>
  <c r="I28" i="60"/>
  <c r="N28" i="60"/>
  <c r="N30" i="60"/>
  <c r="M28" i="60"/>
  <c r="M30" i="60"/>
  <c r="L28" i="60"/>
  <c r="L30" i="60"/>
  <c r="K28" i="60"/>
  <c r="K30" i="60"/>
  <c r="E28" i="60"/>
  <c r="J28" i="60"/>
  <c r="J30" i="60"/>
  <c r="I30" i="60"/>
  <c r="D27" i="60"/>
  <c r="D28" i="60" s="1"/>
  <c r="H4" i="60"/>
  <c r="H27" i="60" s="1"/>
  <c r="D20" i="60"/>
  <c r="H2" i="60"/>
  <c r="H20" i="60" s="1"/>
  <c r="I26" i="59"/>
  <c r="N26" i="59"/>
  <c r="N29" i="59"/>
  <c r="M26" i="59"/>
  <c r="H26" i="59"/>
  <c r="M29" i="59"/>
  <c r="L26" i="59"/>
  <c r="L29" i="59"/>
  <c r="K26" i="59"/>
  <c r="K29" i="59"/>
  <c r="J26" i="59"/>
  <c r="E26" i="59"/>
  <c r="J29" i="59"/>
  <c r="D26" i="59"/>
  <c r="I29" i="59"/>
  <c r="D10" i="59"/>
  <c r="H9" i="59"/>
  <c r="I24" i="59"/>
  <c r="N24" i="59"/>
  <c r="M24" i="59"/>
  <c r="E24" i="59"/>
  <c r="J24" i="59"/>
  <c r="H5" i="59"/>
  <c r="H23" i="59" s="1"/>
  <c r="H24" i="59" s="1"/>
  <c r="D23" i="59"/>
  <c r="D24" i="59" s="1"/>
  <c r="I28" i="59"/>
  <c r="N28" i="59"/>
  <c r="N30" i="59"/>
  <c r="M28" i="59"/>
  <c r="M30" i="59"/>
  <c r="L28" i="59"/>
  <c r="L30" i="59"/>
  <c r="K28" i="59"/>
  <c r="K30" i="59"/>
  <c r="E28" i="59"/>
  <c r="J28" i="59"/>
  <c r="J30" i="59"/>
  <c r="I30" i="59"/>
  <c r="H4" i="59"/>
  <c r="H27" i="59" s="1"/>
  <c r="D27" i="59"/>
  <c r="D28" i="59" s="1"/>
  <c r="H2" i="59"/>
  <c r="H20" i="59" s="1"/>
  <c r="D20" i="59"/>
  <c r="O29" i="58"/>
  <c r="O26" i="58"/>
  <c r="J26" i="58"/>
  <c r="N29" i="58"/>
  <c r="N26" i="58"/>
  <c r="I26" i="58"/>
  <c r="M29" i="58"/>
  <c r="M26" i="58"/>
  <c r="H26" i="58"/>
  <c r="L29" i="58"/>
  <c r="L26" i="58"/>
  <c r="K29" i="58"/>
  <c r="K26" i="58"/>
  <c r="J29" i="58"/>
  <c r="E26" i="58"/>
  <c r="D26" i="58"/>
  <c r="I29" i="58"/>
  <c r="D10" i="58"/>
  <c r="H9" i="58"/>
  <c r="J24" i="58"/>
  <c r="O24" i="58"/>
  <c r="I24" i="58"/>
  <c r="N24" i="58"/>
  <c r="M24" i="58"/>
  <c r="H5" i="58"/>
  <c r="H23" i="58" s="1"/>
  <c r="H24" i="58" s="1"/>
  <c r="D23" i="58"/>
  <c r="D24" i="58" s="1"/>
  <c r="J28" i="58"/>
  <c r="O28" i="58"/>
  <c r="O30" i="58"/>
  <c r="I28" i="58"/>
  <c r="N28" i="58"/>
  <c r="N30" i="58"/>
  <c r="M28" i="58"/>
  <c r="M30" i="58"/>
  <c r="L28" i="58"/>
  <c r="L30" i="58"/>
  <c r="K28" i="58"/>
  <c r="K30" i="58"/>
  <c r="E28" i="58"/>
  <c r="J30" i="58"/>
  <c r="I30" i="58"/>
  <c r="H4" i="58"/>
  <c r="H27" i="58" s="1"/>
  <c r="D27" i="58"/>
  <c r="D28" i="58" s="1"/>
  <c r="D20" i="58"/>
  <c r="H2" i="58"/>
  <c r="H20" i="58" s="1"/>
  <c r="N29" i="57"/>
  <c r="I26" i="57"/>
  <c r="N26" i="57"/>
  <c r="M29" i="57"/>
  <c r="H26" i="57"/>
  <c r="M26" i="57"/>
  <c r="L29" i="57"/>
  <c r="L26" i="57"/>
  <c r="K29" i="57"/>
  <c r="K26" i="57"/>
  <c r="J29" i="57"/>
  <c r="E26" i="57"/>
  <c r="J26" i="57"/>
  <c r="I29" i="57"/>
  <c r="D26" i="57"/>
  <c r="D10" i="57"/>
  <c r="H9" i="57"/>
  <c r="I24" i="57"/>
  <c r="N24" i="57"/>
  <c r="M24" i="57"/>
  <c r="E24" i="57"/>
  <c r="J24" i="57"/>
  <c r="H5" i="57"/>
  <c r="H23" i="57" s="1"/>
  <c r="H24" i="57" s="1"/>
  <c r="D23" i="57"/>
  <c r="D24" i="57" s="1"/>
  <c r="I28" i="57"/>
  <c r="N28" i="57"/>
  <c r="N30" i="57"/>
  <c r="M28" i="57"/>
  <c r="M30" i="57"/>
  <c r="L28" i="57"/>
  <c r="L30" i="57"/>
  <c r="K28" i="57"/>
  <c r="K30" i="57"/>
  <c r="E28" i="57"/>
  <c r="J28" i="57"/>
  <c r="J30" i="57"/>
  <c r="I30" i="57"/>
  <c r="H4" i="57"/>
  <c r="H27" i="57" s="1"/>
  <c r="D27" i="57"/>
  <c r="D28" i="57" s="1"/>
  <c r="H2" i="57"/>
  <c r="H20" i="57" s="1"/>
  <c r="D20" i="57"/>
  <c r="I26" i="56"/>
  <c r="N26" i="56"/>
  <c r="N29" i="56"/>
  <c r="H26" i="56"/>
  <c r="M26" i="56"/>
  <c r="M29" i="56"/>
  <c r="L26" i="56"/>
  <c r="L29" i="56"/>
  <c r="K26" i="56"/>
  <c r="K29" i="56"/>
  <c r="E26" i="56"/>
  <c r="J26" i="56"/>
  <c r="J29" i="56"/>
  <c r="I29" i="56"/>
  <c r="D26" i="56"/>
  <c r="H9" i="56"/>
  <c r="D10" i="56"/>
  <c r="I24" i="56"/>
  <c r="N24" i="56"/>
  <c r="M24" i="56"/>
  <c r="E24" i="56"/>
  <c r="J24" i="56"/>
  <c r="H5" i="56"/>
  <c r="H23" i="56" s="1"/>
  <c r="H24" i="56" s="1"/>
  <c r="D23" i="56"/>
  <c r="D24" i="56" s="1"/>
  <c r="I28" i="56"/>
  <c r="N28" i="56"/>
  <c r="N30" i="56"/>
  <c r="M28" i="56"/>
  <c r="M30" i="56"/>
  <c r="L28" i="56"/>
  <c r="L30" i="56"/>
  <c r="K28" i="56"/>
  <c r="K30" i="56"/>
  <c r="E28" i="56"/>
  <c r="J28" i="56"/>
  <c r="J30" i="56"/>
  <c r="I30" i="56"/>
  <c r="D27" i="56"/>
  <c r="D28" i="56" s="1"/>
  <c r="H4" i="56"/>
  <c r="H27" i="56" s="1"/>
  <c r="D20" i="56"/>
  <c r="H2" i="56"/>
  <c r="H20" i="56" s="1"/>
  <c r="I26" i="55"/>
  <c r="N29" i="55"/>
  <c r="N26" i="55"/>
  <c r="H26" i="55"/>
  <c r="M29" i="55"/>
  <c r="M26" i="55"/>
  <c r="L26" i="55"/>
  <c r="L29" i="55"/>
  <c r="K26" i="55"/>
  <c r="K29" i="55"/>
  <c r="J29" i="55"/>
  <c r="E26" i="55"/>
  <c r="J26" i="55"/>
  <c r="I29" i="55"/>
  <c r="D26" i="55"/>
  <c r="H9" i="55"/>
  <c r="D10" i="55"/>
  <c r="I24" i="55"/>
  <c r="N24" i="55"/>
  <c r="M24" i="55"/>
  <c r="E24" i="55"/>
  <c r="J24" i="55"/>
  <c r="D23" i="55"/>
  <c r="D24" i="55" s="1"/>
  <c r="H5" i="55"/>
  <c r="H23" i="55" s="1"/>
  <c r="H24" i="55" s="1"/>
  <c r="I28" i="55"/>
  <c r="N28" i="55"/>
  <c r="N30" i="55"/>
  <c r="M28" i="55"/>
  <c r="M30" i="55"/>
  <c r="L28" i="55"/>
  <c r="L30" i="55"/>
  <c r="K28" i="55"/>
  <c r="K30" i="55"/>
  <c r="E28" i="55"/>
  <c r="J28" i="55"/>
  <c r="J30" i="55"/>
  <c r="I30" i="55"/>
  <c r="H4" i="55"/>
  <c r="H27" i="55" s="1"/>
  <c r="D27" i="55"/>
  <c r="D28" i="55" s="1"/>
  <c r="H2" i="55"/>
  <c r="H20" i="55" s="1"/>
  <c r="D20" i="55"/>
  <c r="P29" i="54"/>
  <c r="K26" i="54"/>
  <c r="P26" i="54"/>
  <c r="O29" i="54"/>
  <c r="J26" i="54"/>
  <c r="O26" i="54"/>
  <c r="N29" i="54"/>
  <c r="I26" i="54"/>
  <c r="N26" i="54"/>
  <c r="H26" i="54"/>
  <c r="M26" i="54"/>
  <c r="M29" i="54"/>
  <c r="L29" i="54"/>
  <c r="L26" i="54"/>
  <c r="J29" i="54"/>
  <c r="E26" i="54"/>
  <c r="D26" i="54"/>
  <c r="I29" i="54"/>
  <c r="D10" i="54"/>
  <c r="H9" i="54"/>
  <c r="K24" i="54"/>
  <c r="P24" i="54"/>
  <c r="J24" i="54"/>
  <c r="O24" i="54"/>
  <c r="I24" i="54"/>
  <c r="N24" i="54"/>
  <c r="M24" i="54"/>
  <c r="D23" i="54"/>
  <c r="D24" i="54" s="1"/>
  <c r="H5" i="54"/>
  <c r="H23" i="54" s="1"/>
  <c r="H24" i="54" s="1"/>
  <c r="K28" i="54"/>
  <c r="P28" i="54"/>
  <c r="P30" i="54"/>
  <c r="J28" i="54"/>
  <c r="O28" i="54"/>
  <c r="O30" i="54"/>
  <c r="I28" i="54"/>
  <c r="N28" i="54"/>
  <c r="N30" i="54"/>
  <c r="M28" i="54"/>
  <c r="M30" i="54"/>
  <c r="L28" i="54"/>
  <c r="L30" i="54"/>
  <c r="E28" i="54"/>
  <c r="J30" i="54"/>
  <c r="I30" i="54"/>
  <c r="D27" i="54"/>
  <c r="D28" i="54" s="1"/>
  <c r="H4" i="54"/>
  <c r="H27" i="54" s="1"/>
  <c r="H2" i="54"/>
  <c r="H20" i="54" s="1"/>
  <c r="D20" i="54"/>
  <c r="K26" i="53"/>
  <c r="P29" i="53"/>
  <c r="P26" i="53"/>
  <c r="J26" i="53"/>
  <c r="O26" i="53"/>
  <c r="O29" i="53"/>
  <c r="I26" i="53"/>
  <c r="N26" i="53"/>
  <c r="N29" i="53"/>
  <c r="M26" i="53"/>
  <c r="H26" i="53"/>
  <c r="M29" i="53"/>
  <c r="L26" i="53"/>
  <c r="L29" i="53"/>
  <c r="E26" i="53"/>
  <c r="J29" i="53"/>
  <c r="D26" i="53"/>
  <c r="I29" i="53"/>
  <c r="H9" i="53"/>
  <c r="D10" i="53"/>
  <c r="K24" i="53"/>
  <c r="P24" i="53"/>
  <c r="J24" i="53"/>
  <c r="O24" i="53"/>
  <c r="I24" i="53"/>
  <c r="N24" i="53"/>
  <c r="M24" i="53"/>
  <c r="H5" i="53"/>
  <c r="H23" i="53" s="1"/>
  <c r="H24" i="53" s="1"/>
  <c r="D23" i="53"/>
  <c r="D24" i="53" s="1"/>
  <c r="K28" i="53"/>
  <c r="P28" i="53"/>
  <c r="P30" i="53"/>
  <c r="J28" i="53"/>
  <c r="O28" i="53"/>
  <c r="O30" i="53"/>
  <c r="I28" i="53"/>
  <c r="N28" i="53"/>
  <c r="N30" i="53"/>
  <c r="M28" i="53"/>
  <c r="M30" i="53"/>
  <c r="L28" i="53"/>
  <c r="L30" i="53"/>
  <c r="E28" i="53"/>
  <c r="J30" i="53"/>
  <c r="I30" i="53"/>
  <c r="H4" i="53"/>
  <c r="H27" i="53" s="1"/>
  <c r="D27" i="53"/>
  <c r="D28" i="53" s="1"/>
  <c r="D20" i="53"/>
  <c r="H2" i="53"/>
  <c r="H20" i="53" s="1"/>
  <c r="N29" i="52"/>
  <c r="I26" i="52"/>
  <c r="N26" i="52"/>
  <c r="H26" i="52"/>
  <c r="M26" i="52"/>
  <c r="M29" i="52"/>
  <c r="L29" i="52"/>
  <c r="L26" i="52"/>
  <c r="K26" i="52"/>
  <c r="K29" i="52"/>
  <c r="J26" i="52"/>
  <c r="J29" i="52"/>
  <c r="E26" i="52"/>
  <c r="I29" i="52"/>
  <c r="D26" i="52"/>
  <c r="D10" i="52"/>
  <c r="H9" i="52"/>
  <c r="I24" i="52"/>
  <c r="N24" i="52"/>
  <c r="M24" i="52"/>
  <c r="E24" i="52"/>
  <c r="J24" i="52"/>
  <c r="D23" i="52"/>
  <c r="D24" i="52" s="1"/>
  <c r="H5" i="52"/>
  <c r="H23" i="52" s="1"/>
  <c r="H24" i="52" s="1"/>
  <c r="I28" i="52"/>
  <c r="N28" i="52"/>
  <c r="N30" i="52"/>
  <c r="M28" i="52"/>
  <c r="M30" i="52"/>
  <c r="L28" i="52"/>
  <c r="L30" i="52"/>
  <c r="K28" i="52"/>
  <c r="K30" i="52"/>
  <c r="E28" i="52"/>
  <c r="J28" i="52"/>
  <c r="J30" i="52"/>
  <c r="I30" i="52"/>
  <c r="H4" i="52"/>
  <c r="H27" i="52" s="1"/>
  <c r="D27" i="52"/>
  <c r="D28" i="52" s="1"/>
  <c r="H2" i="52"/>
  <c r="H20" i="52" s="1"/>
  <c r="D20" i="52"/>
  <c r="P29" i="51"/>
  <c r="P26" i="51"/>
  <c r="K26" i="51"/>
  <c r="O29" i="51"/>
  <c r="O26" i="51"/>
  <c r="J26" i="51"/>
  <c r="N29" i="51"/>
  <c r="N26" i="51"/>
  <c r="I26" i="51"/>
  <c r="M29" i="51"/>
  <c r="M26" i="51"/>
  <c r="H26" i="51"/>
  <c r="L29" i="51"/>
  <c r="L26" i="51"/>
  <c r="J29" i="51"/>
  <c r="E26" i="51"/>
  <c r="I29" i="51"/>
  <c r="D26" i="51"/>
  <c r="D10" i="51"/>
  <c r="H9" i="51"/>
  <c r="K24" i="51"/>
  <c r="P24" i="51"/>
  <c r="J24" i="51"/>
  <c r="O24" i="51"/>
  <c r="I24" i="51"/>
  <c r="N24" i="51"/>
  <c r="M24" i="51"/>
  <c r="D23" i="51"/>
  <c r="D24" i="51" s="1"/>
  <c r="H5" i="51"/>
  <c r="H23" i="51" s="1"/>
  <c r="H24" i="51" s="1"/>
  <c r="K28" i="51"/>
  <c r="P28" i="51"/>
  <c r="P30" i="51"/>
  <c r="J28" i="51"/>
  <c r="O28" i="51"/>
  <c r="O30" i="51"/>
  <c r="I28" i="51"/>
  <c r="N28" i="51"/>
  <c r="N30" i="51"/>
  <c r="M28" i="51"/>
  <c r="M30" i="51"/>
  <c r="L28" i="51"/>
  <c r="L30" i="51"/>
  <c r="E28" i="51"/>
  <c r="J30" i="51"/>
  <c r="I30" i="51"/>
  <c r="D27" i="51"/>
  <c r="D28" i="51" s="1"/>
  <c r="H4" i="51"/>
  <c r="H27" i="51" s="1"/>
  <c r="H2" i="51"/>
  <c r="H20" i="51" s="1"/>
  <c r="D20" i="51"/>
  <c r="P29" i="50"/>
  <c r="K26" i="50"/>
  <c r="P26" i="50"/>
  <c r="J26" i="50"/>
  <c r="O26" i="50"/>
  <c r="O29" i="50"/>
  <c r="N26" i="50"/>
  <c r="I26" i="50"/>
  <c r="N29" i="50"/>
  <c r="M26" i="50"/>
  <c r="H26" i="50"/>
  <c r="M29" i="50"/>
  <c r="L26" i="50"/>
  <c r="L29" i="50"/>
  <c r="E26" i="50"/>
  <c r="J29" i="50"/>
  <c r="D26" i="50"/>
  <c r="I29" i="50"/>
  <c r="H9" i="50"/>
  <c r="D10" i="50"/>
  <c r="K24" i="50"/>
  <c r="P24" i="50"/>
  <c r="J24" i="50"/>
  <c r="O24" i="50"/>
  <c r="I24" i="50"/>
  <c r="N24" i="50"/>
  <c r="M24" i="50"/>
  <c r="D23" i="50"/>
  <c r="D24" i="50" s="1"/>
  <c r="H5" i="50"/>
  <c r="H23" i="50" s="1"/>
  <c r="H24" i="50" s="1"/>
  <c r="K28" i="50"/>
  <c r="P28" i="50"/>
  <c r="P30" i="50"/>
  <c r="J28" i="50"/>
  <c r="O28" i="50"/>
  <c r="O30" i="50"/>
  <c r="I28" i="50"/>
  <c r="N28" i="50"/>
  <c r="N30" i="50"/>
  <c r="M28" i="50"/>
  <c r="M30" i="50"/>
  <c r="L28" i="50"/>
  <c r="L30" i="50"/>
  <c r="E28" i="50"/>
  <c r="J30" i="50"/>
  <c r="I30" i="50"/>
  <c r="H4" i="50"/>
  <c r="H27" i="50" s="1"/>
  <c r="D27" i="50"/>
  <c r="D28" i="50" s="1"/>
  <c r="H2" i="50"/>
  <c r="H20" i="50" s="1"/>
  <c r="D20" i="50"/>
  <c r="K26" i="49"/>
  <c r="P26" i="49"/>
  <c r="P29" i="49"/>
  <c r="O26" i="49"/>
  <c r="J26" i="49"/>
  <c r="O29" i="49"/>
  <c r="N29" i="49"/>
  <c r="I26" i="49"/>
  <c r="N26" i="49"/>
  <c r="H26" i="49"/>
  <c r="M29" i="49"/>
  <c r="M26" i="49"/>
  <c r="L29" i="49"/>
  <c r="L26" i="49"/>
  <c r="E26" i="49"/>
  <c r="J29" i="49"/>
  <c r="D26" i="49"/>
  <c r="I29" i="49"/>
  <c r="D10" i="49"/>
  <c r="H9" i="49"/>
  <c r="K24" i="49"/>
  <c r="P24" i="49"/>
  <c r="J24" i="49"/>
  <c r="O24" i="49"/>
  <c r="I24" i="49"/>
  <c r="N24" i="49"/>
  <c r="M24" i="49"/>
  <c r="D23" i="49"/>
  <c r="D24" i="49" s="1"/>
  <c r="H5" i="49"/>
  <c r="H23" i="49" s="1"/>
  <c r="H24" i="49" s="1"/>
  <c r="K28" i="49"/>
  <c r="P28" i="49"/>
  <c r="P30" i="49"/>
  <c r="J28" i="49"/>
  <c r="O28" i="49"/>
  <c r="O30" i="49"/>
  <c r="I28" i="49"/>
  <c r="N28" i="49"/>
  <c r="N30" i="49"/>
  <c r="M28" i="49"/>
  <c r="M30" i="49"/>
  <c r="L28" i="49"/>
  <c r="L30" i="49"/>
  <c r="E28" i="49"/>
  <c r="J30" i="49"/>
  <c r="I30" i="49"/>
  <c r="D27" i="49"/>
  <c r="D28" i="49" s="1"/>
  <c r="H4" i="49"/>
  <c r="H27" i="49" s="1"/>
  <c r="H2" i="49"/>
  <c r="H20" i="49" s="1"/>
  <c r="D20" i="49"/>
  <c r="K26" i="48"/>
  <c r="P26" i="48"/>
  <c r="P29" i="48"/>
  <c r="O29" i="48"/>
  <c r="J26" i="48"/>
  <c r="O26" i="48"/>
  <c r="N29" i="48"/>
  <c r="N26" i="48"/>
  <c r="I26" i="48"/>
  <c r="M29" i="48"/>
  <c r="H26" i="48"/>
  <c r="M26" i="48"/>
  <c r="L29" i="48"/>
  <c r="L26" i="48"/>
  <c r="E26" i="48"/>
  <c r="J29" i="48"/>
  <c r="D26" i="48"/>
  <c r="I29" i="48"/>
  <c r="D10" i="48"/>
  <c r="H9" i="48"/>
  <c r="K24" i="48"/>
  <c r="P24" i="48"/>
  <c r="J24" i="48"/>
  <c r="O24" i="48"/>
  <c r="I24" i="48"/>
  <c r="N24" i="48"/>
  <c r="M24" i="48"/>
  <c r="H5" i="48"/>
  <c r="H23" i="48" s="1"/>
  <c r="H24" i="48" s="1"/>
  <c r="D23" i="48"/>
  <c r="D24" i="48" s="1"/>
  <c r="K28" i="48"/>
  <c r="P28" i="48"/>
  <c r="P30" i="48"/>
  <c r="J28" i="48"/>
  <c r="O28" i="48"/>
  <c r="O30" i="48"/>
  <c r="I28" i="48"/>
  <c r="N28" i="48"/>
  <c r="N30" i="48"/>
  <c r="M28" i="48"/>
  <c r="M30" i="48"/>
  <c r="L28" i="48"/>
  <c r="L30" i="48"/>
  <c r="E28" i="48"/>
  <c r="J30" i="48"/>
  <c r="I30" i="48"/>
  <c r="H4" i="48"/>
  <c r="H27" i="48" s="1"/>
  <c r="D27" i="48"/>
  <c r="D28" i="48" s="1"/>
  <c r="H2" i="48"/>
  <c r="H20" i="48" s="1"/>
  <c r="D20" i="48"/>
  <c r="P29" i="47"/>
  <c r="K26" i="47"/>
  <c r="P26" i="47"/>
  <c r="O29" i="47"/>
  <c r="O26" i="47"/>
  <c r="J26" i="47"/>
  <c r="N29" i="47"/>
  <c r="I26" i="47"/>
  <c r="N26" i="47"/>
  <c r="M29" i="47"/>
  <c r="M26" i="47"/>
  <c r="H26" i="47"/>
  <c r="L26" i="47"/>
  <c r="L29" i="47"/>
  <c r="J29" i="47"/>
  <c r="E26" i="47"/>
  <c r="I29" i="47"/>
  <c r="D26" i="47"/>
  <c r="H9" i="47"/>
  <c r="D10" i="47"/>
  <c r="K24" i="47"/>
  <c r="P24" i="47"/>
  <c r="J24" i="47"/>
  <c r="O24" i="47"/>
  <c r="I24" i="47"/>
  <c r="N24" i="47"/>
  <c r="M24" i="47"/>
  <c r="D23" i="47"/>
  <c r="D24" i="47" s="1"/>
  <c r="H5" i="47"/>
  <c r="H23" i="47" s="1"/>
  <c r="H24" i="47" s="1"/>
  <c r="K28" i="47"/>
  <c r="P28" i="47"/>
  <c r="P30" i="47"/>
  <c r="J28" i="47"/>
  <c r="O30" i="47"/>
  <c r="O28" i="47"/>
  <c r="I28" i="47"/>
  <c r="N28" i="47"/>
  <c r="N30" i="47"/>
  <c r="M30" i="47"/>
  <c r="M28" i="47"/>
  <c r="L28" i="47"/>
  <c r="L30" i="47"/>
  <c r="E28" i="47"/>
  <c r="J30" i="47"/>
  <c r="I30" i="47"/>
  <c r="H4" i="47"/>
  <c r="H27" i="47" s="1"/>
  <c r="D27" i="47"/>
  <c r="D28" i="47" s="1"/>
  <c r="D20" i="47"/>
  <c r="H2" i="47"/>
  <c r="H20" i="47" s="1"/>
  <c r="N29" i="46"/>
  <c r="I26" i="46"/>
  <c r="N26" i="46"/>
  <c r="M29" i="46"/>
  <c r="H26" i="46"/>
  <c r="M26" i="46"/>
  <c r="L26" i="46"/>
  <c r="L29" i="46"/>
  <c r="K26" i="46"/>
  <c r="K29" i="46"/>
  <c r="E26" i="46"/>
  <c r="J26" i="46"/>
  <c r="J29" i="46"/>
  <c r="I29" i="46"/>
  <c r="D26" i="46"/>
  <c r="D10" i="46"/>
  <c r="H9" i="46"/>
  <c r="I24" i="46"/>
  <c r="N24" i="46"/>
  <c r="M24" i="46"/>
  <c r="E24" i="46"/>
  <c r="J24" i="46"/>
  <c r="D23" i="46"/>
  <c r="D24" i="46" s="1"/>
  <c r="H5" i="46"/>
  <c r="H23" i="46" s="1"/>
  <c r="H24" i="46" s="1"/>
  <c r="I28" i="46"/>
  <c r="N28" i="46"/>
  <c r="N30" i="46"/>
  <c r="M28" i="46"/>
  <c r="M30" i="46"/>
  <c r="L28" i="46"/>
  <c r="L30" i="46"/>
  <c r="K28" i="46"/>
  <c r="K30" i="46"/>
  <c r="E28" i="46"/>
  <c r="J28" i="46"/>
  <c r="J30" i="46"/>
  <c r="I30" i="46"/>
  <c r="D27" i="46"/>
  <c r="D28" i="46" s="1"/>
  <c r="H4" i="46"/>
  <c r="H27" i="46" s="1"/>
  <c r="D20" i="46"/>
  <c r="H2" i="46"/>
  <c r="H20" i="46" s="1"/>
  <c r="K26" i="45"/>
  <c r="P26" i="45"/>
  <c r="P29" i="45"/>
  <c r="O29" i="45"/>
  <c r="J26" i="45"/>
  <c r="O26" i="45"/>
  <c r="N29" i="45"/>
  <c r="I26" i="45"/>
  <c r="N26" i="45"/>
  <c r="M29" i="45"/>
  <c r="H26" i="45"/>
  <c r="M26" i="45"/>
  <c r="L26" i="45"/>
  <c r="L29" i="45"/>
  <c r="J29" i="45"/>
  <c r="E26" i="45"/>
  <c r="I29" i="45"/>
  <c r="D26" i="45"/>
  <c r="D10" i="45"/>
  <c r="H9" i="45"/>
  <c r="K24" i="45"/>
  <c r="P24" i="45"/>
  <c r="J24" i="45"/>
  <c r="O24" i="45"/>
  <c r="I24" i="45"/>
  <c r="N24" i="45"/>
  <c r="M24" i="45"/>
  <c r="H5" i="45"/>
  <c r="H23" i="45" s="1"/>
  <c r="H24" i="45" s="1"/>
  <c r="D23" i="45"/>
  <c r="D24" i="45" s="1"/>
  <c r="K28" i="45"/>
  <c r="P28" i="45"/>
  <c r="P30" i="45"/>
  <c r="J28" i="45"/>
  <c r="O28" i="45"/>
  <c r="O30" i="45"/>
  <c r="I28" i="45"/>
  <c r="N28" i="45"/>
  <c r="N30" i="45"/>
  <c r="M28" i="45"/>
  <c r="M30" i="45"/>
  <c r="L28" i="45"/>
  <c r="L30" i="45"/>
  <c r="E28" i="45"/>
  <c r="J30" i="45"/>
  <c r="I30" i="45"/>
  <c r="H4" i="45"/>
  <c r="H27" i="45" s="1"/>
  <c r="D27" i="45"/>
  <c r="D28" i="45" s="1"/>
  <c r="H2" i="45"/>
  <c r="H20" i="45" s="1"/>
  <c r="D20" i="45"/>
  <c r="P29" i="44"/>
  <c r="K26" i="44"/>
  <c r="P26" i="44"/>
  <c r="J26" i="44"/>
  <c r="O29" i="44"/>
  <c r="O26" i="44"/>
  <c r="I26" i="44"/>
  <c r="N29" i="44"/>
  <c r="N26" i="44"/>
  <c r="H26" i="44"/>
  <c r="M29" i="44"/>
  <c r="M26" i="44"/>
  <c r="L29" i="44"/>
  <c r="L26" i="44"/>
  <c r="E26" i="44"/>
  <c r="J29" i="44"/>
  <c r="D26" i="44"/>
  <c r="I29" i="44"/>
  <c r="D10" i="44"/>
  <c r="H9" i="44"/>
  <c r="K24" i="44"/>
  <c r="P24" i="44"/>
  <c r="J24" i="44"/>
  <c r="O24" i="44"/>
  <c r="I24" i="44"/>
  <c r="N24" i="44"/>
  <c r="M24" i="44"/>
  <c r="D23" i="44"/>
  <c r="D24" i="44" s="1"/>
  <c r="H5" i="44"/>
  <c r="H23" i="44" s="1"/>
  <c r="H24" i="44" s="1"/>
  <c r="K28" i="44"/>
  <c r="P28" i="44"/>
  <c r="P30" i="44"/>
  <c r="J28" i="44"/>
  <c r="O28" i="44"/>
  <c r="O30" i="44"/>
  <c r="I28" i="44"/>
  <c r="N28" i="44"/>
  <c r="N30" i="44"/>
  <c r="M28" i="44"/>
  <c r="M30" i="44"/>
  <c r="L28" i="44"/>
  <c r="L30" i="44"/>
  <c r="E28" i="44"/>
  <c r="J30" i="44"/>
  <c r="I30" i="44"/>
  <c r="H4" i="44"/>
  <c r="H27" i="44" s="1"/>
  <c r="D27" i="44"/>
  <c r="D28" i="44" s="1"/>
  <c r="H2" i="44"/>
  <c r="H20" i="44" s="1"/>
  <c r="D20" i="44"/>
  <c r="P29" i="43"/>
  <c r="P26" i="43"/>
  <c r="K26" i="43"/>
  <c r="O29" i="43"/>
  <c r="O26" i="43"/>
  <c r="J26" i="43"/>
  <c r="I26" i="43"/>
  <c r="N26" i="43"/>
  <c r="N29" i="43"/>
  <c r="M26" i="43"/>
  <c r="M29" i="43"/>
  <c r="H26" i="43"/>
  <c r="L29" i="43"/>
  <c r="L26" i="43"/>
  <c r="J29" i="43"/>
  <c r="E26" i="43"/>
  <c r="I29" i="43"/>
  <c r="D26" i="43"/>
  <c r="H9" i="43"/>
  <c r="D10" i="43"/>
  <c r="K24" i="43"/>
  <c r="P24" i="43"/>
  <c r="J24" i="43"/>
  <c r="O24" i="43"/>
  <c r="I24" i="43"/>
  <c r="N24" i="43"/>
  <c r="M24" i="43"/>
  <c r="H5" i="43"/>
  <c r="H23" i="43" s="1"/>
  <c r="H24" i="43" s="1"/>
  <c r="D23" i="43"/>
  <c r="D24" i="43" s="1"/>
  <c r="K28" i="43"/>
  <c r="P28" i="43"/>
  <c r="P30" i="43"/>
  <c r="J28" i="43"/>
  <c r="O28" i="43"/>
  <c r="O30" i="43"/>
  <c r="I28" i="43"/>
  <c r="N28" i="43"/>
  <c r="N30" i="43"/>
  <c r="M28" i="43"/>
  <c r="M30" i="43"/>
  <c r="L28" i="43"/>
  <c r="L30" i="43"/>
  <c r="E28" i="43"/>
  <c r="J30" i="43"/>
  <c r="I30" i="43"/>
  <c r="H4" i="43"/>
  <c r="H27" i="43" s="1"/>
  <c r="D27" i="43"/>
  <c r="D28" i="43" s="1"/>
  <c r="H2" i="43"/>
  <c r="H20" i="43" s="1"/>
  <c r="D20" i="43"/>
  <c r="P26" i="42"/>
  <c r="K26" i="42"/>
  <c r="P29" i="42"/>
  <c r="O26" i="42"/>
  <c r="J26" i="42"/>
  <c r="O29" i="42"/>
  <c r="N26" i="42"/>
  <c r="I26" i="42"/>
  <c r="N29" i="42"/>
  <c r="M26" i="42"/>
  <c r="H26" i="42"/>
  <c r="M29" i="42"/>
  <c r="L26" i="42"/>
  <c r="L29" i="42"/>
  <c r="J29" i="42"/>
  <c r="E26" i="42"/>
  <c r="I29" i="42"/>
  <c r="D26" i="42"/>
  <c r="H9" i="42"/>
  <c r="D10" i="42"/>
  <c r="K24" i="42"/>
  <c r="P24" i="42"/>
  <c r="J24" i="42"/>
  <c r="O24" i="42"/>
  <c r="I24" i="42"/>
  <c r="N24" i="42"/>
  <c r="M24" i="42"/>
  <c r="H5" i="42"/>
  <c r="H23" i="42" s="1"/>
  <c r="H24" i="42" s="1"/>
  <c r="D23" i="42"/>
  <c r="D24" i="42" s="1"/>
  <c r="K28" i="42"/>
  <c r="P28" i="42"/>
  <c r="P30" i="42"/>
  <c r="J28" i="42"/>
  <c r="O28" i="42"/>
  <c r="O30" i="42"/>
  <c r="I28" i="42"/>
  <c r="N28" i="42"/>
  <c r="N30" i="42"/>
  <c r="M28" i="42"/>
  <c r="M30" i="42"/>
  <c r="L28" i="42"/>
  <c r="L30" i="42"/>
  <c r="E28" i="42"/>
  <c r="J30" i="42"/>
  <c r="I30" i="42"/>
  <c r="H4" i="42"/>
  <c r="H27" i="42" s="1"/>
  <c r="D27" i="42"/>
  <c r="D28" i="42" s="1"/>
  <c r="D20" i="42"/>
  <c r="H2" i="42"/>
  <c r="H20" i="42" s="1"/>
  <c r="P26" i="41"/>
  <c r="K26" i="41"/>
  <c r="P29" i="41"/>
  <c r="O29" i="41"/>
  <c r="O26" i="41"/>
  <c r="J26" i="41"/>
  <c r="N26" i="41"/>
  <c r="I26" i="41"/>
  <c r="N29" i="41"/>
  <c r="H26" i="41"/>
  <c r="M29" i="41"/>
  <c r="M26" i="41"/>
  <c r="L26" i="41"/>
  <c r="L29" i="41"/>
  <c r="J29" i="41"/>
  <c r="E26" i="41"/>
  <c r="I29" i="41"/>
  <c r="D26" i="41"/>
  <c r="D10" i="41"/>
  <c r="H9" i="41"/>
  <c r="K24" i="41"/>
  <c r="P24" i="41"/>
  <c r="J24" i="41"/>
  <c r="O24" i="41"/>
  <c r="I24" i="41"/>
  <c r="N24" i="41"/>
  <c r="M24" i="41"/>
  <c r="D23" i="41"/>
  <c r="D24" i="41" s="1"/>
  <c r="H5" i="41"/>
  <c r="H23" i="41" s="1"/>
  <c r="H24" i="41" s="1"/>
  <c r="K28" i="41"/>
  <c r="P28" i="41"/>
  <c r="P30" i="41"/>
  <c r="J28" i="41"/>
  <c r="O28" i="41"/>
  <c r="O30" i="41"/>
  <c r="I28" i="41"/>
  <c r="N28" i="41"/>
  <c r="N30" i="41"/>
  <c r="M28" i="41"/>
  <c r="M30" i="41"/>
  <c r="L28" i="41"/>
  <c r="L30" i="41"/>
  <c r="E28" i="41"/>
  <c r="J30" i="41"/>
  <c r="I30" i="41"/>
  <c r="H4" i="41"/>
  <c r="H27" i="41" s="1"/>
  <c r="D27" i="41"/>
  <c r="D28" i="41" s="1"/>
  <c r="D20" i="41"/>
  <c r="H2" i="41"/>
  <c r="H20" i="41" s="1"/>
  <c r="K26" i="40"/>
  <c r="P29" i="40"/>
  <c r="P26" i="40"/>
  <c r="J26" i="40"/>
  <c r="O26" i="40"/>
  <c r="O29" i="40"/>
  <c r="N26" i="40"/>
  <c r="I26" i="40"/>
  <c r="N29" i="40"/>
  <c r="M26" i="40"/>
  <c r="H26" i="40"/>
  <c r="M29" i="40"/>
  <c r="L26" i="40"/>
  <c r="L29" i="40"/>
  <c r="J29" i="40"/>
  <c r="E26" i="40"/>
  <c r="I29" i="40"/>
  <c r="D26" i="40"/>
  <c r="D10" i="40"/>
  <c r="H9" i="40"/>
  <c r="K24" i="40"/>
  <c r="P24" i="40"/>
  <c r="J24" i="40"/>
  <c r="O24" i="40"/>
  <c r="I24" i="40"/>
  <c r="N24" i="40"/>
  <c r="M24" i="40"/>
  <c r="D23" i="40"/>
  <c r="D24" i="40" s="1"/>
  <c r="H5" i="40"/>
  <c r="H23" i="40" s="1"/>
  <c r="H24" i="40" s="1"/>
  <c r="K28" i="40"/>
  <c r="P28" i="40"/>
  <c r="P30" i="40"/>
  <c r="J28" i="40"/>
  <c r="O28" i="40"/>
  <c r="O30" i="40"/>
  <c r="I28" i="40"/>
  <c r="N28" i="40"/>
  <c r="N30" i="40"/>
  <c r="M28" i="40"/>
  <c r="M30" i="40"/>
  <c r="L28" i="40"/>
  <c r="L30" i="40"/>
  <c r="E28" i="40"/>
  <c r="J30" i="40"/>
  <c r="I30" i="40"/>
  <c r="H4" i="40"/>
  <c r="H27" i="40" s="1"/>
  <c r="D27" i="40"/>
  <c r="D28" i="40" s="1"/>
  <c r="D20" i="40"/>
  <c r="H2" i="40"/>
  <c r="H20" i="40" s="1"/>
  <c r="P26" i="39"/>
  <c r="K26" i="39"/>
  <c r="P29" i="39"/>
  <c r="O26" i="39"/>
  <c r="J26" i="39"/>
  <c r="O29" i="39"/>
  <c r="I26" i="39"/>
  <c r="N26" i="39"/>
  <c r="N29" i="39"/>
  <c r="H26" i="39"/>
  <c r="M26" i="39"/>
  <c r="M29" i="39"/>
  <c r="L26" i="39"/>
  <c r="L29" i="39"/>
  <c r="E26" i="39"/>
  <c r="J29" i="39"/>
  <c r="D26" i="39"/>
  <c r="I29" i="39"/>
  <c r="H9" i="39"/>
  <c r="D10" i="39"/>
  <c r="K24" i="39"/>
  <c r="P24" i="39"/>
  <c r="J24" i="39"/>
  <c r="O24" i="39"/>
  <c r="I24" i="39"/>
  <c r="N24" i="39"/>
  <c r="M24" i="39"/>
  <c r="D23" i="39"/>
  <c r="D24" i="39" s="1"/>
  <c r="H5" i="39"/>
  <c r="H23" i="39" s="1"/>
  <c r="H24" i="39" s="1"/>
  <c r="K28" i="39"/>
  <c r="P28" i="39"/>
  <c r="P30" i="39"/>
  <c r="J28" i="39"/>
  <c r="O28" i="39"/>
  <c r="O30" i="39"/>
  <c r="I28" i="39"/>
  <c r="N28" i="39"/>
  <c r="N30" i="39"/>
  <c r="M28" i="39"/>
  <c r="M30" i="39"/>
  <c r="L28" i="39"/>
  <c r="L30" i="39"/>
  <c r="E28" i="39"/>
  <c r="J30" i="39"/>
  <c r="I30" i="39"/>
  <c r="H4" i="39"/>
  <c r="H27" i="39" s="1"/>
  <c r="D27" i="39"/>
  <c r="D28" i="39" s="1"/>
  <c r="D20" i="39"/>
  <c r="H2" i="39"/>
  <c r="H20" i="39" s="1"/>
  <c r="P26" i="38"/>
  <c r="K26" i="38"/>
  <c r="P29" i="38"/>
  <c r="O29" i="38"/>
  <c r="O26" i="38"/>
  <c r="J26" i="38"/>
  <c r="I26" i="38"/>
  <c r="N26" i="38"/>
  <c r="N29" i="38"/>
  <c r="H26" i="38"/>
  <c r="M29" i="38"/>
  <c r="M26" i="38"/>
  <c r="L29" i="38"/>
  <c r="L26" i="38"/>
  <c r="E26" i="38"/>
  <c r="J29" i="38"/>
  <c r="D26" i="38"/>
  <c r="I29" i="38"/>
  <c r="D10" i="38"/>
  <c r="H9" i="38"/>
  <c r="K24" i="38"/>
  <c r="P24" i="38"/>
  <c r="J24" i="38"/>
  <c r="O24" i="38"/>
  <c r="I24" i="38"/>
  <c r="N24" i="38"/>
  <c r="M24" i="38"/>
  <c r="D23" i="38"/>
  <c r="D24" i="38" s="1"/>
  <c r="H5" i="38"/>
  <c r="H23" i="38" s="1"/>
  <c r="H24" i="38" s="1"/>
  <c r="K28" i="38"/>
  <c r="P28" i="38"/>
  <c r="P30" i="38"/>
  <c r="J28" i="38"/>
  <c r="O28" i="38"/>
  <c r="O30" i="38"/>
  <c r="I28" i="38"/>
  <c r="N28" i="38"/>
  <c r="N30" i="38"/>
  <c r="M28" i="38"/>
  <c r="M30" i="38"/>
  <c r="L28" i="38"/>
  <c r="L30" i="38"/>
  <c r="E28" i="38"/>
  <c r="J30" i="38"/>
  <c r="I30" i="38"/>
  <c r="H4" i="38"/>
  <c r="H27" i="38" s="1"/>
  <c r="D27" i="38"/>
  <c r="D28" i="38" s="1"/>
  <c r="D20" i="38"/>
  <c r="H2" i="38"/>
  <c r="H20" i="38" s="1"/>
  <c r="K26" i="37"/>
  <c r="P26" i="37"/>
  <c r="P29" i="37"/>
  <c r="J26" i="37"/>
  <c r="O26" i="37"/>
  <c r="O29" i="37"/>
  <c r="I26" i="37"/>
  <c r="N26" i="37"/>
  <c r="N29" i="37"/>
  <c r="M29" i="37"/>
  <c r="M26" i="37"/>
  <c r="H26" i="37"/>
  <c r="L29" i="37"/>
  <c r="L26" i="37"/>
  <c r="J29" i="37"/>
  <c r="E26" i="37"/>
  <c r="I29" i="37"/>
  <c r="D26" i="37"/>
  <c r="H9" i="37"/>
  <c r="D10" i="37"/>
  <c r="K24" i="37"/>
  <c r="P24" i="37"/>
  <c r="J24" i="37"/>
  <c r="O24" i="37"/>
  <c r="I24" i="37"/>
  <c r="N24" i="37"/>
  <c r="M24" i="37"/>
  <c r="H5" i="37"/>
  <c r="H23" i="37" s="1"/>
  <c r="H24" i="37" s="1"/>
  <c r="D23" i="37"/>
  <c r="D24" i="37" s="1"/>
  <c r="K28" i="37"/>
  <c r="P28" i="37"/>
  <c r="P30" i="37"/>
  <c r="J28" i="37"/>
  <c r="O28" i="37"/>
  <c r="O30" i="37"/>
  <c r="I28" i="37"/>
  <c r="N28" i="37"/>
  <c r="N30" i="37"/>
  <c r="M28" i="37"/>
  <c r="M30" i="37"/>
  <c r="L28" i="37"/>
  <c r="L30" i="37"/>
  <c r="E28" i="37"/>
  <c r="J30" i="37"/>
  <c r="I30" i="37"/>
  <c r="H4" i="37"/>
  <c r="H27" i="37" s="1"/>
  <c r="D27" i="37"/>
  <c r="D28" i="37" s="1"/>
  <c r="D20" i="37"/>
  <c r="H2" i="37"/>
  <c r="H20" i="37" s="1"/>
  <c r="P26" i="36"/>
  <c r="K26" i="36"/>
  <c r="P29" i="36"/>
  <c r="O26" i="36"/>
  <c r="J26" i="36"/>
  <c r="O29" i="36"/>
  <c r="I26" i="36"/>
  <c r="N26" i="36"/>
  <c r="N29" i="36"/>
  <c r="H26" i="36"/>
  <c r="M26" i="36"/>
  <c r="M29" i="36"/>
  <c r="L26" i="36"/>
  <c r="L29" i="36"/>
  <c r="E26" i="36"/>
  <c r="J29" i="36"/>
  <c r="I29" i="36"/>
  <c r="D26" i="36"/>
  <c r="H9" i="36"/>
  <c r="D10" i="36"/>
  <c r="K24" i="36"/>
  <c r="P24" i="36"/>
  <c r="J24" i="36"/>
  <c r="O24" i="36"/>
  <c r="I24" i="36"/>
  <c r="N24" i="36"/>
  <c r="M24" i="36"/>
  <c r="D23" i="36"/>
  <c r="D24" i="36" s="1"/>
  <c r="H5" i="36"/>
  <c r="H23" i="36" s="1"/>
  <c r="H24" i="36" s="1"/>
  <c r="K28" i="36"/>
  <c r="P28" i="36"/>
  <c r="P30" i="36"/>
  <c r="J28" i="36"/>
  <c r="O28" i="36"/>
  <c r="O30" i="36"/>
  <c r="I28" i="36"/>
  <c r="N28" i="36"/>
  <c r="N30" i="36"/>
  <c r="M28" i="36"/>
  <c r="M30" i="36"/>
  <c r="L28" i="36"/>
  <c r="L30" i="36"/>
  <c r="E28" i="36"/>
  <c r="J30" i="36"/>
  <c r="I30" i="36"/>
  <c r="D27" i="36"/>
  <c r="D28" i="36" s="1"/>
  <c r="H4" i="36"/>
  <c r="H27" i="36" s="1"/>
  <c r="D20" i="36"/>
  <c r="H2" i="36"/>
  <c r="H20" i="36" s="1"/>
  <c r="L26" i="35"/>
  <c r="Q26" i="35"/>
  <c r="Q29" i="35"/>
  <c r="K26" i="35"/>
  <c r="P26" i="35"/>
  <c r="P29" i="35"/>
  <c r="J26" i="35"/>
  <c r="O26" i="35"/>
  <c r="O29" i="35"/>
  <c r="I26" i="35"/>
  <c r="N26" i="35"/>
  <c r="N29" i="35"/>
  <c r="H26" i="35"/>
  <c r="M26" i="35"/>
  <c r="M29" i="35"/>
  <c r="E26" i="35"/>
  <c r="J29" i="35"/>
  <c r="I29" i="35"/>
  <c r="D26" i="35"/>
  <c r="H9" i="35"/>
  <c r="D10" i="35"/>
  <c r="L24" i="35"/>
  <c r="Q24" i="35"/>
  <c r="K24" i="35"/>
  <c r="P24" i="35"/>
  <c r="J24" i="35"/>
  <c r="O24" i="35"/>
  <c r="I24" i="35"/>
  <c r="N24" i="35"/>
  <c r="M24" i="35"/>
  <c r="D23" i="35"/>
  <c r="D24" i="35" s="1"/>
  <c r="H5" i="35"/>
  <c r="H23" i="35" s="1"/>
  <c r="H24" i="35" s="1"/>
  <c r="L28" i="35"/>
  <c r="Q28" i="35"/>
  <c r="Q30" i="35"/>
  <c r="K28" i="35"/>
  <c r="P28" i="35"/>
  <c r="P30" i="35"/>
  <c r="J28" i="35"/>
  <c r="O28" i="35"/>
  <c r="O30" i="35"/>
  <c r="I28" i="35"/>
  <c r="N28" i="35"/>
  <c r="N30" i="35"/>
  <c r="M28" i="35"/>
  <c r="M30" i="35"/>
  <c r="E28" i="35"/>
  <c r="J30" i="35"/>
  <c r="I30" i="35"/>
  <c r="H4" i="35"/>
  <c r="H27" i="35" s="1"/>
  <c r="D27" i="35"/>
  <c r="D28" i="35" s="1"/>
  <c r="D20" i="35"/>
  <c r="H2" i="35"/>
  <c r="H20" i="35" s="1"/>
  <c r="M29" i="34"/>
  <c r="M26" i="34"/>
  <c r="H26" i="34"/>
  <c r="L26" i="34"/>
  <c r="L29" i="34"/>
  <c r="K26" i="34"/>
  <c r="K29" i="34"/>
  <c r="J26" i="34"/>
  <c r="E26" i="34"/>
  <c r="J29" i="34"/>
  <c r="I26" i="34"/>
  <c r="D26" i="34"/>
  <c r="I29" i="34"/>
  <c r="D10" i="34"/>
  <c r="H9" i="34"/>
  <c r="M24" i="34"/>
  <c r="E24" i="34"/>
  <c r="J24" i="34"/>
  <c r="I24" i="34"/>
  <c r="H5" i="34"/>
  <c r="H23" i="34" s="1"/>
  <c r="H24" i="34" s="1"/>
  <c r="D23" i="34"/>
  <c r="D24" i="34" s="1"/>
  <c r="M28" i="34"/>
  <c r="M30" i="34"/>
  <c r="L28" i="34"/>
  <c r="L30" i="34"/>
  <c r="K28" i="34"/>
  <c r="K30" i="34"/>
  <c r="E28" i="34"/>
  <c r="J28" i="34"/>
  <c r="J30" i="34"/>
  <c r="I28" i="34"/>
  <c r="I30" i="34"/>
  <c r="D27" i="34"/>
  <c r="D28" i="34" s="1"/>
  <c r="H4" i="34"/>
  <c r="H27" i="34" s="1"/>
  <c r="H2" i="34"/>
  <c r="H20" i="34" s="1"/>
  <c r="D20" i="34"/>
  <c r="K26" i="33"/>
  <c r="P26" i="33"/>
  <c r="P29" i="33"/>
  <c r="J26" i="33"/>
  <c r="O26" i="33"/>
  <c r="O29" i="33"/>
  <c r="I26" i="33"/>
  <c r="N29" i="33"/>
  <c r="N26" i="33"/>
  <c r="M26" i="33"/>
  <c r="H26" i="33"/>
  <c r="M29" i="33"/>
  <c r="L26" i="33"/>
  <c r="L29" i="33"/>
  <c r="J29" i="33"/>
  <c r="E26" i="33"/>
  <c r="I29" i="33"/>
  <c r="D26" i="33"/>
  <c r="D10" i="33"/>
  <c r="H9" i="33"/>
  <c r="K24" i="33"/>
  <c r="P24" i="33"/>
  <c r="J24" i="33"/>
  <c r="O24" i="33"/>
  <c r="I24" i="33"/>
  <c r="N24" i="33"/>
  <c r="M24" i="33"/>
  <c r="H5" i="33"/>
  <c r="H23" i="33" s="1"/>
  <c r="H24" i="33" s="1"/>
  <c r="D23" i="33"/>
  <c r="D24" i="33" s="1"/>
  <c r="K28" i="33"/>
  <c r="P28" i="33"/>
  <c r="P30" i="33"/>
  <c r="J28" i="33"/>
  <c r="O28" i="33"/>
  <c r="O30" i="33"/>
  <c r="I28" i="33"/>
  <c r="N28" i="33"/>
  <c r="N30" i="33"/>
  <c r="M28" i="33"/>
  <c r="M30" i="33"/>
  <c r="L28" i="33"/>
  <c r="L30" i="33"/>
  <c r="E28" i="33"/>
  <c r="J30" i="33"/>
  <c r="I30" i="33"/>
  <c r="D27" i="33"/>
  <c r="D28" i="33" s="1"/>
  <c r="H4" i="33"/>
  <c r="H27" i="33" s="1"/>
  <c r="H2" i="33"/>
  <c r="H20" i="33" s="1"/>
  <c r="D20" i="33"/>
  <c r="K26" i="32"/>
  <c r="P29" i="32"/>
  <c r="P26" i="32"/>
  <c r="J26" i="32"/>
  <c r="O29" i="32"/>
  <c r="O26" i="32"/>
  <c r="I26" i="32"/>
  <c r="N26" i="32"/>
  <c r="N29" i="32"/>
  <c r="H26" i="32"/>
  <c r="M26" i="32"/>
  <c r="M29" i="32"/>
  <c r="L26" i="32"/>
  <c r="L29" i="32"/>
  <c r="E26" i="32"/>
  <c r="J29" i="32"/>
  <c r="D26" i="32"/>
  <c r="I29" i="32"/>
  <c r="D10" i="32"/>
  <c r="H9" i="32"/>
  <c r="K24" i="32"/>
  <c r="P24" i="32"/>
  <c r="J24" i="32"/>
  <c r="O24" i="32"/>
  <c r="I24" i="32"/>
  <c r="N24" i="32"/>
  <c r="M24" i="32"/>
  <c r="D23" i="32"/>
  <c r="D24" i="32" s="1"/>
  <c r="H5" i="32"/>
  <c r="H23" i="32" s="1"/>
  <c r="H24" i="32" s="1"/>
  <c r="K28" i="32"/>
  <c r="P28" i="32"/>
  <c r="P30" i="32"/>
  <c r="J28" i="32"/>
  <c r="O28" i="32"/>
  <c r="O30" i="32"/>
  <c r="I28" i="32"/>
  <c r="N28" i="32"/>
  <c r="N30" i="32"/>
  <c r="M28" i="32"/>
  <c r="M30" i="32"/>
  <c r="L28" i="32"/>
  <c r="L30" i="32"/>
  <c r="E28" i="32"/>
  <c r="J30" i="32"/>
  <c r="I30" i="32"/>
  <c r="D27" i="32"/>
  <c r="D28" i="32" s="1"/>
  <c r="H4" i="32"/>
  <c r="H27" i="32" s="1"/>
  <c r="D20" i="32"/>
  <c r="H2" i="32"/>
  <c r="H20" i="32" s="1"/>
  <c r="K26" i="31"/>
  <c r="P26" i="31"/>
  <c r="P29" i="31"/>
  <c r="O29" i="31"/>
  <c r="J26" i="31"/>
  <c r="O26" i="31"/>
  <c r="N26" i="31"/>
  <c r="N29" i="31"/>
  <c r="I26" i="31"/>
  <c r="M29" i="31"/>
  <c r="M26" i="31"/>
  <c r="H26" i="31"/>
  <c r="L26" i="31"/>
  <c r="L29" i="31"/>
  <c r="E26" i="31"/>
  <c r="J29" i="31"/>
  <c r="D26" i="31"/>
  <c r="I29" i="31"/>
  <c r="D10" i="31"/>
  <c r="H9" i="31"/>
  <c r="K24" i="31"/>
  <c r="P24" i="31"/>
  <c r="J24" i="31"/>
  <c r="O24" i="31"/>
  <c r="I24" i="31"/>
  <c r="N24" i="31"/>
  <c r="M24" i="31"/>
  <c r="D23" i="31"/>
  <c r="D24" i="31" s="1"/>
  <c r="H5" i="31"/>
  <c r="H23" i="31" s="1"/>
  <c r="H24" i="31" s="1"/>
  <c r="K28" i="31"/>
  <c r="P28" i="31"/>
  <c r="P30" i="31"/>
  <c r="J28" i="31"/>
  <c r="O28" i="31"/>
  <c r="O30" i="31"/>
  <c r="I28" i="31"/>
  <c r="N28" i="31"/>
  <c r="N30" i="31"/>
  <c r="M28" i="31"/>
  <c r="M30" i="31"/>
  <c r="L28" i="31"/>
  <c r="L30" i="31"/>
  <c r="E28" i="31"/>
  <c r="J30" i="31"/>
  <c r="I30" i="31"/>
  <c r="H4" i="31"/>
  <c r="H27" i="31" s="1"/>
  <c r="D27" i="31"/>
  <c r="D28" i="31" s="1"/>
  <c r="D20" i="31"/>
  <c r="H2" i="31"/>
  <c r="H20" i="31" s="1"/>
  <c r="K26" i="30"/>
  <c r="P26" i="30"/>
  <c r="P29" i="30"/>
  <c r="O26" i="30"/>
  <c r="J26" i="30"/>
  <c r="O29" i="30"/>
  <c r="N26" i="30"/>
  <c r="I26" i="30"/>
  <c r="N29" i="30"/>
  <c r="M29" i="30"/>
  <c r="M26" i="30"/>
  <c r="H26" i="30"/>
  <c r="L29" i="30"/>
  <c r="L26" i="30"/>
  <c r="E26" i="30"/>
  <c r="J29" i="30"/>
  <c r="I29" i="30"/>
  <c r="D26" i="30"/>
  <c r="D10" i="30"/>
  <c r="H9" i="30"/>
  <c r="K24" i="30"/>
  <c r="P24" i="30"/>
  <c r="J24" i="30"/>
  <c r="O24" i="30"/>
  <c r="I24" i="30"/>
  <c r="N24" i="30"/>
  <c r="M24" i="30"/>
  <c r="D23" i="30"/>
  <c r="D24" i="30" s="1"/>
  <c r="H5" i="30"/>
  <c r="H23" i="30" s="1"/>
  <c r="H24" i="30" s="1"/>
  <c r="K28" i="30"/>
  <c r="P28" i="30"/>
  <c r="P30" i="30"/>
  <c r="J28" i="30"/>
  <c r="O28" i="30"/>
  <c r="O30" i="30"/>
  <c r="I28" i="30"/>
  <c r="N28" i="30"/>
  <c r="N30" i="30"/>
  <c r="M28" i="30"/>
  <c r="M30" i="30"/>
  <c r="L28" i="30"/>
  <c r="L30" i="30"/>
  <c r="E28" i="30"/>
  <c r="J30" i="30"/>
  <c r="I30" i="30"/>
  <c r="D27" i="30"/>
  <c r="D28" i="30" s="1"/>
  <c r="H4" i="30"/>
  <c r="H27" i="30" s="1"/>
  <c r="D20" i="30"/>
  <c r="H2" i="30"/>
  <c r="H20" i="30" s="1"/>
  <c r="J26" i="29"/>
  <c r="O26" i="29"/>
  <c r="O29" i="29"/>
  <c r="I26" i="29"/>
  <c r="N26" i="29"/>
  <c r="N29" i="29"/>
  <c r="H26" i="29"/>
  <c r="M29" i="29"/>
  <c r="M26" i="29"/>
  <c r="L29" i="29"/>
  <c r="L26" i="29"/>
  <c r="K26" i="29"/>
  <c r="K29" i="29"/>
  <c r="E26" i="29"/>
  <c r="J29" i="29"/>
  <c r="I29" i="29"/>
  <c r="D26" i="29"/>
  <c r="D10" i="29"/>
  <c r="H9" i="29"/>
  <c r="J24" i="29"/>
  <c r="O24" i="29"/>
  <c r="I24" i="29"/>
  <c r="N24" i="29"/>
  <c r="M24" i="29"/>
  <c r="H5" i="29"/>
  <c r="H23" i="29" s="1"/>
  <c r="H24" i="29" s="1"/>
  <c r="D23" i="29"/>
  <c r="D24" i="29" s="1"/>
  <c r="J28" i="29"/>
  <c r="O28" i="29"/>
  <c r="O30" i="29"/>
  <c r="I28" i="29"/>
  <c r="N28" i="29"/>
  <c r="N30" i="29"/>
  <c r="M28" i="29"/>
  <c r="M30" i="29"/>
  <c r="L28" i="29"/>
  <c r="L30" i="29"/>
  <c r="K28" i="29"/>
  <c r="K30" i="29"/>
  <c r="E28" i="29"/>
  <c r="J30" i="29"/>
  <c r="I30" i="29"/>
  <c r="H4" i="29"/>
  <c r="H27" i="29" s="1"/>
  <c r="D27" i="29"/>
  <c r="D28" i="29" s="1"/>
  <c r="H2" i="29"/>
  <c r="H20" i="29" s="1"/>
  <c r="D20" i="29"/>
  <c r="N29" i="28"/>
  <c r="N26" i="28"/>
  <c r="I26" i="28"/>
  <c r="M29" i="28"/>
  <c r="M26" i="28"/>
  <c r="H26" i="28"/>
  <c r="L29" i="28"/>
  <c r="L26" i="28"/>
  <c r="K29" i="28"/>
  <c r="K26" i="28"/>
  <c r="J29" i="28"/>
  <c r="J26" i="28"/>
  <c r="E26" i="28"/>
  <c r="I29" i="28"/>
  <c r="D26" i="28"/>
  <c r="D10" i="28"/>
  <c r="H9" i="28"/>
  <c r="I24" i="28"/>
  <c r="N24" i="28"/>
  <c r="M24" i="28"/>
  <c r="E24" i="28"/>
  <c r="J24" i="28"/>
  <c r="D23" i="28"/>
  <c r="D24" i="28" s="1"/>
  <c r="H5" i="28"/>
  <c r="H23" i="28" s="1"/>
  <c r="H24" i="28" s="1"/>
  <c r="I28" i="28"/>
  <c r="N28" i="28"/>
  <c r="N30" i="28"/>
  <c r="M28" i="28"/>
  <c r="M30" i="28"/>
  <c r="L28" i="28"/>
  <c r="L30" i="28"/>
  <c r="K28" i="28"/>
  <c r="K30" i="28"/>
  <c r="E28" i="28"/>
  <c r="J28" i="28"/>
  <c r="J30" i="28"/>
  <c r="I30" i="28"/>
  <c r="D27" i="28"/>
  <c r="D28" i="28" s="1"/>
  <c r="H4" i="28"/>
  <c r="H27" i="28" s="1"/>
  <c r="D20" i="28"/>
  <c r="H2" i="28"/>
  <c r="H20" i="28" s="1"/>
  <c r="K26" i="27"/>
  <c r="P26" i="27"/>
  <c r="P29" i="27"/>
  <c r="J26" i="27"/>
  <c r="O26" i="27"/>
  <c r="O29" i="27"/>
  <c r="N26" i="27"/>
  <c r="N29" i="27"/>
  <c r="I26" i="27"/>
  <c r="M26" i="27"/>
  <c r="M29" i="27"/>
  <c r="H26" i="27"/>
  <c r="L26" i="27"/>
  <c r="L29" i="27"/>
  <c r="E26" i="27"/>
  <c r="J29" i="27"/>
  <c r="I29" i="27"/>
  <c r="D26" i="27"/>
  <c r="H9" i="27"/>
  <c r="D10" i="27"/>
  <c r="K24" i="27"/>
  <c r="P24" i="27"/>
  <c r="J24" i="27"/>
  <c r="O24" i="27"/>
  <c r="I24" i="27"/>
  <c r="N24" i="27"/>
  <c r="M24" i="27"/>
  <c r="H5" i="27"/>
  <c r="H23" i="27" s="1"/>
  <c r="H24" i="27" s="1"/>
  <c r="D23" i="27"/>
  <c r="D24" i="27" s="1"/>
  <c r="K28" i="27"/>
  <c r="P28" i="27"/>
  <c r="P30" i="27"/>
  <c r="J28" i="27"/>
  <c r="O28" i="27"/>
  <c r="O30" i="27"/>
  <c r="I28" i="27"/>
  <c r="N28" i="27"/>
  <c r="N30" i="27"/>
  <c r="M28" i="27"/>
  <c r="M30" i="27"/>
  <c r="L28" i="27"/>
  <c r="L30" i="27"/>
  <c r="E28" i="27"/>
  <c r="J30" i="27"/>
  <c r="I30" i="27"/>
  <c r="H4" i="27"/>
  <c r="H27" i="27" s="1"/>
  <c r="D27" i="27"/>
  <c r="D28" i="27" s="1"/>
  <c r="H2" i="27"/>
  <c r="H20" i="27" s="1"/>
  <c r="D20" i="27"/>
  <c r="P26" i="26"/>
  <c r="K26" i="26"/>
  <c r="P29" i="26"/>
  <c r="O26" i="26"/>
  <c r="O29" i="26"/>
  <c r="J26" i="26"/>
  <c r="N26" i="26"/>
  <c r="I26" i="26"/>
  <c r="N29" i="26"/>
  <c r="H26" i="26"/>
  <c r="M26" i="26"/>
  <c r="M29" i="26"/>
  <c r="L26" i="26"/>
  <c r="L29" i="26"/>
  <c r="E26" i="26"/>
  <c r="J29" i="26"/>
  <c r="D26" i="26"/>
  <c r="I29" i="26"/>
  <c r="D10" i="26"/>
  <c r="H9" i="26"/>
  <c r="K24" i="26"/>
  <c r="P24" i="26"/>
  <c r="J24" i="26"/>
  <c r="O24" i="26"/>
  <c r="I24" i="26"/>
  <c r="N24" i="26"/>
  <c r="M24" i="26"/>
  <c r="D23" i="26"/>
  <c r="D24" i="26" s="1"/>
  <c r="H5" i="26"/>
  <c r="H23" i="26" s="1"/>
  <c r="H24" i="26" s="1"/>
  <c r="K28" i="26"/>
  <c r="P28" i="26"/>
  <c r="P30" i="26"/>
  <c r="J28" i="26"/>
  <c r="O28" i="26"/>
  <c r="O30" i="26"/>
  <c r="I28" i="26"/>
  <c r="N28" i="26"/>
  <c r="N30" i="26"/>
  <c r="M28" i="26"/>
  <c r="M30" i="26"/>
  <c r="L28" i="26"/>
  <c r="L30" i="26"/>
  <c r="E28" i="26"/>
  <c r="J30" i="26"/>
  <c r="I30" i="26"/>
  <c r="D27" i="26"/>
  <c r="D28" i="26" s="1"/>
  <c r="H4" i="26"/>
  <c r="H27" i="26" s="1"/>
  <c r="D20" i="26"/>
  <c r="H2" i="26"/>
  <c r="H20" i="26" s="1"/>
  <c r="P26" i="25"/>
  <c r="K26" i="25"/>
  <c r="P29" i="25"/>
  <c r="O26" i="25"/>
  <c r="J26" i="25"/>
  <c r="O29" i="25"/>
  <c r="N26" i="25"/>
  <c r="N29" i="25"/>
  <c r="I26" i="25"/>
  <c r="H26" i="25"/>
  <c r="M26" i="25"/>
  <c r="M29" i="25"/>
  <c r="L29" i="25"/>
  <c r="L26" i="25"/>
  <c r="J29" i="25"/>
  <c r="E26" i="25"/>
  <c r="D26" i="25"/>
  <c r="I29" i="25"/>
  <c r="H9" i="25"/>
  <c r="D10" i="25"/>
  <c r="K24" i="25"/>
  <c r="P24" i="25"/>
  <c r="J24" i="25"/>
  <c r="O24" i="25"/>
  <c r="I24" i="25"/>
  <c r="N24" i="25"/>
  <c r="M24" i="25"/>
  <c r="D23" i="25"/>
  <c r="D24" i="25" s="1"/>
  <c r="H5" i="25"/>
  <c r="H23" i="25" s="1"/>
  <c r="H24" i="25" s="1"/>
  <c r="K28" i="25"/>
  <c r="P28" i="25"/>
  <c r="P30" i="25"/>
  <c r="J28" i="25"/>
  <c r="O28" i="25"/>
  <c r="O30" i="25"/>
  <c r="I28" i="25"/>
  <c r="N28" i="25"/>
  <c r="N30" i="25"/>
  <c r="M28" i="25"/>
  <c r="M30" i="25"/>
  <c r="L28" i="25"/>
  <c r="L30" i="25"/>
  <c r="E28" i="25"/>
  <c r="J30" i="25"/>
  <c r="I30" i="25"/>
  <c r="D27" i="25"/>
  <c r="D28" i="25" s="1"/>
  <c r="H4" i="25"/>
  <c r="H27" i="25" s="1"/>
  <c r="D20" i="25"/>
  <c r="H2" i="25"/>
  <c r="H20" i="25" s="1"/>
  <c r="P26" i="24"/>
  <c r="K26" i="24"/>
  <c r="P29" i="24"/>
  <c r="J26" i="24"/>
  <c r="O26" i="24"/>
  <c r="O29" i="24"/>
  <c r="I26" i="24"/>
  <c r="N26" i="24"/>
  <c r="N29" i="24"/>
  <c r="H26" i="24"/>
  <c r="M26" i="24"/>
  <c r="M29" i="24"/>
  <c r="L26" i="24"/>
  <c r="L29" i="24"/>
  <c r="E26" i="24"/>
  <c r="J29" i="24"/>
  <c r="D26" i="24"/>
  <c r="I29" i="24"/>
  <c r="H9" i="24"/>
  <c r="D10" i="24"/>
  <c r="K24" i="24"/>
  <c r="P24" i="24"/>
  <c r="J24" i="24"/>
  <c r="O24" i="24"/>
  <c r="I24" i="24"/>
  <c r="N24" i="24"/>
  <c r="M24" i="24"/>
  <c r="D23" i="24"/>
  <c r="D24" i="24" s="1"/>
  <c r="H5" i="24"/>
  <c r="H23" i="24" s="1"/>
  <c r="H24" i="24" s="1"/>
  <c r="K28" i="24"/>
  <c r="P28" i="24"/>
  <c r="P30" i="24"/>
  <c r="J28" i="24"/>
  <c r="O28" i="24"/>
  <c r="O30" i="24"/>
  <c r="I28" i="24"/>
  <c r="N28" i="24"/>
  <c r="N30" i="24"/>
  <c r="M28" i="24"/>
  <c r="M30" i="24"/>
  <c r="L28" i="24"/>
  <c r="L30" i="24"/>
  <c r="E28" i="24"/>
  <c r="J30" i="24"/>
  <c r="I30" i="24"/>
  <c r="D27" i="24"/>
  <c r="D28" i="24" s="1"/>
  <c r="H4" i="24"/>
  <c r="H27" i="24" s="1"/>
  <c r="D20" i="24"/>
  <c r="H2" i="24"/>
  <c r="H20" i="24" s="1"/>
  <c r="P29" i="23"/>
  <c r="K26" i="23"/>
  <c r="P26" i="23"/>
  <c r="O26" i="23"/>
  <c r="J26" i="23"/>
  <c r="O29" i="23"/>
  <c r="N29" i="23"/>
  <c r="N26" i="23"/>
  <c r="I26" i="23"/>
  <c r="M29" i="23"/>
  <c r="M26" i="23"/>
  <c r="H26" i="23"/>
  <c r="L29" i="23"/>
  <c r="L26" i="23"/>
  <c r="J29" i="23"/>
  <c r="E26" i="23"/>
  <c r="I29" i="23"/>
  <c r="D26" i="23"/>
  <c r="D10" i="23"/>
  <c r="H9" i="23"/>
  <c r="K24" i="23"/>
  <c r="P24" i="23"/>
  <c r="J24" i="23"/>
  <c r="O24" i="23"/>
  <c r="I24" i="23"/>
  <c r="N24" i="23"/>
  <c r="M24" i="23"/>
  <c r="H5" i="23"/>
  <c r="H23" i="23" s="1"/>
  <c r="H24" i="23" s="1"/>
  <c r="D23" i="23"/>
  <c r="D24" i="23" s="1"/>
  <c r="K28" i="23"/>
  <c r="P28" i="23"/>
  <c r="P30" i="23"/>
  <c r="J28" i="23"/>
  <c r="O28" i="23"/>
  <c r="O30" i="23"/>
  <c r="I28" i="23"/>
  <c r="N28" i="23"/>
  <c r="N30" i="23"/>
  <c r="M28" i="23"/>
  <c r="M30" i="23"/>
  <c r="L28" i="23"/>
  <c r="L30" i="23"/>
  <c r="E28" i="23"/>
  <c r="J30" i="23"/>
  <c r="I30" i="23"/>
  <c r="H4" i="23"/>
  <c r="H27" i="23" s="1"/>
  <c r="D27" i="23"/>
  <c r="D28" i="23" s="1"/>
  <c r="D20" i="23"/>
  <c r="H2" i="23"/>
  <c r="H20" i="23" s="1"/>
  <c r="K26" i="22"/>
  <c r="P26" i="22"/>
  <c r="J26" i="22"/>
  <c r="O26" i="22"/>
  <c r="I26" i="22"/>
  <c r="N26" i="22"/>
  <c r="H26" i="22"/>
  <c r="M26" i="22"/>
  <c r="D10" i="22"/>
  <c r="H9" i="22"/>
  <c r="K24" i="22"/>
  <c r="P24" i="22"/>
  <c r="J24" i="22"/>
  <c r="O24" i="22"/>
  <c r="I24" i="22"/>
  <c r="N24" i="22"/>
  <c r="M24" i="22"/>
  <c r="H5" i="22"/>
  <c r="H23" i="22" s="1"/>
  <c r="H24" i="22" s="1"/>
  <c r="D23" i="22"/>
  <c r="D24" i="22" s="1"/>
  <c r="K28" i="22"/>
  <c r="P28" i="22"/>
  <c r="P30" i="22"/>
  <c r="J28" i="22"/>
  <c r="O28" i="22"/>
  <c r="O30" i="22"/>
  <c r="I28" i="22"/>
  <c r="N28" i="22"/>
  <c r="N30" i="22"/>
  <c r="M28" i="22"/>
  <c r="M30" i="22"/>
  <c r="L28" i="22"/>
  <c r="L30" i="22"/>
  <c r="E28" i="22"/>
  <c r="J30" i="22"/>
  <c r="I30" i="22"/>
  <c r="H4" i="22"/>
  <c r="H27" i="22" s="1"/>
  <c r="D27" i="22"/>
  <c r="D28" i="22" s="1"/>
  <c r="D20" i="22"/>
  <c r="H2" i="22"/>
  <c r="H20" i="22" s="1"/>
  <c r="O26" i="21"/>
  <c r="J26" i="21"/>
  <c r="O29" i="21"/>
  <c r="I26" i="21"/>
  <c r="N29" i="21"/>
  <c r="N26" i="21"/>
  <c r="H26" i="21"/>
  <c r="M29" i="21"/>
  <c r="M26" i="21"/>
  <c r="L26" i="21"/>
  <c r="L29" i="21"/>
  <c r="K26" i="21"/>
  <c r="K29" i="21"/>
  <c r="E26" i="21"/>
  <c r="J29" i="21"/>
  <c r="D26" i="21"/>
  <c r="I29" i="21"/>
  <c r="D10" i="21"/>
  <c r="H9" i="21"/>
  <c r="J24" i="21"/>
  <c r="O24" i="21"/>
  <c r="I24" i="21"/>
  <c r="N24" i="21"/>
  <c r="M24" i="21"/>
  <c r="D23" i="21"/>
  <c r="D24" i="21" s="1"/>
  <c r="H5" i="21"/>
  <c r="H23" i="21" s="1"/>
  <c r="H24" i="21" s="1"/>
  <c r="J28" i="21"/>
  <c r="O28" i="21"/>
  <c r="O30" i="21"/>
  <c r="I28" i="21"/>
  <c r="N28" i="21"/>
  <c r="N30" i="21"/>
  <c r="M28" i="21"/>
  <c r="M30" i="21"/>
  <c r="L28" i="21"/>
  <c r="L30" i="21"/>
  <c r="K28" i="21"/>
  <c r="K30" i="21"/>
  <c r="E28" i="21"/>
  <c r="J30" i="21"/>
  <c r="I30" i="21"/>
  <c r="D27" i="21"/>
  <c r="D28" i="21" s="1"/>
  <c r="H4" i="21"/>
  <c r="H27" i="21" s="1"/>
  <c r="D20" i="21"/>
  <c r="H2" i="21"/>
  <c r="H20" i="21" s="1"/>
  <c r="N26" i="20"/>
  <c r="I26" i="20"/>
  <c r="N29" i="20"/>
  <c r="H26" i="20"/>
  <c r="M29" i="20"/>
  <c r="M26" i="20"/>
  <c r="L29" i="20"/>
  <c r="L26" i="20"/>
  <c r="K29" i="20"/>
  <c r="K26" i="20"/>
  <c r="J29" i="20"/>
  <c r="E26" i="20"/>
  <c r="J26" i="20"/>
  <c r="I29" i="20"/>
  <c r="D26" i="20"/>
  <c r="H9" i="20"/>
  <c r="D10" i="20"/>
  <c r="I24" i="20"/>
  <c r="N24" i="20"/>
  <c r="M24" i="20"/>
  <c r="E24" i="20"/>
  <c r="J24" i="20"/>
  <c r="H5" i="20"/>
  <c r="H23" i="20" s="1"/>
  <c r="H24" i="20" s="1"/>
  <c r="D23" i="20"/>
  <c r="D24" i="20" s="1"/>
  <c r="I28" i="20"/>
  <c r="N28" i="20"/>
  <c r="N30" i="20"/>
  <c r="M28" i="20"/>
  <c r="M30" i="20"/>
  <c r="L28" i="20"/>
  <c r="L30" i="20"/>
  <c r="K28" i="20"/>
  <c r="K30" i="20"/>
  <c r="E28" i="20"/>
  <c r="J28" i="20"/>
  <c r="J30" i="20"/>
  <c r="I30" i="20"/>
  <c r="D27" i="20"/>
  <c r="D28" i="20" s="1"/>
  <c r="H4" i="20"/>
  <c r="H27" i="20" s="1"/>
  <c r="D20" i="20"/>
  <c r="H2" i="20"/>
  <c r="H20" i="20" s="1"/>
  <c r="P26" i="19"/>
  <c r="P29" i="19"/>
  <c r="K26" i="19"/>
  <c r="O26" i="19"/>
  <c r="J26" i="19"/>
  <c r="O29" i="19"/>
  <c r="I26" i="19"/>
  <c r="N26" i="19"/>
  <c r="N29" i="19"/>
  <c r="H26" i="19"/>
  <c r="M29" i="19"/>
  <c r="M26" i="19"/>
  <c r="L29" i="19"/>
  <c r="L26" i="19"/>
  <c r="E26" i="19"/>
  <c r="J29" i="19"/>
  <c r="D26" i="19"/>
  <c r="I29" i="19"/>
  <c r="D10" i="19"/>
  <c r="H9" i="19"/>
  <c r="K24" i="19"/>
  <c r="P24" i="19"/>
  <c r="J24" i="19"/>
  <c r="O24" i="19"/>
  <c r="I24" i="19"/>
  <c r="N24" i="19"/>
  <c r="M24" i="19"/>
  <c r="H5" i="19"/>
  <c r="H23" i="19" s="1"/>
  <c r="H24" i="19" s="1"/>
  <c r="D23" i="19"/>
  <c r="D24" i="19" s="1"/>
  <c r="K28" i="19"/>
  <c r="P28" i="19"/>
  <c r="P30" i="19"/>
  <c r="J28" i="19"/>
  <c r="O28" i="19"/>
  <c r="O30" i="19"/>
  <c r="I28" i="19"/>
  <c r="N28" i="19"/>
  <c r="N30" i="19"/>
  <c r="M28" i="19"/>
  <c r="M30" i="19"/>
  <c r="L28" i="19"/>
  <c r="L30" i="19"/>
  <c r="E28" i="19"/>
  <c r="J30" i="19"/>
  <c r="I30" i="19"/>
  <c r="H4" i="19"/>
  <c r="H27" i="19" s="1"/>
  <c r="D27" i="19"/>
  <c r="D28" i="19" s="1"/>
  <c r="H2" i="19"/>
  <c r="H20" i="19" s="1"/>
  <c r="D20" i="19"/>
  <c r="P29" i="18"/>
  <c r="P26" i="18"/>
  <c r="K26" i="18"/>
  <c r="O29" i="18"/>
  <c r="O26" i="18"/>
  <c r="J26" i="18"/>
  <c r="N26" i="18"/>
  <c r="N29" i="18"/>
  <c r="I26" i="18"/>
  <c r="M29" i="18"/>
  <c r="H26" i="18"/>
  <c r="M26" i="18"/>
  <c r="L29" i="18"/>
  <c r="L26" i="18"/>
  <c r="E26" i="18"/>
  <c r="J29" i="18"/>
  <c r="D26" i="18"/>
  <c r="I29" i="18"/>
  <c r="D10" i="18"/>
  <c r="H9" i="18"/>
  <c r="K24" i="18"/>
  <c r="P24" i="18"/>
  <c r="J24" i="18"/>
  <c r="O24" i="18"/>
  <c r="I24" i="18"/>
  <c r="N24" i="18"/>
  <c r="M24" i="18"/>
  <c r="H5" i="18"/>
  <c r="H23" i="18" s="1"/>
  <c r="H24" i="18" s="1"/>
  <c r="D23" i="18"/>
  <c r="D24" i="18" s="1"/>
  <c r="K28" i="18"/>
  <c r="P28" i="18"/>
  <c r="P30" i="18"/>
  <c r="J28" i="18"/>
  <c r="O28" i="18"/>
  <c r="O30" i="18"/>
  <c r="I28" i="18"/>
  <c r="N28" i="18"/>
  <c r="N30" i="18"/>
  <c r="M28" i="18"/>
  <c r="M30" i="18"/>
  <c r="L28" i="18"/>
  <c r="L30" i="18"/>
  <c r="E28" i="18"/>
  <c r="J30" i="18"/>
  <c r="I30" i="18"/>
  <c r="D27" i="18"/>
  <c r="D28" i="18" s="1"/>
  <c r="H4" i="18"/>
  <c r="H27" i="18" s="1"/>
  <c r="D20" i="18"/>
  <c r="H2" i="18"/>
  <c r="H20" i="18" s="1"/>
  <c r="O29" i="17"/>
  <c r="O26" i="17"/>
  <c r="J26" i="17"/>
  <c r="N29" i="17"/>
  <c r="I26" i="17"/>
  <c r="N26" i="17"/>
  <c r="M29" i="17"/>
  <c r="M26" i="17"/>
  <c r="H26" i="17"/>
  <c r="L26" i="17"/>
  <c r="L29" i="17"/>
  <c r="K26" i="17"/>
  <c r="K29" i="17"/>
  <c r="J29" i="17"/>
  <c r="E26" i="17"/>
  <c r="I29" i="17"/>
  <c r="D26" i="17"/>
  <c r="D10" i="17"/>
  <c r="H9" i="17"/>
  <c r="J24" i="17"/>
  <c r="O24" i="17"/>
  <c r="I24" i="17"/>
  <c r="N24" i="17"/>
  <c r="M24" i="17"/>
  <c r="D23" i="17"/>
  <c r="D24" i="17" s="1"/>
  <c r="H5" i="17"/>
  <c r="H23" i="17" s="1"/>
  <c r="H24" i="17" s="1"/>
  <c r="J28" i="17"/>
  <c r="O28" i="17"/>
  <c r="O30" i="17"/>
  <c r="I28" i="17"/>
  <c r="N28" i="17"/>
  <c r="N30" i="17"/>
  <c r="M28" i="17"/>
  <c r="M30" i="17"/>
  <c r="L28" i="17"/>
  <c r="L30" i="17"/>
  <c r="K28" i="17"/>
  <c r="K30" i="17"/>
  <c r="E28" i="17"/>
  <c r="J30" i="17"/>
  <c r="I30" i="17"/>
  <c r="D27" i="17"/>
  <c r="D28" i="17" s="1"/>
  <c r="H4" i="17"/>
  <c r="H27" i="17" s="1"/>
  <c r="D20" i="17"/>
  <c r="H2" i="17"/>
  <c r="H20" i="17" s="1"/>
  <c r="P29" i="16"/>
  <c r="P26" i="16"/>
  <c r="K26" i="16"/>
  <c r="O29" i="16"/>
  <c r="O26" i="16"/>
  <c r="J26" i="16"/>
  <c r="N29" i="16"/>
  <c r="N26" i="16"/>
  <c r="I26" i="16"/>
  <c r="M29" i="16"/>
  <c r="M26" i="16"/>
  <c r="H26" i="16"/>
  <c r="L29" i="16"/>
  <c r="L26" i="16"/>
  <c r="J29" i="16"/>
  <c r="E26" i="16"/>
  <c r="D26" i="16"/>
  <c r="I29" i="16"/>
  <c r="D10" i="16"/>
  <c r="H9" i="16"/>
  <c r="K24" i="16"/>
  <c r="P24" i="16"/>
  <c r="J24" i="16"/>
  <c r="O24" i="16"/>
  <c r="I24" i="16"/>
  <c r="N24" i="16"/>
  <c r="M24" i="16"/>
  <c r="D23" i="16"/>
  <c r="D24" i="16" s="1"/>
  <c r="H5" i="16"/>
  <c r="H23" i="16" s="1"/>
  <c r="H24" i="16" s="1"/>
  <c r="K28" i="16"/>
  <c r="P28" i="16"/>
  <c r="P30" i="16"/>
  <c r="J28" i="16"/>
  <c r="O28" i="16"/>
  <c r="O30" i="16"/>
  <c r="I28" i="16"/>
  <c r="N28" i="16"/>
  <c r="N30" i="16"/>
  <c r="M28" i="16"/>
  <c r="M30" i="16"/>
  <c r="L28" i="16"/>
  <c r="L30" i="16"/>
  <c r="E28" i="16"/>
  <c r="J30" i="16"/>
  <c r="I30" i="16"/>
  <c r="D27" i="16"/>
  <c r="D28" i="16" s="1"/>
  <c r="H4" i="16"/>
  <c r="H27" i="16" s="1"/>
  <c r="D20" i="16"/>
  <c r="H2" i="16"/>
  <c r="H20" i="16" s="1"/>
  <c r="K26" i="15"/>
  <c r="P26" i="15"/>
  <c r="P29" i="15"/>
  <c r="O29" i="15"/>
  <c r="J26" i="15"/>
  <c r="O26" i="15"/>
  <c r="I26" i="15"/>
  <c r="N29" i="15"/>
  <c r="N26" i="15"/>
  <c r="M26" i="15"/>
  <c r="M29" i="15"/>
  <c r="H26" i="15"/>
  <c r="L26" i="15"/>
  <c r="L29" i="15"/>
  <c r="J29" i="15"/>
  <c r="E26" i="15"/>
  <c r="D26" i="15"/>
  <c r="I29" i="15"/>
  <c r="D10" i="15"/>
  <c r="H9" i="15"/>
  <c r="K24" i="15"/>
  <c r="P24" i="15"/>
  <c r="J24" i="15"/>
  <c r="O24" i="15"/>
  <c r="I24" i="15"/>
  <c r="N24" i="15"/>
  <c r="M24" i="15"/>
  <c r="H5" i="15"/>
  <c r="H23" i="15" s="1"/>
  <c r="H24" i="15" s="1"/>
  <c r="D23" i="15"/>
  <c r="D24" i="15" s="1"/>
  <c r="K28" i="15"/>
  <c r="P28" i="15"/>
  <c r="P30" i="15"/>
  <c r="J28" i="15"/>
  <c r="O28" i="15"/>
  <c r="O30" i="15"/>
  <c r="I28" i="15"/>
  <c r="N28" i="15"/>
  <c r="N30" i="15"/>
  <c r="M28" i="15"/>
  <c r="M30" i="15"/>
  <c r="L28" i="15"/>
  <c r="L30" i="15"/>
  <c r="E28" i="15"/>
  <c r="J30" i="15"/>
  <c r="I30" i="15"/>
  <c r="H4" i="15"/>
  <c r="H27" i="15" s="1"/>
  <c r="D27" i="15"/>
  <c r="D28" i="15" s="1"/>
  <c r="H2" i="15"/>
  <c r="H20" i="15" s="1"/>
  <c r="D20" i="15"/>
  <c r="P26" i="14"/>
  <c r="K26" i="14"/>
  <c r="P29" i="14"/>
  <c r="O29" i="14"/>
  <c r="O26" i="14"/>
  <c r="J26" i="14"/>
  <c r="N26" i="14"/>
  <c r="N29" i="14"/>
  <c r="I26" i="14"/>
  <c r="M29" i="14"/>
  <c r="H26" i="14"/>
  <c r="M26" i="14"/>
  <c r="L29" i="14"/>
  <c r="L26" i="14"/>
  <c r="J29" i="14"/>
  <c r="E26" i="14"/>
  <c r="D26" i="14"/>
  <c r="I29" i="14"/>
  <c r="H9" i="14"/>
  <c r="D10" i="14"/>
  <c r="K24" i="14"/>
  <c r="P24" i="14"/>
  <c r="J24" i="14"/>
  <c r="O24" i="14"/>
  <c r="I24" i="14"/>
  <c r="N24" i="14"/>
  <c r="M24" i="14"/>
  <c r="H5" i="14"/>
  <c r="H23" i="14" s="1"/>
  <c r="H24" i="14" s="1"/>
  <c r="D23" i="14"/>
  <c r="D24" i="14" s="1"/>
  <c r="K28" i="14"/>
  <c r="P28" i="14"/>
  <c r="P30" i="14"/>
  <c r="J28" i="14"/>
  <c r="O28" i="14"/>
  <c r="O30" i="14"/>
  <c r="I28" i="14"/>
  <c r="N28" i="14"/>
  <c r="N30" i="14"/>
  <c r="M28" i="14"/>
  <c r="M30" i="14"/>
  <c r="L28" i="14"/>
  <c r="L30" i="14"/>
  <c r="E28" i="14"/>
  <c r="J30" i="14"/>
  <c r="I30" i="14"/>
  <c r="H4" i="14"/>
  <c r="H27" i="14" s="1"/>
  <c r="D27" i="14"/>
  <c r="D28" i="14" s="1"/>
  <c r="D20" i="14"/>
  <c r="H2" i="14"/>
  <c r="H20" i="14" s="1"/>
  <c r="K26" i="13"/>
  <c r="P29" i="13"/>
  <c r="P26" i="13"/>
  <c r="J26" i="13"/>
  <c r="O26" i="13"/>
  <c r="O29" i="13"/>
  <c r="N29" i="13"/>
  <c r="N26" i="13"/>
  <c r="I26" i="13"/>
  <c r="M29" i="13"/>
  <c r="M26" i="13"/>
  <c r="H26" i="13"/>
  <c r="L29" i="13"/>
  <c r="L26" i="13"/>
  <c r="J29" i="13"/>
  <c r="E26" i="13"/>
  <c r="I29" i="13"/>
  <c r="D26" i="13"/>
  <c r="D10" i="13"/>
  <c r="H9" i="13"/>
  <c r="K24" i="13"/>
  <c r="P24" i="13"/>
  <c r="J24" i="13"/>
  <c r="O24" i="13"/>
  <c r="I24" i="13"/>
  <c r="N24" i="13"/>
  <c r="M24" i="13"/>
  <c r="H5" i="13"/>
  <c r="H23" i="13" s="1"/>
  <c r="H24" i="13" s="1"/>
  <c r="D23" i="13"/>
  <c r="D24" i="13" s="1"/>
  <c r="K28" i="13"/>
  <c r="P28" i="13"/>
  <c r="P30" i="13"/>
  <c r="J28" i="13"/>
  <c r="O28" i="13"/>
  <c r="O30" i="13"/>
  <c r="I28" i="13"/>
  <c r="N28" i="13"/>
  <c r="N30" i="13"/>
  <c r="M28" i="13"/>
  <c r="M30" i="13"/>
  <c r="L28" i="13"/>
  <c r="L30" i="13"/>
  <c r="E28" i="13"/>
  <c r="J30" i="13"/>
  <c r="I30" i="13"/>
  <c r="D27" i="13"/>
  <c r="D28" i="13" s="1"/>
  <c r="H4" i="13"/>
  <c r="H27" i="13" s="1"/>
  <c r="D20" i="13"/>
  <c r="H2" i="13"/>
  <c r="H20" i="13" s="1"/>
  <c r="N29" i="12"/>
  <c r="N26" i="12"/>
  <c r="I26" i="12"/>
  <c r="M29" i="12"/>
  <c r="H26" i="12"/>
  <c r="M26" i="12"/>
  <c r="L29" i="12"/>
  <c r="L26" i="12"/>
  <c r="K29" i="12"/>
  <c r="K26" i="12"/>
  <c r="E26" i="12"/>
  <c r="J29" i="12"/>
  <c r="J26" i="12"/>
  <c r="I29" i="12"/>
  <c r="D26" i="12"/>
  <c r="D10" i="12"/>
  <c r="H9" i="12"/>
  <c r="I24" i="12"/>
  <c r="N24" i="12"/>
  <c r="M24" i="12"/>
  <c r="E24" i="12"/>
  <c r="J24" i="12"/>
  <c r="H5" i="12"/>
  <c r="H23" i="12" s="1"/>
  <c r="H24" i="12" s="1"/>
  <c r="D23" i="12"/>
  <c r="D24" i="12" s="1"/>
  <c r="I28" i="12"/>
  <c r="N28" i="12"/>
  <c r="N30" i="12"/>
  <c r="M28" i="12"/>
  <c r="M30" i="12"/>
  <c r="L28" i="12"/>
  <c r="L30" i="12"/>
  <c r="K28" i="12"/>
  <c r="K30" i="12"/>
  <c r="E28" i="12"/>
  <c r="J28" i="12"/>
  <c r="J30" i="12"/>
  <c r="I30" i="12"/>
  <c r="H4" i="12"/>
  <c r="H27" i="12" s="1"/>
  <c r="D27" i="12"/>
  <c r="D28" i="12" s="1"/>
  <c r="D20" i="12"/>
  <c r="H2" i="12"/>
  <c r="H20" i="12" s="1"/>
  <c r="P26" i="11"/>
  <c r="P29" i="11"/>
  <c r="K26" i="11"/>
  <c r="O26" i="11"/>
  <c r="J26" i="11"/>
  <c r="O29" i="11"/>
  <c r="N26" i="11"/>
  <c r="I26" i="11"/>
  <c r="N29" i="11"/>
  <c r="M26" i="11"/>
  <c r="M29" i="11"/>
  <c r="H26" i="11"/>
  <c r="L26" i="11"/>
  <c r="L29" i="11"/>
  <c r="J29" i="11"/>
  <c r="E26" i="11"/>
  <c r="I29" i="11"/>
  <c r="D26" i="11"/>
  <c r="D10" i="11"/>
  <c r="H9" i="11"/>
  <c r="K24" i="11"/>
  <c r="P24" i="11"/>
  <c r="J24" i="11"/>
  <c r="O24" i="11"/>
  <c r="I24" i="11"/>
  <c r="N24" i="11"/>
  <c r="M24" i="11"/>
  <c r="H5" i="11"/>
  <c r="H23" i="11" s="1"/>
  <c r="H24" i="11" s="1"/>
  <c r="D23" i="11"/>
  <c r="D24" i="11" s="1"/>
  <c r="K28" i="11"/>
  <c r="P28" i="11"/>
  <c r="P30" i="11"/>
  <c r="J28" i="11"/>
  <c r="O28" i="11"/>
  <c r="O30" i="11"/>
  <c r="I28" i="11"/>
  <c r="N28" i="11"/>
  <c r="N30" i="11"/>
  <c r="M28" i="11"/>
  <c r="M30" i="11"/>
  <c r="L28" i="11"/>
  <c r="L30" i="11"/>
  <c r="E28" i="11"/>
  <c r="J30" i="11"/>
  <c r="I30" i="11"/>
  <c r="H4" i="11"/>
  <c r="H27" i="11" s="1"/>
  <c r="D27" i="11"/>
  <c r="D28" i="11" s="1"/>
  <c r="D20" i="11"/>
  <c r="H2" i="11"/>
  <c r="H20" i="11" s="1"/>
  <c r="O26" i="10"/>
  <c r="O29" i="10"/>
  <c r="J26" i="10"/>
  <c r="N29" i="10"/>
  <c r="I26" i="10"/>
  <c r="N26" i="10"/>
  <c r="M26" i="10"/>
  <c r="M29" i="10"/>
  <c r="H26" i="10"/>
  <c r="L29" i="10"/>
  <c r="L26" i="10"/>
  <c r="K26" i="10"/>
  <c r="K29" i="10"/>
  <c r="J29" i="10"/>
  <c r="E26" i="10"/>
  <c r="I29" i="10"/>
  <c r="D26" i="10"/>
  <c r="D10" i="10"/>
  <c r="H9" i="10"/>
  <c r="J24" i="10"/>
  <c r="O24" i="10"/>
  <c r="I24" i="10"/>
  <c r="N24" i="10"/>
  <c r="M24" i="10"/>
  <c r="D23" i="10"/>
  <c r="D24" i="10" s="1"/>
  <c r="H5" i="10"/>
  <c r="H23" i="10" s="1"/>
  <c r="H24" i="10" s="1"/>
  <c r="J28" i="10"/>
  <c r="O28" i="10"/>
  <c r="O30" i="10"/>
  <c r="I28" i="10"/>
  <c r="N28" i="10"/>
  <c r="N30" i="10"/>
  <c r="M28" i="10"/>
  <c r="M30" i="10"/>
  <c r="L28" i="10"/>
  <c r="L30" i="10"/>
  <c r="K28" i="10"/>
  <c r="K30" i="10"/>
  <c r="E28" i="10"/>
  <c r="J30" i="10"/>
  <c r="I30" i="10"/>
  <c r="H4" i="10"/>
  <c r="H27" i="10" s="1"/>
  <c r="D27" i="10"/>
  <c r="D28" i="10" s="1"/>
  <c r="H2" i="10"/>
  <c r="H20" i="10" s="1"/>
  <c r="D20" i="10"/>
  <c r="Q29" i="9"/>
  <c r="Q26" i="9"/>
  <c r="L26" i="9"/>
  <c r="P29" i="9"/>
  <c r="P26" i="9"/>
  <c r="K26" i="9"/>
  <c r="J26" i="9"/>
  <c r="O29" i="9"/>
  <c r="O26" i="9"/>
  <c r="N26" i="9"/>
  <c r="N29" i="9"/>
  <c r="I26" i="9"/>
  <c r="H26" i="9"/>
  <c r="M29" i="9"/>
  <c r="M26" i="9"/>
  <c r="E26" i="9"/>
  <c r="J29" i="9"/>
  <c r="D26" i="9"/>
  <c r="I29" i="9"/>
  <c r="D10" i="9"/>
  <c r="H9" i="9"/>
  <c r="L24" i="9"/>
  <c r="Q24" i="9"/>
  <c r="K24" i="9"/>
  <c r="P24" i="9"/>
  <c r="J24" i="9"/>
  <c r="O24" i="9"/>
  <c r="I24" i="9"/>
  <c r="N24" i="9"/>
  <c r="M24" i="9"/>
  <c r="H5" i="9"/>
  <c r="H23" i="9" s="1"/>
  <c r="H24" i="9" s="1"/>
  <c r="D23" i="9"/>
  <c r="D24" i="9" s="1"/>
  <c r="L28" i="9"/>
  <c r="Q28" i="9"/>
  <c r="Q30" i="9"/>
  <c r="K28" i="9"/>
  <c r="P28" i="9"/>
  <c r="P30" i="9"/>
  <c r="J28" i="9"/>
  <c r="O28" i="9"/>
  <c r="O30" i="9"/>
  <c r="I28" i="9"/>
  <c r="N28" i="9"/>
  <c r="N30" i="9"/>
  <c r="M28" i="9"/>
  <c r="M30" i="9"/>
  <c r="E28" i="9"/>
  <c r="J30" i="9"/>
  <c r="I30" i="9"/>
  <c r="D27" i="9"/>
  <c r="D28" i="9" s="1"/>
  <c r="H4" i="9"/>
  <c r="H27" i="9" s="1"/>
  <c r="D20" i="9"/>
  <c r="H2" i="9"/>
  <c r="H20" i="9" s="1"/>
  <c r="Q29" i="8"/>
  <c r="L26" i="8"/>
  <c r="Q26" i="8"/>
  <c r="P29" i="8"/>
  <c r="K26" i="8"/>
  <c r="P26" i="8"/>
  <c r="O29" i="8"/>
  <c r="J26" i="8"/>
  <c r="O26" i="8"/>
  <c r="N29" i="8"/>
  <c r="I26" i="8"/>
  <c r="N26" i="8"/>
  <c r="M29" i="8"/>
  <c r="H26" i="8"/>
  <c r="M26" i="8"/>
  <c r="E26" i="8"/>
  <c r="J29" i="8"/>
  <c r="D26" i="8"/>
  <c r="I29" i="8"/>
  <c r="D10" i="8"/>
  <c r="H9" i="8"/>
  <c r="L24" i="8"/>
  <c r="Q24" i="8"/>
  <c r="K24" i="8"/>
  <c r="P24" i="8"/>
  <c r="J24" i="8"/>
  <c r="O24" i="8"/>
  <c r="I24" i="8"/>
  <c r="N24" i="8"/>
  <c r="M24" i="8"/>
  <c r="D23" i="8"/>
  <c r="D24" i="8" s="1"/>
  <c r="H5" i="8"/>
  <c r="H23" i="8" s="1"/>
  <c r="H24" i="8" s="1"/>
  <c r="L28" i="8"/>
  <c r="Q28" i="8"/>
  <c r="Q30" i="8"/>
  <c r="K28" i="8"/>
  <c r="P28" i="8"/>
  <c r="P30" i="8"/>
  <c r="J28" i="8"/>
  <c r="O28" i="8"/>
  <c r="O30" i="8"/>
  <c r="I28" i="8"/>
  <c r="N28" i="8"/>
  <c r="N30" i="8"/>
  <c r="M28" i="8"/>
  <c r="M30" i="8"/>
  <c r="E28" i="8"/>
  <c r="J30" i="8"/>
  <c r="I30" i="8"/>
  <c r="H4" i="8"/>
  <c r="H27" i="8" s="1"/>
  <c r="D27" i="8"/>
  <c r="D28" i="8" s="1"/>
  <c r="D20" i="8"/>
  <c r="H2" i="8"/>
  <c r="H20" i="8" s="1"/>
  <c r="P29" i="7"/>
  <c r="P26" i="7"/>
  <c r="K26" i="7"/>
  <c r="O29" i="7"/>
  <c r="O26" i="7"/>
  <c r="J26" i="7"/>
  <c r="I26" i="7"/>
  <c r="N26" i="7"/>
  <c r="N29" i="7"/>
  <c r="H26" i="7"/>
  <c r="M29" i="7"/>
  <c r="M26" i="7"/>
  <c r="L26" i="7"/>
  <c r="L29" i="7"/>
  <c r="J29" i="7"/>
  <c r="E26" i="7"/>
  <c r="D26" i="7"/>
  <c r="I29" i="7"/>
  <c r="H9" i="7"/>
  <c r="D10" i="7"/>
  <c r="K24" i="7"/>
  <c r="P24" i="7"/>
  <c r="J24" i="7"/>
  <c r="O24" i="7"/>
  <c r="I24" i="7"/>
  <c r="N24" i="7"/>
  <c r="M24" i="7"/>
  <c r="D23" i="7"/>
  <c r="D24" i="7" s="1"/>
  <c r="H5" i="7"/>
  <c r="H23" i="7" s="1"/>
  <c r="H24" i="7" s="1"/>
  <c r="K28" i="7"/>
  <c r="P28" i="7"/>
  <c r="P30" i="7"/>
  <c r="J28" i="7"/>
  <c r="O28" i="7"/>
  <c r="O30" i="7"/>
  <c r="I28" i="7"/>
  <c r="N28" i="7"/>
  <c r="N30" i="7"/>
  <c r="M28" i="7"/>
  <c r="M30" i="7"/>
  <c r="L28" i="7"/>
  <c r="L30" i="7"/>
  <c r="E28" i="7"/>
  <c r="J30" i="7"/>
  <c r="I30" i="7"/>
  <c r="H4" i="7"/>
  <c r="H27" i="7" s="1"/>
  <c r="D27" i="7"/>
  <c r="D28" i="7" s="1"/>
  <c r="H2" i="7"/>
  <c r="H20" i="7" s="1"/>
  <c r="D20" i="7"/>
  <c r="N26" i="6"/>
  <c r="N29" i="6"/>
  <c r="I26" i="6"/>
  <c r="M26" i="6"/>
  <c r="H26" i="6"/>
  <c r="M29" i="6"/>
  <c r="L26" i="6"/>
  <c r="L29" i="6"/>
  <c r="K26" i="6"/>
  <c r="K29" i="6"/>
  <c r="J29" i="6"/>
  <c r="E26" i="6"/>
  <c r="J26" i="6"/>
  <c r="D26" i="6"/>
  <c r="I29" i="6"/>
  <c r="D10" i="6"/>
  <c r="H9" i="6"/>
  <c r="I24" i="6"/>
  <c r="N24" i="6"/>
  <c r="M24" i="6"/>
  <c r="E24" i="6"/>
  <c r="J24" i="6"/>
  <c r="D23" i="6"/>
  <c r="D24" i="6" s="1"/>
  <c r="H5" i="6"/>
  <c r="H23" i="6" s="1"/>
  <c r="H24" i="6" s="1"/>
  <c r="I28" i="6"/>
  <c r="N28" i="6"/>
  <c r="N30" i="6"/>
  <c r="M28" i="6"/>
  <c r="M30" i="6"/>
  <c r="L28" i="6"/>
  <c r="L30" i="6"/>
  <c r="K28" i="6"/>
  <c r="K30" i="6"/>
  <c r="E28" i="6"/>
  <c r="J28" i="6"/>
  <c r="J30" i="6"/>
  <c r="I30" i="6"/>
  <c r="D27" i="6"/>
  <c r="D28" i="6" s="1"/>
  <c r="H4" i="6"/>
  <c r="H27" i="6" s="1"/>
  <c r="D20" i="6"/>
  <c r="H2" i="6"/>
  <c r="H20" i="6" s="1"/>
  <c r="N26" i="5"/>
  <c r="N29" i="5"/>
  <c r="I26" i="5"/>
  <c r="M26" i="5"/>
  <c r="M29" i="5"/>
  <c r="H26" i="5"/>
  <c r="L26" i="5"/>
  <c r="L29" i="5"/>
  <c r="K26" i="5"/>
  <c r="K29" i="5"/>
  <c r="J26" i="5"/>
  <c r="J29" i="5"/>
  <c r="E26" i="5"/>
  <c r="I29" i="5"/>
  <c r="D26" i="5"/>
  <c r="H9" i="5"/>
  <c r="D10" i="5"/>
  <c r="I24" i="5"/>
  <c r="N24" i="5"/>
  <c r="M24" i="5"/>
  <c r="E24" i="5"/>
  <c r="J24" i="5"/>
  <c r="D23" i="5"/>
  <c r="D24" i="5" s="1"/>
  <c r="H5" i="5"/>
  <c r="H23" i="5" s="1"/>
  <c r="H24" i="5" s="1"/>
  <c r="I28" i="5"/>
  <c r="N28" i="5"/>
  <c r="N30" i="5"/>
  <c r="M28" i="5"/>
  <c r="M30" i="5"/>
  <c r="L28" i="5"/>
  <c r="L30" i="5"/>
  <c r="K28" i="5"/>
  <c r="K30" i="5"/>
  <c r="E28" i="5"/>
  <c r="J28" i="5"/>
  <c r="J30" i="5"/>
  <c r="I30" i="5"/>
  <c r="H4" i="5"/>
  <c r="H27" i="5" s="1"/>
  <c r="D27" i="5"/>
  <c r="D28" i="5" s="1"/>
  <c r="D20" i="5"/>
  <c r="H2" i="5"/>
  <c r="H20" i="5" s="1"/>
  <c r="P29" i="4"/>
  <c r="P26" i="4"/>
  <c r="K26" i="4"/>
  <c r="O29" i="4"/>
  <c r="O26" i="4"/>
  <c r="J26" i="4"/>
  <c r="N29" i="4"/>
  <c r="N26" i="4"/>
  <c r="I26" i="4"/>
  <c r="M26" i="4"/>
  <c r="M29" i="4"/>
  <c r="H26" i="4"/>
  <c r="L29" i="4"/>
  <c r="L26" i="4"/>
  <c r="J29" i="4"/>
  <c r="E26" i="4"/>
  <c r="I29" i="4"/>
  <c r="D26" i="4"/>
  <c r="D10" i="4"/>
  <c r="H9" i="4"/>
  <c r="K24" i="4"/>
  <c r="P24" i="4"/>
  <c r="J24" i="4"/>
  <c r="O24" i="4"/>
  <c r="I24" i="4"/>
  <c r="N24" i="4"/>
  <c r="M24" i="4"/>
  <c r="D23" i="4"/>
  <c r="D24" i="4" s="1"/>
  <c r="H5" i="4"/>
  <c r="H23" i="4" s="1"/>
  <c r="H24" i="4" s="1"/>
  <c r="K28" i="4"/>
  <c r="P28" i="4"/>
  <c r="P30" i="4"/>
  <c r="J28" i="4"/>
  <c r="O28" i="4"/>
  <c r="O30" i="4"/>
  <c r="I28" i="4"/>
  <c r="N28" i="4"/>
  <c r="N30" i="4"/>
  <c r="M28" i="4"/>
  <c r="M30" i="4"/>
  <c r="L28" i="4"/>
  <c r="L30" i="4"/>
  <c r="E28" i="4"/>
  <c r="J30" i="4"/>
  <c r="I30" i="4"/>
  <c r="D27" i="4"/>
  <c r="D28" i="4" s="1"/>
  <c r="H4" i="4"/>
  <c r="H27" i="4" s="1"/>
  <c r="D20" i="4"/>
  <c r="H2" i="4"/>
  <c r="H20" i="4" s="1"/>
  <c r="Q29" i="3"/>
  <c r="Q26" i="3"/>
  <c r="L26" i="3"/>
  <c r="P29" i="3"/>
  <c r="P26" i="3"/>
  <c r="K26" i="3"/>
  <c r="O29" i="3"/>
  <c r="O26" i="3"/>
  <c r="J26" i="3"/>
  <c r="N29" i="3"/>
  <c r="N26" i="3"/>
  <c r="I26" i="3"/>
  <c r="M29" i="3"/>
  <c r="M26" i="3"/>
  <c r="H26" i="3"/>
  <c r="J29" i="3"/>
  <c r="E26" i="3"/>
  <c r="I29" i="3"/>
  <c r="D26" i="3"/>
  <c r="D10" i="3"/>
  <c r="H9" i="3"/>
  <c r="L24" i="3"/>
  <c r="Q24" i="3"/>
  <c r="K24" i="3"/>
  <c r="P24" i="3"/>
  <c r="J24" i="3"/>
  <c r="O24" i="3"/>
  <c r="I24" i="3"/>
  <c r="N24" i="3"/>
  <c r="M24" i="3"/>
  <c r="D23" i="3"/>
  <c r="D24" i="3" s="1"/>
  <c r="H5" i="3"/>
  <c r="H23" i="3" s="1"/>
  <c r="H24" i="3" s="1"/>
  <c r="L28" i="3"/>
  <c r="Q28" i="3"/>
  <c r="Q30" i="3"/>
  <c r="K28" i="3"/>
  <c r="P28" i="3"/>
  <c r="P30" i="3"/>
  <c r="J28" i="3"/>
  <c r="O28" i="3"/>
  <c r="O30" i="3"/>
  <c r="I28" i="3"/>
  <c r="N28" i="3"/>
  <c r="N30" i="3"/>
  <c r="M28" i="3"/>
  <c r="M30" i="3"/>
  <c r="E28" i="3"/>
  <c r="J30" i="3"/>
  <c r="I30" i="3"/>
  <c r="H4" i="3"/>
  <c r="H27" i="3" s="1"/>
  <c r="D27" i="3"/>
  <c r="D28" i="3" s="1"/>
  <c r="D20" i="3"/>
  <c r="H2" i="3"/>
  <c r="H20" i="3" s="1"/>
  <c r="I26" i="2"/>
  <c r="N29" i="2"/>
  <c r="N26" i="2"/>
  <c r="M26" i="2"/>
  <c r="M29" i="2"/>
  <c r="H26" i="2"/>
  <c r="L29" i="2"/>
  <c r="L26" i="2"/>
  <c r="K26" i="2"/>
  <c r="K29" i="2"/>
  <c r="E26" i="2"/>
  <c r="J29" i="2"/>
  <c r="J26" i="2"/>
  <c r="D26" i="2"/>
  <c r="I29" i="2"/>
  <c r="H9" i="2"/>
  <c r="D10" i="2"/>
  <c r="I24" i="2"/>
  <c r="N24" i="2"/>
  <c r="M24" i="2"/>
  <c r="E24" i="2"/>
  <c r="J24" i="2"/>
  <c r="D23" i="2"/>
  <c r="D24" i="2" s="1"/>
  <c r="H5" i="2"/>
  <c r="H23" i="2" s="1"/>
  <c r="H24" i="2" s="1"/>
  <c r="I28" i="2"/>
  <c r="N28" i="2"/>
  <c r="N30" i="2"/>
  <c r="M30" i="2"/>
  <c r="M28" i="2"/>
  <c r="L28" i="2"/>
  <c r="L30" i="2"/>
  <c r="K28" i="2"/>
  <c r="K30" i="2"/>
  <c r="E28" i="2"/>
  <c r="J28" i="2"/>
  <c r="J30" i="2"/>
  <c r="I30" i="2"/>
  <c r="D27" i="2"/>
  <c r="D28" i="2" s="1"/>
  <c r="H4" i="2"/>
  <c r="H27" i="2" s="1"/>
  <c r="D20" i="2"/>
  <c r="H2" i="2"/>
  <c r="H20" i="2" s="1"/>
  <c r="P26" i="1"/>
  <c r="P29" i="1"/>
  <c r="K26" i="1"/>
  <c r="O26" i="1"/>
  <c r="J26" i="1"/>
  <c r="O29" i="1"/>
  <c r="N26" i="1"/>
  <c r="N29" i="1"/>
  <c r="I26" i="1"/>
  <c r="H26" i="1"/>
  <c r="M29" i="1"/>
  <c r="M26" i="1"/>
  <c r="L26" i="1"/>
  <c r="L29" i="1"/>
  <c r="J29" i="1"/>
  <c r="E26" i="1"/>
  <c r="I29" i="1"/>
  <c r="D26" i="1"/>
  <c r="H9" i="1"/>
  <c r="D10" i="1"/>
  <c r="K24" i="1"/>
  <c r="P24" i="1"/>
  <c r="J24" i="1"/>
  <c r="O24" i="1"/>
  <c r="I24" i="1"/>
  <c r="N24" i="1"/>
  <c r="M24" i="1"/>
  <c r="H5" i="1"/>
  <c r="H23" i="1" s="1"/>
  <c r="H24" i="1" s="1"/>
  <c r="D23" i="1"/>
  <c r="D24" i="1" s="1"/>
  <c r="K28" i="1"/>
  <c r="P28" i="1"/>
  <c r="P30" i="1"/>
  <c r="J28" i="1"/>
  <c r="O30" i="1"/>
  <c r="O28" i="1"/>
  <c r="N28" i="1"/>
  <c r="I28" i="1"/>
  <c r="N30" i="1"/>
  <c r="M28" i="1"/>
  <c r="M30" i="1"/>
  <c r="L28" i="1"/>
  <c r="L30" i="1"/>
  <c r="E28" i="1"/>
  <c r="J30" i="1"/>
  <c r="I30" i="1"/>
  <c r="H4" i="1"/>
  <c r="H27" i="1" s="1"/>
  <c r="D27" i="1"/>
  <c r="D28" i="1" s="1"/>
  <c r="D20" i="1"/>
  <c r="H2" i="1"/>
  <c r="H20" i="1" s="1"/>
  <c r="E24" i="99"/>
  <c r="E24" i="98"/>
  <c r="E24" i="97"/>
  <c r="E24" i="95"/>
  <c r="E24" i="91"/>
  <c r="E24" i="88"/>
  <c r="E24" i="87"/>
  <c r="E24" i="86"/>
  <c r="E24" i="85"/>
  <c r="E24" i="84"/>
  <c r="E24" i="83"/>
  <c r="E24" i="82"/>
  <c r="E24" i="81"/>
  <c r="E24" i="80"/>
  <c r="E24" i="78"/>
  <c r="E24" i="75"/>
  <c r="E24" i="47"/>
  <c r="E24" i="72"/>
  <c r="E24" i="71"/>
  <c r="E24" i="65"/>
  <c r="E24" i="64"/>
  <c r="E24" i="63"/>
  <c r="E24" i="62"/>
  <c r="E24" i="61"/>
  <c r="E24" i="58"/>
  <c r="E24" i="54"/>
  <c r="E24" i="53"/>
  <c r="E24" i="51"/>
  <c r="E24" i="50"/>
  <c r="E24" i="49"/>
  <c r="E24" i="45"/>
  <c r="E24" i="44"/>
  <c r="E24" i="43"/>
  <c r="E24" i="42"/>
  <c r="E24" i="41"/>
  <c r="E24" i="40"/>
  <c r="E24" i="39"/>
  <c r="E24" i="38"/>
  <c r="E24" i="37"/>
  <c r="E24" i="36"/>
  <c r="E24" i="35"/>
  <c r="E24" i="33"/>
  <c r="E24" i="32"/>
  <c r="E24" i="31"/>
  <c r="E24" i="30"/>
  <c r="E24" i="29"/>
  <c r="E24" i="27"/>
  <c r="E24" i="26"/>
  <c r="E24" i="25"/>
  <c r="E24" i="24"/>
  <c r="E24" i="23"/>
  <c r="E24" i="22"/>
  <c r="E24" i="21"/>
  <c r="E24" i="19"/>
  <c r="E24" i="18"/>
  <c r="E24" i="17"/>
  <c r="E24" i="16"/>
  <c r="E24" i="15"/>
  <c r="E24" i="14"/>
  <c r="E24" i="13"/>
  <c r="E24" i="11"/>
  <c r="E24" i="10"/>
  <c r="E24" i="9"/>
  <c r="E24" i="8"/>
  <c r="E24" i="7"/>
  <c r="E24" i="4"/>
  <c r="E24" i="3"/>
  <c r="E24" i="1"/>
  <c r="E24" i="48"/>
  <c r="H28" i="94" l="1"/>
  <c r="H30" i="94"/>
  <c r="H27" i="73"/>
  <c r="H20" i="73"/>
  <c r="H30" i="100"/>
  <c r="H28" i="100"/>
  <c r="H30" i="99"/>
  <c r="H28" i="99"/>
  <c r="H30" i="98"/>
  <c r="H28" i="98"/>
  <c r="H30" i="97"/>
  <c r="H28" i="97"/>
  <c r="H30" i="96"/>
  <c r="H28" i="96"/>
  <c r="H30" i="95"/>
  <c r="H28" i="95"/>
  <c r="H30" i="93"/>
  <c r="H28" i="93"/>
  <c r="H30" i="92"/>
  <c r="H28" i="92"/>
  <c r="H30" i="91"/>
  <c r="H28" i="91"/>
  <c r="H30" i="90"/>
  <c r="H28" i="90"/>
  <c r="H30" i="89"/>
  <c r="H28" i="89"/>
  <c r="H30" i="88"/>
  <c r="H28" i="88"/>
  <c r="H30" i="87"/>
  <c r="H28" i="87"/>
  <c r="H30" i="86"/>
  <c r="H28" i="86"/>
  <c r="H30" i="85"/>
  <c r="H28" i="85"/>
  <c r="H30" i="84"/>
  <c r="H28" i="84"/>
  <c r="H30" i="83"/>
  <c r="H28" i="83"/>
  <c r="H30" i="82"/>
  <c r="H28" i="82"/>
  <c r="H30" i="81"/>
  <c r="H28" i="81"/>
  <c r="H30" i="80"/>
  <c r="H28" i="80"/>
  <c r="H30" i="79"/>
  <c r="H28" i="79"/>
  <c r="H30" i="78"/>
  <c r="H28" i="78"/>
  <c r="H30" i="77"/>
  <c r="H28" i="77"/>
  <c r="H30" i="76"/>
  <c r="H28" i="76"/>
  <c r="H30" i="75"/>
  <c r="H28" i="75"/>
  <c r="H30" i="72"/>
  <c r="H28" i="72"/>
  <c r="H30" i="71"/>
  <c r="H28" i="71"/>
  <c r="H30" i="70"/>
  <c r="H28" i="70"/>
  <c r="H30" i="69"/>
  <c r="H28" i="69"/>
  <c r="H30" i="68"/>
  <c r="H28" i="68"/>
  <c r="H30" i="67"/>
  <c r="H28" i="67"/>
  <c r="H30" i="66"/>
  <c r="H28" i="66"/>
  <c r="H30" i="65"/>
  <c r="H28" i="65"/>
  <c r="H30" i="64"/>
  <c r="H28" i="64"/>
  <c r="H30" i="63"/>
  <c r="H28" i="63"/>
  <c r="H30" i="62"/>
  <c r="H28" i="62"/>
  <c r="H30" i="61"/>
  <c r="H28" i="61"/>
  <c r="H30" i="60"/>
  <c r="H28" i="60"/>
  <c r="H30" i="59"/>
  <c r="H28" i="59"/>
  <c r="H30" i="58"/>
  <c r="H28" i="58"/>
  <c r="H30" i="57"/>
  <c r="H28" i="57"/>
  <c r="H30" i="56"/>
  <c r="H28" i="56"/>
  <c r="H30" i="55"/>
  <c r="H28" i="55"/>
  <c r="H30" i="54"/>
  <c r="H28" i="54"/>
  <c r="H30" i="53"/>
  <c r="H28" i="53"/>
  <c r="H30" i="52"/>
  <c r="H28" i="52"/>
  <c r="H30" i="51"/>
  <c r="H28" i="51"/>
  <c r="H30" i="50"/>
  <c r="H28" i="50"/>
  <c r="H30" i="49"/>
  <c r="H28" i="49"/>
  <c r="H30" i="48"/>
  <c r="H28" i="48"/>
  <c r="H30" i="47"/>
  <c r="H28" i="47"/>
  <c r="H30" i="46"/>
  <c r="H28" i="46"/>
  <c r="H30" i="45"/>
  <c r="H28" i="45"/>
  <c r="H30" i="44"/>
  <c r="H28" i="44"/>
  <c r="H30" i="43"/>
  <c r="H28" i="43"/>
  <c r="H30" i="42"/>
  <c r="H28" i="42"/>
  <c r="H30" i="41"/>
  <c r="H28" i="41"/>
  <c r="H30" i="40"/>
  <c r="H28" i="40"/>
  <c r="H30" i="39"/>
  <c r="H28" i="39"/>
  <c r="H30" i="38"/>
  <c r="H28" i="38"/>
  <c r="H30" i="37"/>
  <c r="H28" i="37"/>
  <c r="H30" i="36"/>
  <c r="H28" i="36"/>
  <c r="H30" i="35"/>
  <c r="H28" i="35"/>
  <c r="H30" i="34"/>
  <c r="H28" i="34"/>
  <c r="H30" i="33"/>
  <c r="H28" i="33"/>
  <c r="H30" i="32"/>
  <c r="H28" i="32"/>
  <c r="H30" i="31"/>
  <c r="H28" i="31"/>
  <c r="H30" i="30"/>
  <c r="H28" i="30"/>
  <c r="H30" i="29"/>
  <c r="H28" i="29"/>
  <c r="H30" i="28"/>
  <c r="H28" i="28"/>
  <c r="H30" i="27"/>
  <c r="H28" i="27"/>
  <c r="H30" i="26"/>
  <c r="H28" i="26"/>
  <c r="H30" i="25"/>
  <c r="H28" i="25"/>
  <c r="H30" i="24"/>
  <c r="H28" i="24"/>
  <c r="H30" i="23"/>
  <c r="H28" i="23"/>
  <c r="H30" i="22"/>
  <c r="H28" i="22"/>
  <c r="H30" i="21"/>
  <c r="H28" i="21"/>
  <c r="H30" i="20"/>
  <c r="H28" i="20"/>
  <c r="H30" i="19"/>
  <c r="H28" i="19"/>
  <c r="H30" i="18"/>
  <c r="H28" i="18"/>
  <c r="H30" i="17"/>
  <c r="H28" i="17"/>
  <c r="H30" i="16"/>
  <c r="H28" i="16"/>
  <c r="H30" i="15"/>
  <c r="H28" i="15"/>
  <c r="H30" i="14"/>
  <c r="H28" i="14"/>
  <c r="H30" i="13"/>
  <c r="H28" i="13"/>
  <c r="H30" i="12"/>
  <c r="H28" i="12"/>
  <c r="H30" i="11"/>
  <c r="H28" i="11"/>
  <c r="H30" i="10"/>
  <c r="H28" i="10"/>
  <c r="H30" i="9"/>
  <c r="H28" i="9"/>
  <c r="H30" i="8"/>
  <c r="H28" i="8"/>
  <c r="H30" i="7"/>
  <c r="H28" i="7"/>
  <c r="H30" i="6"/>
  <c r="H28" i="6"/>
  <c r="H30" i="5"/>
  <c r="H28" i="5"/>
  <c r="H30" i="4"/>
  <c r="H28" i="4"/>
  <c r="H30" i="3"/>
  <c r="H28" i="3"/>
  <c r="H30" i="2"/>
  <c r="H28" i="2"/>
  <c r="H30" i="1"/>
  <c r="H28" i="1"/>
  <c r="H28" i="73" l="1"/>
  <c r="H30" i="7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5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7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1"/>
        </ext>
      </extLst>
    </bk>
    <bk>
      <extLst>
        <ext uri="{3e2802c4-a4d2-4d8b-9148-e3be6c30e623}">
          <xlrd:rvb i="352"/>
        </ext>
      </extLst>
    </bk>
  </futureMetadata>
  <valueMetadata count="35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</valueMetadata>
</metadata>
</file>

<file path=xl/sharedStrings.xml><?xml version="1.0" encoding="utf-8"?>
<sst xmlns="http://schemas.openxmlformats.org/spreadsheetml/2006/main" count="32698" uniqueCount="1708">
  <si>
    <t>MGLV</t>
  </si>
  <si>
    <t>Q1</t>
  </si>
  <si>
    <t>Q2</t>
  </si>
  <si>
    <t>tahun Berjalan</t>
  </si>
  <si>
    <t>XIDX:MGLV</t>
  </si>
  <si>
    <t>LABA KOTOR</t>
  </si>
  <si>
    <t>Total Pendapatan</t>
  </si>
  <si>
    <t>BERSIH</t>
  </si>
  <si>
    <t>Pemilik Entitas Induk</t>
  </si>
  <si>
    <t>EQUITY</t>
  </si>
  <si>
    <t>Total Ekuitas</t>
  </si>
  <si>
    <t>SAHAM BEREDAR</t>
  </si>
  <si>
    <t>Share Outstanding</t>
  </si>
  <si>
    <t>Free cash flow (Quarter)</t>
  </si>
  <si>
    <t>FCF</t>
  </si>
  <si>
    <t>Free cash flow (Annual)</t>
  </si>
  <si>
    <t>Free cash flow per share (Quarter)</t>
  </si>
  <si>
    <t>Free cash flow per share (Annual)</t>
  </si>
  <si>
    <t>Price to Free Cash Flow (P/FCF)</t>
  </si>
  <si>
    <t>Total Kas</t>
  </si>
  <si>
    <t>Kas Dan Setara Kas</t>
  </si>
  <si>
    <t>Net Debt (Quarter)</t>
  </si>
  <si>
    <t>Net hutang sudah di kurangi kas</t>
  </si>
  <si>
    <t>Net Debt (Annual)</t>
  </si>
  <si>
    <t>Total Debt (Quarter)</t>
  </si>
  <si>
    <t>WACC</t>
  </si>
  <si>
    <t>Total Debt (Annual)</t>
  </si>
  <si>
    <t>Beban Keuangan</t>
  </si>
  <si>
    <t>Beban Pajak Penghasilan</t>
  </si>
  <si>
    <t>Laba Sebelum Pajak</t>
  </si>
  <si>
    <t>Cara Membaca P/FCF</t>
  </si>
  <si>
    <t>Rendah (misal &lt; 15)</t>
  </si>
  <si>
    <t>12M 2025</t>
  </si>
  <si>
    <t>12M 2024</t>
  </si>
  <si>
    <t>12M 2023</t>
  </si>
  <si>
    <t>12M 2022</t>
  </si>
  <si>
    <t>12M 2021</t>
  </si>
  <si>
    <t>12M 2020</t>
  </si>
  <si>
    <t>12M 2019</t>
  </si>
  <si>
    <t>12M 2018</t>
  </si>
  <si>
    <t>Tinggi (misal &gt; 30)</t>
  </si>
  <si>
    <t>Dalam IDR</t>
  </si>
  <si>
    <t>FCF negatif — perusahaan belum menghasilkan kas bebas</t>
  </si>
  <si>
    <t>Market Cap</t>
  </si>
  <si>
    <t>MANUAL</t>
  </si>
  <si>
    <t>ROE</t>
  </si>
  <si>
    <t>ROE 5 Tahun</t>
  </si>
  <si>
    <t>EPS</t>
  </si>
  <si>
    <t>EPS (Annual)</t>
  </si>
  <si>
    <t>EPS Growth 5 Tahun</t>
  </si>
  <si>
    <t>SPS</t>
  </si>
  <si>
    <t>SPS Growth 5 Tahun</t>
  </si>
  <si>
    <t>EPS Growth (Annual)</t>
  </si>
  <si>
    <t>SPS Growth (Annual)</t>
  </si>
  <si>
    <t>Book Value Per Share (quarter)</t>
  </si>
  <si>
    <t>Book Value</t>
  </si>
  <si>
    <t>Book Value Per Share (Annual)</t>
  </si>
  <si>
    <t>Price to Book Value (quarter)</t>
  </si>
  <si>
    <t>PBV</t>
  </si>
  <si>
    <t>Price to Book Value (Annual)</t>
  </si>
  <si>
    <t>PE Ratio (quarter)</t>
  </si>
  <si>
    <t>PER</t>
  </si>
  <si>
    <t>PE Ratio (Annual)</t>
  </si>
  <si>
    <t>Price to Sales (Quarter)</t>
  </si>
  <si>
    <t>PSR</t>
  </si>
  <si>
    <t>Price to Sales (Annual)</t>
  </si>
  <si>
    <t>DPR</t>
  </si>
  <si>
    <t>Net Income - Payout Ratio</t>
  </si>
  <si>
    <t>DPS</t>
  </si>
  <si>
    <t>EPS - Div (TTM)</t>
  </si>
  <si>
    <t>Q2 2026</t>
  </si>
  <si>
    <t>Q4 2025</t>
  </si>
  <si>
    <t>Q2 2025</t>
  </si>
  <si>
    <t>Q4 2024</t>
  </si>
  <si>
    <t>2026</t>
  </si>
  <si>
    <t>Income Statement</t>
  </si>
  <si>
    <t>Total Beban Pokok Penjualan</t>
  </si>
  <si>
    <t>Laba Kotor</t>
  </si>
  <si>
    <t>Total Beban Usaha</t>
  </si>
  <si>
    <t>Beban Usaha</t>
  </si>
  <si>
    <t>Laba Usaha</t>
  </si>
  <si>
    <t>Penghasilan/Beban Lain-Lain</t>
  </si>
  <si>
    <t>Laba (Rugi) Selisih Kurs</t>
  </si>
  <si>
    <t>Others</t>
  </si>
  <si>
    <t>Total Penghasilan/Beban Lain-...</t>
  </si>
  <si>
    <t>Pajak Kini</t>
  </si>
  <si>
    <t>Final</t>
  </si>
  <si>
    <t>Pajak Tangguhan</t>
  </si>
  <si>
    <t>Total Beban Pajak Penghasilan</t>
  </si>
  <si>
    <t>Laba Bersih Tahun Berjalan</t>
  </si>
  <si>
    <t>Pendapatan Komprehensif Lain</t>
  </si>
  <si>
    <t>Jumlah Laba Komprehensif</t>
  </si>
  <si>
    <t>Laba Bersih Yang Dapat Diatribu...</t>
  </si>
  <si>
    <t>Kepentingan Non-Pegendali</t>
  </si>
  <si>
    <t>Total Laba Bersih Yang Dapat ...</t>
  </si>
  <si>
    <t>Laba Komprehensif Yang Dapat Di...</t>
  </si>
  <si>
    <t>Total Laba Komprehensif Yang ...</t>
  </si>
  <si>
    <t>Balance Sheet</t>
  </si>
  <si>
    <t>Aset</t>
  </si>
  <si>
    <t>Aset Lancar</t>
  </si>
  <si>
    <t>Piutang Usaha</t>
  </si>
  <si>
    <t>Piutang Retensi</t>
  </si>
  <si>
    <t>Piutang Lain-Lain</t>
  </si>
  <si>
    <t>Persediaan</t>
  </si>
  <si>
    <t>Total Aset Lancar</t>
  </si>
  <si>
    <t>Aset Tidak Lancar</t>
  </si>
  <si>
    <t>Properti Investasi</t>
  </si>
  <si>
    <t>Aset Tetap</t>
  </si>
  <si>
    <t>Aset Tak Berwujud</t>
  </si>
  <si>
    <t>Aset Pajak Tangguhan</t>
  </si>
  <si>
    <t>Total Aset Tidak Lancar</t>
  </si>
  <si>
    <t>Total Aset</t>
  </si>
  <si>
    <t>Liabilitas Dan Ekuitas</t>
  </si>
  <si>
    <t>Liabilitas</t>
  </si>
  <si>
    <t>Liabilitas Jangka Pendek</t>
  </si>
  <si>
    <t>Utang Usaha</t>
  </si>
  <si>
    <t>Beban Akrual</t>
  </si>
  <si>
    <t>Utang Pajak</t>
  </si>
  <si>
    <t>Utang Lain-Lain</t>
  </si>
  <si>
    <t>Utang Bank Jangka Pen...</t>
  </si>
  <si>
    <t>Bagian Lancar Atas Li...</t>
  </si>
  <si>
    <t>Total Bagian Lancar...</t>
  </si>
  <si>
    <t>Total Liabilitas Jangk...</t>
  </si>
  <si>
    <t>Liabilitas Jangka Panjan...</t>
  </si>
  <si>
    <t>Liabilitas Jangka Pan...</t>
  </si>
  <si>
    <t>Total Liabilitas Ja...</t>
  </si>
  <si>
    <t>Total Liabilitas</t>
  </si>
  <si>
    <t>Ekuitas</t>
  </si>
  <si>
    <t>Modal Saham</t>
  </si>
  <si>
    <t>Tambahan Modal Disetor</t>
  </si>
  <si>
    <t>Saldo Laba</t>
  </si>
  <si>
    <t>Kepentingan Non Pengenda...</t>
  </si>
  <si>
    <t>Total Liabilitas Dan Ekuitas</t>
  </si>
  <si>
    <t>Saham Beredar</t>
  </si>
  <si>
    <t>Cash Flow</t>
  </si>
  <si>
    <t>Arus Kas Dari Aktivitas Operasi</t>
  </si>
  <si>
    <t>Penerimaan Dari Pelanggan</t>
  </si>
  <si>
    <t>Pembayaran Kepada Pemasok</t>
  </si>
  <si>
    <t>Pembayaran Untuk Beban Us...</t>
  </si>
  <si>
    <t>Pembayaran Kepada Karyawa...</t>
  </si>
  <si>
    <t>Pembayaran Imbalan Kerja</t>
  </si>
  <si>
    <t>Pembayaran Bunga</t>
  </si>
  <si>
    <t>Pendapatan Keuangan</t>
  </si>
  <si>
    <t>Lainnya</t>
  </si>
  <si>
    <t>Total Arus Kas Dari Aktivitas...</t>
  </si>
  <si>
    <t>Arus Kas Dari Aktivitas Investa...</t>
  </si>
  <si>
    <t>Perolehan Aset Tetap</t>
  </si>
  <si>
    <t>Penambahan Aset Tidak Ber...</t>
  </si>
  <si>
    <t>Perolehan Aset Lain-Lain</t>
  </si>
  <si>
    <t>Kenaikan (Penurunan) Jami...</t>
  </si>
  <si>
    <t>Penerimaan Dari Penjualan...</t>
  </si>
  <si>
    <t>Perolehan Aset Hak Guna</t>
  </si>
  <si>
    <t>Penerimaan (Pengeluaran) ...</t>
  </si>
  <si>
    <t>Arus Kas Dari Aktivitas Pendana...</t>
  </si>
  <si>
    <t>Penerimaan (Pembayaran) U...</t>
  </si>
  <si>
    <t>Pembayaran Utang Lain-Lai...</t>
  </si>
  <si>
    <t>Penerimaan Utang Lain-Lai...</t>
  </si>
  <si>
    <t>Penerimaan Piutang Lain-L...</t>
  </si>
  <si>
    <t>Pembayaran Piutang Lain-L...</t>
  </si>
  <si>
    <t>Pembayaran Utang Sewa Pem...</t>
  </si>
  <si>
    <t>Setoan Modal Saham</t>
  </si>
  <si>
    <t>Tambahan Modal</t>
  </si>
  <si>
    <t>Agio Saham</t>
  </si>
  <si>
    <t>Kenaikan (Penurunan) Bersih Kas...</t>
  </si>
  <si>
    <t>Kas Dan Setara Kas Awal Periode</t>
  </si>
  <si>
    <t>Dampak Neto Selisih Kurs</t>
  </si>
  <si>
    <t>Kas Dan Setara Kas Akhir Period...</t>
  </si>
  <si>
    <t>Key Ratio</t>
  </si>
  <si>
    <t>EPS (Quarter)</t>
  </si>
  <si>
    <t>PE Ratio (Quarter)</t>
  </si>
  <si>
    <t>EBITDA (Quarter)</t>
  </si>
  <si>
    <t>Return on Assets (Quarter)</t>
  </si>
  <si>
    <t>Return on Equity (Quarter)</t>
  </si>
  <si>
    <t>Return on Capital Employed (Quarter)</t>
  </si>
  <si>
    <t>Interest Coverage (Quarter)</t>
  </si>
  <si>
    <t>Total Equity (Quarter)</t>
  </si>
  <si>
    <t>Price to Book Value (Quarter)</t>
  </si>
  <si>
    <t>Book Value Per Share (Quarter)</t>
  </si>
  <si>
    <t>Price to Tang. Book Value (Quarter)</t>
  </si>
  <si>
    <t>Tang. Book Value Per Share (Quarter)</t>
  </si>
  <si>
    <t>Short-term Debt (Quarter)</t>
  </si>
  <si>
    <t>Long-term Debt (Quarter)</t>
  </si>
  <si>
    <t>Common Equity</t>
  </si>
  <si>
    <t>Working Capital (Quarter)</t>
  </si>
  <si>
    <t>Operating Cash Flow (Quarter)</t>
  </si>
  <si>
    <t>Capital expenditure (Quarter)</t>
  </si>
  <si>
    <t>EBITDA (Annual)</t>
  </si>
  <si>
    <t>Return on Assets (Annual)</t>
  </si>
  <si>
    <t>Return on Equity (Annual)</t>
  </si>
  <si>
    <t>Return on Capital Employed (Annual)</t>
  </si>
  <si>
    <t>Interest Coverage (Annual)</t>
  </si>
  <si>
    <t>Price to Tang. Book Value (Annual)</t>
  </si>
  <si>
    <t>Tang. Book Value Per Share (Annual)</t>
  </si>
  <si>
    <t>Short-term Debt (Annual)</t>
  </si>
  <si>
    <t>Long-term Debt (Annual)</t>
  </si>
  <si>
    <t>Working capital (Annual)</t>
  </si>
  <si>
    <t>Operating Cash Flow (Annual)</t>
  </si>
  <si>
    <t>Capital expenditure (Annual)</t>
  </si>
  <si>
    <t>Key Stats</t>
  </si>
  <si>
    <t>Net Income</t>
  </si>
  <si>
    <t>Revenue</t>
  </si>
  <si>
    <t>Current PE Ratio (Annualised)</t>
  </si>
  <si>
    <t>IHSG PE Ratio TTM (Median)</t>
  </si>
  <si>
    <t>Current Price to Book Value</t>
  </si>
  <si>
    <t>Current EPS (Annualised)</t>
  </si>
  <si>
    <t>Cash Per Share (Quarter)</t>
  </si>
  <si>
    <t>Current Book Value Per Share</t>
  </si>
  <si>
    <t>Current Ratio (Quarter)</t>
  </si>
  <si>
    <t>Quick Ratio (Quarter)</t>
  </si>
  <si>
    <t>Total Liabilities/Equity (Quarter)</t>
  </si>
  <si>
    <t>Financial Leverage (Quarter)</t>
  </si>
  <si>
    <t>Altman Z-Score (Modified)</t>
  </si>
  <si>
    <t>Return on Assets (TTM)</t>
  </si>
  <si>
    <t>Return on Equity (TTM)</t>
  </si>
  <si>
    <t>Return on Capital Employed (TTM)</t>
  </si>
  <si>
    <t>Days Sales Outstanding (Quarter)</t>
  </si>
  <si>
    <t>Days Inventory (Quarter)</t>
  </si>
  <si>
    <t>Days Payables Outstanding (Quarter)</t>
  </si>
  <si>
    <t>Cash Conversion Cycle (Quarter)</t>
  </si>
  <si>
    <t>Receivables Turnover (Quarter)</t>
  </si>
  <si>
    <t>Enterprise Value</t>
  </si>
  <si>
    <t>Current Share Outstanding</t>
  </si>
  <si>
    <t>Free Float</t>
  </si>
  <si>
    <t>Gross Profit Margin (Quarter)</t>
  </si>
  <si>
    <t>Operating Profit Margin (Quarter)</t>
  </si>
  <si>
    <t>Net Profit Margin (Quarter)</t>
  </si>
  <si>
    <t>Revenue (Quarter YoY Growth)</t>
  </si>
  <si>
    <t>Gross Profit (Quarter YoY Growth)</t>
  </si>
  <si>
    <t>Net Income (Quarter YoY Growth)</t>
  </si>
  <si>
    <t>Piotroski F-Score</t>
  </si>
  <si>
    <t>Relative Strength Rating</t>
  </si>
  <si>
    <t>Rank (Market Cap)</t>
  </si>
  <si>
    <t>Rank (Current PE Ratio TTM)</t>
  </si>
  <si>
    <t>Rank (Earnings Yield)</t>
  </si>
  <si>
    <t>Rank (P/S)</t>
  </si>
  <si>
    <t>Rank (P/B)</t>
  </si>
  <si>
    <t>Rank (Near 52 Weeks High)</t>
  </si>
  <si>
    <t>Cash (Quarter)</t>
  </si>
  <si>
    <t>Total Assets (Quarter)</t>
  </si>
  <si>
    <t>Total Liabilities (Quarter)</t>
  </si>
  <si>
    <t>Total Equity</t>
  </si>
  <si>
    <t>TRUE</t>
  </si>
  <si>
    <t>XIDX:TRUE</t>
  </si>
  <si>
    <t>Q1 2026</t>
  </si>
  <si>
    <t>Q3 2025</t>
  </si>
  <si>
    <t>Beban Penjualan</t>
  </si>
  <si>
    <t>Beban Umum Dan Administra...</t>
  </si>
  <si>
    <t>Laba Bersih Dari Operasi Yang D...</t>
  </si>
  <si>
    <t>Hak Minoritas</t>
  </si>
  <si>
    <t>Pihak Berelasi</t>
  </si>
  <si>
    <t>Pihak Ketiga</t>
  </si>
  <si>
    <t>Total Piutang Usaha</t>
  </si>
  <si>
    <t>Total Piutang Lain-Lai...</t>
  </si>
  <si>
    <t>Total Utang Usaha</t>
  </si>
  <si>
    <t>Total Utang Lain-La...</t>
  </si>
  <si>
    <t>Utang Bank</t>
  </si>
  <si>
    <t>Utang Pembiayaan ...</t>
  </si>
  <si>
    <t>Telah Ditentukan Peng...</t>
  </si>
  <si>
    <t>Belum Ditentukan Peng...</t>
  </si>
  <si>
    <t>Total Saldo Laba</t>
  </si>
  <si>
    <t>Pembayaran Kepada Kepada ...</t>
  </si>
  <si>
    <t>Pembayaran Kepada Pemaso...</t>
  </si>
  <si>
    <t>Pembayaran Kepada Karyaw...</t>
  </si>
  <si>
    <t>Penerimaan (Pembayaran) ...</t>
  </si>
  <si>
    <t>Total Pembayaran Kepada...</t>
  </si>
  <si>
    <t>Pembayaran Pajak</t>
  </si>
  <si>
    <t>Penerimaan Bunga</t>
  </si>
  <si>
    <t>Pembayaran Uang Muka Proy...</t>
  </si>
  <si>
    <t>Akuisisi Kepentingan Non ...</t>
  </si>
  <si>
    <t>Penerimaan (Penempatan) B...</t>
  </si>
  <si>
    <t>Penerimaan Setoran Modal ...</t>
  </si>
  <si>
    <t>Penerimaan Dari Utang Lai...</t>
  </si>
  <si>
    <t>Pembayaran Untuk Utang La...</t>
  </si>
  <si>
    <t>Penerimaan Pinjaman Bank</t>
  </si>
  <si>
    <t>Pembayaran Utang Bank</t>
  </si>
  <si>
    <t>Penerimaan Atas Pelepasan...</t>
  </si>
  <si>
    <t>Setoran Modal</t>
  </si>
  <si>
    <t>Penerimaan Penawaran Umum...</t>
  </si>
  <si>
    <t>Pembayaran Pembiayaan Kon...</t>
  </si>
  <si>
    <t>Biaya Emisi Saham</t>
  </si>
  <si>
    <t>Pembayaran Dividend</t>
  </si>
  <si>
    <t>Current PE Ratio (TTM)</t>
  </si>
  <si>
    <t>Earnings Yield (TTM)</t>
  </si>
  <si>
    <t>Current Price to Sales (TTM)</t>
  </si>
  <si>
    <t>Current Price To Cashflow (TTM)</t>
  </si>
  <si>
    <t>Current Price To Free Cashflow (TTM)</t>
  </si>
  <si>
    <t>EV to EBIT (TTM)</t>
  </si>
  <si>
    <t>EV to EBITDA (TTM)</t>
  </si>
  <si>
    <t>PEG Ratio</t>
  </si>
  <si>
    <t>PEG Ratio (3yr)</t>
  </si>
  <si>
    <t>Current EPS (TTM)</t>
  </si>
  <si>
    <t>Revenue Per Share (TTM)</t>
  </si>
  <si>
    <t>Free Cashflow Per Share (TTM)</t>
  </si>
  <si>
    <t>Debt to Equity Ratio (Quarter)</t>
  </si>
  <si>
    <t>LT Debt/Equity (Quarter)</t>
  </si>
  <si>
    <t>Total Debt/Total Assets (Quarter)</t>
  </si>
  <si>
    <t>Interest Coverage (TTM)</t>
  </si>
  <si>
    <t>Return On Invested Capital (TTM)</t>
  </si>
  <si>
    <t>Asset Turnover (TTM)</t>
  </si>
  <si>
    <t>Inventory Turnover (TTM)</t>
  </si>
  <si>
    <t>Revenue (TTM)</t>
  </si>
  <si>
    <t>Gross Profit (TTM)</t>
  </si>
  <si>
    <t>EBITDA (TTM)</t>
  </si>
  <si>
    <t>Net Income (TTM)</t>
  </si>
  <si>
    <t>Cash From Operations (TTM)</t>
  </si>
  <si>
    <t>Cash From Investing (TTM)</t>
  </si>
  <si>
    <t>Cash From Financing (TTM)</t>
  </si>
  <si>
    <t>Capital expenditure (TTM)</t>
  </si>
  <si>
    <t>Free cash flow (TTM)</t>
  </si>
  <si>
    <t>LABA</t>
  </si>
  <si>
    <t>XIDX:LABA</t>
  </si>
  <si>
    <t>12M 2017</t>
  </si>
  <si>
    <t>Laba (Rugi) Atas Penjuala...</t>
  </si>
  <si>
    <t>Utang Bank Jangka...</t>
  </si>
  <si>
    <t>Utang Jangka Panjang ...</t>
  </si>
  <si>
    <t>Utang Pemegang Saham</t>
  </si>
  <si>
    <t>Penerimaan Kas Dari Pelan...</t>
  </si>
  <si>
    <t>Pembayaran Kas Kepada Pem...</t>
  </si>
  <si>
    <t>Pembayaran Kas Kepada Kar...</t>
  </si>
  <si>
    <t>Pembayaran Lain-Lain</t>
  </si>
  <si>
    <t>Pembayaran Beban Bunga</t>
  </si>
  <si>
    <t>Pembayaran Beban Usaha</t>
  </si>
  <si>
    <t>Penerimaan (Pembayaran) K...</t>
  </si>
  <si>
    <t>Uang Muka Untuk Perolehan...</t>
  </si>
  <si>
    <t>Penjualan Investasi Saham</t>
  </si>
  <si>
    <t>Pembelian Investasi Saham</t>
  </si>
  <si>
    <t>Hasil Penjualan Aset Teta...</t>
  </si>
  <si>
    <t>Penerimaan Pengembalian U...</t>
  </si>
  <si>
    <t>Pinjaman Kepada Anak Usah...</t>
  </si>
  <si>
    <t>Piutang Lain</t>
  </si>
  <si>
    <t>Aktivitas Investasi Lainn...</t>
  </si>
  <si>
    <t>Penerimaan Uang Muka Atas...</t>
  </si>
  <si>
    <t>Pengembalian Uang Jaminan</t>
  </si>
  <si>
    <t>Pembayaran Uang Jaminan</t>
  </si>
  <si>
    <t>Pemberian Pinjaman Kepada...</t>
  </si>
  <si>
    <t>Pengembalian Pinjaman Dar...</t>
  </si>
  <si>
    <t>Penerimaan Utang Bank</t>
  </si>
  <si>
    <t>Penerimaan Utang Pihak Be...</t>
  </si>
  <si>
    <t>Penerimaan Utang Pembiaya...</t>
  </si>
  <si>
    <t>Pembayaran Utang Pembiaya...</t>
  </si>
  <si>
    <t>Penerimaan (Pembayaran) L...</t>
  </si>
  <si>
    <t>Penerimaan Dari Penawaran...</t>
  </si>
  <si>
    <t>Penerimaan Utang Jangka P...</t>
  </si>
  <si>
    <t>Penerimaan Dari Pelaksana...</t>
  </si>
  <si>
    <t>Pembayaran Biaya Emisi Sa...</t>
  </si>
  <si>
    <t>Modal Pemilik</t>
  </si>
  <si>
    <t>Hutang Lain-Lain</t>
  </si>
  <si>
    <t>Pembayaran Dividen</t>
  </si>
  <si>
    <t>Pengaruh Perubahan Kurs M...</t>
  </si>
  <si>
    <t>Total Kenaikan (Penurunan) Be...</t>
  </si>
  <si>
    <t>ARCI</t>
  </si>
  <si>
    <t>XIDX:ARCI</t>
  </si>
  <si>
    <t>Bagian Atas Hasil Bersih ...</t>
  </si>
  <si>
    <t>Properti Pertambangan</t>
  </si>
  <si>
    <t>Aset Eksplorasi Dan Eval...</t>
  </si>
  <si>
    <t>Investasi Pada Entitas A...</t>
  </si>
  <si>
    <t>Total Beban Akrual</t>
  </si>
  <si>
    <t>Liabilitas Pajak Tang...</t>
  </si>
  <si>
    <t>Penghasilan Bunga</t>
  </si>
  <si>
    <t>Penerimaan Kas Dari Resti...</t>
  </si>
  <si>
    <t>Pembayaran Kepada Pemerin...</t>
  </si>
  <si>
    <t>Pajak Lainnya</t>
  </si>
  <si>
    <t>Royalti</t>
  </si>
  <si>
    <t>Pembayaran Pajak Penghasi...</t>
  </si>
  <si>
    <t>Pembayaran Kepada Kontrak...</t>
  </si>
  <si>
    <t>Pembayaran Beban Bunga Da...</t>
  </si>
  <si>
    <t>Penambahan Aset Eksploras...</t>
  </si>
  <si>
    <t>Penambahan Properti Perta...</t>
  </si>
  <si>
    <t>Penempatan Investasi Pada...</t>
  </si>
  <si>
    <t>Investasi Pada Entitas As...</t>
  </si>
  <si>
    <t>Penerimaan Utang Bank Jan...</t>
  </si>
  <si>
    <t>Pembayaran Utang Bank Jan...</t>
  </si>
  <si>
    <t>Pembiayaan Konsumen</t>
  </si>
  <si>
    <t>Pembayaran Biaya Utang Ba...</t>
  </si>
  <si>
    <t>Penambahan Kas Dibatasi P...</t>
  </si>
  <si>
    <t>(Penambahan)/Pengurangan ...</t>
  </si>
  <si>
    <t>Penerimaan Dividen Kas</t>
  </si>
  <si>
    <t>Penerimaan Dari Pihak Ber...</t>
  </si>
  <si>
    <t>Pembayaran Pinjaman Kepad...</t>
  </si>
  <si>
    <t>Kontribusi Modal Dari Kep...</t>
  </si>
  <si>
    <t>Dampak Neto Perubahan Nilai Tuk...</t>
  </si>
  <si>
    <t>Net Income - Div (TTM)</t>
  </si>
  <si>
    <t>Net Income - Div Yield</t>
  </si>
  <si>
    <t>EPS - Payout Ratio</t>
  </si>
  <si>
    <t>EPS - Div Yield</t>
  </si>
  <si>
    <t>Revenue - Div (TTM)</t>
  </si>
  <si>
    <t>Revenue - Payout Ratio</t>
  </si>
  <si>
    <t>Revenue - Div Yield</t>
  </si>
  <si>
    <t>Dividend</t>
  </si>
  <si>
    <t>Dividend (TTM)</t>
  </si>
  <si>
    <t>Payout Ratio</t>
  </si>
  <si>
    <t>Dividend Yield</t>
  </si>
  <si>
    <t>Latest Dividend Ex-Date</t>
  </si>
  <si>
    <t>20 May 26</t>
  </si>
  <si>
    <t>IPAC</t>
  </si>
  <si>
    <t>XIDX:IPAC</t>
  </si>
  <si>
    <t>Goodwill</t>
  </si>
  <si>
    <t>Penerimaan Dari Pengaliha...</t>
  </si>
  <si>
    <t>Penempatan Aset Keuangan</t>
  </si>
  <si>
    <t>Penerimaan Dari Pelepasan...</t>
  </si>
  <si>
    <t>Perolehan Aset Tak Berwuj...</t>
  </si>
  <si>
    <t>Akuisisi Entitas Anak Set...</t>
  </si>
  <si>
    <t>Penambahan Modal Disetor</t>
  </si>
  <si>
    <t>Dividen Kas Yang Dibayark...</t>
  </si>
  <si>
    <t>Pembayaran Biaya Emisi</t>
  </si>
  <si>
    <t>Kas Dan Setara Kas Dari Akuisis...</t>
  </si>
  <si>
    <t>MASB</t>
  </si>
  <si>
    <t>XIDX:MASB</t>
  </si>
  <si>
    <t>Pendapatan Bunga</t>
  </si>
  <si>
    <t>Provisi Dan Komisi Kredit</t>
  </si>
  <si>
    <t>Beban Bunga</t>
  </si>
  <si>
    <t>Beban Provisi Dan Komisi</t>
  </si>
  <si>
    <t>Total Beban Pokok Penjualan...</t>
  </si>
  <si>
    <t>Pendapatan Operasional La...</t>
  </si>
  <si>
    <t>Provisi Dan Komisi Lainn...</t>
  </si>
  <si>
    <t>Keuntungan Transaksi Mat...</t>
  </si>
  <si>
    <t>Keuntungan (Rugi) Atas T...</t>
  </si>
  <si>
    <t>Kenaikan Nilai Wajar Ase...</t>
  </si>
  <si>
    <t>Keuntungan Dari Penjuala...</t>
  </si>
  <si>
    <t>Keuntungan Dari Perubaha...</t>
  </si>
  <si>
    <t>Total Pendapatan Operas...</t>
  </si>
  <si>
    <t>Beban Operasional Lainnya</t>
  </si>
  <si>
    <t>Beban Penyisihan Kerugia...</t>
  </si>
  <si>
    <t>Beban Tenaga Kerja</t>
  </si>
  <si>
    <t>Beban Umum Dan Administr...</t>
  </si>
  <si>
    <t>Penurunan Nilai Wajar As...</t>
  </si>
  <si>
    <t>Total Beban Operasional...</t>
  </si>
  <si>
    <t>Beban Non-Operasional</t>
  </si>
  <si>
    <t>Total Pendapatan Komprehensif...</t>
  </si>
  <si>
    <t>Giro Pada Bank Indonesia</t>
  </si>
  <si>
    <t>Penempatan Pada Bank Indo...</t>
  </si>
  <si>
    <t>Total Penempatan Pada B...</t>
  </si>
  <si>
    <t>Obligasi Pemerintah</t>
  </si>
  <si>
    <t>Pinjaman Yang Diberikan</t>
  </si>
  <si>
    <t>Total Pinjaman Yang Dib...</t>
  </si>
  <si>
    <t>Piutang Pembiayaan Konsum...</t>
  </si>
  <si>
    <t>Liabilitas Segera</t>
  </si>
  <si>
    <t>Simpanan Nasabah</t>
  </si>
  <si>
    <t>Total Simpanan Nasabah</t>
  </si>
  <si>
    <t>Liabilitas Bank Lain</t>
  </si>
  <si>
    <t>Simpanan Dari Bank Lain</t>
  </si>
  <si>
    <t>Liabilitas Akseptasi</t>
  </si>
  <si>
    <t>Surat Berharga Yang Dite...</t>
  </si>
  <si>
    <t>Pinjaman Yang Diterima</t>
  </si>
  <si>
    <t>Liabilitas Pajak Tangguh...</t>
  </si>
  <si>
    <t>Obligasi Subordinasi</t>
  </si>
  <si>
    <t>Dana Syirkah Temporer</t>
  </si>
  <si>
    <t>Penerimaan Pendapatan Bun...</t>
  </si>
  <si>
    <t>Pembayaran Beban Pendanaa...</t>
  </si>
  <si>
    <t>Pembelian Obligasi Pemeri...</t>
  </si>
  <si>
    <t>Laba/(Rugi) Selisih Kurs ...</t>
  </si>
  <si>
    <t>Pendapatan Dari Kelompok ...</t>
  </si>
  <si>
    <t>Beban Gaji Dan Tunjangan</t>
  </si>
  <si>
    <t>Pembayaran Beban Pajak Pe...</t>
  </si>
  <si>
    <t>Pendapatan (Beban) Bukan ...</t>
  </si>
  <si>
    <t>Penurunan/(Kenaikan) Atas...</t>
  </si>
  <si>
    <t>Penempatan Pada Bank Ind...</t>
  </si>
  <si>
    <t>Giro Pada Bank Lain</t>
  </si>
  <si>
    <t>Efek-Efek - Untuk Diukur...</t>
  </si>
  <si>
    <t>Tagihan Lainnya - Transa...</t>
  </si>
  <si>
    <t>Kredit Yang Diberikan</t>
  </si>
  <si>
    <t>Efek-Efek Yang Dibeli De...</t>
  </si>
  <si>
    <t>Penerimaan Pendapatan No...</t>
  </si>
  <si>
    <t>Pembayaran Beban Non-Ope...</t>
  </si>
  <si>
    <t>Piutang Pembiayaan Konsu...</t>
  </si>
  <si>
    <t>Piutang/ Pembiayaan Syar...</t>
  </si>
  <si>
    <t>Investasi Bersih Dalam S...</t>
  </si>
  <si>
    <t>Pajak Dibayar Dimuka</t>
  </si>
  <si>
    <t>Biaya Dibayar Dimuka</t>
  </si>
  <si>
    <t>Aset Lain-Lain</t>
  </si>
  <si>
    <t>Total Penurunan/(Kenaik...</t>
  </si>
  <si>
    <t>Penerimaan Atas Aset Keua...</t>
  </si>
  <si>
    <t>Kenaikan/(Penurunan) Atas...</t>
  </si>
  <si>
    <t>Bank Konvensional Dan Sy...</t>
  </si>
  <si>
    <t>Giro</t>
  </si>
  <si>
    <t>Tabungan</t>
  </si>
  <si>
    <t>Deposito Berjangka</t>
  </si>
  <si>
    <t>Total Bank Konvensiona...</t>
  </si>
  <si>
    <t>Inter-Bank Call Money</t>
  </si>
  <si>
    <t>Liabilitas Kepada Pemega...</t>
  </si>
  <si>
    <t>Pembayaran Pajak Penghas...</t>
  </si>
  <si>
    <t>Liabilitas Lain-Lain</t>
  </si>
  <si>
    <t>Estimasi Kerugian Atas K...</t>
  </si>
  <si>
    <t>Total Kenaikan/(Penurun...</t>
  </si>
  <si>
    <t>Pembelian Investasi Pada ...</t>
  </si>
  <si>
    <t>Penerimaan Investasi Pada...</t>
  </si>
  <si>
    <t>Penerimaan Dari Penambaha...</t>
  </si>
  <si>
    <t>Pembayaran Dividen Kas</t>
  </si>
  <si>
    <t>Beban Emisi Saham</t>
  </si>
  <si>
    <t>NPL - Gross</t>
  </si>
  <si>
    <t>NPL - Coverage</t>
  </si>
  <si>
    <t>Capital Adequacy Ratio</t>
  </si>
  <si>
    <t>Loan to Deposit Ratio</t>
  </si>
  <si>
    <t>CASA Ratio</t>
  </si>
  <si>
    <t>Cost of Credit</t>
  </si>
  <si>
    <t>Net Interest Margin (NIM)</t>
  </si>
  <si>
    <t>12 Jun 25</t>
  </si>
  <si>
    <t>BMHS</t>
  </si>
  <si>
    <t>XIDX:BMHS</t>
  </si>
  <si>
    <t>Obligasi Konversi</t>
  </si>
  <si>
    <t>Pembayaran Kepada Pemasok...</t>
  </si>
  <si>
    <t>Penerimaan Dari Penghasil...</t>
  </si>
  <si>
    <t>Pembayaran Beban Keuangan</t>
  </si>
  <si>
    <t>Penghasilan (Beban) Opera...</t>
  </si>
  <si>
    <t>Pembayaran Uang Muka Pemb...</t>
  </si>
  <si>
    <t>Perolehan Properti Invest...</t>
  </si>
  <si>
    <t>Pembayaran Untuk Peroleha...</t>
  </si>
  <si>
    <t>Penyertaan Saham</t>
  </si>
  <si>
    <t>Peningkatan (Penurunan) A...</t>
  </si>
  <si>
    <t>Penerimaan Dari Penerbita...</t>
  </si>
  <si>
    <t>Pembayaran Obligasi Konve...</t>
  </si>
  <si>
    <t>Pembayaran Pinjaman Bank</t>
  </si>
  <si>
    <t>Pembayaran Liabilitas Sew...</t>
  </si>
  <si>
    <t>Pembayaran Sewa</t>
  </si>
  <si>
    <t>Peningkatan Modal Pada En...</t>
  </si>
  <si>
    <t>Setoran Modal Dari Pihak ...</t>
  </si>
  <si>
    <t>23 Jun 26</t>
  </si>
  <si>
    <t>FLMC</t>
  </si>
  <si>
    <t>XIDX:FLMC</t>
  </si>
  <si>
    <t>Adjustment</t>
  </si>
  <si>
    <t>Utang Sewa Pembia...</t>
  </si>
  <si>
    <t>Pembayaran Kas Untuk Beba...</t>
  </si>
  <si>
    <t>Penambahan Tambahan Modal...</t>
  </si>
  <si>
    <t>Kenaikan Modal Saham</t>
  </si>
  <si>
    <t>Penerimaan Dari Utang Ban...</t>
  </si>
  <si>
    <t>Penurunan Bersih Utang Pe...</t>
  </si>
  <si>
    <t>Penurunan Bersih Utang Ba...</t>
  </si>
  <si>
    <t>Kenaikan Bersih Atas Utan...</t>
  </si>
  <si>
    <t>Kenaikan (Penurunan) Bers...</t>
  </si>
  <si>
    <t>NICL</t>
  </si>
  <si>
    <t>XIDX:NICL</t>
  </si>
  <si>
    <t>Investasi Jangka Panjang</t>
  </si>
  <si>
    <t>Utang Dari Pihak Bere...</t>
  </si>
  <si>
    <t>Pembayaran Kas Lainnya Un...</t>
  </si>
  <si>
    <t>Penerimaan Dari Pajak</t>
  </si>
  <si>
    <t>Pembayaran Untuk Pajak</t>
  </si>
  <si>
    <t>Pembayaran Untuk Bunga Da...</t>
  </si>
  <si>
    <t>Lain-Lain, Bersih</t>
  </si>
  <si>
    <t>Pelepasan Aset Tetap</t>
  </si>
  <si>
    <t>Penempatan Uang Muka Inve...</t>
  </si>
  <si>
    <t>Pembayaran Uang Muka</t>
  </si>
  <si>
    <t>Uang Muka Perolehan Aset ...</t>
  </si>
  <si>
    <t>Perolehan Aset Takberwuju...</t>
  </si>
  <si>
    <t>Penambahan Pembelian Uang...</t>
  </si>
  <si>
    <t>Pembayaran Atas Investasi...</t>
  </si>
  <si>
    <t>Pembayaran Piutang Kepada...</t>
  </si>
  <si>
    <t>Penerimaan Dari Pihak Ket...</t>
  </si>
  <si>
    <t>Perolehan Properti Pertam...</t>
  </si>
  <si>
    <t>Penempatan Jaminan Reklam...</t>
  </si>
  <si>
    <t>Pembayaran Utang Kepada P...</t>
  </si>
  <si>
    <t>Penerimaan Utang Dari Pih...</t>
  </si>
  <si>
    <t>Pembayaran Kepada Pihak B...</t>
  </si>
  <si>
    <t>Penerimaan Penambahan Mod...</t>
  </si>
  <si>
    <t>Penerimaan Sehubungan Den...</t>
  </si>
  <si>
    <t>Penerimaan Pihak Ketiga</t>
  </si>
  <si>
    <t>Pembayaran Dari Obligasi ...</t>
  </si>
  <si>
    <t>Kenaikan Neto Kas Dan Bank Sehu...</t>
  </si>
  <si>
    <t>Kas Dan Setara Kas Awal Tahun</t>
  </si>
  <si>
    <t>Kas Dan Setara Kas Akhir Tahun</t>
  </si>
  <si>
    <t>05 Oct 26</t>
  </si>
  <si>
    <t>UVCR</t>
  </si>
  <si>
    <t>XIDX:UVCR</t>
  </si>
  <si>
    <t>Piutang Pihak Berelasi</t>
  </si>
  <si>
    <t>Utang Pembiayaan</t>
  </si>
  <si>
    <t>Pembayaran Untuk Pajak Pe...</t>
  </si>
  <si>
    <t>Pembayaran Untuk Kegiatan...</t>
  </si>
  <si>
    <t>Penerimaan Pengembalian P...</t>
  </si>
  <si>
    <t>Penerimaan Penjualan Aset...</t>
  </si>
  <si>
    <t>Pinjaman Diberikan Kepada...</t>
  </si>
  <si>
    <t>Pinjaman Yang Di Berikan ...</t>
  </si>
  <si>
    <t>Pembayaran Piutang Pihak ...</t>
  </si>
  <si>
    <t>Penerimaan Piutang Pihak ...</t>
  </si>
  <si>
    <t>Pembayaran Dividen Tunai</t>
  </si>
  <si>
    <t>Pembayaran Utang Pihak Be...</t>
  </si>
  <si>
    <t>Penambahan Utang Bank Jan...</t>
  </si>
  <si>
    <t>Penerbitan Saham Melalui ...</t>
  </si>
  <si>
    <t>Penambahan Modal</t>
  </si>
  <si>
    <t>04 Jun 26</t>
  </si>
  <si>
    <t>BUKA</t>
  </si>
  <si>
    <t>XIDX:BUKA</t>
  </si>
  <si>
    <t>Penerimaan Kas Dari Pengg...</t>
  </si>
  <si>
    <t>Penerimaan Dari Pendapata...</t>
  </si>
  <si>
    <t>Penerimaan Dari/(Pembayar...</t>
  </si>
  <si>
    <t>Penerimaan Dari Tagihan P...</t>
  </si>
  <si>
    <t>Pelepasan (Penambahan) In...</t>
  </si>
  <si>
    <t>Penambahan Aset Keuangan ...</t>
  </si>
  <si>
    <t>Penerimaan Kas Dan Setara...</t>
  </si>
  <si>
    <t>Penambahan Investasi</t>
  </si>
  <si>
    <t>Penambahan Investasi Pada...</t>
  </si>
  <si>
    <t>Penambahan Investasi Jang...</t>
  </si>
  <si>
    <t>Penerimaan Dari Investasi</t>
  </si>
  <si>
    <t>Akuisisi Entitas Anak</t>
  </si>
  <si>
    <t>Akuisisi Entitas Anak Dar...</t>
  </si>
  <si>
    <t>Dividen Kas Yang Diterima</t>
  </si>
  <si>
    <t>Pelepasan Kas Bersih Dari...</t>
  </si>
  <si>
    <t>Akuisisi Entitas Anak, Ne...</t>
  </si>
  <si>
    <t>Pembayaran Dividen Kepada...</t>
  </si>
  <si>
    <t>Pembayaran Pinjaman Bank ...</t>
  </si>
  <si>
    <t>Penerimaan Pinjaman Bank ...</t>
  </si>
  <si>
    <t>Pembelian Kembali Saham P...</t>
  </si>
  <si>
    <t>Penerimaan Dari Uang Muka...</t>
  </si>
  <si>
    <t>Penambahan Setoran Modal ...</t>
  </si>
  <si>
    <t>Kas Dan Setara Kas Dari Entitas...</t>
  </si>
  <si>
    <t>Forward PE Ratio</t>
  </si>
  <si>
    <t>HAIS</t>
  </si>
  <si>
    <t>XIDX:HAIS</t>
  </si>
  <si>
    <t>Proforma Laba Bersih Dari Trans...</t>
  </si>
  <si>
    <t>Utang Pihak Berelasi</t>
  </si>
  <si>
    <t>Penerimaan Tunai Dari Pel...</t>
  </si>
  <si>
    <t>Pembayaran Bunga Dan Beba...</t>
  </si>
  <si>
    <t>Penurunan / (Kenaikan) Ut...</t>
  </si>
  <si>
    <t>Penambahan Beban Docking ...</t>
  </si>
  <si>
    <t>Penambahan Uang Muka Pemb...</t>
  </si>
  <si>
    <t>Penambahan Modal Disetor ...</t>
  </si>
  <si>
    <t>Penerimaan Utang Kepada P...</t>
  </si>
  <si>
    <t>Pembayaran Pokok Sewa</t>
  </si>
  <si>
    <t>Kas Masuk Yang Timbul Dar...</t>
  </si>
  <si>
    <t>Penerimaan Liabilitas Sew...</t>
  </si>
  <si>
    <t>26 Mar 26</t>
  </si>
  <si>
    <t>OILS</t>
  </si>
  <si>
    <t>XIDX:OILS</t>
  </si>
  <si>
    <t>Utang Pembelian A...</t>
  </si>
  <si>
    <t>Biaya Operasional Lainnya</t>
  </si>
  <si>
    <t>Pembayaran Pajak Pertamba...</t>
  </si>
  <si>
    <t>Penerimaan Penghasilan Ke...</t>
  </si>
  <si>
    <t>Penerimaan Klaim Asuransi</t>
  </si>
  <si>
    <t>Investasi Saham</t>
  </si>
  <si>
    <t>Deposito</t>
  </si>
  <si>
    <t>Pembayaran Utang Pembelia...</t>
  </si>
  <si>
    <t>Penerimaan Dari Utang Kep...</t>
  </si>
  <si>
    <t>Penerimaan Setoran Modal</t>
  </si>
  <si>
    <t>Penerimaan Uang Muka Seto...</t>
  </si>
  <si>
    <t>Agio Saham Dari Penawaran...</t>
  </si>
  <si>
    <t>Penerimaan Agio Saham Seh...</t>
  </si>
  <si>
    <t>Pembayaran Emisi Saham</t>
  </si>
  <si>
    <t>Lain-Lain</t>
  </si>
  <si>
    <t>08 Jun 23</t>
  </si>
  <si>
    <t>GPSO</t>
  </si>
  <si>
    <t>XIDX:GPSO</t>
  </si>
  <si>
    <t>Pembayaran Lainnya</t>
  </si>
  <si>
    <t>Penempatan Investasi</t>
  </si>
  <si>
    <t>Kenaikan Pada Investasi</t>
  </si>
  <si>
    <t>Pelepasan Investasi</t>
  </si>
  <si>
    <t>Uang Muka Penjualan Aset ...</t>
  </si>
  <si>
    <t>Penerimaan Modal Disetor</t>
  </si>
  <si>
    <t>Penambahan Modal Pada Pen...</t>
  </si>
  <si>
    <t>Penerimaan Tambahan Modal</t>
  </si>
  <si>
    <t>Kenaikan/(Penurunan) Neto Kas D...</t>
  </si>
  <si>
    <t>MCOL</t>
  </si>
  <si>
    <t>XIDX:MCOL</t>
  </si>
  <si>
    <t>Investasi Jangka Pendek</t>
  </si>
  <si>
    <t>Total Utang Pajak</t>
  </si>
  <si>
    <t>Liabilitas Keuang...</t>
  </si>
  <si>
    <t>Pembayaran Iuran/Royalti ...</t>
  </si>
  <si>
    <t>Penerimaan Restitusi Paja...</t>
  </si>
  <si>
    <t>Penerimaan Dari Piutang P...</t>
  </si>
  <si>
    <t>Penempatan Kas Yang Dibat...</t>
  </si>
  <si>
    <t>Penerimaan Aset Tidak Lan...</t>
  </si>
  <si>
    <t>(Penambahan) Penurunan Ua...</t>
  </si>
  <si>
    <t>Penambahan Properti Inves...</t>
  </si>
  <si>
    <t>Penempatan Investasi Jang...</t>
  </si>
  <si>
    <t>Penjualan Investasi Oblig...</t>
  </si>
  <si>
    <t>Akuisisi Entitas Asosiasi</t>
  </si>
  <si>
    <t>Pembelian Obligasi</t>
  </si>
  <si>
    <t>Penerimaan Kas Yang Dibat...</t>
  </si>
  <si>
    <t>Penambahan Deposito Berja...</t>
  </si>
  <si>
    <t>Penurunan Deposito Berjan...</t>
  </si>
  <si>
    <t>Penambahan Aset Tidak Lan...</t>
  </si>
  <si>
    <t>Perolehan Aset Aktivitas ...</t>
  </si>
  <si>
    <t>Penerimaan Dividen Tunai</t>
  </si>
  <si>
    <t>Penjualan Saham Perusahaa...</t>
  </si>
  <si>
    <t>Penerimaan Dari Liabilita...</t>
  </si>
  <si>
    <t>Pembayaran Liabilitas Keu...</t>
  </si>
  <si>
    <t>Pembayaran Liabilitas Sup...</t>
  </si>
  <si>
    <t>Penerimaan Dari Transaksi...</t>
  </si>
  <si>
    <t>22 May 26</t>
  </si>
  <si>
    <t>RSGK</t>
  </si>
  <si>
    <t>XIDX:RSGK</t>
  </si>
  <si>
    <t>Penyesuaian Proforma</t>
  </si>
  <si>
    <t>Penerimaan Kas Dari Pihak...</t>
  </si>
  <si>
    <t>Pembayaran Beban Operasi</t>
  </si>
  <si>
    <t>Pengembalian Uang Muka Pe...</t>
  </si>
  <si>
    <t>Realisasi (Penempatan) De...</t>
  </si>
  <si>
    <t>Penambahan Piutang Pihak ...</t>
  </si>
  <si>
    <t>Hasil Penjualan Investasi</t>
  </si>
  <si>
    <t>Uang Muka Pembelian Aset ...</t>
  </si>
  <si>
    <t>Pembayaran Dari Akuisisi ...</t>
  </si>
  <si>
    <t>Perolehan Aset Tidak Lanc...</t>
  </si>
  <si>
    <t>Kontribusi Modal Dari Pih...</t>
  </si>
  <si>
    <t>Penerimaan Pinjaman Dari ...</t>
  </si>
  <si>
    <t>Penerimaan (Pembayaran) P...</t>
  </si>
  <si>
    <t>Penerimaan Dari Setoran M...</t>
  </si>
  <si>
    <t>Pembayaran Pinjaman Lainn...</t>
  </si>
  <si>
    <t>24 Jun 24</t>
  </si>
  <si>
    <t>RUNS</t>
  </si>
  <si>
    <t>XIDX:RUNS</t>
  </si>
  <si>
    <t>Pembayaran Kepada Direksi...</t>
  </si>
  <si>
    <t>Penerimaan Dari Aktivitas...</t>
  </si>
  <si>
    <t>Penerimaan Pembayaran Piu...</t>
  </si>
  <si>
    <t>Penempatan Uang Jaminan</t>
  </si>
  <si>
    <t>Penjualan Aset Tetap</t>
  </si>
  <si>
    <t>Pemberian Piutang Non-Usa...</t>
  </si>
  <si>
    <t>Arus Kas Neto Pelepasan B...</t>
  </si>
  <si>
    <t>Pembayaran Saham Treasury</t>
  </si>
  <si>
    <t>Penerimaan Dari Utang Non...</t>
  </si>
  <si>
    <t>Pembayaran Dividen Di Ent...</t>
  </si>
  <si>
    <t>Setoran Modal Dari Kepent...</t>
  </si>
  <si>
    <t>Penerimaan Dari Utang Yan...</t>
  </si>
  <si>
    <t>Kas Dan Setara Kas Entita...</t>
  </si>
  <si>
    <t>02 May 23</t>
  </si>
  <si>
    <t>SBMA</t>
  </si>
  <si>
    <t>XIDX:SBMA</t>
  </si>
  <si>
    <t>Pembayaran Deviden</t>
  </si>
  <si>
    <t>Setoran Modal Penawaran U...</t>
  </si>
  <si>
    <t>Pelaksanaan Waran</t>
  </si>
  <si>
    <t>17 Jun 26</t>
  </si>
  <si>
    <t>CMNT</t>
  </si>
  <si>
    <t>XIDX:CMNT</t>
  </si>
  <si>
    <t>Total Penyesuaian Profo...</t>
  </si>
  <si>
    <t>Kepentingan Non-Pegendal...</t>
  </si>
  <si>
    <t>Pembelian Aset Tetap Dan ...</t>
  </si>
  <si>
    <t>Penyertaan Saham Kepada A...</t>
  </si>
  <si>
    <t>Penerimaan Dari Divestasi...</t>
  </si>
  <si>
    <t>Hasil Penawaran Umum Perd...</t>
  </si>
  <si>
    <t>(Penurunan)/Kenaikan Pinj...</t>
  </si>
  <si>
    <t>Kenaikan Bank Yang Dibata...</t>
  </si>
  <si>
    <t>Pembayaran Pinjaman Pihak...</t>
  </si>
  <si>
    <t>Pembayaran Dividen Non-Pe...</t>
  </si>
  <si>
    <t>Pembayaran Biaya Keuangan</t>
  </si>
  <si>
    <t>Dampak Neto Perubahan Nil...</t>
  </si>
  <si>
    <t>GTSI</t>
  </si>
  <si>
    <t>XIDX:GTSI</t>
  </si>
  <si>
    <t>Utang Jangka Panj...</t>
  </si>
  <si>
    <t>Utang Lain Jangka Pan...</t>
  </si>
  <si>
    <t>Total Utang Lain Ja...</t>
  </si>
  <si>
    <t>Penerimaan Kas Lain-Lain</t>
  </si>
  <si>
    <t>Penerimaan (Pembayaran) A...</t>
  </si>
  <si>
    <t>Perolehan Dana Investasi</t>
  </si>
  <si>
    <t>Uang Muka Pengedokan</t>
  </si>
  <si>
    <t>Pengakuisisian Entitas An...</t>
  </si>
  <si>
    <t>Pinjaman Kepada Pihak Ber...</t>
  </si>
  <si>
    <t>Investasi Kepada Pihak Ke...</t>
  </si>
  <si>
    <t>Pembayaran Pinjaman Dari ...</t>
  </si>
  <si>
    <t>Pembayaran Dividen Entita...</t>
  </si>
  <si>
    <t>Penempatan Deposito Yang ...</t>
  </si>
  <si>
    <t>Penerimaan Deposito Yang ...</t>
  </si>
  <si>
    <t>Pembayaran Pinjaman Ke Pi...</t>
  </si>
  <si>
    <t>Penurunan Bersih Kas Dan Setara...</t>
  </si>
  <si>
    <t>Kas Dan Setara Kas Aset Dimilik...</t>
  </si>
  <si>
    <t>06 Jul 26</t>
  </si>
  <si>
    <t>IDEA</t>
  </si>
  <si>
    <t>XIDX:IDEA</t>
  </si>
  <si>
    <t>Penerimaan Lain-Lain</t>
  </si>
  <si>
    <t>Pembayaran Untuk Beban Ke...</t>
  </si>
  <si>
    <t>Penempatan Deposito Berja...</t>
  </si>
  <si>
    <t>Investasi Entitas Anak</t>
  </si>
  <si>
    <t>Pembayaran Pinjaman Jangk...</t>
  </si>
  <si>
    <t>Penerimaan Pinjaman Jangk...</t>
  </si>
  <si>
    <t>Penerimaan Tambahan Setor...</t>
  </si>
  <si>
    <t>Penerimaan (Pembayaran) D...</t>
  </si>
  <si>
    <t>Penerimaan Pinjaman Pihak...</t>
  </si>
  <si>
    <t>KUAS</t>
  </si>
  <si>
    <t>XIDX:KUAS</t>
  </si>
  <si>
    <t>Penerimaan Raksadana Dari...</t>
  </si>
  <si>
    <t>Perdana Saham</t>
  </si>
  <si>
    <t>Penerimaan Atas Agio Saha...</t>
  </si>
  <si>
    <t>Penerimaan Utang Pembelia...</t>
  </si>
  <si>
    <t>BOBA</t>
  </si>
  <si>
    <t>XIDX:BOBA</t>
  </si>
  <si>
    <t>Q3 2026</t>
  </si>
  <si>
    <t>Telah Ditentukan Penggun...</t>
  </si>
  <si>
    <t>Belum Ditentukan Penggun...</t>
  </si>
  <si>
    <t>Penerimaan (Pembayaran) O...</t>
  </si>
  <si>
    <t>Uang Muka Pembelian</t>
  </si>
  <si>
    <t>Investasi Pada Enitas Aso...</t>
  </si>
  <si>
    <t>Penambahan Aset Takberwuj...</t>
  </si>
  <si>
    <t>Penambahan Aset Tetap</t>
  </si>
  <si>
    <t>Uang Muka Penjualan Saham</t>
  </si>
  <si>
    <t>Pembayaran Sewa Pembiayaa...</t>
  </si>
  <si>
    <t>Penambahan Setoran Modal</t>
  </si>
  <si>
    <t>Pembagian Dividen</t>
  </si>
  <si>
    <t>MTEL</t>
  </si>
  <si>
    <t>XIDX:MTEL</t>
  </si>
  <si>
    <t>Beban Karyawan</t>
  </si>
  <si>
    <t>Surat Berharga Jangka...</t>
  </si>
  <si>
    <t>Pinjaman Jangka Pende...</t>
  </si>
  <si>
    <t>Utang Obligasi</t>
  </si>
  <si>
    <t>Pinjaman Jangka P...</t>
  </si>
  <si>
    <t>Penghasilan Pendanaan Dit...</t>
  </si>
  <si>
    <t>Penerimaan Atas Restitusi...</t>
  </si>
  <si>
    <t>Hasil Dari Pelepasan Aset...</t>
  </si>
  <si>
    <t>Pembelian Reksadana</t>
  </si>
  <si>
    <t>Penjualan Reksadana</t>
  </si>
  <si>
    <t>Reksadana Diukur Nilai Wa...</t>
  </si>
  <si>
    <t>Penambahan Aset Lancar La...</t>
  </si>
  <si>
    <t>Keuntungan Pelepasan Aset...</t>
  </si>
  <si>
    <t>Pembayaran Untuk Akuisisi...</t>
  </si>
  <si>
    <t>Penambahan Modal Saham</t>
  </si>
  <si>
    <t>Pembayaran Obligasi</t>
  </si>
  <si>
    <t>Penerimaan Obligasi</t>
  </si>
  <si>
    <t>Penerimaan Dari Surat Uta...</t>
  </si>
  <si>
    <t>Pembayaran Dari Surat Uta...</t>
  </si>
  <si>
    <t>Kas Dibayarkan Kepada Pem...</t>
  </si>
  <si>
    <t>Pembelian Saham Treasuri</t>
  </si>
  <si>
    <t>Kas Dan Setara Kas Atas Entitas...</t>
  </si>
  <si>
    <t>PEG (Forward)</t>
  </si>
  <si>
    <t>09 Jul 26</t>
  </si>
  <si>
    <t>DEPO</t>
  </si>
  <si>
    <t>XIDX:DEPO</t>
  </si>
  <si>
    <t>Laba Pra Akuisisi</t>
  </si>
  <si>
    <t>Utang Pembiayaan Kons...</t>
  </si>
  <si>
    <t>Perolehan Aset Hak-Guna</t>
  </si>
  <si>
    <t>Setoran Modal Kepentingan...</t>
  </si>
  <si>
    <t>Pembayaran Dividen Tunai ...</t>
  </si>
  <si>
    <t>Setoran Modal Saham</t>
  </si>
  <si>
    <t>08 Jul 26</t>
  </si>
  <si>
    <t>BINO</t>
  </si>
  <si>
    <t>XIDX:BINO</t>
  </si>
  <si>
    <t>Pembayaran Pajak Final</t>
  </si>
  <si>
    <t>Perolehan Investasi Saham</t>
  </si>
  <si>
    <t>Hasil Penjualan Investasi...</t>
  </si>
  <si>
    <t>Pembayaran Uang Muka Aset...</t>
  </si>
  <si>
    <t>Kenaikan (Penurunan) Utan...</t>
  </si>
  <si>
    <t>Penerimaan Ipo Saham</t>
  </si>
  <si>
    <t>Pembayaran Utang Leasing</t>
  </si>
  <si>
    <t>Penerimaan Utang Pemegang...</t>
  </si>
  <si>
    <t>Pembayaran Utang Pemegang...</t>
  </si>
  <si>
    <t>05 Jul 24</t>
  </si>
  <si>
    <t>CMRY</t>
  </si>
  <si>
    <t>XIDX:CMRY</t>
  </si>
  <si>
    <t>Keuntungan Atas Penjualan...</t>
  </si>
  <si>
    <t>Operasi Yang Dihentikan</t>
  </si>
  <si>
    <t>Penambahan Aset Hak-Guna</t>
  </si>
  <si>
    <t>Penerimaan Dari Investasi...</t>
  </si>
  <si>
    <t>Perolehan Investasi Pada ...</t>
  </si>
  <si>
    <t>Penerimaan Neto Dari Pene...</t>
  </si>
  <si>
    <t>Penerimaan Dari Kepenting...</t>
  </si>
  <si>
    <t>Penerimaan Pinjaman Reken...</t>
  </si>
  <si>
    <t>04 Sep 26</t>
  </si>
  <si>
    <t>WGSH</t>
  </si>
  <si>
    <t>XIDX:WGSH</t>
  </si>
  <si>
    <t>Pembayaran Kas Untuk Pers...</t>
  </si>
  <si>
    <t>Pembayaran Imbalan Pasca ...</t>
  </si>
  <si>
    <t>Pembayaran Kepada Pemegan...</t>
  </si>
  <si>
    <t>Hasil Penjualan Aset Takb...</t>
  </si>
  <si>
    <t>Perolehan Tanah Untuk Pen...</t>
  </si>
  <si>
    <t>Penempatan Dana Dibatasi ...</t>
  </si>
  <si>
    <t>Pembayaran Uang Muka Inve...</t>
  </si>
  <si>
    <t>Perolehan Utang Bank</t>
  </si>
  <si>
    <t>Perolehan Utang Bank Jang...</t>
  </si>
  <si>
    <t>Penerimaan Dari Penyertaa...</t>
  </si>
  <si>
    <t>Pengurangan Kepentingan N...</t>
  </si>
  <si>
    <t>Saldo Kas Dan Bank Entitas Anak...</t>
  </si>
  <si>
    <t>09 Jul 25</t>
  </si>
  <si>
    <t>TAYS</t>
  </si>
  <si>
    <t>XIDX:TAYS</t>
  </si>
  <si>
    <t>Q1 2025</t>
  </si>
  <si>
    <t>2025</t>
  </si>
  <si>
    <t>Penambahan Piutang Lain P...</t>
  </si>
  <si>
    <t>Penghasilan Dari Penjuala...</t>
  </si>
  <si>
    <t>Perolehan Entitas Anak</t>
  </si>
  <si>
    <t>Investasi (Shareholder)</t>
  </si>
  <si>
    <t>Penerimaan Agio Saham</t>
  </si>
  <si>
    <t>Penerimaan Utang Jangka M...</t>
  </si>
  <si>
    <t>WMPP</t>
  </si>
  <si>
    <t>XIDX:WMPP</t>
  </si>
  <si>
    <t>Surat Berharga Ja...</t>
  </si>
  <si>
    <t>Kewajiban Lembaga...</t>
  </si>
  <si>
    <t>Penambahan Rekening Yang ...</t>
  </si>
  <si>
    <t>Pemberian Kembali Pinjama...</t>
  </si>
  <si>
    <t>Penerimaan Kembali Pinjam...</t>
  </si>
  <si>
    <t>Pembayaran Utang Lain Non...</t>
  </si>
  <si>
    <t>Penerimaan Utang Lain Non...</t>
  </si>
  <si>
    <t>Penerimaan Kembali Jamina...</t>
  </si>
  <si>
    <t>Penempatan Jaminan</t>
  </si>
  <si>
    <t>Pembayaran Kewajiban Anja...</t>
  </si>
  <si>
    <t>Penerimaan Kewajiban Anja...</t>
  </si>
  <si>
    <t>Pembayaran Kembali Pinjam...</t>
  </si>
  <si>
    <t>Pembayaran Uang Muka Pinj...</t>
  </si>
  <si>
    <t>Penerimaan Surat Utang Ja...</t>
  </si>
  <si>
    <t>Pembayaran Surat Berharga...</t>
  </si>
  <si>
    <t>RMKE</t>
  </si>
  <si>
    <t>XIDX:RMKE</t>
  </si>
  <si>
    <t>Pinjaman Jangka Panja...</t>
  </si>
  <si>
    <t>Penerimaan Untuk Beban Ad...</t>
  </si>
  <si>
    <t>Penerimaan Perpajakan</t>
  </si>
  <si>
    <t>Penempatan Uang Muka Pemb...</t>
  </si>
  <si>
    <t>Penarikan Modal Saham Aso...</t>
  </si>
  <si>
    <t>Pencairan Deposito</t>
  </si>
  <si>
    <t>Pengeluaran Untuk Akuisis...</t>
  </si>
  <si>
    <t>Saldo Kas Neto Yang Diter...</t>
  </si>
  <si>
    <t>Uang Muka Pembelian Saham</t>
  </si>
  <si>
    <t>Penerimaan Dari Pinjaman</t>
  </si>
  <si>
    <t>Pinjaman Jangka Panjang</t>
  </si>
  <si>
    <t>Penerimaan</t>
  </si>
  <si>
    <t>Pembayaran</t>
  </si>
  <si>
    <t>Total Pinjaman Jangka P...</t>
  </si>
  <si>
    <t>Pinjaman Jangka Pendek</t>
  </si>
  <si>
    <t>Penerimaan Dividen</t>
  </si>
  <si>
    <t>Penerbitan Obligasi</t>
  </si>
  <si>
    <t>Pembayaran Penerbitan Obl...</t>
  </si>
  <si>
    <t>Penerimaan Deposito</t>
  </si>
  <si>
    <t>Pembayaran Saham Treasuri</t>
  </si>
  <si>
    <t>Penerimaan Atas Modal Dis...</t>
  </si>
  <si>
    <t>Kas Dan Bank Dari Akuisisi Enti...</t>
  </si>
  <si>
    <t>Kas Dan Bank Dari Pelepasan Ent...</t>
  </si>
  <si>
    <t>OBMD</t>
  </si>
  <si>
    <t>XIDX:OBMD</t>
  </si>
  <si>
    <t>Utang Bank Jangka Pan...</t>
  </si>
  <si>
    <t>Utang Sewa Pembiayaan</t>
  </si>
  <si>
    <t>Penerimaan Lain-Lain Bers...</t>
  </si>
  <si>
    <t>Pembayaran Lain-Lain Bers...</t>
  </si>
  <si>
    <t>Penampatan Investasi Lain...</t>
  </si>
  <si>
    <t>Arus Pendanaan Umum</t>
  </si>
  <si>
    <t>Setoran Saham</t>
  </si>
  <si>
    <t>Pembayaran Atas Pinjaman ...</t>
  </si>
  <si>
    <t>Pembayaran Deviden Kas</t>
  </si>
  <si>
    <t>AVIA</t>
  </si>
  <si>
    <t>XIDX:AVIA</t>
  </si>
  <si>
    <t>Penerimaan Penghasilan Bu...</t>
  </si>
  <si>
    <t>Penerimaan Dari Pejualan ...</t>
  </si>
  <si>
    <t>Hasil Dari Penjualan Enti...</t>
  </si>
  <si>
    <t>Perolehan Saham Entitas A...</t>
  </si>
  <si>
    <t>Penerimaan Investasi Jang...</t>
  </si>
  <si>
    <t>Akuisisi Saham Treasuri</t>
  </si>
  <si>
    <t>Penambahan Saham Baru</t>
  </si>
  <si>
    <t>Penerbitan Saham Entitas ...</t>
  </si>
  <si>
    <t>20 Apr 26</t>
  </si>
  <si>
    <t>IPPE</t>
  </si>
  <si>
    <t>XIDX:IPPE</t>
  </si>
  <si>
    <t>Q3 2024</t>
  </si>
  <si>
    <t>Q2 2024</t>
  </si>
  <si>
    <t>Q1 2024</t>
  </si>
  <si>
    <t>Q4 2023</t>
  </si>
  <si>
    <t>2024</t>
  </si>
  <si>
    <t>Pembayaran Kas Operasi La...</t>
  </si>
  <si>
    <t>Uang Muka Pematangan Laha...</t>
  </si>
  <si>
    <t>Penerimaan Dari Pinjaman ...</t>
  </si>
  <si>
    <t>Penyertaan Pada Entitas A...</t>
  </si>
  <si>
    <t>NASI</t>
  </si>
  <si>
    <t>XIDX:NASI</t>
  </si>
  <si>
    <t>Pembayaran Untuk Piutang ...</t>
  </si>
  <si>
    <t>Penerimaan Dan/ (Pembayar...</t>
  </si>
  <si>
    <t>Penerimaan Dari Utang Pih...</t>
  </si>
  <si>
    <t>Setoran Modal Melalui Pen...</t>
  </si>
  <si>
    <t>BSML</t>
  </si>
  <si>
    <t>XIDX:BSML</t>
  </si>
  <si>
    <t>Penerimaan Kas Dari Aktiv...</t>
  </si>
  <si>
    <t>Uang Muka Sewa Kapal</t>
  </si>
  <si>
    <t>Uang Muka Docking</t>
  </si>
  <si>
    <t>Bank Yang Dibatasi Penggu...</t>
  </si>
  <si>
    <t>Penerimaan Dana Hasil Ipo</t>
  </si>
  <si>
    <t>Modal Disetor Lainnya</t>
  </si>
  <si>
    <t>Peningkatan Modal Disetor</t>
  </si>
  <si>
    <t>26 Apr 24</t>
  </si>
  <si>
    <t>DRMA</t>
  </si>
  <si>
    <t>XIDX:DRMA</t>
  </si>
  <si>
    <t>Pembayaran Imbalan Kerja ...</t>
  </si>
  <si>
    <t>Penerimaan Atas Klaim Asu...</t>
  </si>
  <si>
    <t>Pengembalian Pajak</t>
  </si>
  <si>
    <t>Pembayaaran Atas Penambah...</t>
  </si>
  <si>
    <t>Penerimaan Dividen Dari E...</t>
  </si>
  <si>
    <t>Penambahan Investasi Sete...</t>
  </si>
  <si>
    <t>Pembayaran Dividen Kas Ol...</t>
  </si>
  <si>
    <t>(Pembayaran) Penerimaan P...</t>
  </si>
  <si>
    <t>Peningkatan Tambahan Moda...</t>
  </si>
  <si>
    <t>28 Apr 26</t>
  </si>
  <si>
    <t>ADMR</t>
  </si>
  <si>
    <t>XIDX:ADMR</t>
  </si>
  <si>
    <t>Piutang Pembiayaan</t>
  </si>
  <si>
    <t>Utang Royalti</t>
  </si>
  <si>
    <t>Pembayaran Pajak Lainnya ...</t>
  </si>
  <si>
    <t>Pengembalian Ppn</t>
  </si>
  <si>
    <t>Penerimaan Piutang Sewa P...</t>
  </si>
  <si>
    <t>Pembayaran Royalti</t>
  </si>
  <si>
    <t>Pembayaran Biaya Pembongk...</t>
  </si>
  <si>
    <t>Pembayaran Kompensasi Ata...</t>
  </si>
  <si>
    <t>Pembayaran Atas Akuisisi ...</t>
  </si>
  <si>
    <t>Pemberian Pinjaman Pihak ...</t>
  </si>
  <si>
    <t>Penerimaan Pembayaran Pin...</t>
  </si>
  <si>
    <t>Penerimaan Dari Pencairan...</t>
  </si>
  <si>
    <t>Pemberian Pinjaman Ke Pem...</t>
  </si>
  <si>
    <t>Transfer Ke Kas Yang Diba...</t>
  </si>
  <si>
    <t>Penerimaan Pencairan Depo...</t>
  </si>
  <si>
    <t>Pembayaran Atas Aset Tida...</t>
  </si>
  <si>
    <t>Penjualan Atas Investasi ...</t>
  </si>
  <si>
    <t>Pemberian Pitang Lain-Lai...</t>
  </si>
  <si>
    <t>Penerimaan Dari Piutang L...</t>
  </si>
  <si>
    <t>Penerimaan Dari Klaim Seh...</t>
  </si>
  <si>
    <t>Penerimaan Dari Hasil Pen...</t>
  </si>
  <si>
    <t>Pembayaran Beban Yang Ber...</t>
  </si>
  <si>
    <t>Pembayaran Atas Penurunan...</t>
  </si>
  <si>
    <t>Pembayaran Atas Pengurang...</t>
  </si>
  <si>
    <t>SEMA</t>
  </si>
  <si>
    <t>XIDX:SEMA</t>
  </si>
  <si>
    <t>Pembayaran Untuk Beban Op...</t>
  </si>
  <si>
    <t>Penjualan Properti Invest...</t>
  </si>
  <si>
    <t>Penempatan Setara Kas Yan...</t>
  </si>
  <si>
    <t>08 Jul 22</t>
  </si>
  <si>
    <t>ASLC</t>
  </si>
  <si>
    <t>XIDX:ASLC</t>
  </si>
  <si>
    <t>Penerimaan Dari Taksiran ...</t>
  </si>
  <si>
    <t>Pembayaran Imbalan Karyaw...</t>
  </si>
  <si>
    <t>Pencairan (Penempatan) As...</t>
  </si>
  <si>
    <t>Pembayaran Pembelian Saha...</t>
  </si>
  <si>
    <t>Pencairan Pinjaman Bank</t>
  </si>
  <si>
    <t>Penerimaan Kas Dari Pinja...</t>
  </si>
  <si>
    <t>Pembayaran Kas Dari Pinja...</t>
  </si>
  <si>
    <t>Penerimaan Kas Dari Pemeg...</t>
  </si>
  <si>
    <t>Pembayaran Kepada Kepenti...</t>
  </si>
  <si>
    <t>02 Jun 26</t>
  </si>
  <si>
    <t>NETV</t>
  </si>
  <si>
    <t>XIDX:NETV</t>
  </si>
  <si>
    <t>Beban Program Dan Penyiar...</t>
  </si>
  <si>
    <t>Total Kas Dan Setara K...</t>
  </si>
  <si>
    <t>Pembayaran Bunga Atas Pin...</t>
  </si>
  <si>
    <t>Penambahan Investasi Saha...</t>
  </si>
  <si>
    <t>Hasil Penjualan Aset Tida...</t>
  </si>
  <si>
    <t>Pembayaran Uang Muka Paym...</t>
  </si>
  <si>
    <t>Penerimaan Dari Peningkat...</t>
  </si>
  <si>
    <t>Pembayaran Atas Liabilita...</t>
  </si>
  <si>
    <t>Hasil Dari Penerbitan Sah...</t>
  </si>
  <si>
    <t>Pembayaran Dari Biaya Pen...</t>
  </si>
  <si>
    <t>Pembayaran Biaya Transaks...</t>
  </si>
  <si>
    <t>Pembayaran Biaya Penalti ...</t>
  </si>
  <si>
    <t>Penerimaan Dari Rekening ...</t>
  </si>
  <si>
    <t>Penerimaan Dari Obligasi ...</t>
  </si>
  <si>
    <t>Pembayaran Untuk Persiapa...</t>
  </si>
  <si>
    <t>BAUT</t>
  </si>
  <si>
    <t>XIDX:BAUT</t>
  </si>
  <si>
    <t>Pembayaran Kas Kepada Beb...</t>
  </si>
  <si>
    <t>Penerimaan Dari Restitusi...</t>
  </si>
  <si>
    <t>Penerimaan Utang Bank Dan...</t>
  </si>
  <si>
    <t>Penerimaan Pembiayaan Kon...</t>
  </si>
  <si>
    <t>Setoran Modal Entitas Ana...</t>
  </si>
  <si>
    <t>30 May 24</t>
  </si>
  <si>
    <t>ENAK</t>
  </si>
  <si>
    <t>XIDX:ENAK</t>
  </si>
  <si>
    <t>Pembayaran Kas Beban Sewa</t>
  </si>
  <si>
    <t>Pendapatan (Pembayaran) O...</t>
  </si>
  <si>
    <t>Pencairan Kas Yang Dibata...</t>
  </si>
  <si>
    <t>Beban Operasional Lain</t>
  </si>
  <si>
    <t>Pembayaran Bunga Dan Bagi...</t>
  </si>
  <si>
    <t>Penambahan Aset Tetap Dal...</t>
  </si>
  <si>
    <t>Uang Muka Pembelian Peral...</t>
  </si>
  <si>
    <t>Penerimaan Dana Hibah Dar...</t>
  </si>
  <si>
    <t>Penerimaan Pinjaman Musya...</t>
  </si>
  <si>
    <t>Pembayaran Kembali Utang ...</t>
  </si>
  <si>
    <t>Penambahan Modal Melalui ...</t>
  </si>
  <si>
    <t>Pemberian Piutang Lain-La...</t>
  </si>
  <si>
    <t>Pengaruh Selisih Kurs</t>
  </si>
  <si>
    <t>Total Kas Dan Setara Kas Awal...</t>
  </si>
  <si>
    <t>22 Jun 23</t>
  </si>
  <si>
    <t>NTBK</t>
  </si>
  <si>
    <t>XIDX:NTBK</t>
  </si>
  <si>
    <t>Agio Waran</t>
  </si>
  <si>
    <t>Investasi Kepada Entitas ...</t>
  </si>
  <si>
    <t>Pembayaran Pituang Lain-L...</t>
  </si>
  <si>
    <t>26 May 26</t>
  </si>
  <si>
    <t>SMKM</t>
  </si>
  <si>
    <t>XIDX:SMKM</t>
  </si>
  <si>
    <t>Total Final</t>
  </si>
  <si>
    <t>Kegiatan Operasional Lain...</t>
  </si>
  <si>
    <t>Dividen Kas</t>
  </si>
  <si>
    <t>Uang Muka Setoran Modal</t>
  </si>
  <si>
    <t>03 Jul 24</t>
  </si>
  <si>
    <t>STAA</t>
  </si>
  <si>
    <t>XIDX:STAA</t>
  </si>
  <si>
    <t>Restitusi Pajak Penghasil...</t>
  </si>
  <si>
    <t>Kenaikan Piutang Pihak Ke...</t>
  </si>
  <si>
    <t>Penambahan Piutang Plasma</t>
  </si>
  <si>
    <t>Kenaikan Uang Muka Penyer...</t>
  </si>
  <si>
    <t>Penurunan Aset Tidak Lanc...</t>
  </si>
  <si>
    <t>Kenaikan Aset Tidak Lanca...</t>
  </si>
  <si>
    <t>Penambahan Aset Biologis</t>
  </si>
  <si>
    <t>Penerbitan Saham Perusaha...</t>
  </si>
  <si>
    <t>Perolehan Utang Non-Usaha...</t>
  </si>
  <si>
    <t>Pembayaran Utang Non-Usah...</t>
  </si>
  <si>
    <t>Perolehan Liabilitas Sewa</t>
  </si>
  <si>
    <t>Biaya Ditangguhkan Atas B...</t>
  </si>
  <si>
    <t>Perolehan Utang Jangka Pa...</t>
  </si>
  <si>
    <t>Perolehan Liabilitas Keua...</t>
  </si>
  <si>
    <t>Penambahan Saham Treasuri</t>
  </si>
  <si>
    <t>Kenaikan Deposito Berjang...</t>
  </si>
  <si>
    <t>03 Jun 26</t>
  </si>
  <si>
    <t>NANO</t>
  </si>
  <si>
    <t>XIDX:NANO</t>
  </si>
  <si>
    <t>Akuisisi Kepentingan Nonp...</t>
  </si>
  <si>
    <t>Penerimaan Modal Disetor ...</t>
  </si>
  <si>
    <t>Pembayaran Untuk Utang Pi...</t>
  </si>
  <si>
    <t>Pembayaran Hutang Bank</t>
  </si>
  <si>
    <t>BIKE</t>
  </si>
  <si>
    <t>XIDX:BIKE</t>
  </si>
  <si>
    <t>Penambahan Aset Hak Guna</t>
  </si>
  <si>
    <t>Penerimaan Pelunasan Pinj...</t>
  </si>
  <si>
    <t>Pembayaran Biaya Penerbit...</t>
  </si>
  <si>
    <t>Penerimaan Dari Eksekusi ...</t>
  </si>
  <si>
    <t>Pelaksanaa Waran</t>
  </si>
  <si>
    <t>Dividen</t>
  </si>
  <si>
    <t>09 May 25</t>
  </si>
  <si>
    <t>WIRG</t>
  </si>
  <si>
    <t>XIDX:WIRG</t>
  </si>
  <si>
    <t>Kewajiban Lembaga Keu...</t>
  </si>
  <si>
    <t>Penerimaan (Pembayaran) B...</t>
  </si>
  <si>
    <t>Penerimaan Dari (Pembayar...</t>
  </si>
  <si>
    <t>Investasi Pada Saham</t>
  </si>
  <si>
    <t>Pembayaran Utang Sewa</t>
  </si>
  <si>
    <t>Akuisisi Kepentingan Pada...</t>
  </si>
  <si>
    <t>Peningkatan Modal Saham</t>
  </si>
  <si>
    <t>Tambahan Modal Disetor En...</t>
  </si>
  <si>
    <t>Penerbitan Saham Baru Mel...</t>
  </si>
  <si>
    <t>Setoran Modal Pihak Non-P...</t>
  </si>
  <si>
    <t>Tambahan Modal Disetor Me...</t>
  </si>
  <si>
    <t>Pelunasan Obligasi Konver...</t>
  </si>
  <si>
    <t>Penambahan Bagian Kepemil...</t>
  </si>
  <si>
    <t>Dampak Akuisisi Entitas Anak</t>
  </si>
  <si>
    <t>Kas Dan Bank Sebelum Kehilangan...</t>
  </si>
  <si>
    <t>Pelepasan Entitas Anak</t>
  </si>
  <si>
    <t>SICO</t>
  </si>
  <si>
    <t>XIDX:SICO</t>
  </si>
  <si>
    <t>Pembayaran Manfaat Karyaw...</t>
  </si>
  <si>
    <t>Pnerimaan Piutang Lain-La...</t>
  </si>
  <si>
    <t>Hasil Dari Penjualan Aset...</t>
  </si>
  <si>
    <t>Kenaikan Kepentingan Non ...</t>
  </si>
  <si>
    <t>Saham Penawaran Umum Perd...</t>
  </si>
  <si>
    <t>Penerimaan Pelaksanaan Wa...</t>
  </si>
  <si>
    <t>Kenaikan Bersih Piutang L...</t>
  </si>
  <si>
    <t>Penurunan Bersih Piutang ...</t>
  </si>
  <si>
    <t>Penurunan Bersih Utang Pi...</t>
  </si>
  <si>
    <t>Kenaikan Bersih Utang Pih...</t>
  </si>
  <si>
    <t>Pembayaran Liabilitas Hak...</t>
  </si>
  <si>
    <t>GOTO</t>
  </si>
  <si>
    <t>XIDX:GOTO</t>
  </si>
  <si>
    <t>Beban Penyusutan</t>
  </si>
  <si>
    <t>Beban Penelitian Dan Peng...</t>
  </si>
  <si>
    <t>Laba (Rugi) Atas Perubaha...</t>
  </si>
  <si>
    <t>Total Piutang Pembiaya...</t>
  </si>
  <si>
    <t>Investasi Pada Entitas P...</t>
  </si>
  <si>
    <t>Utang Lembaga Keu...</t>
  </si>
  <si>
    <t>Liabilitas Derivatif</t>
  </si>
  <si>
    <t>Pembayaran Kepada Pelangg...</t>
  </si>
  <si>
    <t>Penerimaan Dari Pengguna ...</t>
  </si>
  <si>
    <t>Pembiayaan Yang Disalurka...</t>
  </si>
  <si>
    <t>Pembayaran Terkait Biaya ...</t>
  </si>
  <si>
    <t>Penerimaan Dividen Dari I...</t>
  </si>
  <si>
    <t>Penambahan Pinjaman Kepad...</t>
  </si>
  <si>
    <t>Penerimaan Dari Pemberian...</t>
  </si>
  <si>
    <t>Pelepasan Kas Bersih Atas...</t>
  </si>
  <si>
    <t>Penempatan Pada Deposito ...</t>
  </si>
  <si>
    <t>Penempatan Pada Kas Yang ...</t>
  </si>
  <si>
    <t>Penerimaan Dari Promissor...</t>
  </si>
  <si>
    <t>Penerimaan Atas Penjualan...</t>
  </si>
  <si>
    <t>Penerimaan Dividen Dari A...</t>
  </si>
  <si>
    <t>Penerimaan Hasil Penjuala...</t>
  </si>
  <si>
    <t>Penerimaan Atas Pengembal...</t>
  </si>
  <si>
    <t>Penerimaan Uang Muka Penj...</t>
  </si>
  <si>
    <t>Pembayaran Atas Porsi Pok...</t>
  </si>
  <si>
    <t>Pembayaran Untuk Pembelia...</t>
  </si>
  <si>
    <t>Akuisisi Saham Tresuri</t>
  </si>
  <si>
    <t>Penerimaan Dari Pengeksek...</t>
  </si>
  <si>
    <t>Pembayaran Atas Eksekusi ...</t>
  </si>
  <si>
    <t>Pelepasan Kas Atas Klasifikasi ...</t>
  </si>
  <si>
    <t>TLDN</t>
  </si>
  <si>
    <t>XIDX:TLDN</t>
  </si>
  <si>
    <t>Penerimaan Tagihan Pajak</t>
  </si>
  <si>
    <t>Penambahan Beban Tangguha...</t>
  </si>
  <si>
    <t>Penambahan Bibitan</t>
  </si>
  <si>
    <t>Penambahan Tanaman Produk...</t>
  </si>
  <si>
    <t>Penambahan Investasi Keua...</t>
  </si>
  <si>
    <t>Pengurangan (Kenaikan) Pi...</t>
  </si>
  <si>
    <t>Pembatalan Penerbitan Sah...</t>
  </si>
  <si>
    <t>Pembayaran Dividen Kas En...</t>
  </si>
  <si>
    <t>Penambahan (Pengembalian)...</t>
  </si>
  <si>
    <t>Pelaksanaan Ipo</t>
  </si>
  <si>
    <t>Kas Dan Setara Kas Entitas Anak...</t>
  </si>
  <si>
    <t>Dampak Perubahan Nilai Tukar At...</t>
  </si>
  <si>
    <t>13 Oct 26</t>
  </si>
  <si>
    <t>MTMH</t>
  </si>
  <si>
    <t>XIDX:MTMH</t>
  </si>
  <si>
    <t>Penerimaan Kas Dari Bank</t>
  </si>
  <si>
    <t>Penerimaan Klaim Pengemba...</t>
  </si>
  <si>
    <t>Penerimaan Atas Transaksi...</t>
  </si>
  <si>
    <t>(Kenaikan)/Penurunan Inve...</t>
  </si>
  <si>
    <t>Penghapusan Aset Tidak La...</t>
  </si>
  <si>
    <t>Perolehan Akuisisi Aset T...</t>
  </si>
  <si>
    <t>Penambahan Dari Agio Saha...</t>
  </si>
  <si>
    <t>Pembayaran Pinjaman Pemeg...</t>
  </si>
  <si>
    <t>Pembayaran Aset Hak Guna</t>
  </si>
  <si>
    <t>24 Jun 26</t>
  </si>
  <si>
    <t>WINR</t>
  </si>
  <si>
    <t>XIDX:WINR</t>
  </si>
  <si>
    <t>Pembayaran Kas Kepada :</t>
  </si>
  <si>
    <t>Pemasok</t>
  </si>
  <si>
    <t>Kontraktor</t>
  </si>
  <si>
    <t>Karyawan</t>
  </si>
  <si>
    <t>Total Pembayaran Kas Ke...</t>
  </si>
  <si>
    <t>Penerimaan Kas Dari Dana ...</t>
  </si>
  <si>
    <t>Uang Muka Pembelian Tanah</t>
  </si>
  <si>
    <t>Penerimaan Dari Pengembal...</t>
  </si>
  <si>
    <t>Peningkatan Aset Tidak La...</t>
  </si>
  <si>
    <t>Akuisisi Entitas Anak Bar...</t>
  </si>
  <si>
    <t>Penambahan Modal Saham Da...</t>
  </si>
  <si>
    <t>Penerimaan Utang Pihak Ke...</t>
  </si>
  <si>
    <t>Pembayaran Utang Pihak Ke...</t>
  </si>
  <si>
    <t>Penerimaan Pinjaman Berag...</t>
  </si>
  <si>
    <t>Pembayaran Pinjaman Berag...</t>
  </si>
  <si>
    <t>Pembayaran Pinjaman Lemba...</t>
  </si>
  <si>
    <t>IBOS</t>
  </si>
  <si>
    <t>XIDX:IBOS</t>
  </si>
  <si>
    <t>2020</t>
  </si>
  <si>
    <t>Penambahan Uang Muka</t>
  </si>
  <si>
    <t>Penambahan Investasi Anak</t>
  </si>
  <si>
    <t>Penjualan Investasi Anak</t>
  </si>
  <si>
    <t>Perolehan Aset Sewa</t>
  </si>
  <si>
    <t>Penerimaan Atas Pelaksana...</t>
  </si>
  <si>
    <t>Pembayaran Liabilitas Pem...</t>
  </si>
  <si>
    <t>OLIV</t>
  </si>
  <si>
    <t>XIDX:OLIV</t>
  </si>
  <si>
    <t>Pembayaran Karyawan</t>
  </si>
  <si>
    <t>Laba Penjualan Aset Tetap</t>
  </si>
  <si>
    <t>Pinjaman Kepada Pemegang ...</t>
  </si>
  <si>
    <t>ASHA</t>
  </si>
  <si>
    <t>XIDX:ASHA</t>
  </si>
  <si>
    <t>Penerimaan Pajak Penghasi...</t>
  </si>
  <si>
    <t>Pembayaran Operasional La...</t>
  </si>
  <si>
    <t>Akuisisi</t>
  </si>
  <si>
    <t>Aset Hak-Guna</t>
  </si>
  <si>
    <t>Pemberian Piutang Kepada ...</t>
  </si>
  <si>
    <t>Penerimaan Piutang Dari P...</t>
  </si>
  <si>
    <t>Penambahan Aset Sewa</t>
  </si>
  <si>
    <t>Additional Paid</t>
  </si>
  <si>
    <t>Penerimaan Dari Hasil Ipo</t>
  </si>
  <si>
    <t>Penerimaan Tambahan Modal...</t>
  </si>
  <si>
    <t>SWID</t>
  </si>
  <si>
    <t>XIDX:SWID</t>
  </si>
  <si>
    <t>Tanah Untuk Dikembangkan</t>
  </si>
  <si>
    <t>Pelepasan Tanah Untuk Pen...</t>
  </si>
  <si>
    <t>Penambahan Piutang Lain-L...</t>
  </si>
  <si>
    <t>Penerbitan Saham Dengan P...</t>
  </si>
  <si>
    <t>Emisi Saham</t>
  </si>
  <si>
    <t>Penerbitan Saham Dengan W...</t>
  </si>
  <si>
    <t>Penerimaan Utang Kepada ...</t>
  </si>
  <si>
    <t>Pembayaran Utang Kepada ...</t>
  </si>
  <si>
    <t>Total Penerimaan (Pemba...</t>
  </si>
  <si>
    <t>Perolehan Pinjaman Bank J...</t>
  </si>
  <si>
    <t>30 Jun 26</t>
  </si>
  <si>
    <t>TRGU</t>
  </si>
  <si>
    <t>XIDX:TRGU</t>
  </si>
  <si>
    <t>Pembayaran Kas Untuk Oper...</t>
  </si>
  <si>
    <t>Penerimaan Pendapatan Keu...</t>
  </si>
  <si>
    <t>Pelepasan (Akuisisi) Enti...</t>
  </si>
  <si>
    <t>Penambahan (Pembayaran) U...</t>
  </si>
  <si>
    <t>25 May 23</t>
  </si>
  <si>
    <t>ARKO</t>
  </si>
  <si>
    <t>XIDX:ARKO</t>
  </si>
  <si>
    <t>Penerimaan Dari Klaim Pen...</t>
  </si>
  <si>
    <t>Biaya Penerbitan Obligasi</t>
  </si>
  <si>
    <t>Pembayaran Bunga Obligasi</t>
  </si>
  <si>
    <t>Pembayaran Bunga Pinjaman...</t>
  </si>
  <si>
    <t>Penerimaan Pinjaman Berja...</t>
  </si>
  <si>
    <t>Pembayaran Pinjaman Berja...</t>
  </si>
  <si>
    <t>Penerimaan Hutang Bank</t>
  </si>
  <si>
    <t>Pembayaran Beban Keuangan...</t>
  </si>
  <si>
    <t>Akuisisi Entitas Sepengen...</t>
  </si>
  <si>
    <t>CHEM</t>
  </si>
  <si>
    <t>XIDX:CHEM</t>
  </si>
  <si>
    <t>Penerimaan Utang Non-Usah...</t>
  </si>
  <si>
    <t>25 May 26</t>
  </si>
  <si>
    <t>DEWI</t>
  </si>
  <si>
    <t>XIDX:DEWI</t>
  </si>
  <si>
    <t>Penjualan Atas Aset Tetap</t>
  </si>
  <si>
    <t>Penambahan Aset Dalam Pro...</t>
  </si>
  <si>
    <t>Penambahan Piutang Petern...</t>
  </si>
  <si>
    <t>AXIO</t>
  </si>
  <si>
    <t>XIDX:AXIO</t>
  </si>
  <si>
    <t>Pengembalian (Penempatan)...</t>
  </si>
  <si>
    <t>Penambahan Investasi Depo...</t>
  </si>
  <si>
    <t>Penambahan (Pengurangan) ...</t>
  </si>
  <si>
    <t>Pembayaran Utang Lembaga ...</t>
  </si>
  <si>
    <t>Penambahan Utang Pihak Be...</t>
  </si>
  <si>
    <t>09 Jun 26</t>
  </si>
  <si>
    <t>KRYA</t>
  </si>
  <si>
    <t>XIDX:KRYA</t>
  </si>
  <si>
    <t>Tagihan Bruto Kepada Pem...</t>
  </si>
  <si>
    <t>Aset Dalam Pelaksanaan</t>
  </si>
  <si>
    <t>Pembayaran Beban Operasio...</t>
  </si>
  <si>
    <t>Pendapatan Klaim Asuransi</t>
  </si>
  <si>
    <t>Pencairan Investasi Jangk...</t>
  </si>
  <si>
    <t>Pencairan (Penempatan)Da...</t>
  </si>
  <si>
    <t>Pelunasan (Pemberian) Piu...</t>
  </si>
  <si>
    <t>Penambahan Utang Pemegang...</t>
  </si>
  <si>
    <t>Penambahan Liabilitas Sew...</t>
  </si>
  <si>
    <t>Penambahan Utang Pembiaya...</t>
  </si>
  <si>
    <t>Setoran Modal Penerbitan ...</t>
  </si>
  <si>
    <t>Tambahan Modal Disetor Ag...</t>
  </si>
  <si>
    <t>Tambahan Modal Disetor Bi...</t>
  </si>
  <si>
    <t>16 May 23</t>
  </si>
  <si>
    <t>HATM</t>
  </si>
  <si>
    <t>XIDX:HATM</t>
  </si>
  <si>
    <t>Pembayaran Kas Kepada:</t>
  </si>
  <si>
    <t>Pembayaran Kas Untuk:</t>
  </si>
  <si>
    <t>Pajak</t>
  </si>
  <si>
    <t>Total Pembayaran Kas Un...</t>
  </si>
  <si>
    <t>Investasi Pada Ventura Be...</t>
  </si>
  <si>
    <t>Kenaikan Uang Muka Tidak ...</t>
  </si>
  <si>
    <t>Perolehan Aset Lainnya</t>
  </si>
  <si>
    <t>Pencairan Deposito Berjan...</t>
  </si>
  <si>
    <t>19 Jun 26</t>
  </si>
  <si>
    <t>RCCC</t>
  </si>
  <si>
    <t>XIDX:RCCC</t>
  </si>
  <si>
    <t>Penurunan (Kenaikan) Pada...</t>
  </si>
  <si>
    <t>Imbalan Pasca Kerja</t>
  </si>
  <si>
    <t>Liabilitas Sewa</t>
  </si>
  <si>
    <t>GULA</t>
  </si>
  <si>
    <t>XIDX:GULA</t>
  </si>
  <si>
    <t>Utang Muka Pembelian</t>
  </si>
  <si>
    <t>Pembayaran Operasi Lainny...</t>
  </si>
  <si>
    <t>Pinjaman Yang Diberikan K...</t>
  </si>
  <si>
    <t>Keuntungan Penjualan At</t>
  </si>
  <si>
    <t>Penambahan Aset Dalam Pen...</t>
  </si>
  <si>
    <t>Penerimaan Dari:</t>
  </si>
  <si>
    <t>Utang Bank Jangka Pendek</t>
  </si>
  <si>
    <t>Utang Lain-Lain Pihak Be...</t>
  </si>
  <si>
    <t>Total Penerimaan Dari:</t>
  </si>
  <si>
    <t>Pembayaran Untuk:</t>
  </si>
  <si>
    <t>Utang Pembiayaan Konsume...</t>
  </si>
  <si>
    <t>Utang Sewa</t>
  </si>
  <si>
    <t>Total Pembayaran Untuk:</t>
  </si>
  <si>
    <t>JARR</t>
  </si>
  <si>
    <t>XIDX:JARR</t>
  </si>
  <si>
    <t>Tanaman Perkebunan</t>
  </si>
  <si>
    <t>Tanaman Telah Menghas...</t>
  </si>
  <si>
    <t>Tanaman Belum Menghas...</t>
  </si>
  <si>
    <t>Pembibitan</t>
  </si>
  <si>
    <t>Total Tanaman Perkebun...</t>
  </si>
  <si>
    <t>Penerimaan Piutang Plasma</t>
  </si>
  <si>
    <t>Perolehan Tanaman Produkt...</t>
  </si>
  <si>
    <t>Penambahan Pembibitan</t>
  </si>
  <si>
    <t>Pinjaman Pihak Ketiga</t>
  </si>
  <si>
    <t>Pencairan (Penempatan) Ka...</t>
  </si>
  <si>
    <t>26 Jun 26</t>
  </si>
  <si>
    <t>AMMS</t>
  </si>
  <si>
    <t>XIDX:AMMS</t>
  </si>
  <si>
    <t>Uang Muka Pembuatan Keram...</t>
  </si>
  <si>
    <t>Perolehan Dana Penawaran ...</t>
  </si>
  <si>
    <t>Pelaksanaan Waran Seri I</t>
  </si>
  <si>
    <t>RAFI</t>
  </si>
  <si>
    <t>XIDX:RAFI</t>
  </si>
  <si>
    <t>Penerimaan Keuangan</t>
  </si>
  <si>
    <t>Realisasi Uang Muka Pembe...</t>
  </si>
  <si>
    <t>Pembayaran Pembelian Pers...</t>
  </si>
  <si>
    <t>Penerimaan Lainnya</t>
  </si>
  <si>
    <t>Perolehan Aset Tetap Pemi...</t>
  </si>
  <si>
    <t>Pengembalian Uang Muka In...</t>
  </si>
  <si>
    <t>Pembayaran Biaya Dibayar ...</t>
  </si>
  <si>
    <t>Peningkatan Modal Dasar</t>
  </si>
  <si>
    <t>Penerbitan Saham Publik</t>
  </si>
  <si>
    <t>Penerimaan Hutang Lain-La...</t>
  </si>
  <si>
    <t>Pembayaran Hutang Lain-La...</t>
  </si>
  <si>
    <t>Pembayaran Untuk Kas Dan ...</t>
  </si>
  <si>
    <t>Pembayaran Angsuran Liabi...</t>
  </si>
  <si>
    <t>Penerimaan Kepada Pihak B...</t>
  </si>
  <si>
    <t>Peningkatan Modal Dari Bi...</t>
  </si>
  <si>
    <t>Kas Dan Bank Efek Akuisisi Enti...</t>
  </si>
  <si>
    <t>KKES</t>
  </si>
  <si>
    <t>XIDX:KKES</t>
  </si>
  <si>
    <t>Pembayaran Beban Operasi ...</t>
  </si>
  <si>
    <t>Lain-Lain - Neto</t>
  </si>
  <si>
    <t>Tambahan Setoran Modal</t>
  </si>
  <si>
    <t>Pembayaran Pokok Liabilit...</t>
  </si>
  <si>
    <t>26 Jun 24</t>
  </si>
  <si>
    <t>ELPI</t>
  </si>
  <si>
    <t>XIDX:ELPI</t>
  </si>
  <si>
    <t>Penempatan Jangka Pendek</t>
  </si>
  <si>
    <t>Penyertaan Saham Oleh Ent...</t>
  </si>
  <si>
    <t>Akuisisi Entitas Anak, De...</t>
  </si>
  <si>
    <t>Pendapatan Dividen Reksa ...</t>
  </si>
  <si>
    <t>Penarikan Aset Lancar Lai...</t>
  </si>
  <si>
    <t>Pengembalian Uang Muka Ja...</t>
  </si>
  <si>
    <t>Penambahan Uang Muka Jang...</t>
  </si>
  <si>
    <t>Penarikan Aset Tidak Lanc...</t>
  </si>
  <si>
    <t>Uang Muka Penyertaan Saha...</t>
  </si>
  <si>
    <t>Pengurangan (Penambahan) ...</t>
  </si>
  <si>
    <t>Setoran Modal Non Pengend...</t>
  </si>
  <si>
    <t>Penambahan Dari:</t>
  </si>
  <si>
    <t>Utang Bank Jangka Panjan...</t>
  </si>
  <si>
    <t>Total Penambahan Dari:</t>
  </si>
  <si>
    <t>Pembayaran:</t>
  </si>
  <si>
    <t>Utang Lembaga Keuangan</t>
  </si>
  <si>
    <t>Total Pembayaran:</t>
  </si>
  <si>
    <t>25 Mar 26</t>
  </si>
  <si>
    <t>EURO</t>
  </si>
  <si>
    <t>XIDX:EURO</t>
  </si>
  <si>
    <t>Pencairan Investasi</t>
  </si>
  <si>
    <t>Penerimaan Atas Piutang L...</t>
  </si>
  <si>
    <t>Imbal Hasil Investasi</t>
  </si>
  <si>
    <t>Uang Muka Untuk Pembelian...</t>
  </si>
  <si>
    <t>Uang Muka Untuk Untuk Pem...</t>
  </si>
  <si>
    <t>Pengembalian Dari Uang Mu...</t>
  </si>
  <si>
    <t>Penambahan Utang Lain-Lai...</t>
  </si>
  <si>
    <t>11 Jun 26</t>
  </si>
  <si>
    <t>KLIN</t>
  </si>
  <si>
    <t>XIDX:KLIN</t>
  </si>
  <si>
    <t>Utang Pemegang Sa...</t>
  </si>
  <si>
    <t>Telah Ditentukan Penggunaannya</t>
  </si>
  <si>
    <t>Belum Ditentukan Penggunaannya</t>
  </si>
  <si>
    <t>Pembayaran Kas Untuk Kary...</t>
  </si>
  <si>
    <t>Penempatan Uang Muka Kons...</t>
  </si>
  <si>
    <t>Penempatan Uang Muka Mesi...</t>
  </si>
  <si>
    <t>Penempatan Uang Muka Aset...</t>
  </si>
  <si>
    <t>Penempatan Uang Muka Pend...</t>
  </si>
  <si>
    <t>Pembayaran Jaminan Yang D...</t>
  </si>
  <si>
    <t>Pembayaran Dari Utang Lem...</t>
  </si>
  <si>
    <t>Penerimaan Dari Utang Lem...</t>
  </si>
  <si>
    <t>Kenaikan Tambahan Modal D...</t>
  </si>
  <si>
    <t>Kenaikan Modal Disetor Me...</t>
  </si>
  <si>
    <t>TOOL</t>
  </si>
  <si>
    <t>XIDX:TOOL</t>
  </si>
  <si>
    <t>Penerimaan Modal Kepentin...</t>
  </si>
  <si>
    <t>Pembayaran Kepada Pinjama...</t>
  </si>
  <si>
    <t>Pembayaran Kepada Piutang...</t>
  </si>
  <si>
    <t>30 Jun 25</t>
  </si>
  <si>
    <t>BUAH</t>
  </si>
  <si>
    <t>XIDX:BUAH</t>
  </si>
  <si>
    <t>Pembayaran Untuk Beban Pe...</t>
  </si>
  <si>
    <t>Penerimaan Pajak</t>
  </si>
  <si>
    <t>Penerimaan Dari Kegiatan ...</t>
  </si>
  <si>
    <t>Setoran Tunai</t>
  </si>
  <si>
    <t>Tambahan Modal Disetor Da...</t>
  </si>
  <si>
    <t>Penawaran Umum Perdana Sa...</t>
  </si>
  <si>
    <t>19 Oct 26</t>
  </si>
  <si>
    <t>CRAB</t>
  </si>
  <si>
    <t>XIDX:CRAB</t>
  </si>
  <si>
    <t>Utang Dari Pihak ...</t>
  </si>
  <si>
    <t>Pembayaran (Penerimaan) P...</t>
  </si>
  <si>
    <t>Pengeluaran Kas Sehubunga...</t>
  </si>
  <si>
    <t>Perolehan Aset Dalam Pemb...</t>
  </si>
  <si>
    <t>Penambahan (Penerimaan) P...</t>
  </si>
  <si>
    <t>06 Oct 26</t>
  </si>
  <si>
    <t>MEDS</t>
  </si>
  <si>
    <t>XIDX:MEDS</t>
  </si>
  <si>
    <t>Pembayaran Aset Lancar La...</t>
  </si>
  <si>
    <t>Pembayaran Liabilitas Jan...</t>
  </si>
  <si>
    <t>Pembayaran Biaya Bunga</t>
  </si>
  <si>
    <t>Pembayaran Uang Muka Pero...</t>
  </si>
  <si>
    <t>Pembayaran Uang Muka Emis...</t>
  </si>
  <si>
    <t>COAL</t>
  </si>
  <si>
    <t>XIDX:COAL</t>
  </si>
  <si>
    <t>Penerimaan Operasional La...</t>
  </si>
  <si>
    <t>Pembayaran Security Depos...</t>
  </si>
  <si>
    <t>Pembayaran Utang Atas Per...</t>
  </si>
  <si>
    <t>Penempatan Investais Jang...</t>
  </si>
  <si>
    <t>Penawaran Umum Perdana</t>
  </si>
  <si>
    <t>Penerimaan Peningkatan Se...</t>
  </si>
  <si>
    <t>Pembayaran Uang Muka Biay...</t>
  </si>
  <si>
    <t>Pembelian Saham Entitas A...</t>
  </si>
  <si>
    <t>Jangka Panjang</t>
  </si>
  <si>
    <t>Jangka Pendek</t>
  </si>
  <si>
    <t>Total Penerimaan Utang ...</t>
  </si>
  <si>
    <t>Total Pembayaran Utang ...</t>
  </si>
  <si>
    <t>Net Income - TTM (Q1)</t>
  </si>
  <si>
    <t>EPS - TTM (Q1)</t>
  </si>
  <si>
    <t>Revenue - TTM (Q1)</t>
  </si>
  <si>
    <t>PRAY</t>
  </si>
  <si>
    <t>XIDX:PRAY</t>
  </si>
  <si>
    <t>Pembayaran Untuk Gaji Dan...</t>
  </si>
  <si>
    <t>Pembayaran Pensiun</t>
  </si>
  <si>
    <t>Pelepasan (Peningkatan) I...</t>
  </si>
  <si>
    <t>Peningkatan Investasi Jan...</t>
  </si>
  <si>
    <t>Penarikan (Penempatan) De...</t>
  </si>
  <si>
    <t>Kas Dan Bank Entitas Enak...</t>
  </si>
  <si>
    <t>Arus Kas Keluar Bersih Da...</t>
  </si>
  <si>
    <t>Peningkatan Investasi Rek...</t>
  </si>
  <si>
    <t>Pembayaran Utang Dividen ...</t>
  </si>
  <si>
    <t>Setoran Modal Pada Entita...</t>
  </si>
  <si>
    <t>Transaksi Atas Kepentinga...</t>
  </si>
  <si>
    <t>Penurunan Utang Lain-Lain</t>
  </si>
  <si>
    <t>Pengaruh Neto Perubahan Nilai T...</t>
  </si>
  <si>
    <t>CBUT</t>
  </si>
  <si>
    <t>XIDX:CBUT</t>
  </si>
  <si>
    <t>Penurunan Piutang Lain-La...</t>
  </si>
  <si>
    <t>Pembayaran Atas Beban Keu...</t>
  </si>
  <si>
    <t>(Penempatan)/Pencairan At...</t>
  </si>
  <si>
    <t>Kenaikan Piutang Lain-Lai...</t>
  </si>
  <si>
    <t>Pembayaran Pesangon</t>
  </si>
  <si>
    <t>(Pembayaran)/Penerimaan L...</t>
  </si>
  <si>
    <t>Perolehan Aset Tidak Berw...</t>
  </si>
  <si>
    <t>Penurunan Deposito Yang D...</t>
  </si>
  <si>
    <t>Penurunan (Kenaikan) Piut...</t>
  </si>
  <si>
    <t>Pembayaran Atas Utang Lai...</t>
  </si>
  <si>
    <t>Penempatan Liabilitas Der...</t>
  </si>
  <si>
    <t>Pembayaran Atas Utang Pem...</t>
  </si>
  <si>
    <t>Kenaikan Deposito Yang Di...</t>
  </si>
  <si>
    <t>06 May 24</t>
  </si>
  <si>
    <t>BELI</t>
  </si>
  <si>
    <t>XIDX:BELI</t>
  </si>
  <si>
    <t>Uang Jaminan</t>
  </si>
  <si>
    <t>Perolehan Investasi</t>
  </si>
  <si>
    <t>Perolehan Utang Konversi</t>
  </si>
  <si>
    <t>Perolehan Entitas Anak Se...</t>
  </si>
  <si>
    <t>Perolehan Investasi Permo...</t>
  </si>
  <si>
    <t>Pembayaran Penambahan Inv...</t>
  </si>
  <si>
    <t>Penjualan Entitas Anak</t>
  </si>
  <si>
    <t>Pembayaran Beban Bunga Pi...</t>
  </si>
  <si>
    <t>Pembayaran Lain-Lain Piha...</t>
  </si>
  <si>
    <t>MKTR</t>
  </si>
  <si>
    <t>XIDX:MKTR</t>
  </si>
  <si>
    <t>Total Penurunan Piutang...</t>
  </si>
  <si>
    <t>Total Kenaikan Piutang ...</t>
  </si>
  <si>
    <t>Pembayaran Atas Pajak Pen...</t>
  </si>
  <si>
    <t>Penerimaan Atas Klaim Paj...</t>
  </si>
  <si>
    <t>Kenaikan Aset Lancar Lain...</t>
  </si>
  <si>
    <t>Perolehan Kas Dan Bank Da...</t>
  </si>
  <si>
    <t>Pembayaran Piutang Plasma</t>
  </si>
  <si>
    <t>Perolehan Tanaman Menghas...</t>
  </si>
  <si>
    <t>Penambahan Tanaman Perkeb...</t>
  </si>
  <si>
    <t>Penurunan Plasma</t>
  </si>
  <si>
    <t>Perolehan Pembibitan</t>
  </si>
  <si>
    <t>Aruskasdariaktivitaspendanaan</t>
  </si>
  <si>
    <t>Penurunan Aset Lancar Lai...</t>
  </si>
  <si>
    <t>Pembayaran Dari Pinjaman ...</t>
  </si>
  <si>
    <t>Kenaikan Utang Lain-Lain ...</t>
  </si>
  <si>
    <t>Total Penurunan Utang L...</t>
  </si>
  <si>
    <t>Pembayaran Utang Dividen</t>
  </si>
  <si>
    <t>Total Aruskasdariaktivitaspen...</t>
  </si>
  <si>
    <t>22 Jun 26</t>
  </si>
  <si>
    <t>OMED</t>
  </si>
  <si>
    <t>XIDX:OMED</t>
  </si>
  <si>
    <t>Peningkatan Aset Lancar L...</t>
  </si>
  <si>
    <t>Penerimaan Hasil Penerbit...</t>
  </si>
  <si>
    <t>Pembelian Kembali Saham</t>
  </si>
  <si>
    <t>Perolehan Saham Treasuri</t>
  </si>
  <si>
    <t>Setoran Modal Yang Dikemb...</t>
  </si>
  <si>
    <t>Pembayaran Surat Utang Ja...</t>
  </si>
  <si>
    <t>Dividen Untuk Kepentingan...</t>
  </si>
  <si>
    <t>18 Jun 26</t>
  </si>
  <si>
    <t>BSBK</t>
  </si>
  <si>
    <t>XIDX:BSBK</t>
  </si>
  <si>
    <t>Total Persediaan</t>
  </si>
  <si>
    <t>Pembayaran Untuk :</t>
  </si>
  <si>
    <t>Pajak Final</t>
  </si>
  <si>
    <t>Pajak Penghasilan</t>
  </si>
  <si>
    <t>Total Pembayaran Untuk ...</t>
  </si>
  <si>
    <t>Penambahan Uang Muka Aset...</t>
  </si>
  <si>
    <t>Pembayaran Uang Muka Tana...</t>
  </si>
  <si>
    <t>Pembayaran Uang Muka Kont...</t>
  </si>
  <si>
    <t>Pembayaran Aset Pengemban...</t>
  </si>
  <si>
    <t>Penerimaan Pinjaman Lainn...</t>
  </si>
  <si>
    <t>Pembayaran Utang Bank Dan...</t>
  </si>
  <si>
    <t>Pembayaran Bunga Untuk Di...</t>
  </si>
  <si>
    <t>Penerimaan Neto Dari Pena...</t>
  </si>
  <si>
    <t>Penerimaan (Pembayaran) S...</t>
  </si>
  <si>
    <t>14 Oct 26</t>
  </si>
  <si>
    <t>PDPP</t>
  </si>
  <si>
    <t>XIDX:PDPP</t>
  </si>
  <si>
    <t>Beban Pemasaran</t>
  </si>
  <si>
    <t>Pembayaran Bunga Atas Lia...</t>
  </si>
  <si>
    <t>Penempatan Invetasi Jangk...</t>
  </si>
  <si>
    <t>Penarikan Dana Yang Dibat...</t>
  </si>
  <si>
    <t>Utang Bank Jangka Panjang</t>
  </si>
  <si>
    <t>Total Utang Bank Jangka...</t>
  </si>
  <si>
    <t>Total Utang Pemegang Sa...</t>
  </si>
  <si>
    <t>Penambahan Setoran Pemega...</t>
  </si>
  <si>
    <t>Penempatan Dana Yang Diba...</t>
  </si>
  <si>
    <t>03 Jul 26</t>
  </si>
  <si>
    <t>KDTN</t>
  </si>
  <si>
    <t>XIDX:KDTN</t>
  </si>
  <si>
    <t>Pembayaran Bunga Dan Admi...</t>
  </si>
  <si>
    <t>Pembayaran Pajak Pembangu...</t>
  </si>
  <si>
    <t>Hasil Pelepasan Aset Teta...</t>
  </si>
  <si>
    <t>Pembayaran Pajak Final Pe...</t>
  </si>
  <si>
    <t>Pengurangan Cerukan</t>
  </si>
  <si>
    <t>Pembayaran Emisi Saham Da...</t>
  </si>
  <si>
    <t>Penerimaan Dari Excersice...</t>
  </si>
  <si>
    <t>28 Apr 25</t>
  </si>
  <si>
    <t>ZATA</t>
  </si>
  <si>
    <t>XIDX:ZATA</t>
  </si>
  <si>
    <t>Penambahan Biaya Renovasi</t>
  </si>
  <si>
    <t>Uang Muka Aset Hak Guna</t>
  </si>
  <si>
    <t>Penurunan Piutang Non-Usa...</t>
  </si>
  <si>
    <t>Hasil Penjualan Entitas A...</t>
  </si>
  <si>
    <t>02 Jun 25</t>
  </si>
  <si>
    <t>NINE</t>
  </si>
  <si>
    <t>XIDX:NINE</t>
  </si>
  <si>
    <t>Uang Muka Yang Diberikan ...</t>
  </si>
  <si>
    <t>Penerimaan Dari Pelunasan...</t>
  </si>
  <si>
    <t>MMIX</t>
  </si>
  <si>
    <t>XIDX:MMIX</t>
  </si>
  <si>
    <t>Total Dana Syirkah ...</t>
  </si>
  <si>
    <t>Pendapatan Jasa Giro</t>
  </si>
  <si>
    <t>Pembayaran Bunga Dan Prov...</t>
  </si>
  <si>
    <t>Pembayaran Kas Untuk Pema...</t>
  </si>
  <si>
    <t>Penerimaan Tagihan Restit...</t>
  </si>
  <si>
    <t>Pembayaran Biaya Iklan. P...</t>
  </si>
  <si>
    <t>Penempatan Pada Aset Keua...</t>
  </si>
  <si>
    <t>Akusisi Entitas Anak</t>
  </si>
  <si>
    <t>Penempatan Pada Investasi...</t>
  </si>
  <si>
    <t>Penerimaan Dari ( Pembaya...</t>
  </si>
  <si>
    <t>Pembelian Dan Sewa Atas L...</t>
  </si>
  <si>
    <t>Penambahan Uang Muka Inve...</t>
  </si>
  <si>
    <t>Pemberian Pinjaman Pada E...</t>
  </si>
  <si>
    <t>Pembelian Saham Entiitas ...</t>
  </si>
  <si>
    <t>Penambahan Kas Yang Dibat...</t>
  </si>
  <si>
    <t>Penambahan Utang Bank</t>
  </si>
  <si>
    <t>Pembayaran Dana Syirkah T...</t>
  </si>
  <si>
    <t>Penambahan Dana Syirkah T...</t>
  </si>
  <si>
    <t>Hasil Perolehan Konversi ...</t>
  </si>
  <si>
    <t>Penurunan Modal</t>
  </si>
  <si>
    <t>Ditambah :</t>
  </si>
  <si>
    <t>Saldo Awal Tahun Kas Dan Setara...</t>
  </si>
  <si>
    <t>Dikurangi Saldo Akhir Periode ...</t>
  </si>
  <si>
    <t>PADA</t>
  </si>
  <si>
    <t>XIDX:PADA</t>
  </si>
  <si>
    <t>...</t>
  </si>
  <si>
    <t>Total Utang Lai...</t>
  </si>
  <si>
    <t>Pembayaran Untuk Biaya Ke...</t>
  </si>
  <si>
    <t>Pembayaran Untuk Uang Muk...</t>
  </si>
  <si>
    <t>Pembelian Aset Tetap</t>
  </si>
  <si>
    <t>Perolehan Investasi Asosi...</t>
  </si>
  <si>
    <t>Pembayaran Untuk Utang Pe...</t>
  </si>
  <si>
    <t>16 Jun 23</t>
  </si>
  <si>
    <t>ISAP</t>
  </si>
  <si>
    <t>XIDX:ISAP</t>
  </si>
  <si>
    <t>Penjualan Aset Hak Guna</t>
  </si>
  <si>
    <t>Kenaikan (Penurunan) Piut...</t>
  </si>
  <si>
    <t>Penerimaan (Penurunan) Pi...</t>
  </si>
  <si>
    <t>Sehubungan Pelaksanaan Wa...</t>
  </si>
  <si>
    <t>VTNY</t>
  </si>
  <si>
    <t>XIDX:VTNY</t>
  </si>
  <si>
    <t>Penerimaan Kas Dari Pembi...</t>
  </si>
  <si>
    <t>Pengeluaran Kas Untuk Pem...</t>
  </si>
  <si>
    <t>Penerimaan Kas Dari Penda...</t>
  </si>
  <si>
    <t>Penerimaan Kas Lainnya</t>
  </si>
  <si>
    <t>Penambahan Jaminan Komitm...</t>
  </si>
  <si>
    <t>Pengurangan Jaminan Komit...</t>
  </si>
  <si>
    <t>Penempatan Investasi Enti...</t>
  </si>
  <si>
    <t>Penambahan Investasi Asos...</t>
  </si>
  <si>
    <t>Pembayaran Aset Hak-Guna</t>
  </si>
  <si>
    <t>Penambahan Saldo Bank Yan...</t>
  </si>
  <si>
    <t>Penambahan Utang Obligasi</t>
  </si>
  <si>
    <t>Pembayaran Utang Obligasi</t>
  </si>
  <si>
    <t>Penambahan Pinjaman Pihak...</t>
  </si>
  <si>
    <t>Pembayaran Liabilitas Lai...</t>
  </si>
  <si>
    <t>SOUL</t>
  </si>
  <si>
    <t>XIDX:SOUL</t>
  </si>
  <si>
    <t>Investasi Jangka Panj...</t>
  </si>
  <si>
    <t>Biaya Persiapan Pabrik</t>
  </si>
  <si>
    <t>Penerimaan Pinjaman Pemeg...</t>
  </si>
  <si>
    <t>10 Jul 23</t>
  </si>
  <si>
    <t>ELIT</t>
  </si>
  <si>
    <t>XIDX:ELIT</t>
  </si>
  <si>
    <t>Piutang Lain-Lain Pihak B...</t>
  </si>
  <si>
    <t>Perolehan Entitas Asosias...</t>
  </si>
  <si>
    <t>Penerbitan Modal Saham</t>
  </si>
  <si>
    <t>Penerimaan Dana Ipo Bersi...</t>
  </si>
  <si>
    <t>Beban Emisi Ipo</t>
  </si>
  <si>
    <t>Warrant</t>
  </si>
  <si>
    <t>Penerimaan Dari Exercise ...</t>
  </si>
  <si>
    <t>BEER</t>
  </si>
  <si>
    <t>XIDX:BEER</t>
  </si>
  <si>
    <t>Total Pembayaran Piutan...</t>
  </si>
  <si>
    <t>Total Penerimaan Piutan...</t>
  </si>
  <si>
    <t>Pembayaran Piutang</t>
  </si>
  <si>
    <t>Penerimaan Piutang</t>
  </si>
  <si>
    <t>Pembayaran Utang</t>
  </si>
  <si>
    <t>Total Pembayaran Utang</t>
  </si>
  <si>
    <t>Penerimaan Utang</t>
  </si>
  <si>
    <t>Total Penerimaan Utang</t>
  </si>
  <si>
    <t>28 Jun 24</t>
  </si>
  <si>
    <t>CBPE</t>
  </si>
  <si>
    <t>XIDX:CBPE</t>
  </si>
  <si>
    <t>Penempatan Dana Pada Reke...</t>
  </si>
  <si>
    <t>Uang Muka Investasi</t>
  </si>
  <si>
    <t>Penerimaan Dari Ipo</t>
  </si>
  <si>
    <t>Pembayaran Ke Payments To...</t>
  </si>
  <si>
    <t>Pembayaran Leasing</t>
  </si>
  <si>
    <t>Investasi Entitas Anak No...</t>
  </si>
  <si>
    <t>Pembayaran Dari Pembelian...</t>
  </si>
  <si>
    <t>SUNI</t>
  </si>
  <si>
    <t>XIDX:SUNI</t>
  </si>
  <si>
    <t>Pemberian Pinjaman Pada P...</t>
  </si>
  <si>
    <t>Pembelian Kepemilikan Pad...</t>
  </si>
  <si>
    <t>Penerimaan Deviden</t>
  </si>
  <si>
    <t>Akuisisi Entitas Anak, Se...</t>
  </si>
  <si>
    <t>Hasil Penjualan Perusahaa...</t>
  </si>
  <si>
    <t>Penerimaan Dari Kelompok ...</t>
  </si>
  <si>
    <t>Pembelian Saham Non Penge...</t>
  </si>
  <si>
    <t>Efek Perubahan Nilai Kurs Pada ...</t>
  </si>
  <si>
    <t>01 Jul 26</t>
  </si>
  <si>
    <t>CBRE</t>
  </si>
  <si>
    <t>XIDX:CBRE</t>
  </si>
  <si>
    <t>Pembayaran Uang Muka Sewa...</t>
  </si>
  <si>
    <t>Pembayaran Deposit Sewa</t>
  </si>
  <si>
    <t>Penerimaan Uang Muka Piha...</t>
  </si>
  <si>
    <t>Penerimaan Penawaran Saha...</t>
  </si>
  <si>
    <t>Pembayaran Biaya Emisi Pe...</t>
  </si>
  <si>
    <t>Penerimaan Utang Lain L...</t>
  </si>
  <si>
    <t>Pembayaran Utang Lain L...</t>
  </si>
  <si>
    <t>WINE</t>
  </si>
  <si>
    <t>XIDX:WINE</t>
  </si>
  <si>
    <t>Pengeluaran Kas Kepada Pe...</t>
  </si>
  <si>
    <t>Pembayaran Aktivitas Admi...</t>
  </si>
  <si>
    <t>Pembayaran Untuk Lain-Lai...</t>
  </si>
  <si>
    <t>Penambahan Aset HakGuna...</t>
  </si>
  <si>
    <t>Pembayaran Biaya Pendanaa...</t>
  </si>
  <si>
    <t>Pembagian Deviden</t>
  </si>
  <si>
    <t>Penjualan Saham Entitas A...</t>
  </si>
  <si>
    <t>25 Jun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</si>
</sst>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_(* #,##0_);_(* \(#,##0\);_(* &quot;-&quot;_);_(@_)"/>
    <numFmt numFmtId="166" formatCode="_(* #,##0.00_);_(* \(#,##0.00\);_(* &quot;-&quot;??_);_(@_)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3" fontId="0" fillId="0" borderId="0" xfId="0" applyNumberFormat="1"/>
    <xf numFmtId="4" fontId="0" fillId="0" borderId="0" xfId="0" applyNumberFormat="1"/>
    <xf numFmtId="10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calcChain" Target="calcChain.xml"/><Relationship Id="rId16" Type="http://schemas.openxmlformats.org/officeDocument/2006/relationships/worksheet" Target="worksheets/sheet16.xml"/><Relationship Id="rId107" Type="http://schemas.microsoft.com/office/2017/06/relationships/rdArray" Target="richData/rdarray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styles" Target="styles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sharedStrings" Target="sharedStrings.xml"/><Relationship Id="rId108" Type="http://schemas.microsoft.com/office/2017/06/relationships/richStyles" Target="richData/richStyles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microsoft.com/office/2017/06/relationships/rdRichValueStructure" Target="richData/rdrichvaluestructure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microsoft.com/office/2017/06/relationships/rdSupportingPropertyBagStructure" Target="richData/rdsupportingpropertybagstructure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sheetMetadata" Target="metadata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microsoft.com/office/2017/06/relationships/rdSupportingPropertyBag" Target="richData/rdsupportingpropertybag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microsoft.com/office/2017/06/relationships/rdRichValue" Target="richData/rdrichvalue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microsoft.com/office/2017/06/relationships/rdRichValueTypes" Target="richData/rdRichValueTyp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355">
  <a r="1">
    <v t="i">0</v>
  </a>
  <a r="1">
    <v>134</v>
  </a>
  <a r="1">
    <v>68</v>
  </a>
  <a r="1">
    <v>50</v>
  </a>
  <a r="1">
    <v>71</v>
  </a>
  <a r="1">
    <v>64</v>
  </a>
  <a r="1">
    <v>58</v>
  </a>
  <a r="1">
    <v>-99999901</v>
  </a>
  <a r="1">
    <v>1695</v>
  </a>
  <a r="1">
    <v>1360</v>
  </a>
  <a r="1">
    <v>1200</v>
  </a>
  <a r="1">
    <v>1560</v>
  </a>
  <a r="1">
    <v>1345</v>
  </a>
  <a r="1">
    <v>2020</v>
  </a>
  <a r="1">
    <v>400</v>
  </a>
  <a r="1">
    <v>785</v>
  </a>
  <a r="1">
    <v>815</v>
  </a>
  <a r="1">
    <v>620</v>
  </a>
  <a r="1">
    <v>765</v>
  </a>
  <a r="1">
    <v>15</v>
  </a>
  <a r="1">
    <v>36</v>
  </a>
  <a r="1">
    <v>25</v>
  </a>
  <a r="1">
    <v>34</v>
  </a>
  <a r="1">
    <v>19</v>
  </a>
  <a r="1">
    <v>980</v>
  </a>
  <a r="1">
    <v>590</v>
  </a>
  <a r="1">
    <v>795</v>
  </a>
  <a r="1">
    <v>53</v>
  </a>
  <a r="1">
    <v>66</v>
  </a>
  <a r="1">
    <v>167</v>
  </a>
  <a r="1">
    <v>60</v>
  </a>
  <a r="1">
    <v>92</v>
  </a>
  <a r="1">
    <v>420</v>
  </a>
  <a r="1">
    <v>300</v>
  </a>
  <a r="1">
    <v>206</v>
  </a>
  <a r="1">
    <v>150</v>
  </a>
  <a r="1">
    <v>177</v>
  </a>
  <a r="1">
    <v>450</v>
  </a>
  <a r="1">
    <v>122</v>
  </a>
  <a r="1">
    <v>131</v>
  </a>
  <a r="1">
    <v>57</v>
  </a>
  <a r="1">
    <v>149</v>
  </a>
  <a r="1">
    <v>121</v>
  </a>
  <a r="1">
    <v>102</v>
  </a>
  <a r="1">
    <v>22</v>
  </a>
  <a r="1">
    <v>46</v>
  </a>
  <a r="1">
    <v>37</v>
  </a>
  <a r="1">
    <v>54</v>
  </a>
  <a r="1">
    <v>136</v>
  </a>
  <a r="1">
    <v>191</v>
  </a>
  <a r="1">
    <v>306</v>
  </a>
  <a r="1">
    <v>274</v>
  </a>
  <a r="1">
    <v>362</v>
  </a>
  <a r="1">
    <v>580</v>
  </a>
  <a r="1">
    <v>545</v>
  </a>
  <a r="1">
    <v>700</v>
  </a>
  <a r="1">
    <v>494</v>
  </a>
  <a r="1">
    <v>630</v>
  </a>
  <a r="1">
    <v>430</v>
  </a>
  <a r="1">
    <v>262</v>
  </a>
  <a r="1">
    <v>216</v>
  </a>
  <a r="1">
    <v>125</v>
  </a>
  <a r="1">
    <v>158</v>
  </a>
  <a r="1">
    <v>97</v>
  </a>
  <a r="1">
    <v>141</v>
  </a>
  <a r="1">
    <v>304</v>
  </a>
  <a r="1">
    <v>236</v>
  </a>
  <a r="1">
    <v>70</v>
  </a>
  <a r="1">
    <v>86</v>
  </a>
  <a r="1">
    <v>118</v>
  </a>
  <a r="1">
    <v>208</v>
  </a>
  <a r="1">
    <v>161</v>
  </a>
  <a r="1">
    <v>204</v>
  </a>
  <a r="1">
    <v>352</v>
  </a>
  <a r="1">
    <v>170</v>
  </a>
  <a r="1">
    <v>94</v>
  </a>
  <a r="1">
    <v>62</v>
  </a>
  <a r="1">
    <v>59</v>
  </a>
  <a r="1">
    <v>90</v>
  </a>
  <a r="1">
    <v>152</v>
  </a>
  <a r="1">
    <v>115</v>
  </a>
  <a r="1">
    <v>119</v>
  </a>
  <a r="1">
    <v>99</v>
  </a>
  <a r="1">
    <v>10</v>
  </a>
  <a r="1">
    <v>27</v>
  </a>
  <a r="1">
    <v>21</v>
  </a>
  <a r="1">
    <v>30</v>
  </a>
  <a r="1">
    <v>159</v>
  </a>
  <a r="1">
    <v>120</v>
  </a>
  <a r="1">
    <v>63</v>
  </a>
  <a r="1">
    <v>95</v>
  </a>
  <a r="1">
    <v>56</v>
  </a>
  <a r="1">
    <v>83</v>
  </a>
  <a r="1">
    <v>1045</v>
  </a>
  <a r="1">
    <v>910</v>
  </a>
  <a r="1">
    <v>820</v>
  </a>
  <a r="1">
    <v>1335</v>
  </a>
  <a r="1">
    <v>1000</v>
  </a>
  <a r="1">
    <v>1280</v>
  </a>
  <a r="1">
    <v>254</v>
  </a>
  <a r="1">
    <v>14</v>
  </a>
  <a r="1">
    <v>91</v>
  </a>
  <a r="1">
    <v>128</v>
  </a>
  <a r="1">
    <v>226</v>
  </a>
  <a r="1">
    <v>200</v>
  </a>
  <a r="1">
    <v>172</v>
  </a>
  <a r="1">
    <v>180</v>
  </a>
  <a r="1">
    <v>182</v>
  </a>
  <a r="1">
    <v>100</v>
  </a>
  <a r="1">
    <v>65</v>
  </a>
  <a r="1">
    <v>224</v>
  </a>
  <a r="1">
    <v>49</v>
  </a>
  <a r="1">
    <v>9</v>
  </a>
  <a r="1">
    <v>129</v>
  </a>
  <a r="1">
    <v>72</v>
  </a>
  <a r="1">
    <v>123</v>
  </a>
  <a r="1">
    <v>77</v>
  </a>
  <a r="1">
    <v>87</v>
  </a>
  <a r="1">
    <v>75</v>
  </a>
  <a r="1">
    <v>61</v>
  </a>
  <a r="1">
    <v>85</v>
  </a>
  <a r="1">
    <v>127</v>
  </a>
  <a r="1">
    <v>26</v>
  </a>
  <a r="1">
    <v>42</v>
  </a>
  <a r="1">
    <v>32</v>
  </a>
  <a r="1">
    <v>178.934</v>
  </a>
  <a r="1">
    <v>239.136</v>
  </a>
  <a r="1">
    <v>295.99360000000001</v>
  </a>
  <a r="1">
    <v>668.91200000000003</v>
  </a>
  <a r="1">
    <v>1086.982</v>
  </a>
  <a r="1">
    <v>1797.701</v>
  </a>
  <a r="1">
    <v>145</v>
  </a>
  <a r="1">
    <v>116</v>
  </a>
  <a r="1">
    <v>850</v>
  </a>
  <a r="1">
    <v>466</v>
  </a>
  <a r="1">
    <v>220</v>
  </a>
  <a r="1">
    <v>286</v>
  </a>
  <a r="1">
    <v>280</v>
  </a>
  <a r="1">
    <v>174.4573</v>
  </a>
  <a r="1">
    <v>390</v>
  </a>
  <a r="1">
    <v>486</v>
  </a>
  <a r="1">
    <v>328</v>
  </a>
  <a r="1">
    <v>276</v>
  </a>
  <a r="1">
    <v>316</v>
  </a>
  <a r="1">
    <v>151</v>
  </a>
  <a r="1">
    <v>112</v>
  </a>
  <a r="1">
    <v>84</v>
  </a>
  <a r="1">
    <v>126</v>
  </a>
  <a r="1">
    <v>51</v>
  </a>
  <a r="1">
    <v>67</v>
  </a>
  <a r="1">
    <v>212</v>
  </a>
  <a r="1">
    <v>214</v>
  </a>
  <a r="1">
    <v>147</v>
  </a>
  <a r="1">
    <v>133</v>
  </a>
  <a r="1">
    <v>130</v>
  </a>
  <a r="1">
    <v>165</v>
  </a>
  <a r="1">
    <v>138</v>
  </a>
  <a r="1">
    <v>1825</v>
  </a>
  <a r="1">
    <v>1295</v>
  </a>
  <a r="1">
    <v>840</v>
  </a>
  <a r="1">
    <v>600</v>
  </a>
  <a r="1">
    <v>354</v>
  </a>
  <a r="1">
    <v>76</v>
  </a>
  <a r="1">
    <v>155</v>
  </a>
  <a r="1">
    <v>350</v>
  </a>
  <a r="1">
    <v>80</v>
  </a>
  <a r="1">
    <v>318</v>
  </a>
  <a r="1">
    <v>248</v>
  </a>
  <a r="1">
    <v>310</v>
  </a>
  <a r="1">
    <v>3230</v>
  </a>
  <a r="1">
    <v>1940</v>
  </a>
  <a r="1">
    <v>470</v>
  </a>
  <a r="1">
    <v>482</v>
  </a>
  <a r="1">
    <v>492</v>
  </a>
  <a r="1">
    <v>268</v>
  </a>
  <a r="1">
    <v>408</v>
  </a>
  <a r="1">
    <v>160</v>
  </a>
  <a r="1">
    <v>74</v>
  </a>
  <a r="1">
    <v>33</v>
  </a>
  <a r="1">
    <v>2180</v>
  </a>
  <a r="1">
    <v>1765</v>
  </a>
  <a r="1">
    <v>945</v>
  </a>
  <a r="1">
    <v>695</v>
  </a>
  <a r="1">
    <v>445</v>
  </a>
  <a r="1">
    <v>1060</v>
  </a>
  <a r="1">
    <v>645</v>
  </a>
  <a r="1">
    <v>505</v>
  </a>
  <a r="1">
    <v>790</v>
  </a>
  <a r="1">
    <v>705</v>
  </a>
  <a r="1">
    <v>665</v>
  </a>
  <a r="1">
    <v>890</v>
  </a>
  <a r="1">
    <v>655</v>
  </a>
  <a r="1">
    <v>720</v>
  </a>
  <a r="1">
    <v>146</v>
  </a>
  <a r="1">
    <v>52</v>
  </a>
  <a r="1">
    <v>35</v>
  </a>
  <a r="1">
    <v>28</v>
  </a>
  <a r="1">
    <v>189</v>
  </a>
  <a r="1">
    <v>181</v>
  </a>
  <a r="1">
    <v>96</v>
  </a>
  <a r="1">
    <v>17</v>
  </a>
  <a r="1">
    <v>78</v>
  </a>
  <a r="1">
    <v>202</v>
  </a>
  <a r="1">
    <v>7575</v>
  </a>
  <a r="1">
    <v>284</v>
  </a>
  <a r="1">
    <v>166</v>
  </a>
  <a r="1">
    <v>113</v>
  </a>
  <a r="1">
    <v>260</v>
  </a>
  <a r="1">
    <v>1665</v>
  </a>
  <a r="1">
    <v>2230</v>
  </a>
  <a r="1">
    <v>140</v>
  </a>
  <a r="1">
    <v>364</v>
  </a>
  <a r="1">
    <v>43</v>
  </a>
  <a r="1">
    <v>40</v>
  </a>
  <a r="1">
    <v>41</v>
  </a>
  <a r="1">
    <v>462</v>
  </a>
  <a r="1">
    <v>404</v>
  </a>
  <a r="1">
    <v>104</v>
  </a>
  <a r="1">
    <v>111</v>
  </a>
  <a r="1">
    <v>324</v>
  </a>
  <a r="1">
    <v>334</v>
  </a>
  <a r="1">
    <v>258</v>
  </a>
  <a r="1">
    <v>585</v>
  </a>
  <a r="1">
    <v>340</v>
  </a>
  <a r="1">
    <v>398</v>
  </a>
  <a r="1">
    <v>484</v>
  </a>
  <a r="1">
    <v>770</v>
  </a>
  <a r="1">
    <v>384</v>
  </a>
  <a r="1">
    <v>103</v>
  </a>
  <a r="1">
    <v>124</v>
  </a>
  <a r="1">
    <v>298</v>
  </a>
  <a r="1">
    <v>266</v>
  </a>
  <a r="1">
    <v>414</v>
  </a>
  <a r="1">
    <v>510</v>
  </a>
  <a r="1">
    <v>1400</v>
  </a>
  <a r="1">
    <v>1350</v>
  </a>
  <a r="1">
    <v>930</v>
  </a>
  <a r="1">
    <v>1170</v>
  </a>
  <a r="1">
    <v>970</v>
  </a>
  <a r="1">
    <v>1025</v>
  </a>
  <a r="1">
    <v>625</v>
  </a>
  <a r="1">
    <v>920</v>
  </a>
  <a r="1">
    <v>5950</v>
  </a>
  <a r="1">
    <v>4850</v>
  </a>
  <a r="1">
    <v>6125</v>
  </a>
  <a r="1">
    <v>89</v>
  </a>
  <a r="1">
    <v>12</v>
  </a>
  <a r="1">
    <v>13</v>
  </a>
  <a r="1">
    <v>108</v>
  </a>
  <a r="1">
    <v>432</v>
  </a>
  <a r="1">
    <v>156</v>
  </a>
  <a r="1">
    <v>1420</v>
  </a>
  <a r="1">
    <v>1055</v>
  </a>
  <a r="1">
    <v>965</v>
  </a>
  <a r="1">
    <v>194</v>
  </a>
  <a r="1">
    <v>346</v>
  </a>
  <a r="1">
    <v>336</v>
  </a>
  <a r="1">
    <v>101</v>
  </a>
  <a r="1">
    <v>188</v>
  </a>
  <a r="1">
    <v>925</v>
  </a>
  <a r="1">
    <v>500</v>
  </a>
  <a r="1">
    <v>312</v>
  </a>
  <a r="1">
    <v>370</v>
  </a>
  <a r="1">
    <v>186</v>
  </a>
  <a r="1">
    <v>270</v>
  </a>
  <a r="1">
    <v>272</v>
  </a>
  <a r="1">
    <v>154</v>
  </a>
  <a r="1">
    <v>44.4</v>
  </a>
  <a r="1">
    <v>99.6</v>
  </a>
  <a r="1">
    <v>1185</v>
  </a>
  <a r="1">
    <v>416</v>
  </a>
  <a r="1">
    <v>586</v>
  </a>
  <a r="1">
    <v>178</v>
  </a>
  <a r="1">
    <v>72.5</v>
  </a>
  <a r="1">
    <v>46.5</v>
  </a>
  <a r="1">
    <v>44.5</v>
  </a>
  <a r="1">
    <v>137</v>
  </a>
  <a r="1">
    <v>3400</v>
  </a>
  <a r="1">
    <v>4250</v>
  </a>
  <a r="1">
    <v>4010</v>
  </a>
  <a r="1">
    <v>5400</v>
  </a>
  <a r="1">
    <v>5650</v>
  </a>
  <a r="1">
    <v>4450</v>
  </a>
  <a r="1">
    <v>4320</v>
  </a>
  <a r="1">
    <v>488</v>
  </a>
  <a r="1">
    <v>480</v>
  </a>
  <a r="1">
    <v>380</v>
  </a>
  <a r="1">
    <v>232</v>
  </a>
  <a r="1">
    <v>830</v>
  </a>
  <a r="1">
    <v>800</v>
  </a>
  <a r="1">
    <v>540</v>
  </a>
  <a r="1">
    <v>530</v>
  </a>
  <a r="1">
    <v>230</v>
  </a>
  <a r="1">
    <v>184</v>
  </a>
  <a r="1">
    <v>169</v>
  </a>
  <a r="1">
    <v>175</v>
  </a>
  <a r="1">
    <v>162</v>
  </a>
  <a r="1">
    <v>144</v>
  </a>
  <a r="1">
    <v>210</v>
  </a>
  <a r="1">
    <v>55</v>
  </a>
  <a r="1">
    <v>88</v>
  </a>
  <a r="1">
    <v>44</v>
  </a>
  <a r="1">
    <v>292</v>
  </a>
  <a r="1">
    <v>117</v>
  </a>
  <a r="1">
    <v>198</v>
  </a>
  <a r="1">
    <v>1105</v>
  </a>
  <a r="1">
    <v>905</v>
  </a>
  <a r="1">
    <v>1070</v>
  </a>
  <a r="1">
    <v>880</v>
  </a>
  <a r="1">
    <v>855</v>
  </a>
  <a r="1">
    <v>780</v>
  </a>
  <a r="1">
    <v>745</v>
  </a>
  <a r="1">
    <v>157</v>
  </a>
  <a r="1">
    <v>48</v>
  </a>
  <a r="1">
    <v>47</v>
  </a>
  <a r="1">
    <v>1705</v>
  </a>
  <a r="1">
    <v>1205</v>
  </a>
  <a r="1">
    <v>1255</v>
  </a>
  <a r="1">
    <v>1005</v>
  </a>
  <a r="1">
    <v>3700</v>
  </a>
  <a r="1">
    <v>6975</v>
  </a>
  <a r="1">
    <v>5300</v>
  </a>
  <a r="1">
    <v>3710</v>
  </a>
  <a r="1">
    <v>3770</v>
  </a>
  <a r="1">
    <v>4000</v>
  </a>
  <a r="1">
    <v>163</v>
  </a>
  <a r="1">
    <v>680</v>
  </a>
  <a r="1">
    <v>302</v>
  </a>
  <a r="1">
    <v>308</v>
  </a>
  <a r="1">
    <v>278</v>
  </a>
  <a r="1">
    <v>171</v>
  </a>
  <a r="1">
    <v>218</v>
  </a>
  <a r="1">
    <v>242</v>
  </a>
  <a r="1">
    <v>69</v>
  </a>
  <a r="1">
    <v>1215</v>
  </a>
  <a r="1">
    <v>472</v>
  </a>
  <a r="1">
    <v>139</v>
  </a>
  <a r="1">
    <v>412</v>
  </a>
  <a r="1">
    <v>326</v>
  </a>
  <a r="1">
    <v>246</v>
  </a>
  <a r="1">
    <v>190</v>
  </a>
  <a r="1">
    <v>98</v>
  </a>
  <a r="1">
    <v>82</v>
  </a>
  <a r="1">
    <v>3550</v>
  </a>
  <a r="1">
    <v>3530</v>
  </a>
  <a r="1">
    <v>3610</v>
  </a>
  <a r="1">
    <v>3630</v>
  </a>
  <a r="1">
    <v>3720</v>
  </a>
  <a r="1">
    <v>3370</v>
  </a>
  <a r="1">
    <v>3180</v>
  </a>
  <a r="1">
    <v>114</v>
  </a>
  <a r="1">
    <v>565</v>
  </a>
  <a r="1">
    <v>332</v>
  </a>
  <a r="1">
    <v>1620</v>
  </a>
  <a r="1">
    <v>1370</v>
  </a>
</arrayData>
</file>

<file path=xl/richData/rdrichvalue.xml><?xml version="1.0" encoding="utf-8"?>
<rvData xmlns="http://schemas.microsoft.com/office/spreadsheetml/2017/richdata" count="979">
  <rv s="0">
    <fb>7575</fb>
    <v>0</v>
  </rv>
  <rv s="0">
    <fb>78</fb>
    <v>0</v>
  </rv>
  <rv s="0">
    <fb>63</fb>
    <v>0</v>
  </rv>
  <rv s="0">
    <fb>61</fb>
    <v>0</v>
  </rv>
  <rv s="0">
    <fb>202</fb>
    <v>0</v>
  </rv>
  <rv s="0">
    <fb>144</fb>
    <v>0</v>
  </rv>
  <rv s="0">
    <fb>210</fb>
    <v>0</v>
  </rv>
  <rv s="0">
    <fb>17</fb>
    <v>0</v>
  </rv>
  <rv s="0">
    <fb>50</fb>
    <v>0</v>
  </rv>
  <rv s="0">
    <fb>101</fb>
    <v>0</v>
  </rv>
  <rv s="0">
    <fb>112</fb>
    <v>0</v>
  </rv>
  <rv s="0">
    <fb>82</fb>
    <v>0</v>
  </rv>
  <rv s="0">
    <fb>159</fb>
    <v>0</v>
  </rv>
  <rv s="0">
    <fb>300</fb>
    <v>0</v>
  </rv>
  <rv s="0">
    <fb>97</fb>
    <v>0</v>
  </rv>
  <rv s="0">
    <fb>98</fb>
    <v>0</v>
  </rv>
  <rv s="0">
    <fb>1370</fb>
    <v>0</v>
  </rv>
  <rv s="0">
    <fb>880</fb>
    <v>0</v>
  </rv>
  <rv s="0">
    <fb>1620</fb>
    <v>0</v>
  </rv>
  <rv s="0">
    <fb>248</fb>
    <v>0</v>
  </rv>
  <rv s="0">
    <fb>408</fb>
    <v>0</v>
  </rv>
  <rv s="0">
    <fb>332</fb>
    <v>0</v>
  </rv>
  <rv s="0">
    <fb>565</fb>
    <v>0</v>
  </rv>
  <rv s="0">
    <fb>156</fb>
    <v>0</v>
  </rv>
  <rv s="0">
    <fb>147</fb>
    <v>0</v>
  </rv>
  <rv s="0">
    <fb>160</fb>
    <v>0</v>
  </rv>
  <rv s="0">
    <fb>102</fb>
    <v>0</v>
  </rv>
  <rv s="0">
    <fb>113</fb>
    <v>0</v>
  </rv>
  <rv s="0">
    <fb>114</fb>
    <v>0</v>
  </rv>
  <rv s="0">
    <fb>3180</fb>
    <v>0</v>
  </rv>
  <rv s="0">
    <fb>3370</fb>
    <v>0</v>
  </rv>
  <rv s="0">
    <fb>3720</fb>
    <v>0</v>
  </rv>
  <rv s="0">
    <fb>3630</fb>
    <v>0</v>
  </rv>
  <rv s="0">
    <fb>3610</fb>
    <v>0</v>
  </rv>
  <rv s="0">
    <fb>3530</fb>
    <v>0</v>
  </rv>
  <rv s="0">
    <fb>3550</fb>
    <v>0</v>
  </rv>
  <rv s="0">
    <fb>190</fb>
    <v>0</v>
  </rv>
  <rv s="0">
    <fb>177</fb>
    <v>0</v>
  </rv>
  <rv s="0">
    <fb>246</fb>
    <v>0</v>
  </rv>
  <rv s="0">
    <fb>326</fb>
    <v>0</v>
  </rv>
  <rv s="0">
    <fb>412</fb>
    <v>0</v>
  </rv>
  <rv s="0">
    <fb>830</fb>
    <v>0</v>
  </rv>
  <rv s="0">
    <fb>137</fb>
    <v>0</v>
  </rv>
  <rv s="0">
    <fb>58</fb>
    <v>0</v>
  </rv>
  <rv s="0">
    <fb>139</fb>
    <v>0</v>
  </rv>
  <rv s="0">
    <fb>83</fb>
    <v>0</v>
  </rv>
  <rv s="0">
    <fb>510</fb>
    <v>0</v>
  </rv>
  <rv s="0">
    <fb>472</fb>
    <v>0</v>
  </rv>
  <rv s="0">
    <fb>1215</fb>
    <v>0</v>
  </rv>
  <rv s="0">
    <fb>260</fb>
    <v>0</v>
  </rv>
  <rv s="0">
    <fb>208</fb>
    <v>0</v>
  </rv>
  <rv s="0">
    <fb>155</fb>
    <v>0</v>
  </rv>
  <rv s="0">
    <fb>69</fb>
    <v>0</v>
  </rv>
  <rv s="0">
    <fb>121</fb>
    <v>0</v>
  </rv>
  <rv s="0">
    <fb>149</fb>
    <v>0</v>
  </rv>
  <rv s="0">
    <fb>57</fb>
    <v>0</v>
  </rv>
  <rv s="0">
    <fb>131</fb>
    <v>0</v>
  </rv>
  <rv s="0">
    <fb>122</fb>
    <v>0</v>
  </rv>
  <rv s="0">
    <fb>450</fb>
    <v>0</v>
  </rv>
  <rv s="0">
    <fb>141</fb>
    <v>0</v>
  </rv>
  <rv s="0">
    <fb>158</fb>
    <v>0</v>
  </rv>
  <rv s="0">
    <fb>125</fb>
    <v>0</v>
  </rv>
  <rv s="0">
    <fb>216</fb>
    <v>0</v>
  </rv>
  <rv s="0">
    <fb>262</fb>
    <v>0</v>
  </rv>
  <rv s="0">
    <fb>430</fb>
    <v>0</v>
  </rv>
  <rv s="0">
    <fb>167</fb>
    <v>0</v>
  </rv>
  <rv s="0">
    <fb>242</fb>
    <v>0</v>
  </rv>
  <rv s="0">
    <fb>214</fb>
    <v>0</v>
  </rv>
  <rv s="0">
    <fb>218</fb>
    <v>0</v>
  </rv>
  <rv s="0">
    <fb>171</fb>
    <v>0</v>
  </rv>
  <rv s="0">
    <fb>278</fb>
    <v>0</v>
  </rv>
  <rv s="0">
    <fb>186</fb>
    <v>0</v>
  </rv>
  <rv s="0">
    <fb>230</fb>
    <v>0</v>
  </rv>
  <rv s="0">
    <fb>94</fb>
    <v>0</v>
  </rv>
  <rv s="0">
    <fb>133</fb>
    <v>0</v>
  </rv>
  <rv s="0">
    <fb>212</fb>
    <v>0</v>
  </rv>
  <rv s="0">
    <fb>340</fb>
    <v>0</v>
  </rv>
  <rv s="0">
    <fb>308</fb>
    <v>0</v>
  </rv>
  <rv s="0">
    <fb>302</fb>
    <v>0</v>
  </rv>
  <rv s="0">
    <fb>680</fb>
    <v>0</v>
  </rv>
  <rv s="0">
    <fb>123</fb>
    <v>0</v>
  </rv>
  <rv s="0">
    <fb>163</fb>
    <v>0</v>
  </rv>
  <rv s="0">
    <fb>130</fb>
    <v>0</v>
  </rv>
  <rv s="0">
    <fb>4000</fb>
    <v>0</v>
  </rv>
  <rv s="0">
    <fb>3770</fb>
    <v>0</v>
  </rv>
  <rv s="0">
    <fb>3710</fb>
    <v>0</v>
  </rv>
  <rv s="0">
    <fb>5300</fb>
    <v>0</v>
  </rv>
  <rv s="0">
    <fb>5650</fb>
    <v>0</v>
  </rv>
  <rv s="0">
    <fb>6975</fb>
    <v>0</v>
  </rv>
  <rv s="0">
    <fb>3700</fb>
    <v>0</v>
  </rv>
  <rv s="0">
    <fb>1420</fb>
    <v>0</v>
  </rv>
  <rv s="0">
    <fb>1005</fb>
    <v>0</v>
  </rv>
  <rv s="0">
    <fb>1000</fb>
    <v>0</v>
  </rv>
  <rv s="0">
    <fb>1255</fb>
    <v>0</v>
  </rv>
  <rv s="0">
    <fb>1205</fb>
    <v>0</v>
  </rv>
  <rv s="0">
    <fb>1705</fb>
    <v>0</v>
  </rv>
  <rv s="0">
    <fb>88</fb>
    <v>0</v>
  </rv>
  <rv s="0">
    <fb>68</fb>
    <v>0</v>
  </rv>
  <rv s="0">
    <fb>89</fb>
    <v>0</v>
  </rv>
  <rv s="0">
    <fb>47</fb>
    <v>0</v>
  </rv>
  <rv s="0">
    <fb>48</fb>
    <v>0</v>
  </rv>
  <rv s="0">
    <fb>157</fb>
    <v>0</v>
  </rv>
  <rv s="0">
    <fb>276</fb>
    <v>0</v>
  </rv>
  <rv s="0">
    <fb>103</fb>
    <v>0</v>
  </rv>
  <rv s="0">
    <fb>200</fb>
    <v>0</v>
  </rv>
  <rv s="0">
    <fb>420</fb>
    <v>0</v>
  </rv>
  <rv s="0">
    <fb>745</fb>
    <v>0</v>
  </rv>
  <rv s="0">
    <fb>780</fb>
    <v>0</v>
  </rv>
  <rv s="0">
    <fb>855</fb>
    <v>0</v>
  </rv>
  <rv s="0">
    <fb>1070</fb>
    <v>0</v>
  </rv>
  <rv s="0">
    <fb>905</fb>
    <v>0</v>
  </rv>
  <rv s="0">
    <fb>1105</fb>
    <v>0</v>
  </rv>
  <rv s="0">
    <fb>198</fb>
    <v>0</v>
  </rv>
  <rv s="0">
    <fb>117</fb>
    <v>0</v>
  </rv>
  <rv s="0">
    <fb>292</fb>
    <v>0</v>
  </rv>
  <rv s="0">
    <fb>44</fb>
    <v>0</v>
  </rv>
  <rv s="0">
    <fb>53</fb>
    <v>0</v>
  </rv>
  <rv s="0">
    <fb>67</fb>
    <v>0</v>
  </rv>
  <rv s="0">
    <fb>92</fb>
    <v>0</v>
  </rv>
  <rv s="0">
    <fb>95</fb>
    <v>0</v>
  </rv>
  <rv s="0">
    <fb>35</fb>
    <v>0</v>
  </rv>
  <rv s="0">
    <fb>51</fb>
    <v>0</v>
  </rv>
  <rv s="0">
    <fb>108</fb>
    <v>0</v>
  </rv>
  <rv s="0">
    <fb>75</fb>
    <v>0</v>
  </rv>
  <rv s="0">
    <fb>52</fb>
    <v>0</v>
  </rv>
  <rv s="0">
    <fb>55</fb>
    <v>0</v>
  </rv>
  <rv s="0">
    <fb>72</fb>
    <v>0</v>
  </rv>
  <rv s="0">
    <fb>162</fb>
    <v>0</v>
  </rv>
  <rv s="0">
    <fb>182</fb>
    <v>0</v>
  </rv>
  <rv s="0">
    <fb>175</fb>
    <v>0</v>
  </rv>
  <rv s="0">
    <fb>169</fb>
    <v>0</v>
  </rv>
  <rv s="0">
    <fb>184</fb>
    <v>0</v>
  </rv>
  <rv s="0">
    <fb>530</fb>
    <v>0</v>
  </rv>
  <rv s="0">
    <fb>540</fb>
    <v>0</v>
  </rv>
  <rv s="0">
    <fb>700</fb>
    <v>0</v>
  </rv>
  <rv s="0">
    <fb>645</fb>
    <v>0</v>
  </rv>
  <rv s="0">
    <fb>705</fb>
    <v>0</v>
  </rv>
  <rv s="0">
    <fb>800</fb>
    <v>0</v>
  </rv>
  <rv s="0">
    <fb>232</fb>
    <v>0</v>
  </rv>
  <rv s="0">
    <fb>380</fb>
    <v>0</v>
  </rv>
  <rv s="0">
    <fb>480</fb>
    <v>0</v>
  </rv>
  <rv s="0">
    <fb>488</fb>
    <v>0</v>
  </rv>
  <rv s="0">
    <fb>90</fb>
    <v>0</v>
  </rv>
  <rv s="0">
    <fb>138</fb>
    <v>0</v>
  </rv>
  <rv s="0">
    <fb>165</fb>
    <v>0</v>
  </rv>
  <rv s="0">
    <fb>4320</fb>
    <v>0</v>
  </rv>
  <rv s="0">
    <fb>4450</fb>
    <v>0</v>
  </rv>
  <rv s="0">
    <fb>5400</fb>
    <v>0</v>
  </rv>
  <rv s="0">
    <fb>4010</fb>
    <v>0</v>
  </rv>
  <rv s="0">
    <fb>4250</fb>
    <v>0</v>
  </rv>
  <rv s="0">
    <fb>3400</fb>
    <v>0</v>
  </rv>
  <rv s="0">
    <fb>120</fb>
    <v>0</v>
  </rv>
  <rv s="0">
    <fb>44.5</fb>
    <v>0</v>
  </rv>
  <rv s="0">
    <fb>46.5</fb>
    <v>0</v>
  </rv>
  <rv s="0">
    <fb>72.5</fb>
    <v>0</v>
  </rv>
  <rv s="0">
    <fb>91</fb>
    <v>0</v>
  </rv>
  <rv s="0">
    <fb>59</fb>
    <v>0</v>
  </rv>
  <rv s="0">
    <fb>466</fb>
    <v>0</v>
  </rv>
  <rv s="0">
    <fb>178</fb>
    <v>0</v>
  </rv>
  <rv s="0">
    <fb>33</fb>
    <v>0</v>
  </rv>
  <rv s="0">
    <fb>15</fb>
    <v>0</v>
  </rv>
  <rv s="0">
    <fb>74</fb>
    <v>0</v>
  </rv>
  <rv s="0">
    <fb>586</fb>
    <v>0</v>
  </rv>
  <rv s="0">
    <fb>416</fb>
    <v>0</v>
  </rv>
  <rv s="0">
    <fb>1185</fb>
    <v>0</v>
  </rv>
  <rv s="0">
    <fb>99.6</fb>
    <v>0</v>
  </rv>
  <rv s="0">
    <fb>119</fb>
    <v>0</v>
  </rv>
  <rv s="0">
    <fb>188</fb>
    <v>0</v>
  </rv>
  <rv s="0">
    <fb>44.4</fb>
    <v>0</v>
  </rv>
  <rv s="0">
    <fb>154</fb>
    <v>0</v>
  </rv>
  <rv s="0">
    <fb>272</fb>
    <v>0</v>
  </rv>
  <rv s="0">
    <fb>224</fb>
    <v>0</v>
  </rv>
  <rv s="0">
    <fb>270</fb>
    <v>0</v>
  </rv>
  <rv s="0">
    <fb>126</fb>
    <v>0</v>
  </rv>
  <rv s="0">
    <fb>370</fb>
    <v>0</v>
  </rv>
  <rv s="0">
    <fb>312</fb>
    <v>0</v>
  </rv>
  <rv s="0">
    <fb>505</fb>
    <v>0</v>
  </rv>
  <rv s="0">
    <fb>400</fb>
    <v>0</v>
  </rv>
  <rv s="0">
    <fb>500</fb>
    <v>0</v>
  </rv>
  <rv s="0">
    <fb>630</fb>
    <v>0</v>
  </rv>
  <rv s="0">
    <fb>925</fb>
    <v>0</v>
  </rv>
  <rv s="0">
    <fb>77</fb>
    <v>0</v>
  </rv>
  <rv s="0">
    <fb>336</fb>
    <v>0</v>
  </rv>
  <rv s="0">
    <fb>484</fb>
    <v>0</v>
  </rv>
  <rv s="0">
    <fb>254</fb>
    <v>0</v>
  </rv>
  <rv s="0">
    <fb>151</fb>
    <v>0</v>
  </rv>
  <rv s="0">
    <fb>346</fb>
    <v>0</v>
  </rv>
  <rv s="0">
    <fb>194</fb>
    <v>0</v>
  </rv>
  <rv s="0">
    <fb>965</fb>
    <v>0</v>
  </rv>
  <rv s="0">
    <fb>890</fb>
    <v>0</v>
  </rv>
  <rv s="0">
    <fb>1055</fb>
    <v>0</v>
  </rv>
  <rv s="0">
    <fb>920</fb>
    <v>0</v>
  </rv>
  <rv s="0">
    <fb>585</fb>
    <v>0</v>
  </rv>
  <rv s="0">
    <fb>2020</fb>
    <v>0</v>
  </rv>
  <rv s="0">
    <fb>1345</fb>
    <v>0</v>
  </rv>
  <rv s="0">
    <fb>1560</fb>
    <v>0</v>
  </rv>
  <rv s="0">
    <fb>1200</fb>
    <v>0</v>
  </rv>
  <rv s="0">
    <fb>1360</fb>
    <v>0</v>
  </rv>
  <rv s="0">
    <fb>1695</fb>
    <v>0</v>
  </rv>
  <rv s="0">
    <fb>115</fb>
    <v>0</v>
  </rv>
  <rv s="0">
    <fb>84</fb>
    <v>0</v>
  </rv>
  <rv s="0">
    <fb>87</fb>
    <v>0</v>
  </rv>
  <rv s="0">
    <fb>118</fb>
    <v>0</v>
  </rv>
  <rv s="0">
    <fb>432</fb>
    <v>0</v>
  </rv>
  <rv s="0">
    <fb>34</fb>
    <v>0</v>
  </rv>
  <rv s="0">
    <fb>25</fb>
    <v>0</v>
  </rv>
  <rv s="0">
    <fb>36</fb>
    <v>0</v>
  </rv>
  <rv s="0">
    <fb>354</fb>
    <v>0</v>
  </rv>
  <rv s="0">
    <fb>304</fb>
    <v>0</v>
  </rv>
  <rv s="0">
    <fb>600</fb>
    <v>0</v>
  </rv>
  <rv s="0">
    <fb>840</fb>
    <v>0</v>
  </rv>
  <rv s="0">
    <fb>1295</fb>
    <v>0</v>
  </rv>
  <rv s="0">
    <fb>1825</fb>
    <v>0</v>
  </rv>
  <rv s="0">
    <fb>60</fb>
    <v>0</v>
  </rv>
  <rv s="0">
    <fb>66</fb>
    <v>0</v>
  </rv>
  <rv s="0">
    <fb>620</fb>
    <v>0</v>
  </rv>
  <rv s="0">
    <fb>1280</fb>
    <v>0</v>
  </rv>
  <rv s="0">
    <fb>1335</fb>
    <v>0</v>
  </rv>
  <rv s="0">
    <fb>820</fb>
    <v>0</v>
  </rv>
  <rv s="0">
    <fb>910</fb>
    <v>0</v>
  </rv>
  <rv s="0">
    <fb>1045</fb>
    <v>0</v>
  </rv>
  <rv s="0">
    <fb>21</fb>
    <v>0</v>
  </rv>
  <rv s="0">
    <fb>46</fb>
    <v>0</v>
  </rv>
  <rv s="0">
    <fb>26</fb>
    <v>0</v>
  </rv>
  <rv s="0">
    <fb>28</fb>
    <v>0</v>
  </rv>
  <rv s="0">
    <fb>384</fb>
    <v>0</v>
  </rv>
  <rv s="0">
    <fb>770</fb>
    <v>0</v>
  </rv>
  <rv s="0">
    <fb>398</fb>
    <v>0</v>
  </rv>
  <rv s="0">
    <fb>99</fb>
    <v>0</v>
  </rv>
  <rv s="0">
    <fb>124</fb>
    <v>0</v>
  </rv>
  <rv s="0">
    <fb>64</fb>
    <v>0</v>
  </rv>
  <rv s="0">
    <fb>70</fb>
    <v>0</v>
  </rv>
  <rv s="0">
    <fb>86</fb>
    <v>0</v>
  </rv>
  <rv s="0">
    <fb>494</fb>
    <v>0</v>
  </rv>
  <rv s="0">
    <fb>545</fb>
    <v>0</v>
  </rv>
  <rv s="0">
    <fb>580</fb>
    <v>0</v>
  </rv>
  <rv s="0">
    <fb>1025</fb>
    <v>0</v>
  </rv>
  <rv s="0">
    <fb>970</fb>
    <v>0</v>
  </rv>
  <rv s="0">
    <fb>1170</fb>
    <v>0</v>
  </rv>
  <rv s="0">
    <fb>930</fb>
    <v>0</v>
  </rv>
  <rv s="0">
    <fb>1350</fb>
    <v>0</v>
  </rv>
  <rv s="0">
    <fb>1400</fb>
    <v>0</v>
  </rv>
  <rv s="0">
    <fb>30</fb>
    <v>0</v>
  </rv>
  <rv s="0">
    <fb>19</fb>
    <v>0</v>
  </rv>
  <rv s="0">
    <fb>41</fb>
    <v>0</v>
  </rv>
  <rv s="0">
    <fb>13</fb>
    <v>0</v>
  </rv>
  <rv s="0">
    <fb>71</fb>
    <v>0</v>
  </rv>
  <rv s="0">
    <fb>364</fb>
    <v>0</v>
  </rv>
  <rv s="0">
    <fb>14</fb>
    <v>0</v>
  </rv>
  <rv s="0">
    <fb>9</fb>
    <v>0</v>
  </rv>
  <rv s="0">
    <fb>27</fb>
    <v>0</v>
  </rv>
  <rv s="0">
    <fb>12</fb>
    <v>0</v>
  </rv>
  <rv s="0">
    <fb>76</fb>
    <v>0</v>
  </rv>
  <rv s="0">
    <fb>180</fb>
    <v>0</v>
  </rv>
  <rv s="0">
    <fb>172</fb>
    <v>0</v>
  </rv>
  <rv s="0">
    <fb>206</fb>
    <v>0</v>
  </rv>
  <rv s="0">
    <fb>226</fb>
    <v>0</v>
  </rv>
  <rv s="0">
    <fb>6125</fb>
    <v>0</v>
  </rv>
  <rv s="0">
    <fb>4850</fb>
    <v>0</v>
  </rv>
  <rv s="0">
    <fb>5950</fb>
    <v>0</v>
  </rv>
  <rv s="0">
    <fb>625</fb>
    <v>0</v>
  </rv>
  <rv s="0">
    <fb>56</fb>
    <v>0</v>
  </rv>
  <rv s="0">
    <fb>152</fb>
    <v>0</v>
  </rv>
  <rv s="0">
    <fb>111</fb>
    <v>0</v>
  </rv>
  <rv s="0">
    <fb>104</fb>
    <v>0</v>
  </rv>
  <rv s="0">
    <fb>181</fb>
    <v>0</v>
  </rv>
  <rv s="0">
    <fb>236</fb>
    <v>0</v>
  </rv>
  <rv s="0">
    <fb>62</fb>
    <v>0</v>
  </rv>
  <rv s="0">
    <fb>324</fb>
    <v>0</v>
  </rv>
  <rv s="0">
    <fb>350</fb>
    <v>0</v>
  </rv>
  <rv s="0">
    <fb>414</fb>
    <v>0</v>
  </rv>
  <rv s="0">
    <fb>284</fb>
    <v>0</v>
  </rv>
  <rv s="0">
    <fb>266</fb>
    <v>0</v>
  </rv>
  <rv s="0">
    <fb>298</fb>
    <v>0</v>
  </rv>
  <rv s="0">
    <fb>80</fb>
    <v>0</v>
  </rv>
  <rv s="0">
    <fb>258</fb>
    <v>0</v>
  </rv>
  <rv s="0">
    <fb>334</fb>
    <v>0</v>
  </rv>
  <rv s="0">
    <fb>316</fb>
    <v>0</v>
  </rv>
  <rv s="0">
    <fb>1940</fb>
    <v>0</v>
  </rv>
  <rv s="0">
    <fb>3230</fb>
    <v>0</v>
  </rv>
  <rv s="0">
    <fb>310</fb>
    <v>0</v>
  </rv>
  <rv s="0">
    <fb>318</fb>
    <v>0</v>
  </rv>
  <rv s="0">
    <fb>404</fb>
    <v>0</v>
  </rv>
  <rv s="0">
    <fb>462</fb>
    <v>0</v>
  </rv>
  <rv s="0">
    <fb>40</fb>
    <v>0</v>
  </rv>
  <rv s="0">
    <fb>43</fb>
    <v>0</v>
  </rv>
  <rv s="0">
    <fb>140</fb>
    <v>0</v>
  </rv>
  <rv s="0">
    <fb>32</fb>
    <v>0</v>
  </rv>
  <rv s="0">
    <fb>42</fb>
    <v>0</v>
  </rv>
  <rv s="0">
    <fb>127</fb>
    <v>0</v>
  </rv>
  <rv s="0">
    <fb>1797.701</fb>
    <v>0</v>
  </rv>
  <rv s="0">
    <fb>1086.982</fb>
    <v>0</v>
  </rv>
  <rv s="0">
    <fb>668.91200000000003</fb>
    <v>0</v>
  </rv>
  <rv s="0">
    <fb>295.99360000000001</fb>
    <v>0</v>
  </rv>
  <rv s="0">
    <fb>239.136</fb>
    <v>0</v>
  </rv>
  <rv s="0">
    <fb>178.934</fb>
    <v>0</v>
  </rv>
  <rv s="0">
    <fb>2230</fb>
    <v>0</v>
  </rv>
  <rv s="0">
    <fb>1665</fb>
    <v>0</v>
  </rv>
  <rv s="0">
    <fb>166</fb>
    <v>0</v>
  </rv>
  <rv s="0">
    <fb>96</fb>
    <v>0</v>
  </rv>
  <rv s="0">
    <fb>189</fb>
    <v>0</v>
  </rv>
  <rv s="0">
    <fb>980</fb>
    <v>0</v>
  </rv>
  <rv s="0">
    <fb>1060</fb>
    <v>0</v>
  </rv>
  <rv s="0">
    <fb>445</fb>
    <v>0</v>
  </rv>
  <rv s="0">
    <fb>280</fb>
    <v>0</v>
  </rv>
  <rv s="0">
    <fb>286</fb>
    <v>0</v>
  </rv>
  <rv s="0">
    <fb>220</fb>
    <v>0</v>
  </rv>
  <rv s="0">
    <fb>134</fb>
    <v>0</v>
  </rv>
  <rv s="0">
    <fb>146</fb>
    <v>0</v>
  </rv>
  <rv s="0">
    <fb>720</fb>
    <v>0</v>
  </rv>
  <rv s="0">
    <fb>655</fb>
    <v>0</v>
  </rv>
  <rv s="0">
    <fb>665</fb>
    <v>0</v>
  </rv>
  <rv s="0">
    <fb>790</fb>
    <v>0</v>
  </rv>
  <rv s="0">
    <fb>695</fb>
    <v>0</v>
  </rv>
  <rv s="0">
    <fb>945</fb>
    <v>0</v>
  </rv>
  <rv s="0">
    <fb>1765</fb>
    <v>0</v>
  </rv>
  <rv s="0">
    <fb>2180</fb>
    <v>0</v>
  </rv>
  <rv s="0">
    <fb>268</fb>
    <v>0</v>
  </rv>
  <rv s="0">
    <fb>492</fb>
    <v>0</v>
  </rv>
  <rv s="0">
    <fb>482</fb>
    <v>0</v>
  </rv>
  <rv s="0">
    <fb>470</fb>
    <v>0</v>
  </rv>
  <rv s="0">
    <fb>150</fb>
    <v>0</v>
  </rv>
  <rv s="0">
    <fb>129</fb>
    <v>0</v>
  </rv>
  <rv s="0">
    <fb>328</fb>
    <v>0</v>
  </rv>
  <rv s="0">
    <fb>486</fb>
    <v>0</v>
  </rv>
  <rv s="0">
    <fb>390</fb>
    <v>0</v>
  </rv>
  <rv s="0">
    <fb>174.4573</fb>
    <v>0</v>
  </rv>
  <rv s="0">
    <fb>850</fb>
    <v>0</v>
  </rv>
  <rv s="0">
    <fb>116</fb>
    <v>0</v>
  </rv>
  <rv s="0">
    <fb>145</fb>
    <v>0</v>
  </rv>
  <rv s="0">
    <fb>85</fb>
    <v>0</v>
  </rv>
  <rv s="0">
    <fb>49</fb>
    <v>0</v>
  </rv>
  <rv s="0">
    <fb>65</fb>
    <v>0</v>
  </rv>
  <rv s="0">
    <fb>100</fb>
    <v>0</v>
  </rv>
  <rv s="0">
    <fb>128</fb>
    <v>0</v>
  </rv>
  <rv s="0">
    <fb>10</fb>
    <v>0</v>
  </rv>
  <rv s="0">
    <fb>54</fb>
    <v>0</v>
  </rv>
  <rv s="0">
    <fb>170</fb>
    <v>0</v>
  </rv>
  <rv s="0">
    <fb>352</fb>
    <v>0</v>
  </rv>
  <rv s="0">
    <fb>37</fb>
    <v>0</v>
  </rv>
  <rv s="0">
    <fb>22</fb>
    <v>0</v>
  </rv>
  <rv s="0">
    <fb>204</fb>
    <v>0</v>
  </rv>
  <rv s="0">
    <fb>161</fb>
    <v>0</v>
  </rv>
  <rv s="0">
    <fb>136</fb>
    <v>0</v>
  </rv>
  <rv s="0">
    <fb>362</fb>
    <v>0</v>
  </rv>
  <rv s="0">
    <fb>274</fb>
    <v>0</v>
  </rv>
  <rv s="0">
    <fb>306</fb>
    <v>0</v>
  </rv>
  <rv s="0">
    <fb>191</fb>
    <v>0</v>
  </rv>
  <rv s="0">
    <fb>765</fb>
    <v>0</v>
  </rv>
  <rv s="0">
    <fb>815</fb>
    <v>0</v>
  </rv>
  <rv s="0">
    <fb>785</fb>
    <v>0</v>
  </rv>
  <rv s="0">
    <fb>795</fb>
    <v>0</v>
  </rv>
  <rv s="0">
    <fb>590</fb>
    <v>0</v>
  </rv>
  <rv s="1">
    <v>1</v>
    <v>XIDX:MEDS</v>
    <v>Daily</v>
    <v>44925</v>
    <v>44925</v>
    <v>0</v>
    <v>1</v>
    <v>638079552000000000,639285198039703884,0</v>
    <v>0</v>
    <v>c71idm</v>
    <v>XIDX:MEDS</v>
    <v>1</v>
  </rv>
  <rv s="1">
    <v>1</v>
    <v>XIDX:MEDS</v>
    <v>Daily</v>
    <v>45289</v>
    <v>45289</v>
    <v>0</v>
    <v>1</v>
    <v>638394048000000000,639285198035503868,0</v>
    <v>0</v>
    <v>c71idm</v>
    <v>XIDX:MEDS</v>
    <v>2</v>
  </rv>
  <rv s="1">
    <v>1</v>
    <v>XIDX:MEDS</v>
    <v>Daily</v>
    <v>45656</v>
    <v>45656</v>
    <v>0</v>
    <v>1</v>
    <v>638711136000000000,639285198035986367,0</v>
    <v>0</v>
    <v>c71idm</v>
    <v>XIDX:MEDS</v>
    <v>3</v>
  </rv>
  <rv s="1">
    <v>1</v>
    <v>XIDX:MEDS</v>
    <v>Daily</v>
    <v>46021</v>
    <v>46021</v>
    <v>0</v>
    <v>1</v>
    <v>639026496000000000,639285198036456375,0</v>
    <v>0</v>
    <v>c71idm</v>
    <v>XIDX:MEDS</v>
    <v>4</v>
  </rv>
  <rv s="1">
    <v>1</v>
    <v>XIDX:MEDS</v>
    <v>Daily</v>
    <v>46203</v>
    <v>46203</v>
    <v>0</v>
    <v>1</v>
    <v>639183744000000000,639285198036943871,0</v>
    <v>0</v>
    <v>c71idm</v>
    <v>XIDX:MEDS</v>
    <v>5</v>
  </rv>
  <rv s="1">
    <v>1</v>
    <v>XIDX:MEDS</v>
    <v>Daily</v>
    <v>46111</v>
    <v>46111</v>
    <v>0</v>
    <v>1</v>
    <v>639104256000000000,639285198037425757,0</v>
    <v>0</v>
    <v>c71idm</v>
    <v>XIDX:MEDS</v>
    <v>6</v>
  </rv>
  <rv s="1">
    <v>1</v>
    <v>XIDX:ADMR</v>
    <v>Daily</v>
    <v>44560</v>
    <v>44560</v>
    <v>0</v>
    <v>1</v>
    <v>637764192000000000,639285198074967718,0</v>
    <v>0</v>
    <v>c4pl52</v>
    <v>XIDX:ADMR</v>
    <v>7</v>
  </rv>
  <rv s="1">
    <v>1</v>
    <v>XIDX:ADMR</v>
    <v>Daily</v>
    <v>44925</v>
    <v>44925</v>
    <v>0</v>
    <v>1</v>
    <v>638079552000000000,639285198075447722,0</v>
    <v>0</v>
    <v>c4pl52</v>
    <v>XIDX:ADMR</v>
    <v>8</v>
  </rv>
  <rv s="1">
    <v>1</v>
    <v>XIDX:ADMR</v>
    <v>Daily</v>
    <v>45289</v>
    <v>45289</v>
    <v>0</v>
    <v>1</v>
    <v>638394048000000000,639285198075925825,0</v>
    <v>0</v>
    <v>c4pl52</v>
    <v>XIDX:ADMR</v>
    <v>9</v>
  </rv>
  <rv s="1">
    <v>1</v>
    <v>XIDX:ADMR</v>
    <v>Daily</v>
    <v>45656</v>
    <v>45656</v>
    <v>0</v>
    <v>1</v>
    <v>638711136000000000,639285198076397749,0</v>
    <v>0</v>
    <v>c4pl52</v>
    <v>XIDX:ADMR</v>
    <v>10</v>
  </rv>
  <rv s="1">
    <v>1</v>
    <v>XIDX:ADMR</v>
    <v>Daily</v>
    <v>46021</v>
    <v>46021</v>
    <v>0</v>
    <v>1</v>
    <v>639026496000000000,639285198076877749,0</v>
    <v>0</v>
    <v>c4pl52</v>
    <v>XIDX:ADMR</v>
    <v>11</v>
  </rv>
  <rv s="1">
    <v>1</v>
    <v>XIDX:ADMR</v>
    <v>Daily</v>
    <v>46203</v>
    <v>46203</v>
    <v>0</v>
    <v>1</v>
    <v>639183744000000000,639285198077361235,0</v>
    <v>0</v>
    <v>c4pl52</v>
    <v>XIDX:ADMR</v>
    <v>12</v>
  </rv>
  <rv s="1">
    <v>1</v>
    <v>XIDX:ADMR</v>
    <v>Daily</v>
    <v>46111</v>
    <v>46111</v>
    <v>0</v>
    <v>1</v>
    <v>639104256000000000,639285198077837748,0</v>
    <v>0</v>
    <v>c4pl52</v>
    <v>XIDX:ADMR</v>
    <v>13</v>
  </rv>
  <rv s="1">
    <v>1</v>
    <v>XIDX:SUNI</v>
    <v>Daily</v>
    <v>45289</v>
    <v>45289</v>
    <v>0</v>
    <v>1</v>
    <v>638394048000000000,639285198024656297,0</v>
    <v>0</v>
    <v>c8irzr</v>
    <v>XIDX:SUNI</v>
    <v>14</v>
  </rv>
  <rv s="1">
    <v>1</v>
    <v>XIDX:SUNI</v>
    <v>Daily</v>
    <v>45656</v>
    <v>45656</v>
    <v>0</v>
    <v>1</v>
    <v>638711136000000000,639285198025136287,0</v>
    <v>0</v>
    <v>c8irzr</v>
    <v>XIDX:SUNI</v>
    <v>15</v>
  </rv>
  <rv s="1">
    <v>1</v>
    <v>XIDX:SUNI</v>
    <v>Daily</v>
    <v>46021</v>
    <v>46021</v>
    <v>0</v>
    <v>1</v>
    <v>639026496000000000,639285198025606302,0</v>
    <v>0</v>
    <v>c8irzr</v>
    <v>XIDX:SUNI</v>
    <v>16</v>
  </rv>
  <rv s="1">
    <v>1</v>
    <v>XIDX:SUNI</v>
    <v>Daily</v>
    <v>46203</v>
    <v>46203</v>
    <v>0</v>
    <v>1</v>
    <v>639183744000000000,639285198026076301,0</v>
    <v>0</v>
    <v>c8irzr</v>
    <v>XIDX:SUNI</v>
    <v>17</v>
  </rv>
  <rv s="1">
    <v>1</v>
    <v>XIDX:SUNI</v>
    <v>Daily</v>
    <v>46111</v>
    <v>46111</v>
    <v>0</v>
    <v>1</v>
    <v>639104256000000000,639285198026563765,0</v>
    <v>0</v>
    <v>c8irzr</v>
    <v>XIDX:SUNI</v>
    <v>18</v>
  </rv>
  <rv s="1">
    <v>1</v>
    <v>XIDX:BAUT</v>
    <v>Daily</v>
    <v>44925</v>
    <v>44925</v>
    <v>0</v>
    <v>1</v>
    <v>638079552000000000,639285198074864793,0</v>
    <v>0</v>
    <v>c4xpm7</v>
    <v>XIDX:BAUT</v>
    <v>3</v>
  </rv>
  <rv s="1">
    <v>1</v>
    <v>XIDX:BAUT</v>
    <v>Daily</v>
    <v>45289</v>
    <v>45289</v>
    <v>0</v>
    <v>1</v>
    <v>638394048000000000,639285198075344788,0</v>
    <v>0</v>
    <v>c4xpm7</v>
    <v>XIDX:BAUT</v>
    <v>3</v>
  </rv>
  <rv s="1">
    <v>1</v>
    <v>XIDX:BAUT</v>
    <v>Daily</v>
    <v>45656</v>
    <v>45656</v>
    <v>0</v>
    <v>1</v>
    <v>638711136000000000,639285198075804773,0</v>
    <v>0</v>
    <v>c4xpm7</v>
    <v>XIDX:BAUT</v>
    <v>19</v>
  </rv>
  <rv s="1">
    <v>1</v>
    <v>XIDX:BAUT</v>
    <v>Daily</v>
    <v>46021</v>
    <v>46021</v>
    <v>0</v>
    <v>1</v>
    <v>639026496000000000,639285198076286639,0</v>
    <v>0</v>
    <v>c4xpm7</v>
    <v>XIDX:BAUT</v>
    <v>20</v>
  </rv>
  <rv s="1">
    <v>1</v>
    <v>XIDX:BAUT</v>
    <v>Daily</v>
    <v>46203</v>
    <v>46203</v>
    <v>0</v>
    <v>1</v>
    <v>639183744000000000,639285198076774762,0</v>
    <v>0</v>
    <v>c4xpm7</v>
    <v>XIDX:BAUT</v>
    <v>21</v>
  </rv>
  <rv s="1">
    <v>1</v>
    <v>XIDX:BAUT</v>
    <v>Daily</v>
    <v>46111</v>
    <v>46111</v>
    <v>0</v>
    <v>1</v>
    <v>639104256000000000,639285198077255863,0</v>
    <v>0</v>
    <v>c4xpm7</v>
    <v>XIDX:BAUT</v>
    <v>22</v>
  </rv>
  <rv s="1">
    <v>1</v>
    <v>XIDX:CBRE</v>
    <v>Daily</v>
    <v>45289</v>
    <v>45289</v>
    <v>0</v>
    <v>1</v>
    <v>638394048000000000,639285198026171314,0</v>
    <v>0</v>
    <v>c8ifww</v>
    <v>XIDX:CBRE</v>
    <v>3</v>
  </rv>
  <rv s="1">
    <v>1</v>
    <v>XIDX:CBRE</v>
    <v>Daily</v>
    <v>45656</v>
    <v>45656</v>
    <v>0</v>
    <v>1</v>
    <v>638711136000000000,639285198026652428,0</v>
    <v>0</v>
    <v>c8ifww</v>
    <v>XIDX:CBRE</v>
    <v>23</v>
  </rv>
  <rv s="1">
    <v>1</v>
    <v>XIDX:CBRE</v>
    <v>Daily</v>
    <v>46021</v>
    <v>46021</v>
    <v>0</v>
    <v>1</v>
    <v>639026496000000000,639285198027122415,0</v>
    <v>0</v>
    <v>c8ifww</v>
    <v>XIDX:CBRE</v>
    <v>24</v>
  </rv>
  <rv s="1">
    <v>1</v>
    <v>XIDX:CBRE</v>
    <v>Daily</v>
    <v>46203</v>
    <v>46203</v>
    <v>0</v>
    <v>1</v>
    <v>639183744000000000,639285198027611311,0</v>
    <v>0</v>
    <v>c8ifww</v>
    <v>XIDX:CBRE</v>
    <v>25</v>
  </rv>
  <rv s="1">
    <v>1</v>
    <v>XIDX:CBRE</v>
    <v>Daily</v>
    <v>46111</v>
    <v>46111</v>
    <v>0</v>
    <v>1</v>
    <v>639104256000000000,639285198028091307,0</v>
    <v>0</v>
    <v>c8ifww</v>
    <v>XIDX:CBRE</v>
    <v>26</v>
  </rv>
  <rv s="1">
    <v>1</v>
    <v>XIDX:SMKM</v>
    <v>Daily</v>
    <v>44925</v>
    <v>44925</v>
    <v>0</v>
    <v>1</v>
    <v>638079552000000000,639285198066474951,0</v>
    <v>0</v>
    <v>c5gqk2</v>
    <v>XIDX:SMKM</v>
    <v>17</v>
  </rv>
  <rv s="1">
    <v>1</v>
    <v>XIDX:SMKM</v>
    <v>Daily</v>
    <v>45289</v>
    <v>45289</v>
    <v>0</v>
    <v>1</v>
    <v>638394048000000000,639285198066944943,0</v>
    <v>0</v>
    <v>c5gqk2</v>
    <v>XIDX:SMKM</v>
    <v>27</v>
  </rv>
  <rv s="1">
    <v>1</v>
    <v>XIDX:SMKM</v>
    <v>Daily</v>
    <v>45656</v>
    <v>45656</v>
    <v>0</v>
    <v>1</v>
    <v>638711136000000000,639285198067426695,0</v>
    <v>0</v>
    <v>c5gqk2</v>
    <v>XIDX:SMKM</v>
    <v>28</v>
  </rv>
  <rv s="1">
    <v>1</v>
    <v>XIDX:SMKM</v>
    <v>Daily</v>
    <v>46021</v>
    <v>46021</v>
    <v>0</v>
    <v>1</v>
    <v>639026496000000000,639285198067904939,0</v>
    <v>0</v>
    <v>c5gqk2</v>
    <v>XIDX:SMKM</v>
    <v>29</v>
  </rv>
  <rv s="1">
    <v>1</v>
    <v>XIDX:SMKM</v>
    <v>Daily</v>
    <v>46203</v>
    <v>46203</v>
    <v>0</v>
    <v>1</v>
    <v>639183744000000000,639285198068374915,0</v>
    <v>0</v>
    <v>c5gqk2</v>
    <v>XIDX:SMKM</v>
    <v>30</v>
  </rv>
  <rv s="1">
    <v>1</v>
    <v>XIDX:SMKM</v>
    <v>Daily</v>
    <v>46111</v>
    <v>46111</v>
    <v>0</v>
    <v>1</v>
    <v>639104256000000000,639285198068844903,0</v>
    <v>0</v>
    <v>c5gqk2</v>
    <v>XIDX:SMKM</v>
    <v>31</v>
  </rv>
  <rv s="1">
    <v>1</v>
    <v>XIDX:WINE</v>
    <v>Daily</v>
    <v>45289</v>
    <v>45289</v>
    <v>0</v>
    <v>1</v>
    <v>638394048000000000,639285198026763216,0</v>
    <v>0</v>
    <v>c8isf2</v>
    <v>XIDX:WINE</v>
    <v>32</v>
  </rv>
  <rv s="1">
    <v>1</v>
    <v>XIDX:WINE</v>
    <v>Daily</v>
    <v>45656</v>
    <v>45656</v>
    <v>0</v>
    <v>1</v>
    <v>638711136000000000,639285198027243228,0</v>
    <v>0</v>
    <v>c8isf2</v>
    <v>XIDX:WINE</v>
    <v>33</v>
  </rv>
  <rv s="1">
    <v>1</v>
    <v>XIDX:WINE</v>
    <v>Daily</v>
    <v>46021</v>
    <v>46021</v>
    <v>0</v>
    <v>1</v>
    <v>639026496000000000,639285198027723228,0</v>
    <v>0</v>
    <v>c8isf2</v>
    <v>XIDX:WINE</v>
    <v>34</v>
  </rv>
  <rv s="1">
    <v>1</v>
    <v>XIDX:WINE</v>
    <v>Daily</v>
    <v>46203</v>
    <v>46203</v>
    <v>0</v>
    <v>1</v>
    <v>639183744000000000,639285198028218158,0</v>
    <v>0</v>
    <v>c8isf2</v>
    <v>XIDX:WINE</v>
    <v>35</v>
  </rv>
  <rv s="1">
    <v>1</v>
    <v>XIDX:WINE</v>
    <v>Daily</v>
    <v>46111</v>
    <v>46111</v>
    <v>0</v>
    <v>1</v>
    <v>639104256000000000,639285198028683221,0</v>
    <v>0</v>
    <v>c8isf2</v>
    <v>XIDX:WINE</v>
    <v>36</v>
  </rv>
  <rv s="1">
    <v>1</v>
    <v>XIDX:UVCR</v>
    <v>Daily</v>
    <v>44560</v>
    <v>44560</v>
    <v>0</v>
    <v>1</v>
    <v>637764192000000000,639285198102966476,0</v>
    <v>0</v>
    <v>c2ruww</v>
    <v>XIDX:UVCR</v>
    <v>37</v>
  </rv>
  <rv s="1">
    <v>1</v>
    <v>XIDX:UVCR</v>
    <v>Daily</v>
    <v>44925</v>
    <v>44925</v>
    <v>0</v>
    <v>1</v>
    <v>638079552000000000,639285198103434307,0</v>
    <v>0</v>
    <v>c2ruww</v>
    <v>XIDX:UVCR</v>
    <v>38</v>
  </rv>
  <rv s="1">
    <v>1</v>
    <v>XIDX:UVCR</v>
    <v>Daily</v>
    <v>45289</v>
    <v>45289</v>
    <v>0</v>
    <v>1</v>
    <v>638394048000000000,639285198103904299,0</v>
    <v>0</v>
    <v>c2ruww</v>
    <v>XIDX:UVCR</v>
    <v>39</v>
  </rv>
  <rv s="1">
    <v>1</v>
    <v>XIDX:UVCR</v>
    <v>Daily</v>
    <v>45656</v>
    <v>45656</v>
    <v>0</v>
    <v>1</v>
    <v>638711136000000000,639285198104384297,0</v>
    <v>0</v>
    <v>c2ruww</v>
    <v>XIDX:UVCR</v>
    <v>40</v>
  </rv>
  <rv s="1">
    <v>1</v>
    <v>XIDX:UVCR</v>
    <v>Daily</v>
    <v>46021</v>
    <v>46021</v>
    <v>0</v>
    <v>1</v>
    <v>639026496000000000,639285198104866173,0</v>
    <v>0</v>
    <v>c2ruww</v>
    <v>XIDX:UVCR</v>
    <v>41</v>
  </rv>
  <rv s="1">
    <v>1</v>
    <v>XIDX:UVCR</v>
    <v>Daily</v>
    <v>46203</v>
    <v>46203</v>
    <v>0</v>
    <v>1</v>
    <v>639183744000000000,639285198100784340,0</v>
    <v>0</v>
    <v>c2ruww</v>
    <v>XIDX:UVCR</v>
    <v>42</v>
  </rv>
  <rv s="1">
    <v>1</v>
    <v>XIDX:UVCR</v>
    <v>Daily</v>
    <v>46111</v>
    <v>46111</v>
    <v>0</v>
    <v>1</v>
    <v>639104256000000000,639285198101276118,0</v>
    <v>0</v>
    <v>c2ruww</v>
    <v>XIDX:UVCR</v>
    <v>43</v>
  </rv>
  <rv s="1">
    <v>1</v>
    <v>XIDX:SOUL</v>
    <v>Daily</v>
    <v>45289</v>
    <v>45289</v>
    <v>0</v>
    <v>1</v>
    <v>638394048000000000,639285198026536967,0</v>
    <v>0</v>
    <v>c8hmu2</v>
    <v>XIDX:SOUL</v>
    <v>44</v>
  </rv>
  <rv s="1">
    <v>1</v>
    <v>XIDX:SOUL</v>
    <v>Daily</v>
    <v>45656</v>
    <v>45656</v>
    <v>0</v>
    <v>1</v>
    <v>638711136000000000,639285198027035596,0</v>
    <v>0</v>
    <v>c8hmu2</v>
    <v>XIDX:SOUL</v>
    <v>45</v>
  </rv>
  <rv s="1">
    <v>1</v>
    <v>XIDX:SOUL</v>
    <v>Daily</v>
    <v>46203</v>
    <v>46203</v>
    <v>0</v>
    <v>1</v>
    <v>639183744000000000,639285198027505588,0</v>
    <v>0</v>
    <v>c8hmu2</v>
    <v>XIDX:SOUL</v>
    <v>46</v>
  </rv>
  <rv s="1">
    <v>1</v>
    <v>XIDX:SOUL</v>
    <v>Daily</v>
    <v>46111</v>
    <v>46111</v>
    <v>0</v>
    <v>1</v>
    <v>639104256000000000,639285198027985587,0</v>
    <v>0</v>
    <v>c8hmu2</v>
    <v>XIDX:SOUL</v>
    <v>47</v>
  </rv>
  <rv s="1">
    <v>1</v>
    <v>XIDX:CBPE</v>
    <v>Daily</v>
    <v>45289</v>
    <v>45289</v>
    <v>0</v>
    <v>1</v>
    <v>638394048000000000,639285198028935569,0</v>
    <v>0</v>
    <v>c8ipmw</v>
    <v>XIDX:CBPE</v>
    <v>48</v>
  </rv>
  <rv s="1">
    <v>1</v>
    <v>XIDX:CBPE</v>
    <v>Daily</v>
    <v>45656</v>
    <v>45656</v>
    <v>0</v>
    <v>1</v>
    <v>638711136000000000,639285198025615615,0</v>
    <v>0</v>
    <v>c8ipmw</v>
    <v>XIDX:CBPE</v>
    <v>49</v>
  </rv>
  <rv s="1">
    <v>1</v>
    <v>XIDX:CBPE</v>
    <v>Daily</v>
    <v>46021</v>
    <v>46021</v>
    <v>0</v>
    <v>1</v>
    <v>639026496000000000,639285198026105257,0</v>
    <v>0</v>
    <v>c8ipmw</v>
    <v>XIDX:CBPE</v>
    <v>50</v>
  </rv>
  <rv s="1">
    <v>1</v>
    <v>XIDX:CBPE</v>
    <v>Daily</v>
    <v>46203</v>
    <v>46203</v>
    <v>0</v>
    <v>1</v>
    <v>639183744000000000,639285198026596813,0</v>
    <v>0</v>
    <v>c8ipmw</v>
    <v>XIDX:CBPE</v>
    <v>51</v>
  </rv>
  <rv s="1">
    <v>1</v>
    <v>XIDX:CBPE</v>
    <v>Daily</v>
    <v>46111</v>
    <v>46111</v>
    <v>0</v>
    <v>1</v>
    <v>639104256000000000,639285198027065601,0</v>
    <v>0</v>
    <v>c8ipmw</v>
    <v>XIDX:CBPE</v>
    <v>52</v>
  </rv>
  <rv s="1">
    <v>1</v>
    <v>XIDX:TLDN</v>
    <v>Daily</v>
    <v>44925</v>
    <v>44925</v>
    <v>0</v>
    <v>1</v>
    <v>638079552000000000,639285198068228542,0</v>
    <v>0</v>
    <v>c5tiqh</v>
    <v>XIDX:TLDN</v>
    <v>53</v>
  </rv>
  <rv s="1">
    <v>1</v>
    <v>XIDX:TLDN</v>
    <v>Daily</v>
    <v>45289</v>
    <v>45289</v>
    <v>0</v>
    <v>1</v>
    <v>638394048000000000,639285198068701048,0</v>
    <v>0</v>
    <v>c5tiqh</v>
    <v>XIDX:TLDN</v>
    <v>37</v>
  </rv>
  <rv s="1">
    <v>1</v>
    <v>XIDX:TLDN</v>
    <v>Daily</v>
    <v>45656</v>
    <v>45656</v>
    <v>0</v>
    <v>1</v>
    <v>638711136000000000,639285198069182420,0</v>
    <v>0</v>
    <v>c5tiqh</v>
    <v>XIDX:TLDN</v>
    <v>54</v>
  </rv>
  <rv s="1">
    <v>1</v>
    <v>XIDX:TLDN</v>
    <v>Daily</v>
    <v>46021</v>
    <v>46021</v>
    <v>0</v>
    <v>1</v>
    <v>639026496000000000,639285198064891068,0</v>
    <v>0</v>
    <v>c5tiqh</v>
    <v>XIDX:TLDN</v>
    <v>55</v>
  </rv>
  <rv s="1">
    <v>1</v>
    <v>XIDX:TLDN</v>
    <v>Daily</v>
    <v>46203</v>
    <v>46203</v>
    <v>0</v>
    <v>1</v>
    <v>639183744000000000,639285198065361074,0</v>
    <v>0</v>
    <v>c5tiqh</v>
    <v>XIDX:TLDN</v>
    <v>56</v>
  </rv>
  <rv s="1">
    <v>1</v>
    <v>XIDX:TLDN</v>
    <v>Daily</v>
    <v>46111</v>
    <v>46111</v>
    <v>0</v>
    <v>1</v>
    <v>639104256000000000,639285198065852435,0</v>
    <v>0</v>
    <v>c5tiqh</v>
    <v>XIDX:TLDN</v>
    <v>57</v>
  </rv>
  <rv s="1">
    <v>1</v>
    <v>XIDX:BUKA</v>
    <v>Daily</v>
    <v>44560</v>
    <v>44560</v>
    <v>0</v>
    <v>1</v>
    <v>637764192000000000,639285198103015374,0</v>
    <v>0</v>
    <v>c2wgkr</v>
    <v>XIDX:BUKA</v>
    <v>58</v>
  </rv>
  <rv s="1">
    <v>1</v>
    <v>XIDX:BUKA</v>
    <v>Daily</v>
    <v>44925</v>
    <v>44925</v>
    <v>0</v>
    <v>1</v>
    <v>638079552000000000,639285198103485383,0</v>
    <v>0</v>
    <v>c2wgkr</v>
    <v>XIDX:BUKA</v>
    <v>59</v>
  </rv>
  <rv s="1">
    <v>1</v>
    <v>XIDX:BUKA</v>
    <v>Daily</v>
    <v>45289</v>
    <v>45289</v>
    <v>0</v>
    <v>1</v>
    <v>638394048000000000,639285198103965374,0</v>
    <v>0</v>
    <v>c2wgkr</v>
    <v>XIDX:BUKA</v>
    <v>60</v>
  </rv>
  <rv s="1">
    <v>1</v>
    <v>XIDX:BUKA</v>
    <v>Daily</v>
    <v>45656</v>
    <v>45656</v>
    <v>0</v>
    <v>1</v>
    <v>638711136000000000,639285198104430899,0</v>
    <v>0</v>
    <v>c2wgkr</v>
    <v>XIDX:BUKA</v>
    <v>61</v>
  </rv>
  <rv s="1">
    <v>1</v>
    <v>XIDX:BUKA</v>
    <v>Daily</v>
    <v>46021</v>
    <v>46021</v>
    <v>0</v>
    <v>1</v>
    <v>639026496000000000,639285198100565395,0</v>
    <v>0</v>
    <v>c2wgkr</v>
    <v>XIDX:BUKA</v>
    <v>62</v>
  </rv>
  <rv s="1">
    <v>1</v>
    <v>XIDX:BUKA</v>
    <v>Daily</v>
    <v>46203</v>
    <v>46203</v>
    <v>0</v>
    <v>1</v>
    <v>639183744000000000,639285198101050874,0</v>
    <v>0</v>
    <v>c2wgkr</v>
    <v>XIDX:BUKA</v>
    <v>63</v>
  </rv>
  <rv s="1">
    <v>1</v>
    <v>XIDX:BUKA</v>
    <v>Daily</v>
    <v>46111</v>
    <v>46111</v>
    <v>0</v>
    <v>1</v>
    <v>639104256000000000,639285198101520892,0</v>
    <v>0</v>
    <v>c2wgkr</v>
    <v>XIDX:BUKA</v>
    <v>64</v>
  </rv>
  <rv s="1">
    <v>1</v>
    <v>XIDX:BEER</v>
    <v>Daily</v>
    <v>45289</v>
    <v>45289</v>
    <v>0</v>
    <v>1</v>
    <v>638394048000000000,639285198028477182,0</v>
    <v>0</v>
    <v>c8if77</v>
    <v>XIDX:BEER</v>
    <v>65</v>
  </rv>
  <rv s="1">
    <v>1</v>
    <v>XIDX:BEER</v>
    <v>Daily</v>
    <v>45656</v>
    <v>45656</v>
    <v>0</v>
    <v>1</v>
    <v>638711136000000000,639285198028957189,0</v>
    <v>0</v>
    <v>c8if77</v>
    <v>XIDX:BEER</v>
    <v>35</v>
  </rv>
  <rv s="1">
    <v>1</v>
    <v>XIDX:BEER</v>
    <v>Daily</v>
    <v>46021</v>
    <v>46021</v>
    <v>0</v>
    <v>1</v>
    <v>639026496000000000,639285198029427185,0</v>
    <v>0</v>
    <v>c8if77</v>
    <v>XIDX:BEER</v>
    <v>66</v>
  </rv>
  <rv s="1">
    <v>1</v>
    <v>XIDX:BEER</v>
    <v>Daily</v>
    <v>46203</v>
    <v>46203</v>
    <v>0</v>
    <v>1</v>
    <v>639183744000000000,639285198029907211,0</v>
    <v>0</v>
    <v>c8if77</v>
    <v>XIDX:BEER</v>
    <v>67</v>
  </rv>
  <rv s="1">
    <v>1</v>
    <v>XIDX:BEER</v>
    <v>Daily</v>
    <v>46111</v>
    <v>46111</v>
    <v>0</v>
    <v>1</v>
    <v>639104256000000000,639285198024975675,0</v>
    <v>0</v>
    <v>c8if77</v>
    <v>XIDX:BEER</v>
    <v>48</v>
  </rv>
  <rv s="1">
    <v>1</v>
    <v>XIDX:ELIT</v>
    <v>Daily</v>
    <v>45289</v>
    <v>45289</v>
    <v>0</v>
    <v>1</v>
    <v>638394048000000000,639285198027357167,0</v>
    <v>0</v>
    <v>c8ifcw</v>
    <v>XIDX:ELIT</v>
    <v>68</v>
  </rv>
  <rv s="1">
    <v>1</v>
    <v>XIDX:ELIT</v>
    <v>Daily</v>
    <v>45656</v>
    <v>45656</v>
    <v>0</v>
    <v>1</v>
    <v>638711136000000000,639285198027837176,0</v>
    <v>0</v>
    <v>c8ifcw</v>
    <v>XIDX:ELIT</v>
    <v>69</v>
  </rv>
  <rv s="1">
    <v>1</v>
    <v>XIDX:ELIT</v>
    <v>Daily</v>
    <v>46021</v>
    <v>46021</v>
    <v>0</v>
    <v>1</v>
    <v>639026496000000000,639285198028297179,0</v>
    <v>0</v>
    <v>c8ifcw</v>
    <v>XIDX:ELIT</v>
    <v>70</v>
  </rv>
  <rv s="1">
    <v>1</v>
    <v>XIDX:ELIT</v>
    <v>Daily</v>
    <v>46203</v>
    <v>46203</v>
    <v>0</v>
    <v>1</v>
    <v>639183744000000000,639285198028775674,0</v>
    <v>0</v>
    <v>c8ifcw</v>
    <v>XIDX:ELIT</v>
    <v>71</v>
  </rv>
  <rv s="1">
    <v>1</v>
    <v>XIDX:ELIT</v>
    <v>Daily</v>
    <v>46111</v>
    <v>46111</v>
    <v>0</v>
    <v>1</v>
    <v>639104256000000000,639285198029247230,0</v>
    <v>0</v>
    <v>c8ifcw</v>
    <v>XIDX:ELIT</v>
    <v>72</v>
  </rv>
  <rv s="1">
    <v>1</v>
    <v>XIDX:VTNY</v>
    <v>Daily</v>
    <v>44925</v>
    <v>44925</v>
    <v>0</v>
    <v>1</v>
    <v>638079552000000000,639285198028937191,0</v>
    <v>0</v>
    <v>c89txm</v>
    <v>XIDX:VTNY</v>
    <v>37</v>
  </rv>
  <rv s="1">
    <v>1</v>
    <v>XIDX:VTNY</v>
    <v>Daily</v>
    <v>45289</v>
    <v>45289</v>
    <v>0</v>
    <v>1</v>
    <v>638394048000000000,639285198029417191,0</v>
    <v>0</v>
    <v>c89txm</v>
    <v>XIDX:VTNY</v>
    <v>73</v>
  </rv>
  <rv s="1">
    <v>1</v>
    <v>XIDX:VTNY</v>
    <v>Daily</v>
    <v>45656</v>
    <v>45656</v>
    <v>0</v>
    <v>1</v>
    <v>638711136000000000,639285198029900995,0</v>
    <v>0</v>
    <v>c89txm</v>
    <v>XIDX:VTNY</v>
    <v>74</v>
  </rv>
  <rv s="1">
    <v>1</v>
    <v>XIDX:VTNY</v>
    <v>Daily</v>
    <v>46021</v>
    <v>46021</v>
    <v>0</v>
    <v>1</v>
    <v>639026496000000000,639285198025277158,0</v>
    <v>0</v>
    <v>c89txm</v>
    <v>XIDX:VTNY</v>
    <v>75</v>
  </rv>
  <rv s="1">
    <v>1</v>
    <v>XIDX:VTNY</v>
    <v>Daily</v>
    <v>46203</v>
    <v>46203</v>
    <v>0</v>
    <v>1</v>
    <v>639183744000000000,639285198025757163,0</v>
    <v>0</v>
    <v>c89txm</v>
    <v>XIDX:VTNY</v>
    <v>47</v>
  </rv>
  <rv s="1">
    <v>1</v>
    <v>XIDX:VTNY</v>
    <v>Daily</v>
    <v>46111</v>
    <v>46111</v>
    <v>0</v>
    <v>1</v>
    <v>639104256000000000,639285198026227168,0</v>
    <v>0</v>
    <v>c89txm</v>
    <v>XIDX:VTNY</v>
    <v>76</v>
  </rv>
  <rv s="1">
    <v>1</v>
    <v>XIDX:DEWI</v>
    <v>Daily</v>
    <v>44925</v>
    <v>44925</v>
    <v>0</v>
    <v>1</v>
    <v>638079552000000000,639285198055057525,0</v>
    <v>0</v>
    <v>c6t4oc</v>
    <v>XIDX:DEWI</v>
    <v>70</v>
  </rv>
  <rv s="1">
    <v>1</v>
    <v>XIDX:DEWI</v>
    <v>Daily</v>
    <v>45289</v>
    <v>45289</v>
    <v>0</v>
    <v>1</v>
    <v>638394048000000000,639285198055545780,0</v>
    <v>0</v>
    <v>c6t4oc</v>
    <v>XIDX:DEWI</v>
    <v>77</v>
  </rv>
  <rv s="1">
    <v>1</v>
    <v>XIDX:DEWI</v>
    <v>Daily</v>
    <v>45656</v>
    <v>45656</v>
    <v>0</v>
    <v>1</v>
    <v>638711136000000000,639285198056031096,0</v>
    <v>0</v>
    <v>c6t4oc</v>
    <v>XIDX:DEWI</v>
    <v>78</v>
  </rv>
  <rv s="1">
    <v>1</v>
    <v>XIDX:DEWI</v>
    <v>Daily</v>
    <v>46021</v>
    <v>46021</v>
    <v>0</v>
    <v>1</v>
    <v>639026496000000000,639285198056507542,0</v>
    <v>0</v>
    <v>c6t4oc</v>
    <v>XIDX:DEWI</v>
    <v>79</v>
  </rv>
  <rv s="1">
    <v>1</v>
    <v>XIDX:DEWI</v>
    <v>Daily</v>
    <v>46203</v>
    <v>46203</v>
    <v>0</v>
    <v>1</v>
    <v>639183744000000000,639285198057077561,0</v>
    <v>0</v>
    <v>c6t4oc</v>
    <v>XIDX:DEWI</v>
    <v>80</v>
  </rv>
  <rv s="1">
    <v>1</v>
    <v>XIDX:DEWI</v>
    <v>Daily</v>
    <v>46111</v>
    <v>46111</v>
    <v>0</v>
    <v>1</v>
    <v>639104256000000000,639285198057547573,0</v>
    <v>0</v>
    <v>c6t4oc</v>
    <v>XIDX:DEWI</v>
    <v>81</v>
  </rv>
  <rv s="1">
    <v>1</v>
    <v>XIDX:ISAP</v>
    <v>Daily</v>
    <v>44925</v>
    <v>44925</v>
    <v>0</v>
    <v>1</v>
    <v>638079552000000000,639285198027668160,0</v>
    <v>0</v>
    <v>c87m5r</v>
    <v>XIDX:ISAP</v>
    <v>82</v>
  </rv>
  <rv s="1">
    <v>1</v>
    <v>XIDX:ISAP</v>
    <v>Daily</v>
    <v>45289</v>
    <v>45289</v>
    <v>0</v>
    <v>1</v>
    <v>638394048000000000,639285198028153230,0</v>
    <v>0</v>
    <v>c87m5r</v>
    <v>XIDX:ISAP</v>
    <v>83</v>
  </rv>
  <rv s="1">
    <v>1</v>
    <v>XIDX:ISAP</v>
    <v>Daily</v>
    <v>45656</v>
    <v>45656</v>
    <v>0</v>
    <v>1</v>
    <v>638711136000000000,639285198028623223,0</v>
    <v>0</v>
    <v>c87m5r</v>
    <v>XIDX:ISAP</v>
    <v>83</v>
  </rv>
  <rv s="1">
    <v>1</v>
    <v>XIDX:ISAP</v>
    <v>Daily</v>
    <v>46021</v>
    <v>46021</v>
    <v>0</v>
    <v>1</v>
    <v>639026496000000000,639285198029108143,0</v>
    <v>0</v>
    <v>c87m5r</v>
    <v>XIDX:ISAP</v>
    <v>84</v>
  </rv>
  <rv s="1">
    <v>1</v>
    <v>XIDX:ISAP</v>
    <v>Daily</v>
    <v>46203</v>
    <v>46203</v>
    <v>0</v>
    <v>1</v>
    <v>639183744000000000,639285198029583227,0</v>
    <v>0</v>
    <v>c87m5r</v>
    <v>XIDX:ISAP</v>
    <v>85</v>
  </rv>
  <rv s="1">
    <v>1</v>
    <v>XIDX:ISAP</v>
    <v>Daily</v>
    <v>46111</v>
    <v>46111</v>
    <v>0</v>
    <v>1</v>
    <v>639104256000000000,639285198025763246,0</v>
    <v>0</v>
    <v>c87m5r</v>
    <v>XIDX:ISAP</v>
    <v>86</v>
  </rv>
  <rv s="1">
    <v>1</v>
    <v>XIDX:CHEM</v>
    <v>Daily</v>
    <v>44925</v>
    <v>44925</v>
    <v>0</v>
    <v>1</v>
    <v>638079552000000000,639285198055145297,0</v>
    <v>0</v>
    <v>c6qahw</v>
    <v>XIDX:CHEM</v>
    <v>87</v>
  </rv>
  <rv s="1">
    <v>1</v>
    <v>XIDX:CHEM</v>
    <v>Daily</v>
    <v>45289</v>
    <v>45289</v>
    <v>0</v>
    <v>1</v>
    <v>638394048000000000,639285198055626689,0</v>
    <v>0</v>
    <v>c6qahw</v>
    <v>XIDX:CHEM</v>
    <v>88</v>
  </rv>
  <rv s="1">
    <v>1</v>
    <v>XIDX:CHEM</v>
    <v>Daily</v>
    <v>45656</v>
    <v>45656</v>
    <v>0</v>
    <v>1</v>
    <v>638711136000000000,639285198056115270,0</v>
    <v>0</v>
    <v>c6qahw</v>
    <v>XIDX:CHEM</v>
    <v>89</v>
  </rv>
  <rv s="1">
    <v>1</v>
    <v>XIDX:CHEM</v>
    <v>Daily</v>
    <v>46021</v>
    <v>46021</v>
    <v>0</v>
    <v>1</v>
    <v>639026496000000000,639285198056596679,0</v>
    <v>0</v>
    <v>c6qahw</v>
    <v>XIDX:CHEM</v>
    <v>90</v>
  </rv>
  <rv s="1">
    <v>1</v>
    <v>XIDX:CHEM</v>
    <v>Daily</v>
    <v>46203</v>
    <v>46203</v>
    <v>0</v>
    <v>1</v>
    <v>639183744000000000,639285198057075275,0</v>
    <v>0</v>
    <v>c6qahw</v>
    <v>XIDX:CHEM</v>
    <v>91</v>
  </rv>
  <rv s="1">
    <v>1</v>
    <v>XIDX:CHEM</v>
    <v>Daily</v>
    <v>46111</v>
    <v>46111</v>
    <v>0</v>
    <v>1</v>
    <v>639104256000000000,639285198057555132,0</v>
    <v>0</v>
    <v>c6qahw</v>
    <v>XIDX:CHEM</v>
    <v>92</v>
  </rv>
  <rv s="1">
    <v>1</v>
    <v>XIDX:STAA</v>
    <v>Daily</v>
    <v>44925</v>
    <v>44925</v>
    <v>0</v>
    <v>1</v>
    <v>638079552000000000,639285198066671432,0</v>
    <v>0</v>
    <v>c5grjc</v>
    <v>XIDX:STAA</v>
    <v>93</v>
  </rv>
  <rv s="1">
    <v>1</v>
    <v>XIDX:STAA</v>
    <v>Daily</v>
    <v>45289</v>
    <v>45289</v>
    <v>0</v>
    <v>1</v>
    <v>638394048000000000,639285198067143026,0</v>
    <v>0</v>
    <v>c5grjc</v>
    <v>XIDX:STAA</v>
    <v>94</v>
  </rv>
  <rv s="1">
    <v>1</v>
    <v>XIDX:STAA</v>
    <v>Daily</v>
    <v>45656</v>
    <v>45656</v>
    <v>0</v>
    <v>1</v>
    <v>638711136000000000,639285198067621405,0</v>
    <v>0</v>
    <v>c5grjc</v>
    <v>XIDX:STAA</v>
    <v>95</v>
  </rv>
  <rv s="1">
    <v>1</v>
    <v>XIDX:STAA</v>
    <v>Daily</v>
    <v>46021</v>
    <v>46021</v>
    <v>0</v>
    <v>1</v>
    <v>639026496000000000,639285198068100814,0</v>
    <v>0</v>
    <v>c5grjc</v>
    <v>XIDX:STAA</v>
    <v>96</v>
  </rv>
  <rv s="1">
    <v>1</v>
    <v>XIDX:STAA</v>
    <v>Daily</v>
    <v>46203</v>
    <v>46203</v>
    <v>0</v>
    <v>1</v>
    <v>639183744000000000,639285198068581426,0</v>
    <v>0</v>
    <v>c5grjc</v>
    <v>XIDX:STAA</v>
    <v>97</v>
  </rv>
  <rv s="1">
    <v>1</v>
    <v>XIDX:STAA</v>
    <v>Daily</v>
    <v>46111</v>
    <v>46111</v>
    <v>0</v>
    <v>1</v>
    <v>639104256000000000,639285198069063019,0</v>
    <v>0</v>
    <v>c5grjc</v>
    <v>XIDX:STAA</v>
    <v>98</v>
  </rv>
  <rv s="1">
    <v>1</v>
    <v>XIDX:PADA</v>
    <v>Daily</v>
    <v>44925</v>
    <v>44925</v>
    <v>0</v>
    <v>1</v>
    <v>638079552000000000,639285198028156799,0</v>
    <v>0</v>
    <v>c87qyc</v>
    <v>XIDX:PADA</v>
    <v>99</v>
  </rv>
  <rv s="1">
    <v>1</v>
    <v>XIDX:PADA</v>
    <v>Daily</v>
    <v>45289</v>
    <v>45289</v>
    <v>0</v>
    <v>1</v>
    <v>638394048000000000,639285198028635569,0</v>
    <v>0</v>
    <v>c87qyc</v>
    <v>XIDX:PADA</v>
    <v>3</v>
  </rv>
  <rv s="1">
    <v>1</v>
    <v>XIDX:PADA</v>
    <v>Daily</v>
    <v>45656</v>
    <v>45656</v>
    <v>0</v>
    <v>1</v>
    <v>638711136000000000,639285198029116793,0</v>
    <v>0</v>
    <v>c87qyc</v>
    <v>XIDX:PADA</v>
    <v>100</v>
  </rv>
  <rv s="1">
    <v>1</v>
    <v>XIDX:PADA</v>
    <v>Daily</v>
    <v>46021</v>
    <v>46021</v>
    <v>0</v>
    <v>1</v>
    <v>639026496000000000,639285198029585561,0</v>
    <v>0</v>
    <v>c87qyc</v>
    <v>XIDX:PADA</v>
    <v>65</v>
  </rv>
  <rv s="1">
    <v>1</v>
    <v>XIDX:PADA</v>
    <v>Daily</v>
    <v>46203</v>
    <v>46203</v>
    <v>0</v>
    <v>1</v>
    <v>639183744000000000,639285198030066786,0</v>
    <v>0</v>
    <v>c87qyc</v>
    <v>XIDX:PADA</v>
    <v>101</v>
  </rv>
  <rv s="1">
    <v>1</v>
    <v>XIDX:PADA</v>
    <v>Daily</v>
    <v>46111</v>
    <v>46111</v>
    <v>0</v>
    <v>1</v>
    <v>639104256000000000,639285198025625251,0</v>
    <v>0</v>
    <v>c87qyc</v>
    <v>XIDX:PADA</v>
    <v>102</v>
  </rv>
  <rv s="1">
    <v>1</v>
    <v>XIDX:TRGU</v>
    <v>Daily</v>
    <v>44925</v>
    <v>44925</v>
    <v>0</v>
    <v>1</v>
    <v>638079552000000000,639285198057986508,0</v>
    <v>0</v>
    <v>c6qatc</v>
    <v>XIDX:TRGU</v>
    <v>103</v>
  </rv>
  <rv s="1">
    <v>1</v>
    <v>XIDX:TRGU</v>
    <v>Daily</v>
    <v>45289</v>
    <v>45289</v>
    <v>0</v>
    <v>1</v>
    <v>638394048000000000,639285198058456512,0</v>
    <v>0</v>
    <v>c6qatc</v>
    <v>XIDX:TRGU</v>
    <v>36</v>
  </rv>
  <rv s="1">
    <v>1</v>
    <v>XIDX:TRGU</v>
    <v>Daily</v>
    <v>45656</v>
    <v>45656</v>
    <v>0</v>
    <v>1</v>
    <v>638711136000000000,639285198058935835,0</v>
    <v>0</v>
    <v>c6qatc</v>
    <v>XIDX:TRGU</v>
    <v>34</v>
  </rv>
  <rv s="1">
    <v>1</v>
    <v>XIDX:TRGU</v>
    <v>Daily</v>
    <v>46021</v>
    <v>46021</v>
    <v>0</v>
    <v>1</v>
    <v>639026496000000000,639285198059416528,0</v>
    <v>0</v>
    <v>c6qatc</v>
    <v>XIDX:TRGU</v>
    <v>104</v>
  </rv>
  <rv s="1">
    <v>1</v>
    <v>XIDX:TRGU</v>
    <v>Daily</v>
    <v>46203</v>
    <v>46203</v>
    <v>0</v>
    <v>1</v>
    <v>639183744000000000,639285198055204040,0</v>
    <v>0</v>
    <v>c6qatc</v>
    <v>XIDX:TRGU</v>
    <v>105</v>
  </rv>
  <rv s="1">
    <v>1</v>
    <v>XIDX:TRGU</v>
    <v>Daily</v>
    <v>46111</v>
    <v>46111</v>
    <v>0</v>
    <v>1</v>
    <v>639104256000000000,639285198055684064,0</v>
    <v>0</v>
    <v>c6qatc</v>
    <v>XIDX:TRGU</v>
    <v>106</v>
  </rv>
  <rv s="1">
    <v>1</v>
    <v>XIDX:MMIX</v>
    <v>Daily</v>
    <v>44925</v>
    <v>44925</v>
    <v>0</v>
    <v>1</v>
    <v>638079552000000000,639285198027057164,0</v>
    <v>0</v>
    <v>c87lz2</v>
    <v>XIDX:MMIX</v>
    <v>107</v>
  </rv>
  <rv s="1">
    <v>1</v>
    <v>XIDX:MMIX</v>
    <v>Daily</v>
    <v>45289</v>
    <v>45289</v>
    <v>0</v>
    <v>1</v>
    <v>638394048000000000,639285198027527171,0</v>
    <v>0</v>
    <v>c87lz2</v>
    <v>XIDX:MMIX</v>
    <v>108</v>
  </rv>
  <rv s="1">
    <v>1</v>
    <v>XIDX:MMIX</v>
    <v>Daily</v>
    <v>45656</v>
    <v>45656</v>
    <v>0</v>
    <v>1</v>
    <v>638711136000000000,639285198028010981,0</v>
    <v>0</v>
    <v>c87lz2</v>
    <v>XIDX:MMIX</v>
    <v>109</v>
  </rv>
  <rv s="1">
    <v>1</v>
    <v>XIDX:MMIX</v>
    <v>Daily</v>
    <v>46021</v>
    <v>46021</v>
    <v>0</v>
    <v>1</v>
    <v>639026496000000000,639285198028485671,0</v>
    <v>0</v>
    <v>c87lz2</v>
    <v>XIDX:MMIX</v>
    <v>110</v>
  </rv>
  <rv s="1">
    <v>1</v>
    <v>XIDX:MMIX</v>
    <v>Daily</v>
    <v>46203</v>
    <v>46203</v>
    <v>0</v>
    <v>1</v>
    <v>639183744000000000,639285198028957189,0</v>
    <v>0</v>
    <v>c87lz2</v>
    <v>XIDX:MMIX</v>
    <v>54</v>
  </rv>
  <rv s="1">
    <v>1</v>
    <v>XIDX:MMIX</v>
    <v>Daily</v>
    <v>46111</v>
    <v>46111</v>
    <v>0</v>
    <v>1</v>
    <v>639104256000000000,639285198029435692,0</v>
    <v>0</v>
    <v>c87lz2</v>
    <v>XIDX:MMIX</v>
    <v>60</v>
  </rv>
  <rv s="1">
    <v>1</v>
    <v>XIDX:NINE</v>
    <v>Daily</v>
    <v>44925</v>
    <v>44925</v>
    <v>0</v>
    <v>1</v>
    <v>638079552000000000,639285198025432415,0</v>
    <v>0</v>
    <v>c87ih7</v>
    <v>XIDX:NINE</v>
    <v>111</v>
  </rv>
  <rv s="1">
    <v>1</v>
    <v>XIDX:NINE</v>
    <v>Daily</v>
    <v>45289</v>
    <v>45289</v>
    <v>0</v>
    <v>1</v>
    <v>638394048000000000,639285198025912427,0</v>
    <v>0</v>
    <v>c87ih7</v>
    <v>XIDX:NINE</v>
    <v>112</v>
  </rv>
  <rv s="1">
    <v>1</v>
    <v>XIDX:NINE</v>
    <v>Daily</v>
    <v>45656</v>
    <v>45656</v>
    <v>0</v>
    <v>1</v>
    <v>638711136000000000,639285198026392396,0</v>
    <v>0</v>
    <v>c87ih7</v>
    <v>XIDX:NINE</v>
    <v>113</v>
  </rv>
  <rv s="1">
    <v>1</v>
    <v>XIDX:NINE</v>
    <v>Daily</v>
    <v>46021</v>
    <v>46021</v>
    <v>0</v>
    <v>1</v>
    <v>639026496000000000,639285198026872412,0</v>
    <v>0</v>
    <v>c87ih7</v>
    <v>XIDX:NINE</v>
    <v>34</v>
  </rv>
  <rv s="1">
    <v>1</v>
    <v>XIDX:NINE</v>
    <v>Daily</v>
    <v>46203</v>
    <v>46203</v>
    <v>0</v>
    <v>1</v>
    <v>639183744000000000,639285198027342415,0</v>
    <v>0</v>
    <v>c87ih7</v>
    <v>XIDX:NINE</v>
    <v>114</v>
  </rv>
  <rv s="1">
    <v>1</v>
    <v>XIDX:NINE</v>
    <v>Daily</v>
    <v>46111</v>
    <v>46111</v>
    <v>0</v>
    <v>1</v>
    <v>639104256000000000,639285198027822415,0</v>
    <v>0</v>
    <v>c87ih7</v>
    <v>XIDX:NINE</v>
    <v>115</v>
  </rv>
  <rv s="1">
    <v>1</v>
    <v>XIDX:ASLC</v>
    <v>Daily</v>
    <v>44925</v>
    <v>44925</v>
    <v>0</v>
    <v>1</v>
    <v>638079552000000000,639285198075095828,0</v>
    <v>0</v>
    <v>c4xl52</v>
    <v>XIDX:ASLC</v>
    <v>42</v>
  </rv>
  <rv s="1">
    <v>1</v>
    <v>XIDX:ASLC</v>
    <v>Daily</v>
    <v>45289</v>
    <v>45289</v>
    <v>0</v>
    <v>1</v>
    <v>638394048000000000,639285198075571221,0</v>
    <v>0</v>
    <v>c4xl52</v>
    <v>XIDX:ASLC</v>
    <v>63</v>
  </rv>
  <rv s="1">
    <v>1</v>
    <v>XIDX:ASLC</v>
    <v>Daily</v>
    <v>45656</v>
    <v>45656</v>
    <v>0</v>
    <v>1</v>
    <v>638711136000000000,639285198076047749,0</v>
    <v>0</v>
    <v>c4xl52</v>
    <v>XIDX:ASLC</v>
    <v>116</v>
  </rv>
  <rv s="1">
    <v>1</v>
    <v>XIDX:ASLC</v>
    <v>Daily</v>
    <v>46021</v>
    <v>46021</v>
    <v>0</v>
    <v>1</v>
    <v>639026496000000000,639285198076531253,0</v>
    <v>0</v>
    <v>c4xl52</v>
    <v>XIDX:ASLC</v>
    <v>117</v>
  </rv>
  <rv s="1">
    <v>1</v>
    <v>XIDX:ASLC</v>
    <v>Daily</v>
    <v>46203</v>
    <v>46203</v>
    <v>0</v>
    <v>1</v>
    <v>639183744000000000,639285198076995829,0</v>
    <v>0</v>
    <v>c4xl52</v>
    <v>XIDX:ASLC</v>
    <v>6</v>
  </rv>
  <rv s="1">
    <v>1</v>
    <v>XIDX:ASLC</v>
    <v>Daily</v>
    <v>46111</v>
    <v>46111</v>
    <v>0</v>
    <v>1</v>
    <v>639104256000000000,639285198077477747,0</v>
    <v>0</v>
    <v>c4xl52</v>
    <v>XIDX:ASLC</v>
    <v>118</v>
  </rv>
  <rv s="1">
    <v>1</v>
    <v>XIDX:ZATA</v>
    <v>Daily</v>
    <v>44925</v>
    <v>44925</v>
    <v>0</v>
    <v>1</v>
    <v>638079552000000000,639285198034778467,0</v>
    <v>0</v>
    <v>c7x3im</v>
    <v>XIDX:ZATA</v>
    <v>80</v>
  </rv>
  <rv s="1">
    <v>1</v>
    <v>XIDX:ZATA</v>
    <v>Daily</v>
    <v>45289</v>
    <v>45289</v>
    <v>0</v>
    <v>1</v>
    <v>638394048000000000,639285198035252464,0</v>
    <v>0</v>
    <v>c7x3im</v>
    <v>XIDX:ZATA</v>
    <v>3</v>
  </rv>
  <rv s="1">
    <v>1</v>
    <v>XIDX:ZATA</v>
    <v>Daily</v>
    <v>45656</v>
    <v>45656</v>
    <v>0</v>
    <v>1</v>
    <v>638711136000000000,639285198035732408,0</v>
    <v>0</v>
    <v>c7x3im</v>
    <v>XIDX:ZATA</v>
    <v>112</v>
  </rv>
  <rv s="1">
    <v>1</v>
    <v>XIDX:ZATA</v>
    <v>Daily</v>
    <v>46021</v>
    <v>46021</v>
    <v>0</v>
    <v>1</v>
    <v>639026496000000000,639285198036212401,0</v>
    <v>0</v>
    <v>c7x3im</v>
    <v>XIDX:ZATA</v>
    <v>119</v>
  </rv>
  <rv s="1">
    <v>1</v>
    <v>XIDX:ZATA</v>
    <v>Daily</v>
    <v>46203</v>
    <v>46203</v>
    <v>0</v>
    <v>1</v>
    <v>639183744000000000,639285198036688473,0</v>
    <v>0</v>
    <v>c7x3im</v>
    <v>XIDX:ZATA</v>
    <v>7</v>
  </rv>
  <rv s="1">
    <v>1</v>
    <v>XIDX:ZATA</v>
    <v>Daily</v>
    <v>46111</v>
    <v>46111</v>
    <v>0</v>
    <v>1</v>
    <v>639104256000000000,639285198037168449,0</v>
    <v>0</v>
    <v>c7x3im</v>
    <v>XIDX:ZATA</v>
    <v>120</v>
  </rv>
  <rv s="1">
    <v>1</v>
    <v>XIDX:KKES</v>
    <v>Daily</v>
    <v>44925</v>
    <v>44925</v>
    <v>0</v>
    <v>1</v>
    <v>638079552000000000,639285198047797433,0</v>
    <v>0</v>
    <v>c71dsm</v>
    <v>XIDX:KKES</v>
    <v>121</v>
  </rv>
  <rv s="1">
    <v>1</v>
    <v>XIDX:KKES</v>
    <v>Daily</v>
    <v>45289</v>
    <v>45289</v>
    <v>0</v>
    <v>1</v>
    <v>638394048000000000,639285198048271039,0</v>
    <v>0</v>
    <v>c71dsm</v>
    <v>XIDX:KKES</v>
    <v>3</v>
  </rv>
  <rv s="1">
    <v>1</v>
    <v>XIDX:KKES</v>
    <v>Daily</v>
    <v>45656</v>
    <v>45656</v>
    <v>0</v>
    <v>1</v>
    <v>638711136000000000,639285198048751039,0</v>
    <v>0</v>
    <v>c71dsm</v>
    <v>XIDX:KKES</v>
    <v>122</v>
  </rv>
  <rv s="1">
    <v>1</v>
    <v>XIDX:KKES</v>
    <v>Daily</v>
    <v>46021</v>
    <v>46021</v>
    <v>0</v>
    <v>1</v>
    <v>639026496000000000,639285198049217453,0</v>
    <v>0</v>
    <v>c71dsm</v>
    <v>XIDX:KKES</v>
    <v>86</v>
  </rv>
  <rv s="1">
    <v>1</v>
    <v>XIDX:KKES</v>
    <v>Daily</v>
    <v>46203</v>
    <v>46203</v>
    <v>0</v>
    <v>1</v>
    <v>639183744000000000,639285198049697452,0</v>
    <v>0</v>
    <v>c71dsm</v>
    <v>XIDX:KKES</v>
    <v>123</v>
  </rv>
  <rv s="1">
    <v>1</v>
    <v>XIDX:KKES</v>
    <v>Daily</v>
    <v>46111</v>
    <v>46111</v>
    <v>0</v>
    <v>1</v>
    <v>639104256000000000,639285198045597407,0</v>
    <v>0</v>
    <v>c71dsm</v>
    <v>XIDX:KKES</v>
    <v>124</v>
  </rv>
  <rv s="1">
    <v>1</v>
    <v>XIDX:ELPI</v>
    <v>Daily</v>
    <v>44925</v>
    <v>44925</v>
    <v>0</v>
    <v>1</v>
    <v>638079552000000000,639285198048033979,0</v>
    <v>0</v>
    <v>c71dh7</v>
    <v>XIDX:ELPI</v>
    <v>125</v>
  </rv>
  <rv s="1">
    <v>1</v>
    <v>XIDX:ELPI</v>
    <v>Daily</v>
    <v>45289</v>
    <v>45289</v>
    <v>0</v>
    <v>1</v>
    <v>638394048000000000,639285198048506451,0</v>
    <v>0</v>
    <v>c71dh7</v>
    <v>XIDX:ELPI</v>
    <v>126</v>
  </rv>
  <rv s="1">
    <v>1</v>
    <v>XIDX:ELPI</v>
    <v>Daily</v>
    <v>45656</v>
    <v>45656</v>
    <v>0</v>
    <v>1</v>
    <v>638711136000000000,639285198048986445,0</v>
    <v>0</v>
    <v>c71dh7</v>
    <v>XIDX:ELPI</v>
    <v>127</v>
  </rv>
  <rv s="1">
    <v>1</v>
    <v>XIDX:ELPI</v>
    <v>Daily</v>
    <v>46021</v>
    <v>46021</v>
    <v>0</v>
    <v>1</v>
    <v>639026496000000000,639285198049463986,0</v>
    <v>0</v>
    <v>c71dh7</v>
    <v>XIDX:ELPI</v>
    <v>128</v>
  </rv>
  <rv s="1">
    <v>1</v>
    <v>XIDX:ELPI</v>
    <v>Daily</v>
    <v>46203</v>
    <v>46203</v>
    <v>0</v>
    <v>1</v>
    <v>639183744000000000,639285198049933972,0</v>
    <v>0</v>
    <v>c71dh7</v>
    <v>XIDX:ELPI</v>
    <v>129</v>
  </rv>
  <rv s="1">
    <v>1</v>
    <v>XIDX:ELPI</v>
    <v>Daily</v>
    <v>46111</v>
    <v>46111</v>
    <v>0</v>
    <v>1</v>
    <v>639104256000000000,639285198045326425,0</v>
    <v>0</v>
    <v>c71dh7</v>
    <v>XIDX:ELPI</v>
    <v>130</v>
  </rv>
  <rv s="1">
    <v>1</v>
    <v>XIDX:KDTN</v>
    <v>Daily</v>
    <v>44925</v>
    <v>44925</v>
    <v>0</v>
    <v>1</v>
    <v>638079552000000000,639285198039063230,0</v>
    <v>0</v>
    <v>c7sxar</v>
    <v>XIDX:KDTN</v>
    <v>131</v>
  </rv>
  <rv s="1">
    <v>1</v>
    <v>XIDX:KDTN</v>
    <v>Daily</v>
    <v>45289</v>
    <v>45289</v>
    <v>0</v>
    <v>1</v>
    <v>638394048000000000,639285198034263226,0</v>
    <v>0</v>
    <v>c7sxar</v>
    <v>XIDX:KDTN</v>
    <v>132</v>
  </rv>
  <rv s="1">
    <v>1</v>
    <v>XIDX:KDTN</v>
    <v>Daily</v>
    <v>45656</v>
    <v>45656</v>
    <v>0</v>
    <v>1</v>
    <v>638711136000000000,639285198034743226,0</v>
    <v>0</v>
    <v>c7sxar</v>
    <v>XIDX:KDTN</v>
    <v>88</v>
  </rv>
  <rv s="1">
    <v>1</v>
    <v>XIDX:KDTN</v>
    <v>Daily</v>
    <v>46021</v>
    <v>46021</v>
    <v>0</v>
    <v>1</v>
    <v>639026496000000000,639285198035226261,0</v>
    <v>0</v>
    <v>c7sxar</v>
    <v>XIDX:KDTN</v>
    <v>133</v>
  </rv>
  <rv s="1">
    <v>1</v>
    <v>XIDX:KDTN</v>
    <v>Daily</v>
    <v>46203</v>
    <v>46203</v>
    <v>0</v>
    <v>1</v>
    <v>639183744000000000,639285198035696252,0</v>
    <v>0</v>
    <v>c7sxar</v>
    <v>XIDX:KDTN</v>
    <v>134</v>
  </rv>
  <rv s="1">
    <v>1</v>
    <v>XIDX:KDTN</v>
    <v>Daily</v>
    <v>46111</v>
    <v>46111</v>
    <v>0</v>
    <v>1</v>
    <v>639104256000000000,639285198036163225,0</v>
    <v>0</v>
    <v>c7sxar</v>
    <v>XIDX:KDTN</v>
    <v>24</v>
  </rv>
  <rv s="1">
    <v>1</v>
    <v>XIDX:CRAB</v>
    <v>Daily</v>
    <v>44925</v>
    <v>44925</v>
    <v>0</v>
    <v>1</v>
    <v>638079552000000000,639285198038370555,0</v>
    <v>0</v>
    <v>c71ep2</v>
    <v>XIDX:CRAB</v>
    <v>135</v>
  </rv>
  <rv s="1">
    <v>1</v>
    <v>XIDX:CRAB</v>
    <v>Daily</v>
    <v>45289</v>
    <v>45289</v>
    <v>0</v>
    <v>1</v>
    <v>638394048000000000,639285198038850546,0</v>
    <v>0</v>
    <v>c71ep2</v>
    <v>XIDX:CRAB</v>
    <v>136</v>
  </rv>
  <rv s="1">
    <v>1</v>
    <v>XIDX:CRAB</v>
    <v>Daily</v>
    <v>45656</v>
    <v>45656</v>
    <v>0</v>
    <v>1</v>
    <v>638711136000000000,639285198039335471,0</v>
    <v>0</v>
    <v>c71ep2</v>
    <v>XIDX:CRAB</v>
    <v>59</v>
  </rv>
  <rv s="1">
    <v>1</v>
    <v>XIDX:CRAB</v>
    <v>Daily</v>
    <v>46021</v>
    <v>46021</v>
    <v>0</v>
    <v>1</v>
    <v>639026496000000000,639285198039825038,0</v>
    <v>0</v>
    <v>c71ep2</v>
    <v>XIDX:CRAB</v>
    <v>137</v>
  </rv>
  <rv s="1">
    <v>1</v>
    <v>XIDX:CRAB</v>
    <v>Daily</v>
    <v>46203</v>
    <v>46203</v>
    <v>0</v>
    <v>1</v>
    <v>639183744000000000,639285198043950582,0</v>
    <v>0</v>
    <v>c71ep2</v>
    <v>XIDX:CRAB</v>
    <v>7</v>
  </rv>
  <rv s="1">
    <v>1</v>
    <v>XIDX:CRAB</v>
    <v>Daily</v>
    <v>46111</v>
    <v>46111</v>
    <v>0</v>
    <v>1</v>
    <v>639104256000000000,639285198044425475,0</v>
    <v>0</v>
    <v>c71ep2</v>
    <v>XIDX:CRAB</v>
    <v>70</v>
  </rv>
  <rv s="1">
    <v>1</v>
    <v>XIDX:PDPP</v>
    <v>Daily</v>
    <v>44925</v>
    <v>44925</v>
    <v>0</v>
    <v>1</v>
    <v>638079552000000000,639285198038040934,0</v>
    <v>0</v>
    <v>c7wzkr</v>
    <v>XIDX:PDPP</v>
    <v>138</v>
  </rv>
  <rv s="1">
    <v>1</v>
    <v>XIDX:PDPP</v>
    <v>Daily</v>
    <v>45289</v>
    <v>45289</v>
    <v>0</v>
    <v>1</v>
    <v>638394048000000000,639285198038512950,0</v>
    <v>0</v>
    <v>c7wzkr</v>
    <v>XIDX:PDPP</v>
    <v>139</v>
  </rv>
  <rv s="1">
    <v>1</v>
    <v>XIDX:PDPP</v>
    <v>Daily</v>
    <v>45656</v>
    <v>45656</v>
    <v>0</v>
    <v>1</v>
    <v>638711136000000000,639285198034840936,0</v>
    <v>0</v>
    <v>c7wzkr</v>
    <v>XIDX:PDPP</v>
    <v>140</v>
  </rv>
  <rv s="1">
    <v>1</v>
    <v>XIDX:PDPP</v>
    <v>Daily</v>
    <v>46021</v>
    <v>46021</v>
    <v>0</v>
    <v>1</v>
    <v>639026496000000000,639285198035320953,0</v>
    <v>0</v>
    <v>c7wzkr</v>
    <v>XIDX:PDPP</v>
    <v>141</v>
  </rv>
  <rv s="1">
    <v>1</v>
    <v>XIDX:PDPP</v>
    <v>Daily</v>
    <v>46203</v>
    <v>46203</v>
    <v>0</v>
    <v>1</v>
    <v>639183744000000000,639285198035790940,0</v>
    <v>0</v>
    <v>c7wzkr</v>
    <v>XIDX:PDPP</v>
    <v>142</v>
  </rv>
  <rv s="1">
    <v>1</v>
    <v>XIDX:PDPP</v>
    <v>Daily</v>
    <v>46111</v>
    <v>46111</v>
    <v>0</v>
    <v>1</v>
    <v>639104256000000000,639285198036282956,0</v>
    <v>0</v>
    <v>c7wzkr</v>
    <v>XIDX:PDPP</v>
    <v>143</v>
  </rv>
  <rv s="1">
    <v>1</v>
    <v>XIDX:SEMA</v>
    <v>Daily</v>
    <v>44925</v>
    <v>44925</v>
    <v>0</v>
    <v>1</v>
    <v>638079552000000000,639285198075104265,0</v>
    <v>0</v>
    <v>c4s94c</v>
    <v>XIDX:SEMA</v>
    <v>144</v>
  </rv>
  <rv s="1">
    <v>1</v>
    <v>XIDX:SEMA</v>
    <v>Daily</v>
    <v>45289</v>
    <v>45289</v>
    <v>0</v>
    <v>1</v>
    <v>638394048000000000,639285198075576614,0</v>
    <v>0</v>
    <v>c4s94c</v>
    <v>XIDX:SEMA</v>
    <v>145</v>
  </rv>
  <rv s="1">
    <v>1</v>
    <v>XIDX:SEMA</v>
    <v>Daily</v>
    <v>45656</v>
    <v>45656</v>
    <v>0</v>
    <v>1</v>
    <v>638711136000000000,639285198076056606,0</v>
    <v>0</v>
    <v>c4s94c</v>
    <v>XIDX:SEMA</v>
    <v>146</v>
  </rv>
  <rv s="1">
    <v>1</v>
    <v>XIDX:SEMA</v>
    <v>Daily</v>
    <v>46021</v>
    <v>46021</v>
    <v>0</v>
    <v>1</v>
    <v>639026496000000000,639285198076534271,0</v>
    <v>0</v>
    <v>c4s94c</v>
    <v>XIDX:SEMA</v>
    <v>61</v>
  </rv>
  <rv s="1">
    <v>1</v>
    <v>XIDX:SEMA</v>
    <v>Daily</v>
    <v>46203</v>
    <v>46203</v>
    <v>0</v>
    <v>1</v>
    <v>639183744000000000,639285198077005956,0</v>
    <v>0</v>
    <v>c4s94c</v>
    <v>XIDX:SEMA</v>
    <v>75</v>
  </rv>
  <rv s="1">
    <v>1</v>
    <v>XIDX:SEMA</v>
    <v>Daily</v>
    <v>46111</v>
    <v>46111</v>
    <v>0</v>
    <v>1</v>
    <v>639104256000000000,639285198077484303,0</v>
    <v>0</v>
    <v>c4s94c</v>
    <v>XIDX:SEMA</v>
    <v>80</v>
  </rv>
  <rv s="1">
    <v>1</v>
    <v>XIDX:NTBK</v>
    <v>Daily</v>
    <v>44925</v>
    <v>44925</v>
    <v>0</v>
    <v>1</v>
    <v>638079552000000000,639285198066624953,0</v>
    <v>0</v>
    <v>c53nim</v>
    <v>XIDX:NTBK</v>
    <v>3</v>
  </rv>
  <rv s="1">
    <v>1</v>
    <v>XIDX:NTBK</v>
    <v>Daily</v>
    <v>45289</v>
    <v>45289</v>
    <v>0</v>
    <v>1</v>
    <v>638394048000000000,639285198067104941,0</v>
    <v>0</v>
    <v>c53nim</v>
    <v>XIDX:NTBK</v>
    <v>3</v>
  </rv>
  <rv s="1">
    <v>1</v>
    <v>XIDX:NTBK</v>
    <v>Daily</v>
    <v>45656</v>
    <v>45656</v>
    <v>0</v>
    <v>1</v>
    <v>638711136000000000,639285198067574936,0</v>
    <v>0</v>
    <v>c53nim</v>
    <v>XIDX:NTBK</v>
    <v>3</v>
  </rv>
  <rv s="1">
    <v>1</v>
    <v>XIDX:NTBK</v>
    <v>Daily</v>
    <v>46021</v>
    <v>46021</v>
    <v>0</v>
    <v>1</v>
    <v>639026496000000000,639285198068044921,0</v>
    <v>0</v>
    <v>c53nim</v>
    <v>XIDX:NTBK</v>
    <v>147</v>
  </rv>
  <rv s="1">
    <v>1</v>
    <v>XIDX:NTBK</v>
    <v>Daily</v>
    <v>46203</v>
    <v>46203</v>
    <v>0</v>
    <v>1</v>
    <v>639183744000000000,639285198068535810,0</v>
    <v>0</v>
    <v>c53nim</v>
    <v>XIDX:NTBK</v>
    <v>148</v>
  </rv>
  <rv s="1">
    <v>1</v>
    <v>XIDX:NTBK</v>
    <v>Daily</v>
    <v>46111</v>
    <v>46111</v>
    <v>0</v>
    <v>1</v>
    <v>639104256000000000,639285198069004903,0</v>
    <v>0</v>
    <v>c53nim</v>
    <v>XIDX:NTBK</v>
    <v>149</v>
  </rv>
  <rv s="1">
    <v>1</v>
    <v>XIDX:BSBK</v>
    <v>Daily</v>
    <v>44925</v>
    <v>44925</v>
    <v>0</v>
    <v>1</v>
    <v>638079552000000000,639285198038182952,0</v>
    <v>0</v>
    <v>c7svhw</v>
    <v>XIDX:BSBK</v>
    <v>41</v>
  </rv>
  <rv s="1">
    <v>1</v>
    <v>XIDX:BSBK</v>
    <v>Daily</v>
    <v>45289</v>
    <v>45289</v>
    <v>0</v>
    <v>1</v>
    <v>638394048000000000,639285198038652983,0</v>
    <v>0</v>
    <v>c7svhw</v>
    <v>XIDX:BSBK</v>
    <v>148</v>
  </rv>
  <rv s="1">
    <v>1</v>
    <v>XIDX:BSBK</v>
    <v>Daily</v>
    <v>45656</v>
    <v>45656</v>
    <v>0</v>
    <v>1</v>
    <v>638711136000000000,639285198039131348,0</v>
    <v>0</v>
    <v>c7svhw</v>
    <v>XIDX:BSBK</v>
    <v>3</v>
  </rv>
  <rv s="1">
    <v>1</v>
    <v>XIDX:BSBK</v>
    <v>Daily</v>
    <v>46021</v>
    <v>46021</v>
    <v>0</v>
    <v>1</v>
    <v>639026496000000000,639285198035610920,0</v>
    <v>0</v>
    <v>c7svhw</v>
    <v>XIDX:BSBK</v>
    <v>67</v>
  </rv>
  <rv s="1">
    <v>1</v>
    <v>XIDX:BSBK</v>
    <v>Daily</v>
    <v>46203</v>
    <v>46203</v>
    <v>0</v>
    <v>1</v>
    <v>639183744000000000,639285198036090934,0</v>
    <v>0</v>
    <v>c7svhw</v>
    <v>XIDX:BSBK</v>
    <v>148</v>
  </rv>
  <rv s="1">
    <v>1</v>
    <v>XIDX:BSBK</v>
    <v>Daily</v>
    <v>46111</v>
    <v>46111</v>
    <v>0</v>
    <v>1</v>
    <v>639104256000000000,639285198036570939,0</v>
    <v>0</v>
    <v>c7svhw</v>
    <v>XIDX:BSBK</v>
    <v>91</v>
  </rv>
  <rv s="1">
    <v>1</v>
    <v>XIDX:OMED</v>
    <v>Daily</v>
    <v>44925</v>
    <v>44925</v>
    <v>0</v>
    <v>1</v>
    <v>638079552000000000,639285198038465043,0</v>
    <v>0</v>
    <v>c7t2jc</v>
    <v>XIDX:OMED</v>
    <v>150</v>
  </rv>
  <rv s="1">
    <v>1</v>
    <v>XIDX:OMED</v>
    <v>Daily</v>
    <v>45289</v>
    <v>45289</v>
    <v>0</v>
    <v>1</v>
    <v>638394048000000000,639285198038950534,0</v>
    <v>0</v>
    <v>c7t2jc</v>
    <v>XIDX:OMED</v>
    <v>151</v>
  </rv>
  <rv s="1">
    <v>1</v>
    <v>XIDX:OMED</v>
    <v>Daily</v>
    <v>45656</v>
    <v>45656</v>
    <v>0</v>
    <v>1</v>
    <v>638711136000000000,639285198039435032,0</v>
    <v>0</v>
    <v>c7t2jc</v>
    <v>XIDX:OMED</v>
    <v>106</v>
  </rv>
  <rv s="1">
    <v>1</v>
    <v>XIDX:OMED</v>
    <v>Daily</v>
    <v>46021</v>
    <v>46021</v>
    <v>0</v>
    <v>1</v>
    <v>639026496000000000,639285198039915469,0</v>
    <v>0</v>
    <v>c7t2jc</v>
    <v>XIDX:OMED</v>
    <v>34</v>
  </rv>
  <rv s="1">
    <v>1</v>
    <v>XIDX:OMED</v>
    <v>Daily</v>
    <v>46203</v>
    <v>46203</v>
    <v>0</v>
    <v>1</v>
    <v>639183744000000000,639285198035165466,0</v>
    <v>0</v>
    <v>c7t2jc</v>
    <v>XIDX:OMED</v>
    <v>34</v>
  </rv>
  <rv s="1">
    <v>1</v>
    <v>XIDX:OMED</v>
    <v>Daily</v>
    <v>46111</v>
    <v>46111</v>
    <v>0</v>
    <v>1</v>
    <v>639104256000000000,639285198035655061,0</v>
    <v>0</v>
    <v>c7t2jc</v>
    <v>XIDX:OMED</v>
    <v>99</v>
  </rv>
  <rv s="1">
    <v>1</v>
    <v>XIDX:BINO</v>
    <v>Daily</v>
    <v>44560</v>
    <v>44560</v>
    <v>0</v>
    <v>1</v>
    <v>637764192000000000,639285198086194400,0</v>
    <v>0</v>
    <v>c45tp2</v>
    <v>XIDX:BINO</v>
    <v>152</v>
  </rv>
  <rv s="1">
    <v>1</v>
    <v>XIDX:BINO</v>
    <v>Daily</v>
    <v>44925</v>
    <v>44925</v>
    <v>0</v>
    <v>1</v>
    <v>638079552000000000,639285198086666633,0</v>
    <v>0</v>
    <v>c45tp2</v>
    <v>XIDX:BINO</v>
    <v>153</v>
  </rv>
  <rv s="1">
    <v>1</v>
    <v>XIDX:BINO</v>
    <v>Daily</v>
    <v>45289</v>
    <v>45289</v>
    <v>0</v>
    <v>1</v>
    <v>638394048000000000,639285198087146637,0</v>
    <v>0</v>
    <v>c45tp2</v>
    <v>XIDX:BINO</v>
    <v>154</v>
  </rv>
  <rv s="1">
    <v>1</v>
    <v>XIDX:BINO</v>
    <v>Daily</v>
    <v>45656</v>
    <v>45656</v>
    <v>0</v>
    <v>1</v>
    <v>638711136000000000,639285198082926615,0</v>
    <v>0</v>
    <v>c45tp2</v>
    <v>XIDX:BINO</v>
    <v>155</v>
  </rv>
  <rv s="1">
    <v>1</v>
    <v>XIDX:BINO</v>
    <v>Daily</v>
    <v>46021</v>
    <v>46021</v>
    <v>0</v>
    <v>1</v>
    <v>639026496000000000,639285198083406605,0</v>
    <v>0</v>
    <v>c45tp2</v>
    <v>XIDX:BINO</v>
    <v>156</v>
  </rv>
  <rv s="1">
    <v>1</v>
    <v>XIDX:BINO</v>
    <v>Daily</v>
    <v>46203</v>
    <v>46203</v>
    <v>0</v>
    <v>1</v>
    <v>639183744000000000,639285198083886621,0</v>
    <v>0</v>
    <v>c45tp2</v>
    <v>XIDX:BINO</v>
    <v>78</v>
  </rv>
  <rv s="1">
    <v>1</v>
    <v>XIDX:BINO</v>
    <v>Daily</v>
    <v>46111</v>
    <v>46111</v>
    <v>0</v>
    <v>1</v>
    <v>639104256000000000,639285198084356627,0</v>
    <v>0</v>
    <v>c45tp2</v>
    <v>XIDX:BINO</v>
    <v>42</v>
  </rv>
  <rv s="1">
    <v>1</v>
    <v>XIDX:ENAK</v>
    <v>Daily</v>
    <v>44925</v>
    <v>44925</v>
    <v>0</v>
    <v>1</v>
    <v>638079552000000000,639285198072496625,0</v>
    <v>0</v>
    <v>c53nww</v>
    <v>XIDX:ENAK</v>
    <v>157</v>
  </rv>
  <rv s="1">
    <v>1</v>
    <v>XIDX:ENAK</v>
    <v>Daily</v>
    <v>45289</v>
    <v>45289</v>
    <v>0</v>
    <v>1</v>
    <v>638394048000000000,639285198072975061,0</v>
    <v>0</v>
    <v>c53nww</v>
    <v>XIDX:ENAK</v>
    <v>158</v>
  </rv>
  <rv s="1">
    <v>1</v>
    <v>XIDX:ENAK</v>
    <v>Daily</v>
    <v>45656</v>
    <v>45656</v>
    <v>0</v>
    <v>1</v>
    <v>638711136000000000,639285198073455076,0</v>
    <v>0</v>
    <v>c53nww</v>
    <v>XIDX:ENAK</v>
    <v>159</v>
  </rv>
  <rv s="1">
    <v>1</v>
    <v>XIDX:ENAK</v>
    <v>Daily</v>
    <v>46021</v>
    <v>46021</v>
    <v>0</v>
    <v>1</v>
    <v>639026496000000000,639285198073925034,0</v>
    <v>0</v>
    <v>c53nww</v>
    <v>XIDX:ENAK</v>
    <v>160</v>
  </rv>
  <rv s="1">
    <v>1</v>
    <v>XIDX:ENAK</v>
    <v>Daily</v>
    <v>46203</v>
    <v>46203</v>
    <v>0</v>
    <v>1</v>
    <v>639183744000000000,639285198074406626,0</v>
    <v>0</v>
    <v>c53nww</v>
    <v>XIDX:ENAK</v>
    <v>65</v>
  </rv>
  <rv s="1">
    <v>1</v>
    <v>XIDX:ENAK</v>
    <v>Daily</v>
    <v>46111</v>
    <v>46111</v>
    <v>0</v>
    <v>1</v>
    <v>639104256000000000,639285198074895066,0</v>
    <v>0</v>
    <v>c53nww</v>
    <v>XIDX:ENAK</v>
    <v>161</v>
  </rv>
  <rv s="1">
    <v>1</v>
    <v>XIDX:SWID</v>
    <v>Daily</v>
    <v>44925</v>
    <v>44925</v>
    <v>0</v>
    <v>1</v>
    <v>638079552000000000,639285198057594920,0</v>
    <v>0</v>
    <v>c6q9ww</v>
    <v>XIDX:SWID</v>
    <v>69</v>
  </rv>
  <rv s="1">
    <v>1</v>
    <v>XIDX:SWID</v>
    <v>Daily</v>
    <v>45289</v>
    <v>45289</v>
    <v>0</v>
    <v>1</v>
    <v>638394048000000000,639285198058070609,0</v>
    <v>0</v>
    <v>c6q9ww</v>
    <v>XIDX:SWID</v>
    <v>162</v>
  </rv>
  <rv s="1">
    <v>1</v>
    <v>XIDX:SWID</v>
    <v>Daily</v>
    <v>45656</v>
    <v>45656</v>
    <v>0</v>
    <v>1</v>
    <v>638711136000000000,639285198058555405,0</v>
    <v>0</v>
    <v>c6q9ww</v>
    <v>XIDX:SWID</v>
    <v>2</v>
  </rv>
  <rv s="1">
    <v>1</v>
    <v>XIDX:SWID</v>
    <v>Daily</v>
    <v>46021</v>
    <v>46021</v>
    <v>0</v>
    <v>1</v>
    <v>639026496000000000,639285198059034918,0</v>
    <v>0</v>
    <v>c6q9ww</v>
    <v>XIDX:SWID</v>
    <v>81</v>
  </rv>
  <rv s="1">
    <v>1</v>
    <v>XIDX:SWID</v>
    <v>Daily</v>
    <v>46203</v>
    <v>46203</v>
    <v>0</v>
    <v>1</v>
    <v>639183744000000000,639285198059504911,0</v>
    <v>0</v>
    <v>c6q9ww</v>
    <v>XIDX:SWID</v>
    <v>117</v>
  </rv>
  <rv s="1">
    <v>1</v>
    <v>XIDX:SWID</v>
    <v>Daily</v>
    <v>46111</v>
    <v>46111</v>
    <v>0</v>
    <v>1</v>
    <v>639104256000000000,639285198055455424,0</v>
    <v>0</v>
    <v>c6q9ww</v>
    <v>XIDX:SWID</v>
    <v>31</v>
  </rv>
  <rv s="1">
    <v>1</v>
    <v>XIDX:MKTR</v>
    <v>Daily</v>
    <v>44925</v>
    <v>44925</v>
    <v>0</v>
    <v>1</v>
    <v>638079552000000000,639285198037556747,0</v>
    <v>0</v>
    <v>c7sz6h</v>
    <v>XIDX:MKTR</v>
    <v>113</v>
  </rv>
  <rv s="1">
    <v>1</v>
    <v>XIDX:MKTR</v>
    <v>Daily</v>
    <v>45289</v>
    <v>45289</v>
    <v>0</v>
    <v>1</v>
    <v>638394048000000000,639285198038035443,0</v>
    <v>0</v>
    <v>c7sz6h</v>
    <v>XIDX:MKTR</v>
    <v>35</v>
  </rv>
  <rv s="1">
    <v>1</v>
    <v>XIDX:MKTR</v>
    <v>Daily</v>
    <v>45656</v>
    <v>45656</v>
    <v>0</v>
    <v>1</v>
    <v>638711136000000000,639285198038515201,0</v>
    <v>0</v>
    <v>c7sz6h</v>
    <v>XIDX:MKTR</v>
    <v>88</v>
  </rv>
  <rv s="1">
    <v>1</v>
    <v>XIDX:MKTR</v>
    <v>Daily</v>
    <v>46021</v>
    <v>46021</v>
    <v>0</v>
    <v>1</v>
    <v>639026496000000000,639285198038985188,0</v>
    <v>0</v>
    <v>c7sz6h</v>
    <v>XIDX:MKTR</v>
    <v>163</v>
  </rv>
  <rv s="1">
    <v>1</v>
    <v>XIDX:MKTR</v>
    <v>Daily</v>
    <v>46203</v>
    <v>46203</v>
    <v>0</v>
    <v>1</v>
    <v>639183744000000000,639285198039445425,0</v>
    <v>0</v>
    <v>c7sz6h</v>
    <v>XIDX:MKTR</v>
    <v>88</v>
  </rv>
  <rv s="1">
    <v>1</v>
    <v>XIDX:MKTR</v>
    <v>Daily</v>
    <v>46111</v>
    <v>46111</v>
    <v>0</v>
    <v>1</v>
    <v>639104256000000000,639285198035285493,0</v>
    <v>0</v>
    <v>c7sz6h</v>
    <v>XIDX:MKTR</v>
    <v>61</v>
  </rv>
  <rv s="1">
    <v>1</v>
    <v>XIDX:RCCC</v>
    <v>Daily</v>
    <v>44925</v>
    <v>44925</v>
    <v>0</v>
    <v>1</v>
    <v>638079552000000000,639285198047613164,0</v>
    <v>0</v>
    <v>c6y4ur</v>
    <v>XIDX:RCCC</v>
    <v>147</v>
  </rv>
  <rv s="1">
    <v>1</v>
    <v>XIDX:RCCC</v>
    <v>Daily</v>
    <v>45289</v>
    <v>45289</v>
    <v>0</v>
    <v>1</v>
    <v>638394048000000000,639285198048083157,0</v>
    <v>0</v>
    <v>c6y4ur</v>
    <v>XIDX:RCCC</v>
    <v>88</v>
  </rv>
  <rv s="1">
    <v>1</v>
    <v>XIDX:RCCC</v>
    <v>Daily</v>
    <v>45656</v>
    <v>45656</v>
    <v>0</v>
    <v>1</v>
    <v>638711136000000000,639285198048556179,0</v>
    <v>0</v>
    <v>c6y4ur</v>
    <v>XIDX:RCCC</v>
    <v>164</v>
  </rv>
  <rv s="1">
    <v>1</v>
    <v>XIDX:RCCC</v>
    <v>Daily</v>
    <v>46021</v>
    <v>46021</v>
    <v>0</v>
    <v>1</v>
    <v>639026496000000000,639285198049026176,0</v>
    <v>0</v>
    <v>c6y4ur</v>
    <v>XIDX:RCCC</v>
    <v>36</v>
  </rv>
  <rv s="1">
    <v>1</v>
    <v>XIDX:RCCC</v>
    <v>Daily</v>
    <v>46203</v>
    <v>46203</v>
    <v>0</v>
    <v>1</v>
    <v>639183744000000000,639285198049503162,0</v>
    <v>0</v>
    <v>c6y4ur</v>
    <v>XIDX:RCCC</v>
    <v>165</v>
  </rv>
  <rv s="1">
    <v>1</v>
    <v>XIDX:RCCC</v>
    <v>Daily</v>
    <v>46111</v>
    <v>46111</v>
    <v>0</v>
    <v>1</v>
    <v>639104256000000000,639285198049973172,0</v>
    <v>0</v>
    <v>c6y4ur</v>
    <v>XIDX:RCCC</v>
    <v>145</v>
  </rv>
  <rv s="1">
    <v>1</v>
    <v>XIDX:JARR</v>
    <v>Daily</v>
    <v>44925</v>
    <v>44925</v>
    <v>0</v>
    <v>1</v>
    <v>638079552000000000,639285198049465475,0</v>
    <v>0</v>
    <v>c6yb2w</v>
    <v>XIDX:JARR</v>
    <v>166</v>
  </rv>
  <rv s="1">
    <v>1</v>
    <v>XIDX:JARR</v>
    <v>Daily</v>
    <v>45289</v>
    <v>45289</v>
    <v>0</v>
    <v>1</v>
    <v>638394048000000000,639285198049934971,0</v>
    <v>0</v>
    <v>c6yb2w</v>
    <v>XIDX:JARR</v>
    <v>167</v>
  </rv>
  <rv s="1">
    <v>1</v>
    <v>XIDX:JARR</v>
    <v>Daily</v>
    <v>45656</v>
    <v>45656</v>
    <v>0</v>
    <v>1</v>
    <v>638711136000000000,639285198045535467,0</v>
    <v>0</v>
    <v>c6yb2w</v>
    <v>XIDX:JARR</v>
    <v>168</v>
  </rv>
  <rv s="1">
    <v>1</v>
    <v>XIDX:JARR</v>
    <v>Daily</v>
    <v>46021</v>
    <v>46021</v>
    <v>0</v>
    <v>1</v>
    <v>639026496000000000,639285198046020590,0</v>
    <v>0</v>
    <v>c6yb2w</v>
    <v>XIDX:JARR</v>
    <v>169</v>
  </rv>
  <rv s="1">
    <v>1</v>
    <v>XIDX:JARR</v>
    <v>Daily</v>
    <v>46203</v>
    <v>46203</v>
    <v>0</v>
    <v>1</v>
    <v>639183744000000000,639285198046504998,0</v>
    <v>0</v>
    <v>c6yb2w</v>
    <v>XIDX:JARR</v>
    <v>170</v>
  </rv>
  <rv s="1">
    <v>1</v>
    <v>XIDX:JARR</v>
    <v>Daily</v>
    <v>46111</v>
    <v>46111</v>
    <v>0</v>
    <v>1</v>
    <v>639104256000000000,639285198046994987,0</v>
    <v>0</v>
    <v>c6yb2w</v>
    <v>XIDX:JARR</v>
    <v>170</v>
  </rv>
  <rv s="1">
    <v>1</v>
    <v>XIDX:BELI</v>
    <v>Daily</v>
    <v>44925</v>
    <v>44925</v>
    <v>0</v>
    <v>1</v>
    <v>638079552000000000,639285198037201248,0</v>
    <v>0</v>
    <v>c7svnm</v>
    <v>XIDX:BELI</v>
    <v>171</v>
  </rv>
  <rv s="1">
    <v>1</v>
    <v>XIDX:BELI</v>
    <v>Daily</v>
    <v>45289</v>
    <v>45289</v>
    <v>0</v>
    <v>1</v>
    <v>638394048000000000,639285198037678470,0</v>
    <v>0</v>
    <v>c7svnm</v>
    <v>XIDX:BELI</v>
    <v>172</v>
  </rv>
  <rv s="1">
    <v>1</v>
    <v>XIDX:BELI</v>
    <v>Daily</v>
    <v>45656</v>
    <v>45656</v>
    <v>0</v>
    <v>1</v>
    <v>638711136000000000,639285198038171237,0</v>
    <v>0</v>
    <v>c7svnm</v>
    <v>XIDX:BELI</v>
    <v>37</v>
  </rv>
  <rv s="1">
    <v>1</v>
    <v>XIDX:BELI</v>
    <v>Daily</v>
    <v>46021</v>
    <v>46021</v>
    <v>0</v>
    <v>1</v>
    <v>639026496000000000,639285198038651236,0</v>
    <v>0</v>
    <v>c7svnm</v>
    <v>XIDX:BELI</v>
    <v>173</v>
  </rv>
  <rv s="1">
    <v>1</v>
    <v>XIDX:BELI</v>
    <v>Daily</v>
    <v>46203</v>
    <v>46203</v>
    <v>0</v>
    <v>1</v>
    <v>639183744000000000,639285198039128475,0</v>
    <v>0</v>
    <v>c7svnm</v>
    <v>XIDX:BELI</v>
    <v>174</v>
  </rv>
  <rv s="1">
    <v>1</v>
    <v>XIDX:BELI</v>
    <v>Daily</v>
    <v>46111</v>
    <v>46111</v>
    <v>0</v>
    <v>1</v>
    <v>639104256000000000,639285198039601229,0</v>
    <v>0</v>
    <v>c7svnm</v>
    <v>XIDX:BELI</v>
    <v>175</v>
  </rv>
  <rv s="1">
    <v>1</v>
    <v>XIDX:WMPP</v>
    <v>Daily</v>
    <v>44560</v>
    <v>44560</v>
    <v>0</v>
    <v>1</v>
    <v>637764192000000000,639285198082685972,0</v>
    <v>0</v>
    <v>c4bemw</v>
    <v>XIDX:WMPP</v>
    <v>176</v>
  </rv>
  <rv s="1">
    <v>1</v>
    <v>XIDX:WMPP</v>
    <v>Daily</v>
    <v>44925</v>
    <v>44925</v>
    <v>0</v>
    <v>1</v>
    <v>638079552000000000,639285198083156608,0</v>
    <v>0</v>
    <v>c4bemw</v>
    <v>XIDX:WMPP</v>
    <v>177</v>
  </rv>
  <rv s="1">
    <v>1</v>
    <v>XIDX:WMPP</v>
    <v>Daily</v>
    <v>45289</v>
    <v>45289</v>
    <v>0</v>
    <v>1</v>
    <v>638394048000000000,639285198083644361,0</v>
    <v>0</v>
    <v>c4bemw</v>
    <v>XIDX:WMPP</v>
    <v>3</v>
  </rv>
  <rv s="1">
    <v>1</v>
    <v>XIDX:WMPP</v>
    <v>Daily</v>
    <v>45656</v>
    <v>45656</v>
    <v>0</v>
    <v>1</v>
    <v>638711136000000000,639285198084126615,0</v>
    <v>0</v>
    <v>c4bemw</v>
    <v>XIDX:WMPP</v>
    <v>7</v>
  </rv>
  <rv s="1">
    <v>1</v>
    <v>XIDX:WMPP</v>
    <v>Daily</v>
    <v>46021</v>
    <v>46021</v>
    <v>0</v>
    <v>1</v>
    <v>639026496000000000,639285198084595984,0</v>
    <v>0</v>
    <v>c4bemw</v>
    <v>XIDX:WMPP</v>
    <v>7</v>
  </rv>
  <rv s="1">
    <v>1</v>
    <v>XIDX:WMPP</v>
    <v>Daily</v>
    <v>46203</v>
    <v>46203</v>
    <v>0</v>
    <v>1</v>
    <v>639183744000000000,639285198085056629,0</v>
    <v>0</v>
    <v>c4bemw</v>
    <v>XIDX:WMPP</v>
    <v>19</v>
  </rv>
  <rv s="1">
    <v>1</v>
    <v>XIDX:WMPP</v>
    <v>Daily</v>
    <v>46111</v>
    <v>46111</v>
    <v>0</v>
    <v>1</v>
    <v>639104256000000000,639285198085535989,0</v>
    <v>0</v>
    <v>c4bemw</v>
    <v>XIDX:WMPP</v>
    <v>178</v>
  </rv>
  <rv s="1">
    <v>1</v>
    <v>XIDX:CBUT</v>
    <v>Daily</v>
    <v>44925</v>
    <v>44925</v>
    <v>0</v>
    <v>1</v>
    <v>638079552000000000,639285198036815449,0</v>
    <v>0</v>
    <v>c7sxgh</v>
    <v>XIDX:CBUT</v>
    <v>179</v>
  </rv>
  <rv s="1">
    <v>1</v>
    <v>XIDX:CBUT</v>
    <v>Daily</v>
    <v>45289</v>
    <v>45289</v>
    <v>0</v>
    <v>1</v>
    <v>638394048000000000,639285198037286905,0</v>
    <v>0</v>
    <v>c7sxgh</v>
    <v>XIDX:CBUT</v>
    <v>180</v>
  </rv>
  <rv s="1">
    <v>1</v>
    <v>XIDX:CBUT</v>
    <v>Daily</v>
    <v>45656</v>
    <v>45656</v>
    <v>0</v>
    <v>1</v>
    <v>638711136000000000,639285198037766892,0</v>
    <v>0</v>
    <v>c7sxgh</v>
    <v>XIDX:CBUT</v>
    <v>181</v>
  </rv>
  <rv s="1">
    <v>1</v>
    <v>XIDX:CBUT</v>
    <v>Daily</v>
    <v>46021</v>
    <v>46021</v>
    <v>0</v>
    <v>1</v>
    <v>639026496000000000,639285198038245427,0</v>
    <v>0</v>
    <v>c7sxgh</v>
    <v>XIDX:CBUT</v>
    <v>93</v>
  </rv>
  <rv s="1">
    <v>1</v>
    <v>XIDX:CBUT</v>
    <v>Daily</v>
    <v>46203</v>
    <v>46203</v>
    <v>0</v>
    <v>1</v>
    <v>639183744000000000,639285198038726885,0</v>
    <v>0</v>
    <v>c7sxgh</v>
    <v>XIDX:CBUT</v>
    <v>182</v>
  </rv>
  <rv s="1">
    <v>1</v>
    <v>XIDX:CBUT</v>
    <v>Daily</v>
    <v>46111</v>
    <v>46111</v>
    <v>0</v>
    <v>1</v>
    <v>639104256000000000,639285198039205396,0</v>
    <v>0</v>
    <v>c7sxgh</v>
    <v>XIDX:CBUT</v>
    <v>95</v>
  </rv>
  <rv s="1">
    <v>1</v>
    <v>XIDX:BUAH</v>
    <v>Daily</v>
    <v>44925</v>
    <v>44925</v>
    <v>0</v>
    <v>1</v>
    <v>638079552000000000,639285198045856207,0</v>
    <v>0</v>
    <v>c71dyc</v>
    <v>XIDX:BUAH</v>
    <v>183</v>
  </rv>
  <rv s="1">
    <v>1</v>
    <v>XIDX:BUAH</v>
    <v>Daily</v>
    <v>45289</v>
    <v>45289</v>
    <v>0</v>
    <v>1</v>
    <v>638394048000000000,639285198046337899,0</v>
    <v>0</v>
    <v>c71dyc</v>
    <v>XIDX:BUAH</v>
    <v>184</v>
  </rv>
  <rv s="1">
    <v>1</v>
    <v>XIDX:BUAH</v>
    <v>Daily</v>
    <v>45656</v>
    <v>45656</v>
    <v>0</v>
    <v>1</v>
    <v>638711136000000000,639285198046823170,0</v>
    <v>0</v>
    <v>c71dyc</v>
    <v>XIDX:BUAH</v>
    <v>24</v>
  </rv>
  <rv s="1">
    <v>1</v>
    <v>XIDX:BUAH</v>
    <v>Daily</v>
    <v>46021</v>
    <v>46021</v>
    <v>0</v>
    <v>1</v>
    <v>639026496000000000,639285198047303171,0</v>
    <v>0</v>
    <v>c71dyc</v>
    <v>XIDX:BUAH</v>
    <v>185</v>
  </rv>
  <rv s="1">
    <v>1</v>
    <v>XIDX:BUAH</v>
    <v>Daily</v>
    <v>46203</v>
    <v>46203</v>
    <v>0</v>
    <v>1</v>
    <v>639183744000000000,639285198047773160,0</v>
    <v>0</v>
    <v>c71dyc</v>
    <v>XIDX:BUAH</v>
    <v>186</v>
  </rv>
  <rv s="1">
    <v>1</v>
    <v>XIDX:BUAH</v>
    <v>Daily</v>
    <v>46111</v>
    <v>46111</v>
    <v>0</v>
    <v>1</v>
    <v>639104256000000000,639285198048243164,0</v>
    <v>0</v>
    <v>c71dyc</v>
    <v>XIDX:BUAH</v>
    <v>186</v>
  </rv>
  <rv s="1">
    <v>1</v>
    <v>XIDX:PRAY</v>
    <v>Daily</v>
    <v>44925</v>
    <v>44925</v>
    <v>0</v>
    <v>1</v>
    <v>638079552000000000,639285198036492968,0</v>
    <v>0</v>
    <v>c7svf2</v>
    <v>XIDX:PRAY</v>
    <v>187</v>
  </rv>
  <rv s="1">
    <v>1</v>
    <v>XIDX:PRAY</v>
    <v>Daily</v>
    <v>45289</v>
    <v>45289</v>
    <v>0</v>
    <v>1</v>
    <v>638394048000000000,639285198036970953,0</v>
    <v>0</v>
    <v>c7svf2</v>
    <v>XIDX:PRAY</v>
    <v>188</v>
  </rv>
  <rv s="1">
    <v>1</v>
    <v>XIDX:PRAY</v>
    <v>Daily</v>
    <v>45656</v>
    <v>45656</v>
    <v>0</v>
    <v>1</v>
    <v>638711136000000000,639285198037440942,0</v>
    <v>0</v>
    <v>c7svf2</v>
    <v>XIDX:PRAY</v>
    <v>189</v>
  </rv>
  <rv s="1">
    <v>1</v>
    <v>XIDX:PRAY</v>
    <v>Daily</v>
    <v>46021</v>
    <v>46021</v>
    <v>0</v>
    <v>1</v>
    <v>639026496000000000,639285198037922953,0</v>
    <v>0</v>
    <v>c7svf2</v>
    <v>XIDX:PRAY</v>
    <v>190</v>
  </rv>
  <rv s="1">
    <v>1</v>
    <v>XIDX:PRAY</v>
    <v>Daily</v>
    <v>46203</v>
    <v>46203</v>
    <v>0</v>
    <v>1</v>
    <v>639183744000000000,639285198038400945,0</v>
    <v>0</v>
    <v>c7svf2</v>
    <v>XIDX:PRAY</v>
    <v>191</v>
  </rv>
  <rv s="1">
    <v>1</v>
    <v>XIDX:PRAY</v>
    <v>Daily</v>
    <v>46111</v>
    <v>46111</v>
    <v>0</v>
    <v>1</v>
    <v>639104256000000000,639285198038872951,0</v>
    <v>0</v>
    <v>c7svf2</v>
    <v>XIDX:PRAY</v>
    <v>192</v>
  </rv>
  <rv s="1">
    <v>1</v>
    <v>XIDX:COAL</v>
    <v>Daily</v>
    <v>44925</v>
    <v>44925</v>
    <v>0</v>
    <v>1</v>
    <v>638079552000000000,639285198035421259,0</v>
    <v>0</v>
    <v>c78lp2</v>
    <v>XIDX:COAL</v>
    <v>193</v>
  </rv>
  <rv s="1">
    <v>1</v>
    <v>XIDX:COAL</v>
    <v>Daily</v>
    <v>45289</v>
    <v>45289</v>
    <v>0</v>
    <v>1</v>
    <v>638394048000000000,639285198035912419,0</v>
    <v>0</v>
    <v>c78lp2</v>
    <v>XIDX:COAL</v>
    <v>3</v>
  </rv>
  <rv s="1">
    <v>1</v>
    <v>XIDX:COAL</v>
    <v>Daily</v>
    <v>45656</v>
    <v>45656</v>
    <v>0</v>
    <v>1</v>
    <v>638711136000000000,639285198036391253,0</v>
    <v>0</v>
    <v>c78lp2</v>
    <v>XIDX:COAL</v>
    <v>45</v>
  </rv>
  <rv s="1">
    <v>1</v>
    <v>XIDX:COAL</v>
    <v>Daily</v>
    <v>46021</v>
    <v>46021</v>
    <v>0</v>
    <v>1</v>
    <v>639026496000000000,639285198036858467,0</v>
    <v>0</v>
    <v>c78lp2</v>
    <v>XIDX:COAL</v>
    <v>68</v>
  </rv>
  <rv s="1">
    <v>1</v>
    <v>XIDX:COAL</v>
    <v>Daily</v>
    <v>46203</v>
    <v>46203</v>
    <v>0</v>
    <v>1</v>
    <v>639183744000000000,639285198037338467,0</v>
    <v>0</v>
    <v>c78lp2</v>
    <v>XIDX:COAL</v>
    <v>7</v>
  </rv>
  <rv s="1">
    <v>1</v>
    <v>XIDX:COAL</v>
    <v>Daily</v>
    <v>46111</v>
    <v>46111</v>
    <v>0</v>
    <v>1</v>
    <v>639104256000000000,639285198037818472,0</v>
    <v>0</v>
    <v>c78lp2</v>
    <v>XIDX:COAL</v>
    <v>119</v>
  </rv>
  <rv s="1">
    <v>1</v>
    <v>XIDX:TOOL</v>
    <v>Daily</v>
    <v>44925</v>
    <v>44925</v>
    <v>0</v>
    <v>1</v>
    <v>638079552000000000,639285198045555258,0</v>
    <v>0</v>
    <v>c71edm</v>
    <v>XIDX:TOOL</v>
    <v>116</v>
  </rv>
  <rv s="1">
    <v>1</v>
    <v>XIDX:TOOL</v>
    <v>Daily</v>
    <v>45289</v>
    <v>45289</v>
    <v>0</v>
    <v>1</v>
    <v>638394048000000000,639285198046046342,0</v>
    <v>0</v>
    <v>c71edm</v>
    <v>XIDX:TOOL</v>
    <v>119</v>
  </rv>
  <rv s="1">
    <v>1</v>
    <v>XIDX:TOOL</v>
    <v>Daily</v>
    <v>45656</v>
    <v>45656</v>
    <v>0</v>
    <v>1</v>
    <v>638711136000000000,639285198046526253,0</v>
    <v>0</v>
    <v>c71edm</v>
    <v>XIDX:TOOL</v>
    <v>194</v>
  </rv>
  <rv s="1">
    <v>1</v>
    <v>XIDX:TOOL</v>
    <v>Daily</v>
    <v>46021</v>
    <v>46021</v>
    <v>0</v>
    <v>1</v>
    <v>639026496000000000,639285198046996337,0</v>
    <v>0</v>
    <v>c71edm</v>
    <v>XIDX:TOOL</v>
    <v>89</v>
  </rv>
  <rv s="1">
    <v>1</v>
    <v>XIDX:TOOL</v>
    <v>Daily</v>
    <v>46203</v>
    <v>46203</v>
    <v>0</v>
    <v>1</v>
    <v>639183744000000000,639285198047475204,0</v>
    <v>0</v>
    <v>c71edm</v>
    <v>XIDX:TOOL</v>
    <v>77</v>
  </rv>
  <rv s="1">
    <v>1</v>
    <v>XIDX:TOOL</v>
    <v>Daily</v>
    <v>46111</v>
    <v>46111</v>
    <v>0</v>
    <v>1</v>
    <v>639104256000000000,639285198047945207,0</v>
    <v>0</v>
    <v>c71edm</v>
    <v>XIDX:TOOL</v>
    <v>76</v>
  </rv>
  <rv s="1">
    <v>1</v>
    <v>XIDX:KLIN</v>
    <v>Daily</v>
    <v>44925</v>
    <v>44925</v>
    <v>0</v>
    <v>1</v>
    <v>638079552000000000,639285198045190917,0</v>
    <v>0</v>
    <v>c71ear</v>
    <v>XIDX:KLIN</v>
    <v>195</v>
  </rv>
  <rv s="1">
    <v>1</v>
    <v>XIDX:KLIN</v>
    <v>Daily</v>
    <v>45289</v>
    <v>45289</v>
    <v>0</v>
    <v>1</v>
    <v>638394048000000000,639285198045662984,0</v>
    <v>0</v>
    <v>c71ear</v>
    <v>XIDX:KLIN</v>
    <v>196</v>
  </rv>
  <rv s="1">
    <v>1</v>
    <v>XIDX:KLIN</v>
    <v>Daily</v>
    <v>45656</v>
    <v>45656</v>
    <v>0</v>
    <v>1</v>
    <v>638711136000000000,639285198046391352,0</v>
    <v>0</v>
    <v>c71ear</v>
    <v>XIDX:KLIN</v>
    <v>197</v>
  </rv>
  <rv s="1">
    <v>1</v>
    <v>XIDX:KLIN</v>
    <v>Daily</v>
    <v>46021</v>
    <v>46021</v>
    <v>0</v>
    <v>1</v>
    <v>639026496000000000,639285198046861355,0</v>
    <v>0</v>
    <v>c71ear</v>
    <v>XIDX:KLIN</v>
    <v>198</v>
  </rv>
  <rv s="1">
    <v>1</v>
    <v>XIDX:KLIN</v>
    <v>Daily</v>
    <v>46203</v>
    <v>46203</v>
    <v>0</v>
    <v>1</v>
    <v>639183744000000000,639285198047342996,0</v>
    <v>0</v>
    <v>c71ear</v>
    <v>XIDX:KLIN</v>
    <v>199</v>
  </rv>
  <rv s="1">
    <v>1</v>
    <v>XIDX:KLIN</v>
    <v>Daily</v>
    <v>46111</v>
    <v>46111</v>
    <v>0</v>
    <v>1</v>
    <v>639104256000000000,639285198047812995,0</v>
    <v>0</v>
    <v>c71ear</v>
    <v>XIDX:KLIN</v>
    <v>79</v>
  </rv>
  <rv s="1">
    <v>1</v>
    <v>XIDX:NANO</v>
    <v>Daily</v>
    <v>44925</v>
    <v>44925</v>
    <v>0</v>
    <v>1</v>
    <v>638079552000000000,639285198048763159,0</v>
    <v>0</v>
    <v>c5es5r</v>
    <v>XIDX:NANO</v>
    <v>196</v>
  </rv>
  <rv s="1">
    <v>1</v>
    <v>XIDX:NANO</v>
    <v>Daily</v>
    <v>45656</v>
    <v>45656</v>
    <v>0</v>
    <v>1</v>
    <v>638711136000000000,639285198049233163,0</v>
    <v>0</v>
    <v>c5es5r</v>
    <v>XIDX:NANO</v>
    <v>122</v>
  </rv>
  <rv s="1">
    <v>1</v>
    <v>XIDX:NANO</v>
    <v>Daily</v>
    <v>46111</v>
    <v>46111</v>
    <v>0</v>
    <v>1</v>
    <v>639104256000000000,639285198044803232,0</v>
    <v>0</v>
    <v>c5es5r</v>
    <v>XIDX:NANO</v>
    <v>20</v>
  </rv>
  <rv s="1">
    <v>1</v>
    <v>XIDX:NANO</v>
    <v>Daily</v>
    <v>45289</v>
    <v>45289</v>
    <v>0</v>
    <v>1</v>
    <v>638394048000000000,639285198067947590,0</v>
    <v>0</v>
    <v>c5es5r</v>
    <v>XIDX:NANO</v>
    <v>200</v>
  </rv>
  <rv s="1">
    <v>1</v>
    <v>XIDX:NANO</v>
    <v>Daily</v>
    <v>46021</v>
    <v>46021</v>
    <v>0</v>
    <v>1</v>
    <v>639026496000000000,639285198068423106,0</v>
    <v>0</v>
    <v>c5es5r</v>
    <v>XIDX:NANO</v>
    <v>45</v>
  </rv>
  <rv s="1">
    <v>1</v>
    <v>XIDX:NANO</v>
    <v>Daily</v>
    <v>46203</v>
    <v>46203</v>
    <v>0</v>
    <v>1</v>
    <v>639183744000000000,639285198068893108,0</v>
    <v>0</v>
    <v>c5es5r</v>
    <v>XIDX:NANO</v>
    <v>85</v>
  </rv>
  <rv s="1">
    <v>1</v>
    <v>XIDX:MGLV</v>
    <v>Daily</v>
    <v>45656</v>
    <v>45656</v>
    <v>0</v>
    <v>1</v>
    <v>638711136000000000,639285198045775526,0</v>
    <v>0</v>
    <v>c2cba2</v>
    <v>XIDX:MGLV</v>
    <v>201</v>
  </rv>
  <rv s="1">
    <v>1</v>
    <v>XIDX:MGLV</v>
    <v>Daily</v>
    <v>46111</v>
    <v>46111</v>
    <v>0</v>
    <v>1</v>
    <v>639104256000000000,639285198046245277,0</v>
    <v>0</v>
    <v>c2cba2</v>
    <v>XIDX:MGLV</v>
    <v>7</v>
  </rv>
  <rv s="1">
    <v>1</v>
    <v>XIDX:MGLV</v>
    <v>Daily</v>
    <v>44925</v>
    <v>44925</v>
    <v>0</v>
    <v>1</v>
    <v>638079552000000000,639285198065244978,0</v>
    <v>0</v>
    <v>c2cba2</v>
    <v>XIDX:MGLV</v>
    <v>119</v>
  </rv>
  <rv s="1">
    <v>1</v>
    <v>XIDX:MGLV</v>
    <v>Daily</v>
    <v>44560</v>
    <v>44560</v>
    <v>0</v>
    <v>1</v>
    <v>637764192000000000,639285198092706065,0</v>
    <v>0</v>
    <v>c2cba2</v>
    <v>XIDX:MGLV</v>
    <v>202</v>
  </rv>
  <rv s="1">
    <v>1</v>
    <v>XIDX:MGLV</v>
    <v>Daily</v>
    <v>46021</v>
    <v>46021</v>
    <v>0</v>
    <v>1</v>
    <v>639026496000000000,639285198093186066,0</v>
    <v>0</v>
    <v>c2cba2</v>
    <v>XIDX:MGLV</v>
    <v>7</v>
  </rv>
  <rv s="1">
    <v>1</v>
    <v>XIDX:MGLV</v>
    <v>Daily</v>
    <v>45289</v>
    <v>45289</v>
    <v>0</v>
    <v>1</v>
    <v>638394048000000000,639285198110064182,0</v>
    <v>0</v>
    <v>c2cba2</v>
    <v>XIDX:MGLV</v>
    <v>89</v>
  </rv>
  <rv s="1">
    <v>1</v>
    <v>XIDX:MGLV</v>
    <v>Daily</v>
    <v>46203</v>
    <v>46203</v>
    <v>0</v>
    <v>1</v>
    <v>639183744000000000,639285198110546235,0</v>
    <v>0</v>
    <v>c2cba2</v>
    <v>XIDX:MGLV</v>
    <v>203</v>
  </rv>
  <rv s="1">
    <v>1</v>
    <v>XIDX:EURO</v>
    <v>Daily</v>
    <v>44925</v>
    <v>44925</v>
    <v>0</v>
    <v>1</v>
    <v>638079552000000000,639285198047692415,0</v>
    <v>0</v>
    <v>c6zylh</v>
    <v>XIDX:EURO</v>
    <v>204</v>
  </rv>
  <rv s="1">
    <v>1</v>
    <v>XIDX:EURO</v>
    <v>Daily</v>
    <v>45289</v>
    <v>45289</v>
    <v>0</v>
    <v>1</v>
    <v>638394048000000000,639285198048168483,0</v>
    <v>0</v>
    <v>c6zylh</v>
    <v>XIDX:EURO</v>
    <v>205</v>
  </rv>
  <rv s="1">
    <v>1</v>
    <v>XIDX:EURO</v>
    <v>Daily</v>
    <v>45656</v>
    <v>45656</v>
    <v>0</v>
    <v>1</v>
    <v>638711136000000000,639285198048632459,0</v>
    <v>0</v>
    <v>c6zylh</v>
    <v>XIDX:EURO</v>
    <v>206</v>
  </rv>
  <rv s="1">
    <v>1</v>
    <v>XIDX:EURO</v>
    <v>Daily</v>
    <v>46021</v>
    <v>46021</v>
    <v>0</v>
    <v>1</v>
    <v>639026496000000000,639285198049111170,0</v>
    <v>0</v>
    <v>c6zylh</v>
    <v>XIDX:EURO</v>
    <v>207</v>
  </rv>
  <rv s="1">
    <v>1</v>
    <v>XIDX:EURO</v>
    <v>Daily</v>
    <v>46203</v>
    <v>46203</v>
    <v>0</v>
    <v>1</v>
    <v>639183744000000000,639285198045642414,0</v>
    <v>0</v>
    <v>c6zylh</v>
    <v>XIDX:EURO</v>
    <v>208</v>
  </rv>
  <rv s="1">
    <v>1</v>
    <v>XIDX:EURO</v>
    <v>Daily</v>
    <v>46111</v>
    <v>46111</v>
    <v>0</v>
    <v>1</v>
    <v>639104256000000000,639285198046122409,0</v>
    <v>0</v>
    <v>c6zylh</v>
    <v>XIDX:EURO</v>
    <v>209</v>
  </rv>
  <rv s="1">
    <v>1</v>
    <v>XIDX:RAFI</v>
    <v>Daily</v>
    <v>44925</v>
    <v>44925</v>
    <v>0</v>
    <v>1</v>
    <v>638079552000000000,639285198047507880,0</v>
    <v>0</v>
    <v>c6zy1h</v>
    <v>XIDX:RAFI</v>
    <v>210</v>
  </rv>
  <rv s="1">
    <v>1</v>
    <v>XIDX:RAFI</v>
    <v>Daily</v>
    <v>45289</v>
    <v>45289</v>
    <v>0</v>
    <v>1</v>
    <v>638394048000000000,639285198047993170,0</v>
    <v>0</v>
    <v>c6zy1h</v>
    <v>XIDX:RAFI</v>
    <v>3</v>
  </rv>
  <rv s="1">
    <v>1</v>
    <v>XIDX:RAFI</v>
    <v>Daily</v>
    <v>45656</v>
    <v>45656</v>
    <v>0</v>
    <v>1</v>
    <v>638711136000000000,639285198048473162,0</v>
    <v>0</v>
    <v>c6zy1h</v>
    <v>XIDX:RAFI</v>
    <v>20</v>
  </rv>
  <rv s="1">
    <v>1</v>
    <v>XIDX:RAFI</v>
    <v>Daily</v>
    <v>46203</v>
    <v>46203</v>
    <v>0</v>
    <v>1</v>
    <v>639183744000000000,639285198048943161,0</v>
    <v>0</v>
    <v>c6zy1h</v>
    <v>XIDX:RAFI</v>
    <v>7</v>
  </rv>
  <rv s="1">
    <v>1</v>
    <v>XIDX:RAFI</v>
    <v>Daily</v>
    <v>46111</v>
    <v>46111</v>
    <v>0</v>
    <v>1</v>
    <v>639104256000000000,639285198049416170,0</v>
    <v>0</v>
    <v>c6zy1h</v>
    <v>XIDX:RAFI</v>
    <v>7</v>
  </rv>
  <rv s="1">
    <v>1</v>
    <v>XIDX:IBOS</v>
    <v>Daily</v>
    <v>44925</v>
    <v>44925</v>
    <v>0</v>
    <v>1</v>
    <v>638079552000000000,639285198059457563,0</v>
    <v>0</v>
    <v>c5z1vh</v>
    <v>XIDX:IBOS</v>
    <v>68</v>
  </rv>
  <rv s="1">
    <v>1</v>
    <v>XIDX:IBOS</v>
    <v>Daily</v>
    <v>45289</v>
    <v>45289</v>
    <v>0</v>
    <v>1</v>
    <v>638394048000000000,639285198055147535,0</v>
    <v>0</v>
    <v>c5z1vh</v>
    <v>XIDX:IBOS</v>
    <v>211</v>
  </rv>
  <rv s="1">
    <v>1</v>
    <v>XIDX:IBOS</v>
    <v>Daily</v>
    <v>45656</v>
    <v>45656</v>
    <v>0</v>
    <v>1</v>
    <v>638711136000000000,639285198055627526,0</v>
    <v>0</v>
    <v>c5z1vh</v>
    <v>XIDX:IBOS</v>
    <v>178</v>
  </rv>
  <rv s="1">
    <v>1</v>
    <v>XIDX:IBOS</v>
    <v>Daily</v>
    <v>46021</v>
    <v>46021</v>
    <v>0</v>
    <v>1</v>
    <v>639026496000000000,639285198056107546,0</v>
    <v>0</v>
    <v>c5z1vh</v>
    <v>XIDX:IBOS</v>
    <v>4</v>
  </rv>
  <rv s="1">
    <v>1</v>
    <v>XIDX:IBOS</v>
    <v>Daily</v>
    <v>46203</v>
    <v>46203</v>
    <v>0</v>
    <v>1</v>
    <v>639183744000000000,639285198056587549,0</v>
    <v>0</v>
    <v>c5z1vh</v>
    <v>XIDX:IBOS</v>
    <v>4</v>
  </rv>
  <rv s="1">
    <v>1</v>
    <v>XIDX:IBOS</v>
    <v>Daily</v>
    <v>46111</v>
    <v>46111</v>
    <v>0</v>
    <v>1</v>
    <v>639104256000000000,639285198057065766,0</v>
    <v>0</v>
    <v>c5z1vh</v>
    <v>XIDX:IBOS</v>
    <v>206</v>
  </rv>
  <rv s="1">
    <v>1</v>
    <v>XIDX:AMMS</v>
    <v>Daily</v>
    <v>44925</v>
    <v>44925</v>
    <v>0</v>
    <v>1</v>
    <v>638079552000000000,639285198046125378,0</v>
    <v>0</v>
    <v>c6yaw7</v>
    <v>XIDX:AMMS</v>
    <v>212</v>
  </rv>
  <rv s="1">
    <v>1</v>
    <v>XIDX:AMMS</v>
    <v>Daily</v>
    <v>45289</v>
    <v>45289</v>
    <v>0</v>
    <v>1</v>
    <v>638394048000000000,639285198046615190,0</v>
    <v>0</v>
    <v>c6yaw7</v>
    <v>XIDX:AMMS</v>
    <v>213</v>
  </rv>
  <rv s="1">
    <v>1</v>
    <v>XIDX:AMMS</v>
    <v>Daily</v>
    <v>45656</v>
    <v>45656</v>
    <v>0</v>
    <v>1</v>
    <v>638711136000000000,639285198047095370,0</v>
    <v>0</v>
    <v>c6yaw7</v>
    <v>XIDX:AMMS</v>
    <v>214</v>
  </rv>
  <rv s="1">
    <v>1</v>
    <v>XIDX:AMMS</v>
    <v>Daily</v>
    <v>46021</v>
    <v>46021</v>
    <v>0</v>
    <v>1</v>
    <v>639026496000000000,639285198047575375,0</v>
    <v>0</v>
    <v>c6yaw7</v>
    <v>XIDX:AMMS</v>
    <v>215</v>
  </rv>
  <rv s="1">
    <v>1</v>
    <v>XIDX:AMMS</v>
    <v>Daily</v>
    <v>46203</v>
    <v>46203</v>
    <v>0</v>
    <v>1</v>
    <v>639183744000000000,639285198048045376,0</v>
    <v>0</v>
    <v>c6yaw7</v>
    <v>XIDX:AMMS</v>
    <v>143</v>
  </rv>
  <rv s="1">
    <v>1</v>
    <v>XIDX:AMMS</v>
    <v>Daily</v>
    <v>46111</v>
    <v>46111</v>
    <v>0</v>
    <v>1</v>
    <v>639104256000000000,639285198048515365,0</v>
    <v>0</v>
    <v>c6yaw7</v>
    <v>XIDX:AMMS</v>
    <v>216</v>
  </rv>
  <rv s="1">
    <v>1</v>
    <v>XIDX:AXIO</v>
    <v>Daily</v>
    <v>44925</v>
    <v>44925</v>
    <v>0</v>
    <v>1</v>
    <v>638079552000000000,639285198055500892,0</v>
    <v>0</v>
    <v>c6v4pr</v>
    <v>XIDX:AXIO</v>
    <v>66</v>
  </rv>
  <rv s="1">
    <v>1</v>
    <v>XIDX:AXIO</v>
    <v>Daily</v>
    <v>45289</v>
    <v>45289</v>
    <v>0</v>
    <v>1</v>
    <v>638394048000000000,639285198055981463,0</v>
    <v>0</v>
    <v>c6v4pr</v>
    <v>XIDX:AXIO</v>
    <v>198</v>
  </rv>
  <rv s="1">
    <v>1</v>
    <v>XIDX:AXIO</v>
    <v>Daily</v>
    <v>45656</v>
    <v>45656</v>
    <v>0</v>
    <v>1</v>
    <v>638711136000000000,639285198056460870,0</v>
    <v>0</v>
    <v>c6v4pr</v>
    <v>XIDX:AXIO</v>
    <v>38</v>
  </rv>
  <rv s="1">
    <v>1</v>
    <v>XIDX:AXIO</v>
    <v>Daily</v>
    <v>46021</v>
    <v>46021</v>
    <v>0</v>
    <v>1</v>
    <v>639026496000000000,639285198056940879,0</v>
    <v>0</v>
    <v>c6v4pr</v>
    <v>XIDX:AXIO</v>
    <v>154</v>
  </rv>
  <rv s="1">
    <v>1</v>
    <v>XIDX:AXIO</v>
    <v>Daily</v>
    <v>46203</v>
    <v>46203</v>
    <v>0</v>
    <v>1</v>
    <v>639183744000000000,639285198057420872,0</v>
    <v>0</v>
    <v>c6v4pr</v>
    <v>XIDX:AXIO</v>
    <v>217</v>
  </rv>
  <rv s="1">
    <v>1</v>
    <v>XIDX:AXIO</v>
    <v>Daily</v>
    <v>46111</v>
    <v>46111</v>
    <v>0</v>
    <v>1</v>
    <v>639104256000000000,639285198057890871,0</v>
    <v>0</v>
    <v>c6v4pr</v>
    <v>XIDX:AXIO</v>
    <v>218</v>
  </rv>
  <rv s="1">
    <v>1</v>
    <v>XIDX:GULA</v>
    <v>Daily</v>
    <v>44925</v>
    <v>44925</v>
    <v>0</v>
    <v>1</v>
    <v>638079552000000000,639285198048415232,0</v>
    <v>0</v>
    <v>c6ybbh</v>
    <v>XIDX:GULA</v>
    <v>143</v>
  </rv>
  <rv s="1">
    <v>1</v>
    <v>XIDX:GULA</v>
    <v>Daily</v>
    <v>45289</v>
    <v>45289</v>
    <v>0</v>
    <v>1</v>
    <v>638394048000000000,639285198048885239,0</v>
    <v>0</v>
    <v>c6ybbh</v>
    <v>XIDX:GULA</v>
    <v>219</v>
  </rv>
  <rv s="1">
    <v>1</v>
    <v>XIDX:GULA</v>
    <v>Daily</v>
    <v>45656</v>
    <v>45656</v>
    <v>0</v>
    <v>1</v>
    <v>638711136000000000,639285198049365216,0</v>
    <v>0</v>
    <v>c6ybbh</v>
    <v>XIDX:GULA</v>
    <v>220</v>
  </rv>
  <rv s="1">
    <v>1</v>
    <v>XIDX:GULA</v>
    <v>Daily</v>
    <v>46021</v>
    <v>46021</v>
    <v>0</v>
    <v>1</v>
    <v>639026496000000000,639285198049856815,0</v>
    <v>0</v>
    <v>c6ybbh</v>
    <v>XIDX:GULA</v>
    <v>221</v>
  </rv>
  <rv s="1">
    <v>1</v>
    <v>XIDX:GULA</v>
    <v>Daily</v>
    <v>46203</v>
    <v>46203</v>
    <v>0</v>
    <v>1</v>
    <v>639183744000000000,639285198045695284,0</v>
    <v>0</v>
    <v>c6ybbh</v>
    <v>XIDX:GULA</v>
    <v>222</v>
  </rv>
  <rv s="1">
    <v>1</v>
    <v>XIDX:GULA</v>
    <v>Daily</v>
    <v>46111</v>
    <v>46111</v>
    <v>0</v>
    <v>1</v>
    <v>639104256000000000,639285198046185533,0</v>
    <v>0</v>
    <v>c6ybbh</v>
    <v>XIDX:GULA</v>
    <v>223</v>
  </rv>
  <rv s="1">
    <v>1</v>
    <v>XIDX:BIKE</v>
    <v>Daily</v>
    <v>44925</v>
    <v>44925</v>
    <v>0</v>
    <v>1</v>
    <v>638079552000000000,639285198068340677,0</v>
    <v>0</v>
    <v>c5iucw</v>
    <v>XIDX:BIKE</v>
    <v>104</v>
  </rv>
  <rv s="1">
    <v>1</v>
    <v>XIDX:BIKE</v>
    <v>Daily</v>
    <v>45289</v>
    <v>45289</v>
    <v>0</v>
    <v>1</v>
    <v>638394048000000000,639285198068824846,0</v>
    <v>0</v>
    <v>c5iucw</v>
    <v>XIDX:BIKE</v>
    <v>224</v>
  </rv>
  <rv s="1">
    <v>1</v>
    <v>XIDX:BIKE</v>
    <v>Daily</v>
    <v>45656</v>
    <v>45656</v>
    <v>0</v>
    <v>1</v>
    <v>638711136000000000,639285198069295414,0</v>
    <v>0</v>
    <v>c5iucw</v>
    <v>XIDX:BIKE</v>
    <v>225</v>
  </rv>
  <rv s="1">
    <v>1</v>
    <v>XIDX:BIKE</v>
    <v>Daily</v>
    <v>46021</v>
    <v>46021</v>
    <v>0</v>
    <v>1</v>
    <v>639026496000000000,639285198065055402,0</v>
    <v>0</v>
    <v>c5iucw</v>
    <v>XIDX:BIKE</v>
    <v>226</v>
  </rv>
  <rv s="1">
    <v>1</v>
    <v>XIDX:BIKE</v>
    <v>Daily</v>
    <v>46203</v>
    <v>46203</v>
    <v>0</v>
    <v>1</v>
    <v>639183744000000000,639285198065534877,0</v>
    <v>0</v>
    <v>c5iucw</v>
    <v>XIDX:BIKE</v>
    <v>7</v>
  </rv>
  <rv s="1">
    <v>1</v>
    <v>XIDX:BIKE</v>
    <v>Daily</v>
    <v>46111</v>
    <v>46111</v>
    <v>0</v>
    <v>1</v>
    <v>639104256000000000,639285198066030657,0</v>
    <v>0</v>
    <v>c5iucw</v>
    <v>XIDX:BIKE</v>
    <v>227</v>
  </rv>
  <rv s="1">
    <v>1</v>
    <v>XIDX:SICO</v>
    <v>Daily</v>
    <v>44925</v>
    <v>44925</v>
    <v>0</v>
    <v>1</v>
    <v>638079552000000000,639285198068213096,0</v>
    <v>0</v>
    <v>c5tatc</v>
    <v>XIDX:SICO</v>
    <v>62</v>
  </rv>
  <rv s="1">
    <v>1</v>
    <v>XIDX:SICO</v>
    <v>Daily</v>
    <v>45289</v>
    <v>45289</v>
    <v>0</v>
    <v>1</v>
    <v>638394048000000000,639285198068696120,0</v>
    <v>0</v>
    <v>c5tatc</v>
    <v>XIDX:SICO</v>
    <v>43</v>
  </rv>
  <rv s="1">
    <v>1</v>
    <v>XIDX:SICO</v>
    <v>Daily</v>
    <v>45656</v>
    <v>45656</v>
    <v>0</v>
    <v>1</v>
    <v>638711136000000000,639285198069167568,0</v>
    <v>0</v>
    <v>c5tatc</v>
    <v>XIDX:SICO</v>
    <v>228</v>
  </rv>
  <rv s="1">
    <v>1</v>
    <v>XIDX:SICO</v>
    <v>Daily</v>
    <v>46021</v>
    <v>46021</v>
    <v>0</v>
    <v>1</v>
    <v>639026496000000000,639285198065087611,0</v>
    <v>0</v>
    <v>c5tatc</v>
    <v>XIDX:SICO</v>
    <v>229</v>
  </rv>
  <rv s="1">
    <v>1</v>
    <v>XIDX:SICO</v>
    <v>Daily</v>
    <v>46203</v>
    <v>46203</v>
    <v>0</v>
    <v>1</v>
    <v>639183744000000000,639285198065576117,0</v>
    <v>0</v>
    <v>c5tatc</v>
    <v>XIDX:SICO</v>
    <v>82</v>
  </rv>
  <rv s="1">
    <v>1</v>
    <v>XIDX:SICO</v>
    <v>Daily</v>
    <v>46111</v>
    <v>46111</v>
    <v>0</v>
    <v>1</v>
    <v>639104256000000000,639285198066053121,0</v>
    <v>0</v>
    <v>c5tatc</v>
    <v>XIDX:SICO</v>
    <v>39</v>
  </rv>
  <rv s="1">
    <v>1</v>
    <v>XIDX:HATM</v>
    <v>Daily</v>
    <v>44925</v>
    <v>44925</v>
    <v>0</v>
    <v>1</v>
    <v>638079552000000000,639285198055248536,0</v>
    <v>0</v>
    <v>c6vxxm</v>
    <v>XIDX:HATM</v>
    <v>230</v>
  </rv>
  <rv s="1">
    <v>1</v>
    <v>XIDX:HATM</v>
    <v>Daily</v>
    <v>45289</v>
    <v>45289</v>
    <v>0</v>
    <v>1</v>
    <v>638394048000000000,639285198055732414,0</v>
    <v>0</v>
    <v>c6vxxm</v>
    <v>XIDX:HATM</v>
    <v>231</v>
  </rv>
  <rv s="1">
    <v>1</v>
    <v>XIDX:HATM</v>
    <v>Daily</v>
    <v>45656</v>
    <v>45656</v>
    <v>0</v>
    <v>1</v>
    <v>638711136000000000,639285198056211130,0</v>
    <v>0</v>
    <v>c6vxxm</v>
    <v>XIDX:HATM</v>
    <v>204</v>
  </rv>
  <rv s="1">
    <v>1</v>
    <v>XIDX:HATM</v>
    <v>Daily</v>
    <v>46021</v>
    <v>46021</v>
    <v>0</v>
    <v>1</v>
    <v>639026496000000000,639285198056682422,0</v>
    <v>0</v>
    <v>c6vxxm</v>
    <v>XIDX:HATM</v>
    <v>232</v>
  </rv>
  <rv s="1">
    <v>1</v>
    <v>XIDX:HATM</v>
    <v>Daily</v>
    <v>46203</v>
    <v>46203</v>
    <v>0</v>
    <v>1</v>
    <v>639183744000000000,639285198057171115,0</v>
    <v>0</v>
    <v>c6vxxm</v>
    <v>XIDX:HATM</v>
    <v>164</v>
  </rv>
  <rv s="1">
    <v>1</v>
    <v>XIDX:HATM</v>
    <v>Daily</v>
    <v>46111</v>
    <v>46111</v>
    <v>0</v>
    <v>1</v>
    <v>639104256000000000,639285198057658533,0</v>
    <v>0</v>
    <v>c6vxxm</v>
    <v>XIDX:HATM</v>
    <v>219</v>
  </rv>
  <rv s="1">
    <v>1</v>
    <v>XIDX:KRYA</v>
    <v>Daily</v>
    <v>44925</v>
    <v>44925</v>
    <v>0</v>
    <v>1</v>
    <v>638079552000000000,639285198055854060,0</v>
    <v>0</v>
    <v>c6vopr</v>
    <v>XIDX:KRYA</v>
    <v>233</v>
  </rv>
  <rv s="1">
    <v>1</v>
    <v>XIDX:KRYA</v>
    <v>Daily</v>
    <v>45289</v>
    <v>45289</v>
    <v>0</v>
    <v>1</v>
    <v>638394048000000000,639285198056326498,0</v>
    <v>0</v>
    <v>c6vopr</v>
    <v>XIDX:KRYA</v>
    <v>40</v>
  </rv>
  <rv s="1">
    <v>1</v>
    <v>XIDX:KRYA</v>
    <v>Daily</v>
    <v>45656</v>
    <v>45656</v>
    <v>0</v>
    <v>1</v>
    <v>638711136000000000,639285198056796498,0</v>
    <v>0</v>
    <v>c6vopr</v>
    <v>XIDX:KRYA</v>
    <v>194</v>
  </rv>
  <rv s="1">
    <v>1</v>
    <v>XIDX:KRYA</v>
    <v>Daily</v>
    <v>46021</v>
    <v>46021</v>
    <v>0</v>
    <v>1</v>
    <v>639026496000000000,639285198057274057,0</v>
    <v>0</v>
    <v>c6vopr</v>
    <v>XIDX:KRYA</v>
    <v>64</v>
  </rv>
  <rv s="1">
    <v>1</v>
    <v>XIDX:KRYA</v>
    <v>Daily</v>
    <v>46203</v>
    <v>46203</v>
    <v>0</v>
    <v>1</v>
    <v>639183744000000000,639285198057754079,0</v>
    <v>0</v>
    <v>c6vopr</v>
    <v>XIDX:KRYA</v>
    <v>3</v>
  </rv>
  <rv s="1">
    <v>1</v>
    <v>XIDX:KRYA</v>
    <v>Daily</v>
    <v>46111</v>
    <v>46111</v>
    <v>0</v>
    <v>1</v>
    <v>639104256000000000,639285198058235824,0</v>
    <v>0</v>
    <v>c6vopr</v>
    <v>XIDX:KRYA</v>
    <v>76</v>
  </rv>
  <rv s="1">
    <v>1</v>
    <v>XIDX:MTMH</v>
    <v>Daily</v>
    <v>44925</v>
    <v>44925</v>
    <v>0</v>
    <v>1</v>
    <v>638079552000000000,639285198066645878,0</v>
    <v>0</v>
    <v>c5w4lh</v>
    <v>XIDX:MTMH</v>
    <v>234</v>
  </rv>
  <rv s="1">
    <v>1</v>
    <v>XIDX:MTMH</v>
    <v>Daily</v>
    <v>45289</v>
    <v>45289</v>
    <v>0</v>
    <v>1</v>
    <v>638394048000000000,639285198064916574,0</v>
    <v>0</v>
    <v>c5w4lh</v>
    <v>XIDX:MTMH</v>
    <v>235</v>
  </rv>
  <rv s="1">
    <v>1</v>
    <v>XIDX:MTMH</v>
    <v>Daily</v>
    <v>45656</v>
    <v>45656</v>
    <v>0</v>
    <v>1</v>
    <v>638711136000000000,639285198065386554,0</v>
    <v>0</v>
    <v>c5w4lh</v>
    <v>XIDX:MTMH</v>
    <v>236</v>
  </rv>
  <rv s="1">
    <v>1</v>
    <v>XIDX:MTMH</v>
    <v>Daily</v>
    <v>46021</v>
    <v>46021</v>
    <v>0</v>
    <v>1</v>
    <v>639026496000000000,639285198065856573,0</v>
    <v>0</v>
    <v>c5w4lh</v>
    <v>XIDX:MTMH</v>
    <v>237</v>
  </rv>
  <rv s="1">
    <v>1</v>
    <v>XIDX:MTMH</v>
    <v>Daily</v>
    <v>46203</v>
    <v>46203</v>
    <v>0</v>
    <v>1</v>
    <v>639183744000000000,639285198066344129,0</v>
    <v>0</v>
    <v>c5w4lh</v>
    <v>XIDX:MTMH</v>
    <v>238</v>
  </rv>
  <rv s="1">
    <v>1</v>
    <v>XIDX:MTMH</v>
    <v>Daily</v>
    <v>46111</v>
    <v>46111</v>
    <v>0</v>
    <v>1</v>
    <v>639104256000000000,639285198066805870,0</v>
    <v>0</v>
    <v>c5w4lh</v>
    <v>XIDX:MTMH</v>
    <v>239</v>
  </rv>
  <rv s="1">
    <v>1</v>
    <v>XIDX:ARKO</v>
    <v>Daily</v>
    <v>44925</v>
    <v>44925</v>
    <v>0</v>
    <v>1</v>
    <v>638079552000000000,639285198058976754,0</v>
    <v>0</v>
    <v>c6qaqh</v>
    <v>XIDX:ARKO</v>
    <v>240</v>
  </rv>
  <rv s="1">
    <v>1</v>
    <v>XIDX:ARKO</v>
    <v>Daily</v>
    <v>45289</v>
    <v>45289</v>
    <v>0</v>
    <v>1</v>
    <v>638394048000000000,639285198059455707,0</v>
    <v>0</v>
    <v>c6qaqh</v>
    <v>XIDX:ARKO</v>
    <v>188</v>
  </rv>
  <rv s="1">
    <v>1</v>
    <v>XIDX:ARKO</v>
    <v>Daily</v>
    <v>45656</v>
    <v>45656</v>
    <v>0</v>
    <v>1</v>
    <v>638711136000000000,639285198055115110,0</v>
    <v>0</v>
    <v>c6qaqh</v>
    <v>XIDX:ARKO</v>
    <v>241</v>
  </rv>
  <rv s="1">
    <v>1</v>
    <v>XIDX:ARKO</v>
    <v>Daily</v>
    <v>46021</v>
    <v>46021</v>
    <v>0</v>
    <v>1</v>
    <v>639026496000000000,639285198055595101,0</v>
    <v>0</v>
    <v>c6qaqh</v>
    <v>XIDX:ARKO</v>
    <v>242</v>
  </rv>
  <rv s="1">
    <v>1</v>
    <v>XIDX:ARKO</v>
    <v>Daily</v>
    <v>46203</v>
    <v>46203</v>
    <v>0</v>
    <v>1</v>
    <v>639183744000000000,639285198056065095,0</v>
    <v>0</v>
    <v>c6qaqh</v>
    <v>XIDX:ARKO</v>
    <v>243</v>
  </rv>
  <rv s="1">
    <v>1</v>
    <v>XIDX:ARKO</v>
    <v>Daily</v>
    <v>46111</v>
    <v>46111</v>
    <v>0</v>
    <v>1</v>
    <v>639104256000000000,639285198056555649,0</v>
    <v>0</v>
    <v>c6qaqh</v>
    <v>XIDX:ARKO</v>
    <v>244</v>
  </rv>
  <rv s="1">
    <v>1</v>
    <v>XIDX:ASHA</v>
    <v>Daily</v>
    <v>44925</v>
    <v>44925</v>
    <v>0</v>
    <v>1</v>
    <v>638079552000000000,639285198056885084,0</v>
    <v>0</v>
    <v>c6a3yc</v>
    <v>XIDX:ASHA</v>
    <v>245</v>
  </rv>
  <rv s="1">
    <v>1</v>
    <v>XIDX:ASHA</v>
    <v>Daily</v>
    <v>45289</v>
    <v>45289</v>
    <v>0</v>
    <v>1</v>
    <v>638394048000000000,639285198057376774,0</v>
    <v>0</v>
    <v>c6a3yc</v>
    <v>XIDX:ASHA</v>
    <v>3</v>
  </rv>
  <rv s="1">
    <v>1</v>
    <v>XIDX:ASHA</v>
    <v>Daily</v>
    <v>45656</v>
    <v>45656</v>
    <v>0</v>
    <v>1</v>
    <v>638711136000000000,639285198057865684,0</v>
    <v>0</v>
    <v>c6a3yc</v>
    <v>XIDX:ASHA</v>
    <v>246</v>
  </rv>
  <rv s="1">
    <v>1</v>
    <v>XIDX:ASHA</v>
    <v>Daily</v>
    <v>46021</v>
    <v>46021</v>
    <v>0</v>
    <v>1</v>
    <v>639026496000000000,639285198058355066,0</v>
    <v>0</v>
    <v>c6a3yc</v>
    <v>XIDX:ASHA</v>
    <v>114</v>
  </rv>
  <rv s="1">
    <v>1</v>
    <v>XIDX:ASHA</v>
    <v>Daily</v>
    <v>46203</v>
    <v>46203</v>
    <v>0</v>
    <v>1</v>
    <v>639183744000000000,639285198058825066,0</v>
    <v>0</v>
    <v>c6a3yc</v>
    <v>XIDX:ASHA</v>
    <v>3</v>
  </rv>
  <rv s="1">
    <v>1</v>
    <v>XIDX:ASHA</v>
    <v>Daily</v>
    <v>46111</v>
    <v>46111</v>
    <v>0</v>
    <v>1</v>
    <v>639104256000000000,639285198059295055,0</v>
    <v>0</v>
    <v>c6a3yc</v>
    <v>XIDX:ASHA</v>
    <v>2</v>
  </rv>
  <rv s="1">
    <v>1</v>
    <v>XIDX:OLIV</v>
    <v>Daily</v>
    <v>44925</v>
    <v>44925</v>
    <v>0</v>
    <v>1</v>
    <v>638079552000000000,639285198055647540,0</v>
    <v>0</v>
    <v>c64i27</v>
    <v>XIDX:OLIV</v>
    <v>84</v>
  </rv>
  <rv s="1">
    <v>1</v>
    <v>XIDX:OLIV</v>
    <v>Daily</v>
    <v>45289</v>
    <v>45289</v>
    <v>0</v>
    <v>1</v>
    <v>638394048000000000,639285198056131094,0</v>
    <v>0</v>
    <v>c64i27</v>
    <v>XIDX:OLIV</v>
    <v>112</v>
  </rv>
  <rv s="1">
    <v>1</v>
    <v>XIDX:OLIV</v>
    <v>Daily</v>
    <v>45656</v>
    <v>45656</v>
    <v>0</v>
    <v>1</v>
    <v>638711136000000000,639285198056615780,0</v>
    <v>0</v>
    <v>c64i27</v>
    <v>XIDX:OLIV</v>
    <v>100</v>
  </rv>
  <rv s="1">
    <v>1</v>
    <v>XIDX:OLIV</v>
    <v>Daily</v>
    <v>46021</v>
    <v>46021</v>
    <v>0</v>
    <v>1</v>
    <v>639026496000000000,639285198057087539,0</v>
    <v>0</v>
    <v>c64i27</v>
    <v>XIDX:OLIV</v>
    <v>114</v>
  </rv>
  <rv s="1">
    <v>1</v>
    <v>XIDX:OLIV</v>
    <v>Daily</v>
    <v>46203</v>
    <v>46203</v>
    <v>0</v>
    <v>1</v>
    <v>639183744000000000,639285198057557557,0</v>
    <v>0</v>
    <v>c64i27</v>
    <v>XIDX:OLIV</v>
    <v>3</v>
  </rv>
  <rv s="1">
    <v>1</v>
    <v>XIDX:OLIV</v>
    <v>Daily</v>
    <v>46111</v>
    <v>46111</v>
    <v>0</v>
    <v>1</v>
    <v>639104256000000000,639285198058027562,0</v>
    <v>0</v>
    <v>c64i27</v>
    <v>XIDX:OLIV</v>
    <v>89</v>
  </rv>
  <rv s="1">
    <v>1</v>
    <v>XIDX:WINR</v>
    <v>Daily</v>
    <v>44925</v>
    <v>44925</v>
    <v>0</v>
    <v>1</v>
    <v>638079552000000000,639285198059435823,0</v>
    <v>0</v>
    <v>c5yu77</v>
    <v>XIDX:WINR</v>
    <v>3</v>
  </rv>
  <rv s="1">
    <v>1</v>
    <v>XIDX:WINR</v>
    <v>Daily</v>
    <v>45289</v>
    <v>45289</v>
    <v>0</v>
    <v>1</v>
    <v>638394048000000000,639285198062356534,0</v>
    <v>0</v>
    <v>c5yu77</v>
    <v>XIDX:WINR</v>
    <v>3</v>
  </rv>
  <rv s="1">
    <v>1</v>
    <v>XIDX:WINR</v>
    <v>Daily</v>
    <v>45656</v>
    <v>45656</v>
    <v>0</v>
    <v>1</v>
    <v>638711136000000000,639285198062826544,0</v>
    <v>0</v>
    <v>c5yu77</v>
    <v>XIDX:WINR</v>
    <v>247</v>
  </rv>
  <rv s="1">
    <v>1</v>
    <v>XIDX:WINR</v>
    <v>Daily</v>
    <v>46021</v>
    <v>46021</v>
    <v>0</v>
    <v>1</v>
    <v>639026496000000000,639285198063314108,0</v>
    <v>0</v>
    <v>c5yu77</v>
    <v>XIDX:WINR</v>
    <v>214</v>
  </rv>
  <rv s="1">
    <v>1</v>
    <v>XIDX:WINR</v>
    <v>Daily</v>
    <v>46203</v>
    <v>46203</v>
    <v>0</v>
    <v>1</v>
    <v>639183744000000000,639285198063794099,0</v>
    <v>0</v>
    <v>c5yu77</v>
    <v>XIDX:WINR</v>
    <v>23</v>
  </rv>
  <rv s="1">
    <v>1</v>
    <v>XIDX:WINR</v>
    <v>Daily</v>
    <v>46111</v>
    <v>46111</v>
    <v>0</v>
    <v>1</v>
    <v>639104256000000000,639285198064266546,0</v>
    <v>0</v>
    <v>c5yu77</v>
    <v>XIDX:WINR</v>
    <v>86</v>
  </rv>
  <rv s="1">
    <v>1</v>
    <v>XIDX:GOTO</v>
    <v>Daily</v>
    <v>44925</v>
    <v>44925</v>
    <v>0</v>
    <v>1</v>
    <v>638079552000000000,639285198068256603,0</v>
    <v>0</v>
    <v>c5tv8m</v>
    <v>XIDX:GOTO</v>
    <v>101</v>
  </rv>
  <rv s="1">
    <v>1</v>
    <v>XIDX:GOTO</v>
    <v>Daily</v>
    <v>45289</v>
    <v>45289</v>
    <v>0</v>
    <v>1</v>
    <v>638394048000000000,639285198068745118,0</v>
    <v>0</v>
    <v>c5tv8m</v>
    <v>XIDX:GOTO</v>
    <v>68</v>
  </rv>
  <rv s="1">
    <v>1</v>
    <v>XIDX:GOTO</v>
    <v>Daily</v>
    <v>45656</v>
    <v>45656</v>
    <v>0</v>
    <v>1</v>
    <v>638711136000000000,639285198069225072,0</v>
    <v>0</v>
    <v>c5tv8m</v>
    <v>XIDX:GOTO</v>
    <v>67</v>
  </rv>
  <rv s="1">
    <v>1</v>
    <v>XIDX:GOTO</v>
    <v>Daily</v>
    <v>46021</v>
    <v>46021</v>
    <v>0</v>
    <v>1</v>
    <v>639026496000000000,639285198064875086,0</v>
    <v>0</v>
    <v>c5tv8m</v>
    <v>XIDX:GOTO</v>
    <v>5</v>
  </rv>
  <rv s="1">
    <v>1</v>
    <v>XIDX:GOTO</v>
    <v>Daily</v>
    <v>46203</v>
    <v>46203</v>
    <v>0</v>
    <v>1</v>
    <v>639183744000000000,639285198065366624,0</v>
    <v>0</v>
    <v>c5tv8m</v>
    <v>XIDX:GOTO</v>
    <v>3</v>
  </rv>
  <rv s="1">
    <v>1</v>
    <v>XIDX:GOTO</v>
    <v>Daily</v>
    <v>46111</v>
    <v>46111</v>
    <v>0</v>
    <v>1</v>
    <v>639104256000000000,639285198065855164,0</v>
    <v>0</v>
    <v>c5tv8m</v>
    <v>XIDX:GOTO</v>
    <v>194</v>
  </rv>
  <rv s="1">
    <v>1</v>
    <v>XIDX:WIRG</v>
    <v>Daily</v>
    <v>44925</v>
    <v>44925</v>
    <v>0</v>
    <v>1</v>
    <v>638079552000000000,639285198068445775,0</v>
    <v>0</v>
    <v>c5o9z2</v>
    <v>XIDX:WIRG</v>
    <v>115</v>
  </rv>
  <rv s="1">
    <v>1</v>
    <v>XIDX:WIRG</v>
    <v>Daily</v>
    <v>45289</v>
    <v>45289</v>
    <v>0</v>
    <v>1</v>
    <v>638394048000000000,639285198068915765,0</v>
    <v>0</v>
    <v>c5o9z2</v>
    <v>XIDX:WIRG</v>
    <v>248</v>
  </rv>
  <rv s="1">
    <v>1</v>
    <v>XIDX:WIRG</v>
    <v>Daily</v>
    <v>45656</v>
    <v>45656</v>
    <v>0</v>
    <v>1</v>
    <v>638711136000000000,639285198069394893,0</v>
    <v>0</v>
    <v>c5o9z2</v>
    <v>XIDX:WIRG</v>
    <v>146</v>
  </rv>
  <rv s="1">
    <v>1</v>
    <v>XIDX:WIRG</v>
    <v>Daily</v>
    <v>46021</v>
    <v>46021</v>
    <v>0</v>
    <v>1</v>
    <v>639026496000000000,639285198065034979,0</v>
    <v>0</v>
    <v>c5o9z2</v>
    <v>XIDX:WIRG</v>
    <v>75</v>
  </rv>
  <rv s="1">
    <v>1</v>
    <v>XIDX:WIRG</v>
    <v>Daily</v>
    <v>46203</v>
    <v>46203</v>
    <v>0</v>
    <v>1</v>
    <v>639183744000000000,639285198065504976,0</v>
    <v>0</v>
    <v>c5o9z2</v>
    <v>XIDX:WIRG</v>
    <v>194</v>
  </rv>
  <rv s="1">
    <v>1</v>
    <v>XIDX:WIRG</v>
    <v>Daily</v>
    <v>46111</v>
    <v>46111</v>
    <v>0</v>
    <v>1</v>
    <v>639104256000000000,639285198065984963,0</v>
    <v>0</v>
    <v>c5o9z2</v>
    <v>XIDX:WIRG</v>
    <v>116</v>
  </rv>
  <rv s="1">
    <v>1</v>
    <v>XIDX:NETV</v>
    <v>Daily</v>
    <v>44925</v>
    <v>44925</v>
    <v>0</v>
    <v>1</v>
    <v>638079552000000000,639285198075108540,0</v>
    <v>0</v>
    <v>c4zpnm</v>
    <v>XIDX:NETV</v>
    <v>249</v>
  </rv>
  <rv s="1">
    <v>1</v>
    <v>XIDX:NETV</v>
    <v>Daily</v>
    <v>45289</v>
    <v>45289</v>
    <v>0</v>
    <v>1</v>
    <v>638394048000000000,639285198075588532,0</v>
    <v>0</v>
    <v>c4zpnm</v>
    <v>XIDX:NETV</v>
    <v>69</v>
  </rv>
  <rv s="1">
    <v>1</v>
    <v>XIDX:NETV</v>
    <v>Daily</v>
    <v>45656</v>
    <v>45656</v>
    <v>0</v>
    <v>1</v>
    <v>638711136000000000,639285198076060996,0</v>
    <v>0</v>
    <v>c4zpnm</v>
    <v>XIDX:NETV</v>
    <v>145</v>
  </rv>
  <rv s="1">
    <v>1</v>
    <v>XIDX:NETV</v>
    <v>Daily</v>
    <v>46021</v>
    <v>46021</v>
    <v>0</v>
    <v>1</v>
    <v>639026496000000000,639285198076538537,0</v>
    <v>0</v>
    <v>c4zpnm</v>
    <v>XIDX:NETV</v>
    <v>250</v>
  </rv>
  <rv s="1">
    <v>1</v>
    <v>XIDX:NETV</v>
    <v>Daily</v>
    <v>46203</v>
    <v>46203</v>
    <v>0</v>
    <v>1</v>
    <v>639183744000000000,639285198077012435,0</v>
    <v>0</v>
    <v>c4zpnm</v>
    <v>XIDX:NETV</v>
    <v>3</v>
  </rv>
  <rv s="1">
    <v>1</v>
    <v>XIDX:NETV</v>
    <v>Daily</v>
    <v>46111</v>
    <v>46111</v>
    <v>0</v>
    <v>1</v>
    <v>639104256000000000,639285198077482420,0</v>
    <v>0</v>
    <v>c4zpnm</v>
    <v>XIDX:NETV</v>
    <v>78</v>
  </rv>
  <rv s="1">
    <v>1</v>
    <v>XIDX:DRMA</v>
    <v>Daily</v>
    <v>44560</v>
    <v>44560</v>
    <v>0</v>
    <v>1</v>
    <v>637764192000000000,639285198075114979,0</v>
    <v>0</v>
    <v>c4is9c</v>
    <v>XIDX:DRMA</v>
    <v>233</v>
  </rv>
  <rv s="1">
    <v>1</v>
    <v>XIDX:DRMA</v>
    <v>Daily</v>
    <v>44925</v>
    <v>44925</v>
    <v>0</v>
    <v>1</v>
    <v>638079552000000000,639285198075584974,0</v>
    <v>0</v>
    <v>c4is9c</v>
    <v>XIDX:DRMA</v>
    <v>222</v>
  </rv>
  <rv s="1">
    <v>1</v>
    <v>XIDX:DRMA</v>
    <v>Daily</v>
    <v>45289</v>
    <v>45289</v>
    <v>0</v>
    <v>1</v>
    <v>638394048000000000,639285198076074966,0</v>
    <v>0</v>
    <v>c4is9c</v>
    <v>XIDX:DRMA</v>
    <v>251</v>
  </rv>
  <rv s="1">
    <v>1</v>
    <v>XIDX:DRMA</v>
    <v>Daily</v>
    <v>45656</v>
    <v>45656</v>
    <v>0</v>
    <v>1</v>
    <v>638711136000000000,639285198076576116,0</v>
    <v>0</v>
    <v>c4is9c</v>
    <v>XIDX:DRMA</v>
    <v>241</v>
  </rv>
  <rv s="1">
    <v>1</v>
    <v>XIDX:DRMA</v>
    <v>Daily</v>
    <v>46021</v>
    <v>46021</v>
    <v>0</v>
    <v>1</v>
    <v>639026496000000000,639285198077054959,0</v>
    <v>0</v>
    <v>c4is9c</v>
    <v>XIDX:DRMA</v>
    <v>252</v>
  </rv>
  <rv s="1">
    <v>1</v>
    <v>XIDX:DRMA</v>
    <v>Daily</v>
    <v>46203</v>
    <v>46203</v>
    <v>0</v>
    <v>1</v>
    <v>639183744000000000,639285198077524955,0</v>
    <v>0</v>
    <v>c4is9c</v>
    <v>XIDX:DRMA</v>
    <v>190</v>
  </rv>
  <rv s="1">
    <v>1</v>
    <v>XIDX:DRMA</v>
    <v>Daily</v>
    <v>46111</v>
    <v>46111</v>
    <v>0</v>
    <v>1</v>
    <v>639104256000000000,639285198078004949,0</v>
    <v>0</v>
    <v>c4is9c</v>
    <v>XIDX:DRMA</v>
    <v>253</v>
  </rv>
  <rv s="1">
    <v>1</v>
    <v>XIDX:BSML</v>
    <v>Daily</v>
    <v>44560</v>
    <v>44560</v>
    <v>0</v>
    <v>1</v>
    <v>637764192000000000,639285198074976606,0</v>
    <v>0</v>
    <v>c4is3m</v>
    <v>XIDX:BSML</v>
    <v>254</v>
  </rv>
  <rv s="1">
    <v>1</v>
    <v>XIDX:BSML</v>
    <v>Daily</v>
    <v>44925</v>
    <v>44925</v>
    <v>0</v>
    <v>1</v>
    <v>638079552000000000,639285198075445926,0</v>
    <v>0</v>
    <v>c4is3m</v>
    <v>XIDX:BSML</v>
    <v>255</v>
  </rv>
  <rv s="1">
    <v>1</v>
    <v>XIDX:BSML</v>
    <v>Daily</v>
    <v>45289</v>
    <v>45289</v>
    <v>0</v>
    <v>1</v>
    <v>638394048000000000,639285198075925925,0</v>
    <v>0</v>
    <v>c4is3m</v>
    <v>XIDX:BSML</v>
    <v>144</v>
  </rv>
  <rv s="1">
    <v>1</v>
    <v>XIDX:BSML</v>
    <v>Daily</v>
    <v>45656</v>
    <v>45656</v>
    <v>0</v>
    <v>1</v>
    <v>638711136000000000,639285198076404271,0</v>
    <v>0</v>
    <v>c4is3m</v>
    <v>XIDX:BSML</v>
    <v>39</v>
  </rv>
  <rv s="1">
    <v>1</v>
    <v>XIDX:BSML</v>
    <v>Daily</v>
    <v>46021</v>
    <v>46021</v>
    <v>0</v>
    <v>1</v>
    <v>639026496000000000,639285198076886604,0</v>
    <v>0</v>
    <v>c4is3m</v>
    <v>XIDX:BSML</v>
    <v>99</v>
  </rv>
  <rv s="1">
    <v>1</v>
    <v>XIDX:BSML</v>
    <v>Daily</v>
    <v>46203</v>
    <v>46203</v>
    <v>0</v>
    <v>1</v>
    <v>639183744000000000,639285198077356610,0</v>
    <v>0</v>
    <v>c4is3m</v>
    <v>XIDX:BSML</v>
    <v>225</v>
  </rv>
  <rv s="1">
    <v>1</v>
    <v>XIDX:BSML</v>
    <v>Daily</v>
    <v>46111</v>
    <v>46111</v>
    <v>0</v>
    <v>1</v>
    <v>639104256000000000,639285198077825943,0</v>
    <v>0</v>
    <v>c4is3m</v>
    <v>XIDX:BSML</v>
    <v>256</v>
  </rv>
  <rv s="1">
    <v>1</v>
    <v>XIDX:NASI</v>
    <v>Daily</v>
    <v>44560</v>
    <v>44560</v>
    <v>0</v>
    <v>1</v>
    <v>637764192000000000,639285198075424805,0</v>
    <v>0</v>
    <v>c4earw</v>
    <v>XIDX:NASI</v>
    <v>110</v>
  </rv>
  <rv s="1">
    <v>1</v>
    <v>XIDX:NASI</v>
    <v>Daily</v>
    <v>44925</v>
    <v>44925</v>
    <v>0</v>
    <v>1</v>
    <v>638079552000000000,639285198075895395,0</v>
    <v>0</v>
    <v>c4earw</v>
    <v>XIDX:NASI</v>
    <v>257</v>
  </rv>
  <rv s="1">
    <v>1</v>
    <v>XIDX:NASI</v>
    <v>Daily</v>
    <v>45289</v>
    <v>45289</v>
    <v>0</v>
    <v>1</v>
    <v>638394048000000000,639285198076390727,0</v>
    <v>0</v>
    <v>c4earw</v>
    <v>XIDX:NASI</v>
    <v>116</v>
  </rv>
  <rv s="1">
    <v>1</v>
    <v>XIDX:NASI</v>
    <v>Daily</v>
    <v>45656</v>
    <v>45656</v>
    <v>0</v>
    <v>1</v>
    <v>638711136000000000,639285198076870711,0</v>
    <v>0</v>
    <v>c4earw</v>
    <v>XIDX:NASI</v>
    <v>201</v>
  </rv>
  <rv s="1">
    <v>1</v>
    <v>XIDX:NASI</v>
    <v>Daily</v>
    <v>46021</v>
    <v>46021</v>
    <v>0</v>
    <v>1</v>
    <v>639026496000000000,639285198077345405,0</v>
    <v>0</v>
    <v>c4earw</v>
    <v>XIDX:NASI</v>
    <v>248</v>
  </rv>
  <rv s="1">
    <v>1</v>
    <v>XIDX:NASI</v>
    <v>Daily</v>
    <v>46203</v>
    <v>46203</v>
    <v>0</v>
    <v>1</v>
    <v>639183744000000000,639285198077830723,0</v>
    <v>0</v>
    <v>c4earw</v>
    <v>XIDX:NASI</v>
    <v>43</v>
  </rv>
  <rv s="1">
    <v>1</v>
    <v>XIDX:NASI</v>
    <v>Daily</v>
    <v>46111</v>
    <v>46111</v>
    <v>0</v>
    <v>1</v>
    <v>639104256000000000,639285198078314802,0</v>
    <v>0</v>
    <v>c4earw</v>
    <v>XIDX:NASI</v>
    <v>41</v>
  </rv>
  <rv s="1">
    <v>1</v>
    <v>XIDX:IPPE</v>
    <v>Daily</v>
    <v>44560</v>
    <v>44560</v>
    <v>0</v>
    <v>1</v>
    <v>637764192000000000,639285198075048531,0</v>
    <v>0</v>
    <v>c4dnhw</v>
    <v>XIDX:IPPE</v>
    <v>258</v>
  </rv>
  <rv s="1">
    <v>1</v>
    <v>XIDX:IPPE</v>
    <v>Daily</v>
    <v>44925</v>
    <v>44925</v>
    <v>0</v>
    <v>1</v>
    <v>638079552000000000,639285198075522418,0</v>
    <v>0</v>
    <v>c4dnhw</v>
    <v>XIDX:IPPE</v>
    <v>61</v>
  </rv>
  <rv s="1">
    <v>1</v>
    <v>XIDX:IPPE</v>
    <v>Daily</v>
    <v>45289</v>
    <v>45289</v>
    <v>0</v>
    <v>1</v>
    <v>638394048000000000,639285198075992415,0</v>
    <v>0</v>
    <v>c4dnhw</v>
    <v>XIDX:IPPE</v>
    <v>3</v>
  </rv>
  <rv s="1">
    <v>1</v>
    <v>XIDX:IPPE</v>
    <v>Daily</v>
    <v>46203</v>
    <v>46203</v>
    <v>0</v>
    <v>1</v>
    <v>639183744000000000,639285198076472413,0</v>
    <v>0</v>
    <v>c4dnhw</v>
    <v>XIDX:IPPE</v>
    <v>7</v>
  </rv>
  <rv s="1">
    <v>1</v>
    <v>XIDX:IPPE</v>
    <v>Daily</v>
    <v>46111</v>
    <v>46111</v>
    <v>0</v>
    <v>1</v>
    <v>639104256000000000,639285198076942453,0</v>
    <v>0</v>
    <v>c4dnhw</v>
    <v>XIDX:IPPE</v>
    <v>7</v>
  </rv>
  <rv s="1">
    <v>1</v>
    <v>XIDX:AVIA</v>
    <v>Daily</v>
    <v>44560</v>
    <v>44560</v>
    <v>0</v>
    <v>1</v>
    <v>637764192000000000,639285198080743012,0</v>
    <v>0</v>
    <v>c4bepr</v>
    <v>XIDX:AVIA</v>
    <v>259</v>
  </rv>
  <rv s="1">
    <v>1</v>
    <v>XIDX:AVIA</v>
    <v>Daily</v>
    <v>44925</v>
    <v>44925</v>
    <v>0</v>
    <v>1</v>
    <v>638079552000000000,639285198081203013,0</v>
    <v>0</v>
    <v>c4bepr</v>
    <v>XIDX:AVIA</v>
    <v>57</v>
  </rv>
  <rv s="1">
    <v>1</v>
    <v>XIDX:AVIA</v>
    <v>Daily</v>
    <v>45289</v>
    <v>45289</v>
    <v>0</v>
    <v>1</v>
    <v>638394048000000000,639285198081680793,0</v>
    <v>0</v>
    <v>c4bepr</v>
    <v>XIDX:AVIA</v>
    <v>260</v>
  </rv>
  <rv s="1">
    <v>1</v>
    <v>XIDX:AVIA</v>
    <v>Daily</v>
    <v>45656</v>
    <v>45656</v>
    <v>0</v>
    <v>1</v>
    <v>638711136000000000,639285198082153022,0</v>
    <v>0</v>
    <v>c4bepr</v>
    <v>XIDX:AVIA</v>
    <v>14</v>
  </rv>
  <rv s="1">
    <v>1</v>
    <v>XIDX:AVIA</v>
    <v>Daily</v>
    <v>46021</v>
    <v>46021</v>
    <v>0</v>
    <v>1</v>
    <v>639026496000000000,639285198082633025,0</v>
    <v>0</v>
    <v>c4bepr</v>
    <v>XIDX:AVIA</v>
    <v>186</v>
  </rv>
  <rv s="1">
    <v>1</v>
    <v>XIDX:AVIA</v>
    <v>Daily</v>
    <v>46203</v>
    <v>46203</v>
    <v>0</v>
    <v>1</v>
    <v>639183744000000000,639285198083110776,0</v>
    <v>0</v>
    <v>c4bepr</v>
    <v>XIDX:AVIA</v>
    <v>261</v>
  </rv>
  <rv s="1">
    <v>1</v>
    <v>XIDX:AVIA</v>
    <v>Daily</v>
    <v>46111</v>
    <v>46111</v>
    <v>0</v>
    <v>1</v>
    <v>639104256000000000,639285198083580776,0</v>
    <v>0</v>
    <v>c4bepr</v>
    <v>XIDX:AVIA</v>
    <v>262</v>
  </rv>
  <rv s="1">
    <v>1</v>
    <v>XIDX:OBMD</v>
    <v>Daily</v>
    <v>44560</v>
    <v>44560</v>
    <v>0</v>
    <v>1</v>
    <v>637764192000000000,639285198081917807,0</v>
    <v>0</v>
    <v>c4dnkr</v>
    <v>XIDX:OBMD</v>
    <v>147</v>
  </rv>
  <rv s="1">
    <v>1</v>
    <v>XIDX:OBMD</v>
    <v>Daily</v>
    <v>44925</v>
    <v>44925</v>
    <v>0</v>
    <v>1</v>
    <v>638079552000000000,639285198082401252,0</v>
    <v>0</v>
    <v>c4dnkr</v>
    <v>XIDX:OBMD</v>
    <v>263</v>
  </rv>
  <rv s="1">
    <v>1</v>
    <v>XIDX:OBMD</v>
    <v>Daily</v>
    <v>45289</v>
    <v>45289</v>
    <v>0</v>
    <v>1</v>
    <v>638394048000000000,639285198082887814,0</v>
    <v>0</v>
    <v>c4dnkr</v>
    <v>XIDX:OBMD</v>
    <v>264</v>
  </rv>
  <rv s="1">
    <v>1</v>
    <v>XIDX:OBMD</v>
    <v>Daily</v>
    <v>45656</v>
    <v>45656</v>
    <v>0</v>
    <v>1</v>
    <v>638711136000000000,639285198083361229,0</v>
    <v>0</v>
    <v>c4dnkr</v>
    <v>XIDX:OBMD</v>
    <v>110</v>
  </rv>
  <rv s="1">
    <v>1</v>
    <v>XIDX:OBMD</v>
    <v>Daily</v>
    <v>46021</v>
    <v>46021</v>
    <v>0</v>
    <v>1</v>
    <v>639026496000000000,639285198083837832,0</v>
    <v>0</v>
    <v>c4dnkr</v>
    <v>XIDX:OBMD</v>
    <v>265</v>
  </rv>
  <rv s="1">
    <v>1</v>
    <v>XIDX:OBMD</v>
    <v>Daily</v>
    <v>46203</v>
    <v>46203</v>
    <v>0</v>
    <v>1</v>
    <v>639183744000000000,639285198084315936,0</v>
    <v>0</v>
    <v>c4dnkr</v>
    <v>XIDX:OBMD</v>
    <v>266</v>
  </rv>
  <rv s="1">
    <v>1</v>
    <v>XIDX:OBMD</v>
    <v>Daily</v>
    <v>46111</v>
    <v>46111</v>
    <v>0</v>
    <v>1</v>
    <v>639104256000000000,639285198084797842,0</v>
    <v>0</v>
    <v>c4dnkr</v>
    <v>XIDX:OBMD</v>
    <v>167</v>
  </rv>
  <rv s="1">
    <v>1</v>
    <v>XIDX:RMKE</v>
    <v>Daily</v>
    <v>44560</v>
    <v>44560</v>
    <v>0</v>
    <v>1</v>
    <v>637764192000000000,639285198082585933,0</v>
    <v>0</v>
    <v>c4bf52</v>
    <v>XIDX:RMKE</v>
    <v>267</v>
  </rv>
  <rv s="1">
    <v>1</v>
    <v>XIDX:RMKE</v>
    <v>Daily</v>
    <v>44925</v>
    <v>44925</v>
    <v>0</v>
    <v>1</v>
    <v>638079552000000000,639285198083076624,0</v>
    <v>0</v>
    <v>c4bf52</v>
    <v>XIDX:RMKE</v>
    <v>258</v>
  </rv>
  <rv s="1">
    <v>1</v>
    <v>XIDX:RMKE</v>
    <v>Daily</v>
    <v>45289</v>
    <v>45289</v>
    <v>0</v>
    <v>1</v>
    <v>638394048000000000,639285198083574625,0</v>
    <v>0</v>
    <v>c4bf52</v>
    <v>XIDX:RMKE</v>
    <v>81</v>
  </rv>
  <rv s="1">
    <v>1</v>
    <v>XIDX:RMKE</v>
    <v>Daily</v>
    <v>45656</v>
    <v>45656</v>
    <v>0</v>
    <v>1</v>
    <v>638711136000000000,639285198084034618,0</v>
    <v>0</v>
    <v>c4bf52</v>
    <v>XIDX:RMKE</v>
    <v>268</v>
  </rv>
  <rv s="1">
    <v>1</v>
    <v>XIDX:RMKE</v>
    <v>Daily</v>
    <v>46021</v>
    <v>46021</v>
    <v>0</v>
    <v>1</v>
    <v>639026496000000000,639285198084514607,0</v>
    <v>0</v>
    <v>c4bf52</v>
    <v>XIDX:RMKE</v>
    <v>269</v>
  </rv>
  <rv s="1">
    <v>1</v>
    <v>XIDX:RMKE</v>
    <v>Daily</v>
    <v>46203</v>
    <v>46203</v>
    <v>0</v>
    <v>1</v>
    <v>639183744000000000,639285198084984599,0</v>
    <v>0</v>
    <v>c4bf52</v>
    <v>XIDX:RMKE</v>
    <v>270</v>
  </rv>
  <rv s="1">
    <v>1</v>
    <v>XIDX:RMKE</v>
    <v>Daily</v>
    <v>46111</v>
    <v>46111</v>
    <v>0</v>
    <v>1</v>
    <v>639104256000000000,639285198085464615,0</v>
    <v>0</v>
    <v>c4bf52</v>
    <v>XIDX:RMKE</v>
    <v>271</v>
  </rv>
  <rv s="1">
    <v>1</v>
    <v>XIDX:TAYS</v>
    <v>Daily</v>
    <v>44560</v>
    <v>44560</v>
    <v>0</v>
    <v>1</v>
    <v>637764192000000000,639285198082866008,0</v>
    <v>0</v>
    <v>c4bfdm</v>
    <v>XIDX:TAYS</v>
    <v>272</v>
  </rv>
  <rv s="1">
    <v>1</v>
    <v>XIDX:TAYS</v>
    <v>Daily</v>
    <v>44925</v>
    <v>44925</v>
    <v>0</v>
    <v>1</v>
    <v>638079552000000000,639285198083346610,0</v>
    <v>0</v>
    <v>c4bfdm</v>
    <v>XIDX:TAYS</v>
    <v>134</v>
  </rv>
  <rv s="1">
    <v>1</v>
    <v>XIDX:TAYS</v>
    <v>Daily</v>
    <v>45289</v>
    <v>45289</v>
    <v>0</v>
    <v>1</v>
    <v>638394048000000000,639285198083815976,0</v>
    <v>0</v>
    <v>c4bfdm</v>
    <v>XIDX:TAYS</v>
    <v>43</v>
  </rv>
  <rv s="1">
    <v>1</v>
    <v>XIDX:TAYS</v>
    <v>Daily</v>
    <v>45656</v>
    <v>45656</v>
    <v>0</v>
    <v>1</v>
    <v>638711136000000000,639285198084286610,0</v>
    <v>0</v>
    <v>c4bfdm</v>
    <v>XIDX:TAYS</v>
    <v>3</v>
  </rv>
  <rv s="1">
    <v>1</v>
    <v>XIDX:TAYS</v>
    <v>Daily</v>
    <v>46203</v>
    <v>46203</v>
    <v>0</v>
    <v>1</v>
    <v>639183744000000000,639285198084764375,0</v>
    <v>0</v>
    <v>c4bfdm</v>
    <v>XIDX:TAYS</v>
    <v>7</v>
  </rv>
  <rv s="1">
    <v>1</v>
    <v>XIDX:TAYS</v>
    <v>Daily</v>
    <v>46111</v>
    <v>46111</v>
    <v>0</v>
    <v>1</v>
    <v>639104256000000000,639285198085234398,0</v>
    <v>0</v>
    <v>c4bfdm</v>
    <v>XIDX:TAYS</v>
    <v>77</v>
  </rv>
  <rv s="1">
    <v>1</v>
    <v>XIDX:WGSH</v>
    <v>Daily</v>
    <v>44560</v>
    <v>44560</v>
    <v>0</v>
    <v>1</v>
    <v>637764192000000000,639285198086192407,0</v>
    <v>0</v>
    <v>c4bevh</v>
    <v>XIDX:WGSH</v>
    <v>101</v>
  </rv>
  <rv s="1">
    <v>1</v>
    <v>XIDX:WGSH</v>
    <v>Daily</v>
    <v>44925</v>
    <v>44925</v>
    <v>0</v>
    <v>1</v>
    <v>638079552000000000,639285198086670930,0</v>
    <v>0</v>
    <v>c4bevh</v>
    <v>XIDX:WGSH</v>
    <v>273</v>
  </rv>
  <rv s="1">
    <v>1</v>
    <v>XIDX:WGSH</v>
    <v>Daily</v>
    <v>45289</v>
    <v>45289</v>
    <v>0</v>
    <v>1</v>
    <v>638394048000000000,639285198087150937,0</v>
    <v>0</v>
    <v>c4bevh</v>
    <v>XIDX:WGSH</v>
    <v>274</v>
  </rv>
  <rv s="1">
    <v>1</v>
    <v>XIDX:WGSH</v>
    <v>Daily</v>
    <v>45656</v>
    <v>45656</v>
    <v>0</v>
    <v>1</v>
    <v>638711136000000000,639285198082848530,0</v>
    <v>0</v>
    <v>c4bevh</v>
    <v>XIDX:WGSH</v>
    <v>275</v>
  </rv>
  <rv s="1">
    <v>1</v>
    <v>XIDX:WGSH</v>
    <v>Daily</v>
    <v>46021</v>
    <v>46021</v>
    <v>0</v>
    <v>1</v>
    <v>639026496000000000,639285198083328533,0</v>
    <v>0</v>
    <v>c4bevh</v>
    <v>XIDX:WGSH</v>
    <v>276</v>
  </rv>
  <rv s="1">
    <v>1</v>
    <v>XIDX:WGSH</v>
    <v>Daily</v>
    <v>46203</v>
    <v>46203</v>
    <v>0</v>
    <v>1</v>
    <v>639183744000000000,639285198083792415,0</v>
    <v>0</v>
    <v>c4bevh</v>
    <v>XIDX:WGSH</v>
    <v>88</v>
  </rv>
  <rv s="1">
    <v>1</v>
    <v>XIDX:WGSH</v>
    <v>Daily</v>
    <v>46111</v>
    <v>46111</v>
    <v>0</v>
    <v>1</v>
    <v>639104256000000000,639285198084290952,0</v>
    <v>0</v>
    <v>c4bevh</v>
    <v>XIDX:WGSH</v>
    <v>61</v>
  </rv>
  <rv s="1">
    <v>1</v>
    <v>XIDX:CMRY</v>
    <v>Daily</v>
    <v>44560</v>
    <v>44560</v>
    <v>0</v>
    <v>1</v>
    <v>637764192000000000,639285198086187860,0</v>
    <v>0</v>
    <v>c4b81h</v>
    <v>XIDX:CMRY</v>
    <v>277</v>
  </rv>
  <rv s="1">
    <v>1</v>
    <v>XIDX:CMRY</v>
    <v>Daily</v>
    <v>44925</v>
    <v>44925</v>
    <v>0</v>
    <v>1</v>
    <v>638079552000000000,639285198086671252,0</v>
    <v>0</v>
    <v>c4b81h</v>
    <v>XIDX:CMRY</v>
    <v>278</v>
  </rv>
  <rv s="1">
    <v>1</v>
    <v>XIDX:CMRY</v>
    <v>Daily</v>
    <v>45289</v>
    <v>45289</v>
    <v>0</v>
    <v>1</v>
    <v>638394048000000000,639285198087145906,0</v>
    <v>0</v>
    <v>c4b81h</v>
    <v>XIDX:CMRY</v>
    <v>279</v>
  </rv>
  <rv s="1">
    <v>1</v>
    <v>XIDX:CMRY</v>
    <v>Daily</v>
    <v>45656</v>
    <v>45656</v>
    <v>0</v>
    <v>1</v>
    <v>638711136000000000,639285198082867817,0</v>
    <v>0</v>
    <v>c4b81h</v>
    <v>XIDX:CMRY</v>
    <v>280</v>
  </rv>
  <rv s="1">
    <v>1</v>
    <v>XIDX:CMRY</v>
    <v>Daily</v>
    <v>46021</v>
    <v>46021</v>
    <v>0</v>
    <v>1</v>
    <v>639026496000000000,639285198083347827,0</v>
    <v>0</v>
    <v>c4b81h</v>
    <v>XIDX:CMRY</v>
    <v>281</v>
  </rv>
  <rv s="1">
    <v>1</v>
    <v>XIDX:CMRY</v>
    <v>Daily</v>
    <v>46203</v>
    <v>46203</v>
    <v>0</v>
    <v>1</v>
    <v>639183744000000000,639285198083817813,0</v>
    <v>0</v>
    <v>c4b81h</v>
    <v>XIDX:CMRY</v>
    <v>282</v>
  </rv>
  <rv s="1">
    <v>1</v>
    <v>XIDX:CMRY</v>
    <v>Daily</v>
    <v>46111</v>
    <v>46111</v>
    <v>0</v>
    <v>1</v>
    <v>639104256000000000,639285198084297838,0</v>
    <v>0</v>
    <v>c4b81h</v>
    <v>XIDX:CMRY</v>
    <v>283</v>
  </rv>
  <rv s="1">
    <v>1</v>
    <v>XIDX:DEPO</v>
    <v>Daily</v>
    <v>44560</v>
    <v>44560</v>
    <v>0</v>
    <v>1</v>
    <v>637764192000000000,639285198086286585,0</v>
    <v>0</v>
    <v>c461k2</v>
    <v>XIDX:DEPO</v>
    <v>284</v>
  </rv>
  <rv s="1">
    <v>1</v>
    <v>XIDX:DEPO</v>
    <v>Daily</v>
    <v>44925</v>
    <v>44925</v>
    <v>0</v>
    <v>1</v>
    <v>638079552000000000,639285198086754577,0</v>
    <v>0</v>
    <v>c461k2</v>
    <v>XIDX:DEPO</v>
    <v>285</v>
  </rv>
  <rv s="1">
    <v>1</v>
    <v>XIDX:DEPO</v>
    <v>Daily</v>
    <v>45289</v>
    <v>45289</v>
    <v>0</v>
    <v>1</v>
    <v>638394048000000000,639285198087224572,0</v>
    <v>0</v>
    <v>c461k2</v>
    <v>XIDX:DEPO</v>
    <v>286</v>
  </rv>
  <rv s="1">
    <v>1</v>
    <v>XIDX:DEPO</v>
    <v>Daily</v>
    <v>45656</v>
    <v>45656</v>
    <v>0</v>
    <v>1</v>
    <v>638711136000000000,639285198083044641,0</v>
    <v>0</v>
    <v>c461k2</v>
    <v>XIDX:DEPO</v>
    <v>167</v>
  </rv>
  <rv s="1">
    <v>1</v>
    <v>XIDX:DEPO</v>
    <v>Daily</v>
    <v>46021</v>
    <v>46021</v>
    <v>0</v>
    <v>1</v>
    <v>639026496000000000,639285198083534630,0</v>
    <v>0</v>
    <v>c461k2</v>
    <v>XIDX:DEPO</v>
    <v>207</v>
  </rv>
  <rv s="1">
    <v>1</v>
    <v>XIDX:DEPO</v>
    <v>Daily</v>
    <v>46203</v>
    <v>46203</v>
    <v>0</v>
    <v>1</v>
    <v>639183744000000000,639285198084004615,0</v>
    <v>0</v>
    <v>c461k2</v>
    <v>XIDX:DEPO</v>
    <v>287</v>
  </rv>
  <rv s="1">
    <v>1</v>
    <v>XIDX:DEPO</v>
    <v>Daily</v>
    <v>46111</v>
    <v>46111</v>
    <v>0</v>
    <v>1</v>
    <v>639104256000000000,639285198084484608,0</v>
    <v>0</v>
    <v>c461k2</v>
    <v>XIDX:DEPO</v>
    <v>60</v>
  </rv>
  <rv s="1">
    <v>1</v>
    <v>XIDX:MTEL</v>
    <v>Daily</v>
    <v>44560</v>
    <v>44560</v>
    <v>0</v>
    <v>1</v>
    <v>637764192000000000,639285198086374738,0</v>
    <v>0</v>
    <v>c45acw</v>
    <v>XIDX:MTEL</v>
    <v>288</v>
  </rv>
  <rv s="1">
    <v>1</v>
    <v>XIDX:MTEL</v>
    <v>Daily</v>
    <v>44925</v>
    <v>44925</v>
    <v>0</v>
    <v>1</v>
    <v>638079552000000000,639285198086854733,0</v>
    <v>0</v>
    <v>c45acw</v>
    <v>XIDX:MTEL</v>
    <v>289</v>
  </rv>
  <rv s="1">
    <v>1</v>
    <v>XIDX:MTEL</v>
    <v>Daily</v>
    <v>45289</v>
    <v>45289</v>
    <v>0</v>
    <v>1</v>
    <v>638394048000000000,639285198087335407,0</v>
    <v>0</v>
    <v>c45acw</v>
    <v>XIDX:MTEL</v>
    <v>188</v>
  </rv>
  <rv s="1">
    <v>1</v>
    <v>XIDX:MTEL</v>
    <v>Daily</v>
    <v>45656</v>
    <v>45656</v>
    <v>0</v>
    <v>1</v>
    <v>638711136000000000,639285198083110768,0</v>
    <v>0</v>
    <v>c45acw</v>
    <v>XIDX:MTEL</v>
    <v>185</v>
  </rv>
  <rv s="1">
    <v>1</v>
    <v>XIDX:MTEL</v>
    <v>Daily</v>
    <v>46021</v>
    <v>46021</v>
    <v>0</v>
    <v>1</v>
    <v>639026496000000000,639285198083580789,0</v>
    <v>0</v>
    <v>c45acw</v>
    <v>XIDX:MTEL</v>
    <v>55</v>
  </rv>
  <rv s="1">
    <v>1</v>
    <v>XIDX:MTEL</v>
    <v>Daily</v>
    <v>46203</v>
    <v>46203</v>
    <v>0</v>
    <v>1</v>
    <v>639183744000000000,639285198084060794,0</v>
    <v>0</v>
    <v>c45acw</v>
    <v>XIDX:MTEL</v>
    <v>290</v>
  </rv>
  <rv s="1">
    <v>1</v>
    <v>XIDX:MTEL</v>
    <v>Daily</v>
    <v>46111</v>
    <v>46111</v>
    <v>0</v>
    <v>1</v>
    <v>639104256000000000,639285198084554754,0</v>
    <v>0</v>
    <v>c45acw</v>
    <v>XIDX:MTEL</v>
    <v>291</v>
  </rv>
  <rv s="1">
    <v>1</v>
    <v>XIDX:BOBA</v>
    <v>Daily</v>
    <v>44560</v>
    <v>44560</v>
    <v>0</v>
    <v>1</v>
    <v>637764192000000000,639285198086447848,0</v>
    <v>0</v>
    <v>c3wioc</v>
    <v>XIDX:BOBA</v>
    <v>292</v>
  </rv>
  <rv s="1">
    <v>1</v>
    <v>XIDX:BOBA</v>
    <v>Daily</v>
    <v>44925</v>
    <v>44925</v>
    <v>0</v>
    <v>1</v>
    <v>638079552000000000,639285198086927868,0</v>
    <v>0</v>
    <v>c3wioc</v>
    <v>XIDX:BOBA</v>
    <v>293</v>
  </rv>
  <rv s="1">
    <v>1</v>
    <v>XIDX:BOBA</v>
    <v>Daily</v>
    <v>45289</v>
    <v>45289</v>
    <v>0</v>
    <v>1</v>
    <v>638394048000000000,639285198087397877,0</v>
    <v>0</v>
    <v>c3wioc</v>
    <v>XIDX:BOBA</v>
    <v>294</v>
  </rv>
  <rv s="1">
    <v>1</v>
    <v>XIDX:BOBA</v>
    <v>Daily</v>
    <v>45656</v>
    <v>45656</v>
    <v>0</v>
    <v>1</v>
    <v>638711136000000000,639285198089355928,0</v>
    <v>0</v>
    <v>c3wioc</v>
    <v>XIDX:BOBA</v>
    <v>295</v>
  </rv>
  <rv s="1">
    <v>1</v>
    <v>XIDX:BOBA</v>
    <v>Daily</v>
    <v>46021</v>
    <v>46021</v>
    <v>0</v>
    <v>1</v>
    <v>639026496000000000,639285198089827902,0</v>
    <v>0</v>
    <v>c3wioc</v>
    <v>XIDX:BOBA</v>
    <v>107</v>
  </rv>
  <rv s="1">
    <v>1</v>
    <v>XIDX:BOBA</v>
    <v>Daily</v>
    <v>46203</v>
    <v>46203</v>
    <v>0</v>
    <v>1</v>
    <v>639183744000000000,639285198090305914,0</v>
    <v>0</v>
    <v>c3wioc</v>
    <v>XIDX:BOBA</v>
    <v>33</v>
  </rv>
  <rv s="1">
    <v>1</v>
    <v>XIDX:BOBA</v>
    <v>Daily</v>
    <v>46111</v>
    <v>46111</v>
    <v>0</v>
    <v>1</v>
    <v>639104256000000000,639285198090787925,0</v>
    <v>0</v>
    <v>c3wioc</v>
    <v>XIDX:BOBA</v>
    <v>296</v>
  </rv>
  <rv s="1">
    <v>1</v>
    <v>XIDX:TRUE</v>
    <v>Daily</v>
    <v>44560</v>
    <v>44560</v>
    <v>0</v>
    <v>1</v>
    <v>637764192000000000,639285198091273055,0</v>
    <v>0</v>
    <v>c2cfa2</v>
    <v>XIDX:TRUE</v>
    <v>257</v>
  </rv>
  <rv s="1">
    <v>1</v>
    <v>XIDX:TRUE</v>
    <v>Daily</v>
    <v>45656</v>
    <v>45656</v>
    <v>0</v>
    <v>1</v>
    <v>638711136000000000,639285198091755973,0</v>
    <v>0</v>
    <v>c2cfa2</v>
    <v>XIDX:TRUE</v>
    <v>200</v>
  </rv>
  <rv s="1">
    <v>1</v>
    <v>XIDX:TRUE</v>
    <v>Daily</v>
    <v>46111</v>
    <v>46111</v>
    <v>0</v>
    <v>1</v>
    <v>639104256000000000,639285198092233035,0</v>
    <v>0</v>
    <v>c2cfa2</v>
    <v>XIDX:TRUE</v>
    <v>297</v>
  </rv>
  <rv s="1">
    <v>1</v>
    <v>XIDX:TRUE</v>
    <v>Daily</v>
    <v>44925</v>
    <v>44925</v>
    <v>0</v>
    <v>1</v>
    <v>638079552000000000,639285198107702986,0</v>
    <v>0</v>
    <v>c2cfa2</v>
    <v>XIDX:TRUE</v>
    <v>3</v>
  </rv>
  <rv s="1">
    <v>1</v>
    <v>XIDX:TRUE</v>
    <v>Daily</v>
    <v>45289</v>
    <v>45289</v>
    <v>0</v>
    <v>1</v>
    <v>638394048000000000,639285198108182973,0</v>
    <v>0</v>
    <v>c2cfa2</v>
    <v>XIDX:TRUE</v>
    <v>3</v>
  </rv>
  <rv s="1">
    <v>1</v>
    <v>XIDX:TRUE</v>
    <v>Daily</v>
    <v>46021</v>
    <v>46021</v>
    <v>0</v>
    <v>1</v>
    <v>639026496000000000,639285198108652968,0</v>
    <v>0</v>
    <v>c2cfa2</v>
    <v>XIDX:TRUE</v>
    <v>298</v>
  </rv>
  <rv s="1">
    <v>1</v>
    <v>XIDX:TRUE</v>
    <v>Daily</v>
    <v>46203</v>
    <v>46203</v>
    <v>0</v>
    <v>1</v>
    <v>639183744000000000,639285198109122963,0</v>
    <v>0</v>
    <v>c2cfa2</v>
    <v>XIDX:TRUE</v>
    <v>7</v>
  </rv>
  <rv s="1">
    <v>1</v>
    <v>XIDX:KUAS</v>
    <v>Daily</v>
    <v>44560</v>
    <v>44560</v>
    <v>0</v>
    <v>1</v>
    <v>637764192000000000,639285198091788583,0</v>
    <v>0</v>
    <v>c3tgqh</v>
    <v>XIDX:KUAS</v>
    <v>114</v>
  </rv>
  <rv s="1">
    <v>1</v>
    <v>XIDX:KUAS</v>
    <v>Daily</v>
    <v>44925</v>
    <v>44925</v>
    <v>0</v>
    <v>1</v>
    <v>638079552000000000,639285198092270882,0</v>
    <v>0</v>
    <v>c3tgqh</v>
    <v>XIDX:KUAS</v>
    <v>299</v>
  </rv>
  <rv s="1">
    <v>1</v>
    <v>XIDX:KUAS</v>
    <v>Daily</v>
    <v>45289</v>
    <v>45289</v>
    <v>0</v>
    <v>1</v>
    <v>638394048000000000,639285198092750894,0</v>
    <v>0</v>
    <v>c3tgqh</v>
    <v>XIDX:KUAS</v>
    <v>3</v>
  </rv>
  <rv s="1">
    <v>1</v>
    <v>XIDX:KUAS</v>
    <v>Daily</v>
    <v>45656</v>
    <v>45656</v>
    <v>0</v>
    <v>1</v>
    <v>638711136000000000,639285198093220889,0</v>
    <v>0</v>
    <v>c3tgqh</v>
    <v>XIDX:KUAS</v>
    <v>194</v>
  </rv>
  <rv s="1">
    <v>1</v>
    <v>XIDX:KUAS</v>
    <v>Daily</v>
    <v>46021</v>
    <v>46021</v>
    <v>0</v>
    <v>1</v>
    <v>639026496000000000,639285198093702418,0</v>
    <v>0</v>
    <v>c3tgqh</v>
    <v>XIDX:KUAS</v>
    <v>118</v>
  </rv>
  <rv s="1">
    <v>1</v>
    <v>XIDX:KUAS</v>
    <v>Daily</v>
    <v>46203</v>
    <v>46203</v>
    <v>0</v>
    <v>1</v>
    <v>639183744000000000,639285198094190881,0</v>
    <v>0</v>
    <v>c3tgqh</v>
    <v>XIDX:KUAS</v>
    <v>92</v>
  </rv>
  <rv s="1">
    <v>1</v>
    <v>XIDX:KUAS</v>
    <v>Daily</v>
    <v>46111</v>
    <v>46111</v>
    <v>0</v>
    <v>1</v>
    <v>639104256000000000,639285198094668602,0</v>
    <v>0</v>
    <v>c3tgqh</v>
    <v>XIDX:KUAS</v>
    <v>300</v>
  </rv>
  <rv s="1">
    <v>1</v>
    <v>XIDX:IDEA</v>
    <v>Daily</v>
    <v>44560</v>
    <v>44560</v>
    <v>0</v>
    <v>1</v>
    <v>637764192000000000,639285198092106031,0</v>
    <v>0</v>
    <v>c3at9c</v>
    <v>XIDX:IDEA</v>
    <v>248</v>
  </rv>
  <rv s="1">
    <v>1</v>
    <v>XIDX:IDEA</v>
    <v>Daily</v>
    <v>44925</v>
    <v>44925</v>
    <v>0</v>
    <v>1</v>
    <v>638079552000000000,639285198092576667,0</v>
    <v>0</v>
    <v>c3at9c</v>
    <v>XIDX:IDEA</v>
    <v>245</v>
  </rv>
  <rv s="1">
    <v>1</v>
    <v>XIDX:IDEA</v>
    <v>Daily</v>
    <v>45289</v>
    <v>45289</v>
    <v>0</v>
    <v>1</v>
    <v>638394048000000000,639285198093056666,0</v>
    <v>0</v>
    <v>c3at9c</v>
    <v>XIDX:IDEA</v>
    <v>148</v>
  </rv>
  <rv s="1">
    <v>1</v>
    <v>XIDX:IDEA</v>
    <v>Daily</v>
    <v>45656</v>
    <v>45656</v>
    <v>0</v>
    <v>1</v>
    <v>638711136000000000,639285198093536052,0</v>
    <v>0</v>
    <v>c3at9c</v>
    <v>XIDX:IDEA</v>
    <v>195</v>
  </rv>
  <rv s="1">
    <v>1</v>
    <v>XIDX:IDEA</v>
    <v>Daily</v>
    <v>46021</v>
    <v>46021</v>
    <v>0</v>
    <v>1</v>
    <v>639026496000000000,639285198094026678,0</v>
    <v>0</v>
    <v>c3at9c</v>
    <v>XIDX:IDEA</v>
    <v>90</v>
  </rv>
  <rv s="1">
    <v>1</v>
    <v>XIDX:IDEA</v>
    <v>Daily</v>
    <v>46203</v>
    <v>46203</v>
    <v>0</v>
    <v>1</v>
    <v>639183744000000000,639285198094504476,0</v>
    <v>0</v>
    <v>c3at9c</v>
    <v>XIDX:IDEA</v>
    <v>40</v>
  </rv>
  <rv s="1">
    <v>1</v>
    <v>XIDX:IDEA</v>
    <v>Daily</v>
    <v>46111</v>
    <v>46111</v>
    <v>0</v>
    <v>1</v>
    <v>639104256000000000,639285198094976686,0</v>
    <v>0</v>
    <v>c3at9c</v>
    <v>XIDX:IDEA</v>
    <v>31</v>
  </rv>
  <rv s="1">
    <v>1</v>
    <v>XIDX:GTSI</v>
    <v>Daily</v>
    <v>44560</v>
    <v>44560</v>
    <v>0</v>
    <v>1</v>
    <v>637764192000000000,639285198095938599,0</v>
    <v>0</v>
    <v>c3atkr</v>
    <v>XIDX:GTSI</v>
    <v>149</v>
  </rv>
  <rv s="1">
    <v>1</v>
    <v>XIDX:GTSI</v>
    <v>Daily</v>
    <v>44925</v>
    <v>44925</v>
    <v>0</v>
    <v>1</v>
    <v>638079552000000000,639285198092022407,0</v>
    <v>0</v>
    <v>c3atkr</v>
    <v>XIDX:GTSI</v>
    <v>27</v>
  </rv>
  <rv s="1">
    <v>1</v>
    <v>XIDX:GTSI</v>
    <v>Daily</v>
    <v>45289</v>
    <v>45289</v>
    <v>0</v>
    <v>1</v>
    <v>638394048000000000,639285198092492412,0</v>
    <v>0</v>
    <v>c3atkr</v>
    <v>XIDX:GTSI</v>
    <v>3</v>
  </rv>
  <rv s="1">
    <v>1</v>
    <v>XIDX:GTSI</v>
    <v>Daily</v>
    <v>45656</v>
    <v>45656</v>
    <v>0</v>
    <v>1</v>
    <v>638711136000000000,639285198092972398,0</v>
    <v>0</v>
    <v>c3atkr</v>
    <v>XIDX:GTSI</v>
    <v>301</v>
  </rv>
  <rv s="1">
    <v>1</v>
    <v>XIDX:GTSI</v>
    <v>Daily</v>
    <v>46021</v>
    <v>46021</v>
    <v>0</v>
    <v>1</v>
    <v>639026496000000000,639285198093460881,0</v>
    <v>0</v>
    <v>c3atkr</v>
    <v>XIDX:GTSI</v>
    <v>302</v>
  </rv>
  <rv s="1">
    <v>1</v>
    <v>XIDX:GTSI</v>
    <v>Daily</v>
    <v>46203</v>
    <v>46203</v>
    <v>0</v>
    <v>1</v>
    <v>639183744000000000,639285198093942438,0</v>
    <v>0</v>
    <v>c3atkr</v>
    <v>XIDX:GTSI</v>
    <v>303</v>
  </rv>
  <rv s="1">
    <v>1</v>
    <v>XIDX:GTSI</v>
    <v>Daily</v>
    <v>46111</v>
    <v>46111</v>
    <v>0</v>
    <v>1</v>
    <v>639104256000000000,639285198094410881,0</v>
    <v>0</v>
    <v>c3atkr</v>
    <v>XIDX:GTSI</v>
    <v>304</v>
  </rv>
  <rv s="1">
    <v>1</v>
    <v>XIDX:CMNT</v>
    <v>Daily</v>
    <v>44560</v>
    <v>44560</v>
    <v>0</v>
    <v>1</v>
    <v>637764192000000000,639285198096294832,0</v>
    <v>0</v>
    <v>c3bxcw</v>
    <v>XIDX:CMNT</v>
    <v>305</v>
  </rv>
  <rv s="1">
    <v>1</v>
    <v>XIDX:CMNT</v>
    <v>Daily</v>
    <v>44925</v>
    <v>44925</v>
    <v>0</v>
    <v>1</v>
    <v>638079552000000000,639285198091944871,0</v>
    <v>0</v>
    <v>c3bxcw</v>
    <v>XIDX:CMNT</v>
    <v>306</v>
  </rv>
  <rv s="1">
    <v>1</v>
    <v>XIDX:CMNT</v>
    <v>Daily</v>
    <v>45289</v>
    <v>45289</v>
    <v>0</v>
    <v>1</v>
    <v>638394048000000000,639285198092414892,0</v>
    <v>0</v>
    <v>c3bxcw</v>
    <v>XIDX:CMNT</v>
    <v>307</v>
  </rv>
  <rv s="1">
    <v>1</v>
    <v>XIDX:CMNT</v>
    <v>Daily</v>
    <v>45656</v>
    <v>45656</v>
    <v>0</v>
    <v>1</v>
    <v>638711136000000000,639285198092894878,0</v>
    <v>0</v>
    <v>c3bxcw</v>
    <v>XIDX:CMNT</v>
    <v>308</v>
  </rv>
  <rv s="1">
    <v>1</v>
    <v>XIDX:CMNT</v>
    <v>Daily</v>
    <v>46021</v>
    <v>46021</v>
    <v>0</v>
    <v>1</v>
    <v>639026496000000000,639285198093374868,0</v>
    <v>0</v>
    <v>c3bxcw</v>
    <v>XIDX:CMNT</v>
    <v>309</v>
  </rv>
  <rv s="1">
    <v>1</v>
    <v>XIDX:CMNT</v>
    <v>Daily</v>
    <v>46203</v>
    <v>46203</v>
    <v>0</v>
    <v>1</v>
    <v>639183744000000000,639285198093865002,0</v>
    <v>0</v>
    <v>c3bxcw</v>
    <v>XIDX:CMNT</v>
    <v>310</v>
  </rv>
  <rv s="1">
    <v>1</v>
    <v>XIDX:CMNT</v>
    <v>Daily</v>
    <v>46111</v>
    <v>46111</v>
    <v>0</v>
    <v>1</v>
    <v>639104256000000000,639285198094334989,0</v>
    <v>0</v>
    <v>c3bxcw</v>
    <v>XIDX:CMNT</v>
    <v>311</v>
  </rv>
  <rv s="1">
    <v>1</v>
    <v>XIDX:SBMA</v>
    <v>Daily</v>
    <v>44560</v>
    <v>44560</v>
    <v>0</v>
    <v>1</v>
    <v>637764192000000000,639285198096234764,0</v>
    <v>0</v>
    <v>c3apw7</v>
    <v>XIDX:SBMA</v>
    <v>32</v>
  </rv>
  <rv s="1">
    <v>1</v>
    <v>XIDX:SBMA</v>
    <v>Daily</v>
    <v>44925</v>
    <v>44925</v>
    <v>0</v>
    <v>1</v>
    <v>638079552000000000,639285198091994817,0</v>
    <v>0</v>
    <v>c3apw7</v>
    <v>XIDX:SBMA</v>
    <v>104</v>
  </rv>
  <rv s="1">
    <v>1</v>
    <v>XIDX:SBMA</v>
    <v>Daily</v>
    <v>45289</v>
    <v>45289</v>
    <v>0</v>
    <v>1</v>
    <v>638394048000000000,639285198092476077,0</v>
    <v>0</v>
    <v>c3apw7</v>
    <v>XIDX:SBMA</v>
    <v>62</v>
  </rv>
  <rv s="1">
    <v>1</v>
    <v>XIDX:SBMA</v>
    <v>Daily</v>
    <v>45656</v>
    <v>45656</v>
    <v>0</v>
    <v>1</v>
    <v>638711136000000000,639285198092956081,0</v>
    <v>0</v>
    <v>c3apw7</v>
    <v>XIDX:SBMA</v>
    <v>38</v>
  </rv>
  <rv s="1">
    <v>1</v>
    <v>XIDX:SBMA</v>
    <v>Daily</v>
    <v>46021</v>
    <v>46021</v>
    <v>0</v>
    <v>1</v>
    <v>639026496000000000,639285198093434799,0</v>
    <v>0</v>
    <v>c3apw7</v>
    <v>XIDX:SBMA</v>
    <v>39</v>
  </rv>
  <rv s="1">
    <v>1</v>
    <v>XIDX:SBMA</v>
    <v>Daily</v>
    <v>46203</v>
    <v>46203</v>
    <v>0</v>
    <v>1</v>
    <v>639183744000000000,639285198093914794,0</v>
    <v>0</v>
    <v>c3apw7</v>
    <v>XIDX:SBMA</v>
    <v>228</v>
  </rv>
  <rv s="1">
    <v>1</v>
    <v>XIDX:SBMA</v>
    <v>Daily</v>
    <v>46111</v>
    <v>46111</v>
    <v>0</v>
    <v>1</v>
    <v>639104256000000000,639285198094384783,0</v>
    <v>0</v>
    <v>c3apw7</v>
    <v>XIDX:SBMA</v>
    <v>42</v>
  </rv>
  <rv s="1">
    <v>1</v>
    <v>XIDX:RUNS</v>
    <v>Daily</v>
    <v>44560</v>
    <v>44560</v>
    <v>0</v>
    <v>1</v>
    <v>637764192000000000,639285198095814778,0</v>
    <v>0</v>
    <v>c3athw</v>
    <v>XIDX:RUNS</v>
    <v>142</v>
  </rv>
  <rv s="1">
    <v>1</v>
    <v>XIDX:RUNS</v>
    <v>Daily</v>
    <v>44925</v>
    <v>44925</v>
    <v>0</v>
    <v>1</v>
    <v>638079552000000000,639285198096295947,0</v>
    <v>0</v>
    <v>c3athw</v>
    <v>XIDX:RUNS</v>
    <v>312</v>
  </rv>
  <rv s="1">
    <v>1</v>
    <v>XIDX:RUNS</v>
    <v>Daily</v>
    <v>45289</v>
    <v>45289</v>
    <v>0</v>
    <v>1</v>
    <v>638394048000000000,639285198092185974,0</v>
    <v>0</v>
    <v>c3athw</v>
    <v>XIDX:RUNS</v>
    <v>313</v>
  </rv>
  <rv s="1">
    <v>1</v>
    <v>XIDX:RUNS</v>
    <v>Daily</v>
    <v>45656</v>
    <v>45656</v>
    <v>0</v>
    <v>1</v>
    <v>638711136000000000,639285198092666078,0</v>
    <v>0</v>
    <v>c3athw</v>
    <v>XIDX:RUNS</v>
    <v>314</v>
  </rv>
  <rv s="1">
    <v>1</v>
    <v>XIDX:RUNS</v>
    <v>Daily</v>
    <v>46021</v>
    <v>46021</v>
    <v>0</v>
    <v>1</v>
    <v>639026496000000000,639285198093146075,0</v>
    <v>0</v>
    <v>c3athw</v>
    <v>XIDX:RUNS</v>
    <v>245</v>
  </rv>
  <rv s="1">
    <v>1</v>
    <v>XIDX:RUNS</v>
    <v>Daily</v>
    <v>46203</v>
    <v>46203</v>
    <v>0</v>
    <v>1</v>
    <v>639183744000000000,639285198093634789,0</v>
    <v>0</v>
    <v>c3athw</v>
    <v>XIDX:RUNS</v>
    <v>2</v>
  </rv>
  <rv s="1">
    <v>1</v>
    <v>XIDX:RUNS</v>
    <v>Daily</v>
    <v>46111</v>
    <v>46111</v>
    <v>0</v>
    <v>1</v>
    <v>639104256000000000,639285198094104792,0</v>
    <v>0</v>
    <v>c3athw</v>
    <v>XIDX:RUNS</v>
    <v>300</v>
  </rv>
  <rv s="1">
    <v>1</v>
    <v>XIDX:RSGK</v>
    <v>Daily</v>
    <v>44560</v>
    <v>44560</v>
    <v>0</v>
    <v>1</v>
    <v>637764192000000000,639285198096014762,0</v>
    <v>0</v>
    <v>c3atf2</v>
    <v>XIDX:RSGK</v>
    <v>315</v>
  </rv>
  <rv s="1">
    <v>1</v>
    <v>XIDX:RSGK</v>
    <v>Daily</v>
    <v>44925</v>
    <v>44925</v>
    <v>0</v>
    <v>1</v>
    <v>638079552000000000,639285198096495927,0</v>
    <v>0</v>
    <v>c3atf2</v>
    <v>XIDX:RSGK</v>
    <v>316</v>
  </rv>
  <rv s="1">
    <v>1</v>
    <v>XIDX:RSGK</v>
    <v>Daily</v>
    <v>45289</v>
    <v>45289</v>
    <v>0</v>
    <v>1</v>
    <v>638394048000000000,639285198092214811,0</v>
    <v>0</v>
    <v>c3atf2</v>
    <v>XIDX:RSGK</v>
    <v>317</v>
  </rv>
  <rv s="1">
    <v>1</v>
    <v>XIDX:RSGK</v>
    <v>Daily</v>
    <v>45656</v>
    <v>45656</v>
    <v>0</v>
    <v>1</v>
    <v>638711136000000000,639285198092694802,0</v>
    <v>0</v>
    <v>c3atf2</v>
    <v>XIDX:RSGK</v>
    <v>97</v>
  </rv>
  <rv s="1">
    <v>1</v>
    <v>XIDX:RSGK</v>
    <v>Daily</v>
    <v>46021</v>
    <v>46021</v>
    <v>0</v>
    <v>1</v>
    <v>639026496000000000,639285198093164797,0</v>
    <v>0</v>
    <v>c3atf2</v>
    <v>XIDX:RSGK</v>
    <v>7</v>
  </rv>
  <rv s="1">
    <v>1</v>
    <v>XIDX:RSGK</v>
    <v>Daily</v>
    <v>46203</v>
    <v>46203</v>
    <v>0</v>
    <v>1</v>
    <v>639183744000000000,639285198093634789,0</v>
    <v>0</v>
    <v>c3atf2</v>
    <v>XIDX:RSGK</v>
    <v>318</v>
  </rv>
  <rv s="1">
    <v>1</v>
    <v>XIDX:RSGK</v>
    <v>Daily</v>
    <v>46111</v>
    <v>46111</v>
    <v>0</v>
    <v>1</v>
    <v>639104256000000000,639285198094114788,0</v>
    <v>0</v>
    <v>c3atf2</v>
    <v>XIDX:RSGK</v>
    <v>251</v>
  </rv>
  <rv s="1">
    <v>1</v>
    <v>XIDX:MCOL</v>
    <v>Daily</v>
    <v>44560</v>
    <v>44560</v>
    <v>0</v>
    <v>1</v>
    <v>637764192000000000,639285198096017217,0</v>
    <v>0</v>
    <v>c3apnm</v>
    <v>XIDX:MCOL</v>
    <v>319</v>
  </rv>
  <rv s="1">
    <v>1</v>
    <v>XIDX:MCOL</v>
    <v>Daily</v>
    <v>44925</v>
    <v>44925</v>
    <v>0</v>
    <v>1</v>
    <v>638079552000000000,639285198096495935,0</v>
    <v>0</v>
    <v>c3apnm</v>
    <v>XIDX:MCOL</v>
    <v>320</v>
  </rv>
  <rv s="1">
    <v>1</v>
    <v>XIDX:MCOL</v>
    <v>Daily</v>
    <v>45289</v>
    <v>45289</v>
    <v>0</v>
    <v>1</v>
    <v>638394048000000000,639285198092297267,0</v>
    <v>0</v>
    <v>c3apnm</v>
    <v>XIDX:MCOL</v>
    <v>281</v>
  </rv>
  <rv s="1">
    <v>1</v>
    <v>XIDX:MCOL</v>
    <v>Daily</v>
    <v>45656</v>
    <v>45656</v>
    <v>0</v>
    <v>1</v>
    <v>638711136000000000,639285198092767246,0</v>
    <v>0</v>
    <v>c3apnm</v>
    <v>XIDX:MCOL</v>
    <v>321</v>
  </rv>
  <rv s="1">
    <v>1</v>
    <v>XIDX:MCOL</v>
    <v>Daily</v>
    <v>46021</v>
    <v>46021</v>
    <v>0</v>
    <v>1</v>
    <v>639026496000000000,639285198093253033,0</v>
    <v>0</v>
    <v>c3apnm</v>
    <v>XIDX:MCOL</v>
    <v>322</v>
  </rv>
  <rv s="1">
    <v>1</v>
    <v>XIDX:MCOL</v>
    <v>Daily</v>
    <v>46203</v>
    <v>46203</v>
    <v>0</v>
    <v>1</v>
    <v>639183744000000000,639285198093733038,0</v>
    <v>0</v>
    <v>c3apnm</v>
    <v>XIDX:MCOL</v>
    <v>323</v>
  </rv>
  <rv s="1">
    <v>1</v>
    <v>XIDX:MCOL</v>
    <v>Daily</v>
    <v>46111</v>
    <v>46111</v>
    <v>0</v>
    <v>1</v>
    <v>639104256000000000,639285198094203038,0</v>
    <v>0</v>
    <v>c3apnm</v>
    <v>XIDX:MCOL</v>
    <v>324</v>
  </rv>
  <rv s="1">
    <v>1</v>
    <v>XIDX:GPSO</v>
    <v>Daily</v>
    <v>44560</v>
    <v>44560</v>
    <v>0</v>
    <v>1</v>
    <v>637764192000000000,639285198096111471,0</v>
    <v>0</v>
    <v>c39qp2</v>
    <v>XIDX:GPSO</v>
    <v>154</v>
  </rv>
  <rv s="1">
    <v>1</v>
    <v>XIDX:GPSO</v>
    <v>Daily</v>
    <v>44925</v>
    <v>44925</v>
    <v>0</v>
    <v>1</v>
    <v>638079552000000000,639285198096580748,0</v>
    <v>0</v>
    <v>c39qp2</v>
    <v>XIDX:GPSO</v>
    <v>325</v>
  </rv>
  <rv s="1">
    <v>1</v>
    <v>XIDX:GPSO</v>
    <v>Daily</v>
    <v>45289</v>
    <v>45289</v>
    <v>0</v>
    <v>1</v>
    <v>638394048000000000,639285198092320751,0</v>
    <v>0</v>
    <v>c39qp2</v>
    <v>XIDX:GPSO</v>
    <v>115</v>
  </rv>
  <rv s="1">
    <v>1</v>
    <v>XIDX:GPSO</v>
    <v>Daily</v>
    <v>45656</v>
    <v>45656</v>
    <v>0</v>
    <v>1</v>
    <v>638711136000000000,639285198092810742,0</v>
    <v>0</v>
    <v>c39qp2</v>
    <v>XIDX:GPSO</v>
    <v>7</v>
  </rv>
  <rv s="1">
    <v>1</v>
    <v>XIDX:GPSO</v>
    <v>Daily</v>
    <v>46021</v>
    <v>46021</v>
    <v>0</v>
    <v>1</v>
    <v>639026496000000000,639285198093280743,0</v>
    <v>0</v>
    <v>c39qp2</v>
    <v>XIDX:GPSO</v>
    <v>326</v>
  </rv>
  <rv s="1">
    <v>1</v>
    <v>XIDX:GPSO</v>
    <v>Daily</v>
    <v>46203</v>
    <v>46203</v>
    <v>0</v>
    <v>1</v>
    <v>639183744000000000,639285198094023081,0</v>
    <v>0</v>
    <v>c39qp2</v>
    <v>XIDX:GPSO</v>
    <v>327</v>
  </rv>
  <rv s="1">
    <v>1</v>
    <v>XIDX:GPSO</v>
    <v>Daily</v>
    <v>46111</v>
    <v>46111</v>
    <v>0</v>
    <v>1</v>
    <v>639104256000000000,639285198094480737,0</v>
    <v>0</v>
    <v>c39qp2</v>
    <v>XIDX:GPSO</v>
    <v>328</v>
  </rv>
  <rv s="1">
    <v>1</v>
    <v>XIDX:OILS</v>
    <v>Daily</v>
    <v>44560</v>
    <v>44560</v>
    <v>0</v>
    <v>1</v>
    <v>637764192000000000,639285198096380870,0</v>
    <v>0</v>
    <v>c3a84c</v>
    <v>XIDX:OILS</v>
    <v>223</v>
  </rv>
  <rv s="1">
    <v>1</v>
    <v>XIDX:OILS</v>
    <v>Daily</v>
    <v>44925</v>
    <v>44925</v>
    <v>0</v>
    <v>1</v>
    <v>638079552000000000,639285198096860866,0</v>
    <v>0</v>
    <v>c3a84c</v>
    <v>XIDX:OILS</v>
    <v>150</v>
  </rv>
  <rv s="1">
    <v>1</v>
    <v>XIDX:OILS</v>
    <v>Daily</v>
    <v>45289</v>
    <v>45289</v>
    <v>0</v>
    <v>1</v>
    <v>638394048000000000,639285198098040856,0</v>
    <v>0</v>
    <v>c3a84c</v>
    <v>XIDX:OILS</v>
    <v>153</v>
  </rv>
  <rv s="1">
    <v>1</v>
    <v>XIDX:OILS</v>
    <v>Daily</v>
    <v>45656</v>
    <v>45656</v>
    <v>0</v>
    <v>1</v>
    <v>638711136000000000,639285198098528597,0</v>
    <v>0</v>
    <v>c3a84c</v>
    <v>XIDX:OILS</v>
    <v>75</v>
  </rv>
  <rv s="1">
    <v>1</v>
    <v>XIDX:OILS</v>
    <v>Daily</v>
    <v>46021</v>
    <v>46021</v>
    <v>0</v>
    <v>1</v>
    <v>639026496000000000,639285198098992396,0</v>
    <v>0</v>
    <v>c3a84c</v>
    <v>XIDX:OILS</v>
    <v>292</v>
  </rv>
  <rv s="1">
    <v>1</v>
    <v>XIDX:OILS</v>
    <v>Daily</v>
    <v>46203</v>
    <v>46203</v>
    <v>0</v>
    <v>1</v>
    <v>639183744000000000,639285198099480851,0</v>
    <v>0</v>
    <v>c3a84c</v>
    <v>XIDX:OILS</v>
    <v>263</v>
  </rv>
  <rv s="1">
    <v>1</v>
    <v>XIDX:OILS</v>
    <v>Daily</v>
    <v>46111</v>
    <v>46111</v>
    <v>0</v>
    <v>1</v>
    <v>639104256000000000,639285198099962398,0</v>
    <v>0</v>
    <v>c3a84c</v>
    <v>XIDX:OILS</v>
    <v>329</v>
  </rv>
  <rv s="1">
    <v>1</v>
    <v>XIDX:HAIS</v>
    <v>Daily</v>
    <v>44560</v>
    <v>44560</v>
    <v>0</v>
    <v>1</v>
    <v>637764192000000000,639285198100908050,0</v>
    <v>0</v>
    <v>c3839c</v>
    <v>XIDX:HAIS</v>
    <v>330</v>
  </rv>
  <rv s="1">
    <v>1</v>
    <v>XIDX:HAIS</v>
    <v>Daily</v>
    <v>44925</v>
    <v>44925</v>
    <v>0</v>
    <v>1</v>
    <v>638079552000000000,639285198101375929,0</v>
    <v>0</v>
    <v>c3839c</v>
    <v>XIDX:HAIS</v>
    <v>331</v>
  </rv>
  <rv s="1">
    <v>1</v>
    <v>XIDX:HAIS</v>
    <v>Daily</v>
    <v>45289</v>
    <v>45289</v>
    <v>0</v>
    <v>1</v>
    <v>638394048000000000,639285198101858062,0</v>
    <v>0</v>
    <v>c3839c</v>
    <v>XIDX:HAIS</v>
    <v>60</v>
  </rv>
  <rv s="1">
    <v>1</v>
    <v>XIDX:HAIS</v>
    <v>Daily</v>
    <v>45656</v>
    <v>45656</v>
    <v>0</v>
    <v>1</v>
    <v>638711136000000000,639285198102335937,0</v>
    <v>0</v>
    <v>c3839c</v>
    <v>XIDX:HAIS</v>
    <v>151</v>
  </rv>
  <rv s="1">
    <v>1</v>
    <v>XIDX:HAIS</v>
    <v>Daily</v>
    <v>46021</v>
    <v>46021</v>
    <v>0</v>
    <v>1</v>
    <v>639026496000000000,639285198100165929,0</v>
    <v>0</v>
    <v>c3839c</v>
    <v>XIDX:HAIS</v>
    <v>332</v>
  </rv>
  <rv s="1">
    <v>1</v>
    <v>XIDX:HAIS</v>
    <v>Daily</v>
    <v>46203</v>
    <v>46203</v>
    <v>0</v>
    <v>1</v>
    <v>639183744000000000,639285198100648047,0</v>
    <v>0</v>
    <v>c3839c</v>
    <v>XIDX:HAIS</v>
    <v>29</v>
  </rv>
  <rv s="1">
    <v>1</v>
    <v>XIDX:HAIS</v>
    <v>Daily</v>
    <v>46111</v>
    <v>46111</v>
    <v>0</v>
    <v>1</v>
    <v>639104256000000000,639285198101118058,0</v>
    <v>0</v>
    <v>c3839c</v>
    <v>XIDX:HAIS</v>
    <v>202</v>
  </rv>
  <rv s="1">
    <v>1</v>
    <v>XIDX:NICL</v>
    <v>Daily</v>
    <v>44560</v>
    <v>44560</v>
    <v>0</v>
    <v>1</v>
    <v>637764192000000000,639285198103634718,0</v>
    <v>0</v>
    <v>c2og3m</v>
    <v>XIDX:NICL</v>
    <v>333</v>
  </rv>
  <rv s="1">
    <v>1</v>
    <v>XIDX:NICL</v>
    <v>Daily</v>
    <v>44925</v>
    <v>44925</v>
    <v>0</v>
    <v>1</v>
    <v>638079552000000000,639285198104115897,0</v>
    <v>0</v>
    <v>c2og3m</v>
    <v>XIDX:NICL</v>
    <v>163</v>
  </rv>
  <rv s="1">
    <v>1</v>
    <v>XIDX:NICL</v>
    <v>Daily</v>
    <v>45289</v>
    <v>45289</v>
    <v>0</v>
    <v>1</v>
    <v>638394048000000000,639285198104594717,0</v>
    <v>0</v>
    <v>c2og3m</v>
    <v>XIDX:NICL</v>
    <v>70</v>
  </rv>
  <rv s="1">
    <v>1</v>
    <v>XIDX:NICL</v>
    <v>Daily</v>
    <v>45656</v>
    <v>45656</v>
    <v>0</v>
    <v>1</v>
    <v>638711136000000000,639285198105066059,0</v>
    <v>0</v>
    <v>c2og3m</v>
    <v>XIDX:NICL</v>
    <v>207</v>
  </rv>
  <rv s="1">
    <v>1</v>
    <v>XIDX:NICL</v>
    <v>Daily</v>
    <v>46021</v>
    <v>46021</v>
    <v>0</v>
    <v>1</v>
    <v>639026496000000000,639285198101325917,0</v>
    <v>0</v>
    <v>c2og3m</v>
    <v>XIDX:NICL</v>
    <v>334</v>
  </rv>
  <rv s="1">
    <v>1</v>
    <v>XIDX:NICL</v>
    <v>Daily</v>
    <v>46203</v>
    <v>46203</v>
    <v>0</v>
    <v>1</v>
    <v>639183744000000000,639285198101806059,0</v>
    <v>0</v>
    <v>c2og3m</v>
    <v>XIDX:NICL</v>
    <v>335</v>
  </rv>
  <rv s="1">
    <v>1</v>
    <v>XIDX:NICL</v>
    <v>Daily</v>
    <v>46111</v>
    <v>46111</v>
    <v>0</v>
    <v>1</v>
    <v>639104256000000000,639285198102274734,0</v>
    <v>0</v>
    <v>c2og3m</v>
    <v>XIDX:NICL</v>
    <v>288</v>
  </rv>
  <rv s="1">
    <v>1</v>
    <v>XIDX:FLMC</v>
    <v>Daily</v>
    <v>44560</v>
    <v>44560</v>
    <v>0</v>
    <v>1</v>
    <v>637764192000000000,639285198104818095,0</v>
    <v>0</v>
    <v>c2p22w</v>
    <v>XIDX:FLMC</v>
    <v>233</v>
  </rv>
  <rv s="1">
    <v>1</v>
    <v>XIDX:FLMC</v>
    <v>Daily</v>
    <v>44925</v>
    <v>44925</v>
    <v>0</v>
    <v>1</v>
    <v>638079552000000000,639285198105305946,0</v>
    <v>0</v>
    <v>c2p22w</v>
    <v>XIDX:FLMC</v>
    <v>7</v>
  </rv>
  <rv s="1">
    <v>1</v>
    <v>XIDX:FLMC</v>
    <v>Daily</v>
    <v>45289</v>
    <v>45289</v>
    <v>0</v>
    <v>1</v>
    <v>638394048000000000,639285198105778112,0</v>
    <v>0</v>
    <v>c2p22w</v>
    <v>XIDX:FLMC</v>
    <v>7</v>
  </rv>
  <rv s="1">
    <v>1</v>
    <v>XIDX:FLMC</v>
    <v>Daily</v>
    <v>45656</v>
    <v>45656</v>
    <v>0</v>
    <v>1</v>
    <v>638711136000000000,639285198101548057,0</v>
    <v>0</v>
    <v>c2p22w</v>
    <v>XIDX:FLMC</v>
    <v>92</v>
  </rv>
  <rv s="1">
    <v>1</v>
    <v>XIDX:FLMC</v>
    <v>Daily</v>
    <v>46021</v>
    <v>46021</v>
    <v>0</v>
    <v>1</v>
    <v>639026496000000000,639285198102018062,0</v>
    <v>0</v>
    <v>c2p22w</v>
    <v>XIDX:FLMC</v>
    <v>336</v>
  </rv>
  <rv s="1">
    <v>1</v>
    <v>XIDX:FLMC</v>
    <v>Daily</v>
    <v>46203</v>
    <v>46203</v>
    <v>0</v>
    <v>1</v>
    <v>639183744000000000,639285198102498068,0</v>
    <v>0</v>
    <v>c2p22w</v>
    <v>XIDX:FLMC</v>
    <v>6</v>
  </rv>
  <rv s="1">
    <v>1</v>
    <v>XIDX:FLMC</v>
    <v>Daily</v>
    <v>46111</v>
    <v>46111</v>
    <v>0</v>
    <v>1</v>
    <v>639104256000000000,639285198102971326,0</v>
    <v>0</v>
    <v>c2p22w</v>
    <v>XIDX:FLMC</v>
    <v>276</v>
  </rv>
  <rv s="1">
    <v>1</v>
    <v>XIDX:BMHS</v>
    <v>Daily</v>
    <v>44560</v>
    <v>44560</v>
    <v>0</v>
    <v>1</v>
    <v>637764192000000000,639285198104892432,0</v>
    <v>0</v>
    <v>c2md4c</v>
    <v>XIDX:BMHS</v>
    <v>288</v>
  </rv>
  <rv s="1">
    <v>1</v>
    <v>XIDX:BMHS</v>
    <v>Daily</v>
    <v>44925</v>
    <v>44925</v>
    <v>0</v>
    <v>1</v>
    <v>638079552000000000,639285198105378578,0</v>
    <v>0</v>
    <v>c2md4c</v>
    <v>XIDX:BMHS</v>
    <v>337</v>
  </rv>
  <rv s="1">
    <v>1</v>
    <v>XIDX:BMHS</v>
    <v>Daily</v>
    <v>45289</v>
    <v>45289</v>
    <v>0</v>
    <v>1</v>
    <v>638394048000000000,639285198105842400,0</v>
    <v>0</v>
    <v>c2md4c</v>
    <v>XIDX:BMHS</v>
    <v>338</v>
  </rv>
  <rv s="1">
    <v>1</v>
    <v>XIDX:BMHS</v>
    <v>Daily</v>
    <v>45656</v>
    <v>45656</v>
    <v>0</v>
    <v>1</v>
    <v>638711136000000000,639285198101810832,0</v>
    <v>0</v>
    <v>c2md4c</v>
    <v>XIDX:BMHS</v>
    <v>339</v>
  </rv>
  <rv s="1">
    <v>1</v>
    <v>XIDX:BMHS</v>
    <v>Daily</v>
    <v>46021</v>
    <v>46021</v>
    <v>0</v>
    <v>1</v>
    <v>639026496000000000,639285198102292423,0</v>
    <v>0</v>
    <v>c2md4c</v>
    <v>XIDX:BMHS</v>
    <v>340</v>
  </rv>
  <rv s="1">
    <v>1</v>
    <v>XIDX:BMHS</v>
    <v>Daily</v>
    <v>46203</v>
    <v>46203</v>
    <v>0</v>
    <v>1</v>
    <v>639183744000000000,639285198102772409,0</v>
    <v>0</v>
    <v>c2md4c</v>
    <v>XIDX:BMHS</v>
    <v>36</v>
  </rv>
  <rv s="1">
    <v>1</v>
    <v>XIDX:BMHS</v>
    <v>Daily</v>
    <v>46111</v>
    <v>46111</v>
    <v>0</v>
    <v>1</v>
    <v>639104256000000000,639285198103242414,0</v>
    <v>0</v>
    <v>c2md4c</v>
    <v>XIDX:BMHS</v>
    <v>340</v>
  </rv>
  <rv s="1">
    <v>1</v>
    <v>XIDX:LABA</v>
    <v>Daily</v>
    <v>44560</v>
    <v>44560</v>
    <v>0</v>
    <v>1</v>
    <v>637764192000000000,639285198104016057,0</v>
    <v>0</v>
    <v>c2ekur</v>
    <v>XIDX:LABA</v>
    <v>341</v>
  </rv>
  <rv s="1">
    <v>1</v>
    <v>XIDX:LABA</v>
    <v>Daily</v>
    <v>44925</v>
    <v>44925</v>
    <v>0</v>
    <v>1</v>
    <v>638079552000000000,639285198104494717,0</v>
    <v>0</v>
    <v>c2ekur</v>
    <v>XIDX:LABA</v>
    <v>63</v>
  </rv>
  <rv s="1">
    <v>1</v>
    <v>XIDX:LABA</v>
    <v>Daily</v>
    <v>45289</v>
    <v>45289</v>
    <v>0</v>
    <v>1</v>
    <v>638394048000000000,639285198104966057,0</v>
    <v>0</v>
    <v>c2ekur</v>
    <v>XIDX:LABA</v>
    <v>3</v>
  </rv>
  <rv s="1">
    <v>1</v>
    <v>XIDX:LABA</v>
    <v>Daily</v>
    <v>45656</v>
    <v>45656</v>
    <v>0</v>
    <v>1</v>
    <v>638711136000000000,639285198105434713,0</v>
    <v>0</v>
    <v>c2ekur</v>
    <v>XIDX:LABA</v>
    <v>33</v>
  </rv>
  <rv s="1">
    <v>1</v>
    <v>XIDX:LABA</v>
    <v>Daily</v>
    <v>46021</v>
    <v>46021</v>
    <v>0</v>
    <v>1</v>
    <v>639026496000000000,639285198105916052,0</v>
    <v>0</v>
    <v>c2ekur</v>
    <v>XIDX:LABA</v>
    <v>87</v>
  </rv>
  <rv s="1">
    <v>1</v>
    <v>XIDX:LABA</v>
    <v>Daily</v>
    <v>46203</v>
    <v>46203</v>
    <v>0</v>
    <v>1</v>
    <v>639183744000000000,639285198106384704,0</v>
    <v>0</v>
    <v>c2ekur</v>
    <v>XIDX:LABA</v>
    <v>342</v>
  </rv>
  <rv s="1">
    <v>1</v>
    <v>XIDX:LABA</v>
    <v>Daily</v>
    <v>46111</v>
    <v>46111</v>
    <v>0</v>
    <v>1</v>
    <v>639104256000000000,639285198106764702,0</v>
    <v>0</v>
    <v>c2ekur</v>
    <v>XIDX:LABA</v>
    <v>145</v>
  </rv>
  <rv s="1">
    <v>1</v>
    <v>XIDX:MASB</v>
    <v>Daily</v>
    <v>44560</v>
    <v>44560</v>
    <v>0</v>
    <v>1</v>
    <v>637764192000000000,639285198104182980,0</v>
    <v>0</v>
    <v>c2jw8m</v>
    <v>XIDX:MASB</v>
    <v>343</v>
  </rv>
  <rv s="1">
    <v>1</v>
    <v>XIDX:MASB</v>
    <v>Daily</v>
    <v>44925</v>
    <v>44925</v>
    <v>0</v>
    <v>1</v>
    <v>638079552000000000,639285198104652979,0</v>
    <v>0</v>
    <v>c2jw8m</v>
    <v>XIDX:MASB</v>
    <v>344</v>
  </rv>
  <rv s="1">
    <v>1</v>
    <v>XIDX:MASB</v>
    <v>Daily</v>
    <v>45289</v>
    <v>45289</v>
    <v>0</v>
    <v>1</v>
    <v>638394048000000000,639285198105135971,0</v>
    <v>0</v>
    <v>c2jw8m</v>
    <v>XIDX:MASB</v>
    <v>345</v>
  </rv>
  <rv s="1">
    <v>1</v>
    <v>XIDX:MASB</v>
    <v>Daily</v>
    <v>45656</v>
    <v>45656</v>
    <v>0</v>
    <v>1</v>
    <v>638711136000000000,639285198105607101,0</v>
    <v>0</v>
    <v>c2jw8m</v>
    <v>XIDX:MASB</v>
    <v>346</v>
  </rv>
  <rv s="1">
    <v>1</v>
    <v>XIDX:MASB</v>
    <v>Daily</v>
    <v>46021</v>
    <v>46021</v>
    <v>0</v>
    <v>1</v>
    <v>639026496000000000,639285198106082977,0</v>
    <v>0</v>
    <v>c2jw8m</v>
    <v>XIDX:MASB</v>
    <v>347</v>
  </rv>
  <rv s="1">
    <v>1</v>
    <v>XIDX:MASB</v>
    <v>Daily</v>
    <v>46203</v>
    <v>46203</v>
    <v>0</v>
    <v>1</v>
    <v>639183744000000000,639285198102065930,0</v>
    <v>0</v>
    <v>c2jw8m</v>
    <v>XIDX:MASB</v>
    <v>348</v>
  </rv>
  <rv s="1">
    <v>1</v>
    <v>XIDX:MASB</v>
    <v>Daily</v>
    <v>46111</v>
    <v>46111</v>
    <v>0</v>
    <v>1</v>
    <v>639104256000000000,639285198102553022,0</v>
    <v>0</v>
    <v>c2jw8m</v>
    <v>XIDX:MASB</v>
    <v>349</v>
  </rv>
  <rv s="1">
    <v>1</v>
    <v>XIDX:IPAC</v>
    <v>Daily</v>
    <v>44560</v>
    <v>44560</v>
    <v>0</v>
    <v>1</v>
    <v>637764192000000000,639285198103494968,0</v>
    <v>0</v>
    <v>c2ip4c</v>
    <v>XIDX:IPAC</v>
    <v>350</v>
  </rv>
  <rv s="1">
    <v>1</v>
    <v>XIDX:IPAC</v>
    <v>Daily</v>
    <v>44925</v>
    <v>44925</v>
    <v>0</v>
    <v>1</v>
    <v>638079552000000000,639285198103986488,0</v>
    <v>0</v>
    <v>c2ip4c</v>
    <v>XIDX:IPAC</v>
    <v>206</v>
  </rv>
  <rv s="1">
    <v>1</v>
    <v>XIDX:IPAC</v>
    <v>Daily</v>
    <v>45289</v>
    <v>45289</v>
    <v>0</v>
    <v>1</v>
    <v>638394048000000000,639285198104454958,0</v>
    <v>0</v>
    <v>c2ip4c</v>
    <v>XIDX:IPAC</v>
    <v>43</v>
  </rv>
  <rv s="1">
    <v>1</v>
    <v>XIDX:IPAC</v>
    <v>Daily</v>
    <v>45656</v>
    <v>45656</v>
    <v>0</v>
    <v>1</v>
    <v>638711136000000000,639285198104936494,0</v>
    <v>0</v>
    <v>c2ip4c</v>
    <v>XIDX:IPAC</v>
    <v>63</v>
  </rv>
  <rv s="1">
    <v>1</v>
    <v>XIDX:IPAC</v>
    <v>Daily</v>
    <v>46021</v>
    <v>46021</v>
    <v>0</v>
    <v>1</v>
    <v>639026496000000000,639285198105424715,0</v>
    <v>0</v>
    <v>c2ip4c</v>
    <v>XIDX:IPAC</v>
    <v>176</v>
  </rv>
  <rv s="1">
    <v>1</v>
    <v>XIDX:IPAC</v>
    <v>Daily</v>
    <v>46203</v>
    <v>46203</v>
    <v>0</v>
    <v>1</v>
    <v>639183744000000000,639285198105904708,0</v>
    <v>0</v>
    <v>c2ip4c</v>
    <v>XIDX:IPAC</v>
    <v>152</v>
  </rv>
  <rv s="1">
    <v>1</v>
    <v>XIDX:IPAC</v>
    <v>Daily</v>
    <v>46111</v>
    <v>46111</v>
    <v>0</v>
    <v>1</v>
    <v>639104256000000000,639285198106374952,0</v>
    <v>0</v>
    <v>c2ip4c</v>
    <v>XIDX:IPAC</v>
    <v>250</v>
  </rv>
  <rv s="1">
    <v>1</v>
    <v>XIDX:ARCI</v>
    <v>Daily</v>
    <v>44560</v>
    <v>44560</v>
    <v>0</v>
    <v>1</v>
    <v>637764192000000000,639285198103173004,0</v>
    <v>0</v>
    <v>c2il1h</v>
    <v>XIDX:ARCI</v>
    <v>351</v>
  </rv>
  <rv s="1">
    <v>1</v>
    <v>XIDX:ARCI</v>
    <v>Daily</v>
    <v>44925</v>
    <v>44925</v>
    <v>0</v>
    <v>1</v>
    <v>638079552000000000,639285198103653003,0</v>
    <v>0</v>
    <v>c2il1h</v>
    <v>XIDX:ARCI</v>
    <v>352</v>
  </rv>
  <rv s="1">
    <v>1</v>
    <v>XIDX:ARCI</v>
    <v>Daily</v>
    <v>45289</v>
    <v>45289</v>
    <v>0</v>
    <v>1</v>
    <v>638394048000000000,639285198104137116,0</v>
    <v>0</v>
    <v>c2il1h</v>
    <v>XIDX:ARCI</v>
    <v>175</v>
  </rv>
  <rv s="1">
    <v>1</v>
    <v>XIDX:ARCI</v>
    <v>Daily</v>
    <v>45656</v>
    <v>45656</v>
    <v>0</v>
    <v>1</v>
    <v>638711136000000000,639285198104637108,0</v>
    <v>0</v>
    <v>c2il1h</v>
    <v>XIDX:ARCI</v>
    <v>167</v>
  </rv>
  <rv s="1">
    <v>1</v>
    <v>XIDX:ARCI</v>
    <v>Daily</v>
    <v>46021</v>
    <v>46021</v>
    <v>0</v>
    <v>1</v>
    <v>639026496000000000,639285198105122987,0</v>
    <v>0</v>
    <v>c2il1h</v>
    <v>XIDX:ARCI</v>
    <v>353</v>
  </rv>
  <rv s="1">
    <v>1</v>
    <v>XIDX:ARCI</v>
    <v>Daily</v>
    <v>46203</v>
    <v>46203</v>
    <v>0</v>
    <v>1</v>
    <v>639183744000000000,639285198105602991,0</v>
    <v>0</v>
    <v>c2il1h</v>
    <v>XIDX:ARCI</v>
    <v>308</v>
  </rv>
  <rv s="1">
    <v>1</v>
    <v>XIDX:ARCI</v>
    <v>Daily</v>
    <v>46111</v>
    <v>46111</v>
    <v>0</v>
    <v>1</v>
    <v>639104256000000000,639285198106085946,0</v>
    <v>0</v>
    <v>c2il1h</v>
    <v>XIDX:ARCI</v>
    <v>354</v>
  </rv>
</rvData>
</file>

<file path=xl/richData/rdrichvaluestructure.xml><?xml version="1.0" encoding="utf-8"?>
<rvStructures xmlns="http://schemas.microsoft.com/office/spreadsheetml/2017/richdata" count="2">
  <s t="_formattednumber">
    <k n="_Format" t="spb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</s>
</rvStructures>
</file>

<file path=xl/richData/rdsupportingpropertybag.xml><?xml version="1.0" encoding="utf-8"?>
<supportingPropertyBags xmlns="http://schemas.microsoft.com/office/spreadsheetml/2017/richdata2">
  <spbData count="2">
    <spb s="0">
      <v>1</v>
    </spb>
    <spb s="1">
      <v>2</v>
      <v>1</v>
    </spb>
  </spbData>
</supportingPropertyBags>
</file>

<file path=xl/richData/rdsupportingpropertybagstructure.xml><?xml version="1.0" encoding="utf-8"?>
<spbStructures xmlns="http://schemas.microsoft.com/office/spreadsheetml/2017/richdata2" count="2">
  <s>
    <k n="_Self" t="i"/>
  </s>
  <s>
    <k n="Date" t="i"/>
    <k n="Clos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2">
    <x:dxf>
      <x:numFmt numFmtId="19" formatCode="dd/mm/yyyy"/>
    </x:dxf>
    <x:dxf>
      <x:numFmt numFmtId="0" formatCode="General"/>
    </x:dxf>
  </dxfs>
  <richProperties>
    <rPr n="NumberFormat" t="s"/>
  </richProperties>
  <richStyles>
    <rSty dxfid="1">
      <rpv i="0">_-[$Rp-en-ID]* #,##0.00_-;-[$Rp-en-ID]* #,##0.00_-;_-[$Rp-en-ID]* "-"??_-;_-@_-</rpv>
    </rSty>
    <rSty dxfid="0"/>
  </richStyles>
</rich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44"/>
  <sheetViews>
    <sheetView tabSelected="1"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0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4</v>
      </c>
      <c r="D2" s="2" t="str">
        <f ca="1">IFERROR(_xlfn.STOCKHISTORY("XIDX:" &amp; $C$1, D3, , 0, 0, 1), "Libur")</f>
        <v>Libur</v>
      </c>
      <c r="E2" s="2" vm="1">
        <f ca="1">IFERROR(_xlfn.STOCKHISTORY("XIDX:" &amp; $C$1, E3, , 0, 0, 1), "Libur")</f>
        <v>7575</v>
      </c>
      <c r="H2" s="2" t="str">
        <f ca="1">IFERROR(INDEX(D2:G2,COUNT(D2:G2)),"")</f>
        <v>Libur</v>
      </c>
      <c r="I2" s="2" t="str">
        <f t="shared" ref="I2:P2" ca="1" si="0">IFERROR(_xlfn.STOCKHISTORY("XIDX:" &amp; $C$1, I1, , 0, 0, 1), "Libur")</f>
        <v>Libur</v>
      </c>
      <c r="J2" s="2" vm="2">
        <f t="shared" ca="1" si="0"/>
        <v>78</v>
      </c>
      <c r="K2" s="2" vm="3">
        <f t="shared" ca="1" si="0"/>
        <v>63</v>
      </c>
      <c r="L2" s="2" vm="4">
        <f t="shared" ca="1" si="0"/>
        <v>61</v>
      </c>
      <c r="M2" s="2" vm="5">
        <f t="shared" ca="1" si="0"/>
        <v>202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</row>
    <row r="3" spans="1:1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6" ht="15.5" x14ac:dyDescent="0.35">
      <c r="B4" t="s">
        <v>5</v>
      </c>
      <c r="C4" t="s">
        <v>6</v>
      </c>
      <c r="D4" s="2">
        <f>IFERROR(INDEX(D51:D500,MATCH($C$4,$C$51:$C$500,0)),"")</f>
        <v>26140538468</v>
      </c>
      <c r="E4" s="2">
        <f>IFERROR(INDEX(E51:E500,MATCH($C$4,$C$51:$C$500,0)),"")</f>
        <v>25120504766</v>
      </c>
      <c r="H4" s="2">
        <f>IFERROR(SUM(D4:G4)*(4/MAX(1,COUNT(D4:G4))),"")</f>
        <v>102522086468</v>
      </c>
      <c r="I4" s="2">
        <f t="shared" ref="I4:P4" si="1">IFERROR(INDEX(I51:I500,MATCH($C$4,$C$51:$C$500,0)),"")</f>
        <v>127866478461</v>
      </c>
      <c r="J4" s="2">
        <f t="shared" si="1"/>
        <v>208808125380</v>
      </c>
      <c r="K4" s="2">
        <f t="shared" si="1"/>
        <v>211473675042</v>
      </c>
      <c r="L4" s="2">
        <f t="shared" si="1"/>
        <v>166545619384</v>
      </c>
      <c r="M4" s="2">
        <f t="shared" si="1"/>
        <v>109849125348</v>
      </c>
      <c r="N4" s="2">
        <f t="shared" si="1"/>
        <v>61162632114</v>
      </c>
      <c r="O4" s="2">
        <f t="shared" si="1"/>
        <v>47469665980</v>
      </c>
      <c r="P4" s="2">
        <f t="shared" si="1"/>
        <v>40057259715</v>
      </c>
    </row>
    <row r="5" spans="1:16" ht="15.5" x14ac:dyDescent="0.35">
      <c r="B5" t="s">
        <v>7</v>
      </c>
      <c r="C5" t="s">
        <v>8</v>
      </c>
      <c r="D5" s="2">
        <f>IFERROR(INDEX(D51:D500,MATCH($C$5,$C$51:$C$500,0)),"")</f>
        <v>-13939986685</v>
      </c>
      <c r="E5" s="2">
        <f>IFERROR(INDEX(E51:E500,MATCH($C$5,$C$51:$C$500,0)),"")</f>
        <v>-18484260111</v>
      </c>
      <c r="H5" s="2">
        <f>IFERROR(SUM(D5:G5)*(4/MAX(1,COUNT(D5:G5))),"")</f>
        <v>-64848493592</v>
      </c>
      <c r="I5" s="2">
        <f t="shared" ref="I5:P5" si="2">IFERROR(INDEX(I51:I500,MATCH($C$5,$C$51:$C$500,0)),"")</f>
        <v>-8958439512</v>
      </c>
      <c r="J5" s="2">
        <f t="shared" si="2"/>
        <v>6780494928</v>
      </c>
      <c r="K5" s="2">
        <f t="shared" si="2"/>
        <v>18533119101</v>
      </c>
      <c r="L5" s="2">
        <f t="shared" si="2"/>
        <v>15481934207</v>
      </c>
      <c r="M5" s="2">
        <f t="shared" si="2"/>
        <v>7064632687</v>
      </c>
      <c r="N5" s="2">
        <f t="shared" si="2"/>
        <v>2715283229</v>
      </c>
      <c r="O5" s="2">
        <f t="shared" si="2"/>
        <v>437387134</v>
      </c>
      <c r="P5" s="2">
        <f t="shared" si="2"/>
        <v>1095620325</v>
      </c>
    </row>
    <row r="6" spans="1:16" ht="15.5" x14ac:dyDescent="0.35">
      <c r="B6" t="s">
        <v>9</v>
      </c>
      <c r="C6" t="s">
        <v>10</v>
      </c>
      <c r="D6" s="2">
        <f>IFERROR(INDEX(D51:D500,MATCH($C$6,$C$51:$C$500,0)),"")</f>
        <v>114233933519</v>
      </c>
      <c r="E6" s="2">
        <f>IFERROR(INDEX(E51:E500,MATCH($C$6,$C$51:$C$500,0)),"")</f>
        <v>128173031355</v>
      </c>
      <c r="H6" s="2">
        <f>IFERROR(INDEX(D6:G6,COUNT(D6:G6)),"")</f>
        <v>128173031355</v>
      </c>
      <c r="I6" s="2">
        <f t="shared" ref="I6:P6" si="3">IFERROR(INDEX(I51:I500,MATCH($C$6,$C$51:$C$500,0)),"")</f>
        <v>128173031355</v>
      </c>
      <c r="J6" s="2">
        <f t="shared" si="3"/>
        <v>137089219981</v>
      </c>
      <c r="K6" s="2">
        <f t="shared" si="3"/>
        <v>130131116565</v>
      </c>
      <c r="L6" s="2">
        <f t="shared" si="3"/>
        <v>109128984688</v>
      </c>
      <c r="M6" s="2">
        <f t="shared" si="3"/>
        <v>93405434555</v>
      </c>
      <c r="N6" s="2">
        <f t="shared" si="3"/>
        <v>34558444282</v>
      </c>
      <c r="O6" s="2">
        <f t="shared" si="3"/>
        <v>3811271804</v>
      </c>
      <c r="P6" s="2">
        <f t="shared" si="3"/>
        <v>3373884670</v>
      </c>
    </row>
    <row r="7" spans="1:16" ht="15.5" x14ac:dyDescent="0.35">
      <c r="B7" t="s">
        <v>11</v>
      </c>
      <c r="C7" t="s">
        <v>12</v>
      </c>
      <c r="D7" s="3">
        <f>IFERROR(INDEX(D51:D500,MATCH($C$7,$C$51:$C$500,0))/1000000000,"")</f>
        <v>1.9</v>
      </c>
      <c r="E7" s="3">
        <f>IFERROR(INDEX(E51:E500,MATCH($C$7,$C$51:$C$500,0))/1000000000,"")</f>
        <v>1.9</v>
      </c>
      <c r="H7" s="3">
        <f>IFERROR(INDEX(D7:G7,COUNT(D7:G7)),"")</f>
        <v>1.9</v>
      </c>
      <c r="I7" s="3">
        <f t="shared" ref="I7:P7" si="4">IFERROR(INDEX(I51:I500,MATCH($C$7,$C$51:$C$500,0))/1000000000,"")</f>
        <v>1.9</v>
      </c>
      <c r="J7" s="3">
        <f t="shared" si="4"/>
        <v>1.9</v>
      </c>
      <c r="K7" s="3">
        <f t="shared" si="4"/>
        <v>1.9</v>
      </c>
      <c r="L7" s="3">
        <f t="shared" si="4"/>
        <v>1.9</v>
      </c>
      <c r="M7" s="3">
        <f t="shared" si="4"/>
        <v>1.9</v>
      </c>
      <c r="N7" s="3">
        <f t="shared" si="4"/>
        <v>1.5</v>
      </c>
      <c r="O7" s="3">
        <f t="shared" si="4"/>
        <v>0</v>
      </c>
      <c r="P7" s="3">
        <f t="shared" si="4"/>
        <v>0</v>
      </c>
    </row>
    <row r="8" spans="1:1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10000000000</v>
      </c>
      <c r="E8" s="2">
        <f>IFERROR(INDEX(E51:E500,MATCH("Free cash flow (Quarter)",$C$51:$C$500,0)),"")</f>
        <v>-24000000000</v>
      </c>
      <c r="H8" s="2">
        <f>IFERROR(INDEX(D8:G8,COUNT(D8:G8)),"")</f>
        <v>-24000000000</v>
      </c>
      <c r="I8" s="2">
        <f t="shared" ref="I8:P8" si="5">IFERROR(INDEX(I51:I500,MATCH($C$8,$C$51:$C$500,0)),"")</f>
        <v>-33000000000</v>
      </c>
      <c r="J8" s="2">
        <f t="shared" si="5"/>
        <v>-17000000000</v>
      </c>
      <c r="K8" s="2">
        <f t="shared" si="5"/>
        <v>18000000000</v>
      </c>
      <c r="L8" s="2">
        <f t="shared" si="5"/>
        <v>9000000000</v>
      </c>
      <c r="M8" s="2">
        <f t="shared" si="5"/>
        <v>-39000000000</v>
      </c>
      <c r="N8" s="2">
        <f t="shared" si="5"/>
        <v>-2000000000</v>
      </c>
      <c r="O8" s="2">
        <f t="shared" si="5"/>
        <v>-3000000000</v>
      </c>
      <c r="P8" s="2">
        <f t="shared" si="5"/>
        <v>-16000000000</v>
      </c>
    </row>
    <row r="9" spans="1:16" ht="15.5" x14ac:dyDescent="0.35">
      <c r="A9" t="s">
        <v>16</v>
      </c>
      <c r="C9" t="s">
        <v>17</v>
      </c>
      <c r="D9" s="3">
        <f>IFERROR(INDEX(D51:D500,MATCH("Free cash flow per share (Quarter)",$C$51:$C$500,0)),"")</f>
        <v>5.37</v>
      </c>
      <c r="E9" s="3">
        <f>IFERROR(INDEX(E51:E500,MATCH("Free cash flow per share (Quarter)",$C$51:$C$500,0)),"")</f>
        <v>-12.64</v>
      </c>
      <c r="H9" s="3">
        <f>IFERROR(INDEX(D9:G9,COUNT(D9:G9)),"")</f>
        <v>-12.64</v>
      </c>
      <c r="I9" s="3">
        <f t="shared" ref="I9:P9" si="6">IFERROR(INDEX(I51:I500,MATCH($C$9,$C$51:$C$500,0)),"")</f>
        <v>-17.3</v>
      </c>
      <c r="J9" s="3">
        <f t="shared" si="6"/>
        <v>-8.7100000000000009</v>
      </c>
      <c r="K9" s="3">
        <f t="shared" si="6"/>
        <v>9.4600000000000009</v>
      </c>
      <c r="L9" s="3">
        <f t="shared" si="6"/>
        <v>4.6399999999999997</v>
      </c>
      <c r="M9" s="3">
        <f t="shared" si="6"/>
        <v>-20.3</v>
      </c>
      <c r="N9" s="3">
        <f t="shared" si="6"/>
        <v>-1.65</v>
      </c>
      <c r="O9" s="3">
        <f t="shared" si="6"/>
        <v>-138831.57999999999</v>
      </c>
      <c r="P9" s="3">
        <f t="shared" si="6"/>
        <v>-786774.38</v>
      </c>
    </row>
    <row r="10" spans="1:16" ht="15.5" x14ac:dyDescent="0.35">
      <c r="C10" t="s">
        <v>18</v>
      </c>
      <c r="D10" s="3" t="str">
        <f ca="1">IFERROR(IF(D9=0,"",D2/D9),"")</f>
        <v/>
      </c>
      <c r="E10" s="3">
        <f ca="1">IFERROR(IF(E9=0,"",E2/E9),"")</f>
        <v>-599.28797468354423</v>
      </c>
      <c r="I10" s="3" t="str">
        <f t="shared" ref="I10:P10" ca="1" si="7">IFERROR(IF(I9=0,"",I2/I9),"")</f>
        <v/>
      </c>
      <c r="J10" s="3">
        <f t="shared" ca="1" si="7"/>
        <v>-8.9552238805970141</v>
      </c>
      <c r="K10" s="3">
        <f t="shared" ca="1" si="7"/>
        <v>6.6596194503171242</v>
      </c>
      <c r="L10" s="3">
        <f t="shared" ca="1" si="7"/>
        <v>13.146551724137932</v>
      </c>
      <c r="M10" s="3">
        <f t="shared" ca="1" si="7"/>
        <v>-9.9507389162561566</v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</row>
    <row r="11" spans="1:16" ht="15.5" x14ac:dyDescent="0.35">
      <c r="B11" t="s">
        <v>19</v>
      </c>
      <c r="C11" t="s">
        <v>20</v>
      </c>
      <c r="D11" s="2">
        <f>IFERROR(INDEX(D51:D500,MATCH($C$11,$C$51:$C$500,0)),"")</f>
        <v>1291685076</v>
      </c>
      <c r="E11" s="2">
        <f>IFERROR(INDEX(E51:E500,MATCH($C$11,$C$51:$C$500,0)),"")</f>
        <v>3156869509</v>
      </c>
      <c r="H11" s="2">
        <f>IFERROR(INDEX(D11:G11,COUNT(D11:G11)),"")</f>
        <v>3156869509</v>
      </c>
      <c r="I11" s="2">
        <f t="shared" ref="I11:P11" si="8">IFERROR(INDEX(I51:I500,MATCH($C$11,$C$51:$C$500,0)),"")</f>
        <v>3156869509</v>
      </c>
      <c r="J11" s="2">
        <f t="shared" si="8"/>
        <v>7783983680</v>
      </c>
      <c r="K11" s="2">
        <f t="shared" si="8"/>
        <v>6824569377</v>
      </c>
      <c r="L11" s="2">
        <f t="shared" si="8"/>
        <v>9015729655</v>
      </c>
      <c r="M11" s="2">
        <f t="shared" si="8"/>
        <v>7928448465</v>
      </c>
      <c r="N11" s="2">
        <f t="shared" si="8"/>
        <v>3946941014</v>
      </c>
      <c r="O11" s="2">
        <f t="shared" si="8"/>
        <v>2936089624</v>
      </c>
      <c r="P11" s="2">
        <f t="shared" si="8"/>
        <v>2624742972</v>
      </c>
    </row>
    <row r="12" spans="1:1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-1000000000</v>
      </c>
      <c r="E12" s="2">
        <f>IFERROR(INDEX(E51:E500,MATCH("Net Debt (Quarter)",$C$51:$C$500,0)),"")</f>
        <v>-3000000000</v>
      </c>
      <c r="H12" s="2">
        <f>IFERROR(INDEX(D12:G12,COUNT(D12:G12)),"")</f>
        <v>-3000000000</v>
      </c>
      <c r="I12" s="2">
        <f t="shared" ref="I12:P12" si="9">IFERROR(INDEX(I51:I500,MATCH($C$12,$C$51:$C$500,0)),"")</f>
        <v>-3000000000</v>
      </c>
      <c r="J12" s="2">
        <f t="shared" si="9"/>
        <v>-8000000000</v>
      </c>
      <c r="K12" s="2">
        <f t="shared" si="9"/>
        <v>-5000000000</v>
      </c>
      <c r="L12" s="2">
        <f t="shared" si="9"/>
        <v>0</v>
      </c>
      <c r="M12" s="2">
        <f t="shared" si="9"/>
        <v>4000000000</v>
      </c>
      <c r="N12" s="2">
        <f t="shared" si="9"/>
        <v>15000000000</v>
      </c>
      <c r="O12" s="2">
        <f t="shared" si="9"/>
        <v>10000000000</v>
      </c>
      <c r="P12" s="2">
        <f t="shared" si="9"/>
        <v>17000000000</v>
      </c>
    </row>
    <row r="13" spans="1:1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P13" si="10">IFERROR(INDEX(I51:I500,MATCH($C$13,$C$51:$C$500,0)),"")</f>
        <v>0</v>
      </c>
      <c r="J13" s="2">
        <f t="shared" si="10"/>
        <v>0</v>
      </c>
      <c r="K13" s="2">
        <f t="shared" si="10"/>
        <v>1000000000</v>
      </c>
      <c r="L13" s="2">
        <f t="shared" si="10"/>
        <v>9000000000</v>
      </c>
      <c r="M13" s="2">
        <f t="shared" si="10"/>
        <v>12000000000</v>
      </c>
      <c r="N13" s="2">
        <f t="shared" si="10"/>
        <v>18000000000</v>
      </c>
      <c r="O13" s="2">
        <f t="shared" si="10"/>
        <v>13000000000</v>
      </c>
      <c r="P13" s="2">
        <f t="shared" si="10"/>
        <v>20000000000</v>
      </c>
    </row>
    <row r="14" spans="1:16" ht="15.5" x14ac:dyDescent="0.35">
      <c r="C14" t="s">
        <v>27</v>
      </c>
      <c r="D14" s="2">
        <f>IFERROR(INDEX(D51:D500,MATCH($C$14,$C$51:$C$500,0)),"")</f>
        <v>0</v>
      </c>
      <c r="E14" s="2">
        <f>IFERROR(INDEX(E51:E500,MATCH($C$14,$C$51:$C$500,0)),"")</f>
        <v>-1498291489</v>
      </c>
      <c r="H14" s="2">
        <f>IFERROR(SUM(D14:G14)*(4/MAX(1,COUNT(D14:G14))),"")</f>
        <v>-2996582978</v>
      </c>
      <c r="I14" s="2">
        <f t="shared" ref="I14:P14" si="11">IFERROR(INDEX(I51:I500,MATCH($C$14,$C$51:$C$500,0)),"")</f>
        <v>-2919486103</v>
      </c>
      <c r="J14" s="2">
        <f t="shared" si="11"/>
        <v>-9745580164</v>
      </c>
      <c r="K14" s="2">
        <f t="shared" si="11"/>
        <v>-6748840144</v>
      </c>
      <c r="L14" s="2">
        <f t="shared" si="11"/>
        <v>-5786561246</v>
      </c>
      <c r="M14" s="2">
        <f t="shared" si="11"/>
        <v>-10216104815</v>
      </c>
      <c r="N14" s="2">
        <f t="shared" si="11"/>
        <v>-1960185785</v>
      </c>
      <c r="O14" s="2">
        <f t="shared" si="11"/>
        <v>-1100616974</v>
      </c>
      <c r="P14" s="2">
        <f t="shared" si="11"/>
        <v>-1666343239</v>
      </c>
    </row>
    <row r="15" spans="1:16" ht="15.5" x14ac:dyDescent="0.35">
      <c r="C15" t="s">
        <v>28</v>
      </c>
      <c r="D15" s="2">
        <f>IFERROR(INDEX(D51:D500,MATCH($C$15,$C$51:$C$500,0)),"")</f>
        <v>-146514952</v>
      </c>
      <c r="E15" s="2">
        <f>IFERROR(INDEX(E51:E500,MATCH($C$15,$C$51:$C$500,0)),"")</f>
        <v>943208806</v>
      </c>
      <c r="H15" s="2">
        <f>IFERROR(SUM(D15:G15)*(4/MAX(1,COUNT(D15:G15))),"")</f>
        <v>1593387708</v>
      </c>
      <c r="I15" s="2">
        <f t="shared" ref="I15:P15" si="12">IFERROR(INDEX(I51:I500,MATCH($C$15,$C$51:$C$500,0)),"")</f>
        <v>-607990909</v>
      </c>
      <c r="J15" s="2">
        <f t="shared" si="12"/>
        <v>-3870074655</v>
      </c>
      <c r="K15" s="2">
        <f t="shared" si="12"/>
        <v>-5293176849</v>
      </c>
      <c r="L15" s="2">
        <f t="shared" si="12"/>
        <v>-3285091083</v>
      </c>
      <c r="M15" s="2">
        <f t="shared" si="12"/>
        <v>-1311857491</v>
      </c>
      <c r="N15" s="2">
        <f t="shared" si="12"/>
        <v>-908776363</v>
      </c>
      <c r="O15" s="2">
        <f t="shared" si="12"/>
        <v>-213980039</v>
      </c>
      <c r="P15" s="2">
        <f t="shared" si="12"/>
        <v>-206610164</v>
      </c>
    </row>
    <row r="16" spans="1:16" ht="15.5" x14ac:dyDescent="0.35">
      <c r="C16" t="s">
        <v>29</v>
      </c>
      <c r="D16" s="2">
        <f>IFERROR(INDEX(D51:D500,MATCH($C$16,$C$51:$C$500,0)),"")</f>
        <v>-13958443461</v>
      </c>
      <c r="E16" s="2">
        <f>IFERROR(INDEX(E51:E500,MATCH($C$16,$C$51:$C$500,0)),"")</f>
        <v>-19566093894</v>
      </c>
      <c r="H16" s="2">
        <f>IFERROR(SUM(D16:G16)*(4/MAX(1,COUNT(D16:G16))),"")</f>
        <v>-67049074710</v>
      </c>
      <c r="I16" s="2">
        <f t="shared" ref="I16:P16" si="13">IFERROR(INDEX(I51:I500,MATCH($C$16,$C$51:$C$500,0)),"")</f>
        <v>-8379248414</v>
      </c>
      <c r="J16" s="2">
        <f t="shared" si="13"/>
        <v>10633329200</v>
      </c>
      <c r="K16" s="2">
        <f t="shared" si="13"/>
        <v>23597019312</v>
      </c>
      <c r="L16" s="2">
        <f t="shared" si="13"/>
        <v>18835569259</v>
      </c>
      <c r="M16" s="2">
        <f t="shared" si="13"/>
        <v>8436211445</v>
      </c>
      <c r="N16" s="2">
        <f t="shared" si="13"/>
        <v>3615214841</v>
      </c>
      <c r="O16" s="2">
        <f t="shared" si="13"/>
        <v>687024391</v>
      </c>
      <c r="P16" s="2">
        <f t="shared" si="13"/>
        <v>1223190124</v>
      </c>
    </row>
    <row r="17" spans="1:16" ht="15.5" x14ac:dyDescent="0.35">
      <c r="A17" t="s">
        <v>30</v>
      </c>
    </row>
    <row r="18" spans="1:1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</row>
    <row r="19" spans="1:16" ht="15.5" x14ac:dyDescent="0.35">
      <c r="A19" t="s">
        <v>40</v>
      </c>
      <c r="C19" t="s">
        <v>41</v>
      </c>
    </row>
    <row r="20" spans="1:16" ht="15.5" x14ac:dyDescent="0.35">
      <c r="A20" t="s">
        <v>42</v>
      </c>
      <c r="C20" t="s">
        <v>43</v>
      </c>
      <c r="D20" s="2" t="str">
        <f ca="1">IFERROR(D21*D2,"")</f>
        <v/>
      </c>
      <c r="E20" s="2">
        <f ca="1">IFERROR(E21*E2,"")</f>
        <v>14392500000000</v>
      </c>
      <c r="H20" s="2" t="str">
        <f t="shared" ref="H20:P20" ca="1" si="14">IFERROR(H21*H2,"")</f>
        <v/>
      </c>
      <c r="I20" s="2" t="str">
        <f t="shared" ca="1" si="14"/>
        <v/>
      </c>
      <c r="J20" s="2">
        <f t="shared" ca="1" si="14"/>
        <v>148200000000</v>
      </c>
      <c r="K20" s="2">
        <f t="shared" ca="1" si="14"/>
        <v>119700000000</v>
      </c>
      <c r="L20" s="2">
        <f t="shared" ca="1" si="14"/>
        <v>115900000000</v>
      </c>
      <c r="M20" s="2">
        <f t="shared" ca="1" si="14"/>
        <v>383800000000</v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</row>
    <row r="21" spans="1:16" ht="15.5" x14ac:dyDescent="0.35">
      <c r="C21" t="s">
        <v>12</v>
      </c>
      <c r="D21" s="2">
        <f>IFERROR(INDEX(D51:D500,MATCH($C$7,$C$51:$C$500,0)),"")</f>
        <v>1900000000</v>
      </c>
      <c r="E21" s="2">
        <f>IFERROR(INDEX(E51:E500,MATCH($C$7,$C$51:$C$500,0)),"")</f>
        <v>1900000000</v>
      </c>
      <c r="H21" s="2">
        <f>IFERROR(INDEX(D21:G21,COUNT(D21:G21)),"")</f>
        <v>1900000000</v>
      </c>
      <c r="I21" s="2">
        <f t="shared" ref="I21:P21" si="15">IFERROR(INDEX(I51:I500,MATCH($C$7,$C$51:$C$500,0)),"")</f>
        <v>1900000000</v>
      </c>
      <c r="J21" s="2">
        <f t="shared" si="15"/>
        <v>1900000000</v>
      </c>
      <c r="K21" s="2">
        <f t="shared" si="15"/>
        <v>1900000000</v>
      </c>
      <c r="L21" s="2">
        <f t="shared" si="15"/>
        <v>1900000000</v>
      </c>
      <c r="M21" s="2">
        <f t="shared" si="15"/>
        <v>1900000000</v>
      </c>
      <c r="N21" s="2">
        <f t="shared" si="15"/>
        <v>1500000000</v>
      </c>
      <c r="O21" s="2">
        <f t="shared" si="15"/>
        <v>0</v>
      </c>
      <c r="P21" s="2">
        <f t="shared" si="15"/>
        <v>0</v>
      </c>
    </row>
    <row r="23" spans="1:16" ht="15.5" x14ac:dyDescent="0.35">
      <c r="B23" t="s">
        <v>44</v>
      </c>
      <c r="C23" t="s">
        <v>45</v>
      </c>
      <c r="D23" s="3">
        <f>IFERROR(D5/D6*100,"")</f>
        <v>-12.203017313311221</v>
      </c>
      <c r="E23" s="3">
        <f>IFERROR(E5/E6*100,"")</f>
        <v>-14.421333345705358</v>
      </c>
      <c r="H23" s="3">
        <f t="shared" ref="H23:P23" si="16">IFERROR(H5/H6*100,"")</f>
        <v>-50.594491607512623</v>
      </c>
      <c r="I23" s="3">
        <f t="shared" si="16"/>
        <v>-6.9893326367446749</v>
      </c>
      <c r="J23" s="3">
        <f t="shared" si="16"/>
        <v>4.9460453046123893</v>
      </c>
      <c r="K23" s="3">
        <f t="shared" si="16"/>
        <v>14.241881258079253</v>
      </c>
      <c r="L23" s="3">
        <f t="shared" si="16"/>
        <v>14.186821449189582</v>
      </c>
      <c r="M23" s="3">
        <f t="shared" si="16"/>
        <v>7.5634064769969314</v>
      </c>
      <c r="N23" s="3">
        <f t="shared" si="16"/>
        <v>7.8570759923191149</v>
      </c>
      <c r="O23" s="3">
        <f t="shared" si="16"/>
        <v>11.476146454339839</v>
      </c>
      <c r="P23" s="3">
        <f t="shared" si="16"/>
        <v>32.473555920333226</v>
      </c>
    </row>
    <row r="24" spans="1:16" ht="15.5" x14ac:dyDescent="0.35">
      <c r="C24" t="s">
        <v>46</v>
      </c>
      <c r="D24" s="4">
        <f>IFERROR(_xlfn.RRI(5,I23,D23),"")</f>
        <v>0.1179086163065961</v>
      </c>
      <c r="E24" s="4" t="str">
        <f>IFERROR(_xlfn.RRI(5,J23,E23),"")</f>
        <v/>
      </c>
      <c r="H24" s="4" t="str">
        <f t="shared" ref="H24:P24" si="17">IFERROR(_xlfn.RRI(5,M23,H23),"")</f>
        <v/>
      </c>
      <c r="I24" s="4" t="str">
        <f t="shared" si="17"/>
        <v/>
      </c>
      <c r="J24" s="4">
        <f t="shared" si="17"/>
        <v>-0.15493055044937598</v>
      </c>
      <c r="K24" s="4">
        <f t="shared" si="17"/>
        <v>-0.15197725126593986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47</v>
      </c>
      <c r="C25" t="s">
        <v>48</v>
      </c>
      <c r="D25" s="3">
        <f>IFERROR(INDEX(D51:D500,MATCH($A$25,$C$51:$C$500,0)),"")</f>
        <v>-7.41</v>
      </c>
      <c r="E25" s="3">
        <f>IFERROR(INDEX(E51:E500,MATCH($A$25,$C$51:$C$500,0)),"")</f>
        <v>-9.74</v>
      </c>
      <c r="H25" s="3">
        <f>IFERROR(INDEX(D25:G25,COUNT(D25:G25)),"")</f>
        <v>-9.74</v>
      </c>
      <c r="I25" s="3">
        <f t="shared" ref="I25:P25" si="18">IFERROR(INDEX(I51:I500,MATCH($C$25,$C$51:$C$500,0)),"")</f>
        <v>-4.7300000000000004</v>
      </c>
      <c r="J25" s="3">
        <f t="shared" si="18"/>
        <v>3.47</v>
      </c>
      <c r="K25" s="3">
        <f t="shared" si="18"/>
        <v>9.52</v>
      </c>
      <c r="L25" s="3">
        <f t="shared" si="18"/>
        <v>8.1199999999999992</v>
      </c>
      <c r="M25" s="3">
        <f t="shared" si="18"/>
        <v>3.73</v>
      </c>
      <c r="N25" s="3">
        <f t="shared" si="18"/>
        <v>1.8</v>
      </c>
      <c r="O25" s="3">
        <f t="shared" si="18"/>
        <v>23652.22</v>
      </c>
      <c r="P25" s="3">
        <f t="shared" si="18"/>
        <v>50829</v>
      </c>
    </row>
    <row r="26" spans="1:16" ht="15.5" x14ac:dyDescent="0.35">
      <c r="C26" t="s">
        <v>49</v>
      </c>
      <c r="D26" s="4">
        <f>IFERROR(_xlfn.RRI(5,I25,D25),"")</f>
        <v>9.3934737583666772E-2</v>
      </c>
      <c r="E26" s="4" t="str">
        <f>IFERROR(_xlfn.RRI(5,J25,E25),"")</f>
        <v/>
      </c>
      <c r="H26" s="4" t="str">
        <f t="shared" ref="H26:P26" si="19">IFERROR(_xlfn.RRI(5,M25,H25),"")</f>
        <v/>
      </c>
      <c r="I26" s="4" t="str">
        <f t="shared" si="19"/>
        <v/>
      </c>
      <c r="J26" s="4">
        <f t="shared" si="19"/>
        <v>-0.82888364801492775</v>
      </c>
      <c r="K26" s="4">
        <f t="shared" si="19"/>
        <v>-0.82031779164961849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50</v>
      </c>
      <c r="D27" s="3">
        <f>IFERROR(D4/D21,"")</f>
        <v>13.758178141052632</v>
      </c>
      <c r="E27" s="3">
        <f>IFERROR(E4/E21,"")</f>
        <v>13.221318297894737</v>
      </c>
      <c r="H27" s="3">
        <f t="shared" ref="H27:P27" si="20">IFERROR(H4/H21,"")</f>
        <v>53.958992877894737</v>
      </c>
      <c r="I27" s="3">
        <f t="shared" si="20"/>
        <v>67.298146558421053</v>
      </c>
      <c r="J27" s="3">
        <f t="shared" si="20"/>
        <v>109.89901335789473</v>
      </c>
      <c r="K27" s="3">
        <f t="shared" si="20"/>
        <v>111.30193423263158</v>
      </c>
      <c r="L27" s="3">
        <f t="shared" si="20"/>
        <v>87.655589149473684</v>
      </c>
      <c r="M27" s="3">
        <f t="shared" si="20"/>
        <v>57.815329130526315</v>
      </c>
      <c r="N27" s="3">
        <f t="shared" si="20"/>
        <v>40.775088076000003</v>
      </c>
      <c r="O27" s="3" t="str">
        <f t="shared" si="20"/>
        <v/>
      </c>
      <c r="P27" s="3" t="str">
        <f t="shared" si="20"/>
        <v/>
      </c>
    </row>
    <row r="28" spans="1:16" ht="15.5" x14ac:dyDescent="0.35">
      <c r="C28" t="s">
        <v>51</v>
      </c>
      <c r="D28" s="4">
        <f>IFERROR(_xlfn.RRI(5,I27,D27),"")</f>
        <v>-0.2720332136819088</v>
      </c>
      <c r="E28" s="4">
        <f>IFERROR(_xlfn.RRI(5,J27,E27),"")</f>
        <v>-0.34527911691645197</v>
      </c>
      <c r="H28" s="4">
        <f t="shared" ref="H28:P28" si="21">IFERROR(_xlfn.RRI(5,M27,H27),"")</f>
        <v>-1.3711052089510511E-2</v>
      </c>
      <c r="I28" s="4">
        <f t="shared" si="21"/>
        <v>0.10540554594693474</v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52</v>
      </c>
      <c r="H29" s="4">
        <f t="shared" ref="H29:P29" si="22">IFERROR(((H25-I25)/I25)*100%,"")</f>
        <v>1.059196617336152</v>
      </c>
      <c r="I29" s="4">
        <f t="shared" si="22"/>
        <v>-2.3631123919308359</v>
      </c>
      <c r="J29" s="4">
        <f t="shared" si="22"/>
        <v>-0.63550420168067223</v>
      </c>
      <c r="K29" s="4">
        <f t="shared" si="22"/>
        <v>0.17241379310344834</v>
      </c>
      <c r="L29" s="4">
        <f t="shared" si="22"/>
        <v>1.1769436997319032</v>
      </c>
      <c r="M29" s="4">
        <f t="shared" si="22"/>
        <v>1.0722222222222222</v>
      </c>
      <c r="N29" s="4">
        <f t="shared" si="22"/>
        <v>-0.99992389720711206</v>
      </c>
      <c r="O29" s="4">
        <f t="shared" si="22"/>
        <v>-0.53467075881878456</v>
      </c>
      <c r="P29" s="4" t="str">
        <f t="shared" si="22"/>
        <v/>
      </c>
    </row>
    <row r="30" spans="1:16" ht="15.5" x14ac:dyDescent="0.35">
      <c r="C30" t="s">
        <v>53</v>
      </c>
      <c r="H30" s="4">
        <f t="shared" ref="H30:P30" si="23">IFERROR(((H27-I27)/I27)*100%,"")</f>
        <v>-0.19820982244951857</v>
      </c>
      <c r="I30" s="4">
        <f t="shared" si="23"/>
        <v>-0.38763648096403397</v>
      </c>
      <c r="J30" s="4">
        <f t="shared" si="23"/>
        <v>-1.2604640560914355E-2</v>
      </c>
      <c r="K30" s="4">
        <f t="shared" si="23"/>
        <v>0.26976425933131587</v>
      </c>
      <c r="L30" s="4">
        <f t="shared" si="23"/>
        <v>0.51613059144883089</v>
      </c>
      <c r="M30" s="4">
        <f t="shared" si="23"/>
        <v>0.41790813603554439</v>
      </c>
      <c r="N30" s="4" t="str">
        <f t="shared" si="23"/>
        <v/>
      </c>
      <c r="O30" s="4" t="str">
        <f t="shared" si="23"/>
        <v/>
      </c>
      <c r="P30" s="4" t="str">
        <f t="shared" si="23"/>
        <v/>
      </c>
    </row>
    <row r="32" spans="1:16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59.46</v>
      </c>
      <c r="E32" s="3">
        <f>IFERROR(INDEX(E51:E500,MATCH($A$32,$C$51:$C$500,0)),"")</f>
        <v>66.77</v>
      </c>
      <c r="H32" s="3">
        <f>IFERROR(INDEX(D32:G32,COUNT(D32:G32)),"")</f>
        <v>66.77</v>
      </c>
      <c r="I32" s="3">
        <f t="shared" ref="I32:P32" si="24">IFERROR(INDEX(I51:I500,MATCH($C$32,$C$51:$C$500,0)),"")</f>
        <v>66.77</v>
      </c>
      <c r="J32" s="3">
        <f t="shared" si="24"/>
        <v>71.48</v>
      </c>
      <c r="K32" s="3">
        <f t="shared" si="24"/>
        <v>67.92</v>
      </c>
      <c r="L32" s="3">
        <f t="shared" si="24"/>
        <v>57.19</v>
      </c>
      <c r="M32" s="3">
        <f t="shared" si="24"/>
        <v>49.11</v>
      </c>
      <c r="N32" s="3">
        <f t="shared" si="24"/>
        <v>23.02</v>
      </c>
      <c r="O32" s="3">
        <f t="shared" si="24"/>
        <v>190563.59</v>
      </c>
      <c r="P32" s="3">
        <f t="shared" si="24"/>
        <v>168694.23</v>
      </c>
    </row>
    <row r="33" spans="1:16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127.4</v>
      </c>
      <c r="E33" s="3">
        <f>IFERROR(INDEX(E51:E500,MATCH($A$33,$C$51:$C$500,0)),"")</f>
        <v>32.950000000000003</v>
      </c>
      <c r="H33" s="3">
        <f>IFERROR(INDEX(D33:G33,COUNT(D33:G33)),"")</f>
        <v>32.950000000000003</v>
      </c>
      <c r="I33" s="3">
        <f t="shared" ref="I33:P33" si="25">IFERROR(INDEX(I51:I500,MATCH($C$33,$C$51:$C$500,0)),"")</f>
        <v>32.950000000000003</v>
      </c>
      <c r="J33" s="3">
        <f t="shared" si="25"/>
        <v>1.0900000000000001</v>
      </c>
      <c r="K33" s="3">
        <f t="shared" si="25"/>
        <v>0.93</v>
      </c>
      <c r="L33" s="3">
        <f t="shared" si="25"/>
        <v>1.07</v>
      </c>
      <c r="M33" s="3">
        <f t="shared" si="25"/>
        <v>4.1100000000000003</v>
      </c>
      <c r="N33" s="3">
        <f t="shared" si="25"/>
        <v>0</v>
      </c>
      <c r="O33" s="3">
        <f t="shared" si="25"/>
        <v>0</v>
      </c>
      <c r="P33" s="3">
        <f t="shared" si="25"/>
        <v>0</v>
      </c>
    </row>
    <row r="34" spans="1:16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-1022.27</v>
      </c>
      <c r="E34" s="3">
        <f>IFERROR(INDEX(E51:E500,MATCH($A$34,$C$51:$C$500,0)),"")</f>
        <v>-225.87</v>
      </c>
      <c r="H34" s="3">
        <f>IFERROR(INDEX(D34:G34,COUNT(D34:G34)),"")</f>
        <v>-225.87</v>
      </c>
      <c r="I34" s="3">
        <f t="shared" ref="I34:P34" si="26">IFERROR(INDEX(I51:I500,MATCH($C$34,$C$51:$C$500,0)),"")</f>
        <v>-465.12</v>
      </c>
      <c r="J34" s="3">
        <f t="shared" si="26"/>
        <v>22.48</v>
      </c>
      <c r="K34" s="3">
        <f t="shared" si="26"/>
        <v>6.62</v>
      </c>
      <c r="L34" s="3">
        <f t="shared" si="26"/>
        <v>7.51</v>
      </c>
      <c r="M34" s="3">
        <f t="shared" si="26"/>
        <v>54.16</v>
      </c>
      <c r="N34" s="3">
        <f t="shared" si="26"/>
        <v>0</v>
      </c>
      <c r="O34" s="3">
        <f t="shared" si="26"/>
        <v>0</v>
      </c>
      <c r="P34" s="3">
        <f t="shared" si="26"/>
        <v>0</v>
      </c>
    </row>
    <row r="35" spans="1:16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552</v>
      </c>
      <c r="E35" s="3">
        <f>IFERROR(INDEX(E51:E500,MATCH($A$35,$C$51:$C$500,0)),"")</f>
        <v>166.83</v>
      </c>
      <c r="H35" s="3">
        <f>IFERROR(INDEX(D35:G35,COUNT(D35:G35)),"")</f>
        <v>166.83</v>
      </c>
      <c r="I35" s="3">
        <f t="shared" ref="I35:P35" si="27">IFERROR(INDEX(I51:I500,MATCH($C$35,$C$51:$C$500,0)),"")</f>
        <v>32.770000000000003</v>
      </c>
      <c r="J35" s="3">
        <f t="shared" si="27"/>
        <v>0.71</v>
      </c>
      <c r="K35" s="3">
        <f t="shared" si="27"/>
        <v>0.56999999999999995</v>
      </c>
      <c r="L35" s="3">
        <f t="shared" si="27"/>
        <v>0.7</v>
      </c>
      <c r="M35" s="3">
        <f t="shared" si="27"/>
        <v>3.49</v>
      </c>
      <c r="N35" s="3">
        <f t="shared" si="27"/>
        <v>0</v>
      </c>
      <c r="O35" s="3">
        <f t="shared" si="27"/>
        <v>0</v>
      </c>
      <c r="P35" s="3">
        <f t="shared" si="27"/>
        <v>0</v>
      </c>
    </row>
    <row r="36" spans="1:16" ht="15.5" x14ac:dyDescent="0.35">
      <c r="B36" t="s">
        <v>66</v>
      </c>
      <c r="C36" t="s">
        <v>67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P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</row>
    <row r="37" spans="1:16" ht="15.5" x14ac:dyDescent="0.35">
      <c r="B37" t="s">
        <v>68</v>
      </c>
      <c r="C37" t="s">
        <v>69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P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</row>
    <row r="50" spans="2:16" ht="15.5" x14ac:dyDescent="0.35">
      <c r="D50" t="s">
        <v>70</v>
      </c>
      <c r="E50" t="s">
        <v>71</v>
      </c>
      <c r="F50" t="s">
        <v>72</v>
      </c>
      <c r="G50" t="s">
        <v>73</v>
      </c>
      <c r="H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</row>
    <row r="51" spans="2:16" ht="15.5" x14ac:dyDescent="0.35">
      <c r="B51" t="s">
        <v>75</v>
      </c>
      <c r="C51" t="s">
        <v>6</v>
      </c>
      <c r="D51" s="5">
        <v>26140538468</v>
      </c>
      <c r="E51" s="5">
        <v>25120504766</v>
      </c>
      <c r="F51" s="5">
        <v>102745973695</v>
      </c>
      <c r="G51" s="5">
        <v>68260309029</v>
      </c>
      <c r="I51" s="5">
        <v>127866478461</v>
      </c>
      <c r="J51" s="5">
        <v>208808125380</v>
      </c>
      <c r="K51" s="5">
        <v>211473675042</v>
      </c>
      <c r="L51" s="5">
        <v>166545619384</v>
      </c>
      <c r="M51" s="5">
        <v>109849125348</v>
      </c>
      <c r="N51" s="5">
        <v>61162632114</v>
      </c>
      <c r="O51" s="5">
        <v>47469665980</v>
      </c>
      <c r="P51" s="5">
        <v>40057259715</v>
      </c>
    </row>
    <row r="52" spans="2:16" ht="15.5" x14ac:dyDescent="0.35">
      <c r="C52" t="s">
        <v>76</v>
      </c>
      <c r="D52" s="5">
        <v>-21273949326</v>
      </c>
      <c r="E52" s="5">
        <v>-18683522056</v>
      </c>
      <c r="F52" s="5">
        <v>-62142630068</v>
      </c>
      <c r="G52" s="5">
        <v>-37568733735</v>
      </c>
      <c r="I52" s="5">
        <v>-80826152124</v>
      </c>
      <c r="J52" s="5">
        <v>-119965329621</v>
      </c>
      <c r="K52" s="5">
        <v>-112937605110</v>
      </c>
      <c r="L52" s="5">
        <v>-91622244384</v>
      </c>
      <c r="M52" s="5">
        <v>-54560343905</v>
      </c>
      <c r="N52" s="5">
        <v>-32299911932</v>
      </c>
      <c r="O52" s="5">
        <v>-24504847379</v>
      </c>
      <c r="P52" s="5">
        <v>-19850986567</v>
      </c>
    </row>
    <row r="53" spans="2:16" ht="15.5" x14ac:dyDescent="0.35">
      <c r="C53" t="s">
        <v>77</v>
      </c>
      <c r="D53" s="5">
        <v>4866589142</v>
      </c>
      <c r="E53" s="5">
        <v>6436982710</v>
      </c>
      <c r="F53" s="5">
        <v>40603343627</v>
      </c>
      <c r="G53" s="5">
        <v>30691575294</v>
      </c>
      <c r="I53" s="5">
        <v>47040326337</v>
      </c>
      <c r="J53" s="5">
        <v>88842795759</v>
      </c>
      <c r="K53" s="5">
        <v>98536069932</v>
      </c>
      <c r="L53" s="5">
        <v>74923375000</v>
      </c>
      <c r="M53" s="5">
        <v>55288781443</v>
      </c>
      <c r="N53" s="5">
        <v>28862720182</v>
      </c>
      <c r="O53" s="5">
        <v>22964818601</v>
      </c>
      <c r="P53" s="5">
        <v>20206273148</v>
      </c>
    </row>
    <row r="54" spans="2:16" ht="15.5" x14ac:dyDescent="0.35">
      <c r="C54" t="s">
        <v>78</v>
      </c>
      <c r="D54" s="5">
        <v>-18719078064</v>
      </c>
      <c r="E54" s="5">
        <v>-25392059977</v>
      </c>
      <c r="F54" s="5">
        <v>-28868927433</v>
      </c>
      <c r="G54" s="5">
        <v>-33571095525</v>
      </c>
      <c r="I54" s="5">
        <v>-54260987410</v>
      </c>
      <c r="J54" s="5">
        <v>-65433302085</v>
      </c>
      <c r="K54" s="5">
        <v>-68505937324</v>
      </c>
      <c r="L54" s="5">
        <v>-55759050679</v>
      </c>
      <c r="M54" s="5">
        <v>-37728639059</v>
      </c>
      <c r="N54" s="5">
        <v>-22725341102</v>
      </c>
      <c r="O54" s="5">
        <v>-21241634652</v>
      </c>
      <c r="P54" s="5">
        <v>-17402397235</v>
      </c>
    </row>
    <row r="55" spans="2:16" ht="15.5" x14ac:dyDescent="0.35">
      <c r="C55" t="s">
        <v>79</v>
      </c>
      <c r="D55" s="5">
        <v>-18719078064</v>
      </c>
      <c r="E55" s="5">
        <v>-25392059977</v>
      </c>
      <c r="F55" s="5">
        <v>-28868927433</v>
      </c>
      <c r="G55" s="5">
        <v>-33571095525</v>
      </c>
      <c r="I55" s="5">
        <v>-54260987410</v>
      </c>
      <c r="J55" s="5">
        <v>-65433302085</v>
      </c>
      <c r="K55" s="5">
        <v>-68505937324</v>
      </c>
      <c r="L55" s="5">
        <v>-55759050679</v>
      </c>
      <c r="M55" s="5">
        <v>-37728639059</v>
      </c>
      <c r="N55" s="5">
        <v>-22725341102</v>
      </c>
      <c r="O55" s="5">
        <v>-21241634652</v>
      </c>
      <c r="P55" s="5">
        <v>-17402397235</v>
      </c>
    </row>
    <row r="56" spans="2:16" ht="15.5" x14ac:dyDescent="0.35">
      <c r="C56" t="s">
        <v>80</v>
      </c>
      <c r="D56" s="5">
        <v>-13852488922</v>
      </c>
      <c r="E56" s="5">
        <v>-18955077267</v>
      </c>
      <c r="F56" s="5">
        <v>11734416194</v>
      </c>
      <c r="G56" s="5">
        <v>-2879520231</v>
      </c>
      <c r="I56" s="5">
        <v>-7220661073</v>
      </c>
      <c r="J56" s="5">
        <v>23409493674</v>
      </c>
      <c r="K56" s="5">
        <v>30030132608</v>
      </c>
      <c r="L56" s="5">
        <v>19164324321</v>
      </c>
      <c r="M56" s="5">
        <v>17560142384</v>
      </c>
      <c r="N56" s="5">
        <v>6137379080</v>
      </c>
      <c r="O56" s="5">
        <v>1723183949</v>
      </c>
      <c r="P56" s="5">
        <v>2803875913</v>
      </c>
    </row>
    <row r="57" spans="2:16" ht="15.5" x14ac:dyDescent="0.35">
      <c r="C57" t="s">
        <v>81</v>
      </c>
      <c r="D57" s="5">
        <v>-105954539</v>
      </c>
      <c r="E57" s="5">
        <v>-611016627</v>
      </c>
      <c r="F57" s="5">
        <v>-547570714</v>
      </c>
      <c r="G57" s="5">
        <v>-6566418223</v>
      </c>
      <c r="I57" s="5">
        <v>-1158587341</v>
      </c>
      <c r="J57" s="5">
        <v>-12776164474</v>
      </c>
      <c r="K57" s="5">
        <v>-6433113296</v>
      </c>
      <c r="L57" s="5">
        <v>-328755062</v>
      </c>
      <c r="M57" s="5">
        <v>-9123930939</v>
      </c>
      <c r="N57" s="5">
        <v>-2522164239</v>
      </c>
      <c r="O57" s="5">
        <v>-1036159558</v>
      </c>
      <c r="P57" s="5">
        <v>-1580685789</v>
      </c>
    </row>
    <row r="58" spans="2:16" ht="15.5" x14ac:dyDescent="0.35">
      <c r="C58" t="s">
        <v>27</v>
      </c>
      <c r="E58" s="5">
        <v>-1498291489</v>
      </c>
      <c r="F58" s="5">
        <v>-1421194614</v>
      </c>
      <c r="G58" s="5">
        <v>-3233505637</v>
      </c>
      <c r="I58" s="5">
        <v>-2919486103</v>
      </c>
      <c r="J58" s="5">
        <v>-9745580164</v>
      </c>
      <c r="K58" s="5">
        <v>-6748840144</v>
      </c>
      <c r="L58" s="5">
        <v>-5786561246</v>
      </c>
      <c r="M58" s="5">
        <v>-10216104815</v>
      </c>
      <c r="N58" s="5">
        <v>-1960185785</v>
      </c>
      <c r="O58" s="5">
        <v>-1100616974</v>
      </c>
      <c r="P58" s="5">
        <v>-1666343239</v>
      </c>
    </row>
    <row r="59" spans="2:16" ht="15.5" x14ac:dyDescent="0.35">
      <c r="C59" t="s">
        <v>82</v>
      </c>
      <c r="E59" s="5">
        <v>302202185</v>
      </c>
      <c r="F59" s="5">
        <v>-302202185</v>
      </c>
      <c r="G59" s="5">
        <v>155057865</v>
      </c>
      <c r="J59" s="5">
        <v>-317526529</v>
      </c>
      <c r="K59" s="5">
        <v>-582737195</v>
      </c>
      <c r="L59" s="5">
        <v>2773337006</v>
      </c>
      <c r="M59" s="5">
        <v>337426883</v>
      </c>
      <c r="N59" s="5">
        <v>-806130888</v>
      </c>
      <c r="O59" s="5">
        <v>9662744</v>
      </c>
      <c r="P59" s="5">
        <v>31667743</v>
      </c>
    </row>
    <row r="60" spans="2:16" ht="15.5" x14ac:dyDescent="0.35">
      <c r="C60" t="s">
        <v>83</v>
      </c>
      <c r="D60" s="5">
        <v>-105954539</v>
      </c>
      <c r="E60" s="5">
        <v>585072677</v>
      </c>
      <c r="F60" s="5">
        <v>1175826085</v>
      </c>
      <c r="G60" s="5">
        <v>-3487970451</v>
      </c>
      <c r="I60" s="5">
        <v>1760898762</v>
      </c>
      <c r="J60" s="5">
        <v>-2713057781</v>
      </c>
      <c r="K60" s="5">
        <v>898464043</v>
      </c>
      <c r="L60" s="5">
        <v>2684469178</v>
      </c>
      <c r="M60" s="5">
        <v>754746993</v>
      </c>
      <c r="N60" s="5">
        <v>244152434</v>
      </c>
      <c r="O60" s="5">
        <v>54794672</v>
      </c>
      <c r="P60" s="5">
        <v>53989707</v>
      </c>
    </row>
    <row r="61" spans="2:16" ht="15.5" x14ac:dyDescent="0.35">
      <c r="C61" t="s">
        <v>84</v>
      </c>
      <c r="D61" s="5">
        <v>-105954539</v>
      </c>
      <c r="E61" s="5">
        <v>-611016627</v>
      </c>
      <c r="F61" s="5">
        <v>-547570714</v>
      </c>
      <c r="G61" s="5">
        <v>-6566418223</v>
      </c>
      <c r="I61" s="5">
        <v>-1158587341</v>
      </c>
      <c r="J61" s="5">
        <v>-12776164474</v>
      </c>
      <c r="K61" s="5">
        <v>-6433113296</v>
      </c>
      <c r="L61" s="5">
        <v>-328755062</v>
      </c>
      <c r="M61" s="5">
        <v>-9123930939</v>
      </c>
      <c r="N61" s="5">
        <v>-2522164239</v>
      </c>
      <c r="O61" s="5">
        <v>-1036159558</v>
      </c>
      <c r="P61" s="5">
        <v>-1580685789</v>
      </c>
    </row>
    <row r="62" spans="2:16" ht="15.5" x14ac:dyDescent="0.35">
      <c r="C62" t="s">
        <v>29</v>
      </c>
      <c r="D62" s="5">
        <v>-13958443461</v>
      </c>
      <c r="E62" s="5">
        <v>-19566093894</v>
      </c>
      <c r="F62" s="5">
        <v>11186845480</v>
      </c>
      <c r="G62" s="5">
        <v>-9445938454</v>
      </c>
      <c r="I62" s="5">
        <v>-8379248414</v>
      </c>
      <c r="J62" s="5">
        <v>10633329200</v>
      </c>
      <c r="K62" s="5">
        <v>23597019312</v>
      </c>
      <c r="L62" s="5">
        <v>18835569259</v>
      </c>
      <c r="M62" s="5">
        <v>8436211445</v>
      </c>
      <c r="N62" s="5">
        <v>3615214841</v>
      </c>
      <c r="O62" s="5">
        <v>687024391</v>
      </c>
      <c r="P62" s="5">
        <v>1223190124</v>
      </c>
    </row>
    <row r="63" spans="2:16" ht="15.5" x14ac:dyDescent="0.35">
      <c r="C63" t="s">
        <v>28</v>
      </c>
      <c r="D63" s="5">
        <v>-146514952</v>
      </c>
      <c r="E63" s="5">
        <v>943208806</v>
      </c>
      <c r="F63" s="5">
        <v>-1551199715</v>
      </c>
      <c r="G63" s="5">
        <v>-980763435</v>
      </c>
      <c r="I63" s="5">
        <v>-607990909</v>
      </c>
      <c r="J63" s="5">
        <v>-3870074655</v>
      </c>
      <c r="K63" s="5">
        <v>-5293176849</v>
      </c>
      <c r="L63" s="5">
        <v>-3285091083</v>
      </c>
      <c r="M63" s="5">
        <v>-1311857491</v>
      </c>
      <c r="N63" s="5">
        <v>-908776363</v>
      </c>
      <c r="O63" s="5">
        <v>-213980039</v>
      </c>
      <c r="P63" s="5">
        <v>-206610164</v>
      </c>
    </row>
    <row r="64" spans="2:16" ht="15.5" x14ac:dyDescent="0.35">
      <c r="C64" t="s">
        <v>85</v>
      </c>
      <c r="D64" s="5">
        <v>-167754468</v>
      </c>
      <c r="E64" s="5">
        <v>839380055</v>
      </c>
      <c r="F64" s="5">
        <v>-1516223824</v>
      </c>
      <c r="G64" s="5">
        <v>-1184562475</v>
      </c>
      <c r="I64" s="5">
        <v>-676843769</v>
      </c>
      <c r="J64" s="5">
        <v>-3926340557</v>
      </c>
      <c r="K64" s="5">
        <v>-5096273058</v>
      </c>
      <c r="L64" s="5">
        <v>-3097215822</v>
      </c>
      <c r="M64" s="5">
        <v>-1329258612</v>
      </c>
      <c r="N64" s="5">
        <v>-977492340</v>
      </c>
      <c r="O64" s="5">
        <v>-274309223</v>
      </c>
      <c r="P64" s="5">
        <v>-256278896</v>
      </c>
    </row>
    <row r="65" spans="2:16" ht="15.5" x14ac:dyDescent="0.35">
      <c r="C65" t="s">
        <v>86</v>
      </c>
      <c r="E65" s="5">
        <v>34975891</v>
      </c>
      <c r="F65" s="5">
        <v>-34975891</v>
      </c>
      <c r="G65" s="5">
        <v>97151878</v>
      </c>
      <c r="J65" s="5">
        <v>-50381260</v>
      </c>
      <c r="K65" s="5">
        <v>-138706312</v>
      </c>
      <c r="L65" s="5">
        <v>-129217153</v>
      </c>
      <c r="M65" s="5">
        <v>-51055396</v>
      </c>
    </row>
    <row r="66" spans="2:16" ht="15.5" x14ac:dyDescent="0.35">
      <c r="C66" t="s">
        <v>87</v>
      </c>
      <c r="D66" s="5">
        <v>21239516</v>
      </c>
      <c r="E66" s="5">
        <v>68852860</v>
      </c>
      <c r="G66" s="5">
        <v>106647162</v>
      </c>
      <c r="I66" s="5">
        <v>68852860</v>
      </c>
      <c r="J66" s="5">
        <v>106647162</v>
      </c>
      <c r="K66" s="5">
        <v>-58197479</v>
      </c>
      <c r="L66" s="5">
        <v>-58658108</v>
      </c>
      <c r="M66" s="5">
        <v>68456517</v>
      </c>
      <c r="N66" s="5">
        <v>68715977</v>
      </c>
      <c r="O66" s="5">
        <v>60329184</v>
      </c>
      <c r="P66" s="5">
        <v>49668732</v>
      </c>
    </row>
    <row r="67" spans="2:16" ht="15.5" x14ac:dyDescent="0.35">
      <c r="C67" t="s">
        <v>88</v>
      </c>
      <c r="D67" s="5">
        <v>-146514952</v>
      </c>
      <c r="E67" s="5">
        <v>943208806</v>
      </c>
      <c r="F67" s="5">
        <v>-1551199715</v>
      </c>
      <c r="G67" s="5">
        <v>-980763435</v>
      </c>
      <c r="I67" s="5">
        <v>-607990909</v>
      </c>
      <c r="J67" s="5">
        <v>-3870074655</v>
      </c>
      <c r="K67" s="5">
        <v>-5293176849</v>
      </c>
      <c r="L67" s="5">
        <v>-3285091083</v>
      </c>
      <c r="M67" s="5">
        <v>-1311857491</v>
      </c>
      <c r="N67" s="5">
        <v>-908776363</v>
      </c>
      <c r="O67" s="5">
        <v>-213980039</v>
      </c>
      <c r="P67" s="5">
        <v>-206610164</v>
      </c>
    </row>
    <row r="68" spans="2:16" ht="15.5" x14ac:dyDescent="0.35">
      <c r="C68" t="s">
        <v>89</v>
      </c>
      <c r="D68" s="5">
        <v>-14104958413</v>
      </c>
      <c r="E68" s="5">
        <v>-18622885088</v>
      </c>
      <c r="F68" s="5">
        <v>9635645765</v>
      </c>
      <c r="G68" s="5">
        <v>-10426701889</v>
      </c>
      <c r="I68" s="5">
        <v>-8987239323</v>
      </c>
      <c r="J68" s="5">
        <v>6763254545</v>
      </c>
      <c r="K68" s="5">
        <v>18303842463</v>
      </c>
      <c r="L68" s="5">
        <v>15550478176</v>
      </c>
      <c r="M68" s="5">
        <v>7124353954</v>
      </c>
      <c r="N68" s="5">
        <v>2706438478</v>
      </c>
      <c r="O68" s="5">
        <v>473044352</v>
      </c>
      <c r="P68" s="5">
        <v>1016579960</v>
      </c>
    </row>
    <row r="69" spans="2:16" ht="15.5" x14ac:dyDescent="0.35">
      <c r="C69" t="s">
        <v>90</v>
      </c>
      <c r="D69" s="5">
        <v>165860575</v>
      </c>
      <c r="E69" s="5">
        <v>61050690</v>
      </c>
      <c r="G69" s="5">
        <v>179848871</v>
      </c>
      <c r="I69" s="5">
        <v>61050690</v>
      </c>
      <c r="J69" s="5">
        <v>179848871</v>
      </c>
      <c r="K69" s="5">
        <v>406240044</v>
      </c>
      <c r="L69" s="5">
        <v>17363759</v>
      </c>
      <c r="M69" s="5">
        <v>-22203901</v>
      </c>
      <c r="N69" s="5">
        <v>8234001</v>
      </c>
      <c r="O69" s="5">
        <v>-35657218</v>
      </c>
      <c r="P69" s="5">
        <v>79040365</v>
      </c>
    </row>
    <row r="70" spans="2:16" ht="15.5" x14ac:dyDescent="0.35">
      <c r="C70" t="s">
        <v>91</v>
      </c>
      <c r="D70" s="5">
        <v>-13939097838</v>
      </c>
      <c r="E70" s="5">
        <v>-18561834398</v>
      </c>
      <c r="F70" s="5">
        <v>9635645765</v>
      </c>
      <c r="G70" s="5">
        <v>-10246853018</v>
      </c>
      <c r="I70" s="5">
        <v>-8926188633</v>
      </c>
      <c r="J70" s="5">
        <v>6943103416</v>
      </c>
      <c r="K70" s="5">
        <v>18710082507</v>
      </c>
      <c r="L70" s="5">
        <v>15567841935</v>
      </c>
      <c r="M70" s="5">
        <v>7102150053</v>
      </c>
      <c r="N70" s="5">
        <v>2714672479</v>
      </c>
      <c r="O70" s="5">
        <v>437387134</v>
      </c>
      <c r="P70" s="5">
        <v>1095620325</v>
      </c>
    </row>
    <row r="71" spans="2:16" ht="15.5" x14ac:dyDescent="0.35">
      <c r="C71" t="s">
        <v>92</v>
      </c>
      <c r="D71" s="5">
        <v>-14104958413</v>
      </c>
      <c r="E71" s="5">
        <v>-18622885087</v>
      </c>
      <c r="F71" s="5">
        <v>9635645764</v>
      </c>
      <c r="G71" s="5">
        <v>-10426701889</v>
      </c>
      <c r="I71" s="5">
        <v>-8987239323</v>
      </c>
      <c r="J71" s="5">
        <v>6763254545</v>
      </c>
      <c r="K71" s="5">
        <v>18303842463</v>
      </c>
      <c r="L71" s="5">
        <v>15550478175</v>
      </c>
      <c r="M71" s="5">
        <v>7124353957</v>
      </c>
      <c r="N71" s="5">
        <v>2706438478</v>
      </c>
      <c r="O71" s="5">
        <v>473044352</v>
      </c>
      <c r="P71" s="5">
        <v>1016579960</v>
      </c>
    </row>
    <row r="72" spans="2:16" ht="15.5" x14ac:dyDescent="0.35">
      <c r="C72" t="s">
        <v>8</v>
      </c>
      <c r="D72" s="5">
        <v>-13939986685</v>
      </c>
      <c r="E72" s="5">
        <v>-18484260111</v>
      </c>
      <c r="F72" s="5">
        <v>9525820599</v>
      </c>
      <c r="G72" s="5">
        <v>-10288145581</v>
      </c>
      <c r="I72" s="5">
        <v>-8958439512</v>
      </c>
      <c r="J72" s="5">
        <v>6780494928</v>
      </c>
      <c r="K72" s="5">
        <v>18533119101</v>
      </c>
      <c r="L72" s="5">
        <v>15481934207</v>
      </c>
      <c r="M72" s="5">
        <v>7064632687</v>
      </c>
      <c r="N72" s="5">
        <v>2715283229</v>
      </c>
      <c r="O72" s="5">
        <v>437387134</v>
      </c>
      <c r="P72" s="5">
        <v>1095620325</v>
      </c>
    </row>
    <row r="73" spans="2:16" ht="15.5" x14ac:dyDescent="0.35">
      <c r="C73" t="s">
        <v>93</v>
      </c>
      <c r="D73" s="5">
        <v>888847</v>
      </c>
      <c r="E73" s="5">
        <v>-77574286</v>
      </c>
      <c r="F73" s="5">
        <v>109825165</v>
      </c>
      <c r="G73" s="5">
        <v>41292563</v>
      </c>
      <c r="I73" s="5">
        <v>32250879</v>
      </c>
      <c r="J73" s="5">
        <v>162608488</v>
      </c>
      <c r="K73" s="5">
        <v>176963406</v>
      </c>
      <c r="L73" s="5">
        <v>85907726</v>
      </c>
      <c r="M73" s="5">
        <v>37517369</v>
      </c>
      <c r="N73" s="5">
        <v>-610750</v>
      </c>
    </row>
    <row r="74" spans="2:16" ht="15.5" x14ac:dyDescent="0.35">
      <c r="C74" t="s">
        <v>94</v>
      </c>
      <c r="D74" s="5">
        <v>-14104958413</v>
      </c>
      <c r="E74" s="5">
        <v>-18622885087</v>
      </c>
      <c r="F74" s="5">
        <v>9635645764</v>
      </c>
      <c r="G74" s="5">
        <v>-10426701889</v>
      </c>
      <c r="I74" s="5">
        <v>-8987239323</v>
      </c>
      <c r="J74" s="5">
        <v>6763254545</v>
      </c>
      <c r="K74" s="5">
        <v>18303842463</v>
      </c>
      <c r="L74" s="5">
        <v>15550478175</v>
      </c>
      <c r="M74" s="5">
        <v>7124353957</v>
      </c>
      <c r="N74" s="5">
        <v>2706438478</v>
      </c>
      <c r="O74" s="5">
        <v>473044352</v>
      </c>
      <c r="P74" s="5">
        <v>1016579960</v>
      </c>
    </row>
    <row r="75" spans="2:16" ht="15.5" x14ac:dyDescent="0.35">
      <c r="C75" t="s">
        <v>95</v>
      </c>
      <c r="D75" s="5">
        <v>-13939097838</v>
      </c>
      <c r="E75" s="5">
        <v>-18561834397</v>
      </c>
      <c r="F75" s="5">
        <v>9635645764</v>
      </c>
      <c r="G75" s="5">
        <v>-10246853018</v>
      </c>
      <c r="I75" s="5">
        <v>-8926188633</v>
      </c>
      <c r="J75" s="5">
        <v>6943103416</v>
      </c>
      <c r="K75" s="5">
        <v>18710082507</v>
      </c>
      <c r="L75" s="5">
        <v>15567841933</v>
      </c>
      <c r="M75" s="5">
        <v>7102150056</v>
      </c>
      <c r="N75" s="5">
        <v>2714672479</v>
      </c>
      <c r="O75" s="5">
        <v>437387134</v>
      </c>
      <c r="P75" s="5">
        <v>1095620325</v>
      </c>
    </row>
    <row r="76" spans="2:16" ht="15.5" x14ac:dyDescent="0.35">
      <c r="C76" t="s">
        <v>96</v>
      </c>
      <c r="D76" s="5">
        <v>-13939097838</v>
      </c>
      <c r="E76" s="5">
        <v>-18561834397</v>
      </c>
      <c r="F76" s="5">
        <v>9635645764</v>
      </c>
      <c r="G76" s="5">
        <v>-10246853018</v>
      </c>
      <c r="I76" s="5">
        <v>-8926188633</v>
      </c>
      <c r="J76" s="5">
        <v>6943103416</v>
      </c>
      <c r="K76" s="5">
        <v>18710082507</v>
      </c>
      <c r="L76" s="5">
        <v>15567841933</v>
      </c>
      <c r="M76" s="5">
        <v>7102150056</v>
      </c>
      <c r="N76" s="5">
        <v>2714672479</v>
      </c>
      <c r="O76" s="5">
        <v>437387134</v>
      </c>
      <c r="P76" s="5">
        <v>1095620325</v>
      </c>
    </row>
    <row r="78" spans="2:16" ht="15.5" x14ac:dyDescent="0.35">
      <c r="B78" t="s">
        <v>97</v>
      </c>
      <c r="C78" t="s">
        <v>98</v>
      </c>
    </row>
    <row r="79" spans="2:16" ht="15.5" x14ac:dyDescent="0.35">
      <c r="C79" t="s">
        <v>99</v>
      </c>
    </row>
    <row r="80" spans="2:16" ht="15.5" x14ac:dyDescent="0.35">
      <c r="C80" t="s">
        <v>20</v>
      </c>
      <c r="D80" s="5">
        <v>1291685076</v>
      </c>
      <c r="E80" s="5">
        <v>3156869509</v>
      </c>
      <c r="F80" s="5">
        <v>1841566133</v>
      </c>
      <c r="G80" s="5">
        <v>7783983680</v>
      </c>
      <c r="I80" s="5">
        <v>3156869509</v>
      </c>
      <c r="J80" s="5">
        <v>7783983680</v>
      </c>
      <c r="K80" s="5">
        <v>6824569377</v>
      </c>
      <c r="L80" s="5">
        <v>9015729655</v>
      </c>
      <c r="M80" s="5">
        <v>7928448465</v>
      </c>
      <c r="N80" s="5">
        <v>3946941014</v>
      </c>
      <c r="O80" s="5">
        <v>2936089624</v>
      </c>
      <c r="P80" s="5">
        <v>2624742972</v>
      </c>
    </row>
    <row r="81" spans="3:16" ht="15.5" x14ac:dyDescent="0.35">
      <c r="C81" t="s">
        <v>100</v>
      </c>
      <c r="D81" s="5">
        <v>1247167856</v>
      </c>
      <c r="E81" s="5">
        <v>871864345</v>
      </c>
      <c r="F81" s="5">
        <v>1724121150</v>
      </c>
      <c r="G81" s="5">
        <v>1391274727</v>
      </c>
      <c r="I81" s="5">
        <v>871864345</v>
      </c>
      <c r="J81" s="5">
        <v>1391274727</v>
      </c>
      <c r="K81" s="5">
        <v>7572467859</v>
      </c>
      <c r="L81" s="5">
        <v>11724877405</v>
      </c>
      <c r="M81" s="5">
        <v>4446990611</v>
      </c>
      <c r="N81" s="5">
        <v>525933464</v>
      </c>
      <c r="O81" s="5">
        <v>2011198672</v>
      </c>
      <c r="P81" s="5">
        <v>3840493585</v>
      </c>
    </row>
    <row r="82" spans="3:16" ht="15.5" x14ac:dyDescent="0.35">
      <c r="C82" t="s">
        <v>101</v>
      </c>
    </row>
    <row r="83" spans="3:16" ht="15.5" x14ac:dyDescent="0.35">
      <c r="C83" t="s">
        <v>102</v>
      </c>
      <c r="D83" s="5">
        <v>13164809572</v>
      </c>
      <c r="E83" s="5">
        <v>7424827885</v>
      </c>
      <c r="F83" s="5">
        <v>6198819476</v>
      </c>
      <c r="G83" s="5">
        <v>11560314024</v>
      </c>
      <c r="I83" s="5">
        <v>7424827885</v>
      </c>
      <c r="J83" s="5">
        <v>11560314024</v>
      </c>
      <c r="K83" s="5">
        <v>23111572918</v>
      </c>
    </row>
    <row r="84" spans="3:16" ht="15.5" x14ac:dyDescent="0.35">
      <c r="C84" t="s">
        <v>103</v>
      </c>
      <c r="D84" s="5">
        <v>128685799414</v>
      </c>
      <c r="E84" s="5">
        <v>133118270785</v>
      </c>
      <c r="F84" s="5">
        <v>143099968724</v>
      </c>
      <c r="G84" s="5">
        <v>145982876511</v>
      </c>
      <c r="I84" s="5">
        <v>133118270785</v>
      </c>
      <c r="J84" s="5">
        <v>145982876511</v>
      </c>
      <c r="K84" s="5">
        <v>140336908258</v>
      </c>
      <c r="L84" s="5">
        <v>108724556992</v>
      </c>
      <c r="M84" s="5">
        <v>78605700217</v>
      </c>
      <c r="N84" s="5">
        <v>60993797003</v>
      </c>
      <c r="O84" s="5">
        <v>41833910613</v>
      </c>
      <c r="P84" s="5">
        <v>39727598002</v>
      </c>
    </row>
    <row r="85" spans="3:16" ht="15.5" x14ac:dyDescent="0.35">
      <c r="C85" t="s">
        <v>83</v>
      </c>
      <c r="D85" s="5">
        <v>44623371468</v>
      </c>
      <c r="E85" s="5">
        <v>44457510893</v>
      </c>
      <c r="F85" s="5">
        <v>44396460203</v>
      </c>
      <c r="G85" s="5">
        <v>44396460203</v>
      </c>
      <c r="I85" s="5">
        <v>44457510893</v>
      </c>
      <c r="J85" s="5">
        <v>44396460203</v>
      </c>
      <c r="K85" s="5">
        <v>44216611332</v>
      </c>
      <c r="L85" s="5">
        <v>46777006</v>
      </c>
      <c r="M85" s="5">
        <v>29413246</v>
      </c>
      <c r="N85" s="5">
        <v>51617148</v>
      </c>
      <c r="O85" s="5">
        <v>43383147</v>
      </c>
      <c r="P85" s="5">
        <v>79040365</v>
      </c>
    </row>
    <row r="86" spans="3:16" ht="15.5" x14ac:dyDescent="0.35">
      <c r="C86" t="s">
        <v>104</v>
      </c>
      <c r="D86" s="5">
        <v>161355655540</v>
      </c>
      <c r="E86" s="5">
        <v>171154099518</v>
      </c>
      <c r="F86" s="5">
        <v>179299110229</v>
      </c>
      <c r="G86" s="5">
        <v>237382697498</v>
      </c>
      <c r="I86" s="5">
        <v>171154099518</v>
      </c>
      <c r="J86" s="5">
        <v>237382697498</v>
      </c>
      <c r="K86" s="5">
        <v>224646252539</v>
      </c>
      <c r="L86" s="5">
        <v>201553412594</v>
      </c>
      <c r="M86" s="5">
        <v>152257296876</v>
      </c>
      <c r="N86" s="5">
        <v>78029694006</v>
      </c>
      <c r="O86" s="5">
        <v>53542355933</v>
      </c>
      <c r="P86" s="5">
        <v>53888736423</v>
      </c>
    </row>
    <row r="87" spans="3:16" ht="15.5" x14ac:dyDescent="0.35">
      <c r="C87" t="s">
        <v>105</v>
      </c>
    </row>
    <row r="88" spans="3:16" ht="15.5" x14ac:dyDescent="0.35">
      <c r="C88" t="s">
        <v>106</v>
      </c>
      <c r="F88" s="5">
        <v>6149465352</v>
      </c>
      <c r="K88" s="5">
        <v>8212849806</v>
      </c>
    </row>
    <row r="89" spans="3:16" ht="15.5" x14ac:dyDescent="0.35">
      <c r="C89" t="s">
        <v>107</v>
      </c>
      <c r="D89" s="5">
        <v>8010783500</v>
      </c>
      <c r="E89" s="5">
        <v>8296966891</v>
      </c>
      <c r="F89" s="5">
        <v>3211877619</v>
      </c>
      <c r="G89" s="5">
        <v>10382985897</v>
      </c>
      <c r="I89" s="5">
        <v>8296966891</v>
      </c>
      <c r="J89" s="5">
        <v>10382985897</v>
      </c>
      <c r="K89" s="5">
        <v>42628410801</v>
      </c>
      <c r="L89" s="5">
        <v>58406802495</v>
      </c>
      <c r="M89" s="5">
        <v>52665035616</v>
      </c>
      <c r="N89" s="5">
        <v>3793582243</v>
      </c>
      <c r="O89" s="5">
        <v>4746153390</v>
      </c>
      <c r="P89" s="5">
        <v>5929173363</v>
      </c>
    </row>
    <row r="90" spans="3:16" ht="15.5" x14ac:dyDescent="0.35">
      <c r="C90" t="s">
        <v>108</v>
      </c>
      <c r="D90" s="5">
        <v>53537961</v>
      </c>
      <c r="E90" s="5">
        <v>27148125</v>
      </c>
      <c r="F90" s="5">
        <v>72841627</v>
      </c>
      <c r="G90" s="5">
        <v>137298289</v>
      </c>
      <c r="I90" s="5">
        <v>27148125</v>
      </c>
      <c r="J90" s="5">
        <v>137298289</v>
      </c>
      <c r="K90" s="5">
        <v>266211613</v>
      </c>
      <c r="L90" s="5">
        <v>34595157</v>
      </c>
      <c r="M90" s="5">
        <v>62271282</v>
      </c>
      <c r="N90" s="5">
        <v>83028375</v>
      </c>
    </row>
    <row r="91" spans="3:16" ht="15.5" x14ac:dyDescent="0.35">
      <c r="C91" t="s">
        <v>109</v>
      </c>
      <c r="D91" s="5">
        <v>255492309</v>
      </c>
      <c r="E91" s="5">
        <v>281033980</v>
      </c>
      <c r="F91" s="5">
        <v>229400545</v>
      </c>
      <c r="G91" s="5">
        <v>229400545</v>
      </c>
      <c r="I91" s="5">
        <v>281033980</v>
      </c>
      <c r="J91" s="5">
        <v>229400545</v>
      </c>
      <c r="K91" s="5">
        <v>173479988</v>
      </c>
      <c r="L91" s="5">
        <v>346257992</v>
      </c>
      <c r="M91" s="5">
        <v>409813570</v>
      </c>
      <c r="N91" s="5">
        <v>335094414</v>
      </c>
      <c r="O91" s="5">
        <v>233813662</v>
      </c>
      <c r="P91" s="5">
        <v>161598738</v>
      </c>
    </row>
    <row r="92" spans="3:16" ht="15.5" x14ac:dyDescent="0.35">
      <c r="C92" t="s">
        <v>110</v>
      </c>
      <c r="D92" s="5">
        <v>22688110830</v>
      </c>
      <c r="E92" s="5">
        <v>16758920181</v>
      </c>
      <c r="F92" s="5">
        <v>24201751207</v>
      </c>
      <c r="G92" s="5">
        <v>30698368675</v>
      </c>
      <c r="I92" s="5">
        <v>16758920181</v>
      </c>
      <c r="J92" s="5">
        <v>30698368675</v>
      </c>
      <c r="K92" s="5">
        <v>74674229594</v>
      </c>
      <c r="L92" s="5">
        <v>63765473006</v>
      </c>
      <c r="M92" s="5">
        <v>59143462384</v>
      </c>
      <c r="N92" s="5">
        <v>4211705032</v>
      </c>
      <c r="O92" s="5">
        <v>4979967052</v>
      </c>
      <c r="P92" s="5">
        <v>6090772101</v>
      </c>
    </row>
    <row r="93" spans="3:16" ht="15.5" x14ac:dyDescent="0.35">
      <c r="C93" t="s">
        <v>111</v>
      </c>
      <c r="D93" s="5">
        <v>184043766370</v>
      </c>
      <c r="E93" s="5">
        <v>187913019699</v>
      </c>
      <c r="F93" s="5">
        <v>203500861436</v>
      </c>
      <c r="G93" s="5">
        <v>268081066173</v>
      </c>
      <c r="I93" s="5">
        <v>187913019699</v>
      </c>
      <c r="J93" s="5">
        <v>268081066173</v>
      </c>
      <c r="K93" s="5">
        <v>299320482133</v>
      </c>
      <c r="L93" s="5">
        <v>265318885600</v>
      </c>
      <c r="M93" s="5">
        <v>211400759260</v>
      </c>
      <c r="N93" s="5">
        <v>82241399038</v>
      </c>
      <c r="O93" s="5">
        <v>58522322985</v>
      </c>
      <c r="P93" s="5">
        <v>59979508524</v>
      </c>
    </row>
    <row r="94" spans="3:16" ht="15.5" x14ac:dyDescent="0.35">
      <c r="C94" t="s">
        <v>112</v>
      </c>
    </row>
    <row r="95" spans="3:16" ht="15.5" x14ac:dyDescent="0.35">
      <c r="C95" t="s">
        <v>113</v>
      </c>
    </row>
    <row r="96" spans="3:16" ht="15.5" x14ac:dyDescent="0.35">
      <c r="C96" t="s">
        <v>114</v>
      </c>
      <c r="D96" s="5">
        <v>64613729021</v>
      </c>
      <c r="E96" s="5">
        <v>47542844915</v>
      </c>
      <c r="F96" s="5">
        <v>52416828586</v>
      </c>
      <c r="G96" s="5">
        <v>115068917524</v>
      </c>
      <c r="I96" s="5">
        <v>47542844915</v>
      </c>
      <c r="J96" s="5">
        <v>115068917524</v>
      </c>
      <c r="K96" s="5">
        <v>131694729103</v>
      </c>
      <c r="L96" s="5">
        <v>122592757753</v>
      </c>
      <c r="M96" s="5">
        <v>80361810224</v>
      </c>
      <c r="N96" s="5">
        <v>46483814872</v>
      </c>
      <c r="O96" s="5">
        <v>53569919535</v>
      </c>
      <c r="P96" s="5">
        <v>55427344474</v>
      </c>
    </row>
    <row r="97" spans="3:16" ht="15.5" x14ac:dyDescent="0.35">
      <c r="C97" t="s">
        <v>115</v>
      </c>
      <c r="D97" s="5">
        <v>20024232688</v>
      </c>
      <c r="E97" s="5">
        <v>8175425757</v>
      </c>
      <c r="F97" s="5">
        <v>13461316287</v>
      </c>
      <c r="G97" s="5">
        <v>17444038448</v>
      </c>
      <c r="I97" s="5">
        <v>8175425757</v>
      </c>
      <c r="J97" s="5">
        <v>17444038448</v>
      </c>
      <c r="K97" s="5">
        <v>11296709751</v>
      </c>
      <c r="L97" s="5">
        <v>8930580318</v>
      </c>
      <c r="M97" s="5">
        <v>3611757990</v>
      </c>
      <c r="N97" s="5">
        <v>5527483234</v>
      </c>
      <c r="O97" s="5">
        <v>3369881728</v>
      </c>
      <c r="P97" s="5">
        <v>8121850234</v>
      </c>
    </row>
    <row r="98" spans="3:16" ht="15.5" x14ac:dyDescent="0.35">
      <c r="C98" t="s">
        <v>116</v>
      </c>
      <c r="D98" s="5">
        <v>5194381913</v>
      </c>
      <c r="E98" s="5">
        <v>5091950198</v>
      </c>
      <c r="F98" s="5">
        <v>1817089033</v>
      </c>
      <c r="G98" s="5">
        <v>1651262737</v>
      </c>
      <c r="I98" s="5">
        <v>5091950198</v>
      </c>
      <c r="J98" s="5">
        <v>1651262737</v>
      </c>
      <c r="K98" s="5">
        <v>2975365530</v>
      </c>
      <c r="L98" s="5">
        <v>1729456329</v>
      </c>
      <c r="M98" s="5">
        <v>728169231</v>
      </c>
      <c r="N98" s="5">
        <v>547089285</v>
      </c>
      <c r="P98" s="5">
        <v>1311987492</v>
      </c>
    </row>
    <row r="99" spans="3:16" ht="15.5" x14ac:dyDescent="0.35">
      <c r="C99" t="s">
        <v>117</v>
      </c>
      <c r="D99" s="5">
        <v>6109177159</v>
      </c>
      <c r="E99" s="5">
        <v>7163160589</v>
      </c>
      <c r="F99" s="5">
        <v>7535939986</v>
      </c>
      <c r="G99" s="5">
        <v>12310079272</v>
      </c>
      <c r="I99" s="5">
        <v>7163160589</v>
      </c>
      <c r="J99" s="5">
        <v>12310079272</v>
      </c>
      <c r="K99" s="5">
        <v>14008250240</v>
      </c>
      <c r="L99" s="5">
        <v>11341196477</v>
      </c>
      <c r="M99" s="5">
        <v>7247319827</v>
      </c>
      <c r="N99" s="5">
        <v>7767106503</v>
      </c>
      <c r="O99" s="5">
        <v>5509429482</v>
      </c>
      <c r="P99" s="5">
        <v>3806587392</v>
      </c>
    </row>
    <row r="100" spans="3:16" ht="15.5" x14ac:dyDescent="0.35">
      <c r="C100" t="s">
        <v>118</v>
      </c>
      <c r="D100" s="5">
        <v>4034775155</v>
      </c>
      <c r="E100" s="5">
        <v>10919716249</v>
      </c>
      <c r="F100" s="5">
        <v>2107380004</v>
      </c>
      <c r="G100" s="5">
        <v>9922696765</v>
      </c>
      <c r="I100" s="5">
        <v>10919716249</v>
      </c>
      <c r="J100" s="5">
        <v>9922696765</v>
      </c>
      <c r="K100" s="5">
        <v>7163546271</v>
      </c>
    </row>
    <row r="101" spans="3:16" ht="15.5" x14ac:dyDescent="0.35">
      <c r="C101" t="s">
        <v>119</v>
      </c>
      <c r="G101" s="5">
        <v>176396000</v>
      </c>
      <c r="J101" s="5">
        <v>176396000</v>
      </c>
      <c r="K101" s="5">
        <v>1446559782</v>
      </c>
      <c r="L101" s="5">
        <v>8557408395</v>
      </c>
      <c r="M101" s="5">
        <v>11592163658</v>
      </c>
      <c r="N101" s="5">
        <v>18466252190</v>
      </c>
      <c r="O101" s="5">
        <v>12763864088</v>
      </c>
      <c r="P101" s="5">
        <v>19837603209</v>
      </c>
    </row>
    <row r="102" spans="3:16" ht="15.5" x14ac:dyDescent="0.35">
      <c r="C102" t="s">
        <v>120</v>
      </c>
    </row>
    <row r="103" spans="3:16" ht="15.5" x14ac:dyDescent="0.35">
      <c r="C103" t="s">
        <v>121</v>
      </c>
      <c r="D103" s="5">
        <v>7625053</v>
      </c>
      <c r="E103" s="5">
        <v>16361068</v>
      </c>
      <c r="G103" s="5">
        <v>135592040</v>
      </c>
      <c r="I103" s="5">
        <v>16361068</v>
      </c>
      <c r="J103" s="5">
        <v>135592040</v>
      </c>
      <c r="K103" s="5">
        <v>3451116649</v>
      </c>
      <c r="L103" s="5">
        <v>3849670709</v>
      </c>
      <c r="M103" s="5">
        <v>3578779857</v>
      </c>
      <c r="N103" s="5">
        <v>205877000</v>
      </c>
      <c r="O103" s="5">
        <v>326007429</v>
      </c>
      <c r="P103" s="5">
        <v>326007429</v>
      </c>
    </row>
    <row r="104" spans="3:16" ht="15.5" x14ac:dyDescent="0.35">
      <c r="C104" t="s">
        <v>122</v>
      </c>
      <c r="D104" s="5">
        <v>5196103829</v>
      </c>
      <c r="E104" s="5">
        <v>12197143429</v>
      </c>
      <c r="F104" s="5">
        <v>4850109752</v>
      </c>
      <c r="G104" s="5">
        <v>15922928669</v>
      </c>
      <c r="I104" s="5">
        <v>12197143429</v>
      </c>
      <c r="J104" s="5">
        <v>15922928669</v>
      </c>
      <c r="K104" s="5">
        <v>37494636466</v>
      </c>
      <c r="L104" s="5">
        <v>33597143159</v>
      </c>
      <c r="M104" s="5">
        <v>37633514482</v>
      </c>
      <c r="N104" s="5">
        <v>1199139884</v>
      </c>
      <c r="O104" s="5">
        <v>1141131646</v>
      </c>
      <c r="P104" s="5">
        <v>1178279380</v>
      </c>
    </row>
    <row r="105" spans="3:16" ht="15.5" x14ac:dyDescent="0.35">
      <c r="C105" t="s">
        <v>123</v>
      </c>
      <c r="D105" s="5">
        <v>5196103829</v>
      </c>
      <c r="E105" s="5">
        <v>12197143429</v>
      </c>
      <c r="F105" s="5">
        <v>4850109752</v>
      </c>
      <c r="G105" s="5">
        <v>15922928669</v>
      </c>
      <c r="I105" s="5">
        <v>12197143429</v>
      </c>
      <c r="J105" s="5">
        <v>15922928669</v>
      </c>
      <c r="K105" s="5">
        <v>37494636466</v>
      </c>
      <c r="L105" s="5">
        <v>33597143159</v>
      </c>
      <c r="M105" s="5">
        <v>37633514482</v>
      </c>
      <c r="N105" s="5">
        <v>1199139884</v>
      </c>
      <c r="O105" s="5">
        <v>1141131646</v>
      </c>
      <c r="P105" s="5">
        <v>1178279380</v>
      </c>
    </row>
    <row r="106" spans="3:16" ht="15.5" x14ac:dyDescent="0.35">
      <c r="C106" t="s">
        <v>124</v>
      </c>
    </row>
    <row r="107" spans="3:16" ht="15.5" x14ac:dyDescent="0.35">
      <c r="C107" t="s">
        <v>125</v>
      </c>
      <c r="F107" s="5">
        <v>1700000000</v>
      </c>
      <c r="G107" s="5">
        <v>4957502156</v>
      </c>
      <c r="J107" s="5">
        <v>4957502156</v>
      </c>
      <c r="K107" s="5">
        <v>29337493350</v>
      </c>
      <c r="L107" s="5">
        <v>32347259742</v>
      </c>
      <c r="M107" s="5">
        <v>36094742072</v>
      </c>
      <c r="O107" s="5">
        <v>205877000</v>
      </c>
      <c r="P107" s="5">
        <v>531884428</v>
      </c>
    </row>
    <row r="108" spans="3:16" ht="15.5" x14ac:dyDescent="0.35">
      <c r="C108" t="s">
        <v>126</v>
      </c>
      <c r="D108" s="5">
        <v>69809832850</v>
      </c>
      <c r="E108" s="5">
        <v>59739988344</v>
      </c>
      <c r="F108" s="5">
        <v>57266938338</v>
      </c>
      <c r="G108" s="5">
        <v>130991846193</v>
      </c>
      <c r="I108" s="5">
        <v>59739988344</v>
      </c>
      <c r="J108" s="5">
        <v>130991846193</v>
      </c>
      <c r="K108" s="5">
        <v>169189365569</v>
      </c>
      <c r="L108" s="5">
        <v>156189900912</v>
      </c>
      <c r="M108" s="5">
        <v>117995324706</v>
      </c>
      <c r="N108" s="5">
        <v>47682954756</v>
      </c>
      <c r="O108" s="5">
        <v>54711051181</v>
      </c>
      <c r="P108" s="5">
        <v>56605623854</v>
      </c>
    </row>
    <row r="109" spans="3:16" ht="15.5" x14ac:dyDescent="0.35">
      <c r="C109" t="s">
        <v>127</v>
      </c>
    </row>
    <row r="110" spans="3:16" ht="15.5" x14ac:dyDescent="0.35">
      <c r="C110" t="s">
        <v>128</v>
      </c>
      <c r="D110" s="5">
        <v>38097668220</v>
      </c>
      <c r="E110" s="5">
        <v>38097668220</v>
      </c>
      <c r="F110" s="5">
        <v>38097668220</v>
      </c>
      <c r="G110" s="5">
        <v>38097668220</v>
      </c>
      <c r="I110" s="5">
        <v>38097668220</v>
      </c>
      <c r="J110" s="5">
        <v>38097668220</v>
      </c>
      <c r="K110" s="5">
        <v>38097668220</v>
      </c>
      <c r="L110" s="5">
        <v>38097668220</v>
      </c>
      <c r="M110" s="5">
        <v>38000000000</v>
      </c>
      <c r="N110" s="5">
        <v>30000000000</v>
      </c>
      <c r="O110" s="5">
        <v>2000000000</v>
      </c>
      <c r="P110" s="5">
        <v>2000000000</v>
      </c>
    </row>
    <row r="111" spans="3:16" ht="15.5" x14ac:dyDescent="0.35">
      <c r="C111" t="s">
        <v>129</v>
      </c>
      <c r="L111" s="5">
        <v>43763594282</v>
      </c>
      <c r="M111" s="5">
        <v>43715554302</v>
      </c>
    </row>
    <row r="112" spans="3:16" ht="15.5" x14ac:dyDescent="0.35">
      <c r="C112" t="s">
        <v>130</v>
      </c>
      <c r="D112" s="5">
        <v>30536311459</v>
      </c>
      <c r="E112" s="5">
        <v>44642158717</v>
      </c>
      <c r="F112" s="5">
        <v>63210222798</v>
      </c>
      <c r="G112" s="5">
        <v>53661648912</v>
      </c>
      <c r="I112" s="5">
        <v>44642158717</v>
      </c>
      <c r="J112" s="5">
        <v>53661648912</v>
      </c>
      <c r="K112" s="5">
        <v>47061002855</v>
      </c>
      <c r="L112" s="5">
        <v>27026344922</v>
      </c>
      <c r="M112" s="5">
        <v>11561774473</v>
      </c>
      <c r="N112" s="5">
        <v>4474937884</v>
      </c>
      <c r="O112" s="5">
        <v>1767888657</v>
      </c>
      <c r="P112" s="5">
        <v>1294844305</v>
      </c>
    </row>
    <row r="113" spans="2:16" ht="15.5" x14ac:dyDescent="0.35">
      <c r="C113" t="s">
        <v>131</v>
      </c>
      <c r="D113" s="5">
        <v>976582372</v>
      </c>
      <c r="E113" s="5">
        <v>975693525</v>
      </c>
      <c r="F113" s="5">
        <v>529571878</v>
      </c>
      <c r="G113" s="5">
        <v>933442646</v>
      </c>
      <c r="I113" s="5">
        <v>975693525</v>
      </c>
      <c r="J113" s="5">
        <v>933442646</v>
      </c>
      <c r="K113" s="5">
        <v>755834158</v>
      </c>
      <c r="L113" s="5">
        <v>194600258</v>
      </c>
      <c r="M113" s="5">
        <v>98692534</v>
      </c>
      <c r="N113" s="5">
        <v>31889250</v>
      </c>
    </row>
    <row r="114" spans="2:16" ht="15.5" x14ac:dyDescent="0.35">
      <c r="C114" t="s">
        <v>10</v>
      </c>
      <c r="D114" s="5">
        <v>114233933519</v>
      </c>
      <c r="E114" s="5">
        <v>128173031355</v>
      </c>
      <c r="F114" s="5">
        <v>146233923099</v>
      </c>
      <c r="G114" s="5">
        <v>137089219981</v>
      </c>
      <c r="I114" s="5">
        <v>128173031355</v>
      </c>
      <c r="J114" s="5">
        <v>137089219981</v>
      </c>
      <c r="K114" s="5">
        <v>130131116565</v>
      </c>
      <c r="L114" s="5">
        <v>109128984688</v>
      </c>
      <c r="M114" s="5">
        <v>93405434555</v>
      </c>
      <c r="N114" s="5">
        <v>34558444282</v>
      </c>
      <c r="O114" s="5">
        <v>3811271804</v>
      </c>
      <c r="P114" s="5">
        <v>3373884670</v>
      </c>
    </row>
    <row r="115" spans="2:16" ht="15.5" x14ac:dyDescent="0.35">
      <c r="C115" t="s">
        <v>132</v>
      </c>
      <c r="D115" s="5">
        <v>184043766369</v>
      </c>
      <c r="E115" s="5">
        <v>187913019699</v>
      </c>
      <c r="F115" s="5">
        <v>203500861437</v>
      </c>
      <c r="G115" s="5">
        <v>268081066174</v>
      </c>
      <c r="I115" s="5">
        <v>187913019699</v>
      </c>
      <c r="J115" s="5">
        <v>268081066174</v>
      </c>
      <c r="K115" s="5">
        <v>299320482134</v>
      </c>
      <c r="L115" s="5">
        <v>265318885600</v>
      </c>
      <c r="M115" s="5">
        <v>211400759261</v>
      </c>
      <c r="N115" s="5">
        <v>82241399038</v>
      </c>
      <c r="O115" s="5">
        <v>58522322985</v>
      </c>
      <c r="P115" s="5">
        <v>59979508524</v>
      </c>
    </row>
    <row r="116" spans="2:16" ht="15.5" x14ac:dyDescent="0.35">
      <c r="C116" t="s">
        <v>133</v>
      </c>
      <c r="D116" s="5">
        <v>1904883411</v>
      </c>
      <c r="E116" s="5">
        <v>1904883411</v>
      </c>
      <c r="F116" s="5">
        <v>1904883411</v>
      </c>
      <c r="G116" s="5">
        <v>1904883411</v>
      </c>
      <c r="I116" s="5">
        <v>1904883411</v>
      </c>
      <c r="J116" s="5">
        <v>1904883411</v>
      </c>
      <c r="K116" s="5">
        <v>1904883411</v>
      </c>
      <c r="L116" s="5">
        <v>1904883411</v>
      </c>
      <c r="M116" s="5">
        <v>1900000000</v>
      </c>
      <c r="N116" s="5">
        <v>1500000000</v>
      </c>
      <c r="O116" s="5">
        <v>20000</v>
      </c>
      <c r="P116" s="5">
        <v>20000</v>
      </c>
    </row>
    <row r="118" spans="2:16" ht="15.5" x14ac:dyDescent="0.35">
      <c r="B118" t="s">
        <v>134</v>
      </c>
      <c r="C118" t="s">
        <v>135</v>
      </c>
      <c r="D118" s="5">
        <v>10583366659</v>
      </c>
      <c r="E118" s="5">
        <v>-23871040318</v>
      </c>
      <c r="F118" s="5">
        <v>-8987448399</v>
      </c>
      <c r="G118" s="5">
        <v>-15169415007</v>
      </c>
      <c r="I118" s="5">
        <v>-32858488717</v>
      </c>
      <c r="J118" s="5">
        <v>-16503547250</v>
      </c>
      <c r="K118" s="5">
        <v>19157995277</v>
      </c>
      <c r="L118" s="5">
        <v>19247956399</v>
      </c>
      <c r="M118" s="5">
        <v>-28399244383</v>
      </c>
      <c r="N118" s="5">
        <v>-2260589288</v>
      </c>
      <c r="O118" s="5">
        <v>-2771031674</v>
      </c>
      <c r="P118" s="5">
        <v>-12940861831</v>
      </c>
    </row>
    <row r="119" spans="2:16" ht="15.5" x14ac:dyDescent="0.35">
      <c r="C119" t="s">
        <v>136</v>
      </c>
      <c r="D119" s="5">
        <v>31657899863</v>
      </c>
      <c r="E119" s="5">
        <v>6621998002</v>
      </c>
      <c r="F119" s="5">
        <v>48262700539</v>
      </c>
      <c r="G119" s="5">
        <v>78515235582</v>
      </c>
      <c r="I119" s="5">
        <v>54884698541</v>
      </c>
      <c r="J119" s="5">
        <v>196409281376</v>
      </c>
      <c r="K119" s="5">
        <v>227938165364</v>
      </c>
      <c r="L119" s="5">
        <v>197557848961</v>
      </c>
      <c r="M119" s="5">
        <v>139369447747</v>
      </c>
      <c r="N119" s="5">
        <v>74232951665</v>
      </c>
      <c r="O119" s="5">
        <v>48388664109</v>
      </c>
      <c r="P119" s="5">
        <v>38298642075</v>
      </c>
    </row>
    <row r="120" spans="2:16" ht="15.5" x14ac:dyDescent="0.35">
      <c r="C120" t="s">
        <v>137</v>
      </c>
      <c r="E120" s="5">
        <v>-20254893577</v>
      </c>
      <c r="F120" s="5">
        <v>-26855338642</v>
      </c>
      <c r="G120" s="5">
        <v>-48508496545</v>
      </c>
      <c r="I120" s="5">
        <v>-47110232219</v>
      </c>
      <c r="J120" s="5">
        <v>-126782324743</v>
      </c>
      <c r="K120" s="5">
        <v>-143942079730</v>
      </c>
      <c r="L120" s="5">
        <v>-125456555425</v>
      </c>
      <c r="M120" s="5">
        <v>-115220483711</v>
      </c>
      <c r="N120" s="5">
        <v>-52169580957</v>
      </c>
      <c r="O120" s="5">
        <v>-28765141566</v>
      </c>
      <c r="P120" s="5">
        <v>-29605230062</v>
      </c>
    </row>
    <row r="121" spans="2:16" ht="15.5" x14ac:dyDescent="0.35">
      <c r="C121" t="s">
        <v>138</v>
      </c>
      <c r="D121" s="5">
        <v>-14965148871</v>
      </c>
      <c r="E121" s="5">
        <v>-19803653467</v>
      </c>
      <c r="F121" s="5">
        <v>-19466959689</v>
      </c>
      <c r="G121" s="5">
        <v>-36987588247</v>
      </c>
      <c r="I121" s="5">
        <v>-39270613156</v>
      </c>
      <c r="J121" s="5">
        <v>-60917606552</v>
      </c>
      <c r="K121" s="5">
        <v>-42725229545</v>
      </c>
      <c r="L121" s="5">
        <v>-30096010150</v>
      </c>
      <c r="M121" s="5">
        <v>-29739013573</v>
      </c>
      <c r="N121" s="5">
        <v>-12847036463</v>
      </c>
      <c r="O121" s="5">
        <v>-10813484374</v>
      </c>
      <c r="P121" s="5">
        <v>-11277398252</v>
      </c>
    </row>
    <row r="122" spans="2:16" ht="15.5" x14ac:dyDescent="0.35">
      <c r="C122" t="s">
        <v>139</v>
      </c>
      <c r="D122" s="5">
        <v>-5926866801</v>
      </c>
      <c r="E122" s="5">
        <v>9401967744</v>
      </c>
      <c r="F122" s="5">
        <v>-9401967744</v>
      </c>
      <c r="G122" s="5">
        <v>8642797912</v>
      </c>
      <c r="K122" s="5">
        <v>-15377629432</v>
      </c>
      <c r="L122" s="5">
        <v>-13770430144</v>
      </c>
      <c r="M122" s="5">
        <v>-11920291348</v>
      </c>
      <c r="N122" s="5">
        <v>-9819927720</v>
      </c>
      <c r="O122" s="5">
        <v>-10592367939</v>
      </c>
      <c r="P122" s="5">
        <v>-8802845427</v>
      </c>
    </row>
    <row r="123" spans="2:16" ht="15.5" x14ac:dyDescent="0.35">
      <c r="C123" t="s">
        <v>140</v>
      </c>
      <c r="G123" s="5">
        <v>-15455425523</v>
      </c>
      <c r="J123" s="5">
        <v>-15455425523</v>
      </c>
    </row>
    <row r="124" spans="2:16" ht="15.5" x14ac:dyDescent="0.35">
      <c r="C124" t="s">
        <v>141</v>
      </c>
      <c r="D124" s="5">
        <v>-278360989</v>
      </c>
      <c r="E124" s="5">
        <v>45628531</v>
      </c>
      <c r="F124" s="5">
        <v>-1419467804</v>
      </c>
      <c r="G124" s="5">
        <v>-3263695320</v>
      </c>
      <c r="I124" s="5">
        <v>-1373839273</v>
      </c>
      <c r="J124" s="5">
        <v>-9774043037</v>
      </c>
      <c r="K124" s="5">
        <v>-6748575935</v>
      </c>
      <c r="L124" s="5">
        <v>-5786561246</v>
      </c>
      <c r="M124" s="5">
        <v>-9520888613</v>
      </c>
      <c r="N124" s="5">
        <v>-1656995813</v>
      </c>
      <c r="O124" s="5">
        <v>-988701904</v>
      </c>
      <c r="P124" s="5">
        <v>-1554030165</v>
      </c>
    </row>
    <row r="125" spans="2:16" ht="15.5" x14ac:dyDescent="0.35">
      <c r="C125" t="s">
        <v>142</v>
      </c>
      <c r="E125" s="5">
        <v>11497390</v>
      </c>
      <c r="G125" s="5">
        <v>16571229</v>
      </c>
      <c r="I125" s="5">
        <v>11497390</v>
      </c>
      <c r="J125" s="5">
        <v>16571229</v>
      </c>
    </row>
    <row r="126" spans="2:16" ht="15.5" x14ac:dyDescent="0.35">
      <c r="C126" t="s">
        <v>143</v>
      </c>
      <c r="D126" s="5">
        <v>95843457</v>
      </c>
      <c r="E126" s="5">
        <v>106415059</v>
      </c>
      <c r="F126" s="5">
        <v>-106415059</v>
      </c>
      <c r="G126" s="5">
        <v>1871185905</v>
      </c>
      <c r="K126" s="5">
        <v>13344555</v>
      </c>
      <c r="L126" s="5">
        <v>-3200335597</v>
      </c>
      <c r="M126" s="5">
        <v>-1368014885</v>
      </c>
    </row>
    <row r="127" spans="2:16" ht="15.5" x14ac:dyDescent="0.35">
      <c r="C127" t="s">
        <v>144</v>
      </c>
      <c r="D127" s="5">
        <v>-12094285294</v>
      </c>
      <c r="E127" s="5">
        <v>23204707901</v>
      </c>
      <c r="F127" s="5">
        <v>2931550862</v>
      </c>
      <c r="G127" s="5">
        <v>-24548753234</v>
      </c>
      <c r="I127" s="5">
        <v>26136258763</v>
      </c>
      <c r="J127" s="5">
        <v>-19491813339</v>
      </c>
      <c r="K127" s="5">
        <v>-23442760922</v>
      </c>
      <c r="L127" s="5">
        <v>-7758866765</v>
      </c>
      <c r="M127" s="5">
        <v>42543977994</v>
      </c>
      <c r="N127" s="5">
        <v>3483791843</v>
      </c>
      <c r="O127" s="5">
        <v>3087978325</v>
      </c>
      <c r="P127" s="5">
        <v>16087750755</v>
      </c>
    </row>
    <row r="128" spans="2:16" ht="15.5" x14ac:dyDescent="0.35">
      <c r="C128" t="s">
        <v>145</v>
      </c>
      <c r="D128" s="5">
        <v>-354265798</v>
      </c>
      <c r="E128" s="5">
        <v>1957881249</v>
      </c>
      <c r="F128" s="5">
        <v>113479991</v>
      </c>
      <c r="G128" s="5">
        <v>40159249816</v>
      </c>
      <c r="I128" s="5">
        <v>2071361240</v>
      </c>
      <c r="J128" s="5">
        <v>36954856448</v>
      </c>
      <c r="K128" s="5">
        <v>2069653289</v>
      </c>
      <c r="L128" s="5">
        <v>-10401808445</v>
      </c>
      <c r="M128" s="5">
        <v>-10163226161</v>
      </c>
      <c r="N128" s="5">
        <v>-212351164</v>
      </c>
      <c r="O128" s="5">
        <v>-5600000</v>
      </c>
      <c r="P128" s="5">
        <v>-2794625837</v>
      </c>
    </row>
    <row r="129" spans="3:16" ht="15.5" x14ac:dyDescent="0.35">
      <c r="C129" t="s">
        <v>146</v>
      </c>
      <c r="D129" s="5">
        <v>-354265798</v>
      </c>
      <c r="E129" s="5">
        <v>-207255591</v>
      </c>
      <c r="F129" s="5">
        <v>113479991</v>
      </c>
      <c r="G129" s="5">
        <v>3114417094</v>
      </c>
      <c r="I129" s="5">
        <v>-93775600</v>
      </c>
      <c r="J129" s="5">
        <v>-89976274</v>
      </c>
      <c r="K129" s="5">
        <v>-1133111733</v>
      </c>
      <c r="L129" s="5">
        <v>-10401808445</v>
      </c>
      <c r="M129" s="5">
        <v>-10163226161</v>
      </c>
      <c r="N129" s="5">
        <v>-101646664</v>
      </c>
      <c r="O129" s="5">
        <v>-5600000</v>
      </c>
      <c r="P129" s="5">
        <v>-2794625837</v>
      </c>
    </row>
    <row r="130" spans="3:16" ht="15.5" x14ac:dyDescent="0.35">
      <c r="C130" t="s">
        <v>147</v>
      </c>
      <c r="N130" s="5">
        <v>-110704500</v>
      </c>
    </row>
    <row r="131" spans="3:16" ht="15.5" x14ac:dyDescent="0.35">
      <c r="C131" t="s">
        <v>148</v>
      </c>
      <c r="K131" s="5">
        <v>3202765022</v>
      </c>
    </row>
    <row r="132" spans="3:16" ht="15.5" x14ac:dyDescent="0.35">
      <c r="C132" t="s">
        <v>149</v>
      </c>
      <c r="E132" s="5">
        <v>1985136840</v>
      </c>
      <c r="G132" s="5">
        <v>-2494080139</v>
      </c>
      <c r="I132" s="5">
        <v>1985136840</v>
      </c>
      <c r="J132" s="5">
        <v>-2494080139</v>
      </c>
    </row>
    <row r="133" spans="3:16" ht="15.5" x14ac:dyDescent="0.35">
      <c r="C133" t="s">
        <v>150</v>
      </c>
      <c r="E133" s="5">
        <v>180000000</v>
      </c>
      <c r="G133" s="5">
        <v>43000000000</v>
      </c>
      <c r="I133" s="5">
        <v>180000000</v>
      </c>
      <c r="J133" s="5">
        <v>43000000000</v>
      </c>
    </row>
    <row r="134" spans="3:16" ht="15.5" x14ac:dyDescent="0.35">
      <c r="C134" t="s">
        <v>151</v>
      </c>
      <c r="G134" s="5">
        <v>-3461087139</v>
      </c>
      <c r="J134" s="5">
        <v>-3461087139</v>
      </c>
    </row>
    <row r="135" spans="3:16" ht="15.5" x14ac:dyDescent="0.35">
      <c r="C135" t="s">
        <v>152</v>
      </c>
    </row>
    <row r="136" spans="3:16" ht="15.5" x14ac:dyDescent="0.35">
      <c r="C136" t="s">
        <v>153</v>
      </c>
      <c r="D136" s="5">
        <v>-12094285294</v>
      </c>
      <c r="E136" s="5">
        <v>23204707901</v>
      </c>
      <c r="F136" s="5">
        <v>2931550862</v>
      </c>
      <c r="G136" s="5">
        <v>-24548753234</v>
      </c>
      <c r="I136" s="5">
        <v>26136258763</v>
      </c>
      <c r="J136" s="5">
        <v>-19491813339</v>
      </c>
      <c r="K136" s="5">
        <v>-23442760922</v>
      </c>
      <c r="L136" s="5">
        <v>-7758866765</v>
      </c>
      <c r="M136" s="5">
        <v>42543977994</v>
      </c>
      <c r="N136" s="5">
        <v>3483791843</v>
      </c>
      <c r="O136" s="5">
        <v>3087978325</v>
      </c>
      <c r="P136" s="5">
        <v>16087750755</v>
      </c>
    </row>
    <row r="137" spans="3:16" ht="15.5" x14ac:dyDescent="0.35">
      <c r="C137" t="s">
        <v>154</v>
      </c>
      <c r="E137" s="5">
        <v>135592040</v>
      </c>
      <c r="F137" s="5">
        <v>-311988040</v>
      </c>
      <c r="G137" s="5">
        <v>-2119703975</v>
      </c>
      <c r="I137" s="5">
        <v>-176396000</v>
      </c>
      <c r="J137" s="5">
        <v>-1270163782</v>
      </c>
      <c r="K137" s="5">
        <v>-7179996998</v>
      </c>
      <c r="L137" s="5">
        <v>-3034755263</v>
      </c>
      <c r="M137" s="5">
        <v>-6874088532</v>
      </c>
      <c r="N137" s="5">
        <v>5702388102</v>
      </c>
      <c r="O137" s="5">
        <v>-7073739121</v>
      </c>
      <c r="P137" s="5">
        <v>19837603209</v>
      </c>
    </row>
    <row r="138" spans="3:16" ht="15.5" x14ac:dyDescent="0.35">
      <c r="C138" t="s">
        <v>155</v>
      </c>
      <c r="D138" s="5">
        <v>-12094285294</v>
      </c>
      <c r="E138" s="5">
        <v>-3243538902</v>
      </c>
      <c r="F138" s="5">
        <v>3243538902</v>
      </c>
      <c r="G138" s="5">
        <v>-2411123544</v>
      </c>
      <c r="J138" s="5">
        <v>2759150494</v>
      </c>
      <c r="K138" s="5">
        <v>3720347372</v>
      </c>
      <c r="L138" s="5">
        <v>-3709290508</v>
      </c>
      <c r="M138" s="5">
        <v>-1582731839</v>
      </c>
      <c r="N138" s="5">
        <v>-1892588830</v>
      </c>
      <c r="O138" s="5">
        <v>10487724874</v>
      </c>
      <c r="P138" s="5">
        <v>-3415153206</v>
      </c>
    </row>
    <row r="139" spans="3:16" ht="15.5" x14ac:dyDescent="0.35">
      <c r="C139" t="s">
        <v>156</v>
      </c>
      <c r="E139" s="5">
        <v>18242608058</v>
      </c>
      <c r="G139" s="5">
        <v>3414859013</v>
      </c>
      <c r="I139" s="5">
        <v>18242608058</v>
      </c>
      <c r="J139" s="5">
        <v>3414859013</v>
      </c>
    </row>
    <row r="140" spans="3:16" ht="15.5" x14ac:dyDescent="0.35">
      <c r="C140" t="s">
        <v>157</v>
      </c>
      <c r="E140" s="5">
        <v>9197985696</v>
      </c>
      <c r="G140" s="5">
        <v>11551258894</v>
      </c>
      <c r="I140" s="5">
        <v>9197985696</v>
      </c>
      <c r="J140" s="5">
        <v>11551258894</v>
      </c>
      <c r="K140" s="5">
        <v>-16643939229</v>
      </c>
      <c r="L140" s="5">
        <v>2316062285</v>
      </c>
    </row>
    <row r="141" spans="3:16" ht="15.5" x14ac:dyDescent="0.35">
      <c r="C141" t="s">
        <v>158</v>
      </c>
      <c r="G141" s="5">
        <v>-4993899999</v>
      </c>
      <c r="J141" s="5">
        <v>-4993899999</v>
      </c>
    </row>
    <row r="142" spans="3:16" ht="15.5" x14ac:dyDescent="0.35">
      <c r="C142" t="s">
        <v>159</v>
      </c>
      <c r="E142" s="5">
        <v>-1127938991</v>
      </c>
      <c r="G142" s="5">
        <v>-29990143623</v>
      </c>
      <c r="I142" s="5">
        <v>-1127938991</v>
      </c>
      <c r="J142" s="5">
        <v>-30953017959</v>
      </c>
      <c r="K142" s="5">
        <v>-3339172067</v>
      </c>
      <c r="L142" s="5">
        <v>-3476591479</v>
      </c>
      <c r="M142" s="5">
        <v>-804659020</v>
      </c>
      <c r="N142" s="5">
        <v>-326007429</v>
      </c>
      <c r="O142" s="5">
        <v>-326007428</v>
      </c>
      <c r="P142" s="5">
        <v>-334699248</v>
      </c>
    </row>
    <row r="143" spans="3:16" ht="15.5" x14ac:dyDescent="0.35">
      <c r="C143" t="s">
        <v>160</v>
      </c>
      <c r="L143" s="5">
        <v>97668220</v>
      </c>
    </row>
    <row r="144" spans="3:16" ht="15.5" x14ac:dyDescent="0.35">
      <c r="C144" t="s">
        <v>161</v>
      </c>
      <c r="L144" s="5">
        <v>48039980</v>
      </c>
      <c r="M144" s="5">
        <v>51805457385</v>
      </c>
    </row>
    <row r="145" spans="2:16" ht="15.5" x14ac:dyDescent="0.35">
      <c r="C145" t="s">
        <v>162</v>
      </c>
    </row>
    <row r="146" spans="2:16" ht="15.5" x14ac:dyDescent="0.35">
      <c r="C146" t="s">
        <v>163</v>
      </c>
      <c r="D146" s="5">
        <v>-1865184433</v>
      </c>
      <c r="E146" s="5">
        <v>1291548832</v>
      </c>
      <c r="F146" s="5">
        <v>-5942417546</v>
      </c>
      <c r="G146" s="5">
        <v>441081575</v>
      </c>
      <c r="I146" s="5">
        <v>-4650868714</v>
      </c>
      <c r="J146" s="5">
        <v>959495859</v>
      </c>
      <c r="K146" s="5">
        <v>-2215112356</v>
      </c>
      <c r="L146" s="5">
        <v>1087281189</v>
      </c>
      <c r="M146" s="5">
        <v>3981507450</v>
      </c>
      <c r="N146" s="5">
        <v>1010851391</v>
      </c>
      <c r="O146" s="5">
        <v>311346651</v>
      </c>
      <c r="P146" s="5">
        <v>352263087</v>
      </c>
    </row>
    <row r="147" spans="2:16" ht="15.5" x14ac:dyDescent="0.35">
      <c r="C147" t="s">
        <v>164</v>
      </c>
      <c r="D147" s="5">
        <v>3156869509</v>
      </c>
      <c r="F147" s="5">
        <v>7783983680</v>
      </c>
      <c r="G147" s="5">
        <v>21263679</v>
      </c>
      <c r="I147" s="5">
        <v>7783983680</v>
      </c>
      <c r="J147" s="5">
        <v>6824569377</v>
      </c>
      <c r="K147" s="5">
        <v>9039681732</v>
      </c>
      <c r="L147" s="5">
        <v>7928448465</v>
      </c>
      <c r="M147" s="5">
        <v>3946941014</v>
      </c>
      <c r="N147" s="5">
        <v>2936089624</v>
      </c>
      <c r="O147" s="5">
        <v>2624742972</v>
      </c>
      <c r="P147" s="5">
        <v>2272479887</v>
      </c>
    </row>
    <row r="148" spans="2:16" ht="15.5" x14ac:dyDescent="0.35">
      <c r="C148" t="s">
        <v>165</v>
      </c>
      <c r="E148" s="5">
        <v>23754542</v>
      </c>
      <c r="G148" s="5">
        <v>-81556</v>
      </c>
      <c r="I148" s="5">
        <v>23754542</v>
      </c>
      <c r="J148" s="5">
        <v>-81556</v>
      </c>
    </row>
    <row r="149" spans="2:16" ht="15.5" x14ac:dyDescent="0.35">
      <c r="C149" t="s">
        <v>166</v>
      </c>
      <c r="D149" s="5">
        <v>1291685076</v>
      </c>
      <c r="E149" s="5">
        <v>1315303374</v>
      </c>
      <c r="F149" s="5">
        <v>1841566134</v>
      </c>
      <c r="G149" s="5">
        <v>462263698</v>
      </c>
      <c r="I149" s="5">
        <v>3156869508</v>
      </c>
      <c r="J149" s="5">
        <v>7783983680</v>
      </c>
      <c r="K149" s="5">
        <v>6824569376</v>
      </c>
      <c r="L149" s="5">
        <v>9015729654</v>
      </c>
      <c r="M149" s="5">
        <v>7928448464</v>
      </c>
      <c r="N149" s="5">
        <v>3946941015</v>
      </c>
      <c r="O149" s="5">
        <v>2936089623</v>
      </c>
      <c r="P149" s="5">
        <v>2624742974</v>
      </c>
    </row>
    <row r="151" spans="2:16" ht="15.5" x14ac:dyDescent="0.35">
      <c r="B151" t="s">
        <v>167</v>
      </c>
      <c r="C151" t="s">
        <v>12</v>
      </c>
      <c r="D151" s="5">
        <v>1900000000</v>
      </c>
      <c r="E151" s="5">
        <v>1900000000</v>
      </c>
      <c r="F151" s="5">
        <v>1900000000</v>
      </c>
      <c r="G151" s="5">
        <v>1900000000</v>
      </c>
      <c r="I151" s="5">
        <v>1900000000</v>
      </c>
      <c r="J151" s="5">
        <v>1900000000</v>
      </c>
      <c r="K151" s="5">
        <v>1900000000</v>
      </c>
      <c r="L151" s="5">
        <v>1900000000</v>
      </c>
      <c r="M151" s="5">
        <v>1900000000</v>
      </c>
      <c r="N151" s="5">
        <v>1500000000</v>
      </c>
      <c r="O151" s="5">
        <v>0</v>
      </c>
      <c r="P151" s="5">
        <v>0</v>
      </c>
    </row>
    <row r="152" spans="2:16" ht="15.5" x14ac:dyDescent="0.35">
      <c r="C152" t="s">
        <v>168</v>
      </c>
      <c r="D152" s="6">
        <v>-7.41</v>
      </c>
      <c r="E152" s="6">
        <v>-9.74</v>
      </c>
      <c r="F152" s="5">
        <v>5</v>
      </c>
      <c r="G152" s="6">
        <v>-5.5</v>
      </c>
    </row>
    <row r="153" spans="2:16" ht="15.5" x14ac:dyDescent="0.35">
      <c r="C153" t="s">
        <v>169</v>
      </c>
      <c r="D153" s="6">
        <v>-1022.27</v>
      </c>
      <c r="E153" s="6">
        <v>-225.87</v>
      </c>
      <c r="F153" s="6">
        <v>55.2</v>
      </c>
      <c r="G153" s="6">
        <v>-14.18</v>
      </c>
    </row>
    <row r="154" spans="2:16" ht="15.5" x14ac:dyDescent="0.35">
      <c r="C154" t="s">
        <v>63</v>
      </c>
      <c r="D154" s="5">
        <v>552</v>
      </c>
      <c r="E154" s="6">
        <v>166.83</v>
      </c>
      <c r="F154" s="6">
        <v>5.12</v>
      </c>
      <c r="G154" s="6">
        <v>2.1800000000000002</v>
      </c>
    </row>
    <row r="155" spans="2:16" ht="15.5" x14ac:dyDescent="0.35">
      <c r="C155" t="s">
        <v>170</v>
      </c>
    </row>
    <row r="156" spans="2:16" ht="15.5" x14ac:dyDescent="0.35">
      <c r="C156" t="s">
        <v>171</v>
      </c>
      <c r="D156" s="6">
        <v>-7.6600000000000001E-2</v>
      </c>
      <c r="E156" s="6">
        <v>-9.8699999999999996E-2</v>
      </c>
      <c r="F156" s="6">
        <v>4.6799999999999994E-2</v>
      </c>
      <c r="G156" s="6">
        <v>-3.9E-2</v>
      </c>
    </row>
    <row r="157" spans="2:16" ht="15.5" x14ac:dyDescent="0.35">
      <c r="C157" t="s">
        <v>172</v>
      </c>
      <c r="D157" s="6">
        <v>-0.1245</v>
      </c>
      <c r="E157" s="6">
        <v>-0.14580000000000001</v>
      </c>
      <c r="F157" s="6">
        <v>6.54E-2</v>
      </c>
      <c r="G157" s="6">
        <v>-7.690000000000001E-2</v>
      </c>
    </row>
    <row r="158" spans="2:16" ht="15.5" x14ac:dyDescent="0.35">
      <c r="C158" t="s">
        <v>173</v>
      </c>
      <c r="D158" s="6">
        <v>-0.23199999999999998</v>
      </c>
      <c r="E158" s="6">
        <v>-0.27010000000000001</v>
      </c>
      <c r="F158" s="6">
        <v>0.15529999999999999</v>
      </c>
      <c r="G158" s="6">
        <v>-3.7599999999999995E-2</v>
      </c>
    </row>
    <row r="159" spans="2:16" ht="15.5" x14ac:dyDescent="0.35">
      <c r="C159" t="s">
        <v>174</v>
      </c>
      <c r="E159" s="6">
        <v>-12.65</v>
      </c>
      <c r="F159" s="6">
        <v>8.26</v>
      </c>
      <c r="G159" s="6">
        <v>-0.89</v>
      </c>
    </row>
    <row r="160" spans="2:16" ht="15.5" x14ac:dyDescent="0.35">
      <c r="C160" t="s">
        <v>175</v>
      </c>
      <c r="D160" s="5">
        <v>114000000000</v>
      </c>
      <c r="E160" s="5">
        <v>128000000000</v>
      </c>
      <c r="F160" s="5">
        <v>146000000000</v>
      </c>
      <c r="G160" s="5">
        <v>137000000000</v>
      </c>
    </row>
    <row r="161" spans="3:16" ht="15.5" x14ac:dyDescent="0.35">
      <c r="C161" t="s">
        <v>176</v>
      </c>
      <c r="D161" s="6">
        <v>127.4</v>
      </c>
      <c r="E161" s="6">
        <v>32.950000000000003</v>
      </c>
      <c r="F161" s="6">
        <v>3.61</v>
      </c>
      <c r="G161" s="6">
        <v>1.0900000000000001</v>
      </c>
    </row>
    <row r="162" spans="3:16" ht="15.5" x14ac:dyDescent="0.35">
      <c r="C162" t="s">
        <v>177</v>
      </c>
      <c r="D162" s="6">
        <v>59.46</v>
      </c>
      <c r="E162" s="6">
        <v>66.77</v>
      </c>
      <c r="F162" s="6">
        <v>76.489999999999995</v>
      </c>
      <c r="G162" s="6">
        <v>71.48</v>
      </c>
    </row>
    <row r="163" spans="3:16" ht="15.5" x14ac:dyDescent="0.35">
      <c r="C163" t="s">
        <v>178</v>
      </c>
      <c r="D163" s="6">
        <v>127.46</v>
      </c>
      <c r="E163" s="6">
        <v>32.950000000000003</v>
      </c>
      <c r="F163" s="6">
        <v>3.61</v>
      </c>
      <c r="G163" s="6">
        <v>1.0900000000000001</v>
      </c>
    </row>
    <row r="164" spans="3:16" ht="15.5" x14ac:dyDescent="0.35">
      <c r="C164" t="s">
        <v>179</v>
      </c>
      <c r="D164" s="6">
        <v>59.43</v>
      </c>
      <c r="E164" s="6">
        <v>66.760000000000005</v>
      </c>
      <c r="F164" s="6">
        <v>76.45</v>
      </c>
      <c r="G164" s="6">
        <v>71.41</v>
      </c>
    </row>
    <row r="165" spans="3:16" ht="15.5" x14ac:dyDescent="0.35">
      <c r="C165" t="s">
        <v>180</v>
      </c>
      <c r="G165" s="5">
        <v>0</v>
      </c>
    </row>
    <row r="166" spans="3:16" ht="15.5" x14ac:dyDescent="0.35">
      <c r="C166" t="s">
        <v>181</v>
      </c>
    </row>
    <row r="167" spans="3:16" ht="15.5" x14ac:dyDescent="0.35">
      <c r="C167" t="s">
        <v>182</v>
      </c>
      <c r="D167" s="5">
        <v>113000000000</v>
      </c>
      <c r="E167" s="5">
        <v>127000000000</v>
      </c>
      <c r="F167" s="5">
        <v>146000000000</v>
      </c>
      <c r="G167" s="5">
        <v>136000000000</v>
      </c>
    </row>
    <row r="168" spans="3:16" ht="15.5" x14ac:dyDescent="0.35">
      <c r="C168" t="s">
        <v>24</v>
      </c>
      <c r="G168" s="5">
        <v>0</v>
      </c>
    </row>
    <row r="169" spans="3:16" ht="15.5" x14ac:dyDescent="0.35">
      <c r="C169" t="s">
        <v>21</v>
      </c>
      <c r="D169" s="5">
        <v>-1000000000</v>
      </c>
      <c r="E169" s="5">
        <v>-3000000000</v>
      </c>
      <c r="F169" s="5">
        <v>-2000000000</v>
      </c>
      <c r="G169" s="5">
        <v>-8000000000</v>
      </c>
    </row>
    <row r="170" spans="3:16" ht="15.5" x14ac:dyDescent="0.35">
      <c r="C170" t="s">
        <v>183</v>
      </c>
      <c r="D170" s="5">
        <v>97000000000</v>
      </c>
      <c r="E170" s="5">
        <v>124000000000</v>
      </c>
      <c r="F170" s="5">
        <v>127000000000</v>
      </c>
      <c r="G170" s="5">
        <v>122000000000</v>
      </c>
    </row>
    <row r="171" spans="3:16" ht="15.5" x14ac:dyDescent="0.35">
      <c r="C171" t="s">
        <v>184</v>
      </c>
      <c r="D171" s="5">
        <v>11000000000</v>
      </c>
      <c r="E171" s="5">
        <v>-24000000000</v>
      </c>
      <c r="F171" s="5">
        <v>-9000000000</v>
      </c>
      <c r="G171" s="5">
        <v>-15000000000</v>
      </c>
    </row>
    <row r="172" spans="3:16" ht="15.5" x14ac:dyDescent="0.35">
      <c r="C172" t="s">
        <v>185</v>
      </c>
      <c r="D172" s="5">
        <v>0</v>
      </c>
      <c r="E172" s="5">
        <v>0</v>
      </c>
      <c r="F172" s="5">
        <v>0</v>
      </c>
      <c r="G172" s="5">
        <v>3000000000</v>
      </c>
    </row>
    <row r="173" spans="3:16" ht="15.5" x14ac:dyDescent="0.35">
      <c r="C173" t="s">
        <v>13</v>
      </c>
      <c r="D173" s="5">
        <v>10000000000</v>
      </c>
      <c r="E173" s="5">
        <v>-24000000000</v>
      </c>
      <c r="F173" s="5">
        <v>-9000000000</v>
      </c>
      <c r="G173" s="5">
        <v>-12000000000</v>
      </c>
    </row>
    <row r="174" spans="3:16" ht="15.5" x14ac:dyDescent="0.35">
      <c r="C174" t="s">
        <v>16</v>
      </c>
      <c r="D174" s="6">
        <v>5.37</v>
      </c>
      <c r="E174" s="6">
        <v>-12.64</v>
      </c>
      <c r="F174" s="6">
        <v>-4.66</v>
      </c>
      <c r="G174" s="6">
        <v>-6.33</v>
      </c>
    </row>
    <row r="175" spans="3:16" ht="15.5" x14ac:dyDescent="0.35">
      <c r="C175" t="s">
        <v>48</v>
      </c>
      <c r="I175" s="6">
        <v>-4.7300000000000004</v>
      </c>
      <c r="J175" s="6">
        <v>3.47</v>
      </c>
      <c r="K175" s="6">
        <v>9.52</v>
      </c>
      <c r="L175" s="6">
        <v>8.1199999999999992</v>
      </c>
      <c r="M175" s="6">
        <v>3.73</v>
      </c>
      <c r="N175" s="6">
        <v>1.8</v>
      </c>
      <c r="O175" s="6">
        <v>23652.22</v>
      </c>
      <c r="P175" s="5">
        <v>50829</v>
      </c>
    </row>
    <row r="176" spans="3:16" ht="15.5" x14ac:dyDescent="0.35">
      <c r="C176" t="s">
        <v>62</v>
      </c>
      <c r="I176" s="6">
        <v>-465.12</v>
      </c>
      <c r="J176" s="6">
        <v>22.48</v>
      </c>
      <c r="K176" s="6">
        <v>6.62</v>
      </c>
      <c r="L176" s="6">
        <v>7.51</v>
      </c>
      <c r="M176" s="6">
        <v>54.16</v>
      </c>
      <c r="N176" s="5">
        <v>0</v>
      </c>
      <c r="O176" s="5">
        <v>0</v>
      </c>
      <c r="P176" s="5">
        <v>0</v>
      </c>
    </row>
    <row r="177" spans="3:16" ht="15.5" x14ac:dyDescent="0.35">
      <c r="C177" t="s">
        <v>65</v>
      </c>
      <c r="I177" s="6">
        <v>32.770000000000003</v>
      </c>
      <c r="J177" s="6">
        <v>0.71</v>
      </c>
      <c r="K177" s="6">
        <v>0.56999999999999995</v>
      </c>
      <c r="L177" s="6">
        <v>0.7</v>
      </c>
      <c r="M177" s="6">
        <v>3.49</v>
      </c>
      <c r="N177" s="5">
        <v>0</v>
      </c>
      <c r="O177" s="5">
        <v>0</v>
      </c>
      <c r="P177" s="5">
        <v>0</v>
      </c>
    </row>
    <row r="178" spans="3:16" ht="15.5" x14ac:dyDescent="0.35">
      <c r="C178" t="s">
        <v>186</v>
      </c>
    </row>
    <row r="179" spans="3:16" ht="15.5" x14ac:dyDescent="0.35">
      <c r="C179" t="s">
        <v>187</v>
      </c>
      <c r="I179" s="6">
        <v>-4.8000000000000001E-2</v>
      </c>
      <c r="J179" s="6">
        <v>2.46E-2</v>
      </c>
      <c r="K179" s="6">
        <v>6.0599999999999994E-2</v>
      </c>
      <c r="L179" s="6">
        <v>5.8299999999999998E-2</v>
      </c>
      <c r="M179" s="6">
        <v>3.3500000000000002E-2</v>
      </c>
      <c r="N179" s="6">
        <v>3.2899999999999999E-2</v>
      </c>
      <c r="O179" s="6">
        <v>8.1000000000000013E-3</v>
      </c>
      <c r="P179" s="6">
        <v>1.6899999999999998E-2</v>
      </c>
    </row>
    <row r="180" spans="3:16" ht="15.5" x14ac:dyDescent="0.35">
      <c r="C180" t="s">
        <v>188</v>
      </c>
      <c r="I180" s="6">
        <v>-7.0900000000000005E-2</v>
      </c>
      <c r="J180" s="6">
        <v>4.8499999999999995E-2</v>
      </c>
      <c r="K180" s="6">
        <v>0.1401</v>
      </c>
      <c r="L180" s="6">
        <v>0.14199999999999999</v>
      </c>
      <c r="M180" s="6">
        <v>7.5999999999999998E-2</v>
      </c>
      <c r="N180" s="6">
        <v>7.8399999999999997E-2</v>
      </c>
      <c r="O180" s="6">
        <v>0.1241</v>
      </c>
      <c r="P180" s="6">
        <v>0.30130000000000001</v>
      </c>
    </row>
    <row r="181" spans="3:16" ht="15.5" x14ac:dyDescent="0.35">
      <c r="C181" t="s">
        <v>189</v>
      </c>
      <c r="I181" s="6">
        <v>-4.9200000000000001E-2</v>
      </c>
      <c r="J181" s="6">
        <v>0.14599999999999999</v>
      </c>
      <c r="K181" s="6">
        <v>0.19350000000000001</v>
      </c>
      <c r="L181" s="6">
        <v>0.14000000000000001</v>
      </c>
      <c r="M181" s="6">
        <v>0.21059999999999998</v>
      </c>
      <c r="N181" s="6">
        <v>0.30149999999999999</v>
      </c>
      <c r="O181" s="6">
        <v>0.36259999999999998</v>
      </c>
      <c r="P181" s="6">
        <v>1.2319</v>
      </c>
    </row>
    <row r="182" spans="3:16" ht="15.5" x14ac:dyDescent="0.35">
      <c r="C182" t="s">
        <v>190</v>
      </c>
      <c r="I182" s="6">
        <v>-2.4700000000000002</v>
      </c>
      <c r="J182" s="6">
        <v>2.4</v>
      </c>
      <c r="K182" s="6">
        <v>4.45</v>
      </c>
      <c r="L182" s="6">
        <v>3.31</v>
      </c>
      <c r="M182" s="6">
        <v>1.72</v>
      </c>
      <c r="N182" s="6">
        <v>3.13</v>
      </c>
      <c r="O182" s="6">
        <v>1.57</v>
      </c>
      <c r="P182" s="6">
        <v>1.68</v>
      </c>
    </row>
    <row r="183" spans="3:16" ht="15.5" x14ac:dyDescent="0.35">
      <c r="C183" t="s">
        <v>59</v>
      </c>
      <c r="I183" s="6">
        <v>32.950000000000003</v>
      </c>
      <c r="J183" s="6">
        <v>1.0900000000000001</v>
      </c>
      <c r="K183" s="6">
        <v>0.93</v>
      </c>
      <c r="L183" s="6">
        <v>1.07</v>
      </c>
      <c r="M183" s="6">
        <v>4.1100000000000003</v>
      </c>
      <c r="N183" s="5">
        <v>0</v>
      </c>
      <c r="O183" s="5">
        <v>0</v>
      </c>
      <c r="P183" s="5">
        <v>0</v>
      </c>
    </row>
    <row r="184" spans="3:16" ht="15.5" x14ac:dyDescent="0.35">
      <c r="C184" t="s">
        <v>56</v>
      </c>
      <c r="I184" s="6">
        <v>66.77</v>
      </c>
      <c r="J184" s="6">
        <v>71.48</v>
      </c>
      <c r="K184" s="6">
        <v>67.92</v>
      </c>
      <c r="L184" s="6">
        <v>57.19</v>
      </c>
      <c r="M184" s="6">
        <v>49.11</v>
      </c>
      <c r="N184" s="6">
        <v>23.02</v>
      </c>
      <c r="O184" s="6">
        <v>190563.59</v>
      </c>
      <c r="P184" s="6">
        <v>168694.23</v>
      </c>
    </row>
    <row r="185" spans="3:16" ht="15.5" x14ac:dyDescent="0.35">
      <c r="C185" t="s">
        <v>191</v>
      </c>
      <c r="I185" s="6">
        <v>32.950000000000003</v>
      </c>
      <c r="J185" s="6">
        <v>1.0900000000000001</v>
      </c>
      <c r="K185" s="6">
        <v>0.93</v>
      </c>
      <c r="L185" s="6">
        <v>1.07</v>
      </c>
      <c r="M185" s="6">
        <v>4.12</v>
      </c>
      <c r="N185" s="5">
        <v>0</v>
      </c>
      <c r="O185" s="5">
        <v>0</v>
      </c>
      <c r="P185" s="5">
        <v>0</v>
      </c>
    </row>
    <row r="186" spans="3:16" ht="15.5" x14ac:dyDescent="0.35">
      <c r="C186" t="s">
        <v>192</v>
      </c>
      <c r="I186" s="6">
        <v>66.760000000000005</v>
      </c>
      <c r="J186" s="6">
        <v>71.41</v>
      </c>
      <c r="K186" s="6">
        <v>67.78</v>
      </c>
      <c r="L186" s="6">
        <v>57.17</v>
      </c>
      <c r="M186" s="6">
        <v>49.08</v>
      </c>
      <c r="N186" s="6">
        <v>22.96</v>
      </c>
      <c r="O186" s="6">
        <v>190563.59</v>
      </c>
      <c r="P186" s="6">
        <v>168694.23</v>
      </c>
    </row>
    <row r="187" spans="3:16" ht="15.5" x14ac:dyDescent="0.35">
      <c r="C187" t="s">
        <v>193</v>
      </c>
      <c r="J187" s="5">
        <v>0</v>
      </c>
      <c r="K187" s="5">
        <v>1000000000</v>
      </c>
      <c r="L187" s="5">
        <v>9000000000</v>
      </c>
      <c r="M187" s="5">
        <v>12000000000</v>
      </c>
      <c r="N187" s="5">
        <v>18000000000</v>
      </c>
      <c r="O187" s="5">
        <v>13000000000</v>
      </c>
      <c r="P187" s="5">
        <v>20000000000</v>
      </c>
    </row>
    <row r="188" spans="3:16" ht="15.5" x14ac:dyDescent="0.35">
      <c r="C188" t="s">
        <v>194</v>
      </c>
    </row>
    <row r="189" spans="3:16" ht="15.5" x14ac:dyDescent="0.35">
      <c r="C189" t="s">
        <v>26</v>
      </c>
      <c r="J189" s="5">
        <v>0</v>
      </c>
      <c r="K189" s="5">
        <v>1000000000</v>
      </c>
      <c r="L189" s="5">
        <v>9000000000</v>
      </c>
      <c r="M189" s="5">
        <v>12000000000</v>
      </c>
      <c r="N189" s="5">
        <v>18000000000</v>
      </c>
      <c r="O189" s="5">
        <v>13000000000</v>
      </c>
      <c r="P189" s="5">
        <v>20000000000</v>
      </c>
    </row>
    <row r="190" spans="3:16" ht="15.5" x14ac:dyDescent="0.35">
      <c r="C190" t="s">
        <v>23</v>
      </c>
      <c r="I190" s="5">
        <v>-3000000000</v>
      </c>
      <c r="J190" s="5">
        <v>-8000000000</v>
      </c>
      <c r="K190" s="5">
        <v>-5000000000</v>
      </c>
      <c r="L190" s="5">
        <v>0</v>
      </c>
      <c r="M190" s="5">
        <v>4000000000</v>
      </c>
      <c r="N190" s="5">
        <v>15000000000</v>
      </c>
      <c r="O190" s="5">
        <v>10000000000</v>
      </c>
      <c r="P190" s="5">
        <v>17000000000</v>
      </c>
    </row>
    <row r="191" spans="3:16" ht="15.5" x14ac:dyDescent="0.35">
      <c r="C191" t="s">
        <v>195</v>
      </c>
      <c r="I191" s="5">
        <v>124000000000</v>
      </c>
      <c r="J191" s="5">
        <v>122000000000</v>
      </c>
      <c r="K191" s="5">
        <v>93000000000</v>
      </c>
      <c r="L191" s="5">
        <v>79000000000</v>
      </c>
      <c r="M191" s="5">
        <v>72000000000</v>
      </c>
      <c r="N191" s="5">
        <v>32000000000</v>
      </c>
      <c r="O191" s="5">
        <v>0</v>
      </c>
      <c r="P191" s="5">
        <v>-2000000000</v>
      </c>
    </row>
    <row r="192" spans="3:16" ht="15.5" x14ac:dyDescent="0.35">
      <c r="C192" t="s">
        <v>196</v>
      </c>
      <c r="I192" s="5">
        <v>-33000000000</v>
      </c>
      <c r="J192" s="5">
        <v>-17000000000</v>
      </c>
      <c r="K192" s="5">
        <v>19000000000</v>
      </c>
      <c r="L192" s="5">
        <v>19000000000</v>
      </c>
      <c r="M192" s="5">
        <v>-28000000000</v>
      </c>
      <c r="N192" s="5">
        <v>-2000000000</v>
      </c>
      <c r="O192" s="5">
        <v>-3000000000</v>
      </c>
      <c r="P192" s="5">
        <v>-13000000000</v>
      </c>
    </row>
    <row r="193" spans="2:16" ht="15.5" x14ac:dyDescent="0.35">
      <c r="C193" t="s">
        <v>197</v>
      </c>
      <c r="I193" s="5">
        <v>0</v>
      </c>
      <c r="J193" s="5">
        <v>0</v>
      </c>
      <c r="K193" s="5">
        <v>-1000000000</v>
      </c>
      <c r="L193" s="5">
        <v>-10000000000</v>
      </c>
      <c r="M193" s="5">
        <v>-10000000000</v>
      </c>
      <c r="N193" s="5">
        <v>0</v>
      </c>
      <c r="O193" s="5">
        <v>0</v>
      </c>
      <c r="P193" s="5">
        <v>-3000000000</v>
      </c>
    </row>
    <row r="194" spans="2:16" ht="15.5" x14ac:dyDescent="0.35">
      <c r="C194" t="s">
        <v>15</v>
      </c>
      <c r="I194" s="5">
        <v>-33000000000</v>
      </c>
      <c r="J194" s="5">
        <v>-17000000000</v>
      </c>
      <c r="K194" s="5">
        <v>18000000000</v>
      </c>
      <c r="L194" s="5">
        <v>9000000000</v>
      </c>
      <c r="M194" s="5">
        <v>-39000000000</v>
      </c>
      <c r="N194" s="5">
        <v>-2000000000</v>
      </c>
      <c r="O194" s="5">
        <v>-3000000000</v>
      </c>
      <c r="P194" s="5">
        <v>-16000000000</v>
      </c>
    </row>
    <row r="195" spans="2:16" ht="15.5" x14ac:dyDescent="0.35">
      <c r="C195" t="s">
        <v>17</v>
      </c>
      <c r="I195" s="6">
        <v>-17.3</v>
      </c>
      <c r="J195" s="6">
        <v>-8.7100000000000009</v>
      </c>
      <c r="K195" s="6">
        <v>9.4600000000000009</v>
      </c>
      <c r="L195" s="6">
        <v>4.6399999999999997</v>
      </c>
      <c r="M195" s="6">
        <v>-20.3</v>
      </c>
      <c r="N195" s="6">
        <v>-1.65</v>
      </c>
      <c r="O195" s="6">
        <v>-138831.57999999999</v>
      </c>
      <c r="P195" s="6">
        <v>-786774.38</v>
      </c>
    </row>
    <row r="197" spans="2:16" ht="15.5" x14ac:dyDescent="0.35">
      <c r="B197" t="s">
        <v>198</v>
      </c>
      <c r="C197" t="s">
        <v>199</v>
      </c>
      <c r="D197" s="5">
        <v>-14000000000</v>
      </c>
      <c r="E197" s="5">
        <v>-19000000000</v>
      </c>
      <c r="F197" s="5">
        <v>10000000000</v>
      </c>
      <c r="G197" s="5">
        <v>-10000000000</v>
      </c>
      <c r="H197" s="5">
        <v>-28000000000</v>
      </c>
      <c r="I197" s="5">
        <v>-9000000000</v>
      </c>
      <c r="J197" s="5">
        <v>7000000000</v>
      </c>
      <c r="K197" s="5">
        <v>18000000000</v>
      </c>
      <c r="L197" s="5">
        <v>15000000000</v>
      </c>
      <c r="M197" s="5">
        <v>7000000000</v>
      </c>
      <c r="N197" s="5">
        <v>3000000000</v>
      </c>
      <c r="O197" s="5">
        <v>473000000</v>
      </c>
      <c r="P197" s="5">
        <v>1000000000</v>
      </c>
    </row>
    <row r="198" spans="2:16" ht="15.5" x14ac:dyDescent="0.35">
      <c r="C198" t="s">
        <v>47</v>
      </c>
      <c r="D198" s="6">
        <v>-7.41</v>
      </c>
      <c r="E198" s="6">
        <v>-9.74</v>
      </c>
      <c r="F198" s="5">
        <v>5</v>
      </c>
      <c r="G198" s="6">
        <v>-5.5</v>
      </c>
      <c r="H198" s="6">
        <v>-14.81</v>
      </c>
      <c r="I198" s="6">
        <v>-4.7300000000000004</v>
      </c>
      <c r="J198" s="6">
        <v>3.47</v>
      </c>
      <c r="K198" s="6">
        <v>9.52</v>
      </c>
      <c r="L198" s="6">
        <v>8.1199999999999992</v>
      </c>
      <c r="M198" s="6">
        <v>3.72</v>
      </c>
      <c r="N198" s="6">
        <v>1.42</v>
      </c>
      <c r="O198" s="6">
        <v>0.25</v>
      </c>
      <c r="P198" s="6">
        <v>0.53</v>
      </c>
    </row>
    <row r="199" spans="2:16" ht="15.5" x14ac:dyDescent="0.35">
      <c r="C199" t="s">
        <v>200</v>
      </c>
      <c r="D199" s="5">
        <v>26000000000</v>
      </c>
      <c r="E199" s="5">
        <v>25000000000</v>
      </c>
      <c r="F199" s="5">
        <v>103000000000</v>
      </c>
      <c r="G199" s="5">
        <v>68000000000</v>
      </c>
      <c r="H199" s="5">
        <v>52000000000</v>
      </c>
      <c r="I199" s="5">
        <v>128000000000</v>
      </c>
      <c r="J199" s="5">
        <v>209000000000</v>
      </c>
      <c r="K199" s="5">
        <v>211000000000</v>
      </c>
      <c r="L199" s="5">
        <v>167000000000</v>
      </c>
      <c r="M199" s="5">
        <v>110000000000</v>
      </c>
      <c r="N199" s="5">
        <v>61000000000</v>
      </c>
      <c r="O199" s="5">
        <v>47000000000</v>
      </c>
      <c r="P199" s="5">
        <v>40000000000</v>
      </c>
    </row>
    <row r="200" spans="2:16" ht="15.5" x14ac:dyDescent="0.35">
      <c r="C200" t="s">
        <v>201</v>
      </c>
      <c r="I200" s="6">
        <v>-830.51</v>
      </c>
    </row>
    <row r="201" spans="2:16" ht="15.5" x14ac:dyDescent="0.35">
      <c r="C201" t="s">
        <v>202</v>
      </c>
      <c r="I201" s="6">
        <v>6.95</v>
      </c>
    </row>
    <row r="202" spans="2:16" ht="15.5" x14ac:dyDescent="0.35">
      <c r="C202" t="s">
        <v>203</v>
      </c>
      <c r="I202" s="6">
        <v>206.87</v>
      </c>
    </row>
    <row r="203" spans="2:16" ht="15.5" x14ac:dyDescent="0.35">
      <c r="C203" t="s">
        <v>204</v>
      </c>
      <c r="I203" s="6">
        <v>-14.81</v>
      </c>
    </row>
    <row r="204" spans="2:16" ht="15.5" x14ac:dyDescent="0.35">
      <c r="C204" t="s">
        <v>205</v>
      </c>
      <c r="D204" s="6">
        <v>0.68</v>
      </c>
    </row>
    <row r="205" spans="2:16" ht="15.5" x14ac:dyDescent="0.35">
      <c r="C205" t="s">
        <v>206</v>
      </c>
      <c r="I205" s="6">
        <v>59.46</v>
      </c>
    </row>
    <row r="206" spans="2:16" ht="15.5" x14ac:dyDescent="0.35">
      <c r="C206" t="s">
        <v>207</v>
      </c>
      <c r="D206" s="6">
        <v>2.5</v>
      </c>
    </row>
    <row r="207" spans="2:16" ht="15.5" x14ac:dyDescent="0.35">
      <c r="C207" t="s">
        <v>208</v>
      </c>
      <c r="D207" s="6">
        <v>0.51</v>
      </c>
    </row>
    <row r="208" spans="2:16" ht="15.5" x14ac:dyDescent="0.35">
      <c r="C208" t="s">
        <v>209</v>
      </c>
      <c r="D208" s="6">
        <v>0.62</v>
      </c>
    </row>
    <row r="209" spans="3:9" ht="15.5" x14ac:dyDescent="0.35">
      <c r="C209" t="s">
        <v>210</v>
      </c>
      <c r="D209" s="6">
        <v>1.63</v>
      </c>
    </row>
    <row r="210" spans="3:9" ht="15.5" x14ac:dyDescent="0.35">
      <c r="C210" t="s">
        <v>13</v>
      </c>
      <c r="D210" s="5">
        <v>10000000000</v>
      </c>
    </row>
    <row r="211" spans="3:9" ht="15.5" x14ac:dyDescent="0.35">
      <c r="C211" t="s">
        <v>211</v>
      </c>
      <c r="I211" s="6">
        <v>5.69</v>
      </c>
    </row>
    <row r="212" spans="3:9" ht="15.5" x14ac:dyDescent="0.35">
      <c r="C212" t="s">
        <v>212</v>
      </c>
      <c r="I212" s="5">
        <v>0</v>
      </c>
    </row>
    <row r="213" spans="3:9" ht="15.5" x14ac:dyDescent="0.35">
      <c r="C213" t="s">
        <v>213</v>
      </c>
      <c r="I213" s="5">
        <v>0</v>
      </c>
    </row>
    <row r="214" spans="3:9" ht="15.5" x14ac:dyDescent="0.35">
      <c r="C214" t="s">
        <v>214</v>
      </c>
      <c r="I214" s="5">
        <v>0</v>
      </c>
    </row>
    <row r="215" spans="3:9" ht="15.5" x14ac:dyDescent="0.35">
      <c r="C215" t="s">
        <v>215</v>
      </c>
      <c r="D215" s="6">
        <v>2.17</v>
      </c>
    </row>
    <row r="216" spans="3:9" ht="15.5" x14ac:dyDescent="0.35">
      <c r="C216" t="s">
        <v>216</v>
      </c>
      <c r="D216" s="6">
        <v>275.23</v>
      </c>
    </row>
    <row r="217" spans="3:9" ht="15.5" x14ac:dyDescent="0.35">
      <c r="C217" t="s">
        <v>217</v>
      </c>
      <c r="D217" s="6">
        <v>42.83</v>
      </c>
    </row>
    <row r="218" spans="3:9" ht="15.5" x14ac:dyDescent="0.35">
      <c r="C218" t="s">
        <v>218</v>
      </c>
      <c r="D218" s="6">
        <v>234.57</v>
      </c>
    </row>
    <row r="219" spans="3:9" ht="15.5" x14ac:dyDescent="0.35">
      <c r="C219" t="s">
        <v>219</v>
      </c>
      <c r="D219" s="6">
        <v>41.92</v>
      </c>
    </row>
    <row r="220" spans="3:9" ht="15.5" x14ac:dyDescent="0.35">
      <c r="C220" t="s">
        <v>43</v>
      </c>
      <c r="I220" s="5">
        <v>23430000000000</v>
      </c>
    </row>
    <row r="221" spans="3:9" ht="15.5" x14ac:dyDescent="0.35">
      <c r="C221" t="s">
        <v>220</v>
      </c>
      <c r="I221" s="5">
        <v>23430000000000</v>
      </c>
    </row>
    <row r="222" spans="3:9" ht="15.5" x14ac:dyDescent="0.35">
      <c r="C222" t="s">
        <v>221</v>
      </c>
      <c r="I222" s="5">
        <v>1900000000</v>
      </c>
    </row>
    <row r="223" spans="3:9" ht="15.5" x14ac:dyDescent="0.35">
      <c r="C223" t="s">
        <v>222</v>
      </c>
      <c r="I223" s="6">
        <v>0.37290000000000001</v>
      </c>
    </row>
    <row r="224" spans="3:9" ht="15.5" x14ac:dyDescent="0.35">
      <c r="C224" t="s">
        <v>223</v>
      </c>
      <c r="D224" s="6">
        <v>0.1862</v>
      </c>
    </row>
    <row r="225" spans="3:9" ht="15.5" x14ac:dyDescent="0.35">
      <c r="C225" t="s">
        <v>224</v>
      </c>
      <c r="D225" s="6">
        <v>-0.52990000000000004</v>
      </c>
    </row>
    <row r="226" spans="3:9" ht="15.5" x14ac:dyDescent="0.35">
      <c r="C226" t="s">
        <v>225</v>
      </c>
      <c r="D226" s="6">
        <v>-0.53959999999999997</v>
      </c>
    </row>
    <row r="227" spans="3:9" ht="15.5" x14ac:dyDescent="0.35">
      <c r="C227" t="s">
        <v>226</v>
      </c>
      <c r="D227" s="6">
        <v>-0.74560000000000004</v>
      </c>
    </row>
    <row r="228" spans="3:9" ht="15.5" x14ac:dyDescent="0.35">
      <c r="C228" t="s">
        <v>227</v>
      </c>
      <c r="D228" s="6">
        <v>-0.8801000000000001</v>
      </c>
    </row>
    <row r="229" spans="3:9" ht="15.5" x14ac:dyDescent="0.35">
      <c r="C229" t="s">
        <v>228</v>
      </c>
      <c r="D229" s="6">
        <v>-2.4808000000000003</v>
      </c>
    </row>
    <row r="230" spans="3:9" ht="15.5" x14ac:dyDescent="0.35">
      <c r="C230" t="s">
        <v>229</v>
      </c>
      <c r="I230" s="5">
        <v>2</v>
      </c>
    </row>
    <row r="231" spans="3:9" ht="15.5" x14ac:dyDescent="0.35">
      <c r="C231" t="s">
        <v>230</v>
      </c>
      <c r="I231" s="5">
        <v>1</v>
      </c>
    </row>
    <row r="232" spans="3:9" ht="15.5" x14ac:dyDescent="0.35">
      <c r="C232" t="s">
        <v>231</v>
      </c>
      <c r="I232" s="6">
        <v>0.92</v>
      </c>
    </row>
    <row r="233" spans="3:9" ht="15.5" x14ac:dyDescent="0.35">
      <c r="C233" t="s">
        <v>232</v>
      </c>
      <c r="I233" s="6">
        <v>0.14000000000000001</v>
      </c>
    </row>
    <row r="234" spans="3:9" ht="15.5" x14ac:dyDescent="0.35">
      <c r="C234" t="s">
        <v>233</v>
      </c>
      <c r="I234" s="6">
        <v>0.81</v>
      </c>
    </row>
    <row r="235" spans="3:9" ht="15.5" x14ac:dyDescent="0.35">
      <c r="C235" t="s">
        <v>234</v>
      </c>
      <c r="I235" s="6">
        <v>0.03</v>
      </c>
    </row>
    <row r="236" spans="3:9" ht="15.5" x14ac:dyDescent="0.35">
      <c r="C236" t="s">
        <v>235</v>
      </c>
      <c r="I236" s="6">
        <v>0.01</v>
      </c>
    </row>
    <row r="237" spans="3:9" ht="15.5" x14ac:dyDescent="0.35">
      <c r="C237" t="s">
        <v>236</v>
      </c>
      <c r="I237" s="6">
        <v>0.71</v>
      </c>
    </row>
    <row r="238" spans="3:9" ht="15.5" x14ac:dyDescent="0.35">
      <c r="C238" t="s">
        <v>237</v>
      </c>
      <c r="D238" s="5">
        <v>1000000000</v>
      </c>
    </row>
    <row r="239" spans="3:9" ht="15.5" x14ac:dyDescent="0.35">
      <c r="C239" t="s">
        <v>238</v>
      </c>
      <c r="D239" s="5">
        <v>184000000000</v>
      </c>
    </row>
    <row r="240" spans="3:9" ht="15.5" x14ac:dyDescent="0.35">
      <c r="C240" t="s">
        <v>239</v>
      </c>
      <c r="D240" s="5">
        <v>70000000000</v>
      </c>
    </row>
    <row r="241" spans="3:9" ht="15.5" x14ac:dyDescent="0.35">
      <c r="C241" t="s">
        <v>183</v>
      </c>
      <c r="D241" s="5">
        <v>97000000000</v>
      </c>
    </row>
    <row r="242" spans="3:9" ht="15.5" x14ac:dyDescent="0.35">
      <c r="C242" t="s">
        <v>182</v>
      </c>
      <c r="I242" s="5">
        <v>113000000000</v>
      </c>
    </row>
    <row r="243" spans="3:9" ht="15.5" x14ac:dyDescent="0.35">
      <c r="C243" t="s">
        <v>21</v>
      </c>
      <c r="D243" s="5">
        <v>-1000000000</v>
      </c>
    </row>
    <row r="244" spans="3:9" ht="15.5" x14ac:dyDescent="0.35">
      <c r="C244" t="s">
        <v>240</v>
      </c>
      <c r="I244" s="5">
        <v>114000000000</v>
      </c>
    </row>
  </sheetData>
  <pageMargins left="0.7" right="0.7" top="0.75" bottom="0.75" header="0.3" footer="0.3"/>
  <ignoredErrors>
    <ignoredError sqref="A1:P24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7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241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242</v>
      </c>
      <c r="D2" s="2" vm="6">
        <f ca="1">IFERROR(_xlfn.STOCKHISTORY("XIDX:" &amp; $C$1, D3, , 0, 0, 1), "Libur")</f>
        <v>144</v>
      </c>
      <c r="E2" s="2" t="str">
        <f ca="1">IFERROR(_xlfn.STOCKHISTORY("XIDX:" &amp; $C$1, E3, , 0, 0, 1), "Libur")</f>
        <v>Libur</v>
      </c>
      <c r="H2" s="2" vm="6">
        <f ca="1">IFERROR(INDEX(D2:G2,COUNT(D2:G2)),"")</f>
        <v>144</v>
      </c>
      <c r="I2" s="2" vm="7">
        <f t="shared" ref="I2:N2" ca="1" si="0">IFERROR(_xlfn.STOCKHISTORY("XIDX:" &amp; $C$1, I1, , 0, 0, 1), "Libur")</f>
        <v>210</v>
      </c>
      <c r="J2" s="2" vm="8">
        <f t="shared" ca="1" si="0"/>
        <v>17</v>
      </c>
      <c r="K2" s="2" vm="9">
        <f t="shared" ca="1" si="0"/>
        <v>50</v>
      </c>
      <c r="L2" s="2" vm="9">
        <f t="shared" ca="1" si="0"/>
        <v>50</v>
      </c>
      <c r="M2" s="2" vm="10">
        <f t="shared" ca="1" si="0"/>
        <v>101</v>
      </c>
      <c r="N2" s="2" t="str">
        <f t="shared" ca="1" si="0"/>
        <v>Libur</v>
      </c>
    </row>
    <row r="3" spans="1:14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4" ht="15.5" x14ac:dyDescent="0.35">
      <c r="B4" t="s">
        <v>5</v>
      </c>
      <c r="C4" t="s">
        <v>6</v>
      </c>
      <c r="D4" s="2">
        <f>IFERROR(INDEX(D51:D500,MATCH($C$4,$C$51:$C$500,0)),"")</f>
        <v>11999187879</v>
      </c>
      <c r="E4" s="2">
        <f>IFERROR(INDEX(E51:E500,MATCH($C$4,$C$51:$C$500,0)),"")</f>
        <v>12771077223</v>
      </c>
      <c r="H4" s="2">
        <f>IFERROR(SUM(D4:G4)*(4/MAX(1,COUNT(D4:G4))),"")</f>
        <v>49540530204</v>
      </c>
      <c r="I4" s="2">
        <f t="shared" ref="I4:N4" si="1">IFERROR(INDEX(I51:I500,MATCH($C$4,$C$51:$C$500,0)),"")</f>
        <v>91502525432</v>
      </c>
      <c r="J4" s="2">
        <f t="shared" si="1"/>
        <v>87150570699</v>
      </c>
      <c r="K4" s="2">
        <f t="shared" si="1"/>
        <v>95125448551</v>
      </c>
      <c r="L4" s="2">
        <f t="shared" si="1"/>
        <v>210537267933</v>
      </c>
      <c r="M4" s="2">
        <f t="shared" si="1"/>
        <v>372941087252</v>
      </c>
      <c r="N4" s="2">
        <f t="shared" si="1"/>
        <v>201113764686</v>
      </c>
    </row>
    <row r="5" spans="1:14" ht="15.5" x14ac:dyDescent="0.35">
      <c r="B5" t="s">
        <v>7</v>
      </c>
      <c r="C5" t="s">
        <v>8</v>
      </c>
      <c r="D5" s="2">
        <f>IFERROR(INDEX(D51:D500,MATCH($C$5,$C$51:$C$500,0)),"")</f>
        <v>-499073029</v>
      </c>
      <c r="E5" s="2">
        <f>IFERROR(INDEX(E51:E500,MATCH($C$5,$C$51:$C$500,0)),"")</f>
        <v>-11803085691</v>
      </c>
      <c r="H5" s="2">
        <f>IFERROR(SUM(D5:G5)*(4/MAX(1,COUNT(D5:G5))),"")</f>
        <v>-24604317440</v>
      </c>
      <c r="I5" s="2">
        <f t="shared" ref="I5:N5" si="2">IFERROR(INDEX(I51:I500,MATCH($C$5,$C$51:$C$500,0)),"")</f>
        <v>-34795466562</v>
      </c>
      <c r="J5" s="2">
        <f t="shared" si="2"/>
        <v>-57334298691</v>
      </c>
      <c r="K5" s="2">
        <f t="shared" si="2"/>
        <v>-19889144102</v>
      </c>
      <c r="L5" s="2">
        <f t="shared" si="2"/>
        <v>-18249328065</v>
      </c>
      <c r="M5" s="2">
        <f t="shared" si="2"/>
        <v>33156596019</v>
      </c>
      <c r="N5" s="2">
        <f t="shared" si="2"/>
        <v>24960494428</v>
      </c>
    </row>
    <row r="6" spans="1:14" ht="15.5" x14ac:dyDescent="0.35">
      <c r="B6" t="s">
        <v>9</v>
      </c>
      <c r="C6" t="s">
        <v>10</v>
      </c>
      <c r="D6" s="2">
        <f>IFERROR(INDEX(D51:D500,MATCH($C$6,$C$51:$C$500,0)),"")</f>
        <v>212507453459</v>
      </c>
      <c r="E6" s="2">
        <f>IFERROR(INDEX(E51:E500,MATCH($C$6,$C$51:$C$500,0)),"")</f>
        <v>213014610976</v>
      </c>
      <c r="H6" s="2">
        <f>IFERROR(INDEX(D6:G6,COUNT(D6:G6)),"")</f>
        <v>213014610976</v>
      </c>
      <c r="I6" s="2">
        <f t="shared" ref="I6:N6" si="3">IFERROR(INDEX(I51:I500,MATCH($C$6,$C$51:$C$500,0)),"")</f>
        <v>224809701178</v>
      </c>
      <c r="J6" s="2">
        <f t="shared" si="3"/>
        <v>259700040135</v>
      </c>
      <c r="K6" s="2">
        <f t="shared" si="3"/>
        <v>317370080843</v>
      </c>
      <c r="L6" s="2">
        <f t="shared" si="3"/>
        <v>337282310153</v>
      </c>
      <c r="M6" s="2">
        <f t="shared" si="3"/>
        <v>355601446801</v>
      </c>
      <c r="N6" s="2">
        <f t="shared" si="3"/>
        <v>174446612392</v>
      </c>
    </row>
    <row r="7" spans="1:14" ht="15.5" x14ac:dyDescent="0.35">
      <c r="B7" t="s">
        <v>11</v>
      </c>
      <c r="C7" t="s">
        <v>12</v>
      </c>
      <c r="D7" s="3">
        <f>IFERROR(INDEX(D51:D500,MATCH($C$7,$C$51:$C$500,0))/1000000000,"")</f>
        <v>7.57</v>
      </c>
      <c r="E7" s="3">
        <f>IFERROR(INDEX(E51:E500,MATCH($C$7,$C$51:$C$500,0))/1000000000,"")</f>
        <v>7.57</v>
      </c>
      <c r="H7" s="3">
        <f>IFERROR(INDEX(D7:G7,COUNT(D7:G7)),"")</f>
        <v>7.57</v>
      </c>
      <c r="I7" s="3">
        <f t="shared" ref="I7:N7" si="4">IFERROR(INDEX(I51:I500,MATCH($C$7,$C$51:$C$500,0))/1000000000,"")</f>
        <v>7.57</v>
      </c>
      <c r="J7" s="3">
        <f t="shared" si="4"/>
        <v>7.57</v>
      </c>
      <c r="K7" s="3">
        <f t="shared" si="4"/>
        <v>7.57</v>
      </c>
      <c r="L7" s="3">
        <f t="shared" si="4"/>
        <v>7.57</v>
      </c>
      <c r="M7" s="3">
        <f t="shared" si="4"/>
        <v>7.57</v>
      </c>
      <c r="N7" s="3">
        <f t="shared" si="4"/>
        <v>6.05</v>
      </c>
    </row>
    <row r="8" spans="1:14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0</v>
      </c>
      <c r="E8" s="2">
        <f>IFERROR(INDEX(E51:E500,MATCH("Free cash flow (Quarter)",$C$51:$C$500,0)),"")</f>
        <v>-16000000000</v>
      </c>
      <c r="H8" s="2">
        <f>IFERROR(INDEX(D8:G8,COUNT(D8:G8)),"")</f>
        <v>-16000000000</v>
      </c>
      <c r="I8" s="2">
        <f t="shared" ref="I8:N8" si="5">IFERROR(INDEX(I51:I500,MATCH($C$8,$C$51:$C$500,0)),"")</f>
        <v>-50000000000</v>
      </c>
      <c r="J8" s="2">
        <f t="shared" si="5"/>
        <v>6000000000</v>
      </c>
      <c r="K8" s="2">
        <f t="shared" si="5"/>
        <v>35000000000</v>
      </c>
      <c r="L8" s="2">
        <f t="shared" si="5"/>
        <v>40000000000</v>
      </c>
      <c r="M8" s="2">
        <f t="shared" si="5"/>
        <v>-120000000000</v>
      </c>
      <c r="N8" s="2">
        <f t="shared" si="5"/>
        <v>-122000000000</v>
      </c>
    </row>
    <row r="9" spans="1:14" ht="15.5" x14ac:dyDescent="0.35">
      <c r="A9" t="s">
        <v>16</v>
      </c>
      <c r="C9" t="s">
        <v>17</v>
      </c>
      <c r="D9" s="3">
        <f>IFERROR(INDEX(D51:D500,MATCH("Free cash flow per share (Quarter)",$C$51:$C$500,0)),"")</f>
        <v>0</v>
      </c>
      <c r="E9" s="3">
        <f>IFERROR(INDEX(E51:E500,MATCH("Free cash flow per share (Quarter)",$C$51:$C$500,0)),"")</f>
        <v>-2.17</v>
      </c>
      <c r="H9" s="3">
        <f>IFERROR(INDEX(D9:G9,COUNT(D9:G9)),"")</f>
        <v>-2.17</v>
      </c>
      <c r="I9" s="3">
        <f t="shared" ref="I9:N9" si="6">IFERROR(INDEX(I51:I500,MATCH($C$9,$C$51:$C$500,0)),"")</f>
        <v>-6.56</v>
      </c>
      <c r="J9" s="3">
        <f t="shared" si="6"/>
        <v>0.82</v>
      </c>
      <c r="K9" s="3">
        <f t="shared" si="6"/>
        <v>4.67</v>
      </c>
      <c r="L9" s="3">
        <f t="shared" si="6"/>
        <v>5.32</v>
      </c>
      <c r="M9" s="3">
        <f t="shared" si="6"/>
        <v>-15.89</v>
      </c>
      <c r="N9" s="3">
        <f t="shared" si="6"/>
        <v>-20.239999999999998</v>
      </c>
    </row>
    <row r="10" spans="1:14" ht="15.5" x14ac:dyDescent="0.35">
      <c r="C10" t="s">
        <v>18</v>
      </c>
      <c r="D10" s="3" t="str">
        <f>IFERROR(IF(D9=0,"",D2/D9),"")</f>
        <v/>
      </c>
      <c r="E10" s="3" t="str">
        <f ca="1">IFERROR(IF(E9=0,"",E2/E9),"")</f>
        <v/>
      </c>
      <c r="I10" s="3">
        <f t="shared" ref="I10:N10" ca="1" si="7">IFERROR(IF(I9=0,"",I2/I9),"")</f>
        <v>-32.012195121951223</v>
      </c>
      <c r="J10" s="3">
        <f t="shared" ca="1" si="7"/>
        <v>20.731707317073173</v>
      </c>
      <c r="K10" s="3">
        <f t="shared" ca="1" si="7"/>
        <v>10.706638115631693</v>
      </c>
      <c r="L10" s="3">
        <f t="shared" ca="1" si="7"/>
        <v>9.3984962406015029</v>
      </c>
      <c r="M10" s="3">
        <f t="shared" ca="1" si="7"/>
        <v>-6.3561988672120826</v>
      </c>
      <c r="N10" s="3" t="str">
        <f t="shared" ca="1" si="7"/>
        <v/>
      </c>
    </row>
    <row r="11" spans="1:14" ht="15.5" x14ac:dyDescent="0.35">
      <c r="B11" t="s">
        <v>19</v>
      </c>
      <c r="C11" t="s">
        <v>20</v>
      </c>
      <c r="D11" s="2">
        <f>IFERROR(INDEX(D51:D500,MATCH($C$11,$C$51:$C$500,0)),"")</f>
        <v>7171813644</v>
      </c>
      <c r="E11" s="2">
        <f>IFERROR(INDEX(E51:E500,MATCH($C$11,$C$51:$C$500,0)),"")</f>
        <v>7171813644</v>
      </c>
      <c r="H11" s="2">
        <f>IFERROR(INDEX(D11:G11,COUNT(D11:G11)),"")</f>
        <v>7171813644</v>
      </c>
      <c r="I11" s="2">
        <f t="shared" ref="I11:N11" si="8">IFERROR(INDEX(I51:I500,MATCH($C$11,$C$51:$C$500,0)),"")</f>
        <v>7838026011</v>
      </c>
      <c r="J11" s="2">
        <f t="shared" si="8"/>
        <v>6065878200</v>
      </c>
      <c r="K11" s="2">
        <f t="shared" si="8"/>
        <v>5138046636</v>
      </c>
      <c r="L11" s="2">
        <f t="shared" si="8"/>
        <v>6317532003</v>
      </c>
      <c r="M11" s="2">
        <f t="shared" si="8"/>
        <v>27005324390</v>
      </c>
      <c r="N11" s="2">
        <f t="shared" si="8"/>
        <v>35345227767</v>
      </c>
    </row>
    <row r="12" spans="1:14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187000000000</v>
      </c>
      <c r="E12" s="2">
        <f>IFERROR(INDEX(E51:E500,MATCH("Net Debt (Quarter)",$C$51:$C$500,0)),"")</f>
        <v>187000000000</v>
      </c>
      <c r="H12" s="2">
        <f>IFERROR(INDEX(D12:G12,COUNT(D12:G12)),"")</f>
        <v>187000000000</v>
      </c>
      <c r="I12" s="2">
        <f t="shared" ref="I12:N12" si="9">IFERROR(INDEX(I51:I500,MATCH($C$12,$C$51:$C$500,0)),"")</f>
        <v>190000000000</v>
      </c>
      <c r="J12" s="2">
        <f t="shared" si="9"/>
        <v>207000000000</v>
      </c>
      <c r="K12" s="2">
        <f t="shared" si="9"/>
        <v>187000000000</v>
      </c>
      <c r="L12" s="2">
        <f t="shared" si="9"/>
        <v>287000000000</v>
      </c>
      <c r="M12" s="2">
        <f t="shared" si="9"/>
        <v>426000000000</v>
      </c>
      <c r="N12" s="2">
        <f t="shared" si="9"/>
        <v>295000000000</v>
      </c>
    </row>
    <row r="13" spans="1:14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194000000000</v>
      </c>
      <c r="E13" s="2">
        <f>IFERROR(INDEX(E51:E500,MATCH("Total Debt (Quarter)",$C$51:$C$500,0)),"")</f>
        <v>194000000000</v>
      </c>
      <c r="H13" s="2">
        <f>IFERROR(INDEX(D13:G13,COUNT(D13:G13)),"")</f>
        <v>194000000000</v>
      </c>
      <c r="I13" s="2">
        <f t="shared" ref="I13:N13" si="10">IFERROR(INDEX(I51:I500,MATCH($C$13,$C$51:$C$500,0)),"")</f>
        <v>198000000000</v>
      </c>
      <c r="J13" s="2">
        <f t="shared" si="10"/>
        <v>213000000000</v>
      </c>
      <c r="K13" s="2">
        <f t="shared" si="10"/>
        <v>192000000000</v>
      </c>
      <c r="L13" s="2">
        <f t="shared" si="10"/>
        <v>293000000000</v>
      </c>
      <c r="M13" s="2">
        <f t="shared" si="10"/>
        <v>453000000000</v>
      </c>
      <c r="N13" s="2">
        <f t="shared" si="10"/>
        <v>330000000000</v>
      </c>
    </row>
    <row r="14" spans="1:14" ht="15.5" x14ac:dyDescent="0.35">
      <c r="C14" t="s">
        <v>27</v>
      </c>
      <c r="D14" s="2">
        <f>IFERROR(INDEX(D51:D500,MATCH($C$14,$C$51:$C$500,0)),"")</f>
        <v>-21559796</v>
      </c>
      <c r="E14" s="2">
        <f>IFERROR(INDEX(E51:E500,MATCH($C$14,$C$51:$C$500,0)),"")</f>
        <v>0</v>
      </c>
      <c r="H14" s="2">
        <f>IFERROR(SUM(D14:G14)*(4/MAX(1,COUNT(D14:G14))),"")</f>
        <v>-43119592</v>
      </c>
      <c r="I14" s="2">
        <f t="shared" ref="I14:N14" si="11">IFERROR(INDEX(I51:I500,MATCH($C$14,$C$51:$C$500,0)),"")</f>
        <v>0</v>
      </c>
      <c r="J14" s="2">
        <f t="shared" si="11"/>
        <v>0</v>
      </c>
      <c r="K14" s="2">
        <f t="shared" si="11"/>
        <v>0</v>
      </c>
      <c r="L14" s="2">
        <f t="shared" si="11"/>
        <v>0</v>
      </c>
      <c r="M14" s="2">
        <f t="shared" si="11"/>
        <v>0</v>
      </c>
      <c r="N14" s="2">
        <f t="shared" si="11"/>
        <v>0</v>
      </c>
    </row>
    <row r="15" spans="1:14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 t="shared" ref="I15:N15" si="12">IFERROR(INDEX(I51:I500,MATCH($C$15,$C$51:$C$500,0)),"")</f>
        <v>0</v>
      </c>
      <c r="J15" s="2">
        <f t="shared" si="12"/>
        <v>-58994929</v>
      </c>
      <c r="K15" s="2">
        <f t="shared" si="12"/>
        <v>-791734331</v>
      </c>
      <c r="L15" s="2">
        <f t="shared" si="12"/>
        <v>-81491520</v>
      </c>
      <c r="M15" s="2">
        <f t="shared" si="12"/>
        <v>-5793700</v>
      </c>
      <c r="N15" s="2">
        <f t="shared" si="12"/>
        <v>-7410260</v>
      </c>
    </row>
    <row r="16" spans="1:14" ht="15.5" x14ac:dyDescent="0.35">
      <c r="C16" t="s">
        <v>29</v>
      </c>
      <c r="D16" s="2">
        <f>IFERROR(INDEX(D51:D500,MATCH($C$16,$C$51:$C$500,0)),"")</f>
        <v>-507157517</v>
      </c>
      <c r="E16" s="2">
        <f>IFERROR(INDEX(E51:E500,MATCH($C$16,$C$51:$C$500,0)),"")</f>
        <v>-11795090202</v>
      </c>
      <c r="H16" s="2">
        <f>IFERROR(SUM(D16:G16)*(4/MAX(1,COUNT(D16:G16))),"")</f>
        <v>-24604495438</v>
      </c>
      <c r="I16" s="2">
        <f t="shared" ref="I16:N16" si="13">IFERROR(INDEX(I51:I500,MATCH($C$16,$C$51:$C$500,0)),"")</f>
        <v>-35312758169</v>
      </c>
      <c r="J16" s="2">
        <f t="shared" si="13"/>
        <v>-58603158626</v>
      </c>
      <c r="K16" s="2">
        <f t="shared" si="13"/>
        <v>-19441553567</v>
      </c>
      <c r="L16" s="2">
        <f t="shared" si="13"/>
        <v>-17249596237</v>
      </c>
      <c r="M16" s="2">
        <f t="shared" si="13"/>
        <v>32605002919</v>
      </c>
      <c r="N16" s="2">
        <f t="shared" si="13"/>
        <v>23898866863</v>
      </c>
    </row>
    <row r="17" spans="1:14" ht="15.5" x14ac:dyDescent="0.35">
      <c r="A17" t="s">
        <v>30</v>
      </c>
    </row>
    <row r="18" spans="1:14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</row>
    <row r="19" spans="1:14" ht="15.5" x14ac:dyDescent="0.35">
      <c r="A19" t="s">
        <v>40</v>
      </c>
      <c r="C19" t="s">
        <v>41</v>
      </c>
    </row>
    <row r="20" spans="1:14" ht="15.5" x14ac:dyDescent="0.35">
      <c r="A20" t="s">
        <v>42</v>
      </c>
      <c r="C20" t="s">
        <v>43</v>
      </c>
      <c r="D20" s="2">
        <f ca="1">IFERROR(D21*D2,"")</f>
        <v>1090080000000</v>
      </c>
      <c r="E20" s="2" t="str">
        <f ca="1">IFERROR(E21*E2,"")</f>
        <v/>
      </c>
      <c r="H20" s="2">
        <f t="shared" ref="H20:N20" ca="1" si="14">IFERROR(H21*H2,"")</f>
        <v>1090080000000</v>
      </c>
      <c r="I20" s="2">
        <f t="shared" ca="1" si="14"/>
        <v>1589700000000</v>
      </c>
      <c r="J20" s="2">
        <f t="shared" ca="1" si="14"/>
        <v>128690000000</v>
      </c>
      <c r="K20" s="2">
        <f t="shared" ca="1" si="14"/>
        <v>378500000000</v>
      </c>
      <c r="L20" s="2">
        <f t="shared" ca="1" si="14"/>
        <v>378500000000</v>
      </c>
      <c r="M20" s="2">
        <f t="shared" ca="1" si="14"/>
        <v>764570000000</v>
      </c>
      <c r="N20" s="2" t="str">
        <f t="shared" ca="1" si="14"/>
        <v/>
      </c>
    </row>
    <row r="21" spans="1:14" ht="15.5" x14ac:dyDescent="0.35">
      <c r="C21" t="s">
        <v>12</v>
      </c>
      <c r="D21" s="2">
        <f>IFERROR(INDEX(D51:D500,MATCH($C$7,$C$51:$C$500,0)),"")</f>
        <v>7570000000</v>
      </c>
      <c r="E21" s="2">
        <f>IFERROR(INDEX(E51:E500,MATCH($C$7,$C$51:$C$500,0)),"")</f>
        <v>7570000000</v>
      </c>
      <c r="H21" s="2">
        <f>IFERROR(INDEX(D21:G21,COUNT(D21:G21)),"")</f>
        <v>7570000000</v>
      </c>
      <c r="I21" s="2">
        <f t="shared" ref="I21:N21" si="15">IFERROR(INDEX(I51:I500,MATCH($C$7,$C$51:$C$500,0)),"")</f>
        <v>7570000000</v>
      </c>
      <c r="J21" s="2">
        <f t="shared" si="15"/>
        <v>7570000000</v>
      </c>
      <c r="K21" s="2">
        <f t="shared" si="15"/>
        <v>7570000000</v>
      </c>
      <c r="L21" s="2">
        <f t="shared" si="15"/>
        <v>7570000000</v>
      </c>
      <c r="M21" s="2">
        <f t="shared" si="15"/>
        <v>7570000000</v>
      </c>
      <c r="N21" s="2">
        <f t="shared" si="15"/>
        <v>6050000000</v>
      </c>
    </row>
    <row r="23" spans="1:14" ht="15.5" x14ac:dyDescent="0.35">
      <c r="B23" t="s">
        <v>44</v>
      </c>
      <c r="C23" t="s">
        <v>45</v>
      </c>
      <c r="D23" s="3">
        <f>IFERROR(D5/D6*100,"")</f>
        <v>-0.23484965862446247</v>
      </c>
      <c r="E23" s="3">
        <f>IFERROR(E5/E6*100,"")</f>
        <v>-5.540974695078468</v>
      </c>
      <c r="H23" s="3">
        <f t="shared" ref="H23:N23" si="16">IFERROR(H5/H6*100,"")</f>
        <v>-11.550530420080962</v>
      </c>
      <c r="I23" s="3">
        <f t="shared" si="16"/>
        <v>-15.477742454917291</v>
      </c>
      <c r="J23" s="3">
        <f t="shared" si="16"/>
        <v>-22.077123538831909</v>
      </c>
      <c r="K23" s="3">
        <f t="shared" si="16"/>
        <v>-6.2668617183983937</v>
      </c>
      <c r="L23" s="3">
        <f t="shared" si="16"/>
        <v>-5.4106982535554948</v>
      </c>
      <c r="M23" s="3">
        <f t="shared" si="16"/>
        <v>9.3240891782858633</v>
      </c>
      <c r="N23" s="3">
        <f t="shared" si="16"/>
        <v>14.30838586415833</v>
      </c>
    </row>
    <row r="24" spans="1:14" ht="15.5" x14ac:dyDescent="0.35">
      <c r="C24" t="s">
        <v>46</v>
      </c>
      <c r="D24" s="4">
        <f>IFERROR(_xlfn.RRI(5,I23,D23),"")</f>
        <v>-0.56727053927741322</v>
      </c>
      <c r="E24" s="4">
        <f>IFERROR(_xlfn.RRI(5,J23,E23),"")</f>
        <v>-0.24154689120825168</v>
      </c>
      <c r="H24" s="4" t="str">
        <f t="shared" ref="H24:N24" si="17">IFERROR(_xlfn.RRI(5,M23,H23),"")</f>
        <v/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47</v>
      </c>
      <c r="C25" t="s">
        <v>48</v>
      </c>
      <c r="D25" s="3">
        <f>IFERROR(INDEX(D51:D500,MATCH($A$25,$C$51:$C$500,0)),"")</f>
        <v>-7.0000000000000007E-2</v>
      </c>
      <c r="E25" s="3">
        <f>IFERROR(INDEX(E51:E500,MATCH($A$25,$C$51:$C$500,0)),"")</f>
        <v>-1.56</v>
      </c>
      <c r="H25" s="3">
        <f>IFERROR(INDEX(D25:G25,COUNT(D25:G25)),"")</f>
        <v>-1.56</v>
      </c>
      <c r="I25" s="3">
        <f t="shared" ref="I25:N25" si="18">IFERROR(INDEX(I51:I500,MATCH($C$25,$C$51:$C$500,0)),"")</f>
        <v>-4.6500000000000004</v>
      </c>
      <c r="J25" s="3">
        <f t="shared" si="18"/>
        <v>-7.7</v>
      </c>
      <c r="K25" s="3">
        <f t="shared" si="18"/>
        <v>-2.67</v>
      </c>
      <c r="L25" s="3">
        <f t="shared" si="18"/>
        <v>-2.2799999999999998</v>
      </c>
      <c r="M25" s="3">
        <f t="shared" si="18"/>
        <v>4.3099999999999996</v>
      </c>
      <c r="N25" s="3">
        <f t="shared" si="18"/>
        <v>3.94</v>
      </c>
    </row>
    <row r="26" spans="1:14" ht="15.5" x14ac:dyDescent="0.35">
      <c r="C26" t="s">
        <v>49</v>
      </c>
      <c r="D26" s="4">
        <f>IFERROR(_xlfn.RRI(5,I25,D25),"")</f>
        <v>-0.56795496621843389</v>
      </c>
      <c r="E26" s="4">
        <f>IFERROR(_xlfn.RRI(5,J25,E25),"")</f>
        <v>-0.27334749567615924</v>
      </c>
      <c r="H26" s="4" t="str">
        <f t="shared" ref="H26:N26" si="19">IFERROR(_xlfn.RRI(5,M25,H25),"")</f>
        <v/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50</v>
      </c>
      <c r="D27" s="3">
        <f>IFERROR(D4/D21,"")</f>
        <v>1.5850974741083224</v>
      </c>
      <c r="E27" s="3">
        <f>IFERROR(E4/E21,"")</f>
        <v>1.687064362351387</v>
      </c>
      <c r="H27" s="3">
        <f t="shared" ref="H27:N27" si="20">IFERROR(H4/H21,"")</f>
        <v>6.5443236729194192</v>
      </c>
      <c r="I27" s="3">
        <f t="shared" si="20"/>
        <v>12.087519872126816</v>
      </c>
      <c r="J27" s="3">
        <f t="shared" si="20"/>
        <v>11.512624927212682</v>
      </c>
      <c r="K27" s="3">
        <f t="shared" si="20"/>
        <v>12.566109451915455</v>
      </c>
      <c r="L27" s="3">
        <f t="shared" si="20"/>
        <v>27.812056530118891</v>
      </c>
      <c r="M27" s="3">
        <f t="shared" si="20"/>
        <v>49.265665422985471</v>
      </c>
      <c r="N27" s="3">
        <f t="shared" si="20"/>
        <v>33.24194457619835</v>
      </c>
    </row>
    <row r="28" spans="1:14" ht="15.5" x14ac:dyDescent="0.35">
      <c r="C28" t="s">
        <v>51</v>
      </c>
      <c r="D28" s="4">
        <f>IFERROR(_xlfn.RRI(5,I27,D27),"")</f>
        <v>-0.3338933727632778</v>
      </c>
      <c r="E28" s="4">
        <f>IFERROR(_xlfn.RRI(5,J27,E27),"")</f>
        <v>-0.3189304573612366</v>
      </c>
      <c r="H28" s="4">
        <f t="shared" ref="H28:N28" si="21">IFERROR(_xlfn.RRI(5,M27,H27),"")</f>
        <v>-0.33217283070352899</v>
      </c>
      <c r="I28" s="4">
        <f t="shared" si="21"/>
        <v>-0.1831728660913633</v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52</v>
      </c>
      <c r="H29" s="4">
        <f t="shared" ref="H29:N29" si="22">IFERROR(((H25-I25)/I25)*100%,"")</f>
        <v>-0.6645161290322581</v>
      </c>
      <c r="I29" s="4">
        <f t="shared" si="22"/>
        <v>-0.39610389610389607</v>
      </c>
      <c r="J29" s="4">
        <f t="shared" si="22"/>
        <v>1.8838951310861425</v>
      </c>
      <c r="K29" s="4">
        <f t="shared" si="22"/>
        <v>0.17105263157894743</v>
      </c>
      <c r="L29" s="4">
        <f t="shared" si="22"/>
        <v>-1.5290023201856149</v>
      </c>
      <c r="M29" s="4">
        <f t="shared" si="22"/>
        <v>9.3908629441624286E-2</v>
      </c>
      <c r="N29" s="4" t="str">
        <f t="shared" si="22"/>
        <v/>
      </c>
    </row>
    <row r="30" spans="1:14" ht="15.5" x14ac:dyDescent="0.35">
      <c r="C30" t="s">
        <v>53</v>
      </c>
      <c r="H30" s="4">
        <f t="shared" ref="H30:N30" si="23">IFERROR(((H27-I27)/I27)*100%,"")</f>
        <v>-0.45858838354340287</v>
      </c>
      <c r="I30" s="4">
        <f t="shared" si="23"/>
        <v>4.9936043999421843E-2</v>
      </c>
      <c r="J30" s="4">
        <f t="shared" si="23"/>
        <v>-8.3835377109674147E-2</v>
      </c>
      <c r="K30" s="4">
        <f t="shared" si="23"/>
        <v>-0.54817762439440365</v>
      </c>
      <c r="L30" s="4">
        <f t="shared" si="23"/>
        <v>-0.4354677585021951</v>
      </c>
      <c r="M30" s="4">
        <f t="shared" si="23"/>
        <v>0.48203319784909054</v>
      </c>
      <c r="N30" s="4" t="str">
        <f t="shared" si="23"/>
        <v/>
      </c>
    </row>
    <row r="32" spans="1:14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27.96</v>
      </c>
      <c r="E32" s="3">
        <f>IFERROR(INDEX(E51:E500,MATCH($A$32,$C$51:$C$500,0)),"")</f>
        <v>28.03</v>
      </c>
      <c r="H32" s="3">
        <f>IFERROR(INDEX(D32:G32,COUNT(D32:G32)),"")</f>
        <v>28.03</v>
      </c>
      <c r="I32" s="3">
        <f t="shared" ref="I32:N32" si="24">IFERROR(INDEX(I51:I500,MATCH($C$32,$C$51:$C$500,0)),"")</f>
        <v>29.58</v>
      </c>
      <c r="J32" s="3">
        <f t="shared" si="24"/>
        <v>34.18</v>
      </c>
      <c r="K32" s="3">
        <f t="shared" si="24"/>
        <v>41.75</v>
      </c>
      <c r="L32" s="3">
        <f t="shared" si="24"/>
        <v>44.38</v>
      </c>
      <c r="M32" s="3">
        <f t="shared" si="24"/>
        <v>46.79</v>
      </c>
      <c r="N32" s="3">
        <f t="shared" si="24"/>
        <v>28.63</v>
      </c>
    </row>
    <row r="33" spans="1:14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1.79</v>
      </c>
      <c r="E33" s="3">
        <f>IFERROR(INDEX(E51:E500,MATCH($A$33,$C$51:$C$500,0)),"")</f>
        <v>4.92</v>
      </c>
      <c r="H33" s="3">
        <f>IFERROR(INDEX(D33:G33,COUNT(D33:G33)),"")</f>
        <v>4.92</v>
      </c>
      <c r="I33" s="3">
        <f t="shared" ref="I33:N33" si="25">IFERROR(INDEX(I51:I500,MATCH($C$33,$C$51:$C$500,0)),"")</f>
        <v>7.1</v>
      </c>
      <c r="J33" s="3">
        <f t="shared" si="25"/>
        <v>0.5</v>
      </c>
      <c r="K33" s="3">
        <f t="shared" si="25"/>
        <v>1.2</v>
      </c>
      <c r="L33" s="3">
        <f t="shared" si="25"/>
        <v>1.1299999999999999</v>
      </c>
      <c r="M33" s="3">
        <f t="shared" si="25"/>
        <v>2.16</v>
      </c>
      <c r="N33" s="3">
        <f t="shared" si="25"/>
        <v>0</v>
      </c>
    </row>
    <row r="34" spans="1:14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-714.29</v>
      </c>
      <c r="E34" s="3">
        <f>IFERROR(INDEX(E51:E500,MATCH($A$34,$C$51:$C$500,0)),"")</f>
        <v>-88.46</v>
      </c>
      <c r="H34" s="3">
        <f>IFERROR(INDEX(D34:G34,COUNT(D34:G34)),"")</f>
        <v>-88.46</v>
      </c>
      <c r="I34" s="3">
        <f t="shared" ref="I34:N34" si="26">IFERROR(INDEX(I51:I500,MATCH($C$34,$C$51:$C$500,0)),"")</f>
        <v>-45.16</v>
      </c>
      <c r="J34" s="3">
        <f t="shared" si="26"/>
        <v>-2.21</v>
      </c>
      <c r="K34" s="3">
        <f t="shared" si="26"/>
        <v>-18.73</v>
      </c>
      <c r="L34" s="3">
        <f t="shared" si="26"/>
        <v>-21.93</v>
      </c>
      <c r="M34" s="3">
        <f t="shared" si="26"/>
        <v>23.43</v>
      </c>
      <c r="N34" s="3">
        <f t="shared" si="26"/>
        <v>0</v>
      </c>
    </row>
    <row r="35" spans="1:14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31.55</v>
      </c>
      <c r="E35" s="3">
        <f>IFERROR(INDEX(E51:E500,MATCH($A$35,$C$51:$C$500,0)),"")</f>
        <v>81.81</v>
      </c>
      <c r="H35" s="3">
        <f>IFERROR(INDEX(D35:G35,COUNT(D35:G35)),"")</f>
        <v>81.81</v>
      </c>
      <c r="I35" s="3">
        <f t="shared" ref="I35:N35" si="27">IFERROR(INDEX(I51:I500,MATCH($C$35,$C$51:$C$500,0)),"")</f>
        <v>17.38</v>
      </c>
      <c r="J35" s="3">
        <f t="shared" si="27"/>
        <v>1.48</v>
      </c>
      <c r="K35" s="3">
        <f t="shared" si="27"/>
        <v>3.98</v>
      </c>
      <c r="L35" s="3">
        <f t="shared" si="27"/>
        <v>1.8</v>
      </c>
      <c r="M35" s="3">
        <f t="shared" si="27"/>
        <v>2.0499999999999998</v>
      </c>
      <c r="N35" s="3">
        <f t="shared" si="27"/>
        <v>0</v>
      </c>
    </row>
    <row r="36" spans="1:14" ht="15.5" x14ac:dyDescent="0.35">
      <c r="B36" t="s">
        <v>66</v>
      </c>
      <c r="C36" t="s">
        <v>67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N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</row>
    <row r="37" spans="1:14" ht="15.5" x14ac:dyDescent="0.35">
      <c r="B37" t="s">
        <v>68</v>
      </c>
      <c r="C37" t="s">
        <v>69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N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</row>
    <row r="50" spans="2:14" ht="15.5" x14ac:dyDescent="0.35">
      <c r="D50" t="s">
        <v>70</v>
      </c>
      <c r="E50" t="s">
        <v>243</v>
      </c>
      <c r="F50" t="s">
        <v>71</v>
      </c>
      <c r="G50" t="s">
        <v>244</v>
      </c>
      <c r="H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</row>
    <row r="51" spans="2:14" ht="15.5" x14ac:dyDescent="0.35">
      <c r="B51" t="s">
        <v>75</v>
      </c>
      <c r="C51" t="s">
        <v>6</v>
      </c>
      <c r="D51" s="5">
        <v>11999187879</v>
      </c>
      <c r="E51" s="5">
        <v>12771077223</v>
      </c>
      <c r="F51" s="5">
        <v>55692265260</v>
      </c>
      <c r="G51" s="5">
        <v>11927836387</v>
      </c>
      <c r="I51" s="5">
        <v>91502525432</v>
      </c>
      <c r="J51" s="5">
        <v>87150570699</v>
      </c>
      <c r="K51" s="5">
        <v>95125448551</v>
      </c>
      <c r="L51" s="5">
        <v>210537267933</v>
      </c>
      <c r="M51" s="5">
        <v>372941087252</v>
      </c>
      <c r="N51" s="5">
        <v>201113764686</v>
      </c>
    </row>
    <row r="52" spans="2:14" ht="15.5" x14ac:dyDescent="0.35">
      <c r="C52" t="s">
        <v>76</v>
      </c>
      <c r="D52" s="5">
        <v>-12006488136</v>
      </c>
      <c r="E52" s="5">
        <v>-7856166950</v>
      </c>
      <c r="F52" s="5">
        <v>-45255880568</v>
      </c>
      <c r="G52" s="5">
        <v>-11284785682</v>
      </c>
      <c r="I52" s="5">
        <v>-73875734860</v>
      </c>
      <c r="J52" s="5">
        <v>-62127244471</v>
      </c>
      <c r="K52" s="5">
        <v>-77017510609</v>
      </c>
      <c r="L52" s="5">
        <v>-170167775147</v>
      </c>
      <c r="M52" s="5">
        <v>-289115102695</v>
      </c>
      <c r="N52" s="5">
        <v>-137313243773</v>
      </c>
    </row>
    <row r="53" spans="2:14" ht="15.5" x14ac:dyDescent="0.35">
      <c r="C53" t="s">
        <v>77</v>
      </c>
      <c r="D53" s="5">
        <v>-7300257</v>
      </c>
      <c r="E53" s="5">
        <v>4914910273</v>
      </c>
      <c r="F53" s="5">
        <v>10436384692</v>
      </c>
      <c r="G53" s="5">
        <v>643050705</v>
      </c>
      <c r="I53" s="5">
        <v>17626790572</v>
      </c>
      <c r="J53" s="5">
        <v>25023326228</v>
      </c>
      <c r="K53" s="5">
        <v>18107937942</v>
      </c>
      <c r="L53" s="5">
        <v>40369492786</v>
      </c>
      <c r="M53" s="5">
        <v>83825984557</v>
      </c>
      <c r="N53" s="5">
        <v>63800520913</v>
      </c>
    </row>
    <row r="54" spans="2:14" ht="15.5" x14ac:dyDescent="0.35">
      <c r="C54" t="s">
        <v>78</v>
      </c>
      <c r="D54" s="5">
        <v>-414514493</v>
      </c>
      <c r="E54" s="5">
        <v>-16663752711</v>
      </c>
      <c r="F54" s="5">
        <v>-29868110369</v>
      </c>
      <c r="G54" s="5">
        <v>-8737156530</v>
      </c>
      <c r="I54" s="5">
        <v>-55282204692</v>
      </c>
      <c r="J54" s="5">
        <v>-82801649540</v>
      </c>
      <c r="K54" s="5">
        <v>-36402637125</v>
      </c>
      <c r="L54" s="5">
        <v>-53484535396</v>
      </c>
      <c r="M54" s="5">
        <v>-43916817710</v>
      </c>
      <c r="N54" s="5">
        <v>-35340579440</v>
      </c>
    </row>
    <row r="55" spans="2:14" ht="15.5" x14ac:dyDescent="0.35">
      <c r="C55" t="s">
        <v>245</v>
      </c>
      <c r="E55" s="5">
        <v>-3979261476</v>
      </c>
      <c r="F55" s="5">
        <v>-1297611419</v>
      </c>
      <c r="G55" s="5">
        <v>-1683764465</v>
      </c>
      <c r="I55" s="5">
        <v>-6746190394</v>
      </c>
      <c r="J55" s="5">
        <v>-18577264425</v>
      </c>
      <c r="K55" s="5">
        <v>-14672034429</v>
      </c>
      <c r="L55" s="5">
        <v>-16040575397</v>
      </c>
      <c r="M55" s="5">
        <v>-13391682002</v>
      </c>
      <c r="N55" s="5">
        <v>-5369447872</v>
      </c>
    </row>
    <row r="56" spans="2:14" ht="15.5" x14ac:dyDescent="0.35">
      <c r="C56" t="s">
        <v>246</v>
      </c>
      <c r="D56" s="5">
        <v>-414514493</v>
      </c>
      <c r="E56" s="5">
        <v>-12684491235</v>
      </c>
      <c r="F56" s="5">
        <v>-28570498950</v>
      </c>
      <c r="G56" s="5">
        <v>-7053392065</v>
      </c>
      <c r="I56" s="5">
        <v>-48536014298</v>
      </c>
      <c r="J56" s="5">
        <v>-64224385115</v>
      </c>
      <c r="K56" s="5">
        <v>-21730602696</v>
      </c>
      <c r="L56" s="5">
        <v>-37443959999</v>
      </c>
      <c r="M56" s="5">
        <v>-30525135708</v>
      </c>
      <c r="N56" s="5">
        <v>-29971131568</v>
      </c>
    </row>
    <row r="57" spans="2:14" ht="15.5" x14ac:dyDescent="0.35">
      <c r="C57" t="s">
        <v>80</v>
      </c>
      <c r="D57" s="5">
        <v>-421814750</v>
      </c>
      <c r="E57" s="5">
        <v>-11748842438</v>
      </c>
      <c r="F57" s="5">
        <v>-19431725677</v>
      </c>
      <c r="G57" s="5">
        <v>-8094105825</v>
      </c>
      <c r="I57" s="5">
        <v>-37655414120</v>
      </c>
      <c r="J57" s="5">
        <v>-57778323312</v>
      </c>
      <c r="K57" s="5">
        <v>-18294699183</v>
      </c>
      <c r="L57" s="5">
        <v>-13115042610</v>
      </c>
      <c r="M57" s="5">
        <v>39909166847</v>
      </c>
      <c r="N57" s="5">
        <v>28459941473</v>
      </c>
    </row>
    <row r="58" spans="2:14" ht="15.5" x14ac:dyDescent="0.35">
      <c r="C58" t="s">
        <v>81</v>
      </c>
      <c r="D58" s="5">
        <v>-85342767</v>
      </c>
      <c r="E58" s="5">
        <v>-46247764</v>
      </c>
      <c r="F58" s="5">
        <v>1339879526</v>
      </c>
      <c r="G58" s="5">
        <v>844382843</v>
      </c>
      <c r="I58" s="5">
        <v>2342655951</v>
      </c>
      <c r="J58" s="5">
        <v>-824835314</v>
      </c>
      <c r="K58" s="5">
        <v>-1146854384</v>
      </c>
      <c r="L58" s="5">
        <v>-4134553627</v>
      </c>
      <c r="M58" s="5">
        <v>-7304163928</v>
      </c>
      <c r="N58" s="5">
        <v>-4561074610</v>
      </c>
    </row>
    <row r="59" spans="2:14" ht="15.5" x14ac:dyDescent="0.35">
      <c r="C59" t="s">
        <v>142</v>
      </c>
      <c r="E59" s="5">
        <v>77509731</v>
      </c>
      <c r="F59" s="5">
        <v>-511290336</v>
      </c>
      <c r="G59" s="5">
        <v>905079065</v>
      </c>
      <c r="I59" s="5">
        <v>524069625</v>
      </c>
      <c r="J59" s="5">
        <v>345272351</v>
      </c>
      <c r="L59" s="5">
        <v>378922794</v>
      </c>
      <c r="M59" s="5">
        <v>1141508973</v>
      </c>
      <c r="N59" s="5">
        <v>2334264219</v>
      </c>
    </row>
    <row r="60" spans="2:14" ht="15.5" x14ac:dyDescent="0.35">
      <c r="C60" t="s">
        <v>27</v>
      </c>
      <c r="D60" s="5">
        <v>-21559796</v>
      </c>
      <c r="G60" s="5">
        <v>67665697</v>
      </c>
    </row>
    <row r="61" spans="2:14" ht="15.5" x14ac:dyDescent="0.35">
      <c r="C61" t="s">
        <v>86</v>
      </c>
      <c r="D61" s="5">
        <v>-85342767</v>
      </c>
      <c r="E61" s="5">
        <v>-127733358</v>
      </c>
      <c r="F61" s="5">
        <v>-1177073843</v>
      </c>
      <c r="G61" s="5">
        <v>-107862700</v>
      </c>
      <c r="I61" s="5">
        <v>-1520133665</v>
      </c>
      <c r="J61" s="5">
        <v>-1463475376</v>
      </c>
      <c r="K61" s="5">
        <v>-1736930261</v>
      </c>
      <c r="L61" s="5">
        <v>-4772170446</v>
      </c>
      <c r="M61" s="5">
        <v>-9095086565</v>
      </c>
      <c r="N61" s="5">
        <v>-5627571236</v>
      </c>
    </row>
    <row r="62" spans="2:14" ht="15.5" x14ac:dyDescent="0.35">
      <c r="C62" t="s">
        <v>83</v>
      </c>
      <c r="D62" s="5">
        <v>21559796</v>
      </c>
      <c r="E62" s="5">
        <v>3975863</v>
      </c>
      <c r="F62" s="5">
        <v>3028243705</v>
      </c>
      <c r="G62" s="5">
        <v>-20499219</v>
      </c>
      <c r="I62" s="5">
        <v>3338719991</v>
      </c>
      <c r="J62" s="5">
        <v>293367711</v>
      </c>
      <c r="K62" s="5">
        <v>590075877</v>
      </c>
      <c r="L62" s="5">
        <v>258694025</v>
      </c>
      <c r="M62" s="5">
        <v>649413664</v>
      </c>
      <c r="N62" s="5">
        <v>-1267767593</v>
      </c>
    </row>
    <row r="63" spans="2:14" ht="15.5" x14ac:dyDescent="0.35">
      <c r="C63" t="s">
        <v>84</v>
      </c>
      <c r="D63" s="5">
        <v>-85342767</v>
      </c>
      <c r="E63" s="5">
        <v>-46247764</v>
      </c>
      <c r="F63" s="5">
        <v>1339879526</v>
      </c>
      <c r="G63" s="5">
        <v>844382843</v>
      </c>
      <c r="I63" s="5">
        <v>2342655951</v>
      </c>
      <c r="J63" s="5">
        <v>-824835314</v>
      </c>
      <c r="K63" s="5">
        <v>-1146854384</v>
      </c>
      <c r="L63" s="5">
        <v>-4134553627</v>
      </c>
      <c r="M63" s="5">
        <v>-7304163928</v>
      </c>
      <c r="N63" s="5">
        <v>-4561074610</v>
      </c>
    </row>
    <row r="64" spans="2:14" ht="15.5" x14ac:dyDescent="0.35">
      <c r="C64" t="s">
        <v>29</v>
      </c>
      <c r="D64" s="5">
        <v>-507157517</v>
      </c>
      <c r="E64" s="5">
        <v>-11795090202</v>
      </c>
      <c r="F64" s="5">
        <v>-18091846151</v>
      </c>
      <c r="G64" s="5">
        <v>-7249722982</v>
      </c>
      <c r="I64" s="5">
        <v>-35312758169</v>
      </c>
      <c r="J64" s="5">
        <v>-58603158626</v>
      </c>
      <c r="K64" s="5">
        <v>-19441553567</v>
      </c>
      <c r="L64" s="5">
        <v>-17249596237</v>
      </c>
      <c r="M64" s="5">
        <v>32605002919</v>
      </c>
      <c r="N64" s="5">
        <v>23898866863</v>
      </c>
    </row>
    <row r="65" spans="2:14" ht="15.5" x14ac:dyDescent="0.35">
      <c r="C65" t="s">
        <v>28</v>
      </c>
      <c r="J65" s="5">
        <v>-58994929</v>
      </c>
      <c r="K65" s="5">
        <v>-791734331</v>
      </c>
      <c r="L65" s="5">
        <v>-81491520</v>
      </c>
      <c r="M65" s="5">
        <v>-5793700</v>
      </c>
      <c r="N65" s="5">
        <v>-7410260</v>
      </c>
    </row>
    <row r="66" spans="2:14" ht="15.5" x14ac:dyDescent="0.35">
      <c r="C66" t="s">
        <v>247</v>
      </c>
      <c r="D66" s="5">
        <v>-507157517</v>
      </c>
      <c r="E66" s="5">
        <v>-11795090202</v>
      </c>
      <c r="F66" s="5">
        <v>-18091846151</v>
      </c>
      <c r="G66" s="5">
        <v>-7249722982</v>
      </c>
      <c r="I66" s="5">
        <v>-35312758169</v>
      </c>
      <c r="J66" s="5">
        <v>-58662153555</v>
      </c>
      <c r="K66" s="5">
        <v>-20233287898</v>
      </c>
      <c r="L66" s="5">
        <v>-17331087757</v>
      </c>
      <c r="M66" s="5">
        <v>32599209219</v>
      </c>
      <c r="N66" s="5">
        <v>23891456603</v>
      </c>
    </row>
    <row r="67" spans="2:14" ht="15.5" x14ac:dyDescent="0.35">
      <c r="C67" t="s">
        <v>248</v>
      </c>
    </row>
    <row r="68" spans="2:14" ht="15.5" x14ac:dyDescent="0.35">
      <c r="C68" t="s">
        <v>89</v>
      </c>
      <c r="D68" s="5">
        <v>-507157517</v>
      </c>
      <c r="E68" s="5">
        <v>-11795090202</v>
      </c>
      <c r="F68" s="5">
        <v>-18091846151</v>
      </c>
      <c r="G68" s="5">
        <v>-7249722982</v>
      </c>
      <c r="I68" s="5">
        <v>-35312758169</v>
      </c>
      <c r="J68" s="5">
        <v>-58662153555</v>
      </c>
      <c r="K68" s="5">
        <v>-20233287898</v>
      </c>
      <c r="L68" s="5">
        <v>-17331087757</v>
      </c>
      <c r="M68" s="5">
        <v>32599209219</v>
      </c>
      <c r="N68" s="5">
        <v>23891456603</v>
      </c>
    </row>
    <row r="69" spans="2:14" ht="15.5" x14ac:dyDescent="0.35">
      <c r="C69" t="s">
        <v>90</v>
      </c>
      <c r="F69" s="5">
        <v>-297398932</v>
      </c>
      <c r="G69" s="5">
        <v>239939445</v>
      </c>
      <c r="I69" s="5">
        <v>422419212</v>
      </c>
      <c r="J69" s="5">
        <v>959757397</v>
      </c>
      <c r="K69" s="5">
        <v>321047414</v>
      </c>
      <c r="L69" s="5">
        <v>-991588891</v>
      </c>
      <c r="M69" s="5">
        <v>539486691</v>
      </c>
      <c r="N69" s="5">
        <v>1149771399</v>
      </c>
    </row>
    <row r="70" spans="2:14" ht="15.5" x14ac:dyDescent="0.35">
      <c r="C70" t="s">
        <v>91</v>
      </c>
      <c r="D70" s="5">
        <v>-507157517</v>
      </c>
      <c r="E70" s="5">
        <v>-11795090202</v>
      </c>
      <c r="F70" s="5">
        <v>-18389245083</v>
      </c>
      <c r="G70" s="5">
        <v>-7009783537</v>
      </c>
      <c r="I70" s="5">
        <v>-34890338957</v>
      </c>
      <c r="J70" s="5">
        <v>-57702396158</v>
      </c>
      <c r="K70" s="5">
        <v>-19912240484</v>
      </c>
      <c r="L70" s="5">
        <v>-18322676648</v>
      </c>
      <c r="M70" s="5">
        <v>33138695910</v>
      </c>
      <c r="N70" s="5">
        <v>25041228002</v>
      </c>
    </row>
    <row r="71" spans="2:14" ht="15.5" x14ac:dyDescent="0.35">
      <c r="C71" t="s">
        <v>92</v>
      </c>
      <c r="D71" s="5">
        <v>-507157517</v>
      </c>
      <c r="E71" s="5">
        <v>-11795090202</v>
      </c>
      <c r="F71" s="5">
        <v>-18091846151</v>
      </c>
      <c r="G71" s="5">
        <v>-7249722984</v>
      </c>
      <c r="I71" s="5">
        <v>-35312758169</v>
      </c>
      <c r="J71" s="5">
        <v>-58662153555</v>
      </c>
      <c r="K71" s="5">
        <v>-20233287898</v>
      </c>
      <c r="L71" s="5">
        <v>-17331087757</v>
      </c>
      <c r="M71" s="5">
        <v>32599209219</v>
      </c>
      <c r="N71" s="5">
        <v>23891456603</v>
      </c>
    </row>
    <row r="72" spans="2:14" ht="15.5" x14ac:dyDescent="0.35">
      <c r="C72" t="s">
        <v>8</v>
      </c>
      <c r="D72" s="5">
        <v>-499073029</v>
      </c>
      <c r="E72" s="5">
        <v>-11803085691</v>
      </c>
      <c r="F72" s="5">
        <v>-18331265827</v>
      </c>
      <c r="G72" s="5">
        <v>-6968123756</v>
      </c>
      <c r="I72" s="5">
        <v>-34795466562</v>
      </c>
      <c r="J72" s="5">
        <v>-57334298691</v>
      </c>
      <c r="K72" s="5">
        <v>-19889144102</v>
      </c>
      <c r="L72" s="5">
        <v>-18249328065</v>
      </c>
      <c r="M72" s="5">
        <v>33156596019</v>
      </c>
      <c r="N72" s="5">
        <v>24960494428</v>
      </c>
    </row>
    <row r="73" spans="2:14" ht="15.5" x14ac:dyDescent="0.35">
      <c r="C73" t="s">
        <v>93</v>
      </c>
      <c r="D73" s="5">
        <v>-8084488</v>
      </c>
      <c r="E73" s="5">
        <v>7995489</v>
      </c>
      <c r="F73" s="5">
        <v>-57979256</v>
      </c>
      <c r="G73" s="5">
        <v>-41659783</v>
      </c>
      <c r="I73" s="5">
        <v>-94872395</v>
      </c>
      <c r="J73" s="5">
        <v>-368097467</v>
      </c>
      <c r="K73" s="5">
        <v>-23096382</v>
      </c>
      <c r="L73" s="5">
        <v>-73348583</v>
      </c>
      <c r="M73" s="5">
        <v>-17900109</v>
      </c>
      <c r="N73" s="5">
        <v>80733574</v>
      </c>
    </row>
    <row r="74" spans="2:14" ht="15.5" x14ac:dyDescent="0.35">
      <c r="C74" t="s">
        <v>94</v>
      </c>
      <c r="D74" s="5">
        <v>-507157517</v>
      </c>
      <c r="E74" s="5">
        <v>-11795090202</v>
      </c>
      <c r="F74" s="5">
        <v>-18091846151</v>
      </c>
      <c r="G74" s="5">
        <v>-7249722984</v>
      </c>
      <c r="I74" s="5">
        <v>-35312758169</v>
      </c>
      <c r="J74" s="5">
        <v>-58662153555</v>
      </c>
      <c r="K74" s="5">
        <v>-20233287898</v>
      </c>
      <c r="L74" s="5">
        <v>-17331087757</v>
      </c>
      <c r="M74" s="5">
        <v>32599209219</v>
      </c>
      <c r="N74" s="5">
        <v>23891456603</v>
      </c>
    </row>
    <row r="75" spans="2:14" ht="15.5" x14ac:dyDescent="0.35">
      <c r="C75" t="s">
        <v>95</v>
      </c>
      <c r="D75" s="5">
        <v>-507157517</v>
      </c>
      <c r="E75" s="5">
        <v>-11795090202</v>
      </c>
      <c r="F75" s="5">
        <v>-18389245083</v>
      </c>
      <c r="G75" s="5">
        <v>-7009783539</v>
      </c>
      <c r="I75" s="5">
        <v>-34890338957</v>
      </c>
      <c r="J75" s="5">
        <v>-57702396158</v>
      </c>
      <c r="K75" s="5">
        <v>-19912240484</v>
      </c>
      <c r="L75" s="5">
        <v>-18322676648</v>
      </c>
      <c r="M75" s="5">
        <v>33138695910</v>
      </c>
      <c r="N75" s="5">
        <v>25041228002</v>
      </c>
    </row>
    <row r="76" spans="2:14" ht="15.5" x14ac:dyDescent="0.35">
      <c r="C76" t="s">
        <v>96</v>
      </c>
      <c r="D76" s="5">
        <v>-507157517</v>
      </c>
      <c r="E76" s="5">
        <v>-11795090202</v>
      </c>
      <c r="F76" s="5">
        <v>-18389245083</v>
      </c>
      <c r="G76" s="5">
        <v>-7009783539</v>
      </c>
      <c r="I76" s="5">
        <v>-34890338957</v>
      </c>
      <c r="J76" s="5">
        <v>-57702396158</v>
      </c>
      <c r="K76" s="5">
        <v>-19912240484</v>
      </c>
      <c r="L76" s="5">
        <v>-18322676648</v>
      </c>
      <c r="M76" s="5">
        <v>33138695910</v>
      </c>
      <c r="N76" s="5">
        <v>25041228002</v>
      </c>
    </row>
    <row r="78" spans="2:14" ht="15.5" x14ac:dyDescent="0.35">
      <c r="B78" t="s">
        <v>97</v>
      </c>
      <c r="C78" t="s">
        <v>98</v>
      </c>
    </row>
    <row r="79" spans="2:14" ht="15.5" x14ac:dyDescent="0.35">
      <c r="C79" t="s">
        <v>99</v>
      </c>
    </row>
    <row r="80" spans="2:14" ht="15.5" x14ac:dyDescent="0.35">
      <c r="C80" t="s">
        <v>20</v>
      </c>
      <c r="D80" s="5">
        <v>7171813644</v>
      </c>
      <c r="E80" s="5">
        <v>7171813644</v>
      </c>
      <c r="F80" s="5">
        <v>7838026011</v>
      </c>
      <c r="G80" s="5">
        <v>6541320857</v>
      </c>
      <c r="I80" s="5">
        <v>7838026011</v>
      </c>
      <c r="J80" s="5">
        <v>6065878200</v>
      </c>
      <c r="K80" s="5">
        <v>5138046636</v>
      </c>
      <c r="L80" s="5">
        <v>6317532003</v>
      </c>
      <c r="M80" s="5">
        <v>27005324390</v>
      </c>
      <c r="N80" s="5">
        <v>35345227767</v>
      </c>
    </row>
    <row r="81" spans="3:14" ht="15.5" x14ac:dyDescent="0.35">
      <c r="C81" t="s">
        <v>100</v>
      </c>
      <c r="D81" s="5">
        <v>28172737319</v>
      </c>
      <c r="E81" s="5">
        <v>28981186021</v>
      </c>
      <c r="F81" s="5">
        <v>28393269736</v>
      </c>
      <c r="G81" s="5">
        <v>29605484357</v>
      </c>
      <c r="I81" s="5">
        <v>28393269736</v>
      </c>
      <c r="J81" s="5">
        <v>30116912908</v>
      </c>
      <c r="K81" s="5">
        <v>33607973618</v>
      </c>
      <c r="L81" s="5">
        <v>67513228275</v>
      </c>
      <c r="M81" s="5">
        <v>56834268796</v>
      </c>
      <c r="N81" s="5">
        <v>35847578220</v>
      </c>
    </row>
    <row r="82" spans="3:14" ht="15.5" x14ac:dyDescent="0.35">
      <c r="C82" t="s">
        <v>249</v>
      </c>
      <c r="D82" s="5">
        <v>67601018442</v>
      </c>
      <c r="E82" s="5">
        <v>67601018442</v>
      </c>
      <c r="F82" s="5">
        <v>49958018442</v>
      </c>
      <c r="I82" s="5">
        <v>49958018442</v>
      </c>
    </row>
    <row r="83" spans="3:14" ht="15.5" x14ac:dyDescent="0.35">
      <c r="C83" t="s">
        <v>250</v>
      </c>
    </row>
    <row r="84" spans="3:14" ht="15.5" x14ac:dyDescent="0.35">
      <c r="C84" t="s">
        <v>251</v>
      </c>
      <c r="D84" s="5">
        <v>28172737319</v>
      </c>
      <c r="E84" s="5">
        <v>28981186021</v>
      </c>
      <c r="F84" s="5">
        <v>28393269736</v>
      </c>
      <c r="G84" s="5">
        <v>29605484357</v>
      </c>
      <c r="I84" s="5">
        <v>28393269736</v>
      </c>
      <c r="J84" s="5">
        <v>30116912908</v>
      </c>
      <c r="K84" s="5">
        <v>33607973618</v>
      </c>
      <c r="L84" s="5">
        <v>67513228275</v>
      </c>
      <c r="M84" s="5">
        <v>56834268796</v>
      </c>
      <c r="N84" s="5">
        <v>35847578220</v>
      </c>
    </row>
    <row r="85" spans="3:14" ht="15.5" x14ac:dyDescent="0.35">
      <c r="C85" t="s">
        <v>102</v>
      </c>
      <c r="D85" s="5">
        <v>76748016217</v>
      </c>
      <c r="E85" s="5">
        <v>76748016217</v>
      </c>
      <c r="F85" s="5">
        <v>76649166017</v>
      </c>
      <c r="G85" s="5">
        <v>78490055574</v>
      </c>
      <c r="I85" s="5">
        <v>76649166017</v>
      </c>
      <c r="J85" s="5">
        <v>2112159356</v>
      </c>
      <c r="K85" s="5">
        <v>20301553</v>
      </c>
      <c r="L85" s="5">
        <v>112479107</v>
      </c>
      <c r="M85" s="5">
        <v>864198106</v>
      </c>
      <c r="N85" s="5">
        <v>154528590</v>
      </c>
    </row>
    <row r="86" spans="3:14" ht="15.5" x14ac:dyDescent="0.35">
      <c r="C86" t="s">
        <v>252</v>
      </c>
      <c r="D86" s="5">
        <v>76748016217</v>
      </c>
      <c r="E86" s="5">
        <v>76748016217</v>
      </c>
      <c r="F86" s="5">
        <v>76649166017</v>
      </c>
      <c r="G86" s="5">
        <v>78490055574</v>
      </c>
      <c r="I86" s="5">
        <v>76649166017</v>
      </c>
      <c r="J86" s="5">
        <v>2112159356</v>
      </c>
      <c r="K86" s="5">
        <v>20301553</v>
      </c>
      <c r="L86" s="5">
        <v>112479107</v>
      </c>
      <c r="M86" s="5">
        <v>864198106</v>
      </c>
      <c r="N86" s="5">
        <v>154528590</v>
      </c>
    </row>
    <row r="87" spans="3:14" ht="15.5" x14ac:dyDescent="0.35">
      <c r="C87" t="s">
        <v>103</v>
      </c>
      <c r="D87" s="5">
        <v>409040389609</v>
      </c>
      <c r="E87" s="5">
        <v>411652951866</v>
      </c>
      <c r="F87" s="5">
        <v>414056291934</v>
      </c>
      <c r="G87" s="5">
        <v>433332593836</v>
      </c>
      <c r="I87" s="5">
        <v>414056291934</v>
      </c>
      <c r="J87" s="5">
        <v>435555738828</v>
      </c>
      <c r="K87" s="5">
        <v>476634465876</v>
      </c>
      <c r="L87" s="5">
        <v>466775996936</v>
      </c>
      <c r="M87" s="5">
        <v>559479431126</v>
      </c>
      <c r="N87" s="5">
        <v>748525286789</v>
      </c>
    </row>
    <row r="88" spans="3:14" ht="15.5" x14ac:dyDescent="0.35">
      <c r="C88" t="s">
        <v>83</v>
      </c>
      <c r="D88" s="5">
        <v>1311889854</v>
      </c>
      <c r="E88" s="5">
        <v>1311889854</v>
      </c>
      <c r="F88" s="5">
        <v>1311889854</v>
      </c>
      <c r="G88" s="5">
        <v>1635345380</v>
      </c>
      <c r="I88" s="5">
        <v>1311889854</v>
      </c>
      <c r="J88" s="5">
        <v>915527236</v>
      </c>
      <c r="K88" s="5">
        <v>-70286755</v>
      </c>
      <c r="L88" s="5">
        <v>-391334169</v>
      </c>
      <c r="M88" s="5">
        <v>600254722</v>
      </c>
      <c r="N88" s="5">
        <v>60768031</v>
      </c>
    </row>
    <row r="89" spans="3:14" ht="15.5" x14ac:dyDescent="0.35">
      <c r="C89" t="s">
        <v>104</v>
      </c>
      <c r="D89" s="5">
        <v>536425408374</v>
      </c>
      <c r="E89" s="5">
        <v>539931762100</v>
      </c>
      <c r="F89" s="5">
        <v>542228516857</v>
      </c>
      <c r="G89" s="5">
        <v>576388014487</v>
      </c>
      <c r="I89" s="5">
        <v>542228516857</v>
      </c>
      <c r="J89" s="5">
        <v>500984309173</v>
      </c>
      <c r="K89" s="5">
        <v>542277681958</v>
      </c>
      <c r="L89" s="5">
        <v>577506584237</v>
      </c>
      <c r="M89" s="5">
        <v>686781635038</v>
      </c>
      <c r="N89" s="5">
        <v>866832739655</v>
      </c>
    </row>
    <row r="90" spans="3:14" ht="15.5" x14ac:dyDescent="0.35">
      <c r="C90" t="s">
        <v>105</v>
      </c>
    </row>
    <row r="91" spans="3:14" ht="15.5" x14ac:dyDescent="0.35">
      <c r="C91" t="s">
        <v>107</v>
      </c>
      <c r="D91" s="5">
        <v>26454741864</v>
      </c>
      <c r="E91" s="5">
        <v>26869256357</v>
      </c>
      <c r="F91" s="5">
        <v>27282615740</v>
      </c>
      <c r="G91" s="5">
        <v>23139727430</v>
      </c>
      <c r="I91" s="5">
        <v>27282615740</v>
      </c>
      <c r="J91" s="5">
        <v>24313138164</v>
      </c>
      <c r="K91" s="5">
        <v>25363995047</v>
      </c>
      <c r="L91" s="5">
        <v>27204009124</v>
      </c>
      <c r="M91" s="5">
        <v>28804833945</v>
      </c>
      <c r="N91" s="5">
        <v>7201656893</v>
      </c>
    </row>
    <row r="92" spans="3:14" ht="15.5" x14ac:dyDescent="0.35">
      <c r="C92" t="s">
        <v>110</v>
      </c>
      <c r="D92" s="5">
        <v>139165494833</v>
      </c>
      <c r="E92" s="5">
        <v>139580009326</v>
      </c>
      <c r="F92" s="5">
        <v>139622875092</v>
      </c>
      <c r="G92" s="5">
        <v>203346374721</v>
      </c>
      <c r="I92" s="5">
        <v>139622875092</v>
      </c>
      <c r="J92" s="5">
        <v>269179554755</v>
      </c>
      <c r="K92" s="5">
        <v>238129783209</v>
      </c>
      <c r="L92" s="5">
        <v>226960264684</v>
      </c>
      <c r="M92" s="5">
        <v>225897814919</v>
      </c>
      <c r="N92" s="5">
        <v>108068252734</v>
      </c>
    </row>
    <row r="93" spans="3:14" ht="15.5" x14ac:dyDescent="0.35">
      <c r="C93" t="s">
        <v>111</v>
      </c>
      <c r="D93" s="5">
        <v>675590903207</v>
      </c>
      <c r="E93" s="5">
        <v>679511771426</v>
      </c>
      <c r="F93" s="5">
        <v>681851391949</v>
      </c>
      <c r="G93" s="5">
        <v>779734389208</v>
      </c>
      <c r="I93" s="5">
        <v>681851391949</v>
      </c>
      <c r="J93" s="5">
        <v>770163863928</v>
      </c>
      <c r="K93" s="5">
        <v>780407465167</v>
      </c>
      <c r="L93" s="5">
        <v>804466848921</v>
      </c>
      <c r="M93" s="5">
        <v>912679449957</v>
      </c>
      <c r="N93" s="5">
        <v>974900992389</v>
      </c>
    </row>
    <row r="94" spans="3:14" ht="15.5" x14ac:dyDescent="0.35">
      <c r="C94" t="s">
        <v>112</v>
      </c>
    </row>
    <row r="95" spans="3:14" ht="15.5" x14ac:dyDescent="0.35">
      <c r="C95" t="s">
        <v>113</v>
      </c>
    </row>
    <row r="96" spans="3:14" ht="15.5" x14ac:dyDescent="0.35">
      <c r="C96" t="s">
        <v>114</v>
      </c>
      <c r="D96" s="5">
        <v>168873383865</v>
      </c>
      <c r="E96" s="5">
        <v>172287094567</v>
      </c>
      <c r="F96" s="5">
        <v>179805820672</v>
      </c>
      <c r="G96" s="5">
        <v>308996269586</v>
      </c>
      <c r="I96" s="5">
        <v>179805820672</v>
      </c>
      <c r="J96" s="5">
        <v>280295649841</v>
      </c>
      <c r="K96" s="5">
        <v>220364482391</v>
      </c>
      <c r="L96" s="5">
        <v>221816481140</v>
      </c>
      <c r="M96" s="5">
        <v>305474234246</v>
      </c>
      <c r="N96" s="5">
        <v>476104905285</v>
      </c>
    </row>
    <row r="97" spans="3:14" ht="15.5" x14ac:dyDescent="0.35">
      <c r="C97" t="s">
        <v>115</v>
      </c>
    </row>
    <row r="98" spans="3:14" ht="15.5" x14ac:dyDescent="0.35">
      <c r="C98" t="s">
        <v>253</v>
      </c>
      <c r="D98" s="5">
        <v>12559449990</v>
      </c>
      <c r="E98" s="5">
        <v>12559449990</v>
      </c>
      <c r="F98" s="5">
        <v>16055699406</v>
      </c>
      <c r="G98" s="5">
        <v>56013922089</v>
      </c>
      <c r="I98" s="5">
        <v>16055699406</v>
      </c>
      <c r="J98" s="5">
        <v>62648398568</v>
      </c>
      <c r="K98" s="5">
        <v>67174022468</v>
      </c>
      <c r="L98" s="5">
        <v>44797874163</v>
      </c>
      <c r="M98" s="5">
        <v>8359248227</v>
      </c>
      <c r="N98" s="5">
        <v>27051752048</v>
      </c>
    </row>
    <row r="99" spans="3:14" ht="15.5" x14ac:dyDescent="0.35">
      <c r="C99" t="s">
        <v>118</v>
      </c>
    </row>
    <row r="100" spans="3:14" ht="15.5" x14ac:dyDescent="0.35">
      <c r="C100" t="s">
        <v>254</v>
      </c>
      <c r="D100" s="5">
        <v>67601018442</v>
      </c>
      <c r="E100" s="5">
        <v>67601018442</v>
      </c>
      <c r="F100" s="5">
        <v>49958018442</v>
      </c>
      <c r="I100" s="5">
        <v>49958018442</v>
      </c>
    </row>
    <row r="101" spans="3:14" ht="15.5" x14ac:dyDescent="0.35">
      <c r="C101" t="s">
        <v>116</v>
      </c>
      <c r="D101" s="5">
        <v>239345753</v>
      </c>
      <c r="E101" s="5">
        <v>239345753</v>
      </c>
      <c r="F101" s="5">
        <v>239345753</v>
      </c>
      <c r="I101" s="5">
        <v>239345753</v>
      </c>
    </row>
    <row r="102" spans="3:14" ht="15.5" x14ac:dyDescent="0.35">
      <c r="C102" t="s">
        <v>117</v>
      </c>
      <c r="D102" s="5">
        <v>7019804715</v>
      </c>
      <c r="E102" s="5">
        <v>7019804715</v>
      </c>
      <c r="F102" s="5">
        <v>7146231722</v>
      </c>
      <c r="G102" s="5">
        <v>5229968893</v>
      </c>
      <c r="I102" s="5">
        <v>7146231722</v>
      </c>
      <c r="J102" s="5">
        <v>6462367128</v>
      </c>
      <c r="K102" s="5">
        <v>2678245803</v>
      </c>
      <c r="L102" s="5">
        <v>1077481957</v>
      </c>
      <c r="M102" s="5">
        <v>1413271839</v>
      </c>
      <c r="N102" s="5">
        <v>1312068641</v>
      </c>
    </row>
    <row r="103" spans="3:14" ht="15.5" x14ac:dyDescent="0.35">
      <c r="C103" t="s">
        <v>124</v>
      </c>
    </row>
    <row r="104" spans="3:14" ht="15.5" x14ac:dyDescent="0.35">
      <c r="C104" t="s">
        <v>255</v>
      </c>
      <c r="D104" s="5">
        <v>222790615000</v>
      </c>
      <c r="E104" s="5">
        <v>222790615000</v>
      </c>
      <c r="F104" s="5">
        <v>223418432500</v>
      </c>
      <c r="G104" s="5">
        <v>223768432500</v>
      </c>
      <c r="I104" s="5">
        <v>223418432500</v>
      </c>
      <c r="J104" s="5">
        <v>226149536000</v>
      </c>
      <c r="K104" s="5">
        <v>238669700000</v>
      </c>
      <c r="L104" s="5">
        <v>241700000000</v>
      </c>
      <c r="M104" s="5">
        <v>248000000000</v>
      </c>
      <c r="N104" s="5">
        <v>321500000000</v>
      </c>
    </row>
    <row r="105" spans="3:14" ht="15.5" x14ac:dyDescent="0.35">
      <c r="C105" t="s">
        <v>256</v>
      </c>
      <c r="D105" s="5">
        <v>99112476</v>
      </c>
      <c r="E105" s="5">
        <v>99112476</v>
      </c>
      <c r="F105" s="5">
        <v>140099192</v>
      </c>
      <c r="G105" s="5">
        <v>166645113</v>
      </c>
      <c r="I105" s="5">
        <v>140099192</v>
      </c>
      <c r="J105" s="5">
        <v>267340111</v>
      </c>
      <c r="L105" s="5">
        <v>2225310</v>
      </c>
      <c r="M105" s="5">
        <v>27708976</v>
      </c>
      <c r="N105" s="5">
        <v>51071306</v>
      </c>
    </row>
    <row r="106" spans="3:14" ht="15.5" x14ac:dyDescent="0.35">
      <c r="C106" t="s">
        <v>125</v>
      </c>
      <c r="D106" s="5">
        <v>222889727476</v>
      </c>
      <c r="E106" s="5">
        <v>222889727476</v>
      </c>
      <c r="F106" s="5">
        <v>223558531692</v>
      </c>
      <c r="G106" s="5">
        <v>223935077613</v>
      </c>
      <c r="I106" s="5">
        <v>223558531692</v>
      </c>
      <c r="J106" s="5">
        <v>226416876111</v>
      </c>
      <c r="K106" s="5">
        <v>238669700000</v>
      </c>
      <c r="L106" s="5">
        <v>241702225310</v>
      </c>
      <c r="M106" s="5">
        <v>248027708976</v>
      </c>
      <c r="N106" s="5">
        <v>321551071306</v>
      </c>
    </row>
    <row r="107" spans="3:14" ht="15.5" x14ac:dyDescent="0.35">
      <c r="C107" t="s">
        <v>122</v>
      </c>
      <c r="D107" s="5">
        <v>294210065883</v>
      </c>
      <c r="E107" s="5">
        <v>294210065883</v>
      </c>
      <c r="F107" s="5">
        <v>277235870099</v>
      </c>
      <c r="G107" s="5">
        <v>227539173361</v>
      </c>
      <c r="I107" s="5">
        <v>277235870099</v>
      </c>
      <c r="J107" s="5">
        <v>230168173952</v>
      </c>
      <c r="K107" s="5">
        <v>242672901933</v>
      </c>
      <c r="L107" s="5">
        <v>245368057627</v>
      </c>
      <c r="M107" s="5">
        <v>251603768910</v>
      </c>
      <c r="N107" s="5">
        <v>324349474713</v>
      </c>
    </row>
    <row r="108" spans="3:14" ht="15.5" x14ac:dyDescent="0.35">
      <c r="C108" t="s">
        <v>123</v>
      </c>
      <c r="D108" s="5">
        <v>294210065883</v>
      </c>
      <c r="E108" s="5">
        <v>294210065883</v>
      </c>
      <c r="F108" s="5">
        <v>277235870099</v>
      </c>
      <c r="G108" s="5">
        <v>227539173361</v>
      </c>
      <c r="I108" s="5">
        <v>277235870099</v>
      </c>
      <c r="J108" s="5">
        <v>230168173952</v>
      </c>
      <c r="K108" s="5">
        <v>242672901933</v>
      </c>
      <c r="L108" s="5">
        <v>245368057627</v>
      </c>
      <c r="M108" s="5">
        <v>251603768910</v>
      </c>
      <c r="N108" s="5">
        <v>324349474713</v>
      </c>
    </row>
    <row r="109" spans="3:14" ht="15.5" x14ac:dyDescent="0.35">
      <c r="C109" t="s">
        <v>126</v>
      </c>
      <c r="D109" s="5">
        <v>463083449748</v>
      </c>
      <c r="E109" s="5">
        <v>466497160450</v>
      </c>
      <c r="F109" s="5">
        <v>457041690771</v>
      </c>
      <c r="G109" s="5">
        <v>536535442947</v>
      </c>
      <c r="I109" s="5">
        <v>457041690771</v>
      </c>
      <c r="J109" s="5">
        <v>510463823793</v>
      </c>
      <c r="K109" s="5">
        <v>463037384324</v>
      </c>
      <c r="L109" s="5">
        <v>467184538767</v>
      </c>
      <c r="M109" s="5">
        <v>557078003156</v>
      </c>
      <c r="N109" s="5">
        <v>800454379998</v>
      </c>
    </row>
    <row r="110" spans="3:14" ht="15.5" x14ac:dyDescent="0.35">
      <c r="C110" t="s">
        <v>127</v>
      </c>
    </row>
    <row r="111" spans="3:14" ht="15.5" x14ac:dyDescent="0.35">
      <c r="C111" t="s">
        <v>128</v>
      </c>
      <c r="D111" s="5">
        <v>189277696500</v>
      </c>
      <c r="E111" s="5">
        <v>189277696500</v>
      </c>
      <c r="F111" s="5">
        <v>189277696500</v>
      </c>
      <c r="G111" s="5">
        <v>189277696500</v>
      </c>
      <c r="I111" s="5">
        <v>189277696500</v>
      </c>
      <c r="J111" s="5">
        <v>189277696500</v>
      </c>
      <c r="K111" s="5">
        <v>189272303925</v>
      </c>
      <c r="L111" s="5">
        <v>189272293000</v>
      </c>
      <c r="M111" s="5">
        <v>189271585000</v>
      </c>
      <c r="N111" s="5">
        <v>151127000000</v>
      </c>
    </row>
    <row r="112" spans="3:14" ht="15.5" x14ac:dyDescent="0.35">
      <c r="C112" t="s">
        <v>129</v>
      </c>
      <c r="D112" s="5">
        <v>109901348625</v>
      </c>
      <c r="E112" s="5">
        <v>109901348625</v>
      </c>
      <c r="F112" s="5">
        <v>109901348625</v>
      </c>
      <c r="G112" s="5">
        <v>109901348625</v>
      </c>
      <c r="I112" s="5">
        <v>109901348625</v>
      </c>
      <c r="J112" s="5">
        <v>109901348625</v>
      </c>
      <c r="K112" s="5">
        <v>109874385750</v>
      </c>
      <c r="L112" s="5">
        <v>109874385500</v>
      </c>
      <c r="M112" s="5">
        <v>109871553500</v>
      </c>
    </row>
    <row r="113" spans="2:14" ht="15.5" x14ac:dyDescent="0.35">
      <c r="C113" t="s">
        <v>130</v>
      </c>
      <c r="D113" s="5">
        <v>-88802672142</v>
      </c>
      <c r="E113" s="5">
        <v>-88303599113</v>
      </c>
      <c r="F113" s="5">
        <v>-76500513422</v>
      </c>
      <c r="G113" s="5">
        <v>-58492703121</v>
      </c>
      <c r="I113" s="5">
        <v>-76500513422</v>
      </c>
      <c r="J113" s="5">
        <v>-41308684242</v>
      </c>
      <c r="K113" s="5">
        <v>17011428440</v>
      </c>
      <c r="L113" s="5">
        <v>37221619957</v>
      </c>
      <c r="M113" s="5">
        <v>54479359131</v>
      </c>
      <c r="N113" s="5">
        <v>21862249803</v>
      </c>
    </row>
    <row r="114" spans="2:14" ht="15.5" x14ac:dyDescent="0.35">
      <c r="C114" t="s">
        <v>257</v>
      </c>
    </row>
    <row r="115" spans="2:14" ht="15.5" x14ac:dyDescent="0.35">
      <c r="C115" t="s">
        <v>258</v>
      </c>
      <c r="D115" s="5">
        <v>-88802672142</v>
      </c>
      <c r="E115" s="5">
        <v>-88303599113</v>
      </c>
      <c r="F115" s="5">
        <v>-76500513422</v>
      </c>
      <c r="G115" s="5">
        <v>-58492703121</v>
      </c>
      <c r="I115" s="5">
        <v>-76500513422</v>
      </c>
      <c r="J115" s="5">
        <v>-41308684242</v>
      </c>
      <c r="K115" s="5">
        <v>17011428440</v>
      </c>
      <c r="L115" s="5">
        <v>37221619957</v>
      </c>
      <c r="M115" s="5">
        <v>54479359131</v>
      </c>
      <c r="N115" s="5">
        <v>21862249803</v>
      </c>
    </row>
    <row r="116" spans="2:14" ht="15.5" x14ac:dyDescent="0.35">
      <c r="C116" t="s">
        <v>259</v>
      </c>
      <c r="D116" s="5">
        <v>-88802672142</v>
      </c>
      <c r="E116" s="5">
        <v>-88303599113</v>
      </c>
      <c r="F116" s="5">
        <v>-76500513422</v>
      </c>
      <c r="G116" s="5">
        <v>-58492703121</v>
      </c>
      <c r="I116" s="5">
        <v>-76500513422</v>
      </c>
      <c r="J116" s="5">
        <v>-41308684242</v>
      </c>
      <c r="K116" s="5">
        <v>17011428440</v>
      </c>
      <c r="L116" s="5">
        <v>37221619957</v>
      </c>
      <c r="M116" s="5">
        <v>54479359131</v>
      </c>
      <c r="N116" s="5">
        <v>21862249803</v>
      </c>
    </row>
    <row r="117" spans="2:14" ht="15.5" x14ac:dyDescent="0.35">
      <c r="C117" t="s">
        <v>131</v>
      </c>
      <c r="D117" s="5">
        <v>819190622</v>
      </c>
      <c r="E117" s="5">
        <v>827275110</v>
      </c>
      <c r="F117" s="5">
        <v>819279621</v>
      </c>
      <c r="G117" s="5">
        <v>877258877</v>
      </c>
      <c r="I117" s="5">
        <v>819279621</v>
      </c>
      <c r="J117" s="5">
        <v>914152016</v>
      </c>
      <c r="K117" s="5">
        <v>1282249483</v>
      </c>
      <c r="L117" s="5">
        <v>1305345865</v>
      </c>
      <c r="M117" s="5">
        <v>1378694448</v>
      </c>
      <c r="N117" s="5">
        <v>1396594558</v>
      </c>
    </row>
    <row r="118" spans="2:14" ht="15.5" x14ac:dyDescent="0.35">
      <c r="C118" t="s">
        <v>10</v>
      </c>
      <c r="D118" s="5">
        <v>212507453459</v>
      </c>
      <c r="E118" s="5">
        <v>213014610976</v>
      </c>
      <c r="F118" s="5">
        <v>224809701178</v>
      </c>
      <c r="G118" s="5">
        <v>243198946261</v>
      </c>
      <c r="I118" s="5">
        <v>224809701178</v>
      </c>
      <c r="J118" s="5">
        <v>259700040135</v>
      </c>
      <c r="K118" s="5">
        <v>317370080843</v>
      </c>
      <c r="L118" s="5">
        <v>337282310153</v>
      </c>
      <c r="M118" s="5">
        <v>355601446801</v>
      </c>
      <c r="N118" s="5">
        <v>174446612392</v>
      </c>
    </row>
    <row r="119" spans="2:14" ht="15.5" x14ac:dyDescent="0.35">
      <c r="C119" t="s">
        <v>132</v>
      </c>
      <c r="D119" s="5">
        <v>675590903207</v>
      </c>
      <c r="E119" s="5">
        <v>679511771426</v>
      </c>
      <c r="F119" s="5">
        <v>681851391949</v>
      </c>
      <c r="G119" s="5">
        <v>779734389208</v>
      </c>
      <c r="I119" s="5">
        <v>681851391949</v>
      </c>
      <c r="J119" s="5">
        <v>770163863928</v>
      </c>
      <c r="K119" s="5">
        <v>780407465167</v>
      </c>
      <c r="L119" s="5">
        <v>804466848920</v>
      </c>
      <c r="M119" s="5">
        <v>912679449957</v>
      </c>
      <c r="N119" s="5">
        <v>974900992390</v>
      </c>
    </row>
    <row r="120" spans="2:14" ht="15.5" x14ac:dyDescent="0.35">
      <c r="C120" t="s">
        <v>133</v>
      </c>
      <c r="D120" s="5">
        <v>7571107860</v>
      </c>
      <c r="E120" s="5">
        <v>7571107860</v>
      </c>
      <c r="F120" s="5">
        <v>7571107860</v>
      </c>
      <c r="G120" s="5">
        <v>7571107860</v>
      </c>
      <c r="I120" s="5">
        <v>7571107860</v>
      </c>
      <c r="J120" s="5">
        <v>7571107860</v>
      </c>
      <c r="K120" s="5">
        <v>7570892157</v>
      </c>
      <c r="L120" s="5">
        <v>7570891720</v>
      </c>
      <c r="M120" s="5">
        <v>7570863400</v>
      </c>
      <c r="N120" s="5">
        <v>6045080000</v>
      </c>
    </row>
    <row r="122" spans="2:14" ht="15.5" x14ac:dyDescent="0.35">
      <c r="B122" t="s">
        <v>134</v>
      </c>
      <c r="C122" t="s">
        <v>135</v>
      </c>
      <c r="E122" s="5">
        <v>-16367050394</v>
      </c>
      <c r="F122" s="5">
        <v>-65615645204</v>
      </c>
      <c r="G122" s="5">
        <v>5418886355</v>
      </c>
      <c r="I122" s="5">
        <v>-48931483646</v>
      </c>
      <c r="J122" s="5">
        <v>6492575037</v>
      </c>
      <c r="K122" s="5">
        <v>48470043634</v>
      </c>
      <c r="L122" s="5">
        <v>42075243385</v>
      </c>
      <c r="M122" s="5">
        <v>-3440652651</v>
      </c>
      <c r="N122" s="5">
        <v>-121164911676</v>
      </c>
    </row>
    <row r="123" spans="2:14" ht="15.5" x14ac:dyDescent="0.35">
      <c r="C123" t="s">
        <v>136</v>
      </c>
      <c r="D123" s="5">
        <v>9393925879</v>
      </c>
      <c r="E123" s="5">
        <v>9016410626</v>
      </c>
      <c r="F123" s="5">
        <v>-36872026423</v>
      </c>
      <c r="G123" s="5">
        <v>40098007046</v>
      </c>
      <c r="I123" s="5">
        <v>59528231986</v>
      </c>
      <c r="J123" s="5">
        <v>144084558244</v>
      </c>
      <c r="K123" s="5">
        <v>137688718129</v>
      </c>
      <c r="L123" s="5">
        <v>134674026778</v>
      </c>
      <c r="M123" s="5">
        <v>160537684383</v>
      </c>
      <c r="N123" s="5">
        <v>111736269080</v>
      </c>
    </row>
    <row r="124" spans="2:14" ht="15.5" x14ac:dyDescent="0.35">
      <c r="C124" t="s">
        <v>260</v>
      </c>
    </row>
    <row r="125" spans="2:14" ht="15.5" x14ac:dyDescent="0.35">
      <c r="C125" t="s">
        <v>261</v>
      </c>
      <c r="D125" s="5">
        <v>-25261690709</v>
      </c>
      <c r="F125" s="5">
        <v>52441219339</v>
      </c>
      <c r="G125" s="5">
        <v>-26424770575</v>
      </c>
      <c r="K125" s="5">
        <v>-41711201939</v>
      </c>
      <c r="L125" s="5">
        <v>-30244586905</v>
      </c>
      <c r="M125" s="5">
        <v>-115476472087</v>
      </c>
      <c r="N125" s="5">
        <v>-175693334421</v>
      </c>
    </row>
    <row r="126" spans="2:14" ht="15.5" x14ac:dyDescent="0.35">
      <c r="C126" t="s">
        <v>262</v>
      </c>
      <c r="E126" s="5">
        <v>-3593707229</v>
      </c>
      <c r="F126" s="5">
        <v>-4975227242</v>
      </c>
      <c r="G126" s="5">
        <v>-3555541760</v>
      </c>
      <c r="I126" s="5">
        <v>-15538501896</v>
      </c>
      <c r="J126" s="5">
        <v>-12351918849</v>
      </c>
      <c r="K126" s="5">
        <v>-10821204851</v>
      </c>
      <c r="L126" s="5">
        <v>-14223282136</v>
      </c>
      <c r="M126" s="5">
        <v>-14091989470</v>
      </c>
      <c r="N126" s="5">
        <v>-14690195997</v>
      </c>
    </row>
    <row r="127" spans="2:14" ht="15.5" x14ac:dyDescent="0.35">
      <c r="C127" t="s">
        <v>263</v>
      </c>
      <c r="D127" s="5">
        <v>15953107597</v>
      </c>
      <c r="E127" s="5">
        <v>-15953107597</v>
      </c>
      <c r="F127" s="5">
        <v>-69232620541</v>
      </c>
      <c r="I127" s="5">
        <v>-69232620541</v>
      </c>
      <c r="J127" s="5">
        <v>-85920819998</v>
      </c>
    </row>
    <row r="128" spans="2:14" ht="15.5" x14ac:dyDescent="0.35">
      <c r="C128" t="s">
        <v>264</v>
      </c>
      <c r="D128" s="5">
        <v>-9308583112</v>
      </c>
      <c r="E128" s="5">
        <v>-19546814826</v>
      </c>
      <c r="F128" s="5">
        <v>-21766628444</v>
      </c>
      <c r="G128" s="5">
        <v>-29980312335</v>
      </c>
      <c r="I128" s="5">
        <v>-84771122437</v>
      </c>
      <c r="J128" s="5">
        <v>-98272738847</v>
      </c>
      <c r="K128" s="5">
        <v>-52532406790</v>
      </c>
      <c r="L128" s="5">
        <v>-44467869041</v>
      </c>
      <c r="M128" s="5">
        <v>-129568461557</v>
      </c>
      <c r="N128" s="5">
        <v>-190383530418</v>
      </c>
    </row>
    <row r="129" spans="3:14" ht="15.5" x14ac:dyDescent="0.35">
      <c r="C129" t="s">
        <v>265</v>
      </c>
      <c r="D129" s="5">
        <v>-85342767</v>
      </c>
      <c r="E129" s="5">
        <v>-127733358</v>
      </c>
      <c r="F129" s="5">
        <v>1379502797</v>
      </c>
      <c r="G129" s="5">
        <v>-2664442340</v>
      </c>
      <c r="I129" s="5">
        <v>-1520133665</v>
      </c>
      <c r="J129" s="5">
        <v>-1584239134</v>
      </c>
      <c r="K129" s="5">
        <v>-4087508690</v>
      </c>
      <c r="L129" s="5">
        <v>-6412506064</v>
      </c>
      <c r="M129" s="5">
        <v>-2581071950</v>
      </c>
      <c r="N129" s="5">
        <v>-3628962567</v>
      </c>
    </row>
    <row r="130" spans="3:14" ht="15.5" x14ac:dyDescent="0.35">
      <c r="C130" t="s">
        <v>141</v>
      </c>
      <c r="E130" s="5">
        <v>-5786422567</v>
      </c>
      <c r="F130" s="5">
        <v>-7845202798</v>
      </c>
      <c r="G130" s="5">
        <v>-2939445081</v>
      </c>
      <c r="I130" s="5">
        <v>-22692529155</v>
      </c>
      <c r="J130" s="5">
        <v>-38080277577</v>
      </c>
      <c r="K130" s="5">
        <v>-32956095048</v>
      </c>
      <c r="L130" s="5">
        <v>-42097331082</v>
      </c>
      <c r="M130" s="5">
        <v>-32970312500</v>
      </c>
      <c r="N130" s="5">
        <v>-41222951990</v>
      </c>
    </row>
    <row r="131" spans="3:14" ht="15.5" x14ac:dyDescent="0.35">
      <c r="C131" t="s">
        <v>266</v>
      </c>
      <c r="E131" s="5">
        <v>77509731</v>
      </c>
      <c r="F131" s="5">
        <v>-511290336</v>
      </c>
      <c r="G131" s="5">
        <v>905079065</v>
      </c>
      <c r="I131" s="5">
        <v>524069625</v>
      </c>
      <c r="J131" s="5">
        <v>345272351</v>
      </c>
      <c r="K131" s="5">
        <v>357336033</v>
      </c>
      <c r="L131" s="5">
        <v>378922794</v>
      </c>
      <c r="M131" s="5">
        <v>1141508973</v>
      </c>
      <c r="N131" s="5">
        <v>2334264219</v>
      </c>
    </row>
    <row r="132" spans="3:14" ht="15.5" x14ac:dyDescent="0.35">
      <c r="C132" t="s">
        <v>144</v>
      </c>
      <c r="E132" s="5">
        <v>15776358300</v>
      </c>
      <c r="F132" s="5">
        <v>47469194242</v>
      </c>
      <c r="G132" s="5">
        <v>-339124200</v>
      </c>
      <c r="I132" s="5">
        <v>41971618142</v>
      </c>
      <c r="J132" s="5">
        <v>-5443475825</v>
      </c>
      <c r="K132" s="5">
        <v>-36900977948</v>
      </c>
      <c r="L132" s="5">
        <v>-59501846833</v>
      </c>
      <c r="M132" s="5">
        <v>115441356410</v>
      </c>
      <c r="N132" s="5">
        <v>-118605169080</v>
      </c>
    </row>
    <row r="133" spans="3:14" ht="15.5" x14ac:dyDescent="0.35">
      <c r="C133" t="s">
        <v>145</v>
      </c>
      <c r="E133" s="5">
        <v>-75520273</v>
      </c>
      <c r="F133" s="5">
        <v>19443156116</v>
      </c>
      <c r="G133" s="5">
        <v>-4396688582</v>
      </c>
      <c r="I133" s="5">
        <v>8732013315</v>
      </c>
      <c r="J133" s="5">
        <v>-121267648</v>
      </c>
      <c r="K133" s="5">
        <v>-12748351053</v>
      </c>
      <c r="L133" s="5">
        <v>-3153409832</v>
      </c>
      <c r="M133" s="5">
        <v>-120340607136</v>
      </c>
      <c r="N133" s="5">
        <v>11542764127</v>
      </c>
    </row>
    <row r="134" spans="3:14" ht="15.5" x14ac:dyDescent="0.35">
      <c r="C134" t="s">
        <v>157</v>
      </c>
      <c r="K134" s="5">
        <v>313720204</v>
      </c>
      <c r="N134" s="5">
        <v>5710000000</v>
      </c>
    </row>
    <row r="135" spans="3:14" ht="15.5" x14ac:dyDescent="0.35">
      <c r="C135" t="s">
        <v>267</v>
      </c>
      <c r="F135" s="5">
        <v>11093278539</v>
      </c>
      <c r="G135" s="5">
        <v>-3546302929</v>
      </c>
      <c r="K135" s="5">
        <v>-13064232399</v>
      </c>
      <c r="L135" s="5">
        <v>-1290660000</v>
      </c>
      <c r="M135" s="5">
        <v>-93700000000</v>
      </c>
      <c r="N135" s="5">
        <v>-1000000000</v>
      </c>
    </row>
    <row r="136" spans="3:14" ht="15.5" x14ac:dyDescent="0.35">
      <c r="C136" t="s">
        <v>268</v>
      </c>
      <c r="N136" s="5">
        <v>-750000000</v>
      </c>
    </row>
    <row r="137" spans="3:14" ht="15.5" x14ac:dyDescent="0.35">
      <c r="C137" t="s">
        <v>269</v>
      </c>
      <c r="E137" s="5">
        <v>-805695</v>
      </c>
      <c r="F137" s="5">
        <v>1828065421</v>
      </c>
      <c r="G137" s="5">
        <v>-796872296</v>
      </c>
      <c r="I137" s="5">
        <v>2452913800</v>
      </c>
      <c r="J137" s="5">
        <v>166314605</v>
      </c>
      <c r="K137" s="5">
        <v>42378883</v>
      </c>
      <c r="L137" s="5">
        <v>-1362614586</v>
      </c>
      <c r="M137" s="5">
        <v>-3442468249</v>
      </c>
      <c r="N137" s="5">
        <v>7758700650</v>
      </c>
    </row>
    <row r="138" spans="3:14" ht="15.5" x14ac:dyDescent="0.35">
      <c r="C138" t="s">
        <v>150</v>
      </c>
      <c r="F138" s="5">
        <v>7023744200</v>
      </c>
      <c r="I138" s="5">
        <v>7023744200</v>
      </c>
      <c r="L138" s="5">
        <v>12958500</v>
      </c>
    </row>
    <row r="139" spans="3:14" ht="15.5" x14ac:dyDescent="0.35">
      <c r="C139" t="s">
        <v>146</v>
      </c>
      <c r="E139" s="5">
        <v>-74714578</v>
      </c>
      <c r="F139" s="5">
        <v>-501932044</v>
      </c>
      <c r="G139" s="5">
        <v>-53513357</v>
      </c>
      <c r="I139" s="5">
        <v>-744644685</v>
      </c>
      <c r="J139" s="5">
        <v>-287582253</v>
      </c>
      <c r="K139" s="5">
        <v>-40217741</v>
      </c>
      <c r="L139" s="5">
        <v>-513093746</v>
      </c>
      <c r="M139" s="5">
        <v>-23198138887</v>
      </c>
      <c r="N139" s="5">
        <v>-175936523</v>
      </c>
    </row>
    <row r="140" spans="3:14" ht="15.5" x14ac:dyDescent="0.35">
      <c r="C140" t="s">
        <v>153</v>
      </c>
      <c r="E140" s="5">
        <v>15776358300</v>
      </c>
      <c r="F140" s="5">
        <v>47469194242</v>
      </c>
      <c r="G140" s="5">
        <v>-339124200</v>
      </c>
      <c r="I140" s="5">
        <v>41971618142</v>
      </c>
      <c r="J140" s="5">
        <v>-5443475825</v>
      </c>
      <c r="K140" s="5">
        <v>-36900977948</v>
      </c>
      <c r="L140" s="5">
        <v>-59501846833</v>
      </c>
      <c r="M140" s="5">
        <v>115441356410</v>
      </c>
      <c r="N140" s="5">
        <v>-118605169080</v>
      </c>
    </row>
    <row r="141" spans="3:14" ht="15.5" x14ac:dyDescent="0.35">
      <c r="C141" t="s">
        <v>270</v>
      </c>
      <c r="J141" s="5">
        <v>32355450</v>
      </c>
      <c r="K141" s="5">
        <v>11175</v>
      </c>
      <c r="L141" s="5">
        <v>3540000</v>
      </c>
      <c r="M141" s="5">
        <v>126675000</v>
      </c>
    </row>
    <row r="142" spans="3:14" ht="15.5" x14ac:dyDescent="0.35">
      <c r="C142" t="s">
        <v>271</v>
      </c>
      <c r="E142" s="5">
        <v>17643000000</v>
      </c>
      <c r="F142" s="5">
        <v>49958018442</v>
      </c>
      <c r="I142" s="5">
        <v>49958018442</v>
      </c>
      <c r="M142" s="5">
        <v>13193407</v>
      </c>
      <c r="N142" s="5">
        <v>6885262920</v>
      </c>
    </row>
    <row r="143" spans="3:14" ht="15.5" x14ac:dyDescent="0.35">
      <c r="C143" t="s">
        <v>272</v>
      </c>
      <c r="N143" s="5">
        <v>-989065333</v>
      </c>
    </row>
    <row r="144" spans="3:14" ht="15.5" x14ac:dyDescent="0.35">
      <c r="C144" t="s">
        <v>273</v>
      </c>
      <c r="N144" s="5">
        <v>-108033850000</v>
      </c>
    </row>
    <row r="145" spans="2:14" ht="15.5" x14ac:dyDescent="0.35">
      <c r="C145" t="s">
        <v>274</v>
      </c>
      <c r="E145" s="5">
        <v>-1827817500</v>
      </c>
      <c r="F145" s="5">
        <v>-2450000000</v>
      </c>
      <c r="G145" s="5">
        <v>-300300000</v>
      </c>
      <c r="I145" s="5">
        <v>-7831103500</v>
      </c>
      <c r="J145" s="5">
        <v>-5462889947</v>
      </c>
      <c r="K145" s="5">
        <v>-36875505415</v>
      </c>
      <c r="L145" s="5">
        <v>-59482024503</v>
      </c>
      <c r="M145" s="5">
        <v>-32587975497</v>
      </c>
      <c r="N145" s="5">
        <v>-18133850000</v>
      </c>
    </row>
    <row r="146" spans="2:14" ht="15.5" x14ac:dyDescent="0.35">
      <c r="C146" t="s">
        <v>275</v>
      </c>
      <c r="N146" s="5">
        <v>769333333</v>
      </c>
    </row>
    <row r="147" spans="2:14" ht="15.5" x14ac:dyDescent="0.35">
      <c r="C147" t="s">
        <v>276</v>
      </c>
      <c r="M147" s="5">
        <v>270000000</v>
      </c>
      <c r="N147" s="5">
        <v>897000000</v>
      </c>
    </row>
    <row r="148" spans="2:14" ht="15.5" x14ac:dyDescent="0.35">
      <c r="C148" t="s">
        <v>277</v>
      </c>
      <c r="M148" s="5">
        <v>151397000000</v>
      </c>
    </row>
    <row r="149" spans="2:14" ht="15.5" x14ac:dyDescent="0.35">
      <c r="C149" t="s">
        <v>278</v>
      </c>
      <c r="E149" s="5">
        <v>-38824200</v>
      </c>
      <c r="F149" s="5">
        <v>-38824200</v>
      </c>
      <c r="G149" s="5">
        <v>-38824200</v>
      </c>
      <c r="I149" s="5">
        <v>-155296800</v>
      </c>
      <c r="J149" s="5">
        <v>-12941328</v>
      </c>
      <c r="K149" s="5">
        <v>-25483708</v>
      </c>
      <c r="L149" s="5">
        <v>-23362330</v>
      </c>
    </row>
    <row r="150" spans="2:14" ht="15.5" x14ac:dyDescent="0.35">
      <c r="C150" t="s">
        <v>279</v>
      </c>
      <c r="M150" s="5">
        <v>-3777536500</v>
      </c>
    </row>
    <row r="151" spans="2:14" ht="15.5" x14ac:dyDescent="0.35">
      <c r="C151" t="s">
        <v>280</v>
      </c>
    </row>
    <row r="152" spans="2:14" ht="15.5" x14ac:dyDescent="0.35">
      <c r="C152" t="s">
        <v>163</v>
      </c>
      <c r="E152" s="5">
        <v>-666212367</v>
      </c>
      <c r="F152" s="5">
        <v>1296705154</v>
      </c>
      <c r="G152" s="5">
        <v>683073573</v>
      </c>
      <c r="I152" s="5">
        <v>1772147811</v>
      </c>
      <c r="J152" s="5">
        <v>927831564</v>
      </c>
      <c r="K152" s="5">
        <v>-1179285367</v>
      </c>
      <c r="L152" s="5">
        <v>-20580013280</v>
      </c>
      <c r="M152" s="5">
        <v>-8339903377</v>
      </c>
      <c r="N152" s="5">
        <v>-228227316629</v>
      </c>
    </row>
    <row r="153" spans="2:14" ht="15.5" x14ac:dyDescent="0.35">
      <c r="C153" t="s">
        <v>164</v>
      </c>
      <c r="E153" s="5">
        <v>7838026011</v>
      </c>
      <c r="I153" s="5">
        <v>6065878200</v>
      </c>
      <c r="J153" s="5">
        <v>5138046636</v>
      </c>
      <c r="K153" s="5">
        <v>6317532003</v>
      </c>
      <c r="L153" s="5">
        <v>27005324390</v>
      </c>
      <c r="M153" s="5">
        <v>35345227767</v>
      </c>
      <c r="N153" s="5">
        <v>47504844396</v>
      </c>
    </row>
    <row r="154" spans="2:14" ht="15.5" x14ac:dyDescent="0.35">
      <c r="C154" t="s">
        <v>166</v>
      </c>
      <c r="E154" s="5">
        <v>7171813644</v>
      </c>
      <c r="F154" s="5">
        <v>1296705154</v>
      </c>
      <c r="G154" s="5">
        <v>683073573</v>
      </c>
      <c r="I154" s="5">
        <v>7838026011</v>
      </c>
      <c r="J154" s="5">
        <v>6065878200</v>
      </c>
      <c r="K154" s="5">
        <v>5138246636</v>
      </c>
      <c r="L154" s="5">
        <v>6425311110</v>
      </c>
      <c r="M154" s="5">
        <v>27005324390</v>
      </c>
      <c r="N154" s="5">
        <v>-180722472233</v>
      </c>
    </row>
    <row r="156" spans="2:14" ht="15.5" x14ac:dyDescent="0.35">
      <c r="B156" t="s">
        <v>167</v>
      </c>
      <c r="C156" t="s">
        <v>12</v>
      </c>
      <c r="D156" s="5">
        <v>7570000000</v>
      </c>
      <c r="E156" s="5">
        <v>7570000000</v>
      </c>
      <c r="F156" s="5">
        <v>7570000000</v>
      </c>
      <c r="G156" s="5">
        <v>7570000000</v>
      </c>
      <c r="I156" s="5">
        <v>7570000000</v>
      </c>
      <c r="J156" s="5">
        <v>7570000000</v>
      </c>
      <c r="K156" s="5">
        <v>7570000000</v>
      </c>
      <c r="L156" s="5">
        <v>7570000000</v>
      </c>
      <c r="M156" s="5">
        <v>7570000000</v>
      </c>
      <c r="N156" s="5">
        <v>6050000000</v>
      </c>
    </row>
    <row r="157" spans="2:14" ht="15.5" x14ac:dyDescent="0.35">
      <c r="C157" t="s">
        <v>168</v>
      </c>
      <c r="D157" s="6">
        <v>-7.0000000000000007E-2</v>
      </c>
      <c r="E157" s="6">
        <v>-1.56</v>
      </c>
      <c r="F157" s="6">
        <v>-2.38</v>
      </c>
      <c r="G157" s="6">
        <v>-0.95</v>
      </c>
    </row>
    <row r="158" spans="2:14" ht="15.5" x14ac:dyDescent="0.35">
      <c r="C158" t="s">
        <v>169</v>
      </c>
      <c r="D158" s="6">
        <v>-714.29</v>
      </c>
      <c r="E158" s="6">
        <v>-88.46</v>
      </c>
      <c r="F158" s="6">
        <v>-88.24</v>
      </c>
      <c r="G158" s="6">
        <v>-66.319999999999993</v>
      </c>
    </row>
    <row r="159" spans="2:14" ht="15.5" x14ac:dyDescent="0.35">
      <c r="C159" t="s">
        <v>63</v>
      </c>
      <c r="D159" s="6">
        <v>31.55</v>
      </c>
      <c r="E159" s="6">
        <v>81.81</v>
      </c>
      <c r="F159" s="6">
        <v>28.55</v>
      </c>
      <c r="G159" s="6">
        <v>39.99</v>
      </c>
    </row>
    <row r="160" spans="2:14" ht="15.5" x14ac:dyDescent="0.35">
      <c r="C160" t="s">
        <v>170</v>
      </c>
      <c r="G160" s="5">
        <v>-7620000000</v>
      </c>
    </row>
    <row r="161" spans="3:7" ht="15.5" x14ac:dyDescent="0.35">
      <c r="C161" t="s">
        <v>171</v>
      </c>
      <c r="D161" s="6">
        <v>-7.000000000000001E-4</v>
      </c>
      <c r="E161" s="6">
        <v>-1.7399999999999999E-2</v>
      </c>
      <c r="F161" s="6">
        <v>-2.64E-2</v>
      </c>
      <c r="G161" s="6">
        <v>-9.1999999999999998E-3</v>
      </c>
    </row>
    <row r="162" spans="3:7" ht="15.5" x14ac:dyDescent="0.35">
      <c r="C162" t="s">
        <v>172</v>
      </c>
      <c r="D162" s="6">
        <v>-2.3999999999999998E-3</v>
      </c>
      <c r="E162" s="6">
        <v>-5.5599999999999997E-2</v>
      </c>
      <c r="F162" s="6">
        <v>-8.0500000000000002E-2</v>
      </c>
      <c r="G162" s="6">
        <v>-2.9700000000000001E-2</v>
      </c>
    </row>
    <row r="163" spans="3:7" ht="15.5" x14ac:dyDescent="0.35">
      <c r="C163" t="s">
        <v>173</v>
      </c>
      <c r="D163" s="6">
        <v>-8.0000000000000004E-4</v>
      </c>
      <c r="E163" s="6">
        <v>-2.3300000000000001E-2</v>
      </c>
      <c r="F163" s="6">
        <v>-0.04</v>
      </c>
      <c r="G163" s="6">
        <v>-1.7100000000000001E-2</v>
      </c>
    </row>
    <row r="164" spans="3:7" ht="15.5" x14ac:dyDescent="0.35">
      <c r="C164" t="s">
        <v>174</v>
      </c>
      <c r="D164" s="6">
        <v>-19.559999999999999</v>
      </c>
      <c r="G164" s="6">
        <v>-119.62</v>
      </c>
    </row>
    <row r="165" spans="3:7" ht="15.5" x14ac:dyDescent="0.35">
      <c r="C165" t="s">
        <v>175</v>
      </c>
      <c r="D165" s="5">
        <v>213000000000</v>
      </c>
      <c r="E165" s="5">
        <v>213000000000</v>
      </c>
      <c r="F165" s="5">
        <v>225000000000</v>
      </c>
      <c r="G165" s="5">
        <v>243000000000</v>
      </c>
    </row>
    <row r="166" spans="3:7" ht="15.5" x14ac:dyDescent="0.35">
      <c r="C166" t="s">
        <v>176</v>
      </c>
      <c r="D166" s="6">
        <v>1.79</v>
      </c>
      <c r="E166" s="6">
        <v>4.92</v>
      </c>
      <c r="F166" s="6">
        <v>7.1</v>
      </c>
      <c r="G166" s="6">
        <v>1.97</v>
      </c>
    </row>
    <row r="167" spans="3:7" ht="15.5" x14ac:dyDescent="0.35">
      <c r="C167" t="s">
        <v>177</v>
      </c>
      <c r="D167" s="6">
        <v>27.96</v>
      </c>
      <c r="E167" s="6">
        <v>28.03</v>
      </c>
      <c r="F167" s="6">
        <v>29.58</v>
      </c>
      <c r="G167" s="6">
        <v>32.01</v>
      </c>
    </row>
    <row r="168" spans="3:7" ht="15.5" x14ac:dyDescent="0.35">
      <c r="C168" t="s">
        <v>178</v>
      </c>
      <c r="D168" s="6">
        <v>1.79</v>
      </c>
      <c r="E168" s="6">
        <v>4.92</v>
      </c>
      <c r="F168" s="6">
        <v>7.1</v>
      </c>
      <c r="G168" s="6">
        <v>1.97</v>
      </c>
    </row>
    <row r="169" spans="3:7" ht="15.5" x14ac:dyDescent="0.35">
      <c r="C169" t="s">
        <v>179</v>
      </c>
      <c r="D169" s="6">
        <v>27.96</v>
      </c>
      <c r="E169" s="6">
        <v>28.03</v>
      </c>
      <c r="F169" s="6">
        <v>29.58</v>
      </c>
      <c r="G169" s="6">
        <v>32.01</v>
      </c>
    </row>
    <row r="170" spans="3:7" ht="15.5" x14ac:dyDescent="0.35">
      <c r="C170" t="s">
        <v>180</v>
      </c>
      <c r="D170" s="5">
        <v>130000000000</v>
      </c>
      <c r="E170" s="5">
        <v>130000000000</v>
      </c>
      <c r="F170" s="5">
        <v>132000000000</v>
      </c>
      <c r="G170" s="5">
        <v>136000000000</v>
      </c>
    </row>
    <row r="171" spans="3:7" ht="15.5" x14ac:dyDescent="0.35">
      <c r="C171" t="s">
        <v>181</v>
      </c>
      <c r="D171" s="5">
        <v>65000000000</v>
      </c>
      <c r="E171" s="5">
        <v>65000000000</v>
      </c>
      <c r="F171" s="5">
        <v>66000000000</v>
      </c>
      <c r="G171" s="5">
        <v>68000000000</v>
      </c>
    </row>
    <row r="172" spans="3:7" ht="15.5" x14ac:dyDescent="0.35">
      <c r="C172" t="s">
        <v>182</v>
      </c>
      <c r="D172" s="5">
        <v>212000000000</v>
      </c>
      <c r="E172" s="5">
        <v>212000000000</v>
      </c>
      <c r="F172" s="5">
        <v>224000000000</v>
      </c>
      <c r="G172" s="5">
        <v>242000000000</v>
      </c>
    </row>
    <row r="173" spans="3:7" ht="15.5" x14ac:dyDescent="0.35">
      <c r="C173" t="s">
        <v>24</v>
      </c>
      <c r="D173" s="5">
        <v>194000000000</v>
      </c>
      <c r="E173" s="5">
        <v>194000000000</v>
      </c>
      <c r="F173" s="5">
        <v>198000000000</v>
      </c>
      <c r="G173" s="5">
        <v>204000000000</v>
      </c>
    </row>
    <row r="174" spans="3:7" ht="15.5" x14ac:dyDescent="0.35">
      <c r="C174" t="s">
        <v>21</v>
      </c>
      <c r="D174" s="5">
        <v>187000000000</v>
      </c>
      <c r="E174" s="5">
        <v>187000000000</v>
      </c>
      <c r="F174" s="5">
        <v>190000000000</v>
      </c>
      <c r="G174" s="5">
        <v>198000000000</v>
      </c>
    </row>
    <row r="175" spans="3:7" ht="15.5" x14ac:dyDescent="0.35">
      <c r="C175" t="s">
        <v>183</v>
      </c>
      <c r="D175" s="5">
        <v>368000000000</v>
      </c>
      <c r="E175" s="5">
        <v>368000000000</v>
      </c>
      <c r="F175" s="5">
        <v>362000000000</v>
      </c>
      <c r="G175" s="5">
        <v>267000000000</v>
      </c>
    </row>
    <row r="176" spans="3:7" ht="15.5" x14ac:dyDescent="0.35">
      <c r="C176" t="s">
        <v>184</v>
      </c>
      <c r="E176" s="5">
        <v>-16000000000</v>
      </c>
      <c r="F176" s="5">
        <v>-66000000000</v>
      </c>
      <c r="G176" s="5">
        <v>5000000000</v>
      </c>
    </row>
    <row r="177" spans="3:14" ht="15.5" x14ac:dyDescent="0.35">
      <c r="C177" t="s">
        <v>185</v>
      </c>
      <c r="E177" s="5">
        <v>0</v>
      </c>
      <c r="F177" s="5">
        <v>11000000000</v>
      </c>
      <c r="G177" s="5">
        <v>-4000000000</v>
      </c>
    </row>
    <row r="178" spans="3:14" ht="15.5" x14ac:dyDescent="0.35">
      <c r="C178" t="s">
        <v>13</v>
      </c>
      <c r="E178" s="5">
        <v>-16000000000</v>
      </c>
      <c r="F178" s="5">
        <v>-55000000000</v>
      </c>
      <c r="G178" s="5">
        <v>2000000000</v>
      </c>
    </row>
    <row r="179" spans="3:14" ht="15.5" x14ac:dyDescent="0.35">
      <c r="C179" t="s">
        <v>16</v>
      </c>
      <c r="D179" s="5">
        <v>0</v>
      </c>
      <c r="E179" s="6">
        <v>-2.17</v>
      </c>
      <c r="F179" s="6">
        <v>-7.27</v>
      </c>
      <c r="G179" s="6">
        <v>0.24</v>
      </c>
    </row>
    <row r="180" spans="3:14" ht="15.5" x14ac:dyDescent="0.35">
      <c r="C180" t="s">
        <v>48</v>
      </c>
      <c r="I180" s="6">
        <v>-4.6500000000000004</v>
      </c>
      <c r="J180" s="6">
        <v>-7.7</v>
      </c>
      <c r="K180" s="6">
        <v>-2.67</v>
      </c>
      <c r="L180" s="6">
        <v>-2.2799999999999998</v>
      </c>
      <c r="M180" s="6">
        <v>4.3099999999999996</v>
      </c>
      <c r="N180" s="6">
        <v>3.94</v>
      </c>
    </row>
    <row r="181" spans="3:14" ht="15.5" x14ac:dyDescent="0.35">
      <c r="C181" t="s">
        <v>62</v>
      </c>
      <c r="I181" s="6">
        <v>-45.16</v>
      </c>
      <c r="J181" s="6">
        <v>-2.21</v>
      </c>
      <c r="K181" s="6">
        <v>-18.73</v>
      </c>
      <c r="L181" s="6">
        <v>-21.93</v>
      </c>
      <c r="M181" s="6">
        <v>23.43</v>
      </c>
      <c r="N181" s="5">
        <v>0</v>
      </c>
    </row>
    <row r="182" spans="3:14" ht="15.5" x14ac:dyDescent="0.35">
      <c r="C182" t="s">
        <v>65</v>
      </c>
      <c r="I182" s="6">
        <v>17.38</v>
      </c>
      <c r="J182" s="6">
        <v>1.48</v>
      </c>
      <c r="K182" s="6">
        <v>3.98</v>
      </c>
      <c r="L182" s="6">
        <v>1.8</v>
      </c>
      <c r="M182" s="6">
        <v>2.0499999999999998</v>
      </c>
      <c r="N182" s="5">
        <v>0</v>
      </c>
    </row>
    <row r="183" spans="3:14" ht="15.5" x14ac:dyDescent="0.35">
      <c r="C183" t="s">
        <v>186</v>
      </c>
      <c r="J183" s="5">
        <v>-55880000000</v>
      </c>
      <c r="K183" s="5">
        <v>-16410000000</v>
      </c>
      <c r="L183" s="5">
        <v>-11000000000</v>
      </c>
      <c r="M183" s="5">
        <v>41500000000</v>
      </c>
      <c r="N183" s="5">
        <v>29480000000</v>
      </c>
    </row>
    <row r="184" spans="3:14" ht="15.5" x14ac:dyDescent="0.35">
      <c r="C184" t="s">
        <v>187</v>
      </c>
      <c r="I184" s="6">
        <v>-5.1699999999999996E-2</v>
      </c>
      <c r="J184" s="6">
        <v>-7.5700000000000003E-2</v>
      </c>
      <c r="K184" s="6">
        <v>-2.5899999999999999E-2</v>
      </c>
      <c r="L184" s="6">
        <v>-2.1499999999999998E-2</v>
      </c>
      <c r="M184" s="6">
        <v>3.5699999999999996E-2</v>
      </c>
      <c r="N184" s="6">
        <v>2.4399999999999998E-2</v>
      </c>
    </row>
    <row r="185" spans="3:14" ht="15.5" x14ac:dyDescent="0.35">
      <c r="C185" t="s">
        <v>188</v>
      </c>
      <c r="I185" s="6">
        <v>-0.15720000000000001</v>
      </c>
      <c r="J185" s="6">
        <v>-0.2253</v>
      </c>
      <c r="K185" s="6">
        <v>-6.3899999999999998E-2</v>
      </c>
      <c r="L185" s="6">
        <v>-5.1399999999999994E-2</v>
      </c>
      <c r="M185" s="6">
        <v>9.2100000000000015E-2</v>
      </c>
      <c r="N185" s="6">
        <v>0.1376</v>
      </c>
    </row>
    <row r="186" spans="3:14" ht="15.5" x14ac:dyDescent="0.35">
      <c r="C186" t="s">
        <v>189</v>
      </c>
      <c r="I186" s="6">
        <v>-7.5899999999999995E-2</v>
      </c>
      <c r="J186" s="6">
        <v>-0.1101</v>
      </c>
      <c r="K186" s="6">
        <v>-3.2000000000000001E-2</v>
      </c>
      <c r="L186" s="6">
        <v>-2.2000000000000002E-2</v>
      </c>
      <c r="M186" s="6">
        <v>7.22E-2</v>
      </c>
      <c r="N186" s="6">
        <v>0.11410000000000001</v>
      </c>
    </row>
    <row r="187" spans="3:14" ht="15.5" x14ac:dyDescent="0.35">
      <c r="C187" t="s">
        <v>190</v>
      </c>
    </row>
    <row r="188" spans="3:14" ht="15.5" x14ac:dyDescent="0.35">
      <c r="C188" t="s">
        <v>59</v>
      </c>
      <c r="I188" s="6">
        <v>7.1</v>
      </c>
      <c r="J188" s="6">
        <v>0.5</v>
      </c>
      <c r="K188" s="6">
        <v>1.2</v>
      </c>
      <c r="L188" s="6">
        <v>1.1299999999999999</v>
      </c>
      <c r="M188" s="6">
        <v>2.16</v>
      </c>
      <c r="N188" s="5">
        <v>0</v>
      </c>
    </row>
    <row r="189" spans="3:14" ht="15.5" x14ac:dyDescent="0.35">
      <c r="C189" t="s">
        <v>56</v>
      </c>
      <c r="I189" s="6">
        <v>29.58</v>
      </c>
      <c r="J189" s="6">
        <v>34.18</v>
      </c>
      <c r="K189" s="6">
        <v>41.75</v>
      </c>
      <c r="L189" s="6">
        <v>44.38</v>
      </c>
      <c r="M189" s="6">
        <v>46.79</v>
      </c>
      <c r="N189" s="6">
        <v>28.63</v>
      </c>
    </row>
    <row r="190" spans="3:14" ht="15.5" x14ac:dyDescent="0.35">
      <c r="C190" t="s">
        <v>191</v>
      </c>
      <c r="I190" s="6">
        <v>7.1</v>
      </c>
      <c r="J190" s="6">
        <v>0.5</v>
      </c>
      <c r="K190" s="6">
        <v>1.2</v>
      </c>
      <c r="L190" s="6">
        <v>1.1299999999999999</v>
      </c>
      <c r="M190" s="6">
        <v>2.16</v>
      </c>
      <c r="N190" s="5">
        <v>0</v>
      </c>
    </row>
    <row r="191" spans="3:14" ht="15.5" x14ac:dyDescent="0.35">
      <c r="C191" t="s">
        <v>192</v>
      </c>
      <c r="I191" s="6">
        <v>29.58</v>
      </c>
      <c r="J191" s="6">
        <v>34.18</v>
      </c>
      <c r="K191" s="6">
        <v>41.75</v>
      </c>
      <c r="L191" s="6">
        <v>44.38</v>
      </c>
      <c r="M191" s="6">
        <v>46.79</v>
      </c>
      <c r="N191" s="6">
        <v>28.63</v>
      </c>
    </row>
    <row r="192" spans="3:14" ht="15.5" x14ac:dyDescent="0.35">
      <c r="C192" t="s">
        <v>193</v>
      </c>
      <c r="I192" s="5">
        <v>132000000000</v>
      </c>
      <c r="J192" s="5">
        <v>142000000000</v>
      </c>
      <c r="K192" s="5">
        <v>128000000000</v>
      </c>
      <c r="L192" s="5">
        <v>196000000000</v>
      </c>
      <c r="M192" s="5">
        <v>302000000000</v>
      </c>
      <c r="N192" s="5">
        <v>220000000000</v>
      </c>
    </row>
    <row r="193" spans="2:14" ht="15.5" x14ac:dyDescent="0.35">
      <c r="C193" t="s">
        <v>194</v>
      </c>
      <c r="I193" s="5">
        <v>66000000000</v>
      </c>
      <c r="J193" s="5">
        <v>71000000000</v>
      </c>
      <c r="K193" s="5">
        <v>64000000000</v>
      </c>
      <c r="L193" s="5">
        <v>98000000000</v>
      </c>
      <c r="M193" s="5">
        <v>151000000000</v>
      </c>
      <c r="N193" s="5">
        <v>110000000000</v>
      </c>
    </row>
    <row r="194" spans="2:14" ht="15.5" x14ac:dyDescent="0.35">
      <c r="C194" t="s">
        <v>26</v>
      </c>
      <c r="I194" s="5">
        <v>198000000000</v>
      </c>
      <c r="J194" s="5">
        <v>213000000000</v>
      </c>
      <c r="K194" s="5">
        <v>192000000000</v>
      </c>
      <c r="L194" s="5">
        <v>293000000000</v>
      </c>
      <c r="M194" s="5">
        <v>453000000000</v>
      </c>
      <c r="N194" s="5">
        <v>330000000000</v>
      </c>
    </row>
    <row r="195" spans="2:14" ht="15.5" x14ac:dyDescent="0.35">
      <c r="C195" t="s">
        <v>23</v>
      </c>
      <c r="I195" s="5">
        <v>190000000000</v>
      </c>
      <c r="J195" s="5">
        <v>207000000000</v>
      </c>
      <c r="K195" s="5">
        <v>187000000000</v>
      </c>
      <c r="L195" s="5">
        <v>287000000000</v>
      </c>
      <c r="M195" s="5">
        <v>426000000000</v>
      </c>
      <c r="N195" s="5">
        <v>295000000000</v>
      </c>
    </row>
    <row r="196" spans="2:14" ht="15.5" x14ac:dyDescent="0.35">
      <c r="C196" t="s">
        <v>195</v>
      </c>
      <c r="I196" s="5">
        <v>362000000000</v>
      </c>
      <c r="J196" s="5">
        <v>221000000000</v>
      </c>
      <c r="K196" s="5">
        <v>322000000000</v>
      </c>
      <c r="L196" s="5">
        <v>356000000000</v>
      </c>
      <c r="M196" s="5">
        <v>381000000000</v>
      </c>
      <c r="N196" s="5">
        <v>391000000000</v>
      </c>
    </row>
    <row r="197" spans="2:14" ht="15.5" x14ac:dyDescent="0.35">
      <c r="C197" t="s">
        <v>196</v>
      </c>
      <c r="I197" s="5">
        <v>-49000000000</v>
      </c>
      <c r="J197" s="5">
        <v>6000000000</v>
      </c>
      <c r="K197" s="5">
        <v>48000000000</v>
      </c>
      <c r="L197" s="5">
        <v>42000000000</v>
      </c>
      <c r="M197" s="5">
        <v>-3000000000</v>
      </c>
      <c r="N197" s="5">
        <v>-121000000000</v>
      </c>
    </row>
    <row r="198" spans="2:14" ht="15.5" x14ac:dyDescent="0.35">
      <c r="C198" t="s">
        <v>197</v>
      </c>
      <c r="I198" s="5">
        <v>-1000000000</v>
      </c>
      <c r="J198" s="5">
        <v>0</v>
      </c>
      <c r="K198" s="5">
        <v>-13000000000</v>
      </c>
      <c r="L198" s="5">
        <v>-2000000000</v>
      </c>
      <c r="M198" s="5">
        <v>-117000000000</v>
      </c>
      <c r="N198" s="5">
        <v>-1000000000</v>
      </c>
    </row>
    <row r="199" spans="2:14" ht="15.5" x14ac:dyDescent="0.35">
      <c r="C199" t="s">
        <v>15</v>
      </c>
      <c r="I199" s="5">
        <v>-50000000000</v>
      </c>
      <c r="J199" s="5">
        <v>6000000000</v>
      </c>
      <c r="K199" s="5">
        <v>35000000000</v>
      </c>
      <c r="L199" s="5">
        <v>40000000000</v>
      </c>
      <c r="M199" s="5">
        <v>-120000000000</v>
      </c>
      <c r="N199" s="5">
        <v>-122000000000</v>
      </c>
    </row>
    <row r="200" spans="2:14" ht="15.5" x14ac:dyDescent="0.35">
      <c r="C200" t="s">
        <v>17</v>
      </c>
      <c r="I200" s="6">
        <v>-6.56</v>
      </c>
      <c r="J200" s="6">
        <v>0.82</v>
      </c>
      <c r="K200" s="6">
        <v>4.67</v>
      </c>
      <c r="L200" s="6">
        <v>5.32</v>
      </c>
      <c r="M200" s="6">
        <v>-15.89</v>
      </c>
      <c r="N200" s="6">
        <v>-20.239999999999998</v>
      </c>
    </row>
    <row r="202" spans="2:14" ht="15.5" x14ac:dyDescent="0.35">
      <c r="B202" t="s">
        <v>198</v>
      </c>
      <c r="C202" t="s">
        <v>199</v>
      </c>
      <c r="D202" s="5">
        <v>-499000000</v>
      </c>
      <c r="E202" s="5">
        <v>-12000000000</v>
      </c>
      <c r="F202" s="5">
        <v>-18000000000</v>
      </c>
      <c r="G202" s="5">
        <v>-7000000000</v>
      </c>
      <c r="H202" s="5">
        <v>-25000000000</v>
      </c>
      <c r="I202" s="5">
        <v>-35000000000</v>
      </c>
      <c r="J202" s="5">
        <v>-58000000000</v>
      </c>
      <c r="K202" s="5">
        <v>-20000000000</v>
      </c>
      <c r="L202" s="5">
        <v>-17000000000</v>
      </c>
      <c r="M202" s="5">
        <v>33000000000</v>
      </c>
      <c r="N202" s="5">
        <v>24000000000</v>
      </c>
    </row>
    <row r="203" spans="2:14" ht="15.5" x14ac:dyDescent="0.35">
      <c r="C203" t="s">
        <v>47</v>
      </c>
      <c r="D203" s="6">
        <v>-7.0000000000000007E-2</v>
      </c>
      <c r="E203" s="6">
        <v>-1.56</v>
      </c>
      <c r="F203" s="6">
        <v>-2.38</v>
      </c>
      <c r="G203" s="6">
        <v>-0.95</v>
      </c>
      <c r="H203" s="6">
        <v>-3.25</v>
      </c>
      <c r="I203" s="6">
        <v>-4.6500000000000004</v>
      </c>
      <c r="J203" s="6">
        <v>-7.7</v>
      </c>
      <c r="K203" s="6">
        <v>-2.67</v>
      </c>
      <c r="L203" s="6">
        <v>-2.2799999999999998</v>
      </c>
      <c r="M203" s="6">
        <v>4.3099999999999996</v>
      </c>
      <c r="N203" s="6">
        <v>3.14</v>
      </c>
    </row>
    <row r="204" spans="2:14" ht="15.5" x14ac:dyDescent="0.35">
      <c r="C204" t="s">
        <v>200</v>
      </c>
      <c r="D204" s="5">
        <v>12000000000</v>
      </c>
      <c r="E204" s="5">
        <v>13000000000</v>
      </c>
      <c r="F204" s="5">
        <v>56000000000</v>
      </c>
      <c r="G204" s="5">
        <v>12000000000</v>
      </c>
      <c r="H204" s="5">
        <v>50000000000</v>
      </c>
      <c r="I204" s="5">
        <v>92000000000</v>
      </c>
      <c r="J204" s="5">
        <v>87000000000</v>
      </c>
      <c r="K204" s="5">
        <v>95000000000</v>
      </c>
      <c r="L204" s="5">
        <v>211000000000</v>
      </c>
      <c r="M204" s="5">
        <v>373000000000</v>
      </c>
      <c r="N204" s="5">
        <v>201000000000</v>
      </c>
    </row>
    <row r="205" spans="2:14" ht="15.5" x14ac:dyDescent="0.35">
      <c r="C205" t="s">
        <v>201</v>
      </c>
      <c r="I205" s="6">
        <v>-12.31</v>
      </c>
    </row>
    <row r="206" spans="2:14" ht="15.5" x14ac:dyDescent="0.35">
      <c r="C206" t="s">
        <v>281</v>
      </c>
      <c r="I206" s="6">
        <v>-8.07</v>
      </c>
    </row>
    <row r="207" spans="2:14" ht="15.5" x14ac:dyDescent="0.35">
      <c r="C207" t="s">
        <v>202</v>
      </c>
      <c r="I207" s="6">
        <v>6.95</v>
      </c>
    </row>
    <row r="208" spans="2:14" ht="15.5" x14ac:dyDescent="0.35">
      <c r="C208" t="s">
        <v>282</v>
      </c>
      <c r="I208" s="6">
        <v>-0.124</v>
      </c>
    </row>
    <row r="209" spans="3:9" ht="15.5" x14ac:dyDescent="0.35">
      <c r="C209" t="s">
        <v>283</v>
      </c>
      <c r="I209" s="6">
        <v>3.28</v>
      </c>
    </row>
    <row r="210" spans="3:9" ht="15.5" x14ac:dyDescent="0.35">
      <c r="C210" t="s">
        <v>203</v>
      </c>
      <c r="I210" s="6">
        <v>1.43</v>
      </c>
    </row>
    <row r="211" spans="3:9" ht="15.5" x14ac:dyDescent="0.35">
      <c r="C211" t="s">
        <v>284</v>
      </c>
      <c r="I211" s="6">
        <v>-3.96</v>
      </c>
    </row>
    <row r="212" spans="3:9" ht="15.5" x14ac:dyDescent="0.35">
      <c r="C212" t="s">
        <v>285</v>
      </c>
      <c r="I212" s="6">
        <v>-4.3499999999999996</v>
      </c>
    </row>
    <row r="213" spans="3:9" ht="15.5" x14ac:dyDescent="0.35">
      <c r="C213" t="s">
        <v>286</v>
      </c>
      <c r="I213" s="6">
        <v>-12.37</v>
      </c>
    </row>
    <row r="214" spans="3:9" ht="15.5" x14ac:dyDescent="0.35">
      <c r="C214" t="s">
        <v>287</v>
      </c>
      <c r="I214" s="6">
        <v>-8.36</v>
      </c>
    </row>
    <row r="215" spans="3:9" ht="15.5" x14ac:dyDescent="0.35">
      <c r="C215" t="s">
        <v>288</v>
      </c>
      <c r="I215" s="6">
        <v>-0.2</v>
      </c>
    </row>
    <row r="216" spans="3:9" ht="15.5" x14ac:dyDescent="0.35">
      <c r="C216" t="s">
        <v>289</v>
      </c>
      <c r="I216" s="6">
        <v>-0.3</v>
      </c>
    </row>
    <row r="217" spans="3:9" ht="15.5" x14ac:dyDescent="0.35">
      <c r="C217" t="s">
        <v>290</v>
      </c>
      <c r="I217" s="6">
        <v>-4.96</v>
      </c>
    </row>
    <row r="218" spans="3:9" ht="15.5" x14ac:dyDescent="0.35">
      <c r="C218" t="s">
        <v>204</v>
      </c>
      <c r="I218" s="6">
        <v>-3.25</v>
      </c>
    </row>
    <row r="219" spans="3:9" ht="15.5" x14ac:dyDescent="0.35">
      <c r="C219" t="s">
        <v>291</v>
      </c>
      <c r="I219" s="6">
        <v>12.2</v>
      </c>
    </row>
    <row r="220" spans="3:9" ht="15.5" x14ac:dyDescent="0.35">
      <c r="C220" t="s">
        <v>205</v>
      </c>
      <c r="D220" s="6">
        <v>0.95</v>
      </c>
    </row>
    <row r="221" spans="3:9" ht="15.5" x14ac:dyDescent="0.35">
      <c r="C221" t="s">
        <v>206</v>
      </c>
      <c r="I221" s="6">
        <v>27.96</v>
      </c>
    </row>
    <row r="222" spans="3:9" ht="15.5" x14ac:dyDescent="0.35">
      <c r="C222" t="s">
        <v>292</v>
      </c>
      <c r="I222" s="6">
        <v>-9.1999999999999993</v>
      </c>
    </row>
    <row r="223" spans="3:9" ht="15.5" x14ac:dyDescent="0.35">
      <c r="C223" t="s">
        <v>207</v>
      </c>
      <c r="D223" s="6">
        <v>3.18</v>
      </c>
    </row>
    <row r="224" spans="3:9" ht="15.5" x14ac:dyDescent="0.35">
      <c r="C224" t="s">
        <v>208</v>
      </c>
      <c r="D224" s="6">
        <v>0.75</v>
      </c>
    </row>
    <row r="225" spans="3:9" ht="15.5" x14ac:dyDescent="0.35">
      <c r="C225" t="s">
        <v>293</v>
      </c>
      <c r="D225" s="6">
        <v>0.92</v>
      </c>
    </row>
    <row r="226" spans="3:9" ht="15.5" x14ac:dyDescent="0.35">
      <c r="C226" t="s">
        <v>294</v>
      </c>
      <c r="D226" s="6">
        <v>0.31</v>
      </c>
    </row>
    <row r="227" spans="3:9" ht="15.5" x14ac:dyDescent="0.35">
      <c r="C227" t="s">
        <v>209</v>
      </c>
      <c r="D227" s="6">
        <v>2.19</v>
      </c>
    </row>
    <row r="228" spans="3:9" ht="15.5" x14ac:dyDescent="0.35">
      <c r="C228" t="s">
        <v>295</v>
      </c>
      <c r="D228" s="6">
        <v>0.28999999999999998</v>
      </c>
    </row>
    <row r="229" spans="3:9" ht="15.5" x14ac:dyDescent="0.35">
      <c r="C229" t="s">
        <v>210</v>
      </c>
      <c r="D229" s="6">
        <v>3.19</v>
      </c>
    </row>
    <row r="230" spans="3:9" ht="15.5" x14ac:dyDescent="0.35">
      <c r="C230" t="s">
        <v>296</v>
      </c>
      <c r="I230" s="6">
        <v>-860.98</v>
      </c>
    </row>
    <row r="231" spans="3:9" ht="15.5" x14ac:dyDescent="0.35">
      <c r="C231" t="s">
        <v>211</v>
      </c>
      <c r="I231" s="6">
        <v>3.23</v>
      </c>
    </row>
    <row r="232" spans="3:9" ht="15.5" x14ac:dyDescent="0.35">
      <c r="C232" t="s">
        <v>212</v>
      </c>
      <c r="I232" s="6">
        <v>-5.5599999999999997E-2</v>
      </c>
    </row>
    <row r="233" spans="3:9" ht="15.5" x14ac:dyDescent="0.35">
      <c r="C233" t="s">
        <v>213</v>
      </c>
      <c r="I233" s="6">
        <v>-0.17739999999999997</v>
      </c>
    </row>
    <row r="234" spans="3:9" ht="15.5" x14ac:dyDescent="0.35">
      <c r="C234" t="s">
        <v>214</v>
      </c>
      <c r="I234" s="6">
        <v>-7.8299999999999995E-2</v>
      </c>
    </row>
    <row r="235" spans="3:9" ht="15.5" x14ac:dyDescent="0.35">
      <c r="C235" t="s">
        <v>297</v>
      </c>
      <c r="I235" s="6">
        <v>-9.7500000000000003E-2</v>
      </c>
    </row>
    <row r="236" spans="3:9" ht="15.5" x14ac:dyDescent="0.35">
      <c r="C236" t="s">
        <v>215</v>
      </c>
      <c r="D236" s="6">
        <v>216.72</v>
      </c>
    </row>
    <row r="237" spans="3:9" ht="15.5" x14ac:dyDescent="0.35">
      <c r="C237" t="s">
        <v>216</v>
      </c>
      <c r="D237" s="6">
        <v>3110.11</v>
      </c>
    </row>
    <row r="238" spans="3:9" ht="15.5" x14ac:dyDescent="0.35">
      <c r="C238" t="s">
        <v>217</v>
      </c>
      <c r="D238" s="6">
        <v>95.19</v>
      </c>
    </row>
    <row r="239" spans="3:9" ht="15.5" x14ac:dyDescent="0.35">
      <c r="C239" t="s">
        <v>218</v>
      </c>
      <c r="D239" s="6">
        <v>3231.64</v>
      </c>
    </row>
    <row r="240" spans="3:9" ht="15.5" x14ac:dyDescent="0.35">
      <c r="C240" t="s">
        <v>219</v>
      </c>
      <c r="D240" s="6">
        <v>0.42</v>
      </c>
    </row>
    <row r="241" spans="3:9" ht="15.5" x14ac:dyDescent="0.35">
      <c r="C241" t="s">
        <v>298</v>
      </c>
      <c r="I241" s="6">
        <v>0.14000000000000001</v>
      </c>
    </row>
    <row r="242" spans="3:9" ht="15.5" x14ac:dyDescent="0.35">
      <c r="C242" t="s">
        <v>299</v>
      </c>
      <c r="I242" s="6">
        <v>0.19</v>
      </c>
    </row>
    <row r="243" spans="3:9" ht="15.5" x14ac:dyDescent="0.35">
      <c r="C243" t="s">
        <v>43</v>
      </c>
      <c r="I243" s="5">
        <v>303000000000</v>
      </c>
    </row>
    <row r="244" spans="3:9" ht="15.5" x14ac:dyDescent="0.35">
      <c r="C244" t="s">
        <v>220</v>
      </c>
      <c r="I244" s="5">
        <v>491000000000</v>
      </c>
    </row>
    <row r="245" spans="3:9" ht="15.5" x14ac:dyDescent="0.35">
      <c r="C245" t="s">
        <v>221</v>
      </c>
      <c r="I245" s="5">
        <v>7570000000</v>
      </c>
    </row>
    <row r="246" spans="3:9" ht="15.5" x14ac:dyDescent="0.35">
      <c r="C246" t="s">
        <v>222</v>
      </c>
      <c r="I246" s="6">
        <v>0.28539999999999999</v>
      </c>
    </row>
    <row r="247" spans="3:9" ht="15.5" x14ac:dyDescent="0.35">
      <c r="C247" t="s">
        <v>223</v>
      </c>
      <c r="D247" s="6">
        <v>-5.9999999999999995E-4</v>
      </c>
    </row>
    <row r="248" spans="3:9" ht="15.5" x14ac:dyDescent="0.35">
      <c r="C248" t="s">
        <v>224</v>
      </c>
      <c r="D248" s="6">
        <v>-3.5200000000000002E-2</v>
      </c>
    </row>
    <row r="249" spans="3:9" ht="15.5" x14ac:dyDescent="0.35">
      <c r="C249" t="s">
        <v>225</v>
      </c>
      <c r="D249" s="6">
        <v>-4.1599999999999998E-2</v>
      </c>
    </row>
    <row r="250" spans="3:9" ht="15.5" x14ac:dyDescent="0.35">
      <c r="C250" t="s">
        <v>226</v>
      </c>
      <c r="D250" s="6">
        <v>-8.72E-2</v>
      </c>
    </row>
    <row r="251" spans="3:9" ht="15.5" x14ac:dyDescent="0.35">
      <c r="C251" t="s">
        <v>227</v>
      </c>
      <c r="D251" s="6">
        <v>-1.0026000000000002</v>
      </c>
    </row>
    <row r="252" spans="3:9" ht="15.5" x14ac:dyDescent="0.35">
      <c r="C252" t="s">
        <v>228</v>
      </c>
      <c r="D252" s="6">
        <v>0.87620000000000009</v>
      </c>
    </row>
    <row r="253" spans="3:9" ht="15.5" x14ac:dyDescent="0.35">
      <c r="C253" t="s">
        <v>229</v>
      </c>
      <c r="I253" s="5">
        <v>4</v>
      </c>
    </row>
    <row r="254" spans="3:9" ht="15.5" x14ac:dyDescent="0.35">
      <c r="C254" t="s">
        <v>230</v>
      </c>
      <c r="I254" s="6">
        <v>0.03</v>
      </c>
    </row>
    <row r="255" spans="3:9" ht="15.5" x14ac:dyDescent="0.35">
      <c r="C255" t="s">
        <v>231</v>
      </c>
      <c r="I255" s="6">
        <v>0.28000000000000003</v>
      </c>
    </row>
    <row r="256" spans="3:9" ht="15.5" x14ac:dyDescent="0.35">
      <c r="C256" t="s">
        <v>233</v>
      </c>
      <c r="I256" s="6">
        <v>0.18</v>
      </c>
    </row>
    <row r="257" spans="3:9" ht="15.5" x14ac:dyDescent="0.35">
      <c r="C257" t="s">
        <v>234</v>
      </c>
      <c r="I257" s="6">
        <v>0.28000000000000003</v>
      </c>
    </row>
    <row r="258" spans="3:9" ht="15.5" x14ac:dyDescent="0.35">
      <c r="C258" t="s">
        <v>235</v>
      </c>
      <c r="I258" s="6">
        <v>0.42</v>
      </c>
    </row>
    <row r="259" spans="3:9" ht="15.5" x14ac:dyDescent="0.35">
      <c r="C259" t="s">
        <v>236</v>
      </c>
      <c r="I259" s="6">
        <v>0.01</v>
      </c>
    </row>
    <row r="260" spans="3:9" ht="15.5" x14ac:dyDescent="0.35">
      <c r="C260" t="s">
        <v>300</v>
      </c>
      <c r="I260" s="5">
        <v>92000000000</v>
      </c>
    </row>
    <row r="261" spans="3:9" ht="15.5" x14ac:dyDescent="0.35">
      <c r="C261" t="s">
        <v>301</v>
      </c>
      <c r="I261" s="5">
        <v>16000000000</v>
      </c>
    </row>
    <row r="262" spans="3:9" ht="15.5" x14ac:dyDescent="0.35">
      <c r="C262" t="s">
        <v>302</v>
      </c>
      <c r="I262" s="5">
        <v>-59000000000</v>
      </c>
    </row>
    <row r="263" spans="3:9" ht="15.5" x14ac:dyDescent="0.35">
      <c r="C263" t="s">
        <v>303</v>
      </c>
      <c r="I263" s="5">
        <v>-38000000000</v>
      </c>
    </row>
    <row r="264" spans="3:9" ht="15.5" x14ac:dyDescent="0.35">
      <c r="C264" t="s">
        <v>237</v>
      </c>
      <c r="D264" s="5">
        <v>7000000000</v>
      </c>
    </row>
    <row r="265" spans="3:9" ht="15.5" x14ac:dyDescent="0.35">
      <c r="C265" t="s">
        <v>238</v>
      </c>
      <c r="D265" s="5">
        <v>676000000000</v>
      </c>
    </row>
    <row r="266" spans="3:9" ht="15.5" x14ac:dyDescent="0.35">
      <c r="C266" t="s">
        <v>239</v>
      </c>
      <c r="D266" s="5">
        <v>463000000000</v>
      </c>
    </row>
    <row r="267" spans="3:9" ht="15.5" x14ac:dyDescent="0.35">
      <c r="C267" t="s">
        <v>183</v>
      </c>
      <c r="D267" s="5">
        <v>368000000000</v>
      </c>
    </row>
    <row r="268" spans="3:9" ht="15.5" x14ac:dyDescent="0.35">
      <c r="C268" t="s">
        <v>182</v>
      </c>
      <c r="I268" s="5">
        <v>212000000000</v>
      </c>
    </row>
    <row r="269" spans="3:9" ht="15.5" x14ac:dyDescent="0.35">
      <c r="C269" t="s">
        <v>181</v>
      </c>
      <c r="D269" s="5">
        <v>65000000000</v>
      </c>
    </row>
    <row r="270" spans="3:9" ht="15.5" x14ac:dyDescent="0.35">
      <c r="C270" t="s">
        <v>180</v>
      </c>
      <c r="D270" s="5">
        <v>130000000000</v>
      </c>
    </row>
    <row r="271" spans="3:9" ht="15.5" x14ac:dyDescent="0.35">
      <c r="C271" t="s">
        <v>24</v>
      </c>
      <c r="D271" s="5">
        <v>194000000000</v>
      </c>
    </row>
    <row r="272" spans="3:9" ht="15.5" x14ac:dyDescent="0.35">
      <c r="C272" t="s">
        <v>21</v>
      </c>
      <c r="D272" s="5">
        <v>187000000000</v>
      </c>
    </row>
    <row r="273" spans="3:9" ht="15.5" x14ac:dyDescent="0.35">
      <c r="C273" t="s">
        <v>240</v>
      </c>
      <c r="I273" s="5">
        <v>213000000000</v>
      </c>
    </row>
    <row r="274" spans="3:9" ht="15.5" x14ac:dyDescent="0.35">
      <c r="C274" t="s">
        <v>304</v>
      </c>
      <c r="I274" s="5">
        <v>-77000000000</v>
      </c>
    </row>
    <row r="275" spans="3:9" ht="15.5" x14ac:dyDescent="0.35">
      <c r="C275" t="s">
        <v>305</v>
      </c>
      <c r="I275" s="5">
        <v>15000000000</v>
      </c>
    </row>
    <row r="276" spans="3:9" ht="15.5" x14ac:dyDescent="0.35">
      <c r="C276" t="s">
        <v>306</v>
      </c>
      <c r="I276" s="5">
        <v>63000000000</v>
      </c>
    </row>
    <row r="277" spans="3:9" ht="15.5" x14ac:dyDescent="0.35">
      <c r="C277" t="s">
        <v>307</v>
      </c>
      <c r="I277" s="5">
        <v>7000000000</v>
      </c>
    </row>
    <row r="278" spans="3:9" ht="15.5" x14ac:dyDescent="0.35">
      <c r="C278" t="s">
        <v>308</v>
      </c>
      <c r="I278" s="5">
        <v>-70000000000</v>
      </c>
    </row>
  </sheetData>
  <pageMargins left="0.7" right="0.7" top="0.75" bottom="0.75" header="0.3" footer="0.3"/>
  <ignoredErrors>
    <ignoredError sqref="A1:N27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0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ht="15.5" x14ac:dyDescent="0.35">
      <c r="C1" t="s">
        <v>309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</row>
    <row r="2" spans="1:17" ht="15.5" x14ac:dyDescent="0.35">
      <c r="C2" t="s">
        <v>310</v>
      </c>
      <c r="D2" s="2" vm="11">
        <f ca="1">IFERROR(_xlfn.STOCKHISTORY("XIDX:" &amp; $C$1, D3, , 0, 0, 1), "Libur")</f>
        <v>112</v>
      </c>
      <c r="E2" s="2" vm="12">
        <f ca="1">IFERROR(_xlfn.STOCKHISTORY("XIDX:" &amp; $C$1, E3, , 0, 0, 1), "Libur")</f>
        <v>82</v>
      </c>
      <c r="H2" s="2" vm="12">
        <f ca="1">IFERROR(INDEX(D2:G2,COUNT(D2:G2)),"")</f>
        <v>82</v>
      </c>
      <c r="I2" s="2" vm="13">
        <f t="shared" ref="I2:Q2" ca="1" si="0">IFERROR(_xlfn.STOCKHISTORY("XIDX:" &amp; $C$1, I1, , 0, 0, 1), "Libur")</f>
        <v>159</v>
      </c>
      <c r="J2" s="2" vm="14">
        <f t="shared" ca="1" si="0"/>
        <v>300</v>
      </c>
      <c r="K2" s="2" vm="9">
        <f t="shared" ca="1" si="0"/>
        <v>50</v>
      </c>
      <c r="L2" s="2" vm="15">
        <f t="shared" ca="1" si="0"/>
        <v>97</v>
      </c>
      <c r="M2" s="2" vm="16">
        <f t="shared" ca="1" si="0"/>
        <v>98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  <c r="Q2" s="2" t="str">
        <f t="shared" ca="1" si="0"/>
        <v>Libur</v>
      </c>
    </row>
    <row r="3" spans="1:17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7" ht="15.5" x14ac:dyDescent="0.35">
      <c r="B4" t="s">
        <v>5</v>
      </c>
      <c r="C4" t="s">
        <v>6</v>
      </c>
      <c r="D4" s="2">
        <f>IFERROR(INDEX(D51:D500,MATCH($C$4,$C$51:$C$500,0)),"")</f>
        <v>2586136598</v>
      </c>
      <c r="E4" s="2">
        <f>IFERROR(INDEX(E51:E500,MATCH($C$4,$C$51:$C$500,0)),"")</f>
        <v>3361698340</v>
      </c>
      <c r="H4" s="2">
        <f>IFERROR(SUM(D4:G4)*(4/MAX(1,COUNT(D4:G4))),"")</f>
        <v>11895669876</v>
      </c>
      <c r="I4" s="2">
        <f t="shared" ref="I4:Q4" si="1">IFERROR(INDEX(I51:I500,MATCH($C$4,$C$51:$C$500,0)),"")</f>
        <v>31194886294</v>
      </c>
      <c r="J4" s="2">
        <f t="shared" si="1"/>
        <v>21620176330</v>
      </c>
      <c r="K4" s="2">
        <f t="shared" si="1"/>
        <v>11110830399</v>
      </c>
      <c r="L4" s="2">
        <f t="shared" si="1"/>
        <v>15642947889</v>
      </c>
      <c r="M4" s="2">
        <f t="shared" si="1"/>
        <v>9460381085</v>
      </c>
      <c r="N4" s="2">
        <f t="shared" si="1"/>
        <v>13840169706</v>
      </c>
      <c r="O4" s="2">
        <f t="shared" si="1"/>
        <v>20296021233</v>
      </c>
      <c r="P4" s="2">
        <f t="shared" si="1"/>
        <v>22945390128</v>
      </c>
      <c r="Q4" s="2">
        <f t="shared" si="1"/>
        <v>22814910907</v>
      </c>
    </row>
    <row r="5" spans="1:17" ht="15.5" x14ac:dyDescent="0.35">
      <c r="B5" t="s">
        <v>7</v>
      </c>
      <c r="C5" t="s">
        <v>8</v>
      </c>
      <c r="D5" s="2">
        <f>IFERROR(INDEX(D51:D500,MATCH($C$5,$C$51:$C$500,0)),"")</f>
        <v>-19773581833</v>
      </c>
      <c r="E5" s="2">
        <f>IFERROR(INDEX(E51:E500,MATCH($C$5,$C$51:$C$500,0)),"")</f>
        <v>6074617994</v>
      </c>
      <c r="H5" s="2">
        <f>IFERROR(SUM(D5:G5)*(4/MAX(1,COUNT(D5:G5))),"")</f>
        <v>-27397927678</v>
      </c>
      <c r="I5" s="2">
        <f t="shared" ref="I5:Q5" si="2">IFERROR(INDEX(I51:I500,MATCH($C$5,$C$51:$C$500,0)),"")</f>
        <v>19707935604</v>
      </c>
      <c r="J5" s="2">
        <f t="shared" si="2"/>
        <v>-9204190837</v>
      </c>
      <c r="K5" s="2">
        <f t="shared" si="2"/>
        <v>-3938779936</v>
      </c>
      <c r="L5" s="2">
        <f t="shared" si="2"/>
        <v>-4447981353</v>
      </c>
      <c r="M5" s="2">
        <f t="shared" si="2"/>
        <v>19591567867</v>
      </c>
      <c r="N5" s="2">
        <f t="shared" si="2"/>
        <v>-3654075328</v>
      </c>
      <c r="O5" s="2">
        <f t="shared" si="2"/>
        <v>2488876915</v>
      </c>
      <c r="P5" s="2">
        <f t="shared" si="2"/>
        <v>2626881082</v>
      </c>
      <c r="Q5" s="2">
        <f t="shared" si="2"/>
        <v>1835199908</v>
      </c>
    </row>
    <row r="6" spans="1:17" ht="15.5" x14ac:dyDescent="0.35">
      <c r="B6" t="s">
        <v>9</v>
      </c>
      <c r="C6" t="s">
        <v>10</v>
      </c>
      <c r="D6" s="2">
        <f>IFERROR(INDEX(D51:D500,MATCH($C$6,$C$51:$C$500,0)),"")</f>
        <v>68166098116</v>
      </c>
      <c r="E6" s="2">
        <f>IFERROR(INDEX(E51:E500,MATCH($C$6,$C$51:$C$500,0)),"")</f>
        <v>94440895265</v>
      </c>
      <c r="H6" s="2">
        <f>IFERROR(INDEX(D6:G6,COUNT(D6:G6)),"")</f>
        <v>94440895265</v>
      </c>
      <c r="I6" s="2">
        <f t="shared" ref="I6:Q6" si="3">IFERROR(INDEX(I51:I500,MATCH($C$6,$C$51:$C$500,0)),"")</f>
        <v>80243476697</v>
      </c>
      <c r="J6" s="2">
        <f t="shared" si="3"/>
        <v>59779833951</v>
      </c>
      <c r="K6" s="2">
        <f t="shared" si="3"/>
        <v>54709757491</v>
      </c>
      <c r="L6" s="2">
        <f t="shared" si="3"/>
        <v>58648514927</v>
      </c>
      <c r="M6" s="2">
        <f t="shared" si="3"/>
        <v>61398453530</v>
      </c>
      <c r="N6" s="2">
        <f t="shared" si="3"/>
        <v>21519141613</v>
      </c>
      <c r="O6" s="2">
        <f t="shared" si="3"/>
        <v>24441798395</v>
      </c>
      <c r="P6" s="2">
        <f t="shared" si="3"/>
        <v>21952921480</v>
      </c>
      <c r="Q6" s="2">
        <f t="shared" si="3"/>
        <v>19773540398</v>
      </c>
    </row>
    <row r="7" spans="1:17" ht="15.5" x14ac:dyDescent="0.35">
      <c r="B7" t="s">
        <v>11</v>
      </c>
      <c r="C7" t="s">
        <v>12</v>
      </c>
      <c r="D7" s="3">
        <f>IFERROR(INDEX(D51:D500,MATCH($C$7,$C$51:$C$500,0))/1000000000,"")</f>
        <v>1.1000000000000001</v>
      </c>
      <c r="E7" s="3">
        <f>IFERROR(INDEX(E51:E500,MATCH($C$7,$C$51:$C$500,0))/1000000000,"")</f>
        <v>1.1000000000000001</v>
      </c>
      <c r="H7" s="3">
        <f>IFERROR(INDEX(D7:G7,COUNT(D7:G7)),"")</f>
        <v>1.1000000000000001</v>
      </c>
      <c r="I7" s="3">
        <f t="shared" ref="I7:Q7" si="4">IFERROR(INDEX(I51:I500,MATCH($C$7,$C$51:$C$500,0))/1000000000,"")</f>
        <v>1.1000000000000001</v>
      </c>
      <c r="J7" s="3">
        <f t="shared" si="4"/>
        <v>1.1000000000000001</v>
      </c>
      <c r="K7" s="3">
        <f t="shared" si="4"/>
        <v>1.01</v>
      </c>
      <c r="L7" s="3">
        <f t="shared" si="4"/>
        <v>1</v>
      </c>
      <c r="M7" s="3">
        <f t="shared" si="4"/>
        <v>1</v>
      </c>
      <c r="N7" s="3">
        <f t="shared" si="4"/>
        <v>0.8</v>
      </c>
      <c r="O7" s="3">
        <f t="shared" si="4"/>
        <v>0</v>
      </c>
      <c r="P7" s="3">
        <f t="shared" si="4"/>
        <v>0</v>
      </c>
      <c r="Q7" s="3">
        <f t="shared" si="4"/>
        <v>0</v>
      </c>
    </row>
    <row r="8" spans="1:17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-3000000000</v>
      </c>
      <c r="E8" s="2">
        <f>IFERROR(INDEX(E51:E500,MATCH("Free cash flow (Quarter)",$C$51:$C$500,0)),"")</f>
        <v>-16000000000</v>
      </c>
      <c r="H8" s="2">
        <f>IFERROR(INDEX(D8:G8,COUNT(D8:G8)),"")</f>
        <v>-16000000000</v>
      </c>
      <c r="I8" s="2">
        <f t="shared" ref="I8:Q8" si="5">IFERROR(INDEX(I51:I500,MATCH($C$8,$C$51:$C$500,0)),"")</f>
        <v>-9000000000</v>
      </c>
      <c r="J8" s="2">
        <f t="shared" si="5"/>
        <v>-18000000000</v>
      </c>
      <c r="K8" s="2">
        <f t="shared" si="5"/>
        <v>-9000000000</v>
      </c>
      <c r="L8" s="2">
        <f t="shared" si="5"/>
        <v>-10000000000</v>
      </c>
      <c r="M8" s="2">
        <f t="shared" si="5"/>
        <v>-51000000000</v>
      </c>
      <c r="N8" s="2">
        <f t="shared" si="5"/>
        <v>-4000000000</v>
      </c>
      <c r="O8" s="2">
        <f t="shared" si="5"/>
        <v>0</v>
      </c>
      <c r="P8" s="2">
        <f t="shared" si="5"/>
        <v>-10000000000</v>
      </c>
      <c r="Q8" s="2">
        <f t="shared" si="5"/>
        <v>3000000000</v>
      </c>
    </row>
    <row r="9" spans="1:17" ht="15.5" x14ac:dyDescent="0.35">
      <c r="A9" t="s">
        <v>16</v>
      </c>
      <c r="C9" t="s">
        <v>17</v>
      </c>
      <c r="D9" s="3">
        <f>IFERROR(INDEX(D51:D500,MATCH("Free cash flow per share (Quarter)",$C$51:$C$500,0)),"")</f>
        <v>-2.78</v>
      </c>
      <c r="E9" s="3">
        <f>IFERROR(INDEX(E51:E500,MATCH("Free cash flow per share (Quarter)",$C$51:$C$500,0)),"")</f>
        <v>-14.25</v>
      </c>
      <c r="H9" s="3">
        <f>IFERROR(INDEX(D9:G9,COUNT(D9:G9)),"")</f>
        <v>-14.25</v>
      </c>
      <c r="I9" s="3">
        <f t="shared" ref="I9:Q9" si="6">IFERROR(INDEX(I51:I500,MATCH($C$9,$C$51:$C$500,0)),"")</f>
        <v>-8.51</v>
      </c>
      <c r="J9" s="3">
        <f t="shared" si="6"/>
        <v>-16.14</v>
      </c>
      <c r="K9" s="3">
        <f t="shared" si="6"/>
        <v>-9.31</v>
      </c>
      <c r="L9" s="3">
        <f t="shared" si="6"/>
        <v>-10.32</v>
      </c>
      <c r="M9" s="3">
        <f t="shared" si="6"/>
        <v>-50.86</v>
      </c>
      <c r="N9" s="3">
        <f t="shared" si="6"/>
        <v>-5.58</v>
      </c>
      <c r="O9" s="3">
        <f t="shared" si="6"/>
        <v>-16860.07</v>
      </c>
      <c r="P9" s="3">
        <f t="shared" si="6"/>
        <v>-686930.63</v>
      </c>
      <c r="Q9" s="3">
        <f t="shared" si="6"/>
        <v>219739.4</v>
      </c>
    </row>
    <row r="10" spans="1:17" ht="15.5" x14ac:dyDescent="0.35">
      <c r="C10" t="s">
        <v>18</v>
      </c>
      <c r="D10" s="3">
        <f ca="1">IFERROR(IF(D9=0,"",D2/D9),"")</f>
        <v>-40.287769784172667</v>
      </c>
      <c r="E10" s="3">
        <f ca="1">IFERROR(IF(E9=0,"",E2/E9),"")</f>
        <v>-5.7543859649122808</v>
      </c>
      <c r="I10" s="3">
        <f t="shared" ref="I10:Q10" ca="1" si="7">IFERROR(IF(I9=0,"",I2/I9),"")</f>
        <v>-18.683901292596946</v>
      </c>
      <c r="J10" s="3">
        <f t="shared" ca="1" si="7"/>
        <v>-18.587360594795538</v>
      </c>
      <c r="K10" s="3">
        <f t="shared" ca="1" si="7"/>
        <v>-5.3705692803437159</v>
      </c>
      <c r="L10" s="3">
        <f t="shared" ca="1" si="7"/>
        <v>-9.3992248062015502</v>
      </c>
      <c r="M10" s="3">
        <f t="shared" ca="1" si="7"/>
        <v>-1.9268580416830516</v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  <c r="Q10" s="3" t="str">
        <f t="shared" ca="1" si="7"/>
        <v/>
      </c>
    </row>
    <row r="11" spans="1:17" ht="15.5" x14ac:dyDescent="0.35">
      <c r="B11" t="s">
        <v>19</v>
      </c>
      <c r="C11" t="s">
        <v>20</v>
      </c>
      <c r="D11" s="2">
        <f>IFERROR(INDEX(D51:D500,MATCH($C$11,$C$51:$C$500,0)),"")</f>
        <v>7004624014</v>
      </c>
      <c r="E11" s="2">
        <f>IFERROR(INDEX(E51:E500,MATCH($C$11,$C$51:$C$500,0)),"")</f>
        <v>1457795455</v>
      </c>
      <c r="H11" s="2">
        <f>IFERROR(INDEX(D11:G11,COUNT(D11:G11)),"")</f>
        <v>1457795455</v>
      </c>
      <c r="I11" s="2">
        <f t="shared" ref="I11:Q11" si="8">IFERROR(INDEX(I51:I500,MATCH($C$11,$C$51:$C$500,0)),"")</f>
        <v>3122209470</v>
      </c>
      <c r="J11" s="2">
        <f t="shared" si="8"/>
        <v>5744630742</v>
      </c>
      <c r="K11" s="2">
        <f t="shared" si="8"/>
        <v>207894346</v>
      </c>
      <c r="L11" s="2">
        <f t="shared" si="8"/>
        <v>326660278</v>
      </c>
      <c r="M11" s="2">
        <f t="shared" si="8"/>
        <v>9820863989</v>
      </c>
      <c r="N11" s="2">
        <f t="shared" si="8"/>
        <v>509374673</v>
      </c>
      <c r="O11" s="2">
        <f t="shared" si="8"/>
        <v>2746326397</v>
      </c>
      <c r="P11" s="2">
        <f t="shared" si="8"/>
        <v>1264208838</v>
      </c>
      <c r="Q11" s="2">
        <f t="shared" si="8"/>
        <v>5062554498</v>
      </c>
    </row>
    <row r="12" spans="1:17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3000000000</v>
      </c>
      <c r="E12" s="2">
        <f>IFERROR(INDEX(E51:E500,MATCH("Net Debt (Quarter)",$C$51:$C$500,0)),"")</f>
        <v>40000000000</v>
      </c>
      <c r="H12" s="2">
        <f>IFERROR(INDEX(D12:G12,COUNT(D12:G12)),"")</f>
        <v>40000000000</v>
      </c>
      <c r="I12" s="2">
        <f t="shared" ref="I12:Q12" si="9">IFERROR(INDEX(I51:I500,MATCH($C$12,$C$51:$C$500,0)),"")</f>
        <v>-2000000000</v>
      </c>
      <c r="J12" s="2">
        <f t="shared" si="9"/>
        <v>-4000000000</v>
      </c>
      <c r="K12" s="2">
        <f t="shared" si="9"/>
        <v>2000000000</v>
      </c>
      <c r="L12" s="2">
        <f t="shared" si="9"/>
        <v>3000000000</v>
      </c>
      <c r="M12" s="2">
        <f t="shared" si="9"/>
        <v>-5000000000</v>
      </c>
      <c r="N12" s="2">
        <f t="shared" si="9"/>
        <v>13000000000</v>
      </c>
      <c r="O12" s="2">
        <f t="shared" si="9"/>
        <v>15000000000</v>
      </c>
      <c r="P12" s="2">
        <f t="shared" si="9"/>
        <v>16000000000</v>
      </c>
      <c r="Q12" s="2">
        <f t="shared" si="9"/>
        <v>7000000000</v>
      </c>
    </row>
    <row r="13" spans="1:17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10000000000</v>
      </c>
      <c r="E13" s="2">
        <f>IFERROR(INDEX(E51:E500,MATCH("Total Debt (Quarter)",$C$51:$C$500,0)),"")</f>
        <v>42000000000</v>
      </c>
      <c r="H13" s="2">
        <f>IFERROR(INDEX(D13:G13,COUNT(D13:G13)),"")</f>
        <v>42000000000</v>
      </c>
      <c r="I13" s="2">
        <f t="shared" ref="I13:Q13" si="10">IFERROR(INDEX(I51:I500,MATCH($C$13,$C$51:$C$500,0)),"")</f>
        <v>1000000000</v>
      </c>
      <c r="J13" s="2">
        <f t="shared" si="10"/>
        <v>2000000000</v>
      </c>
      <c r="K13" s="2">
        <f t="shared" si="10"/>
        <v>3000000000</v>
      </c>
      <c r="L13" s="2">
        <f t="shared" si="10"/>
        <v>4000000000</v>
      </c>
      <c r="M13" s="2">
        <f t="shared" si="10"/>
        <v>4000000000</v>
      </c>
      <c r="N13" s="2">
        <f t="shared" si="10"/>
        <v>13000000000</v>
      </c>
      <c r="O13" s="2">
        <f t="shared" si="10"/>
        <v>18000000000</v>
      </c>
      <c r="P13" s="2">
        <f t="shared" si="10"/>
        <v>17000000000</v>
      </c>
      <c r="Q13" s="2">
        <f t="shared" si="10"/>
        <v>12000000000</v>
      </c>
    </row>
    <row r="14" spans="1:17" ht="15.5" x14ac:dyDescent="0.35">
      <c r="C14" t="s">
        <v>27</v>
      </c>
      <c r="D14" s="2">
        <f>IFERROR(INDEX(D51:D500,MATCH($C$14,$C$51:$C$500,0)),"")</f>
        <v>0</v>
      </c>
      <c r="E14" s="2">
        <f>IFERROR(INDEX(E51:E500,MATCH($C$14,$C$51:$C$500,0)),"")</f>
        <v>0</v>
      </c>
      <c r="H14" s="2">
        <f>IFERROR(SUM(D14:G14)*(4/MAX(1,COUNT(D14:G14))),"")</f>
        <v>0</v>
      </c>
      <c r="I14" s="2">
        <f t="shared" ref="I14:Q14" si="11">IFERROR(INDEX(I51:I500,MATCH($C$14,$C$51:$C$500,0)),"")</f>
        <v>-1116902685</v>
      </c>
      <c r="J14" s="2">
        <f t="shared" si="11"/>
        <v>-272947915</v>
      </c>
      <c r="K14" s="2">
        <f t="shared" si="11"/>
        <v>0</v>
      </c>
      <c r="L14" s="2">
        <f t="shared" si="11"/>
        <v>-449264281</v>
      </c>
      <c r="M14" s="2">
        <f t="shared" si="11"/>
        <v>-765823044</v>
      </c>
      <c r="N14" s="2">
        <f t="shared" si="11"/>
        <v>-1554752412</v>
      </c>
      <c r="O14" s="2">
        <f t="shared" si="11"/>
        <v>-3263481425</v>
      </c>
      <c r="P14" s="2">
        <f t="shared" si="11"/>
        <v>-1974467617</v>
      </c>
      <c r="Q14" s="2">
        <f t="shared" si="11"/>
        <v>-596309476</v>
      </c>
    </row>
    <row r="15" spans="1:17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 t="shared" ref="I15:Q15" si="12">IFERROR(INDEX(I51:I500,MATCH($C$15,$C$51:$C$500,0)),"")</f>
        <v>1415837172</v>
      </c>
      <c r="J15" s="2">
        <f t="shared" si="12"/>
        <v>2385967487</v>
      </c>
      <c r="K15" s="2">
        <f t="shared" si="12"/>
        <v>901344283</v>
      </c>
      <c r="L15" s="2">
        <f t="shared" si="12"/>
        <v>1312835811</v>
      </c>
      <c r="M15" s="2">
        <f t="shared" si="12"/>
        <v>2794152082</v>
      </c>
      <c r="N15" s="2">
        <f t="shared" si="12"/>
        <v>864998316</v>
      </c>
      <c r="O15" s="2">
        <f t="shared" si="12"/>
        <v>-780365137</v>
      </c>
      <c r="P15" s="2">
        <f t="shared" si="12"/>
        <v>-818166707</v>
      </c>
      <c r="Q15" s="2">
        <f t="shared" si="12"/>
        <v>-434512959</v>
      </c>
    </row>
    <row r="16" spans="1:17" ht="15.5" x14ac:dyDescent="0.35">
      <c r="C16" t="s">
        <v>29</v>
      </c>
      <c r="D16" s="2">
        <f>IFERROR(INDEX(D51:D500,MATCH($C$16,$C$51:$C$500,0)),"")</f>
        <v>-19773582392</v>
      </c>
      <c r="E16" s="2">
        <f>IFERROR(INDEX(E51:E500,MATCH($C$16,$C$51:$C$500,0)),"")</f>
        <v>6074617993</v>
      </c>
      <c r="H16" s="2">
        <f>IFERROR(SUM(D16:G16)*(4/MAX(1,COUNT(D16:G16))),"")</f>
        <v>-27397928798</v>
      </c>
      <c r="I16" s="2">
        <f t="shared" ref="I16:Q16" si="13">IFERROR(INDEX(I51:I500,MATCH($C$16,$C$51:$C$500,0)),"")</f>
        <v>15099900128</v>
      </c>
      <c r="J16" s="2">
        <f t="shared" si="13"/>
        <v>-11105422224</v>
      </c>
      <c r="K16" s="2">
        <f t="shared" si="13"/>
        <v>-4840124219</v>
      </c>
      <c r="L16" s="2">
        <f t="shared" si="13"/>
        <v>-5857551489</v>
      </c>
      <c r="M16" s="2">
        <f t="shared" si="13"/>
        <v>16518882465</v>
      </c>
      <c r="N16" s="2">
        <f t="shared" si="13"/>
        <v>-4219446784</v>
      </c>
      <c r="O16" s="2">
        <f t="shared" si="13"/>
        <v>3302258552</v>
      </c>
      <c r="P16" s="2">
        <f t="shared" si="13"/>
        <v>3360095289</v>
      </c>
      <c r="Q16" s="2">
        <f t="shared" si="13"/>
        <v>2269712867</v>
      </c>
    </row>
    <row r="17" spans="1:17" ht="15.5" x14ac:dyDescent="0.35">
      <c r="A17" t="s">
        <v>30</v>
      </c>
    </row>
    <row r="18" spans="1:17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311</v>
      </c>
    </row>
    <row r="19" spans="1:17" ht="15.5" x14ac:dyDescent="0.35">
      <c r="A19" t="s">
        <v>40</v>
      </c>
      <c r="C19" t="s">
        <v>41</v>
      </c>
    </row>
    <row r="20" spans="1:17" ht="15.5" x14ac:dyDescent="0.35">
      <c r="A20" t="s">
        <v>42</v>
      </c>
      <c r="C20" t="s">
        <v>43</v>
      </c>
      <c r="D20" s="2">
        <f ca="1">IFERROR(D21*D2,"")</f>
        <v>123200000000</v>
      </c>
      <c r="E20" s="2">
        <f ca="1">IFERROR(E21*E2,"")</f>
        <v>90200000000</v>
      </c>
      <c r="H20" s="2">
        <f t="shared" ref="H20:Q20" ca="1" si="14">IFERROR(H21*H2,"")</f>
        <v>90200000000</v>
      </c>
      <c r="I20" s="2">
        <f t="shared" ca="1" si="14"/>
        <v>174900000000</v>
      </c>
      <c r="J20" s="2">
        <f t="shared" ca="1" si="14"/>
        <v>330000000000</v>
      </c>
      <c r="K20" s="2">
        <f t="shared" ca="1" si="14"/>
        <v>50500000000</v>
      </c>
      <c r="L20" s="2">
        <f t="shared" ca="1" si="14"/>
        <v>97000000000</v>
      </c>
      <c r="M20" s="2">
        <f t="shared" ca="1" si="14"/>
        <v>98000000000</v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  <c r="Q20" s="2" t="str">
        <f t="shared" ca="1" si="14"/>
        <v/>
      </c>
    </row>
    <row r="21" spans="1:17" ht="15.5" x14ac:dyDescent="0.35">
      <c r="C21" t="s">
        <v>12</v>
      </c>
      <c r="D21" s="2">
        <f>IFERROR(INDEX(D51:D500,MATCH($C$7,$C$51:$C$500,0)),"")</f>
        <v>1100000000</v>
      </c>
      <c r="E21" s="2">
        <f>IFERROR(INDEX(E51:E500,MATCH($C$7,$C$51:$C$500,0)),"")</f>
        <v>1100000000</v>
      </c>
      <c r="H21" s="2">
        <f>IFERROR(INDEX(D21:G21,COUNT(D21:G21)),"")</f>
        <v>1100000000</v>
      </c>
      <c r="I21" s="2">
        <f t="shared" ref="I21:Q21" si="15">IFERROR(INDEX(I51:I500,MATCH($C$7,$C$51:$C$500,0)),"")</f>
        <v>1100000000</v>
      </c>
      <c r="J21" s="2">
        <f t="shared" si="15"/>
        <v>1100000000</v>
      </c>
      <c r="K21" s="2">
        <f t="shared" si="15"/>
        <v>1010000000</v>
      </c>
      <c r="L21" s="2">
        <f t="shared" si="15"/>
        <v>1000000000</v>
      </c>
      <c r="M21" s="2">
        <f t="shared" si="15"/>
        <v>1000000000</v>
      </c>
      <c r="N21" s="2">
        <f t="shared" si="15"/>
        <v>800000000</v>
      </c>
      <c r="O21" s="2">
        <f t="shared" si="15"/>
        <v>0</v>
      </c>
      <c r="P21" s="2">
        <f t="shared" si="15"/>
        <v>0</v>
      </c>
      <c r="Q21" s="2">
        <f t="shared" si="15"/>
        <v>0</v>
      </c>
    </row>
    <row r="23" spans="1:17" ht="15.5" x14ac:dyDescent="0.35">
      <c r="B23" t="s">
        <v>44</v>
      </c>
      <c r="C23" t="s">
        <v>45</v>
      </c>
      <c r="D23" s="3">
        <f>IFERROR(D5/D6*100,"")</f>
        <v>-29.007941454050645</v>
      </c>
      <c r="E23" s="3">
        <f>IFERROR(E5/E6*100,"")</f>
        <v>6.4321901830289683</v>
      </c>
      <c r="H23" s="3">
        <f t="shared" ref="H23:Q23" si="16">IFERROR(H5/H6*100,"")</f>
        <v>-29.010660690076843</v>
      </c>
      <c r="I23" s="3">
        <f t="shared" si="16"/>
        <v>24.560171636651937</v>
      </c>
      <c r="J23" s="3">
        <f t="shared" si="16"/>
        <v>-15.396815662861224</v>
      </c>
      <c r="K23" s="3">
        <f t="shared" si="16"/>
        <v>-7.1994103367172615</v>
      </c>
      <c r="L23" s="3">
        <f t="shared" si="16"/>
        <v>-7.5841329631899752</v>
      </c>
      <c r="M23" s="3">
        <f t="shared" si="16"/>
        <v>31.908894671797118</v>
      </c>
      <c r="N23" s="3">
        <f t="shared" si="16"/>
        <v>-16.980581259767931</v>
      </c>
      <c r="O23" s="3">
        <f t="shared" si="16"/>
        <v>10.182871467875062</v>
      </c>
      <c r="P23" s="3">
        <f t="shared" si="16"/>
        <v>11.965974935924564</v>
      </c>
      <c r="Q23" s="3">
        <f t="shared" si="16"/>
        <v>9.2810891274969745</v>
      </c>
    </row>
    <row r="24" spans="1:17" ht="15.5" x14ac:dyDescent="0.35">
      <c r="C24" t="s">
        <v>46</v>
      </c>
      <c r="D24" s="4" t="str">
        <f>IFERROR(_xlfn.RRI(5,I23,D23),"")</f>
        <v/>
      </c>
      <c r="E24" s="4" t="str">
        <f>IFERROR(_xlfn.RRI(5,J23,E23),"")</f>
        <v/>
      </c>
      <c r="H24" s="4" t="str">
        <f t="shared" ref="H24:Q24" si="17">IFERROR(_xlfn.RRI(5,M23,H23),"")</f>
        <v/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ht="15.5" x14ac:dyDescent="0.35">
      <c r="A25" t="s">
        <v>47</v>
      </c>
      <c r="C25" t="s">
        <v>48</v>
      </c>
      <c r="D25" s="3">
        <f>IFERROR(INDEX(D51:D500,MATCH($A$25,$C$51:$C$500,0)),"")</f>
        <v>-17.920000000000002</v>
      </c>
      <c r="E25" s="3">
        <f>IFERROR(INDEX(E51:E500,MATCH($A$25,$C$51:$C$500,0)),"")</f>
        <v>5.51</v>
      </c>
      <c r="H25" s="3">
        <f>IFERROR(INDEX(D25:G25,COUNT(D25:G25)),"")</f>
        <v>5.51</v>
      </c>
      <c r="I25" s="3">
        <f t="shared" ref="I25:Q25" si="18">IFERROR(INDEX(I51:I500,MATCH($C$25,$C$51:$C$500,0)),"")</f>
        <v>17.46</v>
      </c>
      <c r="J25" s="3">
        <f t="shared" si="18"/>
        <v>-8.32</v>
      </c>
      <c r="K25" s="3">
        <f t="shared" si="18"/>
        <v>-3.89</v>
      </c>
      <c r="L25" s="3">
        <f t="shared" si="18"/>
        <v>-4.54</v>
      </c>
      <c r="M25" s="3">
        <f t="shared" si="18"/>
        <v>19.309999999999999</v>
      </c>
      <c r="N25" s="3">
        <f t="shared" si="18"/>
        <v>-4.1900000000000004</v>
      </c>
      <c r="O25" s="3">
        <f t="shared" si="18"/>
        <v>168126.23</v>
      </c>
      <c r="P25" s="3">
        <f t="shared" si="18"/>
        <v>169461.91</v>
      </c>
      <c r="Q25" s="3">
        <f t="shared" si="18"/>
        <v>122346.66</v>
      </c>
    </row>
    <row r="26" spans="1:17" ht="15.5" x14ac:dyDescent="0.35">
      <c r="C26" t="s">
        <v>49</v>
      </c>
      <c r="D26" s="4" t="str">
        <f>IFERROR(_xlfn.RRI(5,I25,D25),"")</f>
        <v/>
      </c>
      <c r="E26" s="4" t="str">
        <f>IFERROR(_xlfn.RRI(5,J25,E25),"")</f>
        <v/>
      </c>
      <c r="H26" s="4">
        <f t="shared" ref="H26:Q26" si="19">IFERROR(_xlfn.RRI(5,M25,H25),"")</f>
        <v>-0.22183110887526614</v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ht="15.5" x14ac:dyDescent="0.35">
      <c r="C27" t="s">
        <v>50</v>
      </c>
      <c r="D27" s="3">
        <f>IFERROR(D4/D21,"")</f>
        <v>2.3510332709090909</v>
      </c>
      <c r="E27" s="3">
        <f>IFERROR(E4/E21,"")</f>
        <v>3.0560893999999998</v>
      </c>
      <c r="H27" s="3">
        <f t="shared" ref="H27:Q27" si="20">IFERROR(H4/H21,"")</f>
        <v>10.814245341818182</v>
      </c>
      <c r="I27" s="3">
        <f t="shared" si="20"/>
        <v>28.358987540000001</v>
      </c>
      <c r="J27" s="3">
        <f t="shared" si="20"/>
        <v>19.654705754545454</v>
      </c>
      <c r="K27" s="3">
        <f t="shared" si="20"/>
        <v>11.000822177227723</v>
      </c>
      <c r="L27" s="3">
        <f t="shared" si="20"/>
        <v>15.642947889</v>
      </c>
      <c r="M27" s="3">
        <f t="shared" si="20"/>
        <v>9.4603810849999999</v>
      </c>
      <c r="N27" s="3">
        <f t="shared" si="20"/>
        <v>17.3002121325</v>
      </c>
      <c r="O27" s="3" t="str">
        <f t="shared" si="20"/>
        <v/>
      </c>
      <c r="P27" s="3" t="str">
        <f t="shared" si="20"/>
        <v/>
      </c>
      <c r="Q27" s="3" t="str">
        <f t="shared" si="20"/>
        <v/>
      </c>
    </row>
    <row r="28" spans="1:17" ht="15.5" x14ac:dyDescent="0.35">
      <c r="C28" t="s">
        <v>51</v>
      </c>
      <c r="D28" s="4">
        <f>IFERROR(_xlfn.RRI(5,I27,D27),"")</f>
        <v>-0.39226589252102639</v>
      </c>
      <c r="E28" s="4">
        <f>IFERROR(_xlfn.RRI(5,J27,E27),"")</f>
        <v>-0.31080851732946346</v>
      </c>
      <c r="H28" s="4">
        <f t="shared" ref="H28:Q28" si="21">IFERROR(_xlfn.RRI(5,M27,H27),"")</f>
        <v>2.711132406602812E-2</v>
      </c>
      <c r="I28" s="4">
        <f t="shared" si="21"/>
        <v>0.10389523494003972</v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ht="15.5" x14ac:dyDescent="0.35">
      <c r="C29" t="s">
        <v>52</v>
      </c>
      <c r="H29" s="4">
        <f t="shared" ref="H29:Q29" si="22">IFERROR(((H25-I25)/I25)*100%,"")</f>
        <v>-0.68442153493699887</v>
      </c>
      <c r="I29" s="4">
        <f t="shared" si="22"/>
        <v>-3.0985576923076925</v>
      </c>
      <c r="J29" s="4">
        <f t="shared" si="22"/>
        <v>1.1388174807197942</v>
      </c>
      <c r="K29" s="4">
        <f t="shared" si="22"/>
        <v>-0.14317180616740086</v>
      </c>
      <c r="L29" s="4">
        <f t="shared" si="22"/>
        <v>-1.2351113412739514</v>
      </c>
      <c r="M29" s="4">
        <f t="shared" si="22"/>
        <v>-5.6085918854415269</v>
      </c>
      <c r="N29" s="4">
        <f t="shared" si="22"/>
        <v>-1.0000249217507584</v>
      </c>
      <c r="O29" s="4">
        <f t="shared" si="22"/>
        <v>-7.8818892103835782E-3</v>
      </c>
      <c r="P29" s="4">
        <f t="shared" si="22"/>
        <v>0.38509633201265975</v>
      </c>
      <c r="Q29" s="4" t="str">
        <f t="shared" si="22"/>
        <v/>
      </c>
    </row>
    <row r="30" spans="1:17" ht="15.5" x14ac:dyDescent="0.35">
      <c r="C30" t="s">
        <v>53</v>
      </c>
      <c r="H30" s="4">
        <f t="shared" ref="H30:Q30" si="23">IFERROR(((H27-I27)/I27)*100%,"")</f>
        <v>-0.61866602865970366</v>
      </c>
      <c r="I30" s="4">
        <f t="shared" si="23"/>
        <v>0.44285993869135121</v>
      </c>
      <c r="J30" s="4">
        <f t="shared" si="23"/>
        <v>0.78665789137394848</v>
      </c>
      <c r="K30" s="4">
        <f t="shared" si="23"/>
        <v>-0.29675517330314599</v>
      </c>
      <c r="L30" s="4">
        <f t="shared" si="23"/>
        <v>0.65352196158385523</v>
      </c>
      <c r="M30" s="4">
        <f t="shared" si="23"/>
        <v>-0.45316386801825248</v>
      </c>
      <c r="N30" s="4" t="str">
        <f t="shared" si="23"/>
        <v/>
      </c>
      <c r="O30" s="4" t="str">
        <f t="shared" si="23"/>
        <v/>
      </c>
      <c r="P30" s="4" t="str">
        <f t="shared" si="23"/>
        <v/>
      </c>
      <c r="Q30" s="4" t="str">
        <f t="shared" si="23"/>
        <v/>
      </c>
    </row>
    <row r="32" spans="1:17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62.94</v>
      </c>
      <c r="E32" s="3">
        <f>IFERROR(INDEX(E51:E500,MATCH($A$32,$C$51:$C$500,0)),"")</f>
        <v>84.19</v>
      </c>
      <c r="H32" s="3">
        <f>IFERROR(INDEX(D32:G32,COUNT(D32:G32)),"")</f>
        <v>84.19</v>
      </c>
      <c r="I32" s="3">
        <f t="shared" ref="I32:Q32" si="24">IFERROR(INDEX(I51:I500,MATCH($C$32,$C$51:$C$500,0)),"")</f>
        <v>71.62</v>
      </c>
      <c r="J32" s="3">
        <f t="shared" si="24"/>
        <v>53.76</v>
      </c>
      <c r="K32" s="3">
        <f t="shared" si="24"/>
        <v>54.1</v>
      </c>
      <c r="L32" s="3">
        <f t="shared" si="24"/>
        <v>58.65</v>
      </c>
      <c r="M32" s="3">
        <f t="shared" si="24"/>
        <v>61.4</v>
      </c>
      <c r="N32" s="3">
        <f t="shared" si="24"/>
        <v>26.9</v>
      </c>
      <c r="O32" s="3">
        <f t="shared" si="24"/>
        <v>1629453.23</v>
      </c>
      <c r="P32" s="3">
        <f t="shared" si="24"/>
        <v>1463528.1</v>
      </c>
      <c r="Q32" s="3">
        <f t="shared" si="24"/>
        <v>1318236.03</v>
      </c>
    </row>
    <row r="33" spans="1:17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1.3</v>
      </c>
      <c r="E33" s="3">
        <f>IFERROR(INDEX(E51:E500,MATCH($A$33,$C$51:$C$500,0)),"")</f>
        <v>1.33</v>
      </c>
      <c r="H33" s="3">
        <f>IFERROR(INDEX(D33:G33,COUNT(D33:G33)),"")</f>
        <v>1.33</v>
      </c>
      <c r="I33" s="3">
        <f t="shared" ref="I33:Q33" si="25">IFERROR(INDEX(I51:I500,MATCH($C$33,$C$51:$C$500,0)),"")</f>
        <v>2.2200000000000002</v>
      </c>
      <c r="J33" s="3">
        <f t="shared" si="25"/>
        <v>5.58</v>
      </c>
      <c r="K33" s="3">
        <f t="shared" si="25"/>
        <v>0.92</v>
      </c>
      <c r="L33" s="3">
        <f t="shared" si="25"/>
        <v>1.65</v>
      </c>
      <c r="M33" s="3">
        <f t="shared" si="25"/>
        <v>1.6</v>
      </c>
      <c r="N33" s="3">
        <f t="shared" si="25"/>
        <v>0</v>
      </c>
      <c r="O33" s="3">
        <f t="shared" si="25"/>
        <v>0</v>
      </c>
      <c r="P33" s="3">
        <f t="shared" si="25"/>
        <v>0</v>
      </c>
      <c r="Q33" s="3">
        <f t="shared" si="25"/>
        <v>0</v>
      </c>
    </row>
    <row r="34" spans="1:17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-4.58</v>
      </c>
      <c r="E34" s="3">
        <f>IFERROR(INDEX(E51:E500,MATCH($A$34,$C$51:$C$500,0)),"")</f>
        <v>20.329999999999998</v>
      </c>
      <c r="H34" s="3">
        <f>IFERROR(INDEX(D34:G34,COUNT(D34:G34)),"")</f>
        <v>20.329999999999998</v>
      </c>
      <c r="I34" s="3">
        <f t="shared" ref="I34:Q34" si="26">IFERROR(INDEX(I51:I500,MATCH($C$34,$C$51:$C$500,0)),"")</f>
        <v>9.11</v>
      </c>
      <c r="J34" s="3">
        <f t="shared" si="26"/>
        <v>-36.06</v>
      </c>
      <c r="K34" s="3">
        <f t="shared" si="26"/>
        <v>-12.85</v>
      </c>
      <c r="L34" s="3">
        <f t="shared" si="26"/>
        <v>-21.37</v>
      </c>
      <c r="M34" s="3">
        <f t="shared" si="26"/>
        <v>5.08</v>
      </c>
      <c r="N34" s="3">
        <f t="shared" si="26"/>
        <v>0</v>
      </c>
      <c r="O34" s="3">
        <f t="shared" si="26"/>
        <v>0</v>
      </c>
      <c r="P34" s="3">
        <f t="shared" si="26"/>
        <v>0</v>
      </c>
      <c r="Q34" s="3">
        <f t="shared" si="26"/>
        <v>0</v>
      </c>
    </row>
    <row r="35" spans="1:17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34.99</v>
      </c>
      <c r="E35" s="3">
        <f>IFERROR(INDEX(E51:E500,MATCH($A$35,$C$51:$C$500,0)),"")</f>
        <v>36.76</v>
      </c>
      <c r="H35" s="3">
        <f>IFERROR(INDEX(D35:G35,COUNT(D35:G35)),"")</f>
        <v>36.76</v>
      </c>
      <c r="I35" s="3">
        <f t="shared" ref="I35:Q35" si="27">IFERROR(INDEX(I51:I500,MATCH($C$35,$C$51:$C$500,0)),"")</f>
        <v>5.62</v>
      </c>
      <c r="J35" s="3">
        <f t="shared" si="27"/>
        <v>15.31</v>
      </c>
      <c r="K35" s="3">
        <f t="shared" si="27"/>
        <v>4.55</v>
      </c>
      <c r="L35" s="3">
        <f t="shared" si="27"/>
        <v>6.2</v>
      </c>
      <c r="M35" s="3">
        <f t="shared" si="27"/>
        <v>10.36</v>
      </c>
      <c r="N35" s="3">
        <f t="shared" si="27"/>
        <v>0</v>
      </c>
      <c r="O35" s="3">
        <f t="shared" si="27"/>
        <v>0</v>
      </c>
      <c r="P35" s="3">
        <f t="shared" si="27"/>
        <v>0</v>
      </c>
      <c r="Q35" s="3">
        <f t="shared" si="27"/>
        <v>0</v>
      </c>
    </row>
    <row r="36" spans="1:17" ht="15.5" x14ac:dyDescent="0.35">
      <c r="B36" t="s">
        <v>66</v>
      </c>
      <c r="C36" t="s">
        <v>67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Q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</row>
    <row r="37" spans="1:17" ht="15.5" x14ac:dyDescent="0.35">
      <c r="B37" t="s">
        <v>68</v>
      </c>
      <c r="C37" t="s">
        <v>69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Q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</row>
    <row r="50" spans="2:17" ht="15.5" x14ac:dyDescent="0.35">
      <c r="D50" t="s">
        <v>70</v>
      </c>
      <c r="E50" t="s">
        <v>243</v>
      </c>
      <c r="F50" t="s">
        <v>71</v>
      </c>
      <c r="G50" t="s">
        <v>244</v>
      </c>
      <c r="H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311</v>
      </c>
    </row>
    <row r="51" spans="2:17" ht="15.5" x14ac:dyDescent="0.35">
      <c r="B51" t="s">
        <v>75</v>
      </c>
      <c r="C51" t="s">
        <v>6</v>
      </c>
      <c r="D51" s="5">
        <v>2586136598</v>
      </c>
      <c r="E51" s="5">
        <v>3361698340</v>
      </c>
      <c r="F51" s="5">
        <v>-106338017</v>
      </c>
      <c r="G51" s="5">
        <v>15302990266</v>
      </c>
      <c r="I51" s="5">
        <v>31194886294</v>
      </c>
      <c r="J51" s="5">
        <v>21620176330</v>
      </c>
      <c r="K51" s="5">
        <v>11110830399</v>
      </c>
      <c r="L51" s="5">
        <v>15642947889</v>
      </c>
      <c r="M51" s="5">
        <v>9460381085</v>
      </c>
      <c r="N51" s="5">
        <v>13840169706</v>
      </c>
      <c r="O51" s="5">
        <v>20296021233</v>
      </c>
      <c r="P51" s="5">
        <v>22945390128</v>
      </c>
      <c r="Q51" s="5">
        <v>22814910907</v>
      </c>
    </row>
    <row r="52" spans="2:17" ht="15.5" x14ac:dyDescent="0.35">
      <c r="C52" t="s">
        <v>76</v>
      </c>
      <c r="D52" s="5">
        <v>-1448010712</v>
      </c>
      <c r="E52" s="5">
        <v>-1299122363</v>
      </c>
      <c r="F52" s="5">
        <v>-6999633698</v>
      </c>
      <c r="G52" s="5">
        <v>-7031130111</v>
      </c>
      <c r="I52" s="5">
        <v>-19191096782</v>
      </c>
      <c r="J52" s="5">
        <v>-19723166550</v>
      </c>
      <c r="K52" s="5">
        <v>-9244607576</v>
      </c>
      <c r="L52" s="5">
        <v>-12616198070</v>
      </c>
      <c r="M52" s="5">
        <v>-7356618727</v>
      </c>
      <c r="N52" s="5">
        <v>-8996838650</v>
      </c>
      <c r="O52" s="5">
        <v>-5953589360</v>
      </c>
      <c r="P52" s="5">
        <v>-10396633599</v>
      </c>
      <c r="Q52" s="5">
        <v>-11823942970</v>
      </c>
    </row>
    <row r="53" spans="2:17" ht="15.5" x14ac:dyDescent="0.35">
      <c r="C53" t="s">
        <v>77</v>
      </c>
      <c r="D53" s="5">
        <v>1138125886</v>
      </c>
      <c r="E53" s="5">
        <v>2062575977</v>
      </c>
      <c r="F53" s="5">
        <v>-7105971715</v>
      </c>
      <c r="G53" s="5">
        <v>8271860155</v>
      </c>
      <c r="I53" s="5">
        <v>12003789512</v>
      </c>
      <c r="J53" s="5">
        <v>1897009780</v>
      </c>
      <c r="K53" s="5">
        <v>1866222823</v>
      </c>
      <c r="L53" s="5">
        <v>3026749819</v>
      </c>
      <c r="M53" s="5">
        <v>2103762358</v>
      </c>
      <c r="N53" s="5">
        <v>4843331056</v>
      </c>
      <c r="O53" s="5">
        <v>14342431873</v>
      </c>
      <c r="P53" s="5">
        <v>12548756529</v>
      </c>
      <c r="Q53" s="5">
        <v>10990967937</v>
      </c>
    </row>
    <row r="54" spans="2:17" ht="15.5" x14ac:dyDescent="0.35">
      <c r="C54" t="s">
        <v>78</v>
      </c>
      <c r="D54" s="5">
        <v>-4007643017</v>
      </c>
      <c r="E54" s="5">
        <v>-4561914406</v>
      </c>
      <c r="F54" s="5">
        <v>-8167203693</v>
      </c>
      <c r="G54" s="5">
        <v>-4440248902</v>
      </c>
      <c r="I54" s="5">
        <v>-20523283460</v>
      </c>
      <c r="J54" s="5">
        <v>-12366956670</v>
      </c>
      <c r="K54" s="5">
        <v>-7573338453</v>
      </c>
      <c r="L54" s="5">
        <v>-8459803050</v>
      </c>
      <c r="M54" s="5">
        <v>-12379746689</v>
      </c>
      <c r="N54" s="5">
        <v>-7836842545</v>
      </c>
      <c r="O54" s="5">
        <v>-7804743315</v>
      </c>
      <c r="P54" s="5">
        <v>-7669129399</v>
      </c>
      <c r="Q54" s="5">
        <v>-8453891467</v>
      </c>
    </row>
    <row r="55" spans="2:17" ht="15.5" x14ac:dyDescent="0.35">
      <c r="C55" t="s">
        <v>245</v>
      </c>
      <c r="D55" s="5">
        <v>-109587149</v>
      </c>
      <c r="E55" s="5">
        <v>-247363354</v>
      </c>
      <c r="F55" s="5">
        <v>225329748</v>
      </c>
      <c r="G55" s="5">
        <v>-283940660</v>
      </c>
      <c r="I55" s="5">
        <v>-513746044</v>
      </c>
      <c r="J55" s="5">
        <v>-748479836</v>
      </c>
      <c r="K55" s="5">
        <v>-1503988022</v>
      </c>
      <c r="L55" s="5">
        <v>-1693823725</v>
      </c>
      <c r="M55" s="5">
        <v>-1012786350</v>
      </c>
      <c r="N55" s="5">
        <v>-859631765</v>
      </c>
      <c r="O55" s="5">
        <v>-1283476804</v>
      </c>
      <c r="P55" s="5">
        <v>-1336071826</v>
      </c>
      <c r="Q55" s="5">
        <v>-1503504653</v>
      </c>
    </row>
    <row r="56" spans="2:17" ht="15.5" x14ac:dyDescent="0.35">
      <c r="C56" t="s">
        <v>246</v>
      </c>
      <c r="D56" s="5">
        <v>-3898055868</v>
      </c>
      <c r="E56" s="5">
        <v>-4314551052</v>
      </c>
      <c r="F56" s="5">
        <v>-8392533441</v>
      </c>
      <c r="G56" s="5">
        <v>-4156308242</v>
      </c>
      <c r="I56" s="5">
        <v>-20009537416</v>
      </c>
      <c r="J56" s="5">
        <v>-11618476834</v>
      </c>
      <c r="K56" s="5">
        <v>-6069350431</v>
      </c>
      <c r="L56" s="5">
        <v>-6765979325</v>
      </c>
      <c r="M56" s="5">
        <v>-11366960339</v>
      </c>
      <c r="N56" s="5">
        <v>-6977210780</v>
      </c>
      <c r="O56" s="5">
        <v>-6521266511</v>
      </c>
      <c r="P56" s="5">
        <v>-6333057573</v>
      </c>
      <c r="Q56" s="5">
        <v>-6950386814</v>
      </c>
    </row>
    <row r="57" spans="2:17" ht="15.5" x14ac:dyDescent="0.35">
      <c r="C57" t="s">
        <v>80</v>
      </c>
      <c r="D57" s="5">
        <v>-2869517131</v>
      </c>
      <c r="E57" s="5">
        <v>-2499338429</v>
      </c>
      <c r="F57" s="5">
        <v>-15273175408</v>
      </c>
      <c r="G57" s="5">
        <v>3831611253</v>
      </c>
      <c r="I57" s="5">
        <v>-8519493948</v>
      </c>
      <c r="J57" s="5">
        <v>-10469946890</v>
      </c>
      <c r="K57" s="5">
        <v>-5707115630</v>
      </c>
      <c r="L57" s="5">
        <v>-5433053231</v>
      </c>
      <c r="M57" s="5">
        <v>-10275984331</v>
      </c>
      <c r="N57" s="5">
        <v>-2993511489</v>
      </c>
      <c r="O57" s="5">
        <v>6537688558</v>
      </c>
      <c r="P57" s="5">
        <v>4879627130</v>
      </c>
      <c r="Q57" s="5">
        <v>2537076470</v>
      </c>
    </row>
    <row r="58" spans="2:17" ht="15.5" x14ac:dyDescent="0.35">
      <c r="C58" t="s">
        <v>81</v>
      </c>
      <c r="D58" s="5">
        <v>-16904065261</v>
      </c>
      <c r="E58" s="5">
        <v>8573956422</v>
      </c>
      <c r="F58" s="5">
        <v>23862297821</v>
      </c>
      <c r="G58" s="5">
        <v>-75204967</v>
      </c>
      <c r="I58" s="5">
        <v>23619394076</v>
      </c>
      <c r="J58" s="5">
        <v>-635475334</v>
      </c>
      <c r="K58" s="5">
        <v>866991411</v>
      </c>
      <c r="L58" s="5">
        <v>-424498258</v>
      </c>
      <c r="M58" s="5">
        <v>26794866796</v>
      </c>
      <c r="N58" s="5">
        <v>-1225935295</v>
      </c>
      <c r="O58" s="5">
        <v>-3235430006</v>
      </c>
      <c r="P58" s="5">
        <v>-1519531841</v>
      </c>
      <c r="Q58" s="5">
        <v>-267363603</v>
      </c>
    </row>
    <row r="59" spans="2:17" ht="15.5" x14ac:dyDescent="0.35">
      <c r="C59" t="s">
        <v>82</v>
      </c>
      <c r="L59" s="5">
        <v>-83392703</v>
      </c>
      <c r="M59" s="5">
        <v>-197926641</v>
      </c>
      <c r="N59" s="5">
        <v>34049983</v>
      </c>
      <c r="O59" s="5">
        <v>13866285</v>
      </c>
      <c r="P59" s="5">
        <v>79191710</v>
      </c>
      <c r="Q59" s="5">
        <v>37886802</v>
      </c>
    </row>
    <row r="60" spans="2:17" ht="15.5" x14ac:dyDescent="0.35">
      <c r="C60" t="s">
        <v>312</v>
      </c>
      <c r="L60" s="5">
        <v>5112500</v>
      </c>
      <c r="M60" s="5">
        <v>27738125282</v>
      </c>
      <c r="N60" s="5">
        <v>292047665</v>
      </c>
      <c r="O60" s="5">
        <v>3000000</v>
      </c>
      <c r="P60" s="5">
        <v>74118750</v>
      </c>
      <c r="Q60" s="5">
        <v>87000000</v>
      </c>
    </row>
    <row r="61" spans="2:17" ht="15.5" x14ac:dyDescent="0.35">
      <c r="C61" t="s">
        <v>142</v>
      </c>
      <c r="I61" s="5">
        <v>12333091</v>
      </c>
      <c r="J61" s="5">
        <v>14136467</v>
      </c>
    </row>
    <row r="62" spans="2:17" ht="15.5" x14ac:dyDescent="0.35">
      <c r="C62" t="s">
        <v>27</v>
      </c>
      <c r="I62" s="5">
        <v>-1116902685</v>
      </c>
      <c r="J62" s="5">
        <v>-272947915</v>
      </c>
      <c r="L62" s="5">
        <v>-449264281</v>
      </c>
      <c r="M62" s="5">
        <v>-765823044</v>
      </c>
      <c r="N62" s="5">
        <v>-1554752412</v>
      </c>
      <c r="O62" s="5">
        <v>-3263481425</v>
      </c>
      <c r="P62" s="5">
        <v>-1974467617</v>
      </c>
      <c r="Q62" s="5">
        <v>-596309476</v>
      </c>
    </row>
    <row r="63" spans="2:17" ht="15.5" x14ac:dyDescent="0.35">
      <c r="C63" t="s">
        <v>83</v>
      </c>
      <c r="F63" s="5">
        <v>-2744292858</v>
      </c>
      <c r="I63" s="5">
        <v>-2744292858</v>
      </c>
      <c r="J63" s="5">
        <v>462054597</v>
      </c>
    </row>
    <row r="64" spans="2:17" ht="15.5" x14ac:dyDescent="0.35">
      <c r="C64" t="s">
        <v>84</v>
      </c>
      <c r="D64" s="5">
        <v>-16904065261</v>
      </c>
      <c r="E64" s="5">
        <v>8573956422</v>
      </c>
      <c r="F64" s="5">
        <v>23862297821</v>
      </c>
      <c r="G64" s="5">
        <v>-75204967</v>
      </c>
      <c r="I64" s="5">
        <v>23619394076</v>
      </c>
      <c r="J64" s="5">
        <v>-635475334</v>
      </c>
      <c r="K64" s="5">
        <v>866991411</v>
      </c>
      <c r="L64" s="5">
        <v>-424498258</v>
      </c>
      <c r="M64" s="5">
        <v>26794866796</v>
      </c>
      <c r="N64" s="5">
        <v>-1225935295</v>
      </c>
      <c r="O64" s="5">
        <v>-3235430006</v>
      </c>
      <c r="P64" s="5">
        <v>-1519531841</v>
      </c>
      <c r="Q64" s="5">
        <v>-267363603</v>
      </c>
    </row>
    <row r="65" spans="2:17" ht="15.5" x14ac:dyDescent="0.35">
      <c r="C65" t="s">
        <v>29</v>
      </c>
      <c r="D65" s="5">
        <v>-19773582392</v>
      </c>
      <c r="E65" s="5">
        <v>6074617993</v>
      </c>
      <c r="F65" s="5">
        <v>8589122413</v>
      </c>
      <c r="G65" s="5">
        <v>3756406286</v>
      </c>
      <c r="I65" s="5">
        <v>15099900128</v>
      </c>
      <c r="J65" s="5">
        <v>-11105422224</v>
      </c>
      <c r="K65" s="5">
        <v>-4840124219</v>
      </c>
      <c r="L65" s="5">
        <v>-5857551489</v>
      </c>
      <c r="M65" s="5">
        <v>16518882465</v>
      </c>
      <c r="N65" s="5">
        <v>-4219446784</v>
      </c>
      <c r="O65" s="5">
        <v>3302258552</v>
      </c>
      <c r="P65" s="5">
        <v>3360095289</v>
      </c>
      <c r="Q65" s="5">
        <v>2269712867</v>
      </c>
    </row>
    <row r="66" spans="2:17" ht="15.5" x14ac:dyDescent="0.35">
      <c r="C66" t="s">
        <v>28</v>
      </c>
      <c r="F66" s="5">
        <v>1415837172</v>
      </c>
      <c r="I66" s="5">
        <v>1415837172</v>
      </c>
      <c r="J66" s="5">
        <v>2385967487</v>
      </c>
      <c r="K66" s="5">
        <v>901344283</v>
      </c>
      <c r="L66" s="5">
        <v>1312835811</v>
      </c>
      <c r="M66" s="5">
        <v>2794152082</v>
      </c>
      <c r="N66" s="5">
        <v>864998316</v>
      </c>
      <c r="O66" s="5">
        <v>-780365137</v>
      </c>
      <c r="P66" s="5">
        <v>-818166707</v>
      </c>
      <c r="Q66" s="5">
        <v>-434512959</v>
      </c>
    </row>
    <row r="67" spans="2:17" ht="15.5" x14ac:dyDescent="0.35">
      <c r="C67" t="s">
        <v>85</v>
      </c>
      <c r="F67" s="5">
        <v>-1857493770</v>
      </c>
      <c r="I67" s="5">
        <v>-1857493770</v>
      </c>
      <c r="J67" s="5">
        <v>-798057481</v>
      </c>
      <c r="O67" s="5">
        <v>-798527290</v>
      </c>
      <c r="P67" s="5">
        <v>-880819937</v>
      </c>
      <c r="Q67" s="5">
        <v>-844614092</v>
      </c>
    </row>
    <row r="68" spans="2:17" ht="15.5" x14ac:dyDescent="0.35">
      <c r="C68" t="s">
        <v>87</v>
      </c>
      <c r="F68" s="5">
        <v>3273330942</v>
      </c>
      <c r="I68" s="5">
        <v>3273330942</v>
      </c>
      <c r="J68" s="5">
        <v>3184024968</v>
      </c>
      <c r="K68" s="5">
        <v>901344283</v>
      </c>
      <c r="L68" s="5">
        <v>1312835811</v>
      </c>
      <c r="M68" s="5">
        <v>2794152082</v>
      </c>
      <c r="N68" s="5">
        <v>864998316</v>
      </c>
      <c r="O68" s="5">
        <v>18162153</v>
      </c>
      <c r="P68" s="5">
        <v>62653230</v>
      </c>
      <c r="Q68" s="5">
        <v>410101133</v>
      </c>
    </row>
    <row r="69" spans="2:17" ht="15.5" x14ac:dyDescent="0.35">
      <c r="C69" t="s">
        <v>88</v>
      </c>
      <c r="F69" s="5">
        <v>1415837172</v>
      </c>
      <c r="I69" s="5">
        <v>1415837172</v>
      </c>
      <c r="J69" s="5">
        <v>2385967487</v>
      </c>
      <c r="K69" s="5">
        <v>901344283</v>
      </c>
      <c r="L69" s="5">
        <v>1312835811</v>
      </c>
      <c r="M69" s="5">
        <v>2794152082</v>
      </c>
      <c r="N69" s="5">
        <v>864998316</v>
      </c>
      <c r="O69" s="5">
        <v>-780365137</v>
      </c>
      <c r="P69" s="5">
        <v>-818166707</v>
      </c>
      <c r="Q69" s="5">
        <v>-434512959</v>
      </c>
    </row>
    <row r="70" spans="2:17" ht="15.5" x14ac:dyDescent="0.35">
      <c r="C70" t="s">
        <v>89</v>
      </c>
      <c r="D70" s="5">
        <v>-19773582392</v>
      </c>
      <c r="E70" s="5">
        <v>6074617993</v>
      </c>
      <c r="F70" s="5">
        <v>10004959585</v>
      </c>
      <c r="G70" s="5">
        <v>3756406286</v>
      </c>
      <c r="I70" s="5">
        <v>16515737300</v>
      </c>
      <c r="J70" s="5">
        <v>-8719454737</v>
      </c>
      <c r="K70" s="5">
        <v>-3938779936</v>
      </c>
      <c r="L70" s="5">
        <v>-4544715678</v>
      </c>
      <c r="M70" s="5">
        <v>19313034547</v>
      </c>
      <c r="N70" s="5">
        <v>-3354448468</v>
      </c>
      <c r="O70" s="5">
        <v>2521893415</v>
      </c>
      <c r="P70" s="5">
        <v>2541928582</v>
      </c>
      <c r="Q70" s="5">
        <v>1835199908</v>
      </c>
    </row>
    <row r="71" spans="2:17" ht="15.5" x14ac:dyDescent="0.35">
      <c r="C71" t="s">
        <v>90</v>
      </c>
      <c r="F71" s="5">
        <v>-47358713154</v>
      </c>
      <c r="G71" s="5">
        <v>47806618600</v>
      </c>
      <c r="I71" s="5">
        <v>447905446</v>
      </c>
      <c r="J71" s="5">
        <v>-22771503</v>
      </c>
      <c r="L71" s="5">
        <v>96734325</v>
      </c>
      <c r="M71" s="5">
        <v>278533320</v>
      </c>
      <c r="N71" s="5">
        <v>-299626860</v>
      </c>
      <c r="O71" s="5">
        <v>-33016500</v>
      </c>
      <c r="P71" s="5">
        <v>84952500</v>
      </c>
    </row>
    <row r="72" spans="2:17" ht="15.5" x14ac:dyDescent="0.35">
      <c r="C72" t="s">
        <v>91</v>
      </c>
      <c r="D72" s="5">
        <v>-19773582392</v>
      </c>
      <c r="E72" s="5">
        <v>6074617993</v>
      </c>
      <c r="F72" s="5">
        <v>-37353753569</v>
      </c>
      <c r="G72" s="5">
        <v>51563024886</v>
      </c>
      <c r="I72" s="5">
        <v>16963642746</v>
      </c>
      <c r="J72" s="5">
        <v>-8742226240</v>
      </c>
      <c r="K72" s="5">
        <v>-3938779936</v>
      </c>
      <c r="L72" s="5">
        <v>-4447981353</v>
      </c>
      <c r="M72" s="5">
        <v>19591567867</v>
      </c>
      <c r="N72" s="5">
        <v>-3654075328</v>
      </c>
      <c r="O72" s="5">
        <v>2488876915</v>
      </c>
      <c r="P72" s="5">
        <v>2626881082</v>
      </c>
      <c r="Q72" s="5">
        <v>1835199908</v>
      </c>
    </row>
    <row r="73" spans="2:17" ht="15.5" x14ac:dyDescent="0.35">
      <c r="C73" t="s">
        <v>92</v>
      </c>
      <c r="D73" s="5">
        <v>-19773581833</v>
      </c>
      <c r="E73" s="5">
        <v>6074617994</v>
      </c>
      <c r="F73" s="5">
        <v>10004959586</v>
      </c>
      <c r="G73" s="5">
        <v>3756406285</v>
      </c>
      <c r="I73" s="5">
        <v>16515737300</v>
      </c>
      <c r="J73" s="5">
        <v>-8719364737</v>
      </c>
      <c r="K73" s="5">
        <v>-3938779936</v>
      </c>
      <c r="L73" s="5">
        <v>-4544715678</v>
      </c>
      <c r="M73" s="5">
        <v>19313034547</v>
      </c>
      <c r="N73" s="5">
        <v>-3354448468</v>
      </c>
      <c r="O73" s="5">
        <v>2521893415</v>
      </c>
      <c r="P73" s="5">
        <v>2541928582</v>
      </c>
      <c r="Q73" s="5">
        <v>1835199908</v>
      </c>
    </row>
    <row r="74" spans="2:17" ht="15.5" x14ac:dyDescent="0.35">
      <c r="C74" t="s">
        <v>8</v>
      </c>
      <c r="D74" s="5">
        <v>-19773581833</v>
      </c>
      <c r="E74" s="5">
        <v>6074617994</v>
      </c>
      <c r="F74" s="5">
        <v>-34609460710</v>
      </c>
      <c r="G74" s="5">
        <v>51563024885</v>
      </c>
      <c r="I74" s="5">
        <v>19707935604</v>
      </c>
      <c r="J74" s="5">
        <v>-9204190837</v>
      </c>
      <c r="K74" s="5">
        <v>-3938779936</v>
      </c>
      <c r="L74" s="5">
        <v>-4447981353</v>
      </c>
      <c r="M74" s="5">
        <v>19591567867</v>
      </c>
      <c r="N74" s="5">
        <v>-3654075328</v>
      </c>
      <c r="O74" s="5">
        <v>2488876915</v>
      </c>
      <c r="P74" s="5">
        <v>2626881082</v>
      </c>
      <c r="Q74" s="5">
        <v>1835199908</v>
      </c>
    </row>
    <row r="75" spans="2:17" ht="15.5" x14ac:dyDescent="0.35">
      <c r="C75" t="s">
        <v>94</v>
      </c>
      <c r="D75" s="5">
        <v>-19773581833</v>
      </c>
      <c r="E75" s="5">
        <v>6074617994</v>
      </c>
      <c r="F75" s="5">
        <v>10004959586</v>
      </c>
      <c r="G75" s="5">
        <v>3756406285</v>
      </c>
      <c r="I75" s="5">
        <v>16515737300</v>
      </c>
      <c r="J75" s="5">
        <v>-8719364737</v>
      </c>
      <c r="K75" s="5">
        <v>-3938779936</v>
      </c>
      <c r="L75" s="5">
        <v>-4544715678</v>
      </c>
      <c r="M75" s="5">
        <v>19313034547</v>
      </c>
      <c r="N75" s="5">
        <v>-3354448468</v>
      </c>
      <c r="O75" s="5">
        <v>2521893415</v>
      </c>
      <c r="P75" s="5">
        <v>2541928582</v>
      </c>
      <c r="Q75" s="5">
        <v>1835199908</v>
      </c>
    </row>
    <row r="76" spans="2:17" ht="15.5" x14ac:dyDescent="0.35">
      <c r="C76" t="s">
        <v>95</v>
      </c>
      <c r="D76" s="5">
        <v>-19773581833</v>
      </c>
      <c r="E76" s="5">
        <v>6074617994</v>
      </c>
      <c r="F76" s="5">
        <v>-37353753568</v>
      </c>
      <c r="G76" s="5">
        <v>51563024885</v>
      </c>
      <c r="I76" s="5">
        <v>16963642746</v>
      </c>
      <c r="J76" s="5">
        <v>-8742136240</v>
      </c>
      <c r="K76" s="5">
        <v>-3938779936</v>
      </c>
      <c r="L76" s="5">
        <v>-4447981353</v>
      </c>
      <c r="M76" s="5">
        <v>19591567867</v>
      </c>
      <c r="N76" s="5">
        <v>-3654075328</v>
      </c>
      <c r="O76" s="5">
        <v>2488876915</v>
      </c>
      <c r="P76" s="5">
        <v>2626881082</v>
      </c>
      <c r="Q76" s="5">
        <v>1835199908</v>
      </c>
    </row>
    <row r="77" spans="2:17" ht="15.5" x14ac:dyDescent="0.35">
      <c r="C77" t="s">
        <v>96</v>
      </c>
      <c r="D77" s="5">
        <v>-19773581833</v>
      </c>
      <c r="E77" s="5">
        <v>6074617994</v>
      </c>
      <c r="F77" s="5">
        <v>-37353753568</v>
      </c>
      <c r="G77" s="5">
        <v>51563024885</v>
      </c>
      <c r="I77" s="5">
        <v>16963642746</v>
      </c>
      <c r="J77" s="5">
        <v>-8742136240</v>
      </c>
      <c r="K77" s="5">
        <v>-3938779936</v>
      </c>
      <c r="L77" s="5">
        <v>-4447981353</v>
      </c>
      <c r="M77" s="5">
        <v>19591567867</v>
      </c>
      <c r="N77" s="5">
        <v>-3654075328</v>
      </c>
      <c r="O77" s="5">
        <v>2488876915</v>
      </c>
      <c r="P77" s="5">
        <v>2626881082</v>
      </c>
      <c r="Q77" s="5">
        <v>1835199908</v>
      </c>
    </row>
    <row r="79" spans="2:17" ht="15.5" x14ac:dyDescent="0.35">
      <c r="B79" t="s">
        <v>97</v>
      </c>
      <c r="C79" t="s">
        <v>98</v>
      </c>
    </row>
    <row r="80" spans="2:17" ht="15.5" x14ac:dyDescent="0.35">
      <c r="C80" t="s">
        <v>99</v>
      </c>
    </row>
    <row r="81" spans="3:17" ht="15.5" x14ac:dyDescent="0.35">
      <c r="C81" t="s">
        <v>20</v>
      </c>
      <c r="D81" s="5">
        <v>7004624014</v>
      </c>
      <c r="E81" s="5">
        <v>1457795455</v>
      </c>
      <c r="F81" s="5">
        <v>3122209470</v>
      </c>
      <c r="G81" s="5">
        <v>975627705</v>
      </c>
      <c r="I81" s="5">
        <v>3122209470</v>
      </c>
      <c r="J81" s="5">
        <v>5744630742</v>
      </c>
      <c r="K81" s="5">
        <v>207894346</v>
      </c>
      <c r="L81" s="5">
        <v>326660278</v>
      </c>
      <c r="M81" s="5">
        <v>9820863989</v>
      </c>
      <c r="N81" s="5">
        <v>509374673</v>
      </c>
      <c r="O81" s="5">
        <v>2746326397</v>
      </c>
      <c r="P81" s="5">
        <v>1264208838</v>
      </c>
      <c r="Q81" s="5">
        <v>5062554498</v>
      </c>
    </row>
    <row r="82" spans="3:17" ht="15.5" x14ac:dyDescent="0.35">
      <c r="C82" t="s">
        <v>100</v>
      </c>
      <c r="D82" s="5">
        <v>17967928996</v>
      </c>
      <c r="E82" s="5">
        <v>17696725018</v>
      </c>
      <c r="F82" s="5">
        <v>14814826380</v>
      </c>
      <c r="G82" s="5">
        <v>18757440146</v>
      </c>
      <c r="I82" s="5">
        <v>14814826380</v>
      </c>
      <c r="J82" s="5">
        <v>16105517303</v>
      </c>
      <c r="K82" s="5">
        <v>1918604396</v>
      </c>
      <c r="L82" s="5">
        <v>4520490351</v>
      </c>
      <c r="M82" s="5">
        <v>2410082552</v>
      </c>
      <c r="N82" s="5">
        <v>10117595325</v>
      </c>
      <c r="O82" s="5">
        <v>11727896766</v>
      </c>
      <c r="P82" s="5">
        <v>10314085522</v>
      </c>
      <c r="Q82" s="5">
        <v>7935848362</v>
      </c>
    </row>
    <row r="83" spans="3:17" ht="15.5" x14ac:dyDescent="0.35">
      <c r="C83" t="s">
        <v>249</v>
      </c>
      <c r="F83" s="5">
        <v>9812240001</v>
      </c>
      <c r="I83" s="5">
        <v>9812240001</v>
      </c>
      <c r="J83" s="5">
        <v>10450000000</v>
      </c>
    </row>
    <row r="84" spans="3:17" ht="15.5" x14ac:dyDescent="0.35">
      <c r="C84" t="s">
        <v>250</v>
      </c>
      <c r="F84" s="5">
        <v>421294325</v>
      </c>
      <c r="I84" s="5">
        <v>421294325</v>
      </c>
    </row>
    <row r="85" spans="3:17" ht="15.5" x14ac:dyDescent="0.35">
      <c r="C85" t="s">
        <v>251</v>
      </c>
      <c r="D85" s="5">
        <v>17967928996</v>
      </c>
      <c r="E85" s="5">
        <v>17696725018</v>
      </c>
      <c r="F85" s="5">
        <v>14814826380</v>
      </c>
      <c r="G85" s="5">
        <v>18757440146</v>
      </c>
      <c r="I85" s="5">
        <v>14814826380</v>
      </c>
      <c r="J85" s="5">
        <v>16105517303</v>
      </c>
      <c r="K85" s="5">
        <v>1918604396</v>
      </c>
      <c r="L85" s="5">
        <v>4520490351</v>
      </c>
      <c r="M85" s="5">
        <v>2410082552</v>
      </c>
      <c r="N85" s="5">
        <v>10117595325</v>
      </c>
      <c r="O85" s="5">
        <v>11727896766</v>
      </c>
      <c r="P85" s="5">
        <v>10314085522</v>
      </c>
      <c r="Q85" s="5">
        <v>7935848362</v>
      </c>
    </row>
    <row r="86" spans="3:17" ht="15.5" x14ac:dyDescent="0.35">
      <c r="C86" t="s">
        <v>102</v>
      </c>
      <c r="D86" s="5">
        <v>17684405165</v>
      </c>
      <c r="E86" s="5">
        <v>21895114126</v>
      </c>
      <c r="F86" s="5">
        <v>8446404640</v>
      </c>
      <c r="G86" s="5">
        <v>7875967323</v>
      </c>
      <c r="I86" s="5">
        <v>8446404640</v>
      </c>
      <c r="J86" s="5">
        <v>2039213405</v>
      </c>
      <c r="L86" s="5">
        <v>210000000</v>
      </c>
      <c r="M86" s="5">
        <v>210000000</v>
      </c>
      <c r="N86" s="5">
        <v>210000000</v>
      </c>
      <c r="O86" s="5">
        <v>294830938</v>
      </c>
      <c r="P86" s="5">
        <v>1169830938</v>
      </c>
      <c r="Q86" s="5">
        <v>3080370000</v>
      </c>
    </row>
    <row r="87" spans="3:17" ht="15.5" x14ac:dyDescent="0.35">
      <c r="C87" t="s">
        <v>252</v>
      </c>
      <c r="D87" s="5">
        <v>17684405165</v>
      </c>
      <c r="E87" s="5">
        <v>21895114126</v>
      </c>
      <c r="F87" s="5">
        <v>8446404640</v>
      </c>
      <c r="G87" s="5">
        <v>7875967323</v>
      </c>
      <c r="I87" s="5">
        <v>8446404640</v>
      </c>
      <c r="J87" s="5">
        <v>2039213405</v>
      </c>
      <c r="L87" s="5">
        <v>210000000</v>
      </c>
      <c r="M87" s="5">
        <v>210000000</v>
      </c>
      <c r="N87" s="5">
        <v>210000000</v>
      </c>
      <c r="O87" s="5">
        <v>294830938</v>
      </c>
      <c r="P87" s="5">
        <v>1169830938</v>
      </c>
      <c r="Q87" s="5">
        <v>3080370000</v>
      </c>
    </row>
    <row r="88" spans="3:17" ht="15.5" x14ac:dyDescent="0.35">
      <c r="C88" t="s">
        <v>103</v>
      </c>
      <c r="D88" s="5">
        <v>7481878165</v>
      </c>
      <c r="E88" s="5">
        <v>8388225364</v>
      </c>
      <c r="F88" s="5">
        <v>8403199200</v>
      </c>
      <c r="G88" s="5">
        <v>16113129672</v>
      </c>
      <c r="I88" s="5">
        <v>8403199200</v>
      </c>
      <c r="J88" s="5">
        <v>15317913608</v>
      </c>
      <c r="K88" s="5">
        <v>14495988802</v>
      </c>
      <c r="L88" s="5">
        <v>15484218594</v>
      </c>
      <c r="M88" s="5">
        <v>14003682952</v>
      </c>
      <c r="N88" s="5">
        <v>15966486941</v>
      </c>
      <c r="O88" s="5">
        <v>16805093030</v>
      </c>
      <c r="P88" s="5">
        <v>14542988228</v>
      </c>
      <c r="Q88" s="5">
        <v>14658054969</v>
      </c>
    </row>
    <row r="89" spans="3:17" ht="15.5" x14ac:dyDescent="0.35">
      <c r="C89" t="s">
        <v>83</v>
      </c>
      <c r="D89" s="5">
        <v>552710728</v>
      </c>
      <c r="E89" s="5">
        <v>552710728</v>
      </c>
      <c r="F89" s="5">
        <v>552710728</v>
      </c>
      <c r="G89" s="5">
        <v>47911423882</v>
      </c>
      <c r="I89" s="5">
        <v>552710728</v>
      </c>
      <c r="J89" s="5">
        <v>104805282</v>
      </c>
      <c r="K89" s="5">
        <v>127576785</v>
      </c>
      <c r="L89" s="5">
        <v>127576785</v>
      </c>
      <c r="M89" s="5">
        <v>30842460</v>
      </c>
      <c r="N89" s="5">
        <v>-363000</v>
      </c>
      <c r="O89" s="5">
        <v>51936000</v>
      </c>
      <c r="P89" s="5">
        <v>84952500</v>
      </c>
    </row>
    <row r="90" spans="3:17" ht="15.5" x14ac:dyDescent="0.35">
      <c r="C90" t="s">
        <v>104</v>
      </c>
      <c r="D90" s="5">
        <v>64996303308</v>
      </c>
      <c r="E90" s="5">
        <v>116758791236</v>
      </c>
      <c r="F90" s="5">
        <v>80823852731</v>
      </c>
      <c r="G90" s="5">
        <v>58763500851</v>
      </c>
      <c r="I90" s="5">
        <v>80823852731</v>
      </c>
      <c r="J90" s="5">
        <v>49958335487</v>
      </c>
      <c r="K90" s="5">
        <v>16633351278</v>
      </c>
      <c r="L90" s="5">
        <v>31888224108</v>
      </c>
      <c r="M90" s="5">
        <v>33533284295</v>
      </c>
      <c r="N90" s="5">
        <v>28406616691</v>
      </c>
      <c r="O90" s="5">
        <v>31611579381</v>
      </c>
      <c r="P90" s="5">
        <v>27376936141</v>
      </c>
      <c r="Q90" s="5">
        <v>30909877416</v>
      </c>
    </row>
    <row r="91" spans="3:17" ht="15.5" x14ac:dyDescent="0.35">
      <c r="C91" t="s">
        <v>105</v>
      </c>
    </row>
    <row r="92" spans="3:17" ht="15.5" x14ac:dyDescent="0.35">
      <c r="C92" t="s">
        <v>107</v>
      </c>
      <c r="D92" s="5">
        <v>35276204893</v>
      </c>
      <c r="E92" s="5">
        <v>35188843642</v>
      </c>
      <c r="F92" s="5">
        <v>35565985834</v>
      </c>
      <c r="G92" s="5">
        <v>31921670804</v>
      </c>
      <c r="I92" s="5">
        <v>35565985834</v>
      </c>
      <c r="J92" s="5">
        <v>33388074394</v>
      </c>
      <c r="K92" s="5">
        <v>35525992179</v>
      </c>
      <c r="L92" s="5">
        <v>28770743164</v>
      </c>
      <c r="M92" s="5">
        <v>30217924056</v>
      </c>
      <c r="N92" s="5">
        <v>12826341473</v>
      </c>
      <c r="O92" s="5">
        <v>13645711990</v>
      </c>
      <c r="P92" s="5">
        <v>14331562446</v>
      </c>
      <c r="Q92" s="5">
        <v>4399311712</v>
      </c>
    </row>
    <row r="93" spans="3:17" ht="15.5" x14ac:dyDescent="0.35">
      <c r="C93" t="s">
        <v>108</v>
      </c>
      <c r="D93" s="5">
        <v>80381875</v>
      </c>
      <c r="E93" s="5">
        <v>80384875</v>
      </c>
      <c r="F93" s="5">
        <v>80381874</v>
      </c>
      <c r="G93" s="5">
        <v>163716250</v>
      </c>
      <c r="I93" s="5">
        <v>80381874</v>
      </c>
      <c r="J93" s="5">
        <v>76034062</v>
      </c>
      <c r="K93" s="5">
        <v>108976876</v>
      </c>
      <c r="L93" s="5">
        <v>163465313</v>
      </c>
    </row>
    <row r="94" spans="3:17" ht="15.5" x14ac:dyDescent="0.35">
      <c r="C94" t="s">
        <v>109</v>
      </c>
      <c r="D94" s="5">
        <v>14222706305</v>
      </c>
      <c r="E94" s="5">
        <v>14222706305</v>
      </c>
      <c r="F94" s="5">
        <v>12581495595</v>
      </c>
      <c r="G94" s="5">
        <v>9434496958</v>
      </c>
      <c r="I94" s="5">
        <v>12581495595</v>
      </c>
      <c r="J94" s="5">
        <v>9434496958</v>
      </c>
      <c r="K94" s="5">
        <v>6244049258</v>
      </c>
      <c r="L94" s="5">
        <v>5342704975</v>
      </c>
      <c r="M94" s="5">
        <v>4057153204</v>
      </c>
      <c r="N94" s="5">
        <v>1296740677</v>
      </c>
      <c r="O94" s="5">
        <v>473604515</v>
      </c>
      <c r="P94" s="5">
        <v>444436862</v>
      </c>
      <c r="Q94" s="5">
        <v>410101133</v>
      </c>
    </row>
    <row r="95" spans="3:17" ht="15.5" x14ac:dyDescent="0.35">
      <c r="C95" t="s">
        <v>110</v>
      </c>
      <c r="D95" s="5">
        <v>65579293073</v>
      </c>
      <c r="E95" s="5">
        <v>65491934822</v>
      </c>
      <c r="F95" s="5">
        <v>64227863303</v>
      </c>
      <c r="G95" s="5">
        <v>98728189479</v>
      </c>
      <c r="I95" s="5">
        <v>64227863303</v>
      </c>
      <c r="J95" s="5">
        <v>43065272081</v>
      </c>
      <c r="K95" s="5">
        <v>41981723313</v>
      </c>
      <c r="L95" s="5">
        <v>34380418452</v>
      </c>
      <c r="M95" s="5">
        <v>34392332260</v>
      </c>
      <c r="N95" s="5">
        <v>14123082150</v>
      </c>
      <c r="O95" s="5">
        <v>14119316505</v>
      </c>
      <c r="P95" s="5">
        <v>14775999308</v>
      </c>
      <c r="Q95" s="5">
        <v>4809412845</v>
      </c>
    </row>
    <row r="96" spans="3:17" ht="15.5" x14ac:dyDescent="0.35">
      <c r="C96" t="s">
        <v>111</v>
      </c>
      <c r="D96" s="5">
        <v>130575596381</v>
      </c>
      <c r="E96" s="5">
        <v>182250726058</v>
      </c>
      <c r="F96" s="5">
        <v>145051716034</v>
      </c>
      <c r="G96" s="5">
        <v>157491690330</v>
      </c>
      <c r="I96" s="5">
        <v>145051716034</v>
      </c>
      <c r="J96" s="5">
        <v>93023607568</v>
      </c>
      <c r="K96" s="5">
        <v>58615074591</v>
      </c>
      <c r="L96" s="5">
        <v>66268642560</v>
      </c>
      <c r="M96" s="5">
        <v>67925616555</v>
      </c>
      <c r="N96" s="5">
        <v>42529698841</v>
      </c>
      <c r="O96" s="5">
        <v>45730895886</v>
      </c>
      <c r="P96" s="5">
        <v>42152935449</v>
      </c>
      <c r="Q96" s="5">
        <v>35719290261</v>
      </c>
    </row>
    <row r="97" spans="3:17" ht="15.5" x14ac:dyDescent="0.35">
      <c r="C97" t="s">
        <v>112</v>
      </c>
    </row>
    <row r="98" spans="3:17" ht="15.5" x14ac:dyDescent="0.35">
      <c r="C98" t="s">
        <v>113</v>
      </c>
    </row>
    <row r="99" spans="3:17" ht="15.5" x14ac:dyDescent="0.35">
      <c r="C99" t="s">
        <v>114</v>
      </c>
      <c r="D99" s="5">
        <v>21771442190</v>
      </c>
      <c r="E99" s="5">
        <v>12022943632</v>
      </c>
      <c r="F99" s="5">
        <v>64294401814</v>
      </c>
      <c r="G99" s="5">
        <v>26089157430</v>
      </c>
      <c r="I99" s="5">
        <v>64294401814</v>
      </c>
      <c r="J99" s="5">
        <v>31778828116</v>
      </c>
      <c r="K99" s="5">
        <v>1959702820</v>
      </c>
      <c r="L99" s="5">
        <v>3623128061</v>
      </c>
      <c r="M99" s="5">
        <v>1787016457</v>
      </c>
      <c r="N99" s="5">
        <v>8129650442</v>
      </c>
      <c r="O99" s="5">
        <v>7728619635</v>
      </c>
      <c r="P99" s="5">
        <v>17381999657</v>
      </c>
      <c r="Q99" s="5">
        <v>11821845207</v>
      </c>
    </row>
    <row r="100" spans="3:17" ht="15.5" x14ac:dyDescent="0.35">
      <c r="C100" t="s">
        <v>115</v>
      </c>
    </row>
    <row r="101" spans="3:17" ht="15.5" x14ac:dyDescent="0.35">
      <c r="C101" t="s">
        <v>253</v>
      </c>
      <c r="D101" s="5">
        <v>1629717027</v>
      </c>
      <c r="E101" s="5">
        <v>1813226345</v>
      </c>
      <c r="F101" s="5">
        <v>1408999998</v>
      </c>
      <c r="G101" s="5">
        <v>2851999998</v>
      </c>
      <c r="I101" s="5">
        <v>1408999998</v>
      </c>
      <c r="J101" s="5">
        <v>9040827852</v>
      </c>
      <c r="K101" s="5">
        <v>893013825</v>
      </c>
      <c r="L101" s="5">
        <v>2744655154</v>
      </c>
      <c r="M101" s="5">
        <v>816708860</v>
      </c>
      <c r="N101" s="5">
        <v>887320859</v>
      </c>
      <c r="O101" s="5">
        <v>1076492647</v>
      </c>
      <c r="P101" s="5">
        <v>828741489</v>
      </c>
      <c r="Q101" s="5">
        <v>1914143588</v>
      </c>
    </row>
    <row r="102" spans="3:17" ht="15.5" x14ac:dyDescent="0.35">
      <c r="C102" t="s">
        <v>118</v>
      </c>
      <c r="D102" s="5">
        <v>30447877326</v>
      </c>
      <c r="E102" s="5">
        <v>34085648448</v>
      </c>
    </row>
    <row r="103" spans="3:17" ht="15.5" x14ac:dyDescent="0.35">
      <c r="C103" t="s">
        <v>254</v>
      </c>
      <c r="F103" s="5">
        <v>10233534326</v>
      </c>
      <c r="I103" s="5">
        <v>10233534326</v>
      </c>
      <c r="J103" s="5">
        <v>10450000000</v>
      </c>
    </row>
    <row r="104" spans="3:17" ht="15.5" x14ac:dyDescent="0.35">
      <c r="C104" t="s">
        <v>117</v>
      </c>
      <c r="D104" s="5">
        <v>3456636215</v>
      </c>
      <c r="E104" s="5">
        <v>3168440149</v>
      </c>
      <c r="F104" s="5">
        <v>5438361172</v>
      </c>
      <c r="G104" s="5">
        <v>3855542940</v>
      </c>
      <c r="I104" s="5">
        <v>5438361172</v>
      </c>
      <c r="J104" s="5">
        <v>1212300647</v>
      </c>
      <c r="K104" s="5">
        <v>166616851</v>
      </c>
      <c r="L104" s="5">
        <v>28908880</v>
      </c>
      <c r="M104" s="5">
        <v>49860453</v>
      </c>
      <c r="N104" s="5">
        <v>273850250</v>
      </c>
      <c r="O104" s="5">
        <v>615305003</v>
      </c>
      <c r="P104" s="5">
        <v>635354734</v>
      </c>
      <c r="Q104" s="5">
        <v>213927965</v>
      </c>
    </row>
    <row r="105" spans="3:17" ht="15.5" x14ac:dyDescent="0.35">
      <c r="C105" t="s">
        <v>116</v>
      </c>
      <c r="D105" s="5">
        <v>1208033334</v>
      </c>
      <c r="E105" s="5">
        <v>1203033333</v>
      </c>
      <c r="F105" s="5">
        <v>1208033334</v>
      </c>
      <c r="G105" s="5">
        <v>8000000</v>
      </c>
      <c r="I105" s="5">
        <v>1208033334</v>
      </c>
      <c r="J105" s="5">
        <v>8000000</v>
      </c>
      <c r="K105" s="5">
        <v>7215000</v>
      </c>
      <c r="L105" s="5">
        <v>31111645</v>
      </c>
      <c r="M105" s="5">
        <v>27590000</v>
      </c>
      <c r="N105" s="5">
        <v>129600000</v>
      </c>
      <c r="O105" s="5">
        <v>34524610</v>
      </c>
      <c r="P105" s="5">
        <v>48565062</v>
      </c>
      <c r="Q105" s="5">
        <v>76791838</v>
      </c>
    </row>
    <row r="106" spans="3:17" ht="15.5" x14ac:dyDescent="0.35">
      <c r="C106" t="s">
        <v>120</v>
      </c>
    </row>
    <row r="107" spans="3:17" ht="15.5" x14ac:dyDescent="0.35">
      <c r="C107" t="s">
        <v>255</v>
      </c>
      <c r="D107" s="5">
        <v>404439774</v>
      </c>
      <c r="E107" s="5">
        <v>645527965</v>
      </c>
      <c r="F107" s="5">
        <v>892857144</v>
      </c>
      <c r="G107" s="5">
        <v>854899866</v>
      </c>
      <c r="I107" s="5">
        <v>892857144</v>
      </c>
      <c r="J107" s="5">
        <v>892857137</v>
      </c>
      <c r="K107" s="5">
        <v>892857144</v>
      </c>
      <c r="L107" s="5">
        <v>818452382</v>
      </c>
      <c r="M107" s="5">
        <v>892857144</v>
      </c>
      <c r="N107" s="5">
        <v>1731518070</v>
      </c>
      <c r="O107" s="5">
        <v>6002297375</v>
      </c>
      <c r="P107" s="5">
        <v>15869338372</v>
      </c>
      <c r="Q107" s="5">
        <v>9616981816</v>
      </c>
    </row>
    <row r="108" spans="3:17" ht="15.5" x14ac:dyDescent="0.35">
      <c r="C108" t="s">
        <v>256</v>
      </c>
    </row>
    <row r="109" spans="3:17" ht="15.5" x14ac:dyDescent="0.35">
      <c r="C109" t="s">
        <v>121</v>
      </c>
      <c r="D109" s="5">
        <v>404439774</v>
      </c>
      <c r="E109" s="5">
        <v>645527965</v>
      </c>
      <c r="F109" s="5">
        <v>892857144</v>
      </c>
      <c r="G109" s="5">
        <v>14327538652</v>
      </c>
      <c r="I109" s="5">
        <v>892857144</v>
      </c>
      <c r="J109" s="5">
        <v>892857137</v>
      </c>
      <c r="K109" s="5">
        <v>892857144</v>
      </c>
      <c r="L109" s="5">
        <v>818452382</v>
      </c>
      <c r="M109" s="5">
        <v>892857144</v>
      </c>
      <c r="N109" s="5">
        <v>1838879333</v>
      </c>
      <c r="O109" s="5">
        <v>6002297375</v>
      </c>
      <c r="P109" s="5">
        <v>15869338372</v>
      </c>
      <c r="Q109" s="5">
        <v>9616981816</v>
      </c>
    </row>
    <row r="110" spans="3:17" ht="15.5" x14ac:dyDescent="0.35">
      <c r="C110" t="s">
        <v>122</v>
      </c>
      <c r="D110" s="5">
        <v>40638056076</v>
      </c>
      <c r="E110" s="5">
        <v>75786887161</v>
      </c>
      <c r="F110" s="5">
        <v>513837523</v>
      </c>
      <c r="G110" s="5">
        <v>13805302635</v>
      </c>
      <c r="I110" s="5">
        <v>513837523</v>
      </c>
      <c r="J110" s="5">
        <v>1464945501</v>
      </c>
      <c r="K110" s="5">
        <v>1945614280</v>
      </c>
      <c r="L110" s="5">
        <v>3996999572</v>
      </c>
      <c r="M110" s="5">
        <v>4740146568</v>
      </c>
      <c r="N110" s="5">
        <v>12880906786</v>
      </c>
      <c r="O110" s="5">
        <v>13560477856</v>
      </c>
      <c r="P110" s="5">
        <v>2818014312</v>
      </c>
      <c r="Q110" s="5">
        <v>4123904656</v>
      </c>
    </row>
    <row r="111" spans="3:17" ht="15.5" x14ac:dyDescent="0.35">
      <c r="C111" t="s">
        <v>123</v>
      </c>
      <c r="D111" s="5">
        <v>40638056076</v>
      </c>
      <c r="E111" s="5">
        <v>75786887161</v>
      </c>
      <c r="F111" s="5">
        <v>513837523</v>
      </c>
      <c r="G111" s="5">
        <v>13805302635</v>
      </c>
      <c r="I111" s="5">
        <v>513837523</v>
      </c>
      <c r="J111" s="5">
        <v>1464945501</v>
      </c>
      <c r="K111" s="5">
        <v>1945614280</v>
      </c>
      <c r="L111" s="5">
        <v>3996999572</v>
      </c>
      <c r="M111" s="5">
        <v>4740146568</v>
      </c>
      <c r="N111" s="5">
        <v>12880906786</v>
      </c>
      <c r="O111" s="5">
        <v>13560477856</v>
      </c>
      <c r="P111" s="5">
        <v>2818014312</v>
      </c>
      <c r="Q111" s="5">
        <v>4123904656</v>
      </c>
    </row>
    <row r="112" spans="3:17" ht="15.5" x14ac:dyDescent="0.35">
      <c r="C112" t="s">
        <v>124</v>
      </c>
    </row>
    <row r="113" spans="3:17" ht="15.5" x14ac:dyDescent="0.35">
      <c r="C113" t="s">
        <v>313</v>
      </c>
      <c r="G113" s="5">
        <v>223214278</v>
      </c>
      <c r="J113" s="5">
        <v>892857144</v>
      </c>
      <c r="K113" s="5">
        <v>1785714280</v>
      </c>
      <c r="L113" s="5">
        <v>2752976186</v>
      </c>
      <c r="M113" s="5">
        <v>3571428568</v>
      </c>
      <c r="N113" s="5">
        <v>3625624786</v>
      </c>
      <c r="O113" s="5">
        <v>5357142856</v>
      </c>
      <c r="P113" s="5">
        <v>1333333312</v>
      </c>
      <c r="Q113" s="5">
        <v>2666666656</v>
      </c>
    </row>
    <row r="114" spans="3:17" ht="15.5" x14ac:dyDescent="0.35">
      <c r="C114" t="s">
        <v>125</v>
      </c>
      <c r="G114" s="5">
        <v>223214278</v>
      </c>
      <c r="J114" s="5">
        <v>892857144</v>
      </c>
      <c r="K114" s="5">
        <v>1785714280</v>
      </c>
      <c r="L114" s="5">
        <v>2752976186</v>
      </c>
      <c r="M114" s="5">
        <v>3571428568</v>
      </c>
      <c r="N114" s="5">
        <v>3625624786</v>
      </c>
      <c r="O114" s="5">
        <v>5357142856</v>
      </c>
      <c r="P114" s="5">
        <v>1333333312</v>
      </c>
      <c r="Q114" s="5">
        <v>2666666656</v>
      </c>
    </row>
    <row r="115" spans="3:17" ht="15.5" x14ac:dyDescent="0.35">
      <c r="C115" t="s">
        <v>314</v>
      </c>
      <c r="N115" s="5">
        <v>7775250000</v>
      </c>
      <c r="O115" s="5">
        <v>6675250000</v>
      </c>
    </row>
    <row r="116" spans="3:17" ht="15.5" x14ac:dyDescent="0.35">
      <c r="C116" t="s">
        <v>315</v>
      </c>
      <c r="D116" s="5">
        <v>9676341227</v>
      </c>
      <c r="E116" s="5">
        <v>41187401190</v>
      </c>
      <c r="G116" s="5">
        <v>13010000000</v>
      </c>
    </row>
    <row r="117" spans="3:17" ht="15.5" x14ac:dyDescent="0.35">
      <c r="C117" t="s">
        <v>126</v>
      </c>
      <c r="D117" s="5">
        <v>62409498266</v>
      </c>
      <c r="E117" s="5">
        <v>87809830793</v>
      </c>
      <c r="F117" s="5">
        <v>64808239337</v>
      </c>
      <c r="G117" s="5">
        <v>39894460065</v>
      </c>
      <c r="I117" s="5">
        <v>64808239337</v>
      </c>
      <c r="J117" s="5">
        <v>33243773617</v>
      </c>
      <c r="K117" s="5">
        <v>3905317100</v>
      </c>
      <c r="L117" s="5">
        <v>7620127633</v>
      </c>
      <c r="M117" s="5">
        <v>6527163025</v>
      </c>
      <c r="N117" s="5">
        <v>21010557228</v>
      </c>
      <c r="O117" s="5">
        <v>21289097491</v>
      </c>
      <c r="P117" s="5">
        <v>20200013969</v>
      </c>
      <c r="Q117" s="5">
        <v>15945749863</v>
      </c>
    </row>
    <row r="118" spans="3:17" ht="15.5" x14ac:dyDescent="0.35">
      <c r="C118" t="s">
        <v>127</v>
      </c>
    </row>
    <row r="119" spans="3:17" ht="15.5" x14ac:dyDescent="0.35">
      <c r="C119" t="s">
        <v>128</v>
      </c>
      <c r="D119" s="5">
        <v>27585063825</v>
      </c>
      <c r="E119" s="5">
        <v>35382696192</v>
      </c>
      <c r="F119" s="5">
        <v>27585063825</v>
      </c>
      <c r="G119" s="5">
        <v>27585063825</v>
      </c>
      <c r="I119" s="5">
        <v>27585063825</v>
      </c>
      <c r="J119" s="5">
        <v>27585063825</v>
      </c>
      <c r="K119" s="5">
        <v>25283012125</v>
      </c>
      <c r="L119" s="5">
        <v>25000002500</v>
      </c>
      <c r="M119" s="5">
        <v>25000002500</v>
      </c>
      <c r="N119" s="5">
        <v>20000000000</v>
      </c>
      <c r="O119" s="5">
        <v>1500000000</v>
      </c>
      <c r="P119" s="5">
        <v>1500000000</v>
      </c>
      <c r="Q119" s="5">
        <v>1500000000</v>
      </c>
    </row>
    <row r="120" spans="3:17" ht="15.5" x14ac:dyDescent="0.35">
      <c r="C120" t="s">
        <v>129</v>
      </c>
      <c r="D120" s="5">
        <v>30077819125</v>
      </c>
      <c r="E120" s="5">
        <v>30077819125</v>
      </c>
      <c r="F120" s="5">
        <v>30077819125</v>
      </c>
      <c r="G120" s="5">
        <v>30077819125</v>
      </c>
      <c r="I120" s="5">
        <v>30077819125</v>
      </c>
      <c r="J120" s="5">
        <v>30077819125</v>
      </c>
      <c r="K120" s="5">
        <v>18567568125</v>
      </c>
      <c r="L120" s="5">
        <v>18850555250</v>
      </c>
      <c r="M120" s="5">
        <v>17152512500</v>
      </c>
    </row>
    <row r="121" spans="3:17" ht="15.5" x14ac:dyDescent="0.35">
      <c r="C121" t="s">
        <v>130</v>
      </c>
      <c r="D121" s="5">
        <v>11227258140</v>
      </c>
      <c r="E121" s="5">
        <v>26884729274</v>
      </c>
      <c r="F121" s="5">
        <v>20810121280</v>
      </c>
      <c r="G121" s="5">
        <v>5036027749</v>
      </c>
      <c r="I121" s="5">
        <v>20810121280</v>
      </c>
      <c r="J121" s="5">
        <v>1550091122</v>
      </c>
      <c r="K121" s="5">
        <v>10731600456</v>
      </c>
      <c r="L121" s="5">
        <v>14670380392</v>
      </c>
      <c r="M121" s="5">
        <v>19215096070</v>
      </c>
      <c r="N121" s="5">
        <v>1519504613</v>
      </c>
      <c r="O121" s="5">
        <v>22889862395</v>
      </c>
      <c r="P121" s="5">
        <v>20367968980</v>
      </c>
      <c r="Q121" s="5">
        <v>18273540398</v>
      </c>
    </row>
    <row r="122" spans="3:17" ht="15.5" x14ac:dyDescent="0.35">
      <c r="C122" t="s">
        <v>257</v>
      </c>
      <c r="D122" s="5">
        <v>300000000</v>
      </c>
      <c r="E122" s="5">
        <v>300000000</v>
      </c>
      <c r="F122" s="5">
        <v>300000000</v>
      </c>
      <c r="G122" s="5">
        <v>300000000</v>
      </c>
      <c r="I122" s="5">
        <v>300000000</v>
      </c>
      <c r="J122" s="5">
        <v>300000000</v>
      </c>
      <c r="K122" s="5">
        <v>300000000</v>
      </c>
      <c r="L122" s="5">
        <v>300000000</v>
      </c>
      <c r="M122" s="5">
        <v>300000000</v>
      </c>
      <c r="N122" s="5">
        <v>300000000</v>
      </c>
    </row>
    <row r="123" spans="3:17" ht="15.5" x14ac:dyDescent="0.35">
      <c r="C123" t="s">
        <v>258</v>
      </c>
      <c r="D123" s="5">
        <v>10927258140</v>
      </c>
      <c r="E123" s="5">
        <v>26584729274</v>
      </c>
      <c r="F123" s="5">
        <v>20510121280</v>
      </c>
      <c r="G123" s="5">
        <v>4736027749</v>
      </c>
      <c r="I123" s="5">
        <v>20510121280</v>
      </c>
      <c r="J123" s="5">
        <v>1250091122</v>
      </c>
      <c r="K123" s="5">
        <v>10431600456</v>
      </c>
      <c r="L123" s="5">
        <v>14370380392</v>
      </c>
      <c r="M123" s="5">
        <v>18915096070</v>
      </c>
      <c r="N123" s="5">
        <v>1219504613</v>
      </c>
      <c r="O123" s="5">
        <v>22889862395</v>
      </c>
      <c r="P123" s="5">
        <v>20367968980</v>
      </c>
      <c r="Q123" s="5">
        <v>18273540398</v>
      </c>
    </row>
    <row r="124" spans="3:17" ht="15.5" x14ac:dyDescent="0.35">
      <c r="C124" t="s">
        <v>259</v>
      </c>
      <c r="D124" s="5">
        <v>11227258140</v>
      </c>
      <c r="E124" s="5">
        <v>26884729274</v>
      </c>
      <c r="F124" s="5">
        <v>20810121280</v>
      </c>
      <c r="G124" s="5">
        <v>5036027749</v>
      </c>
      <c r="I124" s="5">
        <v>20810121280</v>
      </c>
      <c r="J124" s="5">
        <v>1550091122</v>
      </c>
      <c r="K124" s="5">
        <v>10731600456</v>
      </c>
      <c r="L124" s="5">
        <v>14670380392</v>
      </c>
      <c r="M124" s="5">
        <v>19215096070</v>
      </c>
      <c r="N124" s="5">
        <v>1519504613</v>
      </c>
      <c r="O124" s="5">
        <v>22889862395</v>
      </c>
      <c r="P124" s="5">
        <v>20367968980</v>
      </c>
      <c r="Q124" s="5">
        <v>18273540398</v>
      </c>
    </row>
    <row r="125" spans="3:17" ht="15.5" x14ac:dyDescent="0.35">
      <c r="C125" t="s">
        <v>131</v>
      </c>
      <c r="D125" s="5">
        <v>-1276753702</v>
      </c>
      <c r="E125" s="5">
        <v>1542939946</v>
      </c>
      <c r="F125" s="5">
        <v>1217761739</v>
      </c>
      <c r="G125" s="5">
        <v>6986895684</v>
      </c>
      <c r="I125" s="5">
        <v>1217761739</v>
      </c>
      <c r="J125" s="5">
        <v>462054597</v>
      </c>
    </row>
    <row r="126" spans="3:17" ht="15.5" x14ac:dyDescent="0.35">
      <c r="C126" t="s">
        <v>10</v>
      </c>
      <c r="D126" s="5">
        <v>68166098116</v>
      </c>
      <c r="E126" s="5">
        <v>94440895265</v>
      </c>
      <c r="F126" s="5">
        <v>80243476697</v>
      </c>
      <c r="G126" s="5">
        <v>117597230265</v>
      </c>
      <c r="I126" s="5">
        <v>80243476697</v>
      </c>
      <c r="J126" s="5">
        <v>59779833951</v>
      </c>
      <c r="K126" s="5">
        <v>54709757491</v>
      </c>
      <c r="L126" s="5">
        <v>58648514927</v>
      </c>
      <c r="M126" s="5">
        <v>61398453530</v>
      </c>
      <c r="N126" s="5">
        <v>21519141613</v>
      </c>
      <c r="O126" s="5">
        <v>24441798395</v>
      </c>
      <c r="P126" s="5">
        <v>21952921480</v>
      </c>
      <c r="Q126" s="5">
        <v>19773540398</v>
      </c>
    </row>
    <row r="127" spans="3:17" ht="15.5" x14ac:dyDescent="0.35">
      <c r="C127" t="s">
        <v>132</v>
      </c>
      <c r="D127" s="5">
        <v>130575596382</v>
      </c>
      <c r="E127" s="5">
        <v>182250726058</v>
      </c>
      <c r="F127" s="5">
        <v>145051716034</v>
      </c>
      <c r="G127" s="5">
        <v>157491690330</v>
      </c>
      <c r="I127" s="5">
        <v>145051716034</v>
      </c>
      <c r="J127" s="5">
        <v>93023607568</v>
      </c>
      <c r="K127" s="5">
        <v>58615074591</v>
      </c>
      <c r="L127" s="5">
        <v>66268642560</v>
      </c>
      <c r="M127" s="5">
        <v>67925616555</v>
      </c>
      <c r="N127" s="5">
        <v>42529698841</v>
      </c>
      <c r="O127" s="5">
        <v>45730895886</v>
      </c>
      <c r="P127" s="5">
        <v>42152935449</v>
      </c>
      <c r="Q127" s="5">
        <v>35719290261</v>
      </c>
    </row>
    <row r="128" spans="3:17" ht="15.5" x14ac:dyDescent="0.35">
      <c r="C128" t="s">
        <v>133</v>
      </c>
      <c r="D128" s="5">
        <v>1103402553</v>
      </c>
      <c r="E128" s="5">
        <v>1103402553</v>
      </c>
      <c r="F128" s="5">
        <v>1103402553</v>
      </c>
      <c r="G128" s="5">
        <v>1103402553</v>
      </c>
      <c r="I128" s="5">
        <v>1103402553</v>
      </c>
      <c r="J128" s="5">
        <v>1103402553</v>
      </c>
      <c r="K128" s="5">
        <v>1011320485</v>
      </c>
      <c r="L128" s="5">
        <v>1000000100</v>
      </c>
      <c r="M128" s="5">
        <v>1000000100</v>
      </c>
      <c r="N128" s="5">
        <v>800000000</v>
      </c>
      <c r="O128" s="5">
        <v>15000</v>
      </c>
      <c r="P128" s="5">
        <v>15000</v>
      </c>
      <c r="Q128" s="5">
        <v>15000</v>
      </c>
    </row>
    <row r="130" spans="2:17" ht="15.5" x14ac:dyDescent="0.35">
      <c r="B130" t="s">
        <v>134</v>
      </c>
      <c r="C130" t="s">
        <v>135</v>
      </c>
      <c r="D130" s="5">
        <v>-3063899673</v>
      </c>
      <c r="E130" s="5">
        <v>-15718821837</v>
      </c>
      <c r="F130" s="5">
        <v>53022789920</v>
      </c>
      <c r="G130" s="5">
        <v>-54719265345</v>
      </c>
      <c r="I130" s="5">
        <v>-5009613991</v>
      </c>
      <c r="J130" s="5">
        <v>-16607573900</v>
      </c>
      <c r="K130" s="5">
        <v>910808618</v>
      </c>
      <c r="L130" s="5">
        <v>-2421994105</v>
      </c>
      <c r="M130" s="5">
        <v>-5596880069</v>
      </c>
      <c r="N130" s="5">
        <v>-2726665613</v>
      </c>
      <c r="O130" s="5">
        <v>-95355533</v>
      </c>
      <c r="P130" s="5">
        <v>481485734</v>
      </c>
      <c r="Q130" s="5">
        <v>3982738514</v>
      </c>
    </row>
    <row r="131" spans="2:17" ht="15.5" x14ac:dyDescent="0.35">
      <c r="C131" t="s">
        <v>316</v>
      </c>
      <c r="D131" s="5">
        <v>528923138</v>
      </c>
      <c r="E131" s="5">
        <v>1635994838</v>
      </c>
      <c r="F131" s="5">
        <v>25248563640</v>
      </c>
      <c r="G131" s="5">
        <v>4370236168</v>
      </c>
      <c r="I131" s="5">
        <v>38661664314</v>
      </c>
      <c r="J131" s="5">
        <v>17608105903</v>
      </c>
      <c r="K131" s="5">
        <v>15191379942</v>
      </c>
      <c r="L131" s="5">
        <v>13532540090</v>
      </c>
      <c r="M131" s="5">
        <v>15673469402</v>
      </c>
      <c r="N131" s="5">
        <v>16944895603</v>
      </c>
      <c r="O131" s="5">
        <v>18882209989</v>
      </c>
      <c r="P131" s="5">
        <v>20567152968</v>
      </c>
      <c r="Q131" s="5">
        <v>26421144071</v>
      </c>
    </row>
    <row r="132" spans="2:17" ht="15.5" x14ac:dyDescent="0.35">
      <c r="C132" t="s">
        <v>317</v>
      </c>
      <c r="D132" s="5">
        <v>-915108662</v>
      </c>
      <c r="E132" s="5">
        <v>-3473857672</v>
      </c>
      <c r="F132" s="5">
        <v>-3749397464</v>
      </c>
      <c r="G132" s="5">
        <v>-18193152827</v>
      </c>
      <c r="I132" s="5">
        <v>-22087620021</v>
      </c>
      <c r="J132" s="5">
        <v>-20811872207</v>
      </c>
      <c r="K132" s="5">
        <v>-8462940600</v>
      </c>
      <c r="L132" s="5">
        <v>-10386519821</v>
      </c>
      <c r="M132" s="5">
        <v>-16333307415</v>
      </c>
      <c r="N132" s="5">
        <v>-13583777173</v>
      </c>
      <c r="O132" s="5">
        <v>-10840999842</v>
      </c>
      <c r="P132" s="5">
        <v>-14270686586</v>
      </c>
      <c r="Q132" s="5">
        <v>-17869517195</v>
      </c>
    </row>
    <row r="133" spans="2:17" ht="15.5" x14ac:dyDescent="0.35">
      <c r="C133" t="s">
        <v>318</v>
      </c>
      <c r="D133" s="5">
        <v>-2673358886</v>
      </c>
      <c r="E133" s="5">
        <v>-2394753933</v>
      </c>
      <c r="F133" s="5">
        <v>3692450053</v>
      </c>
      <c r="G133" s="5">
        <v>-5683847938</v>
      </c>
      <c r="I133" s="5">
        <v>-7271774908</v>
      </c>
      <c r="J133" s="5">
        <v>-7252458940</v>
      </c>
      <c r="K133" s="5">
        <v>-4640359668</v>
      </c>
      <c r="L133" s="5">
        <v>-4979564434</v>
      </c>
      <c r="M133" s="5">
        <v>-3689427427</v>
      </c>
      <c r="N133" s="5">
        <v>-3195282475</v>
      </c>
      <c r="O133" s="5">
        <v>-4068553154</v>
      </c>
      <c r="P133" s="5">
        <v>-3790254389</v>
      </c>
      <c r="Q133" s="5">
        <v>-3180200810</v>
      </c>
    </row>
    <row r="134" spans="2:17" ht="15.5" x14ac:dyDescent="0.35">
      <c r="C134" t="s">
        <v>265</v>
      </c>
      <c r="E134" s="5">
        <v>-2875049878</v>
      </c>
      <c r="F134" s="5">
        <v>1466064291</v>
      </c>
      <c r="G134" s="5">
        <v>-995425815</v>
      </c>
      <c r="I134" s="5">
        <v>-237596523</v>
      </c>
      <c r="J134" s="5">
        <v>-82378257</v>
      </c>
      <c r="K134" s="5">
        <v>-835741010</v>
      </c>
      <c r="L134" s="5">
        <v>-155186341</v>
      </c>
      <c r="M134" s="5">
        <v>-304356143</v>
      </c>
      <c r="N134" s="5">
        <v>-1374518608</v>
      </c>
      <c r="O134" s="5">
        <v>-829582521</v>
      </c>
      <c r="P134" s="5">
        <v>-431075668</v>
      </c>
      <c r="Q134" s="5">
        <v>-1034323951</v>
      </c>
    </row>
    <row r="135" spans="2:17" ht="15.5" x14ac:dyDescent="0.35">
      <c r="C135" t="s">
        <v>319</v>
      </c>
      <c r="F135" s="5">
        <v>-6159795310</v>
      </c>
      <c r="I135" s="5">
        <v>-6159795310</v>
      </c>
      <c r="J135" s="5">
        <v>-7551764</v>
      </c>
    </row>
    <row r="136" spans="2:17" ht="15.5" x14ac:dyDescent="0.35">
      <c r="C136" t="s">
        <v>320</v>
      </c>
      <c r="D136" s="5">
        <v>-4355263</v>
      </c>
      <c r="E136" s="5">
        <v>-2543916</v>
      </c>
      <c r="F136" s="5">
        <v>867261851</v>
      </c>
      <c r="G136" s="5">
        <v>-899232093</v>
      </c>
      <c r="I136" s="5">
        <v>-132738149</v>
      </c>
      <c r="J136" s="5">
        <v>-640962468</v>
      </c>
      <c r="K136" s="5">
        <v>-364360579</v>
      </c>
      <c r="L136" s="5">
        <v>-449264281</v>
      </c>
      <c r="M136" s="5">
        <v>-765823044</v>
      </c>
      <c r="N136" s="5">
        <v>-1554752412</v>
      </c>
      <c r="O136" s="5">
        <v>-3263481425</v>
      </c>
      <c r="P136" s="5">
        <v>-1974467617</v>
      </c>
      <c r="Q136" s="5">
        <v>-596309476</v>
      </c>
    </row>
    <row r="137" spans="2:17" ht="15.5" x14ac:dyDescent="0.35">
      <c r="C137" t="s">
        <v>321</v>
      </c>
      <c r="E137" s="5">
        <v>-8608611276</v>
      </c>
      <c r="F137" s="5">
        <v>31752387323</v>
      </c>
      <c r="G137" s="5">
        <v>-33423475737</v>
      </c>
      <c r="I137" s="5">
        <v>-7794086485</v>
      </c>
      <c r="J137" s="5">
        <v>-5434592634</v>
      </c>
    </row>
    <row r="138" spans="2:17" ht="15.5" x14ac:dyDescent="0.35">
      <c r="C138" t="s">
        <v>266</v>
      </c>
      <c r="F138" s="5">
        <v>4790237</v>
      </c>
      <c r="G138" s="5">
        <v>6098196</v>
      </c>
      <c r="I138" s="5">
        <v>12333091</v>
      </c>
      <c r="J138" s="5">
        <v>14136467</v>
      </c>
      <c r="K138" s="5">
        <v>3000000</v>
      </c>
      <c r="L138" s="5">
        <v>12888390</v>
      </c>
      <c r="M138" s="5">
        <v>23473324</v>
      </c>
      <c r="N138" s="5">
        <v>2740991</v>
      </c>
      <c r="O138" s="5">
        <v>10466927</v>
      </c>
      <c r="P138" s="5">
        <v>301429431</v>
      </c>
      <c r="Q138" s="5">
        <v>204266688</v>
      </c>
    </row>
    <row r="139" spans="2:17" ht="15.5" x14ac:dyDescent="0.35">
      <c r="C139" t="s">
        <v>322</v>
      </c>
      <c r="F139" s="5">
        <v>-99534701</v>
      </c>
      <c r="G139" s="5">
        <v>99534701</v>
      </c>
      <c r="K139" s="5">
        <v>19830533</v>
      </c>
      <c r="L139" s="5">
        <v>3112292</v>
      </c>
      <c r="M139" s="5">
        <v>-200908766</v>
      </c>
      <c r="N139" s="5">
        <v>34028461</v>
      </c>
      <c r="O139" s="5">
        <v>14584493</v>
      </c>
      <c r="P139" s="5">
        <v>79387595</v>
      </c>
      <c r="Q139" s="5">
        <v>37679187</v>
      </c>
    </row>
    <row r="140" spans="2:17" ht="15.5" x14ac:dyDescent="0.35">
      <c r="C140" t="s">
        <v>144</v>
      </c>
      <c r="D140" s="5">
        <v>-3521088192</v>
      </c>
      <c r="E140" s="5">
        <v>-2151775754</v>
      </c>
      <c r="F140" s="5">
        <v>-38926469888</v>
      </c>
      <c r="G140" s="5">
        <v>67157612752</v>
      </c>
      <c r="I140" s="5">
        <v>28231142864</v>
      </c>
      <c r="J140" s="5">
        <v>23369445571</v>
      </c>
      <c r="K140" s="5">
        <v>-892834644</v>
      </c>
      <c r="L140" s="5">
        <v>805185606</v>
      </c>
      <c r="M140" s="5">
        <v>12326478214</v>
      </c>
      <c r="N140" s="5">
        <v>-3528207733</v>
      </c>
      <c r="O140" s="5">
        <v>832018547</v>
      </c>
      <c r="P140" s="5">
        <v>4471523212</v>
      </c>
      <c r="Q140" s="5">
        <v>3482242575</v>
      </c>
    </row>
    <row r="141" spans="2:17" ht="15.5" x14ac:dyDescent="0.35">
      <c r="C141" t="s">
        <v>145</v>
      </c>
      <c r="D141" s="5">
        <v>12131816424</v>
      </c>
      <c r="E141" s="5">
        <v>16206183576</v>
      </c>
      <c r="F141" s="5">
        <v>-11950713444</v>
      </c>
      <c r="G141" s="5">
        <v>-13885111877</v>
      </c>
      <c r="I141" s="5">
        <v>-25844925321</v>
      </c>
      <c r="J141" s="5">
        <v>-1225135275</v>
      </c>
      <c r="K141" s="5">
        <v>-136739906</v>
      </c>
      <c r="L141" s="5">
        <v>-7877395212</v>
      </c>
      <c r="M141" s="5">
        <v>2689252434</v>
      </c>
      <c r="N141" s="5">
        <v>4126720358</v>
      </c>
      <c r="O141" s="5">
        <v>745454545</v>
      </c>
      <c r="P141" s="5">
        <v>-8751354606</v>
      </c>
      <c r="Q141" s="5">
        <v>-3371960000</v>
      </c>
    </row>
    <row r="142" spans="2:17" ht="15.5" x14ac:dyDescent="0.35">
      <c r="C142" t="s">
        <v>323</v>
      </c>
      <c r="L142" s="5">
        <v>-4930000000</v>
      </c>
      <c r="M142" s="5">
        <v>-25244025000</v>
      </c>
      <c r="O142" s="5">
        <v>-5000000</v>
      </c>
    </row>
    <row r="143" spans="2:17" ht="15.5" x14ac:dyDescent="0.35">
      <c r="C143" t="s">
        <v>324</v>
      </c>
      <c r="D143" s="5">
        <v>12131816424</v>
      </c>
      <c r="E143" s="5">
        <v>16206183576</v>
      </c>
      <c r="F143" s="5">
        <v>3873021456</v>
      </c>
      <c r="I143" s="5">
        <v>3873021456</v>
      </c>
    </row>
    <row r="144" spans="2:17" ht="15.5" x14ac:dyDescent="0.35">
      <c r="C144" t="s">
        <v>325</v>
      </c>
      <c r="F144" s="5">
        <v>-9335020200</v>
      </c>
      <c r="I144" s="5">
        <v>-9335020200</v>
      </c>
    </row>
    <row r="145" spans="3:17" ht="15.5" x14ac:dyDescent="0.35">
      <c r="C145" t="s">
        <v>326</v>
      </c>
      <c r="K145" s="5">
        <v>-58906250</v>
      </c>
      <c r="L145" s="5">
        <v>5112500</v>
      </c>
      <c r="M145" s="5">
        <v>30500000000</v>
      </c>
      <c r="N145" s="5">
        <v>880650000</v>
      </c>
      <c r="O145" s="5">
        <v>3000000</v>
      </c>
      <c r="P145" s="5">
        <v>84090625</v>
      </c>
      <c r="Q145" s="5">
        <v>164687500</v>
      </c>
    </row>
    <row r="146" spans="3:17" ht="15.5" x14ac:dyDescent="0.35">
      <c r="C146" t="s">
        <v>146</v>
      </c>
      <c r="F146" s="5">
        <v>-4288531577</v>
      </c>
      <c r="I146" s="5">
        <v>-4288531577</v>
      </c>
      <c r="J146" s="5">
        <v>-1125804275</v>
      </c>
      <c r="K146" s="5">
        <v>-10328633656</v>
      </c>
      <c r="L146" s="5">
        <v>-2966257712</v>
      </c>
      <c r="M146" s="5">
        <v>-20021824986</v>
      </c>
      <c r="N146" s="5">
        <v>-1738929642</v>
      </c>
      <c r="O146" s="5">
        <v>-152545455</v>
      </c>
      <c r="P146" s="5">
        <v>-10785445231</v>
      </c>
      <c r="Q146" s="5">
        <v>-686647500</v>
      </c>
    </row>
    <row r="147" spans="3:17" ht="15.5" x14ac:dyDescent="0.35">
      <c r="C147" t="s">
        <v>327</v>
      </c>
      <c r="K147" s="5">
        <v>10250000000</v>
      </c>
      <c r="M147" s="5">
        <v>17455102420</v>
      </c>
    </row>
    <row r="148" spans="3:17" ht="15.5" x14ac:dyDescent="0.35">
      <c r="C148" t="s">
        <v>328</v>
      </c>
      <c r="F148" s="5">
        <v>8856839725</v>
      </c>
      <c r="G148" s="5">
        <v>-8856839725</v>
      </c>
    </row>
    <row r="149" spans="3:17" ht="15.5" x14ac:dyDescent="0.35">
      <c r="C149" t="s">
        <v>329</v>
      </c>
      <c r="F149" s="5">
        <v>-10889000001</v>
      </c>
      <c r="G149" s="5">
        <v>10889000001</v>
      </c>
    </row>
    <row r="150" spans="3:17" ht="15.5" x14ac:dyDescent="0.35">
      <c r="C150" t="s">
        <v>330</v>
      </c>
      <c r="F150" s="5">
        <v>15822877153</v>
      </c>
      <c r="G150" s="5">
        <v>-15822877153</v>
      </c>
    </row>
    <row r="151" spans="3:17" ht="15.5" x14ac:dyDescent="0.35">
      <c r="C151" t="s">
        <v>331</v>
      </c>
      <c r="N151" s="5">
        <v>5000000000</v>
      </c>
    </row>
    <row r="152" spans="3:17" ht="15.5" x14ac:dyDescent="0.35">
      <c r="C152" t="s">
        <v>147</v>
      </c>
      <c r="F152" s="5">
        <v>9100000</v>
      </c>
      <c r="G152" s="5">
        <v>-94395000</v>
      </c>
      <c r="I152" s="5">
        <v>-94395000</v>
      </c>
      <c r="J152" s="5">
        <v>-79305000</v>
      </c>
    </row>
    <row r="153" spans="3:17" ht="15.5" x14ac:dyDescent="0.35">
      <c r="C153" t="s">
        <v>332</v>
      </c>
      <c r="J153" s="5">
        <v>-20026000</v>
      </c>
      <c r="K153" s="5">
        <v>800000</v>
      </c>
      <c r="L153" s="5">
        <v>15000000</v>
      </c>
    </row>
    <row r="154" spans="3:17" ht="15.5" x14ac:dyDescent="0.35">
      <c r="C154" t="s">
        <v>333</v>
      </c>
      <c r="F154" s="5">
        <v>-16000000000</v>
      </c>
      <c r="I154" s="5">
        <v>-16000000000</v>
      </c>
      <c r="L154" s="5">
        <v>-1250000</v>
      </c>
      <c r="N154" s="5">
        <v>-15000000</v>
      </c>
    </row>
    <row r="155" spans="3:17" ht="15.5" x14ac:dyDescent="0.35">
      <c r="C155" t="s">
        <v>334</v>
      </c>
      <c r="Q155" s="5">
        <v>-2850000000</v>
      </c>
    </row>
    <row r="156" spans="3:17" ht="15.5" x14ac:dyDescent="0.35">
      <c r="C156" t="s">
        <v>335</v>
      </c>
      <c r="O156" s="5">
        <v>900000000</v>
      </c>
      <c r="P156" s="5">
        <v>1950000000</v>
      </c>
    </row>
    <row r="157" spans="3:17" ht="15.5" x14ac:dyDescent="0.35">
      <c r="C157" t="s">
        <v>153</v>
      </c>
      <c r="D157" s="5">
        <v>-3521088192</v>
      </c>
      <c r="E157" s="5">
        <v>-2151775754</v>
      </c>
      <c r="F157" s="5">
        <v>-38926469888</v>
      </c>
      <c r="G157" s="5">
        <v>67157612752</v>
      </c>
      <c r="I157" s="5">
        <v>28231142864</v>
      </c>
      <c r="J157" s="5">
        <v>23369445571</v>
      </c>
      <c r="K157" s="5">
        <v>-892834644</v>
      </c>
      <c r="L157" s="5">
        <v>805185606</v>
      </c>
      <c r="M157" s="5">
        <v>12326478214</v>
      </c>
      <c r="N157" s="5">
        <v>-3528207733</v>
      </c>
      <c r="O157" s="5">
        <v>832018547</v>
      </c>
      <c r="P157" s="5">
        <v>4471523212</v>
      </c>
      <c r="Q157" s="5">
        <v>3482242575</v>
      </c>
    </row>
    <row r="158" spans="3:17" ht="15.5" x14ac:dyDescent="0.35">
      <c r="C158" t="s">
        <v>274</v>
      </c>
      <c r="D158" s="5">
        <v>-241088192</v>
      </c>
      <c r="E158" s="5">
        <v>-247329179</v>
      </c>
      <c r="F158" s="5">
        <v>-90181666</v>
      </c>
      <c r="G158" s="5">
        <v>-802675471</v>
      </c>
      <c r="I158" s="5">
        <v>-892857137</v>
      </c>
      <c r="J158" s="5">
        <v>-892857129</v>
      </c>
      <c r="K158" s="5">
        <v>-892857144</v>
      </c>
      <c r="L158" s="5">
        <v>-892857144</v>
      </c>
      <c r="M158" s="5">
        <v>-892857144</v>
      </c>
      <c r="N158" s="5">
        <v>-7002297375</v>
      </c>
      <c r="O158" s="5">
        <v>-13093231453</v>
      </c>
      <c r="P158" s="5">
        <v>-2080976788</v>
      </c>
      <c r="Q158" s="5">
        <v>-1517757425</v>
      </c>
    </row>
    <row r="159" spans="3:17" ht="15.5" x14ac:dyDescent="0.35">
      <c r="C159" t="s">
        <v>336</v>
      </c>
      <c r="N159" s="5">
        <v>1000000000</v>
      </c>
      <c r="O159" s="5">
        <v>7250000000</v>
      </c>
      <c r="P159" s="5">
        <v>7000000000</v>
      </c>
      <c r="Q159" s="5">
        <v>5000000000</v>
      </c>
    </row>
    <row r="160" spans="3:17" ht="15.5" x14ac:dyDescent="0.35">
      <c r="C160" t="s">
        <v>337</v>
      </c>
      <c r="D160" s="5">
        <v>-3280000000</v>
      </c>
      <c r="E160" s="5">
        <v>-1904446575</v>
      </c>
      <c r="M160" s="5">
        <v>-7775250000</v>
      </c>
      <c r="N160" s="5">
        <v>1100000000</v>
      </c>
      <c r="O160" s="5">
        <v>6675250000</v>
      </c>
    </row>
    <row r="161" spans="3:17" ht="15.5" x14ac:dyDescent="0.35">
      <c r="C161" t="s">
        <v>338</v>
      </c>
      <c r="N161" s="5">
        <v>216160000</v>
      </c>
    </row>
    <row r="162" spans="3:17" ht="15.5" x14ac:dyDescent="0.35">
      <c r="C162" t="s">
        <v>339</v>
      </c>
    </row>
    <row r="163" spans="3:17" ht="15.5" x14ac:dyDescent="0.35">
      <c r="C163" t="s">
        <v>340</v>
      </c>
      <c r="M163" s="5">
        <v>-1157929642</v>
      </c>
      <c r="N163" s="5">
        <v>1157929642</v>
      </c>
    </row>
    <row r="164" spans="3:17" ht="15.5" x14ac:dyDescent="0.35">
      <c r="C164" t="s">
        <v>341</v>
      </c>
      <c r="M164" s="5">
        <v>25000015000</v>
      </c>
    </row>
    <row r="165" spans="3:17" ht="15.5" x14ac:dyDescent="0.35">
      <c r="C165" t="s">
        <v>342</v>
      </c>
      <c r="F165" s="5">
        <v>30040000000</v>
      </c>
      <c r="I165" s="5">
        <v>30040000000</v>
      </c>
    </row>
    <row r="166" spans="3:17" ht="15.5" x14ac:dyDescent="0.35">
      <c r="C166" t="s">
        <v>343</v>
      </c>
      <c r="J166" s="5">
        <v>13812302700</v>
      </c>
      <c r="K166" s="5">
        <v>22500</v>
      </c>
      <c r="L166" s="5">
        <v>1698042750</v>
      </c>
    </row>
    <row r="167" spans="3:17" ht="15.5" x14ac:dyDescent="0.35">
      <c r="C167" t="s">
        <v>344</v>
      </c>
      <c r="M167" s="5">
        <v>-2847500000</v>
      </c>
    </row>
    <row r="168" spans="3:17" ht="15.5" x14ac:dyDescent="0.35">
      <c r="C168" t="s">
        <v>315</v>
      </c>
      <c r="F168" s="5">
        <v>-10934202899</v>
      </c>
      <c r="G168" s="5">
        <v>16388202900</v>
      </c>
      <c r="I168" s="5">
        <v>5454000001</v>
      </c>
      <c r="J168" s="5">
        <v>10450000000</v>
      </c>
    </row>
    <row r="169" spans="3:17" ht="15.5" x14ac:dyDescent="0.35">
      <c r="C169" t="s">
        <v>345</v>
      </c>
      <c r="F169" s="5">
        <v>-5000000000</v>
      </c>
      <c r="G169" s="5">
        <v>5000000000</v>
      </c>
    </row>
    <row r="170" spans="3:17" ht="15.5" x14ac:dyDescent="0.35">
      <c r="C170" t="s">
        <v>129</v>
      </c>
    </row>
    <row r="171" spans="3:17" ht="15.5" x14ac:dyDescent="0.35">
      <c r="C171" t="s">
        <v>346</v>
      </c>
      <c r="F171" s="5">
        <v>-52942085323</v>
      </c>
      <c r="G171" s="5">
        <v>46572085323</v>
      </c>
      <c r="I171" s="5">
        <v>-6370000000</v>
      </c>
    </row>
    <row r="172" spans="3:17" ht="15.5" x14ac:dyDescent="0.35">
      <c r="C172" t="s">
        <v>347</v>
      </c>
      <c r="P172" s="5">
        <v>-447500000</v>
      </c>
    </row>
    <row r="173" spans="3:17" ht="15.5" x14ac:dyDescent="0.35">
      <c r="C173" t="s">
        <v>163</v>
      </c>
      <c r="D173" s="5">
        <v>5546828559</v>
      </c>
      <c r="E173" s="5">
        <v>-1664414015</v>
      </c>
      <c r="F173" s="5">
        <v>2145606588</v>
      </c>
      <c r="G173" s="5">
        <v>-1446764470</v>
      </c>
      <c r="I173" s="5">
        <v>-2623396448</v>
      </c>
      <c r="J173" s="5">
        <v>5536736396</v>
      </c>
      <c r="K173" s="5">
        <v>-118765932</v>
      </c>
      <c r="L173" s="5">
        <v>-9494203711</v>
      </c>
      <c r="M173" s="5">
        <v>9311489316</v>
      </c>
      <c r="N173" s="5">
        <v>-2236951725</v>
      </c>
      <c r="O173" s="5">
        <v>1482117559</v>
      </c>
      <c r="P173" s="5">
        <v>-3798345660</v>
      </c>
      <c r="Q173" s="5">
        <v>4087211439</v>
      </c>
    </row>
    <row r="174" spans="3:17" ht="15.5" x14ac:dyDescent="0.35">
      <c r="C174" t="s">
        <v>348</v>
      </c>
      <c r="I174" s="5">
        <v>975176</v>
      </c>
    </row>
    <row r="175" spans="3:17" ht="15.5" x14ac:dyDescent="0.35">
      <c r="C175" t="s">
        <v>349</v>
      </c>
      <c r="D175" s="5">
        <v>5546828559</v>
      </c>
      <c r="E175" s="5">
        <v>-1664414015</v>
      </c>
      <c r="F175" s="5">
        <v>2145606588</v>
      </c>
      <c r="G175" s="5">
        <v>-1446764470</v>
      </c>
      <c r="I175" s="5">
        <v>-2623396448</v>
      </c>
      <c r="J175" s="5">
        <v>5536736396</v>
      </c>
      <c r="K175" s="5">
        <v>-118765932</v>
      </c>
      <c r="L175" s="5">
        <v>-9494203711</v>
      </c>
      <c r="M175" s="5">
        <v>9311489316</v>
      </c>
      <c r="N175" s="5">
        <v>-2236951725</v>
      </c>
      <c r="O175" s="5">
        <v>1482117559</v>
      </c>
      <c r="P175" s="5">
        <v>-3798345660</v>
      </c>
      <c r="Q175" s="5">
        <v>4087211439</v>
      </c>
    </row>
    <row r="176" spans="3:17" ht="15.5" x14ac:dyDescent="0.35">
      <c r="C176" t="s">
        <v>164</v>
      </c>
      <c r="E176" s="5">
        <v>3122209470</v>
      </c>
      <c r="I176" s="5">
        <v>5744630742</v>
      </c>
      <c r="J176" s="5">
        <v>207894346</v>
      </c>
      <c r="K176" s="5">
        <v>326660278</v>
      </c>
      <c r="L176" s="5">
        <v>9820863989</v>
      </c>
      <c r="M176" s="5">
        <v>509374673</v>
      </c>
      <c r="N176" s="5">
        <v>2746326397</v>
      </c>
      <c r="O176" s="5">
        <v>1264208838</v>
      </c>
      <c r="P176" s="5">
        <v>5062554498</v>
      </c>
      <c r="Q176" s="5">
        <v>975343059</v>
      </c>
    </row>
    <row r="177" spans="2:17" ht="15.5" x14ac:dyDescent="0.35">
      <c r="C177" t="s">
        <v>166</v>
      </c>
      <c r="D177" s="5">
        <v>5546828559</v>
      </c>
      <c r="E177" s="5">
        <v>1457795455</v>
      </c>
      <c r="F177" s="5">
        <v>2146581764</v>
      </c>
      <c r="G177" s="5">
        <v>-1446764470</v>
      </c>
      <c r="I177" s="5">
        <v>3122209470</v>
      </c>
      <c r="J177" s="5">
        <v>5744630742</v>
      </c>
      <c r="K177" s="5">
        <v>207894346</v>
      </c>
      <c r="L177" s="5">
        <v>326660278</v>
      </c>
      <c r="M177" s="5">
        <v>9820863989</v>
      </c>
      <c r="N177" s="5">
        <v>509374672</v>
      </c>
      <c r="O177" s="5">
        <v>2746326397</v>
      </c>
      <c r="P177" s="5">
        <v>1264208838</v>
      </c>
      <c r="Q177" s="5">
        <v>5062554498</v>
      </c>
    </row>
    <row r="179" spans="2:17" ht="15.5" x14ac:dyDescent="0.35">
      <c r="B179" t="s">
        <v>167</v>
      </c>
      <c r="C179" t="s">
        <v>12</v>
      </c>
      <c r="D179" s="5">
        <v>1100000000</v>
      </c>
      <c r="E179" s="5">
        <v>1100000000</v>
      </c>
      <c r="F179" s="5">
        <v>1100000000</v>
      </c>
      <c r="G179" s="5">
        <v>1100000000</v>
      </c>
      <c r="I179" s="5">
        <v>1100000000</v>
      </c>
      <c r="J179" s="5">
        <v>1100000000</v>
      </c>
      <c r="K179" s="5">
        <v>1010000000</v>
      </c>
      <c r="L179" s="5">
        <v>1000000000</v>
      </c>
      <c r="M179" s="5">
        <v>1000000000</v>
      </c>
      <c r="N179" s="5">
        <v>800000000</v>
      </c>
      <c r="O179" s="5">
        <v>0</v>
      </c>
      <c r="P179" s="5">
        <v>0</v>
      </c>
      <c r="Q179" s="5">
        <v>0</v>
      </c>
    </row>
    <row r="180" spans="2:17" ht="15.5" x14ac:dyDescent="0.35">
      <c r="C180" t="s">
        <v>168</v>
      </c>
      <c r="D180" s="6">
        <v>-17.920000000000002</v>
      </c>
      <c r="E180" s="6">
        <v>5.51</v>
      </c>
      <c r="F180" s="6">
        <v>11.55</v>
      </c>
      <c r="G180" s="6">
        <v>3.4</v>
      </c>
    </row>
    <row r="181" spans="2:17" ht="15.5" x14ac:dyDescent="0.35">
      <c r="C181" t="s">
        <v>169</v>
      </c>
      <c r="D181" s="6">
        <v>-4.58</v>
      </c>
      <c r="E181" s="6">
        <v>20.329999999999998</v>
      </c>
      <c r="F181" s="6">
        <v>13.77</v>
      </c>
      <c r="G181" s="6">
        <v>105.29</v>
      </c>
    </row>
    <row r="182" spans="2:17" ht="15.5" x14ac:dyDescent="0.35">
      <c r="C182" t="s">
        <v>63</v>
      </c>
      <c r="D182" s="6">
        <v>34.99</v>
      </c>
      <c r="E182" s="6">
        <v>36.76</v>
      </c>
      <c r="F182" s="6">
        <v>-1649.84</v>
      </c>
      <c r="G182" s="6">
        <v>25.81</v>
      </c>
    </row>
    <row r="183" spans="2:17" ht="15.5" x14ac:dyDescent="0.35">
      <c r="C183" t="s">
        <v>170</v>
      </c>
      <c r="E183" s="5">
        <v>-1970000000</v>
      </c>
      <c r="F183" s="5">
        <v>-14710000000</v>
      </c>
      <c r="G183" s="5">
        <v>4040000000</v>
      </c>
    </row>
    <row r="184" spans="2:17" ht="15.5" x14ac:dyDescent="0.35">
      <c r="C184" t="s">
        <v>171</v>
      </c>
      <c r="D184" s="6">
        <v>-0.15140000000000001</v>
      </c>
      <c r="E184" s="6">
        <v>3.3300000000000003E-2</v>
      </c>
      <c r="F184" s="6">
        <v>8.7899999999999992E-2</v>
      </c>
      <c r="G184" s="6">
        <v>2.3900000000000001E-2</v>
      </c>
    </row>
    <row r="185" spans="2:17" ht="15.5" x14ac:dyDescent="0.35">
      <c r="C185" t="s">
        <v>172</v>
      </c>
      <c r="D185" s="6">
        <v>-0.28470000000000001</v>
      </c>
      <c r="E185" s="6">
        <v>6.54E-2</v>
      </c>
      <c r="F185" s="6">
        <v>0.1613</v>
      </c>
      <c r="G185" s="6">
        <v>3.4000000000000002E-2</v>
      </c>
    </row>
    <row r="186" spans="2:17" ht="15.5" x14ac:dyDescent="0.35">
      <c r="C186" t="s">
        <v>173</v>
      </c>
      <c r="D186" s="6">
        <v>-2.06E-2</v>
      </c>
      <c r="E186" s="6">
        <v>-1.9900000000000001E-2</v>
      </c>
      <c r="F186" s="6">
        <v>-0.14400000000000002</v>
      </c>
      <c r="G186" s="6">
        <v>3.7699999999999997E-2</v>
      </c>
    </row>
    <row r="187" spans="2:17" ht="15.5" x14ac:dyDescent="0.35">
      <c r="C187" t="s">
        <v>174</v>
      </c>
    </row>
    <row r="188" spans="2:17" ht="15.5" x14ac:dyDescent="0.35">
      <c r="C188" t="s">
        <v>175</v>
      </c>
      <c r="D188" s="5">
        <v>68000000000</v>
      </c>
      <c r="E188" s="5">
        <v>94000000000</v>
      </c>
      <c r="F188" s="5">
        <v>80000000000</v>
      </c>
      <c r="G188" s="5">
        <v>118000000000</v>
      </c>
    </row>
    <row r="189" spans="2:17" ht="15.5" x14ac:dyDescent="0.35">
      <c r="C189" t="s">
        <v>176</v>
      </c>
      <c r="D189" s="6">
        <v>1.3</v>
      </c>
      <c r="E189" s="6">
        <v>1.33</v>
      </c>
      <c r="F189" s="6">
        <v>2.2200000000000002</v>
      </c>
      <c r="G189" s="6">
        <v>3.57</v>
      </c>
    </row>
    <row r="190" spans="2:17" ht="15.5" x14ac:dyDescent="0.35">
      <c r="C190" t="s">
        <v>177</v>
      </c>
      <c r="D190" s="6">
        <v>62.94</v>
      </c>
      <c r="E190" s="6">
        <v>84.19</v>
      </c>
      <c r="F190" s="6">
        <v>71.62</v>
      </c>
      <c r="G190" s="6">
        <v>100.24</v>
      </c>
    </row>
    <row r="191" spans="2:17" ht="15.5" x14ac:dyDescent="0.35">
      <c r="C191" t="s">
        <v>178</v>
      </c>
      <c r="D191" s="6">
        <v>1.3</v>
      </c>
      <c r="E191" s="6">
        <v>1.33</v>
      </c>
      <c r="F191" s="6">
        <v>2.2200000000000002</v>
      </c>
      <c r="G191" s="6">
        <v>3.58</v>
      </c>
    </row>
    <row r="192" spans="2:17" ht="15.5" x14ac:dyDescent="0.35">
      <c r="C192" t="s">
        <v>179</v>
      </c>
      <c r="D192" s="6">
        <v>62.86</v>
      </c>
      <c r="E192" s="6">
        <v>84.12</v>
      </c>
      <c r="F192" s="6">
        <v>71.55</v>
      </c>
      <c r="G192" s="6">
        <v>100.1</v>
      </c>
    </row>
    <row r="193" spans="3:17" ht="15.5" x14ac:dyDescent="0.35">
      <c r="C193" t="s">
        <v>180</v>
      </c>
      <c r="D193" s="5">
        <v>0</v>
      </c>
      <c r="E193" s="5">
        <v>1000000000</v>
      </c>
      <c r="F193" s="5">
        <v>1000000000</v>
      </c>
      <c r="G193" s="5">
        <v>1000000000</v>
      </c>
    </row>
    <row r="194" spans="3:17" ht="15.5" x14ac:dyDescent="0.35">
      <c r="C194" t="s">
        <v>181</v>
      </c>
      <c r="D194" s="5">
        <v>10000000000</v>
      </c>
      <c r="E194" s="5">
        <v>41000000000</v>
      </c>
      <c r="G194" s="5">
        <v>13000000000</v>
      </c>
    </row>
    <row r="195" spans="3:17" ht="15.5" x14ac:dyDescent="0.35">
      <c r="C195" t="s">
        <v>182</v>
      </c>
      <c r="D195" s="5">
        <v>69000000000</v>
      </c>
      <c r="E195" s="5">
        <v>93000000000</v>
      </c>
      <c r="F195" s="5">
        <v>79000000000</v>
      </c>
      <c r="G195" s="5">
        <v>111000000000</v>
      </c>
    </row>
    <row r="196" spans="3:17" ht="15.5" x14ac:dyDescent="0.35">
      <c r="C196" t="s">
        <v>24</v>
      </c>
      <c r="D196" s="5">
        <v>10000000000</v>
      </c>
      <c r="E196" s="5">
        <v>42000000000</v>
      </c>
      <c r="F196" s="5">
        <v>1000000000</v>
      </c>
      <c r="G196" s="5">
        <v>14000000000</v>
      </c>
    </row>
    <row r="197" spans="3:17" ht="15.5" x14ac:dyDescent="0.35">
      <c r="C197" t="s">
        <v>21</v>
      </c>
      <c r="D197" s="5">
        <v>3000000000</v>
      </c>
      <c r="E197" s="5">
        <v>40000000000</v>
      </c>
      <c r="F197" s="5">
        <v>-2000000000</v>
      </c>
      <c r="G197" s="5">
        <v>13000000000</v>
      </c>
    </row>
    <row r="198" spans="3:17" ht="15.5" x14ac:dyDescent="0.35">
      <c r="C198" t="s">
        <v>183</v>
      </c>
      <c r="D198" s="5">
        <v>43000000000</v>
      </c>
      <c r="E198" s="5">
        <v>105000000000</v>
      </c>
      <c r="F198" s="5">
        <v>17000000000</v>
      </c>
      <c r="G198" s="5">
        <v>33000000000</v>
      </c>
    </row>
    <row r="199" spans="3:17" ht="15.5" x14ac:dyDescent="0.35">
      <c r="C199" t="s">
        <v>184</v>
      </c>
      <c r="D199" s="5">
        <v>-3000000000</v>
      </c>
      <c r="E199" s="5">
        <v>-16000000000</v>
      </c>
      <c r="F199" s="5">
        <v>53000000000</v>
      </c>
      <c r="G199" s="5">
        <v>-55000000000</v>
      </c>
    </row>
    <row r="200" spans="3:17" ht="15.5" x14ac:dyDescent="0.35">
      <c r="C200" t="s">
        <v>185</v>
      </c>
      <c r="F200" s="5">
        <v>-4000000000</v>
      </c>
      <c r="G200" s="5">
        <v>0</v>
      </c>
    </row>
    <row r="201" spans="3:17" ht="15.5" x14ac:dyDescent="0.35">
      <c r="C201" t="s">
        <v>13</v>
      </c>
      <c r="D201" s="5">
        <v>-3000000000</v>
      </c>
      <c r="E201" s="5">
        <v>-16000000000</v>
      </c>
      <c r="F201" s="5">
        <v>49000000000</v>
      </c>
      <c r="G201" s="5">
        <v>-55000000000</v>
      </c>
    </row>
    <row r="202" spans="3:17" ht="15.5" x14ac:dyDescent="0.35">
      <c r="C202" t="s">
        <v>16</v>
      </c>
      <c r="D202" s="6">
        <v>-2.78</v>
      </c>
      <c r="E202" s="6">
        <v>-14.25</v>
      </c>
      <c r="F202" s="6">
        <v>44.18</v>
      </c>
      <c r="G202" s="6">
        <v>-49.68</v>
      </c>
    </row>
    <row r="203" spans="3:17" ht="15.5" x14ac:dyDescent="0.35">
      <c r="C203" t="s">
        <v>48</v>
      </c>
      <c r="I203" s="6">
        <v>17.46</v>
      </c>
      <c r="J203" s="6">
        <v>-8.32</v>
      </c>
      <c r="K203" s="6">
        <v>-3.89</v>
      </c>
      <c r="L203" s="6">
        <v>-4.54</v>
      </c>
      <c r="M203" s="6">
        <v>19.309999999999999</v>
      </c>
      <c r="N203" s="6">
        <v>-4.1900000000000004</v>
      </c>
      <c r="O203" s="6">
        <v>168126.23</v>
      </c>
      <c r="P203" s="6">
        <v>169461.91</v>
      </c>
      <c r="Q203" s="6">
        <v>122346.66</v>
      </c>
    </row>
    <row r="204" spans="3:17" ht="15.5" x14ac:dyDescent="0.35">
      <c r="C204" t="s">
        <v>62</v>
      </c>
      <c r="I204" s="6">
        <v>9.11</v>
      </c>
      <c r="J204" s="6">
        <v>-36.06</v>
      </c>
      <c r="K204" s="6">
        <v>-12.85</v>
      </c>
      <c r="L204" s="6">
        <v>-21.37</v>
      </c>
      <c r="M204" s="6">
        <v>5.08</v>
      </c>
      <c r="N204" s="5">
        <v>0</v>
      </c>
      <c r="O204" s="5">
        <v>0</v>
      </c>
      <c r="P204" s="5">
        <v>0</v>
      </c>
      <c r="Q204" s="5">
        <v>0</v>
      </c>
    </row>
    <row r="205" spans="3:17" ht="15.5" x14ac:dyDescent="0.35">
      <c r="C205" t="s">
        <v>65</v>
      </c>
      <c r="I205" s="6">
        <v>5.62</v>
      </c>
      <c r="J205" s="6">
        <v>15.31</v>
      </c>
      <c r="K205" s="6">
        <v>4.55</v>
      </c>
      <c r="L205" s="6">
        <v>6.2</v>
      </c>
      <c r="M205" s="6">
        <v>10.36</v>
      </c>
      <c r="N205" s="5">
        <v>0</v>
      </c>
      <c r="O205" s="5">
        <v>0</v>
      </c>
      <c r="P205" s="5">
        <v>0</v>
      </c>
      <c r="Q205" s="5">
        <v>0</v>
      </c>
    </row>
    <row r="206" spans="3:17" ht="15.5" x14ac:dyDescent="0.35">
      <c r="C206" t="s">
        <v>186</v>
      </c>
      <c r="I206" s="5">
        <v>-6150000000</v>
      </c>
      <c r="J206" s="5">
        <v>-7020000000</v>
      </c>
      <c r="K206" s="5">
        <v>-2310000000</v>
      </c>
      <c r="L206" s="5">
        <v>-2020000000</v>
      </c>
      <c r="M206" s="5">
        <v>-7790000000</v>
      </c>
      <c r="N206" s="5">
        <v>-2350000000</v>
      </c>
      <c r="O206" s="5">
        <v>7380000000</v>
      </c>
      <c r="P206" s="5">
        <v>5720000000</v>
      </c>
    </row>
    <row r="207" spans="3:17" ht="15.5" x14ac:dyDescent="0.35">
      <c r="C207" t="s">
        <v>187</v>
      </c>
      <c r="I207" s="6">
        <v>0.1328</v>
      </c>
      <c r="J207" s="6">
        <v>-9.8699999999999996E-2</v>
      </c>
      <c r="K207" s="6">
        <v>-6.7199999999999996E-2</v>
      </c>
      <c r="L207" s="6">
        <v>-6.8600000000000008E-2</v>
      </c>
      <c r="M207" s="6">
        <v>0.2843</v>
      </c>
      <c r="N207" s="6">
        <v>-7.8899999999999998E-2</v>
      </c>
      <c r="O207" s="6">
        <v>5.5099999999999996E-2</v>
      </c>
      <c r="P207" s="6">
        <v>6.0299999999999999E-2</v>
      </c>
      <c r="Q207" s="6">
        <v>5.1399999999999994E-2</v>
      </c>
    </row>
    <row r="208" spans="3:17" ht="15.5" x14ac:dyDescent="0.35">
      <c r="C208" t="s">
        <v>188</v>
      </c>
      <c r="I208" s="6">
        <v>0.2437</v>
      </c>
      <c r="J208" s="6">
        <v>-0.15479999999999999</v>
      </c>
      <c r="K208" s="6">
        <v>-7.2000000000000008E-2</v>
      </c>
      <c r="L208" s="6">
        <v>-7.7499999999999999E-2</v>
      </c>
      <c r="M208" s="6">
        <v>0.31459999999999999</v>
      </c>
      <c r="N208" s="6">
        <v>-0.15590000000000001</v>
      </c>
      <c r="O208" s="6">
        <v>0.1032</v>
      </c>
      <c r="P208" s="6">
        <v>0.1158</v>
      </c>
      <c r="Q208" s="6">
        <v>9.2799999999999994E-2</v>
      </c>
    </row>
    <row r="209" spans="3:17" ht="15.5" x14ac:dyDescent="0.35">
      <c r="C209" t="s">
        <v>189</v>
      </c>
      <c r="I209" s="6">
        <v>-0.12</v>
      </c>
      <c r="J209" s="6">
        <v>-0.17760000000000001</v>
      </c>
      <c r="K209" s="6">
        <v>-9.5700000000000007E-2</v>
      </c>
      <c r="L209" s="6">
        <v>-8.4399999999999989E-2</v>
      </c>
      <c r="M209" s="6">
        <v>-0.20440000000000003</v>
      </c>
      <c r="N209" s="6">
        <v>-8.2699999999999996E-2</v>
      </c>
      <c r="O209" s="6">
        <v>0.20829999999999999</v>
      </c>
      <c r="P209" s="6">
        <v>0.20050000000000001</v>
      </c>
      <c r="Q209" s="6">
        <v>0.21230000000000002</v>
      </c>
    </row>
    <row r="210" spans="3:17" ht="15.5" x14ac:dyDescent="0.35">
      <c r="C210" t="s">
        <v>190</v>
      </c>
      <c r="I210" s="6">
        <v>-7.63</v>
      </c>
      <c r="J210" s="6">
        <v>-38.36</v>
      </c>
      <c r="L210" s="6">
        <v>-12.09</v>
      </c>
      <c r="M210" s="6">
        <v>-13.42</v>
      </c>
      <c r="N210" s="6">
        <v>-1.93</v>
      </c>
      <c r="O210" s="5">
        <v>2</v>
      </c>
      <c r="P210" s="6">
        <v>2.4700000000000002</v>
      </c>
      <c r="Q210" s="6">
        <v>4.25</v>
      </c>
    </row>
    <row r="211" spans="3:17" ht="15.5" x14ac:dyDescent="0.35">
      <c r="C211" t="s">
        <v>59</v>
      </c>
      <c r="I211" s="6">
        <v>2.2200000000000002</v>
      </c>
      <c r="J211" s="6">
        <v>5.58</v>
      </c>
      <c r="K211" s="6">
        <v>0.92</v>
      </c>
      <c r="L211" s="6">
        <v>1.65</v>
      </c>
      <c r="M211" s="6">
        <v>1.6</v>
      </c>
      <c r="N211" s="5">
        <v>0</v>
      </c>
      <c r="O211" s="5">
        <v>0</v>
      </c>
      <c r="P211" s="5">
        <v>0</v>
      </c>
      <c r="Q211" s="5">
        <v>0</v>
      </c>
    </row>
    <row r="212" spans="3:17" ht="15.5" x14ac:dyDescent="0.35">
      <c r="C212" t="s">
        <v>56</v>
      </c>
      <c r="I212" s="6">
        <v>71.62</v>
      </c>
      <c r="J212" s="6">
        <v>53.76</v>
      </c>
      <c r="K212" s="6">
        <v>54.1</v>
      </c>
      <c r="L212" s="6">
        <v>58.65</v>
      </c>
      <c r="M212" s="6">
        <v>61.4</v>
      </c>
      <c r="N212" s="6">
        <v>26.9</v>
      </c>
      <c r="O212" s="6">
        <v>1629453.23</v>
      </c>
      <c r="P212" s="6">
        <v>1463528.1</v>
      </c>
      <c r="Q212" s="6">
        <v>1318236.03</v>
      </c>
    </row>
    <row r="213" spans="3:17" ht="15.5" x14ac:dyDescent="0.35">
      <c r="C213" t="s">
        <v>191</v>
      </c>
      <c r="I213" s="6">
        <v>2.2200000000000002</v>
      </c>
      <c r="J213" s="6">
        <v>5.59</v>
      </c>
      <c r="K213" s="6">
        <v>0.93</v>
      </c>
      <c r="L213" s="6">
        <v>1.66</v>
      </c>
      <c r="M213" s="6">
        <v>1.6</v>
      </c>
      <c r="N213" s="5">
        <v>0</v>
      </c>
      <c r="O213" s="5">
        <v>0</v>
      </c>
      <c r="P213" s="5">
        <v>0</v>
      </c>
      <c r="Q213" s="5">
        <v>0</v>
      </c>
    </row>
    <row r="214" spans="3:17" ht="15.5" x14ac:dyDescent="0.35">
      <c r="C214" t="s">
        <v>192</v>
      </c>
      <c r="I214" s="6">
        <v>71.55</v>
      </c>
      <c r="J214" s="6">
        <v>53.69</v>
      </c>
      <c r="K214" s="6">
        <v>53.99</v>
      </c>
      <c r="L214" s="6">
        <v>58.49</v>
      </c>
      <c r="M214" s="6">
        <v>61.4</v>
      </c>
      <c r="N214" s="6">
        <v>26.9</v>
      </c>
      <c r="O214" s="6">
        <v>1629453.23</v>
      </c>
      <c r="P214" s="6">
        <v>1463528.1</v>
      </c>
      <c r="Q214" s="6">
        <v>1318236.03</v>
      </c>
    </row>
    <row r="215" spans="3:17" ht="15.5" x14ac:dyDescent="0.35">
      <c r="C215" t="s">
        <v>193</v>
      </c>
      <c r="I215" s="5">
        <v>1000000000</v>
      </c>
      <c r="J215" s="5">
        <v>1000000000</v>
      </c>
      <c r="K215" s="5">
        <v>1000000000</v>
      </c>
      <c r="L215" s="5">
        <v>1000000000</v>
      </c>
      <c r="M215" s="5">
        <v>1000000000</v>
      </c>
      <c r="N215" s="5">
        <v>2000000000</v>
      </c>
      <c r="O215" s="5">
        <v>6000000000</v>
      </c>
      <c r="P215" s="5">
        <v>16000000000</v>
      </c>
      <c r="Q215" s="5">
        <v>10000000000</v>
      </c>
    </row>
    <row r="216" spans="3:17" ht="15.5" x14ac:dyDescent="0.35">
      <c r="C216" t="s">
        <v>194</v>
      </c>
      <c r="J216" s="5">
        <v>1000000000</v>
      </c>
      <c r="K216" s="5">
        <v>2000000000</v>
      </c>
      <c r="L216" s="5">
        <v>3000000000</v>
      </c>
      <c r="M216" s="5">
        <v>4000000000</v>
      </c>
      <c r="N216" s="5">
        <v>11000000000</v>
      </c>
      <c r="O216" s="5">
        <v>12000000000</v>
      </c>
      <c r="P216" s="5">
        <v>1000000000</v>
      </c>
      <c r="Q216" s="5">
        <v>3000000000</v>
      </c>
    </row>
    <row r="217" spans="3:17" ht="15.5" x14ac:dyDescent="0.35">
      <c r="C217" t="s">
        <v>26</v>
      </c>
      <c r="I217" s="5">
        <v>1000000000</v>
      </c>
      <c r="J217" s="5">
        <v>2000000000</v>
      </c>
      <c r="K217" s="5">
        <v>3000000000</v>
      </c>
      <c r="L217" s="5">
        <v>4000000000</v>
      </c>
      <c r="M217" s="5">
        <v>4000000000</v>
      </c>
      <c r="N217" s="5">
        <v>13000000000</v>
      </c>
      <c r="O217" s="5">
        <v>18000000000</v>
      </c>
      <c r="P217" s="5">
        <v>17000000000</v>
      </c>
      <c r="Q217" s="5">
        <v>12000000000</v>
      </c>
    </row>
    <row r="218" spans="3:17" ht="15.5" x14ac:dyDescent="0.35">
      <c r="C218" t="s">
        <v>23</v>
      </c>
      <c r="I218" s="5">
        <v>-2000000000</v>
      </c>
      <c r="J218" s="5">
        <v>-4000000000</v>
      </c>
      <c r="K218" s="5">
        <v>2000000000</v>
      </c>
      <c r="L218" s="5">
        <v>3000000000</v>
      </c>
      <c r="M218" s="5">
        <v>-5000000000</v>
      </c>
      <c r="N218" s="5">
        <v>13000000000</v>
      </c>
      <c r="O218" s="5">
        <v>15000000000</v>
      </c>
      <c r="P218" s="5">
        <v>16000000000</v>
      </c>
      <c r="Q218" s="5">
        <v>7000000000</v>
      </c>
    </row>
    <row r="219" spans="3:17" ht="15.5" x14ac:dyDescent="0.35">
      <c r="C219" t="s">
        <v>195</v>
      </c>
      <c r="I219" s="5">
        <v>17000000000</v>
      </c>
      <c r="J219" s="5">
        <v>18000000000</v>
      </c>
      <c r="K219" s="5">
        <v>15000000000</v>
      </c>
      <c r="L219" s="5">
        <v>28000000000</v>
      </c>
      <c r="M219" s="5">
        <v>32000000000</v>
      </c>
      <c r="N219" s="5">
        <v>20000000000</v>
      </c>
      <c r="O219" s="5">
        <v>24000000000</v>
      </c>
      <c r="P219" s="5">
        <v>10000000000</v>
      </c>
      <c r="Q219" s="5">
        <v>19000000000</v>
      </c>
    </row>
    <row r="220" spans="3:17" ht="15.5" x14ac:dyDescent="0.35">
      <c r="C220" t="s">
        <v>196</v>
      </c>
      <c r="I220" s="5">
        <v>-5000000000</v>
      </c>
      <c r="J220" s="5">
        <v>-17000000000</v>
      </c>
      <c r="K220" s="5">
        <v>1000000000</v>
      </c>
      <c r="L220" s="5">
        <v>-2000000000</v>
      </c>
      <c r="M220" s="5">
        <v>-6000000000</v>
      </c>
      <c r="N220" s="5">
        <v>-3000000000</v>
      </c>
      <c r="O220" s="5">
        <v>0</v>
      </c>
      <c r="P220" s="5">
        <v>0</v>
      </c>
      <c r="Q220" s="5">
        <v>4000000000</v>
      </c>
    </row>
    <row r="221" spans="3:17" ht="15.5" x14ac:dyDescent="0.35">
      <c r="C221" t="s">
        <v>197</v>
      </c>
      <c r="I221" s="5">
        <v>-4000000000</v>
      </c>
      <c r="J221" s="5">
        <v>-1000000000</v>
      </c>
      <c r="K221" s="5">
        <v>-10000000000</v>
      </c>
      <c r="L221" s="5">
        <v>-8000000000</v>
      </c>
      <c r="M221" s="5">
        <v>-45000000000</v>
      </c>
      <c r="N221" s="5">
        <v>-2000000000</v>
      </c>
      <c r="O221" s="5">
        <v>0</v>
      </c>
      <c r="P221" s="5">
        <v>-11000000000</v>
      </c>
      <c r="Q221" s="5">
        <v>-1000000000</v>
      </c>
    </row>
    <row r="222" spans="3:17" ht="15.5" x14ac:dyDescent="0.35">
      <c r="C222" t="s">
        <v>15</v>
      </c>
      <c r="I222" s="5">
        <v>-9000000000</v>
      </c>
      <c r="J222" s="5">
        <v>-18000000000</v>
      </c>
      <c r="K222" s="5">
        <v>-9000000000</v>
      </c>
      <c r="L222" s="5">
        <v>-10000000000</v>
      </c>
      <c r="M222" s="5">
        <v>-51000000000</v>
      </c>
      <c r="N222" s="5">
        <v>-4000000000</v>
      </c>
      <c r="O222" s="5">
        <v>0</v>
      </c>
      <c r="P222" s="5">
        <v>-10000000000</v>
      </c>
      <c r="Q222" s="5">
        <v>3000000000</v>
      </c>
    </row>
    <row r="223" spans="3:17" ht="15.5" x14ac:dyDescent="0.35">
      <c r="C223" t="s">
        <v>17</v>
      </c>
      <c r="I223" s="6">
        <v>-8.51</v>
      </c>
      <c r="J223" s="6">
        <v>-16.14</v>
      </c>
      <c r="K223" s="6">
        <v>-9.31</v>
      </c>
      <c r="L223" s="6">
        <v>-10.32</v>
      </c>
      <c r="M223" s="6">
        <v>-50.86</v>
      </c>
      <c r="N223" s="6">
        <v>-5.58</v>
      </c>
      <c r="O223" s="6">
        <v>-16860.07</v>
      </c>
      <c r="P223" s="6">
        <v>-686930.63</v>
      </c>
      <c r="Q223" s="6">
        <v>219739.4</v>
      </c>
    </row>
    <row r="225" spans="2:17" ht="15.5" x14ac:dyDescent="0.35">
      <c r="B225" t="s">
        <v>198</v>
      </c>
      <c r="C225" t="s">
        <v>199</v>
      </c>
      <c r="D225" s="5">
        <v>-20000000000</v>
      </c>
      <c r="E225" s="5">
        <v>6000000000</v>
      </c>
      <c r="F225" s="5">
        <v>13000000000</v>
      </c>
      <c r="G225" s="5">
        <v>4000000000</v>
      </c>
      <c r="H225" s="5">
        <v>-27000000000</v>
      </c>
      <c r="I225" s="5">
        <v>19000000000</v>
      </c>
      <c r="J225" s="5">
        <v>-9000000000</v>
      </c>
      <c r="K225" s="5">
        <v>-4000000000</v>
      </c>
      <c r="L225" s="5">
        <v>-5000000000</v>
      </c>
      <c r="M225" s="5">
        <v>19000000000</v>
      </c>
      <c r="N225" s="5">
        <v>-3000000000</v>
      </c>
      <c r="O225" s="5">
        <v>3000000000</v>
      </c>
      <c r="P225" s="5">
        <v>3000000000</v>
      </c>
      <c r="Q225" s="5">
        <v>2000000000</v>
      </c>
    </row>
    <row r="226" spans="2:17" ht="15.5" x14ac:dyDescent="0.35">
      <c r="C226" t="s">
        <v>47</v>
      </c>
      <c r="D226" s="6">
        <v>-17.920000000000002</v>
      </c>
      <c r="E226" s="6">
        <v>5.51</v>
      </c>
      <c r="F226" s="6">
        <v>11.55</v>
      </c>
      <c r="G226" s="6">
        <v>3.4</v>
      </c>
      <c r="H226" s="6">
        <v>-24.83</v>
      </c>
      <c r="I226" s="6">
        <v>17.46</v>
      </c>
      <c r="J226" s="6">
        <v>-8.32</v>
      </c>
      <c r="K226" s="6">
        <v>-3.57</v>
      </c>
      <c r="L226" s="6">
        <v>-4.12</v>
      </c>
      <c r="M226" s="6">
        <v>17.5</v>
      </c>
      <c r="N226" s="6">
        <v>-3.04</v>
      </c>
      <c r="O226" s="6">
        <v>2.29</v>
      </c>
      <c r="P226" s="6">
        <v>2.2999999999999998</v>
      </c>
      <c r="Q226" s="6">
        <v>1.66</v>
      </c>
    </row>
    <row r="227" spans="2:17" ht="15.5" x14ac:dyDescent="0.35">
      <c r="C227" t="s">
        <v>200</v>
      </c>
      <c r="D227" s="5">
        <v>3000000000</v>
      </c>
      <c r="E227" s="5">
        <v>3000000000</v>
      </c>
      <c r="F227" s="5">
        <v>-106000000</v>
      </c>
      <c r="G227" s="5">
        <v>15000000000</v>
      </c>
      <c r="H227" s="5">
        <v>12000000000</v>
      </c>
      <c r="I227" s="5">
        <v>31000000000</v>
      </c>
      <c r="J227" s="5">
        <v>22000000000</v>
      </c>
      <c r="K227" s="5">
        <v>11000000000</v>
      </c>
      <c r="L227" s="5">
        <v>16000000000</v>
      </c>
      <c r="M227" s="5">
        <v>9000000000</v>
      </c>
      <c r="N227" s="5">
        <v>14000000000</v>
      </c>
      <c r="O227" s="5">
        <v>20000000000</v>
      </c>
      <c r="P227" s="5">
        <v>23000000000</v>
      </c>
      <c r="Q227" s="5">
        <v>23000000000</v>
      </c>
    </row>
    <row r="228" spans="2:17" ht="15.5" x14ac:dyDescent="0.35">
      <c r="C228" t="s">
        <v>201</v>
      </c>
      <c r="I228" s="6">
        <v>-4.1100000000000003</v>
      </c>
    </row>
    <row r="229" spans="2:17" ht="15.5" x14ac:dyDescent="0.35">
      <c r="C229" t="s">
        <v>281</v>
      </c>
      <c r="I229" s="6">
        <v>40.1</v>
      </c>
    </row>
    <row r="230" spans="2:17" ht="15.5" x14ac:dyDescent="0.35">
      <c r="C230" t="s">
        <v>202</v>
      </c>
      <c r="I230" s="6">
        <v>6.95</v>
      </c>
    </row>
    <row r="231" spans="2:17" ht="15.5" x14ac:dyDescent="0.35">
      <c r="C231" t="s">
        <v>282</v>
      </c>
      <c r="I231" s="6">
        <v>2.4900000000000002E-2</v>
      </c>
    </row>
    <row r="232" spans="2:17" ht="15.5" x14ac:dyDescent="0.35">
      <c r="C232" t="s">
        <v>283</v>
      </c>
      <c r="I232" s="6">
        <v>5.32</v>
      </c>
    </row>
    <row r="233" spans="2:17" ht="15.5" x14ac:dyDescent="0.35">
      <c r="C233" t="s">
        <v>203</v>
      </c>
      <c r="I233" s="6">
        <v>1.62</v>
      </c>
    </row>
    <row r="234" spans="2:17" ht="15.5" x14ac:dyDescent="0.35">
      <c r="C234" t="s">
        <v>284</v>
      </c>
      <c r="I234" s="6">
        <v>-5.5</v>
      </c>
    </row>
    <row r="235" spans="2:17" ht="15.5" x14ac:dyDescent="0.35">
      <c r="C235" t="s">
        <v>285</v>
      </c>
      <c r="I235" s="6">
        <v>-4.53</v>
      </c>
    </row>
    <row r="236" spans="2:17" ht="15.5" x14ac:dyDescent="0.35">
      <c r="C236" t="s">
        <v>286</v>
      </c>
      <c r="I236" s="6">
        <v>-6.8</v>
      </c>
    </row>
    <row r="237" spans="2:17" ht="15.5" x14ac:dyDescent="0.35">
      <c r="C237" t="s">
        <v>287</v>
      </c>
      <c r="I237" s="6">
        <v>-10.51</v>
      </c>
    </row>
    <row r="238" spans="2:17" ht="15.5" x14ac:dyDescent="0.35">
      <c r="C238" t="s">
        <v>288</v>
      </c>
      <c r="I238" s="6">
        <v>0.13</v>
      </c>
    </row>
    <row r="239" spans="2:17" ht="15.5" x14ac:dyDescent="0.35">
      <c r="C239" t="s">
        <v>289</v>
      </c>
      <c r="I239" s="6">
        <v>0.71</v>
      </c>
    </row>
    <row r="240" spans="2:17" ht="15.5" x14ac:dyDescent="0.35">
      <c r="C240" t="s">
        <v>290</v>
      </c>
      <c r="I240" s="6">
        <v>2.54</v>
      </c>
    </row>
    <row r="241" spans="3:9" ht="15.5" x14ac:dyDescent="0.35">
      <c r="C241" t="s">
        <v>204</v>
      </c>
      <c r="I241" s="6">
        <v>-24.83</v>
      </c>
    </row>
    <row r="242" spans="3:9" ht="15.5" x14ac:dyDescent="0.35">
      <c r="C242" t="s">
        <v>291</v>
      </c>
      <c r="I242" s="6">
        <v>19.16</v>
      </c>
    </row>
    <row r="243" spans="3:9" ht="15.5" x14ac:dyDescent="0.35">
      <c r="C243" t="s">
        <v>205</v>
      </c>
      <c r="D243" s="6">
        <v>6.35</v>
      </c>
    </row>
    <row r="244" spans="3:9" ht="15.5" x14ac:dyDescent="0.35">
      <c r="C244" t="s">
        <v>206</v>
      </c>
      <c r="I244" s="6">
        <v>62.94</v>
      </c>
    </row>
    <row r="245" spans="3:9" ht="15.5" x14ac:dyDescent="0.35">
      <c r="C245" t="s">
        <v>292</v>
      </c>
      <c r="I245" s="6">
        <v>-22.52</v>
      </c>
    </row>
    <row r="246" spans="3:9" ht="15.5" x14ac:dyDescent="0.35">
      <c r="C246" t="s">
        <v>207</v>
      </c>
      <c r="D246" s="6">
        <v>2.99</v>
      </c>
    </row>
    <row r="247" spans="3:9" ht="15.5" x14ac:dyDescent="0.35">
      <c r="C247" t="s">
        <v>208</v>
      </c>
      <c r="D247" s="6">
        <v>2.64</v>
      </c>
    </row>
    <row r="248" spans="3:9" ht="15.5" x14ac:dyDescent="0.35">
      <c r="C248" t="s">
        <v>293</v>
      </c>
      <c r="D248" s="6">
        <v>0.15</v>
      </c>
    </row>
    <row r="249" spans="3:9" ht="15.5" x14ac:dyDescent="0.35">
      <c r="C249" t="s">
        <v>294</v>
      </c>
      <c r="D249" s="6">
        <v>0.14000000000000001</v>
      </c>
    </row>
    <row r="250" spans="3:9" ht="15.5" x14ac:dyDescent="0.35">
      <c r="C250" t="s">
        <v>209</v>
      </c>
      <c r="D250" s="6">
        <v>0.9</v>
      </c>
    </row>
    <row r="251" spans="3:9" ht="15.5" x14ac:dyDescent="0.35">
      <c r="C251" t="s">
        <v>295</v>
      </c>
      <c r="D251" s="6">
        <v>0.08</v>
      </c>
    </row>
    <row r="252" spans="3:9" ht="15.5" x14ac:dyDescent="0.35">
      <c r="C252" t="s">
        <v>210</v>
      </c>
      <c r="D252" s="6">
        <v>1.88</v>
      </c>
    </row>
    <row r="253" spans="3:9" ht="15.5" x14ac:dyDescent="0.35">
      <c r="C253" t="s">
        <v>13</v>
      </c>
      <c r="D253" s="5">
        <v>-3000000000</v>
      </c>
    </row>
    <row r="254" spans="3:9" ht="15.5" x14ac:dyDescent="0.35">
      <c r="C254" t="s">
        <v>211</v>
      </c>
      <c r="I254" s="6">
        <v>2.76</v>
      </c>
    </row>
    <row r="255" spans="3:9" ht="15.5" x14ac:dyDescent="0.35">
      <c r="C255" t="s">
        <v>212</v>
      </c>
      <c r="I255" s="6">
        <v>2.1499999999999998E-2</v>
      </c>
    </row>
    <row r="256" spans="3:9" ht="15.5" x14ac:dyDescent="0.35">
      <c r="C256" t="s">
        <v>213</v>
      </c>
      <c r="I256" s="6">
        <v>4.0399999999999998E-2</v>
      </c>
    </row>
    <row r="257" spans="3:9" ht="15.5" x14ac:dyDescent="0.35">
      <c r="C257" t="s">
        <v>214</v>
      </c>
      <c r="I257" s="6">
        <v>-0.12050000000000001</v>
      </c>
    </row>
    <row r="258" spans="3:9" ht="15.5" x14ac:dyDescent="0.35">
      <c r="C258" t="s">
        <v>297</v>
      </c>
      <c r="I258" s="6">
        <v>-0.32069999999999999</v>
      </c>
    </row>
    <row r="259" spans="3:9" ht="15.5" x14ac:dyDescent="0.35">
      <c r="C259" t="s">
        <v>215</v>
      </c>
      <c r="D259" s="6">
        <v>627.48</v>
      </c>
    </row>
    <row r="260" spans="3:9" ht="15.5" x14ac:dyDescent="0.35">
      <c r="C260" t="s">
        <v>216</v>
      </c>
      <c r="D260" s="6">
        <v>498.68</v>
      </c>
    </row>
    <row r="261" spans="3:9" ht="15.5" x14ac:dyDescent="0.35">
      <c r="C261" t="s">
        <v>217</v>
      </c>
      <c r="D261" s="6">
        <v>108.19</v>
      </c>
    </row>
    <row r="262" spans="3:9" ht="15.5" x14ac:dyDescent="0.35">
      <c r="C262" t="s">
        <v>218</v>
      </c>
      <c r="D262" s="6">
        <v>1017.97</v>
      </c>
    </row>
    <row r="263" spans="3:9" ht="15.5" x14ac:dyDescent="0.35">
      <c r="C263" t="s">
        <v>219</v>
      </c>
      <c r="D263" s="6">
        <v>0.15</v>
      </c>
    </row>
    <row r="264" spans="3:9" ht="15.5" x14ac:dyDescent="0.35">
      <c r="C264" t="s">
        <v>298</v>
      </c>
      <c r="I264" s="6">
        <v>0.14000000000000001</v>
      </c>
    </row>
    <row r="265" spans="3:9" ht="15.5" x14ac:dyDescent="0.35">
      <c r="C265" t="s">
        <v>299</v>
      </c>
      <c r="I265" s="6">
        <v>2.11</v>
      </c>
    </row>
    <row r="266" spans="3:9" ht="15.5" x14ac:dyDescent="0.35">
      <c r="C266" t="s">
        <v>43</v>
      </c>
      <c r="I266" s="5">
        <v>113000000000</v>
      </c>
    </row>
    <row r="267" spans="3:9" ht="15.5" x14ac:dyDescent="0.35">
      <c r="C267" t="s">
        <v>220</v>
      </c>
      <c r="I267" s="5">
        <v>114000000000</v>
      </c>
    </row>
    <row r="268" spans="3:9" ht="15.5" x14ac:dyDescent="0.35">
      <c r="C268" t="s">
        <v>221</v>
      </c>
      <c r="I268" s="5">
        <v>1100000000</v>
      </c>
    </row>
    <row r="269" spans="3:9" ht="15.5" x14ac:dyDescent="0.35">
      <c r="C269" t="s">
        <v>222</v>
      </c>
      <c r="I269" s="6">
        <v>0.62240000000000006</v>
      </c>
    </row>
    <row r="270" spans="3:9" ht="15.5" x14ac:dyDescent="0.35">
      <c r="C270" t="s">
        <v>223</v>
      </c>
      <c r="D270" s="6">
        <v>0.44009999999999999</v>
      </c>
    </row>
    <row r="271" spans="3:9" ht="15.5" x14ac:dyDescent="0.35">
      <c r="C271" t="s">
        <v>224</v>
      </c>
      <c r="D271" s="6">
        <v>-1.1095999999999999</v>
      </c>
    </row>
    <row r="272" spans="3:9" ht="15.5" x14ac:dyDescent="0.35">
      <c r="C272" t="s">
        <v>225</v>
      </c>
      <c r="D272" s="6">
        <v>-7.6459999999999999</v>
      </c>
    </row>
    <row r="273" spans="3:9" ht="15.5" x14ac:dyDescent="0.35">
      <c r="C273" t="s">
        <v>226</v>
      </c>
      <c r="D273" s="6">
        <v>-0.65549999999999997</v>
      </c>
    </row>
    <row r="274" spans="3:9" ht="15.5" x14ac:dyDescent="0.35">
      <c r="C274" t="s">
        <v>227</v>
      </c>
      <c r="D274" s="6">
        <v>-0.78579999999999994</v>
      </c>
    </row>
    <row r="275" spans="3:9" ht="15.5" x14ac:dyDescent="0.35">
      <c r="C275" t="s">
        <v>228</v>
      </c>
      <c r="D275" s="6">
        <v>-22.961500000000001</v>
      </c>
    </row>
    <row r="276" spans="3:9" ht="15.5" x14ac:dyDescent="0.35">
      <c r="C276" t="s">
        <v>229</v>
      </c>
      <c r="I276" s="5">
        <v>5</v>
      </c>
    </row>
    <row r="277" spans="3:9" ht="15.5" x14ac:dyDescent="0.35">
      <c r="C277" t="s">
        <v>230</v>
      </c>
      <c r="I277" s="6">
        <v>0.3</v>
      </c>
    </row>
    <row r="278" spans="3:9" ht="15.5" x14ac:dyDescent="0.35">
      <c r="C278" t="s">
        <v>231</v>
      </c>
      <c r="I278" s="6">
        <v>0.11</v>
      </c>
    </row>
    <row r="279" spans="3:9" ht="15.5" x14ac:dyDescent="0.35">
      <c r="C279" t="s">
        <v>232</v>
      </c>
      <c r="I279" s="6">
        <v>0.22</v>
      </c>
    </row>
    <row r="280" spans="3:9" ht="15.5" x14ac:dyDescent="0.35">
      <c r="C280" t="s">
        <v>233</v>
      </c>
      <c r="I280" s="6">
        <v>0.16</v>
      </c>
    </row>
    <row r="281" spans="3:9" ht="15.5" x14ac:dyDescent="0.35">
      <c r="C281" t="s">
        <v>234</v>
      </c>
      <c r="I281" s="6">
        <v>0.22</v>
      </c>
    </row>
    <row r="282" spans="3:9" ht="15.5" x14ac:dyDescent="0.35">
      <c r="C282" t="s">
        <v>235</v>
      </c>
      <c r="I282" s="6">
        <v>0.39</v>
      </c>
    </row>
    <row r="283" spans="3:9" ht="15.5" x14ac:dyDescent="0.35">
      <c r="C283" t="s">
        <v>236</v>
      </c>
      <c r="I283" s="6">
        <v>0.15</v>
      </c>
    </row>
    <row r="284" spans="3:9" ht="15.5" x14ac:dyDescent="0.35">
      <c r="C284" t="s">
        <v>300</v>
      </c>
      <c r="I284" s="5">
        <v>21000000000</v>
      </c>
    </row>
    <row r="285" spans="3:9" ht="15.5" x14ac:dyDescent="0.35">
      <c r="C285" t="s">
        <v>301</v>
      </c>
      <c r="I285" s="5">
        <v>4000000000</v>
      </c>
    </row>
    <row r="286" spans="3:9" ht="15.5" x14ac:dyDescent="0.35">
      <c r="C286" t="s">
        <v>302</v>
      </c>
      <c r="I286" s="5">
        <v>-11000000000</v>
      </c>
    </row>
    <row r="287" spans="3:9" ht="15.5" x14ac:dyDescent="0.35">
      <c r="C287" t="s">
        <v>303</v>
      </c>
      <c r="I287" s="5">
        <v>3000000000</v>
      </c>
    </row>
    <row r="288" spans="3:9" ht="15.5" x14ac:dyDescent="0.35">
      <c r="C288" t="s">
        <v>237</v>
      </c>
      <c r="D288" s="5">
        <v>7000000000</v>
      </c>
    </row>
    <row r="289" spans="3:9" ht="15.5" x14ac:dyDescent="0.35">
      <c r="C289" t="s">
        <v>238</v>
      </c>
      <c r="D289" s="5">
        <v>131000000000</v>
      </c>
    </row>
    <row r="290" spans="3:9" ht="15.5" x14ac:dyDescent="0.35">
      <c r="C290" t="s">
        <v>239</v>
      </c>
      <c r="D290" s="5">
        <v>62000000000</v>
      </c>
    </row>
    <row r="291" spans="3:9" ht="15.5" x14ac:dyDescent="0.35">
      <c r="C291" t="s">
        <v>183</v>
      </c>
      <c r="D291" s="5">
        <v>43000000000</v>
      </c>
    </row>
    <row r="292" spans="3:9" ht="15.5" x14ac:dyDescent="0.35">
      <c r="C292" t="s">
        <v>182</v>
      </c>
      <c r="I292" s="5">
        <v>69000000000</v>
      </c>
    </row>
    <row r="293" spans="3:9" ht="15.5" x14ac:dyDescent="0.35">
      <c r="C293" t="s">
        <v>181</v>
      </c>
      <c r="D293" s="5">
        <v>10000000000</v>
      </c>
    </row>
    <row r="294" spans="3:9" ht="15.5" x14ac:dyDescent="0.35">
      <c r="C294" t="s">
        <v>180</v>
      </c>
      <c r="D294" s="5">
        <v>0</v>
      </c>
    </row>
    <row r="295" spans="3:9" ht="15.5" x14ac:dyDescent="0.35">
      <c r="C295" t="s">
        <v>24</v>
      </c>
      <c r="D295" s="5">
        <v>10000000000</v>
      </c>
    </row>
    <row r="296" spans="3:9" ht="15.5" x14ac:dyDescent="0.35">
      <c r="C296" t="s">
        <v>21</v>
      </c>
      <c r="D296" s="5">
        <v>3000000000</v>
      </c>
    </row>
    <row r="297" spans="3:9" ht="15.5" x14ac:dyDescent="0.35">
      <c r="C297" t="s">
        <v>240</v>
      </c>
      <c r="I297" s="5">
        <v>68000000000</v>
      </c>
    </row>
    <row r="298" spans="3:9" ht="15.5" x14ac:dyDescent="0.35">
      <c r="C298" t="s">
        <v>304</v>
      </c>
      <c r="I298" s="5">
        <v>-20000000000</v>
      </c>
    </row>
    <row r="299" spans="3:9" ht="15.5" x14ac:dyDescent="0.35">
      <c r="C299" t="s">
        <v>305</v>
      </c>
      <c r="I299" s="5">
        <v>3000000000</v>
      </c>
    </row>
    <row r="300" spans="3:9" ht="15.5" x14ac:dyDescent="0.35">
      <c r="C300" t="s">
        <v>306</v>
      </c>
      <c r="I300" s="5">
        <v>23000000000</v>
      </c>
    </row>
    <row r="301" spans="3:9" ht="15.5" x14ac:dyDescent="0.35">
      <c r="C301" t="s">
        <v>307</v>
      </c>
      <c r="I301" s="5">
        <v>-4000000000</v>
      </c>
    </row>
    <row r="302" spans="3:9" ht="15.5" x14ac:dyDescent="0.35">
      <c r="C302" t="s">
        <v>308</v>
      </c>
      <c r="I302" s="5">
        <v>-25000000000</v>
      </c>
    </row>
  </sheetData>
  <pageMargins left="0.7" right="0.7" top="0.75" bottom="0.75" header="0.3" footer="0.3"/>
  <ignoredErrors>
    <ignoredError sqref="A1:Q30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0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350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351</v>
      </c>
      <c r="D2" s="2" vm="17">
        <f ca="1">IFERROR(_xlfn.STOCKHISTORY("XIDX:" &amp; $C$1, D3, , 0, 0, 1), "Libur")</f>
        <v>1370</v>
      </c>
      <c r="E2" s="2" vm="18">
        <f ca="1">IFERROR(_xlfn.STOCKHISTORY("XIDX:" &amp; $C$1, E3, , 0, 0, 1), "Libur")</f>
        <v>880</v>
      </c>
      <c r="H2" s="2" vm="18">
        <f ca="1">IFERROR(INDEX(D2:G2,COUNT(D2:G2)),"")</f>
        <v>880</v>
      </c>
      <c r="I2" s="2" vm="19">
        <f t="shared" ref="I2:P2" ca="1" si="0">IFERROR(_xlfn.STOCKHISTORY("XIDX:" &amp; $C$1, I1, , 0, 0, 1), "Libur")</f>
        <v>1620</v>
      </c>
      <c r="J2" s="2" vm="20">
        <f t="shared" ca="1" si="0"/>
        <v>248</v>
      </c>
      <c r="K2" s="2" vm="21">
        <f t="shared" ca="1" si="0"/>
        <v>408</v>
      </c>
      <c r="L2" s="2" vm="22">
        <f t="shared" ca="1" si="0"/>
        <v>332</v>
      </c>
      <c r="M2" s="2" vm="23">
        <f t="shared" ca="1" si="0"/>
        <v>565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</row>
    <row r="3" spans="1:1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6" ht="15.5" x14ac:dyDescent="0.35">
      <c r="B4" t="s">
        <v>5</v>
      </c>
      <c r="C4" t="s">
        <v>6</v>
      </c>
      <c r="D4" s="2">
        <f>IFERROR(INDEX(D51:D500,MATCH($C$4,$C$51:$C$500,0)),"")</f>
        <v>185380713</v>
      </c>
      <c r="E4" s="2">
        <f>IFERROR(INDEX(E51:E500,MATCH($C$4,$C$51:$C$500,0)),"")</f>
        <v>136907652</v>
      </c>
      <c r="H4" s="2">
        <f>IFERROR(SUM(D4:G4)*(4/MAX(1,COUNT(D4:G4))),"")</f>
        <v>644576730</v>
      </c>
      <c r="I4" s="2">
        <f t="shared" ref="I4:P4" si="1">IFERROR(INDEX(I51:I500,MATCH($C$4,$C$51:$C$500,0)),"")</f>
        <v>496229823</v>
      </c>
      <c r="J4" s="2">
        <f t="shared" si="1"/>
        <v>287618877</v>
      </c>
      <c r="K4" s="2">
        <f t="shared" si="1"/>
        <v>249630768</v>
      </c>
      <c r="L4" s="2">
        <f t="shared" si="1"/>
        <v>216476272</v>
      </c>
      <c r="M4" s="2">
        <f t="shared" si="1"/>
        <v>345909671</v>
      </c>
      <c r="N4" s="2">
        <f t="shared" si="1"/>
        <v>393304369</v>
      </c>
      <c r="O4" s="2">
        <f t="shared" si="1"/>
        <v>383699065</v>
      </c>
      <c r="P4" s="2">
        <f t="shared" si="1"/>
        <v>347119081</v>
      </c>
    </row>
    <row r="5" spans="1:16" ht="15.5" x14ac:dyDescent="0.35">
      <c r="B5" t="s">
        <v>7</v>
      </c>
      <c r="C5" t="s">
        <v>8</v>
      </c>
      <c r="D5" s="2">
        <f>IFERROR(INDEX(D51:D500,MATCH($C$5,$C$51:$C$500,0)),"")</f>
        <v>49976671</v>
      </c>
      <c r="E5" s="2">
        <f>IFERROR(INDEX(E51:E500,MATCH($C$5,$C$51:$C$500,0)),"")</f>
        <v>29619385</v>
      </c>
      <c r="H5" s="2">
        <f>IFERROR(SUM(D5:G5)*(4/MAX(1,COUNT(D5:G5))),"")</f>
        <v>159192112</v>
      </c>
      <c r="I5" s="2">
        <f t="shared" ref="I5:P5" si="2">IFERROR(INDEX(I51:I500,MATCH($C$5,$C$51:$C$500,0)),"")</f>
        <v>101269910</v>
      </c>
      <c r="J5" s="2">
        <f t="shared" si="2"/>
        <v>10371115</v>
      </c>
      <c r="K5" s="2">
        <f t="shared" si="2"/>
        <v>14696975</v>
      </c>
      <c r="L5" s="2">
        <f t="shared" si="2"/>
        <v>15168641</v>
      </c>
      <c r="M5" s="2">
        <f t="shared" si="2"/>
        <v>75692880</v>
      </c>
      <c r="N5" s="2">
        <f t="shared" si="2"/>
        <v>122698940</v>
      </c>
      <c r="O5" s="2">
        <f t="shared" si="2"/>
        <v>93104945</v>
      </c>
      <c r="P5" s="2">
        <f t="shared" si="2"/>
        <v>104701590</v>
      </c>
    </row>
    <row r="6" spans="1:16" ht="15.5" x14ac:dyDescent="0.35">
      <c r="B6" t="s">
        <v>9</v>
      </c>
      <c r="C6" t="s">
        <v>10</v>
      </c>
      <c r="D6" s="2">
        <f>IFERROR(INDEX(D51:D500,MATCH($C$6,$C$51:$C$500,0)),"")</f>
        <v>413638650</v>
      </c>
      <c r="E6" s="2">
        <f>IFERROR(INDEX(E51:E500,MATCH($C$6,$C$51:$C$500,0)),"")</f>
        <v>392930591</v>
      </c>
      <c r="H6" s="2">
        <f>IFERROR(INDEX(D6:G6,COUNT(D6:G6)),"")</f>
        <v>392930591</v>
      </c>
      <c r="I6" s="2">
        <f t="shared" ref="I6:P6" si="3">IFERROR(INDEX(I51:I500,MATCH($C$6,$C$51:$C$500,0)),"")</f>
        <v>362927712</v>
      </c>
      <c r="J6" s="2">
        <f t="shared" si="3"/>
        <v>272956161</v>
      </c>
      <c r="K6" s="2">
        <f t="shared" si="3"/>
        <v>262629985</v>
      </c>
      <c r="L6" s="2">
        <f t="shared" si="3"/>
        <v>247755439</v>
      </c>
      <c r="M6" s="2">
        <f t="shared" si="3"/>
        <v>232587322</v>
      </c>
      <c r="N6" s="2">
        <f t="shared" si="3"/>
        <v>94342721</v>
      </c>
      <c r="O6" s="2">
        <f t="shared" si="3"/>
        <v>173808375</v>
      </c>
      <c r="P6" s="2">
        <f t="shared" si="3"/>
        <v>155674851</v>
      </c>
    </row>
    <row r="7" spans="1:16" ht="15.5" x14ac:dyDescent="0.35">
      <c r="B7" t="s">
        <v>11</v>
      </c>
      <c r="C7" t="s">
        <v>12</v>
      </c>
      <c r="D7" s="3">
        <f>IFERROR(INDEX(D51:D500,MATCH($C$7,$C$51:$C$500,0))/1000000000,"")</f>
        <v>25.23</v>
      </c>
      <c r="E7" s="3">
        <f>IFERROR(INDEX(E51:E500,MATCH($C$7,$C$51:$C$500,0))/1000000000,"")</f>
        <v>25.23</v>
      </c>
      <c r="H7" s="3">
        <f>IFERROR(INDEX(D7:G7,COUNT(D7:G7)),"")</f>
        <v>25.23</v>
      </c>
      <c r="I7" s="3">
        <f t="shared" ref="I7:P7" si="4">IFERROR(INDEX(I51:I500,MATCH($C$7,$C$51:$C$500,0))/1000000000,"")</f>
        <v>25.23</v>
      </c>
      <c r="J7" s="3">
        <f t="shared" si="4"/>
        <v>24.84</v>
      </c>
      <c r="K7" s="3">
        <f t="shared" si="4"/>
        <v>24.84</v>
      </c>
      <c r="L7" s="3">
        <f t="shared" si="4"/>
        <v>24.84</v>
      </c>
      <c r="M7" s="3">
        <f t="shared" si="4"/>
        <v>24.84</v>
      </c>
      <c r="N7" s="3">
        <f t="shared" si="4"/>
        <v>2.36</v>
      </c>
      <c r="O7" s="3">
        <f t="shared" si="4"/>
        <v>2.36</v>
      </c>
      <c r="P7" s="3">
        <f t="shared" si="4"/>
        <v>2.36</v>
      </c>
    </row>
    <row r="8" spans="1:1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152000000000</v>
      </c>
      <c r="E8" s="2">
        <f>IFERROR(INDEX(E51:E500,MATCH("Free cash flow (Quarter)",$C$51:$C$500,0)),"")</f>
        <v>445000000000</v>
      </c>
      <c r="H8" s="2">
        <f>IFERROR(INDEX(D8:G8,COUNT(D8:G8)),"")</f>
        <v>445000000000</v>
      </c>
      <c r="I8" s="2">
        <f t="shared" ref="I8:P8" si="5">IFERROR(INDEX(I51:I500,MATCH($C$8,$C$51:$C$500,0)),"")</f>
        <v>-380000000000</v>
      </c>
      <c r="J8" s="2">
        <f t="shared" si="5"/>
        <v>-28000000000</v>
      </c>
      <c r="K8" s="2">
        <f t="shared" si="5"/>
        <v>-1560000000000</v>
      </c>
      <c r="L8" s="2">
        <f t="shared" si="5"/>
        <v>-235000000000</v>
      </c>
      <c r="M8" s="2">
        <f t="shared" si="5"/>
        <v>86000000000</v>
      </c>
      <c r="N8" s="2">
        <f t="shared" si="5"/>
        <v>988000000000</v>
      </c>
      <c r="O8" s="2">
        <f t="shared" si="5"/>
        <v>1774000000000</v>
      </c>
      <c r="P8" s="2">
        <f t="shared" si="5"/>
        <v>653000000000</v>
      </c>
    </row>
    <row r="9" spans="1:16" ht="15.5" x14ac:dyDescent="0.35">
      <c r="A9" t="s">
        <v>16</v>
      </c>
      <c r="C9" t="s">
        <v>17</v>
      </c>
      <c r="D9" s="3">
        <f>IFERROR(INDEX(D51:D500,MATCH("Free cash flow per share (Quarter)",$C$51:$C$500,0)),"")</f>
        <v>6.02</v>
      </c>
      <c r="E9" s="3">
        <f>IFERROR(INDEX(E51:E500,MATCH("Free cash flow per share (Quarter)",$C$51:$C$500,0)),"")</f>
        <v>17.649999999999999</v>
      </c>
      <c r="H9" s="3">
        <f>IFERROR(INDEX(D9:G9,COUNT(D9:G9)),"")</f>
        <v>17.649999999999999</v>
      </c>
      <c r="I9" s="3">
        <f t="shared" ref="I9:P9" si="6">IFERROR(INDEX(I51:I500,MATCH($C$9,$C$51:$C$500,0)),"")</f>
        <v>-15.06</v>
      </c>
      <c r="J9" s="3">
        <f t="shared" si="6"/>
        <v>-1.1100000000000001</v>
      </c>
      <c r="K9" s="3">
        <f t="shared" si="6"/>
        <v>-62.83</v>
      </c>
      <c r="L9" s="3">
        <f t="shared" si="6"/>
        <v>-9.4499999999999993</v>
      </c>
      <c r="M9" s="3">
        <f t="shared" si="6"/>
        <v>3.46</v>
      </c>
      <c r="N9" s="3">
        <f t="shared" si="6"/>
        <v>418.77</v>
      </c>
      <c r="O9" s="3">
        <f t="shared" si="6"/>
        <v>751.88</v>
      </c>
      <c r="P9" s="3">
        <f t="shared" si="6"/>
        <v>276.61</v>
      </c>
    </row>
    <row r="10" spans="1:16" ht="15.5" x14ac:dyDescent="0.35">
      <c r="C10" t="s">
        <v>18</v>
      </c>
      <c r="D10" s="3">
        <f ca="1">IFERROR(IF(D9=0,"",D2/D9),"")</f>
        <v>227.5747508305648</v>
      </c>
      <c r="E10" s="3">
        <f ca="1">IFERROR(IF(E9=0,"",E2/E9),"")</f>
        <v>49.858356940509921</v>
      </c>
      <c r="I10" s="3">
        <f t="shared" ref="I10:P10" ca="1" si="7">IFERROR(IF(I9=0,"",I2/I9),"")</f>
        <v>-107.56972111553785</v>
      </c>
      <c r="J10" s="3">
        <f t="shared" ca="1" si="7"/>
        <v>-223.4234234234234</v>
      </c>
      <c r="K10" s="3">
        <f t="shared" ca="1" si="7"/>
        <v>-6.4937131943339175</v>
      </c>
      <c r="L10" s="3">
        <f t="shared" ca="1" si="7"/>
        <v>-35.132275132275133</v>
      </c>
      <c r="M10" s="3">
        <f t="shared" ca="1" si="7"/>
        <v>163.29479768786126</v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</row>
    <row r="11" spans="1:16" ht="15.5" x14ac:dyDescent="0.35">
      <c r="B11" t="s">
        <v>19</v>
      </c>
      <c r="C11" t="s">
        <v>20</v>
      </c>
      <c r="D11" s="2">
        <f>IFERROR(INDEX(D51:D500,MATCH($C$11,$C$51:$C$500,0)),"")</f>
        <v>22920611</v>
      </c>
      <c r="E11" s="2">
        <f>IFERROR(INDEX(E51:E500,MATCH($C$11,$C$51:$C$500,0)),"")</f>
        <v>39462873</v>
      </c>
      <c r="H11" s="2">
        <f>IFERROR(INDEX(D11:G11,COUNT(D11:G11)),"")</f>
        <v>39462873</v>
      </c>
      <c r="I11" s="2">
        <f t="shared" ref="I11:P11" si="8">IFERROR(INDEX(I51:I500,MATCH($C$11,$C$51:$C$500,0)),"")</f>
        <v>24882783</v>
      </c>
      <c r="J11" s="2">
        <f t="shared" si="8"/>
        <v>4537084</v>
      </c>
      <c r="K11" s="2">
        <f t="shared" si="8"/>
        <v>9320177</v>
      </c>
      <c r="L11" s="2">
        <f t="shared" si="8"/>
        <v>10339434</v>
      </c>
      <c r="M11" s="2">
        <f t="shared" si="8"/>
        <v>12298872</v>
      </c>
      <c r="N11" s="2">
        <f t="shared" si="8"/>
        <v>40190872</v>
      </c>
      <c r="O11" s="2">
        <f t="shared" si="8"/>
        <v>48416517</v>
      </c>
      <c r="P11" s="2">
        <f t="shared" si="8"/>
        <v>15729800</v>
      </c>
    </row>
    <row r="12" spans="1:1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8387000000000</v>
      </c>
      <c r="E12" s="2">
        <f>IFERROR(INDEX(E51:E500,MATCH("Net Debt (Quarter)",$C$51:$C$500,0)),"")</f>
        <v>7545000000000</v>
      </c>
      <c r="H12" s="2">
        <f>IFERROR(INDEX(D12:G12,COUNT(D12:G12)),"")</f>
        <v>7545000000000</v>
      </c>
      <c r="I12" s="2">
        <f t="shared" ref="I12:P12" si="9">IFERROR(INDEX(I51:I500,MATCH($C$12,$C$51:$C$500,0)),"")</f>
        <v>7854000000000</v>
      </c>
      <c r="J12" s="2">
        <f t="shared" si="9"/>
        <v>6463000000000</v>
      </c>
      <c r="K12" s="2">
        <f t="shared" si="9"/>
        <v>6112000000000</v>
      </c>
      <c r="L12" s="2">
        <f t="shared" si="9"/>
        <v>4710000000000</v>
      </c>
      <c r="M12" s="2">
        <f t="shared" si="9"/>
        <v>4163000000000</v>
      </c>
      <c r="N12" s="2">
        <f t="shared" si="9"/>
        <v>5037000000000</v>
      </c>
      <c r="O12" s="2">
        <f t="shared" si="9"/>
        <v>4049000000000</v>
      </c>
      <c r="P12" s="2">
        <f t="shared" si="9"/>
        <v>5334000000000</v>
      </c>
    </row>
    <row r="13" spans="1:1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8798000000000</v>
      </c>
      <c r="E13" s="2">
        <f>IFERROR(INDEX(E51:E500,MATCH("Total Debt (Quarter)",$C$51:$C$500,0)),"")</f>
        <v>8216000000000</v>
      </c>
      <c r="H13" s="2">
        <f>IFERROR(INDEX(D13:G13,COUNT(D13:G13)),"")</f>
        <v>8216000000000</v>
      </c>
      <c r="I13" s="2">
        <f t="shared" ref="I13:P13" si="10">IFERROR(INDEX(I51:I500,MATCH($C$13,$C$51:$C$500,0)),"")</f>
        <v>8270000000000</v>
      </c>
      <c r="J13" s="2">
        <f t="shared" si="10"/>
        <v>6536000000000</v>
      </c>
      <c r="K13" s="2">
        <f t="shared" si="10"/>
        <v>6256000000000</v>
      </c>
      <c r="L13" s="2">
        <f t="shared" si="10"/>
        <v>4871000000000</v>
      </c>
      <c r="M13" s="2">
        <f t="shared" si="10"/>
        <v>4339000000000</v>
      </c>
      <c r="N13" s="2">
        <f t="shared" si="10"/>
        <v>5604000000000</v>
      </c>
      <c r="O13" s="2">
        <f t="shared" si="10"/>
        <v>4722000000000</v>
      </c>
      <c r="P13" s="2">
        <f t="shared" si="10"/>
        <v>5562000000000</v>
      </c>
    </row>
    <row r="14" spans="1:16" ht="15.5" x14ac:dyDescent="0.35">
      <c r="C14" t="s">
        <v>27</v>
      </c>
      <c r="D14" s="2">
        <f>IFERROR(INDEX(D51:D500,MATCH($C$14,$C$51:$C$500,0)),"")</f>
        <v>-10210833</v>
      </c>
      <c r="E14" s="2">
        <f>IFERROR(INDEX(E51:E500,MATCH($C$14,$C$51:$C$500,0)),"")</f>
        <v>-9008882</v>
      </c>
      <c r="H14" s="2">
        <f>IFERROR(SUM(D14:G14)*(4/MAX(1,COUNT(D14:G14))),"")</f>
        <v>-38439430</v>
      </c>
      <c r="I14" s="2">
        <f t="shared" ref="I14:P14" si="11">IFERROR(INDEX(I51:I500,MATCH($C$14,$C$51:$C$500,0)),"")</f>
        <v>-40244998</v>
      </c>
      <c r="J14" s="2">
        <f t="shared" si="11"/>
        <v>-37666456</v>
      </c>
      <c r="K14" s="2">
        <f t="shared" si="11"/>
        <v>-31276430</v>
      </c>
      <c r="L14" s="2">
        <f t="shared" si="11"/>
        <v>-20516504</v>
      </c>
      <c r="M14" s="2">
        <f t="shared" si="11"/>
        <v>-19256820</v>
      </c>
      <c r="N14" s="2">
        <f t="shared" si="11"/>
        <v>-24840591</v>
      </c>
      <c r="O14" s="2">
        <f t="shared" si="11"/>
        <v>-28051428</v>
      </c>
      <c r="P14" s="2">
        <f t="shared" si="11"/>
        <v>-35324754</v>
      </c>
    </row>
    <row r="15" spans="1:16" ht="15.5" x14ac:dyDescent="0.35">
      <c r="C15" t="s">
        <v>28</v>
      </c>
      <c r="D15" s="2">
        <f>IFERROR(INDEX(D51:D500,MATCH($C$15,$C$51:$C$500,0)),"")</f>
        <v>-30278293</v>
      </c>
      <c r="E15" s="2">
        <f>IFERROR(INDEX(E51:E500,MATCH($C$15,$C$51:$C$500,0)),"")</f>
        <v>-17659268</v>
      </c>
      <c r="H15" s="2">
        <f>IFERROR(SUM(D15:G15)*(4/MAX(1,COUNT(D15:G15))),"")</f>
        <v>-95875122</v>
      </c>
      <c r="I15" s="2">
        <f t="shared" ref="I15:P15" si="12">IFERROR(INDEX(I51:I500,MATCH($C$15,$C$51:$C$500,0)),"")</f>
        <v>-63423698</v>
      </c>
      <c r="J15" s="2">
        <f t="shared" si="12"/>
        <v>-10123174</v>
      </c>
      <c r="K15" s="2">
        <f t="shared" si="12"/>
        <v>-13449779</v>
      </c>
      <c r="L15" s="2">
        <f t="shared" si="12"/>
        <v>-14036452</v>
      </c>
      <c r="M15" s="2">
        <f t="shared" si="12"/>
        <v>-42213776</v>
      </c>
      <c r="N15" s="2">
        <f t="shared" si="12"/>
        <v>-69284899</v>
      </c>
      <c r="O15" s="2">
        <f t="shared" si="12"/>
        <v>-52005515</v>
      </c>
      <c r="P15" s="2">
        <f t="shared" si="12"/>
        <v>-45705176</v>
      </c>
    </row>
    <row r="16" spans="1:16" ht="15.5" x14ac:dyDescent="0.35">
      <c r="C16" t="s">
        <v>29</v>
      </c>
      <c r="D16" s="2">
        <f>IFERROR(INDEX(D51:D500,MATCH($C$16,$C$51:$C$500,0)),"")</f>
        <v>81558980</v>
      </c>
      <c r="E16" s="2">
        <f>IFERROR(INDEX(E51:E500,MATCH($C$16,$C$51:$C$500,0)),"")</f>
        <v>47848446</v>
      </c>
      <c r="H16" s="2">
        <f>IFERROR(SUM(D16:G16)*(4/MAX(1,COUNT(D16:G16))),"")</f>
        <v>258814852</v>
      </c>
      <c r="I16" s="2">
        <f t="shared" ref="I16:P16" si="13">IFERROR(INDEX(I51:I500,MATCH($C$16,$C$51:$C$500,0)),"")</f>
        <v>165947081</v>
      </c>
      <c r="J16" s="2">
        <f t="shared" si="13"/>
        <v>20540542</v>
      </c>
      <c r="K16" s="2">
        <f t="shared" si="13"/>
        <v>28208903</v>
      </c>
      <c r="L16" s="2">
        <f t="shared" si="13"/>
        <v>28573265</v>
      </c>
      <c r="M16" s="2">
        <f t="shared" si="13"/>
        <v>117281924</v>
      </c>
      <c r="N16" s="2">
        <f t="shared" si="13"/>
        <v>192622154</v>
      </c>
      <c r="O16" s="2">
        <f t="shared" si="13"/>
        <v>144960593</v>
      </c>
      <c r="P16" s="2">
        <f t="shared" si="13"/>
        <v>149745316</v>
      </c>
    </row>
    <row r="17" spans="1:16" ht="15.5" x14ac:dyDescent="0.35">
      <c r="A17" t="s">
        <v>30</v>
      </c>
    </row>
    <row r="18" spans="1:1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</row>
    <row r="19" spans="1:16" ht="15.5" x14ac:dyDescent="0.35">
      <c r="A19" t="s">
        <v>40</v>
      </c>
      <c r="C19" t="s">
        <v>41</v>
      </c>
    </row>
    <row r="20" spans="1:16" ht="15.5" x14ac:dyDescent="0.35">
      <c r="A20" t="s">
        <v>42</v>
      </c>
      <c r="C20" t="s">
        <v>43</v>
      </c>
      <c r="D20" s="2">
        <f ca="1">IFERROR(D21*D2,"")</f>
        <v>34565100000000</v>
      </c>
      <c r="E20" s="2">
        <f ca="1">IFERROR(E21*E2,"")</f>
        <v>22202400000000</v>
      </c>
      <c r="H20" s="2">
        <f t="shared" ref="H20:P20" ca="1" si="14">IFERROR(H21*H2,"")</f>
        <v>22202400000000</v>
      </c>
      <c r="I20" s="2">
        <f t="shared" ca="1" si="14"/>
        <v>40872600000000</v>
      </c>
      <c r="J20" s="2">
        <f t="shared" ca="1" si="14"/>
        <v>6160320000000</v>
      </c>
      <c r="K20" s="2">
        <f t="shared" ca="1" si="14"/>
        <v>10134720000000</v>
      </c>
      <c r="L20" s="2">
        <f t="shared" ca="1" si="14"/>
        <v>8246880000000</v>
      </c>
      <c r="M20" s="2">
        <f t="shared" ca="1" si="14"/>
        <v>14034600000000</v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</row>
    <row r="21" spans="1:16" ht="15.5" x14ac:dyDescent="0.35">
      <c r="C21" t="s">
        <v>12</v>
      </c>
      <c r="D21" s="2">
        <f>IFERROR(INDEX(D51:D500,MATCH($C$7,$C$51:$C$500,0)),"")</f>
        <v>25230000000</v>
      </c>
      <c r="E21" s="2">
        <f>IFERROR(INDEX(E51:E500,MATCH($C$7,$C$51:$C$500,0)),"")</f>
        <v>25230000000</v>
      </c>
      <c r="H21" s="2">
        <f>IFERROR(INDEX(D21:G21,COUNT(D21:G21)),"")</f>
        <v>25230000000</v>
      </c>
      <c r="I21" s="2">
        <f t="shared" ref="I21:P21" si="15">IFERROR(INDEX(I51:I500,MATCH($C$7,$C$51:$C$500,0)),"")</f>
        <v>25230000000</v>
      </c>
      <c r="J21" s="2">
        <f t="shared" si="15"/>
        <v>24840000000</v>
      </c>
      <c r="K21" s="2">
        <f t="shared" si="15"/>
        <v>24840000000</v>
      </c>
      <c r="L21" s="2">
        <f t="shared" si="15"/>
        <v>24840000000</v>
      </c>
      <c r="M21" s="2">
        <f t="shared" si="15"/>
        <v>24840000000</v>
      </c>
      <c r="N21" s="2">
        <f t="shared" si="15"/>
        <v>2360000000</v>
      </c>
      <c r="O21" s="2">
        <f t="shared" si="15"/>
        <v>2360000000</v>
      </c>
      <c r="P21" s="2">
        <f t="shared" si="15"/>
        <v>2360000000</v>
      </c>
    </row>
    <row r="23" spans="1:16" ht="15.5" x14ac:dyDescent="0.35">
      <c r="B23" t="s">
        <v>44</v>
      </c>
      <c r="C23" t="s">
        <v>45</v>
      </c>
      <c r="D23" s="3">
        <f>IFERROR(D5/D6*100,"")</f>
        <v>12.082205325832101</v>
      </c>
      <c r="E23" s="3">
        <f>IFERROR(E5/E6*100,"")</f>
        <v>7.5380705087428526</v>
      </c>
      <c r="H23" s="3">
        <f t="shared" ref="H23:P23" si="16">IFERROR(H5/H6*100,"")</f>
        <v>40.51405404574367</v>
      </c>
      <c r="I23" s="3">
        <f t="shared" si="16"/>
        <v>27.903603569407231</v>
      </c>
      <c r="J23" s="3">
        <f t="shared" si="16"/>
        <v>3.7995533649082938</v>
      </c>
      <c r="K23" s="3">
        <f t="shared" si="16"/>
        <v>5.5960765485327197</v>
      </c>
      <c r="L23" s="3">
        <f t="shared" si="16"/>
        <v>6.122425025752916</v>
      </c>
      <c r="M23" s="3">
        <f t="shared" si="16"/>
        <v>32.543854647417106</v>
      </c>
      <c r="N23" s="3">
        <f t="shared" si="16"/>
        <v>130.05660500294454</v>
      </c>
      <c r="O23" s="3">
        <f t="shared" si="16"/>
        <v>53.567582689844492</v>
      </c>
      <c r="P23" s="3">
        <f t="shared" si="16"/>
        <v>67.256585972258293</v>
      </c>
    </row>
    <row r="24" spans="1:16" ht="15.5" x14ac:dyDescent="0.35">
      <c r="C24" t="s">
        <v>46</v>
      </c>
      <c r="D24" s="4">
        <f>IFERROR(_xlfn.RRI(5,I23,D23),"")</f>
        <v>-0.15414254032231101</v>
      </c>
      <c r="E24" s="4">
        <f>IFERROR(_xlfn.RRI(5,J23,E23),"")</f>
        <v>0.14684712278861722</v>
      </c>
      <c r="H24" s="4">
        <f t="shared" ref="H24:P24" si="17">IFERROR(_xlfn.RRI(5,M23,H23),"")</f>
        <v>4.4785994795709883E-2</v>
      </c>
      <c r="I24" s="4">
        <f t="shared" si="17"/>
        <v>-0.26496913512301534</v>
      </c>
      <c r="J24" s="4">
        <f t="shared" si="17"/>
        <v>-0.41093109282022333</v>
      </c>
      <c r="K24" s="4">
        <f t="shared" si="17"/>
        <v>-0.39182331694408579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47</v>
      </c>
      <c r="C25" t="s">
        <v>48</v>
      </c>
      <c r="D25" s="3">
        <f>IFERROR(INDEX(D51:D500,MATCH($A$25,$C$51:$C$500,0)),"")</f>
        <v>35.08</v>
      </c>
      <c r="E25" s="3">
        <f>IFERROR(INDEX(E51:E500,MATCH($A$25,$C$51:$C$500,0)),"")</f>
        <v>19.899999999999999</v>
      </c>
      <c r="H25" s="3">
        <f>IFERROR(INDEX(D25:G25,COUNT(D25:G25)),"")</f>
        <v>19.899999999999999</v>
      </c>
      <c r="I25" s="3">
        <f t="shared" ref="I25:P25" si="18">IFERROR(INDEX(I51:I500,MATCH($C$25,$C$51:$C$500,0)),"")</f>
        <v>66.489999999999995</v>
      </c>
      <c r="J25" s="3">
        <f t="shared" si="18"/>
        <v>6.67</v>
      </c>
      <c r="K25" s="3">
        <f t="shared" si="18"/>
        <v>8.9499999999999993</v>
      </c>
      <c r="L25" s="3">
        <f t="shared" si="18"/>
        <v>8.7200000000000006</v>
      </c>
      <c r="M25" s="3">
        <f t="shared" si="18"/>
        <v>43.32</v>
      </c>
      <c r="N25" s="3">
        <f t="shared" si="18"/>
        <v>762.03</v>
      </c>
      <c r="O25" s="3">
        <f t="shared" si="18"/>
        <v>557.62</v>
      </c>
      <c r="P25" s="3">
        <f t="shared" si="18"/>
        <v>628.39</v>
      </c>
    </row>
    <row r="26" spans="1:16" ht="15.5" x14ac:dyDescent="0.35">
      <c r="C26" t="s">
        <v>49</v>
      </c>
      <c r="D26" s="4">
        <f>IFERROR(_xlfn.RRI(5,I25,D25),"")</f>
        <v>-0.12004462109221636</v>
      </c>
      <c r="E26" s="4">
        <f>IFERROR(_xlfn.RRI(5,J25,E25),"")</f>
        <v>0.24435829876320292</v>
      </c>
      <c r="H26" s="4">
        <f t="shared" ref="H26:P26" si="19">IFERROR(_xlfn.RRI(5,M25,H25),"")</f>
        <v>-0.14408049038097759</v>
      </c>
      <c r="I26" s="4">
        <f t="shared" si="19"/>
        <v>-0.38601628434130297</v>
      </c>
      <c r="J26" s="4">
        <f t="shared" si="19"/>
        <v>-0.58737313681544823</v>
      </c>
      <c r="K26" s="4">
        <f t="shared" si="19"/>
        <v>-0.57271391085633294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50</v>
      </c>
      <c r="D27" s="3">
        <f>IFERROR(D4/D21,"")</f>
        <v>7.3476303210463735E-3</v>
      </c>
      <c r="E27" s="3">
        <f>IFERROR(E4/E21,"")</f>
        <v>5.4263833531510109E-3</v>
      </c>
      <c r="H27" s="3">
        <f t="shared" ref="H27:P27" si="20">IFERROR(H4/H21,"")</f>
        <v>2.5548027348394769E-2</v>
      </c>
      <c r="I27" s="3">
        <f t="shared" si="20"/>
        <v>1.9668245065398337E-2</v>
      </c>
      <c r="J27" s="3">
        <f t="shared" si="20"/>
        <v>1.1578859782608695E-2</v>
      </c>
      <c r="K27" s="3">
        <f t="shared" si="20"/>
        <v>1.0049547826086956E-2</v>
      </c>
      <c r="L27" s="3">
        <f t="shared" si="20"/>
        <v>8.7148257648953301E-3</v>
      </c>
      <c r="M27" s="3">
        <f t="shared" si="20"/>
        <v>1.3925510104669888E-2</v>
      </c>
      <c r="N27" s="3">
        <f t="shared" si="20"/>
        <v>0.16665439364406778</v>
      </c>
      <c r="O27" s="3">
        <f t="shared" si="20"/>
        <v>0.16258434957627119</v>
      </c>
      <c r="P27" s="3">
        <f t="shared" si="20"/>
        <v>0.1470843563559322</v>
      </c>
    </row>
    <row r="28" spans="1:16" ht="15.5" x14ac:dyDescent="0.35">
      <c r="C28" t="s">
        <v>51</v>
      </c>
      <c r="D28" s="4">
        <f>IFERROR(_xlfn.RRI(5,I27,D27),"")</f>
        <v>-0.17874819451635671</v>
      </c>
      <c r="E28" s="4">
        <f>IFERROR(_xlfn.RRI(5,J27,E27),"")</f>
        <v>-0.14065226743284531</v>
      </c>
      <c r="H28" s="4">
        <f t="shared" ref="H28:P28" si="21">IFERROR(_xlfn.RRI(5,M27,H27),"")</f>
        <v>0.12903980086380118</v>
      </c>
      <c r="I28" s="4">
        <f t="shared" si="21"/>
        <v>-0.34778652295553381</v>
      </c>
      <c r="J28" s="4">
        <f t="shared" si="21"/>
        <v>-0.41045438784956423</v>
      </c>
      <c r="K28" s="4">
        <f t="shared" si="21"/>
        <v>-0.41532300338594519</v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52</v>
      </c>
      <c r="H29" s="4">
        <f t="shared" ref="H29:P29" si="22">IFERROR(((H25-I25)/I25)*100%,"")</f>
        <v>-0.70070687321401715</v>
      </c>
      <c r="I29" s="4">
        <f t="shared" si="22"/>
        <v>8.9685157421289343</v>
      </c>
      <c r="J29" s="4">
        <f t="shared" si="22"/>
        <v>-0.25474860335195526</v>
      </c>
      <c r="K29" s="4">
        <f t="shared" si="22"/>
        <v>2.6376146788990668E-2</v>
      </c>
      <c r="L29" s="4">
        <f t="shared" si="22"/>
        <v>-0.79870729455216993</v>
      </c>
      <c r="M29" s="4">
        <f t="shared" si="22"/>
        <v>-0.94315184441557409</v>
      </c>
      <c r="N29" s="4">
        <f t="shared" si="22"/>
        <v>0.36657580431117959</v>
      </c>
      <c r="O29" s="4">
        <f t="shared" si="22"/>
        <v>-0.11262114292079757</v>
      </c>
      <c r="P29" s="4" t="str">
        <f t="shared" si="22"/>
        <v/>
      </c>
    </row>
    <row r="30" spans="1:16" ht="15.5" x14ac:dyDescent="0.35">
      <c r="C30" t="s">
        <v>53</v>
      </c>
      <c r="H30" s="4">
        <f t="shared" ref="H30:P30" si="23">IFERROR(((H27-I27)/I27)*100%,"")</f>
        <v>0.29894798765450253</v>
      </c>
      <c r="I30" s="4">
        <f t="shared" si="23"/>
        <v>0.69863401359603639</v>
      </c>
      <c r="J30" s="4">
        <f t="shared" si="23"/>
        <v>0.15217719075398586</v>
      </c>
      <c r="K30" s="4">
        <f t="shared" si="23"/>
        <v>0.1531553351953511</v>
      </c>
      <c r="L30" s="4">
        <f t="shared" si="23"/>
        <v>-0.37418265475439688</v>
      </c>
      <c r="M30" s="4">
        <f t="shared" si="23"/>
        <v>-0.91644078622726677</v>
      </c>
      <c r="N30" s="4">
        <f t="shared" si="23"/>
        <v>2.5033430821625714E-2</v>
      </c>
      <c r="O30" s="4">
        <f t="shared" si="23"/>
        <v>0.10538165719561815</v>
      </c>
      <c r="P30" s="4" t="str">
        <f t="shared" si="23"/>
        <v/>
      </c>
    </row>
    <row r="32" spans="1:16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292.08</v>
      </c>
      <c r="E32" s="3">
        <f>IFERROR(INDEX(E51:E500,MATCH($A$32,$C$51:$C$500,0)),"")</f>
        <v>263.93</v>
      </c>
      <c r="H32" s="3">
        <f>IFERROR(INDEX(D32:G32,COUNT(D32:G32)),"")</f>
        <v>263.93</v>
      </c>
      <c r="I32" s="3">
        <f t="shared" ref="I32:P32" si="24">IFERROR(INDEX(I51:I500,MATCH($C$32,$C$51:$C$500,0)),"")</f>
        <v>239.98</v>
      </c>
      <c r="J32" s="3">
        <f t="shared" si="24"/>
        <v>177.55</v>
      </c>
      <c r="K32" s="3">
        <f t="shared" si="24"/>
        <v>163.21</v>
      </c>
      <c r="L32" s="3">
        <f t="shared" si="24"/>
        <v>155.6</v>
      </c>
      <c r="M32" s="3">
        <f t="shared" si="24"/>
        <v>133.76</v>
      </c>
      <c r="N32" s="3">
        <f t="shared" si="24"/>
        <v>563.91</v>
      </c>
      <c r="O32" s="3">
        <f t="shared" si="24"/>
        <v>1023.93</v>
      </c>
      <c r="P32" s="3">
        <f t="shared" si="24"/>
        <v>955.53</v>
      </c>
    </row>
    <row r="33" spans="1:16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3.01</v>
      </c>
      <c r="E33" s="3">
        <f>IFERROR(INDEX(E51:E500,MATCH($A$33,$C$51:$C$500,0)),"")</f>
        <v>5.21</v>
      </c>
      <c r="H33" s="3">
        <f>IFERROR(INDEX(D33:G33,COUNT(D33:G33)),"")</f>
        <v>5.21</v>
      </c>
      <c r="I33" s="3">
        <f t="shared" ref="I33:P33" si="25">IFERROR(INDEX(I51:I500,MATCH($C$33,$C$51:$C$500,0)),"")</f>
        <v>6.75</v>
      </c>
      <c r="J33" s="3">
        <f t="shared" si="25"/>
        <v>1.4</v>
      </c>
      <c r="K33" s="3">
        <f t="shared" si="25"/>
        <v>2.5</v>
      </c>
      <c r="L33" s="3">
        <f t="shared" si="25"/>
        <v>2.13</v>
      </c>
      <c r="M33" s="3">
        <f t="shared" si="25"/>
        <v>4.22</v>
      </c>
      <c r="N33" s="3">
        <f t="shared" si="25"/>
        <v>0</v>
      </c>
      <c r="O33" s="3">
        <f t="shared" si="25"/>
        <v>0</v>
      </c>
      <c r="P33" s="3">
        <f t="shared" si="25"/>
        <v>0</v>
      </c>
    </row>
    <row r="34" spans="1:16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25.09</v>
      </c>
      <c r="E34" s="3">
        <f>IFERROR(INDEX(E51:E500,MATCH($A$34,$C$51:$C$500,0)),"")</f>
        <v>69.099999999999994</v>
      </c>
      <c r="H34" s="3">
        <f>IFERROR(INDEX(D34:G34,COUNT(D34:G34)),"")</f>
        <v>69.099999999999994</v>
      </c>
      <c r="I34" s="3">
        <f t="shared" ref="I34:P34" si="26">IFERROR(INDEX(I51:I500,MATCH($C$34,$C$51:$C$500,0)),"")</f>
        <v>24.36</v>
      </c>
      <c r="J34" s="3">
        <f t="shared" si="26"/>
        <v>37.18</v>
      </c>
      <c r="K34" s="3">
        <f t="shared" si="26"/>
        <v>45.59</v>
      </c>
      <c r="L34" s="3">
        <f t="shared" si="26"/>
        <v>38.07</v>
      </c>
      <c r="M34" s="3">
        <f t="shared" si="26"/>
        <v>13.04</v>
      </c>
      <c r="N34" s="3">
        <f t="shared" si="26"/>
        <v>0</v>
      </c>
      <c r="O34" s="3">
        <f t="shared" si="26"/>
        <v>0</v>
      </c>
      <c r="P34" s="3">
        <f t="shared" si="26"/>
        <v>0</v>
      </c>
    </row>
    <row r="35" spans="1:16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6.83</v>
      </c>
      <c r="E35" s="3">
        <f>IFERROR(INDEX(E51:E500,MATCH($A$35,$C$51:$C$500,0)),"")</f>
        <v>15.03</v>
      </c>
      <c r="H35" s="3">
        <f>IFERROR(INDEX(D35:G35,COUNT(D35:G35)),"")</f>
        <v>15.03</v>
      </c>
      <c r="I35" s="3">
        <f t="shared" ref="I35:P35" si="27">IFERROR(INDEX(I51:I500,MATCH($C$35,$C$51:$C$500,0)),"")</f>
        <v>5</v>
      </c>
      <c r="J35" s="3">
        <f t="shared" si="27"/>
        <v>1.35</v>
      </c>
      <c r="K35" s="3">
        <f t="shared" si="27"/>
        <v>2.66</v>
      </c>
      <c r="L35" s="3">
        <f t="shared" si="27"/>
        <v>2.56</v>
      </c>
      <c r="M35" s="3">
        <f t="shared" si="27"/>
        <v>2.83</v>
      </c>
      <c r="N35" s="3">
        <f t="shared" si="27"/>
        <v>0</v>
      </c>
      <c r="O35" s="3">
        <f t="shared" si="27"/>
        <v>0</v>
      </c>
      <c r="P35" s="3">
        <f t="shared" si="27"/>
        <v>0</v>
      </c>
    </row>
    <row r="36" spans="1:16" ht="15.5" x14ac:dyDescent="0.35">
      <c r="B36" t="s">
        <v>66</v>
      </c>
      <c r="C36" t="s">
        <v>67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P36" si="28">IFERROR(INDEX(H51:H500,MATCH($C$36,$C$51:$C$500,0)),"")</f>
        <v>0.18899999999999997</v>
      </c>
      <c r="I36" s="4">
        <f t="shared" si="28"/>
        <v>0.31120000000000003</v>
      </c>
      <c r="J36" s="4">
        <f t="shared" si="28"/>
        <v>0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</v>
      </c>
      <c r="P36" s="4">
        <f t="shared" si="28"/>
        <v>0</v>
      </c>
    </row>
    <row r="37" spans="1:16" ht="15.5" x14ac:dyDescent="0.35">
      <c r="B37" t="s">
        <v>68</v>
      </c>
      <c r="C37" t="s">
        <v>69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P37" si="29">IFERROR(INDEX(H51:H500,MATCH($C$37,$C$51:$C$500,0)),"")</f>
        <v>20.69</v>
      </c>
      <c r="I37" s="3">
        <f t="shared" si="29"/>
        <v>20.69</v>
      </c>
      <c r="J37" s="3">
        <f t="shared" si="29"/>
        <v>0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0</v>
      </c>
      <c r="P37" s="3">
        <f t="shared" si="29"/>
        <v>0</v>
      </c>
    </row>
    <row r="50" spans="2:16" ht="15.5" x14ac:dyDescent="0.35">
      <c r="D50" t="s">
        <v>70</v>
      </c>
      <c r="E50" t="s">
        <v>243</v>
      </c>
      <c r="F50" t="s">
        <v>71</v>
      </c>
      <c r="G50" t="s">
        <v>244</v>
      </c>
      <c r="H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</row>
    <row r="51" spans="2:16" ht="15.5" x14ac:dyDescent="0.35">
      <c r="B51" t="s">
        <v>75</v>
      </c>
      <c r="C51" t="s">
        <v>6</v>
      </c>
      <c r="D51" s="5">
        <v>185380713</v>
      </c>
      <c r="E51" s="5">
        <v>136907652</v>
      </c>
      <c r="F51" s="5">
        <v>167529362</v>
      </c>
      <c r="G51" s="5">
        <v>136268861</v>
      </c>
      <c r="I51" s="5">
        <v>496229823</v>
      </c>
      <c r="J51" s="5">
        <v>287618877</v>
      </c>
      <c r="K51" s="5">
        <v>249630768</v>
      </c>
      <c r="L51" s="5">
        <v>216476272</v>
      </c>
      <c r="M51" s="5">
        <v>345909671</v>
      </c>
      <c r="N51" s="5">
        <v>393304369</v>
      </c>
      <c r="O51" s="5">
        <v>383699065</v>
      </c>
      <c r="P51" s="5">
        <v>347119081</v>
      </c>
    </row>
    <row r="52" spans="2:16" ht="15.5" x14ac:dyDescent="0.35">
      <c r="C52" t="s">
        <v>76</v>
      </c>
      <c r="D52" s="5">
        <v>-97997955</v>
      </c>
      <c r="E52" s="5">
        <v>-78281148</v>
      </c>
      <c r="F52" s="5">
        <v>-100288798</v>
      </c>
      <c r="G52" s="5">
        <v>-71204354</v>
      </c>
      <c r="I52" s="5">
        <v>-286185426</v>
      </c>
      <c r="J52" s="5">
        <v>-227095256</v>
      </c>
      <c r="K52" s="5">
        <v>-179861073</v>
      </c>
      <c r="L52" s="5">
        <v>-156945808</v>
      </c>
      <c r="M52" s="5">
        <v>-209419067</v>
      </c>
      <c r="N52" s="5">
        <v>-161404292</v>
      </c>
      <c r="O52" s="5">
        <v>-206938501</v>
      </c>
      <c r="P52" s="5">
        <v>-157429247</v>
      </c>
    </row>
    <row r="53" spans="2:16" ht="15.5" x14ac:dyDescent="0.35">
      <c r="C53" t="s">
        <v>77</v>
      </c>
      <c r="D53" s="5">
        <v>87382758</v>
      </c>
      <c r="E53" s="5">
        <v>58626504</v>
      </c>
      <c r="F53" s="5">
        <v>67240564</v>
      </c>
      <c r="G53" s="5">
        <v>65064507</v>
      </c>
      <c r="I53" s="5">
        <v>210044397</v>
      </c>
      <c r="J53" s="5">
        <v>60523621</v>
      </c>
      <c r="K53" s="5">
        <v>69769695</v>
      </c>
      <c r="L53" s="5">
        <v>59530464</v>
      </c>
      <c r="M53" s="5">
        <v>136490604</v>
      </c>
      <c r="N53" s="5">
        <v>231900077</v>
      </c>
      <c r="O53" s="5">
        <v>176760564</v>
      </c>
      <c r="P53" s="5">
        <v>189689834</v>
      </c>
    </row>
    <row r="54" spans="2:16" ht="15.5" x14ac:dyDescent="0.35">
      <c r="C54" t="s">
        <v>78</v>
      </c>
      <c r="D54" s="5">
        <v>2703430</v>
      </c>
      <c r="E54" s="5">
        <v>-2748339</v>
      </c>
      <c r="F54" s="5">
        <v>-1635650</v>
      </c>
      <c r="G54" s="5">
        <v>-658925</v>
      </c>
      <c r="I54" s="5">
        <v>-6094690</v>
      </c>
      <c r="J54" s="5">
        <v>-3925777</v>
      </c>
      <c r="K54" s="5">
        <v>-14138669</v>
      </c>
      <c r="L54" s="5">
        <v>-12001269</v>
      </c>
      <c r="M54" s="5">
        <v>-1931117</v>
      </c>
      <c r="N54" s="5">
        <v>-14786924</v>
      </c>
      <c r="O54" s="5">
        <v>-3962301</v>
      </c>
      <c r="P54" s="5">
        <v>-4969346</v>
      </c>
    </row>
    <row r="55" spans="2:16" ht="15.5" x14ac:dyDescent="0.35">
      <c r="C55" t="s">
        <v>245</v>
      </c>
      <c r="D55" s="5">
        <v>-206427</v>
      </c>
      <c r="E55" s="5">
        <v>-102548</v>
      </c>
      <c r="F55" s="5">
        <v>-136094</v>
      </c>
      <c r="G55" s="5">
        <v>-131466</v>
      </c>
      <c r="I55" s="5">
        <v>-476634</v>
      </c>
      <c r="J55" s="5">
        <v>-597305</v>
      </c>
      <c r="K55" s="5">
        <v>-1095124</v>
      </c>
      <c r="L55" s="5">
        <v>-901937</v>
      </c>
      <c r="M55" s="5">
        <v>-1535306</v>
      </c>
      <c r="N55" s="5">
        <v>-1261349</v>
      </c>
      <c r="O55" s="5">
        <v>-1374942</v>
      </c>
      <c r="P55" s="5">
        <v>-1304346</v>
      </c>
    </row>
    <row r="56" spans="2:16" ht="15.5" x14ac:dyDescent="0.35">
      <c r="C56" t="s">
        <v>246</v>
      </c>
      <c r="D56" s="5">
        <v>-4383359</v>
      </c>
      <c r="E56" s="5">
        <v>-2654332</v>
      </c>
      <c r="F56" s="5">
        <v>-1753969</v>
      </c>
      <c r="G56" s="5">
        <v>-4947511</v>
      </c>
      <c r="I56" s="5">
        <v>-11818196</v>
      </c>
      <c r="J56" s="5">
        <v>-9048778</v>
      </c>
      <c r="K56" s="5">
        <v>-9519064</v>
      </c>
      <c r="L56" s="5">
        <v>-8694788</v>
      </c>
      <c r="M56" s="5">
        <v>-8962680</v>
      </c>
      <c r="N56" s="5">
        <v>-18769531</v>
      </c>
      <c r="O56" s="5">
        <v>-9939498</v>
      </c>
      <c r="P56" s="5">
        <v>-9737555</v>
      </c>
    </row>
    <row r="57" spans="2:16" ht="15.5" x14ac:dyDescent="0.35">
      <c r="C57" t="s">
        <v>83</v>
      </c>
      <c r="D57" s="5">
        <v>731388</v>
      </c>
      <c r="E57" s="5">
        <v>383494</v>
      </c>
      <c r="F57" s="5">
        <v>82379</v>
      </c>
      <c r="G57" s="5">
        <v>262501</v>
      </c>
      <c r="I57" s="5">
        <v>687245</v>
      </c>
      <c r="J57" s="5">
        <v>-44939</v>
      </c>
      <c r="K57" s="5">
        <v>177571</v>
      </c>
      <c r="L57" s="5">
        <v>-524</v>
      </c>
      <c r="M57" s="5">
        <v>-102453</v>
      </c>
      <c r="N57" s="5">
        <v>-8239</v>
      </c>
      <c r="O57" s="5">
        <v>-40222</v>
      </c>
      <c r="P57" s="5">
        <v>15</v>
      </c>
    </row>
    <row r="58" spans="2:16" ht="15.5" x14ac:dyDescent="0.35">
      <c r="C58" t="s">
        <v>80</v>
      </c>
      <c r="D58" s="5">
        <v>90086188</v>
      </c>
      <c r="E58" s="5">
        <v>55878165</v>
      </c>
      <c r="F58" s="5">
        <v>65604914</v>
      </c>
      <c r="G58" s="5">
        <v>64405582</v>
      </c>
      <c r="I58" s="5">
        <v>203949707</v>
      </c>
      <c r="J58" s="5">
        <v>56597844</v>
      </c>
      <c r="K58" s="5">
        <v>55631026</v>
      </c>
      <c r="L58" s="5">
        <v>47529195</v>
      </c>
      <c r="M58" s="5">
        <v>134559487</v>
      </c>
      <c r="N58" s="5">
        <v>217113153</v>
      </c>
      <c r="O58" s="5">
        <v>172798263</v>
      </c>
      <c r="P58" s="5">
        <v>184720488</v>
      </c>
    </row>
    <row r="59" spans="2:16" ht="15.5" x14ac:dyDescent="0.35">
      <c r="C59" t="s">
        <v>81</v>
      </c>
      <c r="D59" s="5">
        <v>-8527208</v>
      </c>
      <c r="E59" s="5">
        <v>-8029719</v>
      </c>
      <c r="F59" s="5">
        <v>-13190832</v>
      </c>
      <c r="G59" s="5">
        <v>-7604481</v>
      </c>
      <c r="I59" s="5">
        <v>-38002626</v>
      </c>
      <c r="J59" s="5">
        <v>-36057302</v>
      </c>
      <c r="K59" s="5">
        <v>-27422123</v>
      </c>
      <c r="L59" s="5">
        <v>-18955930</v>
      </c>
      <c r="M59" s="5">
        <v>-17277563</v>
      </c>
      <c r="N59" s="5">
        <v>-24490999</v>
      </c>
      <c r="O59" s="5">
        <v>-27837670</v>
      </c>
      <c r="P59" s="5">
        <v>-34975172</v>
      </c>
    </row>
    <row r="60" spans="2:16" ht="15.5" x14ac:dyDescent="0.35">
      <c r="C60" t="s">
        <v>142</v>
      </c>
      <c r="D60" s="5">
        <v>791719</v>
      </c>
      <c r="E60" s="5">
        <v>105449</v>
      </c>
      <c r="F60" s="5">
        <v>81097</v>
      </c>
      <c r="G60" s="5">
        <v>65684</v>
      </c>
      <c r="I60" s="5">
        <v>263744</v>
      </c>
      <c r="J60" s="5">
        <v>248730</v>
      </c>
      <c r="K60" s="5">
        <v>186709</v>
      </c>
      <c r="L60" s="5">
        <v>220821</v>
      </c>
      <c r="M60" s="5">
        <v>206683</v>
      </c>
      <c r="N60" s="5">
        <v>265663</v>
      </c>
      <c r="O60" s="5">
        <v>213758</v>
      </c>
      <c r="P60" s="5">
        <v>349582</v>
      </c>
    </row>
    <row r="61" spans="2:16" ht="15.5" x14ac:dyDescent="0.35">
      <c r="C61" t="s">
        <v>27</v>
      </c>
      <c r="D61" s="5">
        <v>-10210833</v>
      </c>
      <c r="E61" s="5">
        <v>-9008882</v>
      </c>
      <c r="F61" s="5">
        <v>-13853349</v>
      </c>
      <c r="G61" s="5">
        <v>-8654661</v>
      </c>
      <c r="I61" s="5">
        <v>-40244998</v>
      </c>
      <c r="J61" s="5">
        <v>-37666456</v>
      </c>
      <c r="K61" s="5">
        <v>-31276430</v>
      </c>
      <c r="L61" s="5">
        <v>-20516504</v>
      </c>
      <c r="M61" s="5">
        <v>-19256820</v>
      </c>
      <c r="N61" s="5">
        <v>-24840591</v>
      </c>
      <c r="O61" s="5">
        <v>-28051428</v>
      </c>
      <c r="P61" s="5">
        <v>-35324754</v>
      </c>
    </row>
    <row r="62" spans="2:16" ht="15.5" x14ac:dyDescent="0.35">
      <c r="C62" t="s">
        <v>352</v>
      </c>
      <c r="D62" s="5">
        <v>891906</v>
      </c>
      <c r="E62" s="5">
        <v>873714</v>
      </c>
      <c r="F62" s="5">
        <v>581420</v>
      </c>
      <c r="G62" s="5">
        <v>984496</v>
      </c>
      <c r="I62" s="5">
        <v>1978628</v>
      </c>
      <c r="J62" s="5">
        <v>1360424</v>
      </c>
      <c r="K62" s="5">
        <v>3667598</v>
      </c>
      <c r="L62" s="5">
        <v>1339753</v>
      </c>
      <c r="M62" s="5">
        <v>1772574</v>
      </c>
      <c r="N62" s="5">
        <v>83929</v>
      </c>
    </row>
    <row r="63" spans="2:16" ht="15.5" x14ac:dyDescent="0.35">
      <c r="C63" t="s">
        <v>84</v>
      </c>
      <c r="D63" s="5">
        <v>-8527208</v>
      </c>
      <c r="E63" s="5">
        <v>-8029719</v>
      </c>
      <c r="F63" s="5">
        <v>-13190832</v>
      </c>
      <c r="G63" s="5">
        <v>-7604481</v>
      </c>
      <c r="I63" s="5">
        <v>-38002626</v>
      </c>
      <c r="J63" s="5">
        <v>-36057302</v>
      </c>
      <c r="K63" s="5">
        <v>-27422123</v>
      </c>
      <c r="L63" s="5">
        <v>-18955930</v>
      </c>
      <c r="M63" s="5">
        <v>-17277563</v>
      </c>
      <c r="N63" s="5">
        <v>-24490999</v>
      </c>
      <c r="O63" s="5">
        <v>-27837670</v>
      </c>
      <c r="P63" s="5">
        <v>-34975172</v>
      </c>
    </row>
    <row r="64" spans="2:16" ht="15.5" x14ac:dyDescent="0.35">
      <c r="C64" t="s">
        <v>29</v>
      </c>
      <c r="D64" s="5">
        <v>81558980</v>
      </c>
      <c r="E64" s="5">
        <v>47848446</v>
      </c>
      <c r="F64" s="5">
        <v>52414082</v>
      </c>
      <c r="G64" s="5">
        <v>56801101</v>
      </c>
      <c r="I64" s="5">
        <v>165947081</v>
      </c>
      <c r="J64" s="5">
        <v>20540542</v>
      </c>
      <c r="K64" s="5">
        <v>28208903</v>
      </c>
      <c r="L64" s="5">
        <v>28573265</v>
      </c>
      <c r="M64" s="5">
        <v>117281924</v>
      </c>
      <c r="N64" s="5">
        <v>192622154</v>
      </c>
      <c r="O64" s="5">
        <v>144960593</v>
      </c>
      <c r="P64" s="5">
        <v>149745316</v>
      </c>
    </row>
    <row r="65" spans="2:16" ht="15.5" x14ac:dyDescent="0.35">
      <c r="C65" t="s">
        <v>28</v>
      </c>
      <c r="D65" s="5">
        <v>-30278293</v>
      </c>
      <c r="E65" s="5">
        <v>-17659268</v>
      </c>
      <c r="F65" s="5">
        <v>-20983545</v>
      </c>
      <c r="G65" s="5">
        <v>-20516906</v>
      </c>
      <c r="I65" s="5">
        <v>-63423698</v>
      </c>
      <c r="J65" s="5">
        <v>-10123174</v>
      </c>
      <c r="K65" s="5">
        <v>-13449779</v>
      </c>
      <c r="L65" s="5">
        <v>-14036452</v>
      </c>
      <c r="M65" s="5">
        <v>-42213776</v>
      </c>
      <c r="N65" s="5">
        <v>-69284899</v>
      </c>
      <c r="O65" s="5">
        <v>-52005515</v>
      </c>
      <c r="P65" s="5">
        <v>-45705176</v>
      </c>
    </row>
    <row r="66" spans="2:16" ht="15.5" x14ac:dyDescent="0.35">
      <c r="C66" t="s">
        <v>85</v>
      </c>
      <c r="N66" s="5">
        <v>-69284899</v>
      </c>
      <c r="O66" s="5">
        <v>-52005515</v>
      </c>
      <c r="P66" s="5">
        <v>-45705176</v>
      </c>
    </row>
    <row r="67" spans="2:16" ht="15.5" x14ac:dyDescent="0.35">
      <c r="C67" t="s">
        <v>87</v>
      </c>
    </row>
    <row r="68" spans="2:16" ht="15.5" x14ac:dyDescent="0.35">
      <c r="C68" t="s">
        <v>88</v>
      </c>
      <c r="D68" s="5">
        <v>-30278293</v>
      </c>
      <c r="E68" s="5">
        <v>-17659268</v>
      </c>
      <c r="F68" s="5">
        <v>-20983545</v>
      </c>
      <c r="G68" s="5">
        <v>-20516906</v>
      </c>
      <c r="I68" s="5">
        <v>-63423698</v>
      </c>
      <c r="J68" s="5">
        <v>-10123174</v>
      </c>
      <c r="K68" s="5">
        <v>-13449779</v>
      </c>
      <c r="L68" s="5">
        <v>-14036452</v>
      </c>
      <c r="M68" s="5">
        <v>-42213776</v>
      </c>
      <c r="N68" s="5">
        <v>-69284899</v>
      </c>
      <c r="O68" s="5">
        <v>-52005515</v>
      </c>
      <c r="P68" s="5">
        <v>-45705176</v>
      </c>
    </row>
    <row r="69" spans="2:16" ht="15.5" x14ac:dyDescent="0.35">
      <c r="C69" t="s">
        <v>89</v>
      </c>
      <c r="D69" s="5">
        <v>51280687</v>
      </c>
      <c r="E69" s="5">
        <v>30189178</v>
      </c>
      <c r="F69" s="5">
        <v>31430537</v>
      </c>
      <c r="G69" s="5">
        <v>36284195</v>
      </c>
      <c r="I69" s="5">
        <v>102523383</v>
      </c>
      <c r="J69" s="5">
        <v>10417368</v>
      </c>
      <c r="K69" s="5">
        <v>14759124</v>
      </c>
      <c r="L69" s="5">
        <v>14536813</v>
      </c>
      <c r="M69" s="5">
        <v>75068148</v>
      </c>
      <c r="N69" s="5">
        <v>123337255</v>
      </c>
      <c r="O69" s="5">
        <v>92955078</v>
      </c>
      <c r="P69" s="5">
        <v>104040140</v>
      </c>
    </row>
    <row r="70" spans="2:16" ht="15.5" x14ac:dyDescent="0.35">
      <c r="C70" t="s">
        <v>90</v>
      </c>
      <c r="D70" s="5">
        <v>-572628</v>
      </c>
      <c r="E70" s="5">
        <v>-186299</v>
      </c>
      <c r="F70" s="5">
        <v>95117</v>
      </c>
      <c r="G70" s="5">
        <v>-26095</v>
      </c>
      <c r="K70" s="5">
        <v>115422</v>
      </c>
      <c r="L70" s="5">
        <v>631304</v>
      </c>
      <c r="M70" s="5">
        <v>522279</v>
      </c>
      <c r="N70" s="5">
        <v>-646554</v>
      </c>
      <c r="O70" s="5">
        <v>109645</v>
      </c>
      <c r="P70" s="5">
        <v>661465</v>
      </c>
    </row>
    <row r="71" spans="2:16" ht="15.5" x14ac:dyDescent="0.35">
      <c r="C71" t="s">
        <v>91</v>
      </c>
      <c r="D71" s="5">
        <v>50708059</v>
      </c>
      <c r="E71" s="5">
        <v>30002879</v>
      </c>
      <c r="F71" s="5">
        <v>30959426</v>
      </c>
      <c r="G71" s="5">
        <v>36258100</v>
      </c>
      <c r="I71" s="5">
        <v>101957155</v>
      </c>
      <c r="J71" s="5">
        <v>10326176</v>
      </c>
      <c r="K71" s="5">
        <v>14874546</v>
      </c>
      <c r="L71" s="5">
        <v>15168117</v>
      </c>
      <c r="M71" s="5">
        <v>75590427</v>
      </c>
      <c r="N71" s="5">
        <v>122690701</v>
      </c>
      <c r="O71" s="5">
        <v>93064723</v>
      </c>
      <c r="P71" s="5">
        <v>104701605</v>
      </c>
    </row>
    <row r="72" spans="2:16" ht="15.5" x14ac:dyDescent="0.35">
      <c r="C72" t="s">
        <v>92</v>
      </c>
      <c r="D72" s="5">
        <v>51280687</v>
      </c>
      <c r="E72" s="5">
        <v>30189178</v>
      </c>
      <c r="F72" s="5">
        <v>31430537</v>
      </c>
      <c r="G72" s="5">
        <v>36284195</v>
      </c>
      <c r="I72" s="5">
        <v>102523383</v>
      </c>
      <c r="J72" s="5">
        <v>10417368</v>
      </c>
      <c r="K72" s="5">
        <v>14759124</v>
      </c>
      <c r="L72" s="5">
        <v>14536813</v>
      </c>
      <c r="M72" s="5">
        <v>75068148</v>
      </c>
      <c r="N72" s="5">
        <v>123337255</v>
      </c>
      <c r="O72" s="5">
        <v>92955078</v>
      </c>
      <c r="P72" s="5">
        <v>104040140</v>
      </c>
    </row>
    <row r="73" spans="2:16" ht="15.5" x14ac:dyDescent="0.35">
      <c r="C73" t="s">
        <v>8</v>
      </c>
      <c r="D73" s="5">
        <v>49976671</v>
      </c>
      <c r="E73" s="5">
        <v>29619385</v>
      </c>
      <c r="F73" s="5">
        <v>30877047</v>
      </c>
      <c r="G73" s="5">
        <v>35995599</v>
      </c>
      <c r="I73" s="5">
        <v>101269910</v>
      </c>
      <c r="J73" s="5">
        <v>10371115</v>
      </c>
      <c r="K73" s="5">
        <v>14696975</v>
      </c>
      <c r="L73" s="5">
        <v>15168641</v>
      </c>
      <c r="M73" s="5">
        <v>75692880</v>
      </c>
      <c r="N73" s="5">
        <v>122698940</v>
      </c>
      <c r="O73" s="5">
        <v>93104945</v>
      </c>
      <c r="P73" s="5">
        <v>104701590</v>
      </c>
    </row>
    <row r="74" spans="2:16" ht="15.5" x14ac:dyDescent="0.35">
      <c r="C74" t="s">
        <v>94</v>
      </c>
      <c r="D74" s="5">
        <v>51280687</v>
      </c>
      <c r="E74" s="5">
        <v>30189178</v>
      </c>
      <c r="F74" s="5">
        <v>31430537</v>
      </c>
      <c r="G74" s="5">
        <v>36284195</v>
      </c>
      <c r="I74" s="5">
        <v>102523383</v>
      </c>
      <c r="J74" s="5">
        <v>10417368</v>
      </c>
      <c r="K74" s="5">
        <v>14759124</v>
      </c>
      <c r="L74" s="5">
        <v>14536813</v>
      </c>
      <c r="M74" s="5">
        <v>75068148</v>
      </c>
      <c r="N74" s="5">
        <v>123337255</v>
      </c>
      <c r="O74" s="5">
        <v>92955078</v>
      </c>
      <c r="P74" s="5">
        <v>104040140</v>
      </c>
    </row>
    <row r="75" spans="2:16" ht="15.5" x14ac:dyDescent="0.35">
      <c r="C75" t="s">
        <v>95</v>
      </c>
      <c r="D75" s="5">
        <v>50708059</v>
      </c>
      <c r="E75" s="5">
        <v>30002879</v>
      </c>
      <c r="F75" s="5">
        <v>30959426</v>
      </c>
      <c r="G75" s="5">
        <v>36258100</v>
      </c>
      <c r="I75" s="5">
        <v>101957155</v>
      </c>
      <c r="J75" s="5">
        <v>10326176</v>
      </c>
      <c r="K75" s="5">
        <v>14874546</v>
      </c>
      <c r="L75" s="5">
        <v>15168117</v>
      </c>
      <c r="M75" s="5">
        <v>75590427</v>
      </c>
      <c r="N75" s="5">
        <v>122690701</v>
      </c>
      <c r="O75" s="5">
        <v>93064723</v>
      </c>
      <c r="P75" s="5">
        <v>104701605</v>
      </c>
    </row>
    <row r="76" spans="2:16" ht="15.5" x14ac:dyDescent="0.35">
      <c r="C76" t="s">
        <v>96</v>
      </c>
      <c r="D76" s="5">
        <v>50708059</v>
      </c>
      <c r="E76" s="5">
        <v>30002879</v>
      </c>
      <c r="F76" s="5">
        <v>30959426</v>
      </c>
      <c r="G76" s="5">
        <v>36258100</v>
      </c>
      <c r="I76" s="5">
        <v>101957155</v>
      </c>
      <c r="J76" s="5">
        <v>10326176</v>
      </c>
      <c r="K76" s="5">
        <v>14874546</v>
      </c>
      <c r="L76" s="5">
        <v>15168117</v>
      </c>
      <c r="M76" s="5">
        <v>75590427</v>
      </c>
      <c r="N76" s="5">
        <v>122690701</v>
      </c>
      <c r="O76" s="5">
        <v>93064723</v>
      </c>
      <c r="P76" s="5">
        <v>104701605</v>
      </c>
    </row>
    <row r="78" spans="2:16" ht="15.5" x14ac:dyDescent="0.35">
      <c r="B78" t="s">
        <v>97</v>
      </c>
      <c r="C78" t="s">
        <v>98</v>
      </c>
    </row>
    <row r="79" spans="2:16" ht="15.5" x14ac:dyDescent="0.35">
      <c r="C79" t="s">
        <v>99</v>
      </c>
    </row>
    <row r="80" spans="2:16" ht="15.5" x14ac:dyDescent="0.35">
      <c r="C80" t="s">
        <v>20</v>
      </c>
      <c r="D80" s="5">
        <v>22920611</v>
      </c>
      <c r="E80" s="5">
        <v>39462873</v>
      </c>
      <c r="F80" s="5">
        <v>24882783</v>
      </c>
      <c r="G80" s="5">
        <v>23423976</v>
      </c>
      <c r="I80" s="5">
        <v>24882783</v>
      </c>
      <c r="J80" s="5">
        <v>4537084</v>
      </c>
      <c r="K80" s="5">
        <v>9320177</v>
      </c>
      <c r="L80" s="5">
        <v>10339434</v>
      </c>
      <c r="M80" s="5">
        <v>12298872</v>
      </c>
      <c r="N80" s="5">
        <v>40190872</v>
      </c>
      <c r="O80" s="5">
        <v>48416517</v>
      </c>
      <c r="P80" s="5">
        <v>15729800</v>
      </c>
    </row>
    <row r="81" spans="3:16" ht="15.5" x14ac:dyDescent="0.35">
      <c r="C81" t="s">
        <v>100</v>
      </c>
      <c r="D81" s="5">
        <v>529469</v>
      </c>
      <c r="E81" s="5">
        <v>167447</v>
      </c>
      <c r="F81" s="5">
        <v>663411</v>
      </c>
      <c r="G81" s="5">
        <v>655312</v>
      </c>
      <c r="I81" s="5">
        <v>663411</v>
      </c>
      <c r="J81" s="5">
        <v>69044</v>
      </c>
      <c r="K81" s="5">
        <v>53538</v>
      </c>
      <c r="L81" s="5">
        <v>3814651</v>
      </c>
      <c r="M81" s="5">
        <v>167857</v>
      </c>
      <c r="N81" s="5">
        <v>104706</v>
      </c>
      <c r="O81" s="5">
        <v>778562</v>
      </c>
      <c r="P81" s="5">
        <v>1250267</v>
      </c>
    </row>
    <row r="82" spans="3:16" ht="15.5" x14ac:dyDescent="0.35">
      <c r="C82" t="s">
        <v>250</v>
      </c>
      <c r="D82" s="5">
        <v>30352221</v>
      </c>
      <c r="E82" s="5">
        <v>21024848</v>
      </c>
      <c r="F82" s="5">
        <v>16407237</v>
      </c>
      <c r="G82" s="5">
        <v>23034533</v>
      </c>
      <c r="I82" s="5">
        <v>16407237</v>
      </c>
      <c r="J82" s="5">
        <v>24319632</v>
      </c>
      <c r="K82" s="5">
        <v>15201751</v>
      </c>
      <c r="L82" s="5">
        <v>24734745</v>
      </c>
      <c r="M82" s="5">
        <v>28510888</v>
      </c>
      <c r="N82" s="5">
        <v>25201498</v>
      </c>
      <c r="O82" s="5">
        <v>16723078</v>
      </c>
      <c r="P82" s="5">
        <v>24064008</v>
      </c>
    </row>
    <row r="83" spans="3:16" ht="15.5" x14ac:dyDescent="0.35">
      <c r="C83" t="s">
        <v>249</v>
      </c>
      <c r="D83" s="5">
        <v>5561722</v>
      </c>
      <c r="E83" s="5">
        <v>2204899</v>
      </c>
      <c r="F83" s="5">
        <v>2145222</v>
      </c>
      <c r="G83" s="5">
        <v>6747343</v>
      </c>
      <c r="I83" s="5">
        <v>2145222</v>
      </c>
      <c r="J83" s="5">
        <v>4509524</v>
      </c>
      <c r="K83" s="5">
        <v>5451508</v>
      </c>
      <c r="L83" s="5">
        <v>7350485</v>
      </c>
      <c r="M83" s="5">
        <v>13163555</v>
      </c>
    </row>
    <row r="84" spans="3:16" ht="15.5" x14ac:dyDescent="0.35">
      <c r="C84" t="s">
        <v>251</v>
      </c>
      <c r="D84" s="5">
        <v>529469</v>
      </c>
      <c r="E84" s="5">
        <v>167447</v>
      </c>
      <c r="F84" s="5">
        <v>663411</v>
      </c>
      <c r="G84" s="5">
        <v>655312</v>
      </c>
      <c r="I84" s="5">
        <v>663411</v>
      </c>
      <c r="J84" s="5">
        <v>69044</v>
      </c>
      <c r="K84" s="5">
        <v>53538</v>
      </c>
      <c r="L84" s="5">
        <v>3814651</v>
      </c>
      <c r="M84" s="5">
        <v>167857</v>
      </c>
      <c r="N84" s="5">
        <v>104706</v>
      </c>
      <c r="O84" s="5">
        <v>778562</v>
      </c>
      <c r="P84" s="5">
        <v>1250267</v>
      </c>
    </row>
    <row r="85" spans="3:16" ht="15.5" x14ac:dyDescent="0.35">
      <c r="C85" t="s">
        <v>102</v>
      </c>
      <c r="D85" s="5">
        <v>38931410</v>
      </c>
      <c r="E85" s="5">
        <v>42087539</v>
      </c>
      <c r="F85" s="5">
        <v>60156581</v>
      </c>
      <c r="G85" s="5">
        <v>24044099</v>
      </c>
      <c r="I85" s="5">
        <v>60156581</v>
      </c>
      <c r="J85" s="5">
        <v>29464922</v>
      </c>
      <c r="K85" s="5">
        <v>24372140</v>
      </c>
      <c r="L85" s="5">
        <v>19929974</v>
      </c>
      <c r="M85" s="5">
        <v>20708376</v>
      </c>
      <c r="N85" s="5">
        <v>22906186</v>
      </c>
      <c r="O85" s="5">
        <v>90193311</v>
      </c>
      <c r="P85" s="5">
        <v>110839503</v>
      </c>
    </row>
    <row r="86" spans="3:16" ht="15.5" x14ac:dyDescent="0.35">
      <c r="C86" t="s">
        <v>83</v>
      </c>
      <c r="D86" s="5">
        <v>-7296496</v>
      </c>
      <c r="E86" s="5">
        <v>-6516401</v>
      </c>
      <c r="F86" s="5">
        <v>-6343154</v>
      </c>
      <c r="G86" s="5">
        <v>-6261924</v>
      </c>
      <c r="I86" s="5">
        <v>-6343154</v>
      </c>
      <c r="J86" s="5">
        <v>-5924738</v>
      </c>
      <c r="K86" s="5">
        <v>-5503804</v>
      </c>
      <c r="L86" s="5">
        <v>-5681055</v>
      </c>
      <c r="M86" s="5">
        <v>-5314076</v>
      </c>
      <c r="N86" s="5">
        <v>-5279645</v>
      </c>
      <c r="O86" s="5">
        <v>-5251117</v>
      </c>
      <c r="P86" s="5">
        <v>-5326705</v>
      </c>
    </row>
    <row r="87" spans="3:16" ht="15.5" x14ac:dyDescent="0.35">
      <c r="C87" t="s">
        <v>252</v>
      </c>
      <c r="D87" s="5">
        <v>38931410</v>
      </c>
      <c r="E87" s="5">
        <v>42087539</v>
      </c>
      <c r="F87" s="5">
        <v>60156581</v>
      </c>
      <c r="G87" s="5">
        <v>24044099</v>
      </c>
      <c r="I87" s="5">
        <v>60156581</v>
      </c>
      <c r="J87" s="5">
        <v>29464922</v>
      </c>
      <c r="K87" s="5">
        <v>24372140</v>
      </c>
      <c r="L87" s="5">
        <v>19929974</v>
      </c>
      <c r="M87" s="5">
        <v>20708376</v>
      </c>
      <c r="N87" s="5">
        <v>22906186</v>
      </c>
      <c r="O87" s="5">
        <v>90193311</v>
      </c>
      <c r="P87" s="5">
        <v>110839503</v>
      </c>
    </row>
    <row r="88" spans="3:16" ht="15.5" x14ac:dyDescent="0.35">
      <c r="C88" t="s">
        <v>103</v>
      </c>
      <c r="D88" s="5">
        <v>79231978</v>
      </c>
      <c r="E88" s="5">
        <v>86304797</v>
      </c>
      <c r="F88" s="5">
        <v>75655498</v>
      </c>
      <c r="G88" s="5">
        <v>76183225</v>
      </c>
      <c r="I88" s="5">
        <v>75655498</v>
      </c>
      <c r="J88" s="5">
        <v>62707396</v>
      </c>
      <c r="K88" s="5">
        <v>66284625</v>
      </c>
      <c r="L88" s="5">
        <v>96317883</v>
      </c>
      <c r="M88" s="5">
        <v>101709282</v>
      </c>
      <c r="N88" s="5">
        <v>89085535</v>
      </c>
      <c r="O88" s="5">
        <v>79106019</v>
      </c>
      <c r="P88" s="5">
        <v>66693327</v>
      </c>
    </row>
    <row r="89" spans="3:16" ht="15.5" x14ac:dyDescent="0.35">
      <c r="C89" t="s">
        <v>104</v>
      </c>
      <c r="D89" s="5">
        <v>166840645</v>
      </c>
      <c r="E89" s="5">
        <v>172116200</v>
      </c>
      <c r="F89" s="5">
        <v>172120458</v>
      </c>
      <c r="G89" s="5">
        <v>131084357</v>
      </c>
      <c r="I89" s="5">
        <v>172120458</v>
      </c>
      <c r="J89" s="5">
        <v>92788106</v>
      </c>
      <c r="K89" s="5">
        <v>94562276</v>
      </c>
      <c r="L89" s="5">
        <v>87174516</v>
      </c>
      <c r="M89" s="5">
        <v>79159781</v>
      </c>
      <c r="N89" s="5">
        <v>101941620</v>
      </c>
      <c r="O89" s="5">
        <v>173564190</v>
      </c>
      <c r="P89" s="5">
        <v>186341751</v>
      </c>
    </row>
    <row r="90" spans="3:16" ht="15.5" x14ac:dyDescent="0.35">
      <c r="C90" t="s">
        <v>105</v>
      </c>
    </row>
    <row r="91" spans="3:16" ht="15.5" x14ac:dyDescent="0.35">
      <c r="C91" t="s">
        <v>107</v>
      </c>
      <c r="D91" s="5">
        <v>143244002</v>
      </c>
      <c r="E91" s="5">
        <v>137652161</v>
      </c>
      <c r="F91" s="5">
        <v>137547219</v>
      </c>
      <c r="G91" s="5">
        <v>152730585</v>
      </c>
      <c r="I91" s="5">
        <v>137547219</v>
      </c>
      <c r="J91" s="5">
        <v>140700665</v>
      </c>
      <c r="K91" s="5">
        <v>159256546</v>
      </c>
      <c r="L91" s="5">
        <v>142699098</v>
      </c>
      <c r="M91" s="5">
        <v>149185236</v>
      </c>
      <c r="N91" s="5">
        <v>143063043</v>
      </c>
      <c r="O91" s="5">
        <v>136507317</v>
      </c>
      <c r="P91" s="5">
        <v>139195925</v>
      </c>
    </row>
    <row r="92" spans="3:16" ht="15.5" x14ac:dyDescent="0.35">
      <c r="C92" t="s">
        <v>353</v>
      </c>
      <c r="D92" s="5">
        <v>591554266</v>
      </c>
      <c r="E92" s="5">
        <v>570006589</v>
      </c>
      <c r="F92" s="5">
        <v>555993326</v>
      </c>
      <c r="G92" s="5">
        <v>532802363</v>
      </c>
      <c r="I92" s="5">
        <v>555993326</v>
      </c>
      <c r="J92" s="5">
        <v>509528650</v>
      </c>
      <c r="K92" s="5">
        <v>384599949</v>
      </c>
      <c r="L92" s="5">
        <v>311230122</v>
      </c>
      <c r="M92" s="5">
        <v>273105754</v>
      </c>
      <c r="N92" s="5">
        <v>196734187</v>
      </c>
      <c r="O92" s="5">
        <v>142945148</v>
      </c>
      <c r="P92" s="5">
        <v>156395134</v>
      </c>
    </row>
    <row r="93" spans="3:16" ht="15.5" x14ac:dyDescent="0.35">
      <c r="C93" t="s">
        <v>354</v>
      </c>
      <c r="D93" s="5">
        <v>40659763</v>
      </c>
      <c r="E93" s="5">
        <v>38180611</v>
      </c>
      <c r="F93" s="5">
        <v>36206500</v>
      </c>
      <c r="G93" s="5">
        <v>34674578</v>
      </c>
      <c r="I93" s="5">
        <v>36206500</v>
      </c>
      <c r="J93" s="5">
        <v>29774307</v>
      </c>
      <c r="K93" s="5">
        <v>65663437</v>
      </c>
      <c r="L93" s="5">
        <v>58819920</v>
      </c>
      <c r="M93" s="5">
        <v>57724890</v>
      </c>
      <c r="N93" s="5">
        <v>48882206</v>
      </c>
      <c r="O93" s="5">
        <v>46232125</v>
      </c>
      <c r="P93" s="5">
        <v>39899760</v>
      </c>
    </row>
    <row r="94" spans="3:16" ht="15.5" x14ac:dyDescent="0.35">
      <c r="C94" t="s">
        <v>109</v>
      </c>
      <c r="D94" s="5">
        <v>106308</v>
      </c>
      <c r="E94" s="5">
        <v>107407</v>
      </c>
      <c r="F94" s="5">
        <v>102805</v>
      </c>
      <c r="G94" s="5">
        <v>154991</v>
      </c>
      <c r="I94" s="5">
        <v>102805</v>
      </c>
      <c r="J94" s="5">
        <v>132286</v>
      </c>
      <c r="K94" s="5">
        <v>190777</v>
      </c>
      <c r="L94" s="5">
        <v>163634</v>
      </c>
      <c r="M94" s="5">
        <v>199339</v>
      </c>
      <c r="N94" s="5">
        <v>2715726</v>
      </c>
      <c r="O94" s="5">
        <v>4703358</v>
      </c>
      <c r="P94" s="5">
        <v>4963942</v>
      </c>
    </row>
    <row r="95" spans="3:16" ht="15.5" x14ac:dyDescent="0.35">
      <c r="C95" t="s">
        <v>355</v>
      </c>
      <c r="D95" s="5">
        <v>3023688</v>
      </c>
      <c r="E95" s="5">
        <v>2262374</v>
      </c>
      <c r="F95" s="5">
        <v>1413311</v>
      </c>
      <c r="G95" s="5">
        <v>7466316</v>
      </c>
      <c r="I95" s="5">
        <v>1413311</v>
      </c>
      <c r="J95" s="5">
        <v>6288242</v>
      </c>
      <c r="K95" s="5">
        <v>5203473</v>
      </c>
      <c r="L95" s="5">
        <v>3121508</v>
      </c>
      <c r="M95" s="5">
        <v>2032770</v>
      </c>
      <c r="N95" s="5">
        <v>255703</v>
      </c>
    </row>
    <row r="96" spans="3:16" ht="15.5" x14ac:dyDescent="0.35">
      <c r="C96" t="s">
        <v>110</v>
      </c>
      <c r="D96" s="5">
        <v>907771161</v>
      </c>
      <c r="E96" s="5">
        <v>889075708</v>
      </c>
      <c r="F96" s="5">
        <v>854642919</v>
      </c>
      <c r="G96" s="5">
        <v>822098643</v>
      </c>
      <c r="I96" s="5">
        <v>854642919</v>
      </c>
      <c r="J96" s="5">
        <v>772611691</v>
      </c>
      <c r="K96" s="5">
        <v>709017905</v>
      </c>
      <c r="L96" s="5">
        <v>630641906</v>
      </c>
      <c r="M96" s="5">
        <v>610537624</v>
      </c>
      <c r="N96" s="5">
        <v>498294686</v>
      </c>
      <c r="O96" s="5">
        <v>439839669</v>
      </c>
      <c r="P96" s="5">
        <v>449348429</v>
      </c>
    </row>
    <row r="97" spans="3:16" ht="15.5" x14ac:dyDescent="0.35">
      <c r="C97" t="s">
        <v>111</v>
      </c>
      <c r="D97" s="5">
        <v>1074611806</v>
      </c>
      <c r="E97" s="5">
        <v>1061191908</v>
      </c>
      <c r="F97" s="5">
        <v>1026763377</v>
      </c>
      <c r="G97" s="5">
        <v>953183000</v>
      </c>
      <c r="I97" s="5">
        <v>1026763377</v>
      </c>
      <c r="J97" s="5">
        <v>865399797</v>
      </c>
      <c r="K97" s="5">
        <v>803580181</v>
      </c>
      <c r="L97" s="5">
        <v>717816422</v>
      </c>
      <c r="M97" s="5">
        <v>689697405</v>
      </c>
      <c r="N97" s="5">
        <v>600236306</v>
      </c>
      <c r="O97" s="5">
        <v>613403859</v>
      </c>
      <c r="P97" s="5">
        <v>635690180</v>
      </c>
    </row>
    <row r="98" spans="3:16" ht="15.5" x14ac:dyDescent="0.35">
      <c r="C98" t="s">
        <v>112</v>
      </c>
    </row>
    <row r="99" spans="3:16" ht="15.5" x14ac:dyDescent="0.35">
      <c r="C99" t="s">
        <v>113</v>
      </c>
    </row>
    <row r="100" spans="3:16" ht="15.5" x14ac:dyDescent="0.35">
      <c r="C100" t="s">
        <v>114</v>
      </c>
      <c r="D100" s="5">
        <v>165541966</v>
      </c>
      <c r="E100" s="5">
        <v>168890786</v>
      </c>
      <c r="F100" s="5">
        <v>161301440</v>
      </c>
      <c r="G100" s="5">
        <v>246104669</v>
      </c>
      <c r="I100" s="5">
        <v>161301440</v>
      </c>
      <c r="J100" s="5">
        <v>184637191</v>
      </c>
      <c r="K100" s="5">
        <v>122160820</v>
      </c>
      <c r="L100" s="5">
        <v>201502683</v>
      </c>
      <c r="M100" s="5">
        <v>201424186</v>
      </c>
      <c r="N100" s="5">
        <v>125998254</v>
      </c>
      <c r="O100" s="5">
        <v>105883372</v>
      </c>
      <c r="P100" s="5">
        <v>94650590</v>
      </c>
    </row>
    <row r="101" spans="3:16" ht="15.5" x14ac:dyDescent="0.35">
      <c r="C101" t="s">
        <v>119</v>
      </c>
      <c r="D101" s="5">
        <v>49041039</v>
      </c>
      <c r="E101" s="5">
        <v>37065851</v>
      </c>
      <c r="F101" s="5">
        <v>45026814</v>
      </c>
      <c r="G101" s="5">
        <v>45179856</v>
      </c>
      <c r="I101" s="5">
        <v>45026814</v>
      </c>
      <c r="J101" s="5">
        <v>45986883</v>
      </c>
      <c r="K101" s="5">
        <v>47171790</v>
      </c>
      <c r="L101" s="5">
        <v>60699682</v>
      </c>
      <c r="M101" s="5">
        <v>34204922</v>
      </c>
      <c r="N101" s="5">
        <v>2304760</v>
      </c>
      <c r="O101" s="5">
        <v>6500000</v>
      </c>
    </row>
    <row r="102" spans="3:16" ht="15.5" x14ac:dyDescent="0.35">
      <c r="C102" t="s">
        <v>115</v>
      </c>
    </row>
    <row r="103" spans="3:16" ht="15.5" x14ac:dyDescent="0.35">
      <c r="C103" t="s">
        <v>253</v>
      </c>
      <c r="D103" s="5">
        <v>28974033</v>
      </c>
      <c r="E103" s="5">
        <v>18182845</v>
      </c>
      <c r="F103" s="5">
        <v>20817612</v>
      </c>
      <c r="G103" s="5">
        <v>60300820</v>
      </c>
      <c r="I103" s="5">
        <v>20817612</v>
      </c>
      <c r="J103" s="5">
        <v>78022970</v>
      </c>
      <c r="K103" s="5">
        <v>48817272</v>
      </c>
      <c r="L103" s="5">
        <v>60367387</v>
      </c>
      <c r="M103" s="5">
        <v>41732994</v>
      </c>
      <c r="N103" s="5">
        <v>8338238</v>
      </c>
      <c r="O103" s="5">
        <v>9426815</v>
      </c>
      <c r="P103" s="5">
        <v>10414660</v>
      </c>
    </row>
    <row r="104" spans="3:16" ht="15.5" x14ac:dyDescent="0.35">
      <c r="C104" t="s">
        <v>118</v>
      </c>
    </row>
    <row r="105" spans="3:16" ht="15.5" x14ac:dyDescent="0.35">
      <c r="C105" t="s">
        <v>254</v>
      </c>
      <c r="D105" s="5">
        <v>3453455</v>
      </c>
      <c r="E105" s="5">
        <v>3386232</v>
      </c>
      <c r="F105" s="5">
        <v>3643601</v>
      </c>
      <c r="G105" s="5">
        <v>3695795</v>
      </c>
      <c r="I105" s="5">
        <v>3643601</v>
      </c>
      <c r="J105" s="5">
        <v>3982754</v>
      </c>
      <c r="K105" s="5">
        <v>1474407</v>
      </c>
      <c r="L105" s="5">
        <v>7108170</v>
      </c>
      <c r="M105" s="5">
        <v>2838505</v>
      </c>
      <c r="N105" s="5">
        <v>3029690</v>
      </c>
      <c r="O105" s="5">
        <v>3994591</v>
      </c>
      <c r="P105" s="5">
        <v>3176504</v>
      </c>
    </row>
    <row r="106" spans="3:16" ht="15.5" x14ac:dyDescent="0.35">
      <c r="C106" t="s">
        <v>116</v>
      </c>
    </row>
    <row r="107" spans="3:16" ht="15.5" x14ac:dyDescent="0.35">
      <c r="C107" t="s">
        <v>356</v>
      </c>
      <c r="D107" s="5">
        <v>35913943</v>
      </c>
      <c r="E107" s="5">
        <v>23229747</v>
      </c>
      <c r="F107" s="5">
        <v>18552459</v>
      </c>
      <c r="G107" s="5">
        <v>29781876</v>
      </c>
      <c r="I107" s="5">
        <v>18552459</v>
      </c>
      <c r="J107" s="5">
        <v>28829156</v>
      </c>
      <c r="K107" s="5">
        <v>20653259</v>
      </c>
      <c r="L107" s="5">
        <v>32085230</v>
      </c>
      <c r="M107" s="5">
        <v>41674443</v>
      </c>
      <c r="N107" s="5">
        <v>25201498</v>
      </c>
      <c r="O107" s="5">
        <v>16723078</v>
      </c>
      <c r="P107" s="5">
        <v>24064008</v>
      </c>
    </row>
    <row r="108" spans="3:16" ht="15.5" x14ac:dyDescent="0.35">
      <c r="C108" t="s">
        <v>117</v>
      </c>
      <c r="D108" s="5">
        <v>33387421</v>
      </c>
      <c r="E108" s="5">
        <v>70518626</v>
      </c>
      <c r="F108" s="5">
        <v>56466792</v>
      </c>
      <c r="G108" s="5">
        <v>38246805</v>
      </c>
      <c r="I108" s="5">
        <v>56466792</v>
      </c>
      <c r="J108" s="5">
        <v>3173596</v>
      </c>
      <c r="K108" s="5">
        <v>1711260</v>
      </c>
      <c r="L108" s="5">
        <v>5715144</v>
      </c>
      <c r="M108" s="5">
        <v>12124507</v>
      </c>
      <c r="N108" s="5">
        <v>18341887</v>
      </c>
      <c r="O108" s="5">
        <v>16704237</v>
      </c>
      <c r="P108" s="5">
        <v>5780678</v>
      </c>
    </row>
    <row r="109" spans="3:16" ht="15.5" x14ac:dyDescent="0.35">
      <c r="C109" t="s">
        <v>122</v>
      </c>
      <c r="D109" s="5">
        <v>495431190</v>
      </c>
      <c r="E109" s="5">
        <v>499370531</v>
      </c>
      <c r="F109" s="5">
        <v>502534225</v>
      </c>
      <c r="G109" s="5">
        <v>363124441</v>
      </c>
      <c r="I109" s="5">
        <v>502534225</v>
      </c>
      <c r="J109" s="5">
        <v>407806445</v>
      </c>
      <c r="K109" s="5">
        <v>418789376</v>
      </c>
      <c r="L109" s="5">
        <v>268558300</v>
      </c>
      <c r="M109" s="5">
        <v>255685897</v>
      </c>
      <c r="N109" s="5">
        <v>379895331</v>
      </c>
      <c r="O109" s="5">
        <v>333712112</v>
      </c>
      <c r="P109" s="5">
        <v>385364739</v>
      </c>
    </row>
    <row r="110" spans="3:16" ht="15.5" x14ac:dyDescent="0.35">
      <c r="C110" t="s">
        <v>123</v>
      </c>
      <c r="D110" s="5">
        <v>495431190</v>
      </c>
      <c r="E110" s="5">
        <v>499370531</v>
      </c>
      <c r="F110" s="5">
        <v>502534225</v>
      </c>
      <c r="G110" s="5">
        <v>363124441</v>
      </c>
      <c r="I110" s="5">
        <v>502534225</v>
      </c>
      <c r="J110" s="5">
        <v>407806445</v>
      </c>
      <c r="K110" s="5">
        <v>418789376</v>
      </c>
      <c r="L110" s="5">
        <v>268558300</v>
      </c>
      <c r="M110" s="5">
        <v>255685897</v>
      </c>
      <c r="N110" s="5">
        <v>379895331</v>
      </c>
      <c r="O110" s="5">
        <v>333712112</v>
      </c>
      <c r="P110" s="5">
        <v>385364739</v>
      </c>
    </row>
    <row r="111" spans="3:16" ht="15.5" x14ac:dyDescent="0.35">
      <c r="C111" t="s">
        <v>124</v>
      </c>
    </row>
    <row r="112" spans="3:16" ht="15.5" x14ac:dyDescent="0.35">
      <c r="C112" t="s">
        <v>255</v>
      </c>
      <c r="D112" s="5">
        <v>425550803</v>
      </c>
      <c r="E112" s="5">
        <v>429186544</v>
      </c>
      <c r="F112" s="5">
        <v>432039673</v>
      </c>
      <c r="G112" s="5">
        <v>290662990</v>
      </c>
      <c r="I112" s="5">
        <v>432039673</v>
      </c>
      <c r="J112" s="5">
        <v>338891080</v>
      </c>
      <c r="K112" s="5">
        <v>355964113</v>
      </c>
      <c r="L112" s="5">
        <v>216525840</v>
      </c>
      <c r="M112" s="5">
        <v>200978858</v>
      </c>
      <c r="N112" s="5">
        <v>326260625</v>
      </c>
      <c r="O112" s="5">
        <v>280727590</v>
      </c>
      <c r="P112" s="5">
        <v>332369235</v>
      </c>
    </row>
    <row r="113" spans="3:16" ht="15.5" x14ac:dyDescent="0.35">
      <c r="C113" t="s">
        <v>256</v>
      </c>
      <c r="D113" s="5">
        <v>2963804</v>
      </c>
      <c r="E113" s="5">
        <v>3172760</v>
      </c>
      <c r="F113" s="5">
        <v>3718408</v>
      </c>
      <c r="G113" s="5">
        <v>4253084</v>
      </c>
      <c r="I113" s="5">
        <v>3718408</v>
      </c>
      <c r="J113" s="5">
        <v>1299131</v>
      </c>
      <c r="L113" s="5">
        <v>77793</v>
      </c>
      <c r="M113" s="5">
        <v>262076</v>
      </c>
      <c r="N113" s="5">
        <v>144204</v>
      </c>
      <c r="O113" s="5">
        <v>225513</v>
      </c>
      <c r="P113" s="5">
        <v>663608</v>
      </c>
    </row>
    <row r="114" spans="3:16" ht="15.5" x14ac:dyDescent="0.35">
      <c r="C114" t="s">
        <v>125</v>
      </c>
      <c r="D114" s="5">
        <v>428514607</v>
      </c>
      <c r="E114" s="5">
        <v>432359304</v>
      </c>
      <c r="F114" s="5">
        <v>435758081</v>
      </c>
      <c r="G114" s="5">
        <v>294916074</v>
      </c>
      <c r="I114" s="5">
        <v>435758081</v>
      </c>
      <c r="J114" s="5">
        <v>340190211</v>
      </c>
      <c r="K114" s="5">
        <v>355964113</v>
      </c>
      <c r="L114" s="5">
        <v>216603633</v>
      </c>
      <c r="M114" s="5">
        <v>201240934</v>
      </c>
      <c r="N114" s="5">
        <v>326404829</v>
      </c>
      <c r="O114" s="5">
        <v>280953103</v>
      </c>
      <c r="P114" s="5">
        <v>333032843</v>
      </c>
    </row>
    <row r="115" spans="3:16" ht="15.5" x14ac:dyDescent="0.35">
      <c r="C115" t="s">
        <v>357</v>
      </c>
      <c r="D115" s="5">
        <v>47358695</v>
      </c>
      <c r="E115" s="5">
        <v>47632491</v>
      </c>
      <c r="F115" s="5">
        <v>47761067</v>
      </c>
      <c r="G115" s="5">
        <v>49109461</v>
      </c>
      <c r="I115" s="5">
        <v>47761067</v>
      </c>
      <c r="J115" s="5">
        <v>48495874</v>
      </c>
      <c r="K115" s="5">
        <v>43990022</v>
      </c>
      <c r="L115" s="5">
        <v>34898466</v>
      </c>
      <c r="M115" s="5">
        <v>36365302</v>
      </c>
      <c r="N115" s="5">
        <v>34262046</v>
      </c>
      <c r="O115" s="5">
        <v>32831987</v>
      </c>
      <c r="P115" s="5">
        <v>35153283</v>
      </c>
    </row>
    <row r="116" spans="3:16" ht="15.5" x14ac:dyDescent="0.35">
      <c r="C116" t="s">
        <v>126</v>
      </c>
      <c r="D116" s="5">
        <v>660973156</v>
      </c>
      <c r="E116" s="5">
        <v>668261317</v>
      </c>
      <c r="F116" s="5">
        <v>663835665</v>
      </c>
      <c r="G116" s="5">
        <v>609229110</v>
      </c>
      <c r="I116" s="5">
        <v>663835665</v>
      </c>
      <c r="J116" s="5">
        <v>592443636</v>
      </c>
      <c r="K116" s="5">
        <v>540950196</v>
      </c>
      <c r="L116" s="5">
        <v>470060983</v>
      </c>
      <c r="M116" s="5">
        <v>457110083</v>
      </c>
      <c r="N116" s="5">
        <v>505893585</v>
      </c>
      <c r="O116" s="5">
        <v>439595484</v>
      </c>
      <c r="P116" s="5">
        <v>480015329</v>
      </c>
    </row>
    <row r="117" spans="3:16" ht="15.5" x14ac:dyDescent="0.35">
      <c r="C117" t="s">
        <v>127</v>
      </c>
    </row>
    <row r="118" spans="3:16" ht="15.5" x14ac:dyDescent="0.35">
      <c r="C118" t="s">
        <v>128</v>
      </c>
      <c r="D118" s="5">
        <v>20590605</v>
      </c>
      <c r="E118" s="5">
        <v>20590605</v>
      </c>
      <c r="F118" s="5">
        <v>20590605</v>
      </c>
      <c r="G118" s="5">
        <v>20350482</v>
      </c>
      <c r="I118" s="5">
        <v>20590605</v>
      </c>
      <c r="J118" s="5">
        <v>20350482</v>
      </c>
      <c r="K118" s="5">
        <v>20350482</v>
      </c>
      <c r="L118" s="5">
        <v>20350482</v>
      </c>
      <c r="M118" s="5">
        <v>20350482</v>
      </c>
      <c r="N118" s="5">
        <v>19491334</v>
      </c>
      <c r="O118" s="5">
        <v>19491334</v>
      </c>
      <c r="P118" s="5">
        <v>19491334</v>
      </c>
    </row>
    <row r="119" spans="3:16" ht="15.5" x14ac:dyDescent="0.35">
      <c r="C119" t="s">
        <v>129</v>
      </c>
      <c r="D119" s="5">
        <v>113564722</v>
      </c>
      <c r="E119" s="5">
        <v>113564722</v>
      </c>
      <c r="F119" s="5">
        <v>113564722</v>
      </c>
      <c r="G119" s="5">
        <v>95790451</v>
      </c>
      <c r="I119" s="5">
        <v>113564722</v>
      </c>
      <c r="J119" s="5">
        <v>95790451</v>
      </c>
      <c r="K119" s="5">
        <v>95790451</v>
      </c>
      <c r="L119" s="5">
        <v>95790451</v>
      </c>
      <c r="M119" s="5">
        <v>95790451</v>
      </c>
      <c r="N119" s="5">
        <v>33995425</v>
      </c>
      <c r="O119" s="5">
        <v>33995425</v>
      </c>
      <c r="P119" s="5">
        <v>33995425</v>
      </c>
    </row>
    <row r="120" spans="3:16" ht="15.5" x14ac:dyDescent="0.35">
      <c r="C120" t="s">
        <v>130</v>
      </c>
      <c r="D120" s="5">
        <v>284927546</v>
      </c>
      <c r="E120" s="5">
        <v>264170780</v>
      </c>
      <c r="F120" s="5">
        <v>234378148</v>
      </c>
      <c r="G120" s="5">
        <v>233419869</v>
      </c>
      <c r="I120" s="5">
        <v>234378148</v>
      </c>
      <c r="J120" s="5">
        <v>162689820</v>
      </c>
      <c r="K120" s="5">
        <v>151897771</v>
      </c>
      <c r="L120" s="5">
        <v>137378047</v>
      </c>
      <c r="M120" s="5">
        <v>121842427</v>
      </c>
      <c r="N120" s="5">
        <v>46115116</v>
      </c>
      <c r="O120" s="5">
        <v>125544065</v>
      </c>
      <c r="P120" s="5">
        <v>107514708</v>
      </c>
    </row>
    <row r="121" spans="3:16" ht="15.5" x14ac:dyDescent="0.35">
      <c r="C121" t="s">
        <v>257</v>
      </c>
      <c r="D121" s="5">
        <v>500000</v>
      </c>
      <c r="E121" s="5">
        <v>300000</v>
      </c>
      <c r="F121" s="5">
        <v>300000</v>
      </c>
      <c r="G121" s="5">
        <v>300000</v>
      </c>
      <c r="I121" s="5">
        <v>300000</v>
      </c>
      <c r="J121" s="5">
        <v>300000</v>
      </c>
      <c r="K121" s="5">
        <v>300000</v>
      </c>
      <c r="L121" s="5">
        <v>200000</v>
      </c>
    </row>
    <row r="122" spans="3:16" ht="15.5" x14ac:dyDescent="0.35">
      <c r="C122" t="s">
        <v>258</v>
      </c>
      <c r="D122" s="5">
        <v>284427546</v>
      </c>
      <c r="E122" s="5">
        <v>263870780</v>
      </c>
      <c r="F122" s="5">
        <v>234078148</v>
      </c>
      <c r="G122" s="5">
        <v>233119869</v>
      </c>
      <c r="I122" s="5">
        <v>234078148</v>
      </c>
      <c r="J122" s="5">
        <v>162389820</v>
      </c>
      <c r="K122" s="5">
        <v>151597771</v>
      </c>
      <c r="L122" s="5">
        <v>137178047</v>
      </c>
      <c r="M122" s="5">
        <v>121842427</v>
      </c>
      <c r="N122" s="5">
        <v>46115116</v>
      </c>
      <c r="O122" s="5">
        <v>125544065</v>
      </c>
      <c r="P122" s="5">
        <v>107514708</v>
      </c>
    </row>
    <row r="123" spans="3:16" ht="15.5" x14ac:dyDescent="0.35">
      <c r="C123" t="s">
        <v>259</v>
      </c>
      <c r="D123" s="5">
        <v>284927546</v>
      </c>
      <c r="E123" s="5">
        <v>264170780</v>
      </c>
      <c r="F123" s="5">
        <v>234378148</v>
      </c>
      <c r="G123" s="5">
        <v>233419869</v>
      </c>
      <c r="I123" s="5">
        <v>234378148</v>
      </c>
      <c r="J123" s="5">
        <v>162689820</v>
      </c>
      <c r="K123" s="5">
        <v>151897771</v>
      </c>
      <c r="L123" s="5">
        <v>137378047</v>
      </c>
      <c r="M123" s="5">
        <v>121842427</v>
      </c>
      <c r="N123" s="5">
        <v>46115116</v>
      </c>
      <c r="O123" s="5">
        <v>125544065</v>
      </c>
      <c r="P123" s="5">
        <v>107514708</v>
      </c>
    </row>
    <row r="124" spans="3:16" ht="15.5" x14ac:dyDescent="0.35">
      <c r="C124" t="s">
        <v>131</v>
      </c>
      <c r="D124" s="5">
        <v>1852273</v>
      </c>
      <c r="E124" s="5">
        <v>1120885</v>
      </c>
      <c r="F124" s="5">
        <v>737391</v>
      </c>
      <c r="G124" s="5">
        <v>655012</v>
      </c>
      <c r="I124" s="5">
        <v>737391</v>
      </c>
      <c r="J124" s="5">
        <v>50146</v>
      </c>
      <c r="K124" s="5">
        <v>95085</v>
      </c>
      <c r="L124" s="5">
        <v>-82486</v>
      </c>
      <c r="M124" s="5">
        <v>-81962</v>
      </c>
      <c r="N124" s="5">
        <v>20491</v>
      </c>
      <c r="O124" s="5">
        <v>28668</v>
      </c>
      <c r="P124" s="5">
        <v>89</v>
      </c>
    </row>
    <row r="125" spans="3:16" ht="15.5" x14ac:dyDescent="0.35">
      <c r="C125" t="s">
        <v>10</v>
      </c>
      <c r="D125" s="5">
        <v>413638650</v>
      </c>
      <c r="E125" s="5">
        <v>392930591</v>
      </c>
      <c r="F125" s="5">
        <v>362927712</v>
      </c>
      <c r="G125" s="5">
        <v>343953890</v>
      </c>
      <c r="I125" s="5">
        <v>362927712</v>
      </c>
      <c r="J125" s="5">
        <v>272956161</v>
      </c>
      <c r="K125" s="5">
        <v>262629985</v>
      </c>
      <c r="L125" s="5">
        <v>247755439</v>
      </c>
      <c r="M125" s="5">
        <v>232587322</v>
      </c>
      <c r="N125" s="5">
        <v>94342721</v>
      </c>
      <c r="O125" s="5">
        <v>173808375</v>
      </c>
      <c r="P125" s="5">
        <v>155674851</v>
      </c>
    </row>
    <row r="126" spans="3:16" ht="15.5" x14ac:dyDescent="0.35">
      <c r="C126" t="s">
        <v>132</v>
      </c>
      <c r="D126" s="5">
        <v>1074611806</v>
      </c>
      <c r="E126" s="5">
        <v>1061191908</v>
      </c>
      <c r="F126" s="5">
        <v>1026763377</v>
      </c>
      <c r="G126" s="5">
        <v>953183000</v>
      </c>
      <c r="I126" s="5">
        <v>1026763377</v>
      </c>
      <c r="J126" s="5">
        <v>865399797</v>
      </c>
      <c r="K126" s="5">
        <v>803580181</v>
      </c>
      <c r="L126" s="5">
        <v>717816422</v>
      </c>
      <c r="M126" s="5">
        <v>689697405</v>
      </c>
      <c r="N126" s="5">
        <v>600236306</v>
      </c>
      <c r="O126" s="5">
        <v>613403859</v>
      </c>
      <c r="P126" s="5">
        <v>635690180</v>
      </c>
    </row>
    <row r="127" spans="3:16" ht="15.5" x14ac:dyDescent="0.35">
      <c r="C127" t="s">
        <v>133</v>
      </c>
      <c r="D127" s="5">
        <v>25235000000</v>
      </c>
      <c r="E127" s="5">
        <v>25235000000</v>
      </c>
      <c r="F127" s="5">
        <v>25235000000</v>
      </c>
      <c r="G127" s="5">
        <v>25235000000</v>
      </c>
      <c r="I127" s="5">
        <v>25235000000</v>
      </c>
      <c r="J127" s="5">
        <v>24835000000</v>
      </c>
      <c r="K127" s="5">
        <v>24835000000</v>
      </c>
      <c r="L127" s="5">
        <v>24835000000</v>
      </c>
      <c r="M127" s="5">
        <v>24835000000</v>
      </c>
      <c r="N127" s="5">
        <v>2359250000</v>
      </c>
      <c r="O127" s="5">
        <v>2359250000</v>
      </c>
      <c r="P127" s="5">
        <v>2359250000</v>
      </c>
    </row>
    <row r="129" spans="2:16" ht="15.5" x14ac:dyDescent="0.35">
      <c r="B129" t="s">
        <v>134</v>
      </c>
      <c r="C129" t="s">
        <v>135</v>
      </c>
      <c r="D129" s="5">
        <v>43452544</v>
      </c>
      <c r="E129" s="5">
        <v>48681227</v>
      </c>
      <c r="F129" s="5">
        <v>-34638154</v>
      </c>
      <c r="G129" s="5">
        <v>41711422</v>
      </c>
      <c r="I129" s="5">
        <v>52415155</v>
      </c>
      <c r="J129" s="5">
        <v>90048660</v>
      </c>
      <c r="K129" s="5">
        <v>21222391</v>
      </c>
      <c r="L129" s="5">
        <v>54291208</v>
      </c>
      <c r="M129" s="5">
        <v>124170086</v>
      </c>
      <c r="N129" s="5">
        <v>155652991</v>
      </c>
      <c r="O129" s="5">
        <v>168769108</v>
      </c>
      <c r="P129" s="5">
        <v>116423538</v>
      </c>
    </row>
    <row r="130" spans="2:16" ht="15.5" x14ac:dyDescent="0.35">
      <c r="C130" t="s">
        <v>316</v>
      </c>
      <c r="D130" s="5">
        <v>188591591</v>
      </c>
      <c r="E130" s="5">
        <v>137094646</v>
      </c>
      <c r="F130" s="5">
        <v>164365212</v>
      </c>
      <c r="G130" s="5">
        <v>133909437</v>
      </c>
      <c r="I130" s="5">
        <v>495691884</v>
      </c>
      <c r="J130" s="5">
        <v>299392309</v>
      </c>
      <c r="K130" s="5">
        <v>258390322</v>
      </c>
      <c r="L130" s="5">
        <v>218328533</v>
      </c>
      <c r="M130" s="5">
        <v>353388097</v>
      </c>
      <c r="N130" s="5">
        <v>401510096</v>
      </c>
      <c r="O130" s="5">
        <v>391347410</v>
      </c>
      <c r="P130" s="5">
        <v>351804569</v>
      </c>
    </row>
    <row r="131" spans="2:16" ht="15.5" x14ac:dyDescent="0.35">
      <c r="C131" t="s">
        <v>318</v>
      </c>
      <c r="D131" s="5">
        <v>-7206956</v>
      </c>
      <c r="E131" s="5">
        <v>-3511431</v>
      </c>
      <c r="F131" s="5">
        <v>-3385588</v>
      </c>
      <c r="G131" s="5">
        <v>-3340951</v>
      </c>
      <c r="I131" s="5">
        <v>-13714956</v>
      </c>
      <c r="J131" s="5">
        <v>-13462997</v>
      </c>
      <c r="K131" s="5">
        <v>-14665403</v>
      </c>
      <c r="L131" s="5">
        <v>-14534420</v>
      </c>
      <c r="M131" s="5">
        <v>-16983919</v>
      </c>
      <c r="N131" s="5">
        <v>-17256675</v>
      </c>
      <c r="O131" s="5">
        <v>-14881948</v>
      </c>
      <c r="P131" s="5">
        <v>-17871118</v>
      </c>
    </row>
    <row r="132" spans="2:16" ht="15.5" x14ac:dyDescent="0.35">
      <c r="C132" t="s">
        <v>358</v>
      </c>
      <c r="D132" s="5">
        <v>123727</v>
      </c>
      <c r="E132" s="5">
        <v>106277</v>
      </c>
      <c r="F132" s="5">
        <v>79826</v>
      </c>
      <c r="G132" s="5">
        <v>65990</v>
      </c>
      <c r="I132" s="5">
        <v>262779</v>
      </c>
      <c r="J132" s="5">
        <v>248730</v>
      </c>
      <c r="K132" s="5">
        <v>186709</v>
      </c>
      <c r="L132" s="5">
        <v>220821</v>
      </c>
      <c r="M132" s="5">
        <v>206622</v>
      </c>
      <c r="N132" s="5">
        <v>264143</v>
      </c>
      <c r="O132" s="5">
        <v>196807</v>
      </c>
      <c r="P132" s="5">
        <v>348939</v>
      </c>
    </row>
    <row r="133" spans="2:16" ht="15.5" x14ac:dyDescent="0.35">
      <c r="C133" t="s">
        <v>359</v>
      </c>
      <c r="E133" s="5">
        <v>3304210</v>
      </c>
      <c r="G133" s="5">
        <v>5556515</v>
      </c>
      <c r="I133" s="5">
        <v>26185854</v>
      </c>
      <c r="J133" s="5">
        <v>19795198</v>
      </c>
      <c r="K133" s="5">
        <v>14188693</v>
      </c>
      <c r="L133" s="5">
        <v>21773574</v>
      </c>
      <c r="M133" s="5">
        <v>14204577</v>
      </c>
      <c r="N133" s="5">
        <v>21630618</v>
      </c>
      <c r="O133" s="5">
        <v>22606443</v>
      </c>
      <c r="P133" s="5">
        <v>8592041</v>
      </c>
    </row>
    <row r="134" spans="2:16" ht="15.5" x14ac:dyDescent="0.35">
      <c r="C134" t="s">
        <v>360</v>
      </c>
    </row>
    <row r="135" spans="2:16" ht="15.5" x14ac:dyDescent="0.35">
      <c r="C135" t="s">
        <v>361</v>
      </c>
      <c r="D135" s="5">
        <v>-3266753</v>
      </c>
      <c r="E135" s="5">
        <v>-2289417</v>
      </c>
      <c r="F135" s="5">
        <v>-7206031</v>
      </c>
      <c r="G135" s="5">
        <v>-1840636</v>
      </c>
      <c r="I135" s="5">
        <v>-13208616</v>
      </c>
      <c r="J135" s="5">
        <v>-7833479</v>
      </c>
      <c r="K135" s="5">
        <v>-11432841</v>
      </c>
      <c r="L135" s="5">
        <v>-6773066</v>
      </c>
      <c r="M135" s="5">
        <v>-10621717</v>
      </c>
      <c r="N135" s="5">
        <v>-10477853</v>
      </c>
      <c r="O135" s="5">
        <v>-14144888</v>
      </c>
      <c r="P135" s="5">
        <v>-9633958</v>
      </c>
    </row>
    <row r="136" spans="2:16" ht="15.5" x14ac:dyDescent="0.35">
      <c r="C136" t="s">
        <v>362</v>
      </c>
      <c r="D136" s="5">
        <v>-23763745</v>
      </c>
      <c r="E136" s="5">
        <v>-18349474</v>
      </c>
      <c r="F136" s="5">
        <v>-24858468</v>
      </c>
      <c r="G136" s="5">
        <v>-20741389</v>
      </c>
      <c r="I136" s="5">
        <v>-65223951</v>
      </c>
      <c r="J136" s="5">
        <v>-23542927</v>
      </c>
      <c r="K136" s="5">
        <v>-19866547</v>
      </c>
      <c r="L136" s="5">
        <v>-10564146</v>
      </c>
      <c r="M136" s="5">
        <v>-17459503</v>
      </c>
      <c r="N136" s="5">
        <v>-21118428</v>
      </c>
      <c r="O136" s="5">
        <v>-15825686</v>
      </c>
      <c r="P136" s="5">
        <v>-14550573</v>
      </c>
    </row>
    <row r="137" spans="2:16" ht="15.5" x14ac:dyDescent="0.35">
      <c r="C137" t="s">
        <v>264</v>
      </c>
      <c r="D137" s="5">
        <v>-27030498</v>
      </c>
      <c r="E137" s="5">
        <v>-20638891</v>
      </c>
      <c r="F137" s="5">
        <v>-32064499</v>
      </c>
      <c r="G137" s="5">
        <v>-22582025</v>
      </c>
      <c r="I137" s="5">
        <v>-78432567</v>
      </c>
      <c r="J137" s="5">
        <v>-31376406</v>
      </c>
      <c r="K137" s="5">
        <v>-31299388</v>
      </c>
      <c r="L137" s="5">
        <v>-17337212</v>
      </c>
      <c r="M137" s="5">
        <v>-28081220</v>
      </c>
      <c r="N137" s="5">
        <v>-31596281</v>
      </c>
      <c r="O137" s="5">
        <v>-29970574</v>
      </c>
      <c r="P137" s="5">
        <v>-24184531</v>
      </c>
    </row>
    <row r="138" spans="2:16" ht="15.5" x14ac:dyDescent="0.35">
      <c r="C138" t="s">
        <v>363</v>
      </c>
      <c r="D138" s="5">
        <v>-67680886</v>
      </c>
      <c r="E138" s="5">
        <v>-3139678</v>
      </c>
      <c r="F138" s="5">
        <v>-4037160</v>
      </c>
      <c r="G138" s="5">
        <v>-460147</v>
      </c>
      <c r="I138" s="5">
        <v>-9602872</v>
      </c>
      <c r="J138" s="5">
        <v>-4010886</v>
      </c>
      <c r="K138" s="5">
        <v>-23048488</v>
      </c>
      <c r="L138" s="5">
        <v>-22284087</v>
      </c>
      <c r="M138" s="5">
        <v>-44790678</v>
      </c>
      <c r="N138" s="5">
        <v>-63360150</v>
      </c>
      <c r="O138" s="5">
        <v>-38484084</v>
      </c>
      <c r="P138" s="5">
        <v>-47455974</v>
      </c>
    </row>
    <row r="139" spans="2:16" ht="15.5" x14ac:dyDescent="0.35">
      <c r="C139" t="s">
        <v>364</v>
      </c>
      <c r="D139" s="5">
        <v>-34540801</v>
      </c>
      <c r="E139" s="5">
        <v>-55775595</v>
      </c>
      <c r="F139" s="5">
        <v>-142424757</v>
      </c>
      <c r="G139" s="5">
        <v>-65738404</v>
      </c>
      <c r="I139" s="5">
        <v>-328550729</v>
      </c>
      <c r="J139" s="5">
        <v>-146907848</v>
      </c>
      <c r="K139" s="5">
        <v>-151357201</v>
      </c>
      <c r="L139" s="5">
        <v>-114899385</v>
      </c>
      <c r="M139" s="5">
        <v>-137672993</v>
      </c>
      <c r="N139" s="5">
        <v>-134467083</v>
      </c>
      <c r="O139" s="5">
        <v>-137461612</v>
      </c>
      <c r="P139" s="5">
        <v>-127724826</v>
      </c>
    </row>
    <row r="140" spans="2:16" ht="15.5" x14ac:dyDescent="0.35">
      <c r="C140" t="s">
        <v>365</v>
      </c>
      <c r="D140" s="5">
        <v>-8803633</v>
      </c>
      <c r="E140" s="5">
        <v>-8758311</v>
      </c>
      <c r="F140" s="5">
        <v>-17171188</v>
      </c>
      <c r="G140" s="5">
        <v>-5698993</v>
      </c>
      <c r="I140" s="5">
        <v>-39424238</v>
      </c>
      <c r="J140" s="5">
        <v>-33629440</v>
      </c>
      <c r="K140" s="5">
        <v>-31172853</v>
      </c>
      <c r="L140" s="5">
        <v>-16976616</v>
      </c>
      <c r="M140" s="5">
        <v>-16100400</v>
      </c>
      <c r="N140" s="5">
        <v>-21071677</v>
      </c>
      <c r="O140" s="5">
        <v>-24583334</v>
      </c>
      <c r="P140" s="5">
        <v>-27085562</v>
      </c>
    </row>
    <row r="141" spans="2:16" ht="15.5" x14ac:dyDescent="0.35">
      <c r="C141" t="s">
        <v>144</v>
      </c>
      <c r="D141" s="5">
        <v>-23394671</v>
      </c>
      <c r="E141" s="5">
        <v>-11227256</v>
      </c>
      <c r="F141" s="5">
        <v>82999693</v>
      </c>
      <c r="G141" s="5">
        <v>-8528351</v>
      </c>
      <c r="I141" s="5">
        <v>73224768</v>
      </c>
      <c r="J141" s="5">
        <v>-2972248</v>
      </c>
      <c r="K141" s="5">
        <v>99996711</v>
      </c>
      <c r="L141" s="5">
        <v>13676772</v>
      </c>
      <c r="M141" s="5">
        <v>-33897655</v>
      </c>
      <c r="N141" s="5">
        <v>-78071601</v>
      </c>
      <c r="O141" s="5">
        <v>-94989914</v>
      </c>
      <c r="P141" s="5">
        <v>-80292202</v>
      </c>
    </row>
    <row r="142" spans="2:16" ht="15.5" x14ac:dyDescent="0.35">
      <c r="C142" t="s">
        <v>145</v>
      </c>
      <c r="D142" s="5">
        <v>-36289151</v>
      </c>
      <c r="E142" s="5">
        <v>-22475964</v>
      </c>
      <c r="F142" s="5">
        <v>-46677292</v>
      </c>
      <c r="G142" s="5">
        <v>-14217453</v>
      </c>
      <c r="I142" s="5">
        <v>-105186924</v>
      </c>
      <c r="J142" s="5">
        <v>-91757559</v>
      </c>
      <c r="K142" s="5">
        <v>-122294351</v>
      </c>
      <c r="L142" s="5">
        <v>-69344752</v>
      </c>
      <c r="M142" s="5">
        <v>-118157954</v>
      </c>
      <c r="N142" s="5">
        <v>-85780124</v>
      </c>
      <c r="O142" s="5">
        <v>-41161541</v>
      </c>
      <c r="P142" s="5">
        <v>-71358564</v>
      </c>
    </row>
    <row r="143" spans="2:16" ht="15.5" x14ac:dyDescent="0.35">
      <c r="C143" t="s">
        <v>366</v>
      </c>
      <c r="D143" s="5">
        <v>-2133513</v>
      </c>
      <c r="E143" s="5">
        <v>-2364613</v>
      </c>
      <c r="F143" s="5">
        <v>-2183209</v>
      </c>
      <c r="G143" s="5">
        <v>-2596375</v>
      </c>
      <c r="I143" s="5">
        <v>-9308000</v>
      </c>
      <c r="J143" s="5">
        <v>-9397186</v>
      </c>
      <c r="K143" s="5">
        <v>-7800972</v>
      </c>
      <c r="L143" s="5">
        <v>-5103104</v>
      </c>
      <c r="M143" s="5">
        <v>-13119418</v>
      </c>
      <c r="N143" s="5">
        <v>-10269361</v>
      </c>
      <c r="O143" s="5">
        <v>-12941964</v>
      </c>
      <c r="P143" s="5">
        <v>-13162488</v>
      </c>
    </row>
    <row r="144" spans="2:16" ht="15.5" x14ac:dyDescent="0.35">
      <c r="C144" t="s">
        <v>146</v>
      </c>
      <c r="D144" s="5">
        <v>-31707563</v>
      </c>
      <c r="E144" s="5">
        <v>-7360351</v>
      </c>
      <c r="F144" s="5">
        <v>8089462</v>
      </c>
      <c r="G144" s="5">
        <v>-6047209</v>
      </c>
      <c r="I144" s="5">
        <v>-22341629</v>
      </c>
      <c r="J144" s="5">
        <v>-19929146</v>
      </c>
      <c r="K144" s="5">
        <v>-56156100</v>
      </c>
      <c r="L144" s="5">
        <v>-6844067</v>
      </c>
      <c r="M144" s="5">
        <v>-32456192</v>
      </c>
      <c r="N144" s="5">
        <v>-26086933</v>
      </c>
      <c r="O144" s="5">
        <v>-21734994</v>
      </c>
      <c r="P144" s="5">
        <v>-48101042</v>
      </c>
    </row>
    <row r="145" spans="3:16" ht="15.5" x14ac:dyDescent="0.35">
      <c r="C145" t="s">
        <v>367</v>
      </c>
      <c r="D145" s="5">
        <v>-2448075</v>
      </c>
      <c r="E145" s="5">
        <v>-12751000</v>
      </c>
      <c r="F145" s="5">
        <v>-22535468</v>
      </c>
      <c r="G145" s="5">
        <v>-5573869</v>
      </c>
      <c r="I145" s="5">
        <v>-43489218</v>
      </c>
      <c r="J145" s="5">
        <v>-62431227</v>
      </c>
      <c r="K145" s="5">
        <v>-58337279</v>
      </c>
      <c r="L145" s="5">
        <v>-57397581</v>
      </c>
      <c r="M145" s="5">
        <v>-72582344</v>
      </c>
      <c r="N145" s="5">
        <v>-49252056</v>
      </c>
      <c r="O145" s="5">
        <v>-6484583</v>
      </c>
      <c r="P145" s="5">
        <v>-10095034</v>
      </c>
    </row>
    <row r="146" spans="3:16" ht="15.5" x14ac:dyDescent="0.35">
      <c r="C146" t="s">
        <v>368</v>
      </c>
      <c r="F146" s="5">
        <v>-30048077</v>
      </c>
      <c r="I146" s="5">
        <v>-30048077</v>
      </c>
    </row>
    <row r="147" spans="3:16" ht="15.5" x14ac:dyDescent="0.35">
      <c r="C147" t="s">
        <v>369</v>
      </c>
      <c r="N147" s="5">
        <v>-171774</v>
      </c>
    </row>
    <row r="148" spans="3:16" ht="15.5" x14ac:dyDescent="0.35">
      <c r="C148" t="s">
        <v>153</v>
      </c>
      <c r="D148" s="5">
        <v>-23394671</v>
      </c>
      <c r="E148" s="5">
        <v>-11227256</v>
      </c>
      <c r="F148" s="5">
        <v>82999693</v>
      </c>
      <c r="G148" s="5">
        <v>-8528351</v>
      </c>
      <c r="I148" s="5">
        <v>73224768</v>
      </c>
      <c r="J148" s="5">
        <v>-2972248</v>
      </c>
      <c r="K148" s="5">
        <v>99996711</v>
      </c>
      <c r="L148" s="5">
        <v>13676772</v>
      </c>
      <c r="M148" s="5">
        <v>-33897655</v>
      </c>
      <c r="N148" s="5">
        <v>-78071601</v>
      </c>
      <c r="O148" s="5">
        <v>-94989914</v>
      </c>
      <c r="P148" s="5">
        <v>-80292202</v>
      </c>
    </row>
    <row r="149" spans="3:16" ht="15.5" x14ac:dyDescent="0.35">
      <c r="C149" t="s">
        <v>370</v>
      </c>
      <c r="F149" s="5">
        <v>449304135</v>
      </c>
      <c r="I149" s="5">
        <v>449304135</v>
      </c>
      <c r="K149" s="5">
        <v>365000000</v>
      </c>
      <c r="N149" s="5">
        <v>129269053</v>
      </c>
      <c r="P149" s="5">
        <v>184981145</v>
      </c>
    </row>
    <row r="150" spans="3:16" ht="15.5" x14ac:dyDescent="0.35">
      <c r="C150" t="s">
        <v>371</v>
      </c>
      <c r="D150" s="5">
        <v>-3000000</v>
      </c>
      <c r="E150" s="5">
        <v>-3000000</v>
      </c>
      <c r="F150" s="5">
        <v>-361000000</v>
      </c>
      <c r="G150" s="5">
        <v>-500000</v>
      </c>
      <c r="I150" s="5">
        <v>-362500000</v>
      </c>
      <c r="J150" s="5">
        <v>-2000000</v>
      </c>
      <c r="K150" s="5">
        <v>-254353421</v>
      </c>
      <c r="L150" s="5">
        <v>-18532802</v>
      </c>
      <c r="M150" s="5">
        <v>-127275657</v>
      </c>
      <c r="N150" s="5">
        <v>-63101628</v>
      </c>
      <c r="O150" s="5">
        <v>-52000000</v>
      </c>
      <c r="P150" s="5">
        <v>-155981145</v>
      </c>
    </row>
    <row r="151" spans="3:16" ht="15.5" x14ac:dyDescent="0.35">
      <c r="C151" t="s">
        <v>372</v>
      </c>
      <c r="D151" s="5">
        <v>-584093</v>
      </c>
      <c r="E151" s="5">
        <v>-590022</v>
      </c>
      <c r="F151" s="5">
        <v>-605013</v>
      </c>
      <c r="G151" s="5">
        <v>-82086</v>
      </c>
      <c r="I151" s="5">
        <v>-931382</v>
      </c>
      <c r="J151" s="5">
        <v>-224681</v>
      </c>
      <c r="K151" s="5">
        <v>-160209</v>
      </c>
      <c r="L151" s="5">
        <v>-410940</v>
      </c>
      <c r="M151" s="5">
        <v>-436495</v>
      </c>
      <c r="N151" s="5">
        <v>-476980</v>
      </c>
      <c r="O151" s="5">
        <v>-827740</v>
      </c>
      <c r="P151" s="5">
        <v>-783137</v>
      </c>
    </row>
    <row r="152" spans="3:16" ht="15.5" x14ac:dyDescent="0.35">
      <c r="C152" t="s">
        <v>373</v>
      </c>
      <c r="N152" s="5">
        <v>-6030747</v>
      </c>
      <c r="P152" s="5">
        <v>-1955341</v>
      </c>
    </row>
    <row r="153" spans="3:16" ht="15.5" x14ac:dyDescent="0.35">
      <c r="C153" t="s">
        <v>341</v>
      </c>
      <c r="F153" s="5">
        <v>18014394</v>
      </c>
      <c r="I153" s="5">
        <v>18014394</v>
      </c>
      <c r="M153" s="5">
        <v>62564793</v>
      </c>
    </row>
    <row r="154" spans="3:16" ht="15.5" x14ac:dyDescent="0.35">
      <c r="C154" t="s">
        <v>374</v>
      </c>
      <c r="D154" s="5">
        <v>-724918</v>
      </c>
      <c r="F154" s="5">
        <v>-671267</v>
      </c>
      <c r="I154" s="5">
        <v>-671267</v>
      </c>
      <c r="K154" s="5">
        <v>241221</v>
      </c>
      <c r="L154" s="5">
        <v>-665305</v>
      </c>
      <c r="M154" s="5">
        <v>-1395238</v>
      </c>
    </row>
    <row r="155" spans="3:16" ht="15.5" x14ac:dyDescent="0.35">
      <c r="C155" t="s">
        <v>375</v>
      </c>
      <c r="D155" s="5">
        <v>184</v>
      </c>
      <c r="E155" s="5">
        <v>491</v>
      </c>
      <c r="F155" s="5">
        <v>7957444</v>
      </c>
      <c r="G155" s="5">
        <v>-7946265</v>
      </c>
      <c r="I155" s="5">
        <v>8888</v>
      </c>
      <c r="J155" s="5">
        <v>729</v>
      </c>
      <c r="K155" s="5">
        <v>2129215</v>
      </c>
      <c r="L155" s="5">
        <v>4770665</v>
      </c>
      <c r="M155" s="5">
        <v>644942</v>
      </c>
      <c r="N155" s="5">
        <v>-1415615</v>
      </c>
      <c r="O155" s="5">
        <v>425145</v>
      </c>
      <c r="P155" s="5">
        <v>-6553960</v>
      </c>
    </row>
    <row r="156" spans="3:16" ht="15.5" x14ac:dyDescent="0.35">
      <c r="C156" t="s">
        <v>347</v>
      </c>
      <c r="D156" s="5">
        <v>-30000000</v>
      </c>
      <c r="F156" s="5">
        <v>-30000000</v>
      </c>
      <c r="I156" s="5">
        <v>-30000000</v>
      </c>
      <c r="N156" s="5">
        <v>-202156417</v>
      </c>
      <c r="O156" s="5">
        <v>-75000000</v>
      </c>
      <c r="P156" s="5">
        <v>-99798500</v>
      </c>
    </row>
    <row r="157" spans="3:16" ht="15.5" x14ac:dyDescent="0.35">
      <c r="C157" t="s">
        <v>376</v>
      </c>
      <c r="K157" s="5">
        <v>1639905</v>
      </c>
    </row>
    <row r="158" spans="3:16" ht="15.5" x14ac:dyDescent="0.35">
      <c r="C158" t="s">
        <v>377</v>
      </c>
      <c r="N158" s="5">
        <v>70035911</v>
      </c>
      <c r="O158" s="5">
        <v>75000000</v>
      </c>
      <c r="P158" s="5">
        <v>99798736</v>
      </c>
    </row>
    <row r="159" spans="3:16" ht="15.5" x14ac:dyDescent="0.35">
      <c r="C159" t="s">
        <v>378</v>
      </c>
      <c r="O159" s="5">
        <v>-49156120</v>
      </c>
      <c r="P159" s="5">
        <v>-100000000</v>
      </c>
    </row>
    <row r="160" spans="3:16" ht="15.5" x14ac:dyDescent="0.35">
      <c r="C160" t="s">
        <v>379</v>
      </c>
      <c r="N160" s="5">
        <v>62</v>
      </c>
      <c r="O160" s="5">
        <v>68801</v>
      </c>
    </row>
    <row r="161" spans="2:16" ht="15.5" x14ac:dyDescent="0.35">
      <c r="C161" t="s">
        <v>163</v>
      </c>
      <c r="D161" s="5">
        <v>-16231278</v>
      </c>
      <c r="E161" s="5">
        <v>14978007</v>
      </c>
      <c r="F161" s="5">
        <v>1684247</v>
      </c>
      <c r="G161" s="5">
        <v>18965618</v>
      </c>
      <c r="I161" s="5">
        <v>20452999</v>
      </c>
      <c r="J161" s="5">
        <v>-4681147</v>
      </c>
      <c r="K161" s="5">
        <v>-1075249</v>
      </c>
      <c r="L161" s="5">
        <v>-1376772</v>
      </c>
      <c r="M161" s="5">
        <v>-27885523</v>
      </c>
      <c r="N161" s="5">
        <v>-8198734</v>
      </c>
      <c r="O161" s="5">
        <v>32617653</v>
      </c>
      <c r="P161" s="5">
        <v>-35227228</v>
      </c>
    </row>
    <row r="162" spans="2:16" ht="15.5" x14ac:dyDescent="0.35">
      <c r="C162" t="s">
        <v>164</v>
      </c>
      <c r="E162" s="5">
        <v>24882783</v>
      </c>
      <c r="I162" s="5">
        <v>4537084</v>
      </c>
      <c r="J162" s="5">
        <v>9320177</v>
      </c>
      <c r="K162" s="5">
        <v>10339434</v>
      </c>
      <c r="L162" s="5">
        <v>12298872</v>
      </c>
      <c r="M162" s="5">
        <v>40190872</v>
      </c>
      <c r="N162" s="5">
        <v>48416517</v>
      </c>
      <c r="O162" s="5">
        <v>15729800</v>
      </c>
      <c r="P162" s="5">
        <v>51015048</v>
      </c>
    </row>
    <row r="163" spans="2:16" ht="15.5" x14ac:dyDescent="0.35">
      <c r="C163" t="s">
        <v>380</v>
      </c>
      <c r="D163" s="5">
        <v>-310984</v>
      </c>
      <c r="E163" s="5">
        <v>-397917</v>
      </c>
      <c r="F163" s="5">
        <v>-225440</v>
      </c>
      <c r="G163" s="5">
        <v>107872</v>
      </c>
      <c r="I163" s="5">
        <v>-107300</v>
      </c>
      <c r="J163" s="5">
        <v>-101946</v>
      </c>
      <c r="K163" s="5">
        <v>55992</v>
      </c>
      <c r="L163" s="5">
        <v>-582666</v>
      </c>
      <c r="M163" s="5">
        <v>-6477</v>
      </c>
      <c r="N163" s="5">
        <v>-26911</v>
      </c>
      <c r="O163" s="5">
        <v>69064</v>
      </c>
      <c r="P163" s="5">
        <v>-58020</v>
      </c>
    </row>
    <row r="164" spans="2:16" ht="15.5" x14ac:dyDescent="0.35">
      <c r="C164" t="s">
        <v>166</v>
      </c>
      <c r="D164" s="5">
        <v>-16542262</v>
      </c>
      <c r="E164" s="5">
        <v>39462873</v>
      </c>
      <c r="F164" s="5">
        <v>1458807</v>
      </c>
      <c r="G164" s="5">
        <v>19073490</v>
      </c>
      <c r="I164" s="5">
        <v>24882783</v>
      </c>
      <c r="J164" s="5">
        <v>4537084</v>
      </c>
      <c r="K164" s="5">
        <v>9320177</v>
      </c>
      <c r="L164" s="5">
        <v>10339434</v>
      </c>
      <c r="M164" s="5">
        <v>12298872</v>
      </c>
      <c r="N164" s="5">
        <v>40190872</v>
      </c>
      <c r="O164" s="5">
        <v>48416517</v>
      </c>
      <c r="P164" s="5">
        <v>15729800</v>
      </c>
    </row>
    <row r="166" spans="2:16" ht="15.5" x14ac:dyDescent="0.35">
      <c r="B166" t="s">
        <v>167</v>
      </c>
      <c r="C166" t="s">
        <v>12</v>
      </c>
      <c r="D166" s="5">
        <v>25230000000</v>
      </c>
      <c r="E166" s="5">
        <v>25230000000</v>
      </c>
      <c r="F166" s="5">
        <v>25230000000</v>
      </c>
      <c r="G166" s="5">
        <v>25230000000</v>
      </c>
      <c r="I166" s="5">
        <v>25230000000</v>
      </c>
      <c r="J166" s="5">
        <v>24840000000</v>
      </c>
      <c r="K166" s="5">
        <v>24840000000</v>
      </c>
      <c r="L166" s="5">
        <v>24840000000</v>
      </c>
      <c r="M166" s="5">
        <v>24840000000</v>
      </c>
      <c r="N166" s="5">
        <v>2360000000</v>
      </c>
      <c r="O166" s="5">
        <v>2360000000</v>
      </c>
      <c r="P166" s="5">
        <v>2360000000</v>
      </c>
    </row>
    <row r="167" spans="2:16" ht="15.5" x14ac:dyDescent="0.35">
      <c r="C167" t="s">
        <v>168</v>
      </c>
      <c r="D167" s="6">
        <v>35.08</v>
      </c>
      <c r="E167" s="6">
        <v>19.899999999999999</v>
      </c>
      <c r="F167" s="6">
        <v>20.7</v>
      </c>
      <c r="G167" s="6">
        <v>23.36</v>
      </c>
    </row>
    <row r="168" spans="2:16" ht="15.5" x14ac:dyDescent="0.35">
      <c r="C168" t="s">
        <v>169</v>
      </c>
      <c r="D168" s="6">
        <v>25.09</v>
      </c>
      <c r="E168" s="6">
        <v>69.099999999999994</v>
      </c>
      <c r="F168" s="6">
        <v>78.260000000000005</v>
      </c>
      <c r="G168" s="6">
        <v>43.02</v>
      </c>
    </row>
    <row r="169" spans="2:16" ht="15.5" x14ac:dyDescent="0.35">
      <c r="C169" t="s">
        <v>63</v>
      </c>
      <c r="D169" s="6">
        <v>6.83</v>
      </c>
      <c r="E169" s="6">
        <v>15.03</v>
      </c>
      <c r="F169" s="6">
        <v>14.64</v>
      </c>
      <c r="G169" s="6">
        <v>11.37</v>
      </c>
    </row>
    <row r="170" spans="2:16" ht="15.5" x14ac:dyDescent="0.35">
      <c r="C170" t="s">
        <v>170</v>
      </c>
      <c r="D170" s="5">
        <v>1682990000000</v>
      </c>
      <c r="E170" s="6">
        <v>1047920000000.0001</v>
      </c>
      <c r="F170" s="5">
        <v>1211050000000</v>
      </c>
      <c r="G170" s="5">
        <v>1170610000000</v>
      </c>
    </row>
    <row r="171" spans="2:16" ht="15.5" x14ac:dyDescent="0.35">
      <c r="C171" t="s">
        <v>171</v>
      </c>
      <c r="D171" s="6">
        <v>4.5999999999999999E-2</v>
      </c>
      <c r="E171" s="6">
        <v>2.7799999999999998E-2</v>
      </c>
      <c r="F171" s="6">
        <v>3.04E-2</v>
      </c>
      <c r="G171" s="6">
        <v>3.7000000000000005E-2</v>
      </c>
    </row>
    <row r="172" spans="2:16" ht="15.5" x14ac:dyDescent="0.35">
      <c r="C172" t="s">
        <v>172</v>
      </c>
      <c r="D172" s="6">
        <v>0.1201</v>
      </c>
      <c r="E172" s="6">
        <v>7.5399999999999995E-2</v>
      </c>
      <c r="F172" s="6">
        <v>8.6300000000000002E-2</v>
      </c>
      <c r="G172" s="6">
        <v>0.10289999999999999</v>
      </c>
    </row>
    <row r="173" spans="2:16" ht="15.5" x14ac:dyDescent="0.35">
      <c r="C173" t="s">
        <v>173</v>
      </c>
      <c r="D173" s="6">
        <v>0.10050000000000001</v>
      </c>
      <c r="E173" s="6">
        <v>6.3600000000000004E-2</v>
      </c>
      <c r="F173" s="6">
        <v>8.3199999999999996E-2</v>
      </c>
      <c r="G173" s="6">
        <v>9.1999999999999998E-2</v>
      </c>
    </row>
    <row r="174" spans="2:16" ht="15.5" x14ac:dyDescent="0.35">
      <c r="C174" t="s">
        <v>174</v>
      </c>
      <c r="D174" s="6">
        <v>8.82</v>
      </c>
      <c r="E174" s="6">
        <v>6.2</v>
      </c>
      <c r="F174" s="6">
        <v>4.74</v>
      </c>
      <c r="G174" s="6">
        <v>7.44</v>
      </c>
    </row>
    <row r="175" spans="2:16" ht="15.5" x14ac:dyDescent="0.35">
      <c r="C175" t="s">
        <v>175</v>
      </c>
      <c r="D175" s="5">
        <v>7404000000000</v>
      </c>
      <c r="E175" s="5">
        <v>6679000000000</v>
      </c>
      <c r="F175" s="5">
        <v>6068000000000</v>
      </c>
      <c r="G175" s="5">
        <v>5741000000000</v>
      </c>
    </row>
    <row r="176" spans="2:16" ht="15.5" x14ac:dyDescent="0.35">
      <c r="C176" t="s">
        <v>176</v>
      </c>
      <c r="D176" s="6">
        <v>3.01</v>
      </c>
      <c r="E176" s="6">
        <v>5.21</v>
      </c>
      <c r="F176" s="6">
        <v>6.75</v>
      </c>
      <c r="G176" s="6">
        <v>4.43</v>
      </c>
    </row>
    <row r="177" spans="3:16" ht="15.5" x14ac:dyDescent="0.35">
      <c r="C177" t="s">
        <v>177</v>
      </c>
      <c r="D177" s="6">
        <v>292.08</v>
      </c>
      <c r="E177" s="6">
        <v>263.93</v>
      </c>
      <c r="F177" s="6">
        <v>239.98</v>
      </c>
      <c r="G177" s="6">
        <v>227.08</v>
      </c>
    </row>
    <row r="178" spans="3:16" ht="15.5" x14ac:dyDescent="0.35">
      <c r="C178" t="s">
        <v>178</v>
      </c>
      <c r="D178" s="6">
        <v>3.01</v>
      </c>
      <c r="E178" s="6">
        <v>5.21</v>
      </c>
      <c r="F178" s="6">
        <v>6.75</v>
      </c>
      <c r="G178" s="6">
        <v>4.43</v>
      </c>
    </row>
    <row r="179" spans="3:16" ht="15.5" x14ac:dyDescent="0.35">
      <c r="C179" t="s">
        <v>179</v>
      </c>
      <c r="D179" s="6">
        <v>292.08</v>
      </c>
      <c r="E179" s="6">
        <v>263.93</v>
      </c>
      <c r="F179" s="6">
        <v>239.98</v>
      </c>
      <c r="G179" s="6">
        <v>227.08</v>
      </c>
    </row>
    <row r="180" spans="3:16" ht="15.5" x14ac:dyDescent="0.35">
      <c r="C180" t="s">
        <v>180</v>
      </c>
      <c r="D180" s="5">
        <v>1128000000000</v>
      </c>
      <c r="E180" s="5">
        <v>866000000000</v>
      </c>
      <c r="F180" s="5">
        <v>984000000000</v>
      </c>
      <c r="G180" s="5">
        <v>1886000000000</v>
      </c>
    </row>
    <row r="181" spans="3:16" ht="15.5" x14ac:dyDescent="0.35">
      <c r="C181" t="s">
        <v>181</v>
      </c>
      <c r="D181" s="5">
        <v>7670000000000</v>
      </c>
      <c r="E181" s="5">
        <v>7350000000000</v>
      </c>
      <c r="F181" s="5">
        <v>7286000000000</v>
      </c>
      <c r="G181" s="5">
        <v>4923000000000</v>
      </c>
    </row>
    <row r="182" spans="3:16" ht="15.5" x14ac:dyDescent="0.35">
      <c r="C182" t="s">
        <v>182</v>
      </c>
      <c r="D182" s="5">
        <v>7371000000000</v>
      </c>
      <c r="E182" s="5">
        <v>6660000000000</v>
      </c>
      <c r="F182" s="5">
        <v>6056000000000</v>
      </c>
      <c r="G182" s="5">
        <v>5730000000000</v>
      </c>
    </row>
    <row r="183" spans="3:16" ht="15.5" x14ac:dyDescent="0.35">
      <c r="C183" t="s">
        <v>24</v>
      </c>
      <c r="D183" s="5">
        <v>8798000000000</v>
      </c>
      <c r="E183" s="5">
        <v>8216000000000</v>
      </c>
      <c r="F183" s="5">
        <v>8270000000000</v>
      </c>
      <c r="G183" s="5">
        <v>6809000000000</v>
      </c>
    </row>
    <row r="184" spans="3:16" ht="15.5" x14ac:dyDescent="0.35">
      <c r="C184" t="s">
        <v>21</v>
      </c>
      <c r="D184" s="5">
        <v>8387000000000</v>
      </c>
      <c r="E184" s="5">
        <v>7545000000000</v>
      </c>
      <c r="F184" s="5">
        <v>7854000000000</v>
      </c>
      <c r="G184" s="5">
        <v>6418000000000</v>
      </c>
    </row>
    <row r="185" spans="3:16" ht="15.5" x14ac:dyDescent="0.35">
      <c r="C185" t="s">
        <v>183</v>
      </c>
      <c r="D185" s="5">
        <v>23000000000</v>
      </c>
      <c r="E185" s="5">
        <v>55000000000</v>
      </c>
      <c r="F185" s="5">
        <v>181000000000</v>
      </c>
      <c r="G185" s="5">
        <v>-1920000000000</v>
      </c>
    </row>
    <row r="186" spans="3:16" ht="15.5" x14ac:dyDescent="0.35">
      <c r="C186" t="s">
        <v>184</v>
      </c>
      <c r="D186" s="5">
        <v>822000000000</v>
      </c>
      <c r="E186" s="5">
        <v>828000000000</v>
      </c>
      <c r="F186" s="5">
        <v>-577000000000</v>
      </c>
      <c r="G186" s="5">
        <v>717000000000</v>
      </c>
    </row>
    <row r="187" spans="3:16" ht="15.5" x14ac:dyDescent="0.35">
      <c r="C187" t="s">
        <v>185</v>
      </c>
      <c r="D187" s="5">
        <v>-670000000000</v>
      </c>
      <c r="E187" s="5">
        <v>-382000000000</v>
      </c>
      <c r="F187" s="5">
        <v>-280000000000</v>
      </c>
      <c r="G187" s="5">
        <v>-258000000000</v>
      </c>
    </row>
    <row r="188" spans="3:16" ht="15.5" x14ac:dyDescent="0.35">
      <c r="C188" t="s">
        <v>13</v>
      </c>
      <c r="D188" s="5">
        <v>152000000000</v>
      </c>
      <c r="E188" s="5">
        <v>445000000000</v>
      </c>
      <c r="F188" s="5">
        <v>-856000000000</v>
      </c>
      <c r="G188" s="5">
        <v>459000000000</v>
      </c>
    </row>
    <row r="189" spans="3:16" ht="15.5" x14ac:dyDescent="0.35">
      <c r="C189" t="s">
        <v>16</v>
      </c>
      <c r="D189" s="6">
        <v>6.02</v>
      </c>
      <c r="E189" s="6">
        <v>17.649999999999999</v>
      </c>
      <c r="F189" s="6">
        <v>-33.94</v>
      </c>
      <c r="G189" s="6">
        <v>18.21</v>
      </c>
    </row>
    <row r="190" spans="3:16" ht="15.5" x14ac:dyDescent="0.35">
      <c r="C190" t="s">
        <v>48</v>
      </c>
      <c r="I190" s="6">
        <v>66.489999999999995</v>
      </c>
      <c r="J190" s="6">
        <v>6.67</v>
      </c>
      <c r="K190" s="6">
        <v>8.9499999999999993</v>
      </c>
      <c r="L190" s="6">
        <v>8.7200000000000006</v>
      </c>
      <c r="M190" s="6">
        <v>43.32</v>
      </c>
      <c r="N190" s="6">
        <v>762.03</v>
      </c>
      <c r="O190" s="6">
        <v>557.62</v>
      </c>
      <c r="P190" s="6">
        <v>628.39</v>
      </c>
    </row>
    <row r="191" spans="3:16" ht="15.5" x14ac:dyDescent="0.35">
      <c r="C191" t="s">
        <v>62</v>
      </c>
      <c r="I191" s="6">
        <v>24.36</v>
      </c>
      <c r="J191" s="6">
        <v>37.18</v>
      </c>
      <c r="K191" s="6">
        <v>45.59</v>
      </c>
      <c r="L191" s="6">
        <v>38.07</v>
      </c>
      <c r="M191" s="6">
        <v>13.04</v>
      </c>
      <c r="N191" s="5">
        <v>0</v>
      </c>
      <c r="O191" s="5">
        <v>0</v>
      </c>
      <c r="P191" s="5">
        <v>0</v>
      </c>
    </row>
    <row r="192" spans="3:16" ht="15.5" x14ac:dyDescent="0.35">
      <c r="C192" t="s">
        <v>65</v>
      </c>
      <c r="I192" s="5">
        <v>5</v>
      </c>
      <c r="J192" s="6">
        <v>1.35</v>
      </c>
      <c r="K192" s="6">
        <v>2.66</v>
      </c>
      <c r="L192" s="6">
        <v>2.56</v>
      </c>
      <c r="M192" s="6">
        <v>2.83</v>
      </c>
      <c r="N192" s="5">
        <v>0</v>
      </c>
      <c r="O192" s="5">
        <v>0</v>
      </c>
      <c r="P192" s="5">
        <v>0</v>
      </c>
    </row>
    <row r="193" spans="3:16" ht="15.5" x14ac:dyDescent="0.35">
      <c r="C193" t="s">
        <v>186</v>
      </c>
      <c r="I193" s="5">
        <v>3777570000000</v>
      </c>
      <c r="J193" s="5">
        <v>1232680000000</v>
      </c>
      <c r="K193" s="5">
        <v>1238590000000</v>
      </c>
      <c r="L193" s="5">
        <v>1248320000000</v>
      </c>
      <c r="M193" s="5">
        <v>2315040000000</v>
      </c>
      <c r="N193" s="5">
        <v>3499930000000</v>
      </c>
      <c r="O193" s="5">
        <v>3174740000000</v>
      </c>
      <c r="P193" s="5">
        <v>3218500000000</v>
      </c>
    </row>
    <row r="194" spans="3:16" ht="15.5" x14ac:dyDescent="0.35">
      <c r="C194" t="s">
        <v>187</v>
      </c>
      <c r="I194" s="6">
        <v>9.7699999999999995E-2</v>
      </c>
      <c r="J194" s="6">
        <v>1.1899999999999999E-2</v>
      </c>
      <c r="K194" s="6">
        <v>1.7899999999999999E-2</v>
      </c>
      <c r="L194" s="6">
        <v>1.9299999999999998E-2</v>
      </c>
      <c r="M194" s="6">
        <v>0.10929999999999999</v>
      </c>
      <c r="N194" s="6">
        <v>0.21230000000000002</v>
      </c>
      <c r="O194" s="6">
        <v>0.15429999999999999</v>
      </c>
      <c r="P194" s="6">
        <v>0.16109999999999999</v>
      </c>
    </row>
    <row r="195" spans="3:16" ht="15.5" x14ac:dyDescent="0.35">
      <c r="C195" t="s">
        <v>188</v>
      </c>
      <c r="I195" s="6">
        <v>0.27699999999999997</v>
      </c>
      <c r="J195" s="6">
        <v>3.7599999999999995E-2</v>
      </c>
      <c r="K195" s="6">
        <v>5.4800000000000001E-2</v>
      </c>
      <c r="L195" s="6">
        <v>5.5999999999999994E-2</v>
      </c>
      <c r="M195" s="6">
        <v>0.32390000000000002</v>
      </c>
      <c r="N195" s="6">
        <v>1.3512999999999999</v>
      </c>
      <c r="O195" s="6">
        <v>0.54459999999999997</v>
      </c>
      <c r="P195" s="6">
        <v>0.65760000000000007</v>
      </c>
    </row>
    <row r="196" spans="3:16" ht="15.5" x14ac:dyDescent="0.35">
      <c r="C196" t="s">
        <v>189</v>
      </c>
      <c r="I196" s="6">
        <v>0.26390000000000002</v>
      </c>
      <c r="J196" s="6">
        <v>8.3400000000000002E-2</v>
      </c>
      <c r="K196" s="6">
        <v>9.1400000000000009E-2</v>
      </c>
      <c r="L196" s="6">
        <v>9.4100000000000003E-2</v>
      </c>
      <c r="M196" s="6">
        <v>0.28190000000000004</v>
      </c>
      <c r="N196" s="6">
        <v>0.46049999999999996</v>
      </c>
      <c r="O196" s="6">
        <v>0.32829999999999998</v>
      </c>
      <c r="P196" s="6">
        <v>0.67189999999999994</v>
      </c>
    </row>
    <row r="197" spans="3:16" ht="15.5" x14ac:dyDescent="0.35">
      <c r="C197" t="s">
        <v>190</v>
      </c>
      <c r="I197" s="6">
        <v>5.07</v>
      </c>
      <c r="J197" s="6">
        <v>1.5</v>
      </c>
      <c r="K197" s="6">
        <v>1.78</v>
      </c>
      <c r="L197" s="6">
        <v>2.3199999999999998</v>
      </c>
      <c r="M197" s="6">
        <v>6.99</v>
      </c>
      <c r="N197" s="6">
        <v>8.74</v>
      </c>
      <c r="O197" s="6">
        <v>6.16</v>
      </c>
      <c r="P197" s="6">
        <v>5.23</v>
      </c>
    </row>
    <row r="198" spans="3:16" ht="15.5" x14ac:dyDescent="0.35">
      <c r="C198" t="s">
        <v>59</v>
      </c>
      <c r="I198" s="6">
        <v>6.75</v>
      </c>
      <c r="J198" s="6">
        <v>1.4</v>
      </c>
      <c r="K198" s="6">
        <v>2.5</v>
      </c>
      <c r="L198" s="6">
        <v>2.13</v>
      </c>
      <c r="M198" s="6">
        <v>4.22</v>
      </c>
      <c r="N198" s="5">
        <v>0</v>
      </c>
      <c r="O198" s="5">
        <v>0</v>
      </c>
      <c r="P198" s="5">
        <v>0</v>
      </c>
    </row>
    <row r="199" spans="3:16" ht="15.5" x14ac:dyDescent="0.35">
      <c r="C199" t="s">
        <v>56</v>
      </c>
      <c r="I199" s="6">
        <v>239.98</v>
      </c>
      <c r="J199" s="6">
        <v>177.55</v>
      </c>
      <c r="K199" s="6">
        <v>163.21</v>
      </c>
      <c r="L199" s="6">
        <v>155.6</v>
      </c>
      <c r="M199" s="6">
        <v>133.76</v>
      </c>
      <c r="N199" s="6">
        <v>563.91</v>
      </c>
      <c r="O199" s="6">
        <v>1023.93</v>
      </c>
      <c r="P199" s="6">
        <v>955.53</v>
      </c>
    </row>
    <row r="200" spans="3:16" ht="15.5" x14ac:dyDescent="0.35">
      <c r="C200" t="s">
        <v>191</v>
      </c>
      <c r="I200" s="6">
        <v>6.75</v>
      </c>
      <c r="J200" s="6">
        <v>1.4</v>
      </c>
      <c r="K200" s="6">
        <v>2.5</v>
      </c>
      <c r="L200" s="6">
        <v>2.13</v>
      </c>
      <c r="M200" s="6">
        <v>4.22</v>
      </c>
      <c r="N200" s="5">
        <v>0</v>
      </c>
      <c r="O200" s="5">
        <v>0</v>
      </c>
      <c r="P200" s="5">
        <v>0</v>
      </c>
    </row>
    <row r="201" spans="3:16" ht="15.5" x14ac:dyDescent="0.35">
      <c r="C201" t="s">
        <v>192</v>
      </c>
      <c r="I201" s="6">
        <v>239.98</v>
      </c>
      <c r="J201" s="6">
        <v>177.55</v>
      </c>
      <c r="K201" s="6">
        <v>163.21</v>
      </c>
      <c r="L201" s="6">
        <v>155.6</v>
      </c>
      <c r="M201" s="6">
        <v>133.76</v>
      </c>
      <c r="N201" s="6">
        <v>563.91</v>
      </c>
      <c r="O201" s="6">
        <v>1023.93</v>
      </c>
      <c r="P201" s="6">
        <v>955.53</v>
      </c>
    </row>
    <row r="202" spans="3:16" ht="15.5" x14ac:dyDescent="0.35">
      <c r="C202" t="s">
        <v>193</v>
      </c>
      <c r="I202" s="5">
        <v>984000000000</v>
      </c>
      <c r="J202" s="5">
        <v>1039000000000</v>
      </c>
      <c r="K202" s="5">
        <v>760000000000</v>
      </c>
      <c r="L202" s="5">
        <v>1494000000000</v>
      </c>
      <c r="M202" s="5">
        <v>1465000000000</v>
      </c>
      <c r="N202" s="5">
        <v>1000000000000</v>
      </c>
      <c r="O202" s="5">
        <v>816000000000</v>
      </c>
      <c r="P202" s="5">
        <v>739000000000</v>
      </c>
    </row>
    <row r="203" spans="3:16" ht="15.5" x14ac:dyDescent="0.35">
      <c r="C203" t="s">
        <v>194</v>
      </c>
      <c r="I203" s="5">
        <v>7286000000000</v>
      </c>
      <c r="J203" s="5">
        <v>5496000000000</v>
      </c>
      <c r="K203" s="5">
        <v>5496000000000</v>
      </c>
      <c r="L203" s="5">
        <v>3377000000000</v>
      </c>
      <c r="M203" s="5">
        <v>2873000000000</v>
      </c>
      <c r="N203" s="5">
        <v>4604000000000</v>
      </c>
      <c r="O203" s="5">
        <v>3906000000000</v>
      </c>
      <c r="P203" s="5">
        <v>4823000000000</v>
      </c>
    </row>
    <row r="204" spans="3:16" ht="15.5" x14ac:dyDescent="0.35">
      <c r="C204" t="s">
        <v>26</v>
      </c>
      <c r="I204" s="5">
        <v>8270000000000</v>
      </c>
      <c r="J204" s="5">
        <v>6536000000000</v>
      </c>
      <c r="K204" s="5">
        <v>6256000000000</v>
      </c>
      <c r="L204" s="5">
        <v>4871000000000</v>
      </c>
      <c r="M204" s="5">
        <v>4339000000000</v>
      </c>
      <c r="N204" s="5">
        <v>5604000000000</v>
      </c>
      <c r="O204" s="5">
        <v>4722000000000</v>
      </c>
      <c r="P204" s="5">
        <v>5562000000000</v>
      </c>
    </row>
    <row r="205" spans="3:16" ht="15.5" x14ac:dyDescent="0.35">
      <c r="C205" t="s">
        <v>23</v>
      </c>
      <c r="I205" s="5">
        <v>7854000000000</v>
      </c>
      <c r="J205" s="5">
        <v>6463000000000</v>
      </c>
      <c r="K205" s="5">
        <v>6112000000000</v>
      </c>
      <c r="L205" s="5">
        <v>4710000000000</v>
      </c>
      <c r="M205" s="5">
        <v>4163000000000</v>
      </c>
      <c r="N205" s="5">
        <v>5037000000000</v>
      </c>
      <c r="O205" s="5">
        <v>4049000000000</v>
      </c>
      <c r="P205" s="5">
        <v>5334000000000</v>
      </c>
    </row>
    <row r="206" spans="3:16" ht="15.5" x14ac:dyDescent="0.35">
      <c r="C206" t="s">
        <v>195</v>
      </c>
      <c r="I206" s="5">
        <v>181000000000</v>
      </c>
      <c r="J206" s="5">
        <v>-1484000000000</v>
      </c>
      <c r="K206" s="5">
        <v>-426000000000</v>
      </c>
      <c r="L206" s="5">
        <v>-1783000000000</v>
      </c>
      <c r="M206" s="5">
        <v>-1746000000000</v>
      </c>
      <c r="N206" s="5">
        <v>-339000000000</v>
      </c>
      <c r="O206" s="5">
        <v>941000000000</v>
      </c>
      <c r="P206" s="5">
        <v>1328000000000</v>
      </c>
    </row>
    <row r="207" spans="3:16" ht="15.5" x14ac:dyDescent="0.35">
      <c r="C207" t="s">
        <v>196</v>
      </c>
      <c r="I207" s="5">
        <v>876000000000</v>
      </c>
      <c r="J207" s="5">
        <v>1455000000000</v>
      </c>
      <c r="K207" s="5">
        <v>328000000000</v>
      </c>
      <c r="L207" s="5">
        <v>847000000000</v>
      </c>
      <c r="M207" s="5">
        <v>1773000000000</v>
      </c>
      <c r="N207" s="5">
        <v>2195000000000</v>
      </c>
      <c r="O207" s="5">
        <v>2346000000000</v>
      </c>
      <c r="P207" s="5">
        <v>1686000000000</v>
      </c>
    </row>
    <row r="208" spans="3:16" ht="15.5" x14ac:dyDescent="0.35">
      <c r="C208" t="s">
        <v>197</v>
      </c>
      <c r="I208" s="5">
        <v>-1256000000000</v>
      </c>
      <c r="J208" s="5">
        <v>-1483000000000</v>
      </c>
      <c r="K208" s="5">
        <v>-1888000000000</v>
      </c>
      <c r="L208" s="5">
        <v>-1081000000000</v>
      </c>
      <c r="M208" s="5">
        <v>-1687000000000</v>
      </c>
      <c r="N208" s="5">
        <v>-1208000000000</v>
      </c>
      <c r="O208" s="5">
        <v>-572000000000</v>
      </c>
      <c r="P208" s="5">
        <v>-1033000000000</v>
      </c>
    </row>
    <row r="209" spans="2:16" ht="15.5" x14ac:dyDescent="0.35">
      <c r="C209" t="s">
        <v>15</v>
      </c>
      <c r="I209" s="5">
        <v>-380000000000</v>
      </c>
      <c r="J209" s="5">
        <v>-28000000000</v>
      </c>
      <c r="K209" s="5">
        <v>-1560000000000</v>
      </c>
      <c r="L209" s="5">
        <v>-235000000000</v>
      </c>
      <c r="M209" s="5">
        <v>86000000000</v>
      </c>
      <c r="N209" s="5">
        <v>988000000000</v>
      </c>
      <c r="O209" s="5">
        <v>1774000000000</v>
      </c>
      <c r="P209" s="5">
        <v>653000000000</v>
      </c>
    </row>
    <row r="210" spans="2:16" ht="15.5" x14ac:dyDescent="0.35">
      <c r="C210" t="s">
        <v>17</v>
      </c>
      <c r="I210" s="6">
        <v>-15.06</v>
      </c>
      <c r="J210" s="6">
        <v>-1.1100000000000001</v>
      </c>
      <c r="K210" s="6">
        <v>-62.83</v>
      </c>
      <c r="L210" s="6">
        <v>-9.4499999999999993</v>
      </c>
      <c r="M210" s="6">
        <v>3.46</v>
      </c>
      <c r="N210" s="6">
        <v>418.77</v>
      </c>
      <c r="O210" s="6">
        <v>751.88</v>
      </c>
      <c r="P210" s="6">
        <v>276.61</v>
      </c>
    </row>
    <row r="212" spans="2:16" ht="15.5" x14ac:dyDescent="0.35">
      <c r="B212" t="s">
        <v>198</v>
      </c>
      <c r="C212" t="s">
        <v>199</v>
      </c>
      <c r="D212" s="5">
        <v>885000000000</v>
      </c>
      <c r="E212" s="5">
        <v>502000000000</v>
      </c>
      <c r="F212" s="5">
        <v>522000000000</v>
      </c>
      <c r="G212" s="5">
        <v>589000000000</v>
      </c>
      <c r="H212" s="5">
        <v>2775000000000</v>
      </c>
      <c r="I212" s="5">
        <v>1678000000000</v>
      </c>
      <c r="J212" s="5">
        <v>166000000000</v>
      </c>
      <c r="K212" s="5">
        <v>222000000000</v>
      </c>
      <c r="L212" s="5">
        <v>216000000000</v>
      </c>
      <c r="M212" s="5">
        <v>1076000000000</v>
      </c>
      <c r="N212" s="5">
        <v>1798000000000</v>
      </c>
      <c r="O212" s="5">
        <v>1316000000000</v>
      </c>
      <c r="P212" s="5">
        <v>1483000000000</v>
      </c>
    </row>
    <row r="213" spans="2:16" ht="15.5" x14ac:dyDescent="0.35">
      <c r="C213" t="s">
        <v>381</v>
      </c>
      <c r="H213" s="6">
        <v>20.69</v>
      </c>
      <c r="I213" s="6">
        <v>20.69</v>
      </c>
    </row>
    <row r="214" spans="2:16" ht="15.5" x14ac:dyDescent="0.35">
      <c r="C214" t="s">
        <v>67</v>
      </c>
      <c r="H214" s="6">
        <v>0.18899999999999997</v>
      </c>
      <c r="I214" s="6">
        <v>0.31120000000000003</v>
      </c>
    </row>
    <row r="215" spans="2:16" ht="15.5" x14ac:dyDescent="0.35">
      <c r="C215" t="s">
        <v>382</v>
      </c>
      <c r="H215" s="6">
        <v>1.9799999999999998E-2</v>
      </c>
      <c r="I215" s="6">
        <v>1.7100000000000001E-2</v>
      </c>
    </row>
    <row r="216" spans="2:16" ht="15.5" x14ac:dyDescent="0.35">
      <c r="C216" t="s">
        <v>47</v>
      </c>
      <c r="D216" s="6">
        <v>35.08</v>
      </c>
      <c r="E216" s="6">
        <v>19.899999999999999</v>
      </c>
      <c r="F216" s="6">
        <v>20.7</v>
      </c>
      <c r="G216" s="6">
        <v>23.36</v>
      </c>
      <c r="H216" s="6">
        <v>109.97</v>
      </c>
      <c r="I216" s="6">
        <v>66.489999999999995</v>
      </c>
      <c r="J216" s="6">
        <v>6.57</v>
      </c>
      <c r="K216" s="6">
        <v>8.81</v>
      </c>
      <c r="L216" s="6">
        <v>8.58</v>
      </c>
      <c r="M216" s="6">
        <v>42.63</v>
      </c>
      <c r="N216" s="6">
        <v>71.239999999999995</v>
      </c>
      <c r="O216" s="6">
        <v>52.13</v>
      </c>
      <c r="P216" s="6">
        <v>58.75</v>
      </c>
    </row>
    <row r="217" spans="2:16" ht="15.5" x14ac:dyDescent="0.35">
      <c r="C217" t="s">
        <v>69</v>
      </c>
      <c r="H217" s="6">
        <v>20.69</v>
      </c>
      <c r="I217" s="6">
        <v>20.69</v>
      </c>
    </row>
    <row r="218" spans="2:16" ht="15.5" x14ac:dyDescent="0.35">
      <c r="C218" t="s">
        <v>383</v>
      </c>
      <c r="H218" s="6">
        <v>0.18899999999999997</v>
      </c>
      <c r="I218" s="6">
        <v>0.31120000000000003</v>
      </c>
    </row>
    <row r="219" spans="2:16" ht="15.5" x14ac:dyDescent="0.35">
      <c r="C219" t="s">
        <v>384</v>
      </c>
      <c r="H219" s="6">
        <v>1.9799999999999998E-2</v>
      </c>
      <c r="I219" s="6">
        <v>1.7100000000000001E-2</v>
      </c>
    </row>
    <row r="220" spans="2:16" ht="15.5" x14ac:dyDescent="0.35">
      <c r="C220" t="s">
        <v>200</v>
      </c>
      <c r="D220" s="5">
        <v>3252000000000</v>
      </c>
      <c r="E220" s="5">
        <v>2308000000000</v>
      </c>
      <c r="F220" s="5">
        <v>2792000000000</v>
      </c>
      <c r="G220" s="5">
        <v>2231000000000</v>
      </c>
      <c r="H220" s="5">
        <v>11121000000000</v>
      </c>
      <c r="I220" s="5">
        <v>8177000000000</v>
      </c>
      <c r="J220" s="5">
        <v>4559000000000</v>
      </c>
      <c r="K220" s="5">
        <v>3808000000000</v>
      </c>
      <c r="L220" s="5">
        <v>3220000000000</v>
      </c>
      <c r="M220" s="5">
        <v>4951000000000</v>
      </c>
      <c r="N220" s="5">
        <v>5733000000000</v>
      </c>
      <c r="O220" s="5">
        <v>5428000000000</v>
      </c>
      <c r="P220" s="5">
        <v>4946000000000</v>
      </c>
    </row>
    <row r="221" spans="2:16" ht="15.5" x14ac:dyDescent="0.35">
      <c r="C221" t="s">
        <v>385</v>
      </c>
      <c r="H221" s="6">
        <v>20.69</v>
      </c>
      <c r="I221" s="6">
        <v>20.69</v>
      </c>
    </row>
    <row r="222" spans="2:16" ht="15.5" x14ac:dyDescent="0.35">
      <c r="C222" t="s">
        <v>386</v>
      </c>
      <c r="H222" s="6">
        <v>0.18899999999999997</v>
      </c>
      <c r="I222" s="6">
        <v>0.31120000000000003</v>
      </c>
    </row>
    <row r="223" spans="2:16" ht="15.5" x14ac:dyDescent="0.35">
      <c r="C223" t="s">
        <v>387</v>
      </c>
      <c r="H223" s="6">
        <v>1.9799999999999998E-2</v>
      </c>
      <c r="I223" s="6">
        <v>1.7100000000000001E-2</v>
      </c>
    </row>
    <row r="224" spans="2:16" ht="15.5" x14ac:dyDescent="0.35">
      <c r="C224" t="s">
        <v>201</v>
      </c>
      <c r="I224" s="6">
        <v>9.5500000000000007</v>
      </c>
    </row>
    <row r="225" spans="3:9" ht="15.5" x14ac:dyDescent="0.35">
      <c r="C225" t="s">
        <v>281</v>
      </c>
      <c r="I225" s="6">
        <v>10.61</v>
      </c>
    </row>
    <row r="226" spans="3:9" ht="15.5" x14ac:dyDescent="0.35">
      <c r="C226" t="s">
        <v>202</v>
      </c>
      <c r="I226" s="6">
        <v>6.95</v>
      </c>
    </row>
    <row r="227" spans="3:9" ht="15.5" x14ac:dyDescent="0.35">
      <c r="C227" t="s">
        <v>282</v>
      </c>
      <c r="I227" s="6">
        <v>9.4299999999999995E-2</v>
      </c>
    </row>
    <row r="228" spans="3:9" ht="15.5" x14ac:dyDescent="0.35">
      <c r="C228" t="s">
        <v>283</v>
      </c>
      <c r="I228" s="6">
        <v>2.5</v>
      </c>
    </row>
    <row r="229" spans="3:9" ht="15.5" x14ac:dyDescent="0.35">
      <c r="C229" t="s">
        <v>203</v>
      </c>
      <c r="I229" s="6">
        <v>3.58</v>
      </c>
    </row>
    <row r="230" spans="3:9" ht="15.5" x14ac:dyDescent="0.35">
      <c r="C230" t="s">
        <v>284</v>
      </c>
      <c r="I230" s="6">
        <v>14.74</v>
      </c>
    </row>
    <row r="231" spans="3:9" ht="15.5" x14ac:dyDescent="0.35">
      <c r="C231" t="s">
        <v>285</v>
      </c>
      <c r="I231" s="6">
        <v>131.66</v>
      </c>
    </row>
    <row r="232" spans="3:9" ht="15.5" x14ac:dyDescent="0.35">
      <c r="C232" t="s">
        <v>286</v>
      </c>
      <c r="I232" s="6">
        <v>7.49</v>
      </c>
    </row>
    <row r="233" spans="3:9" ht="15.5" x14ac:dyDescent="0.35">
      <c r="C233" t="s">
        <v>287</v>
      </c>
      <c r="I233" s="6">
        <v>6.82</v>
      </c>
    </row>
    <row r="234" spans="3:9" ht="15.5" x14ac:dyDescent="0.35">
      <c r="C234" t="s">
        <v>288</v>
      </c>
      <c r="I234" s="6">
        <v>0.01</v>
      </c>
    </row>
    <row r="235" spans="3:9" ht="15.5" x14ac:dyDescent="0.35">
      <c r="C235" t="s">
        <v>289</v>
      </c>
      <c r="I235" s="6">
        <v>0.11</v>
      </c>
    </row>
    <row r="236" spans="3:9" ht="15.5" x14ac:dyDescent="0.35">
      <c r="C236" t="s">
        <v>290</v>
      </c>
      <c r="I236" s="6">
        <v>98.5</v>
      </c>
    </row>
    <row r="237" spans="3:9" ht="15.5" x14ac:dyDescent="0.35">
      <c r="C237" t="s">
        <v>204</v>
      </c>
      <c r="I237" s="6">
        <v>109.45</v>
      </c>
    </row>
    <row r="238" spans="3:9" ht="15.5" x14ac:dyDescent="0.35">
      <c r="C238" t="s">
        <v>291</v>
      </c>
      <c r="I238" s="6">
        <v>417.82</v>
      </c>
    </row>
    <row r="239" spans="3:9" ht="15.5" x14ac:dyDescent="0.35">
      <c r="C239" t="s">
        <v>205</v>
      </c>
      <c r="D239" s="6">
        <v>16.260000000000002</v>
      </c>
    </row>
    <row r="240" spans="3:9" ht="15.5" x14ac:dyDescent="0.35">
      <c r="C240" t="s">
        <v>206</v>
      </c>
      <c r="I240" s="6">
        <v>292.08</v>
      </c>
    </row>
    <row r="241" spans="3:9" ht="15.5" x14ac:dyDescent="0.35">
      <c r="C241" t="s">
        <v>292</v>
      </c>
      <c r="I241" s="6">
        <v>7.94</v>
      </c>
    </row>
    <row r="242" spans="3:9" ht="15.5" x14ac:dyDescent="0.35">
      <c r="C242" t="s">
        <v>207</v>
      </c>
      <c r="D242" s="6">
        <v>1.01</v>
      </c>
    </row>
    <row r="243" spans="3:9" ht="15.5" x14ac:dyDescent="0.35">
      <c r="C243" t="s">
        <v>208</v>
      </c>
      <c r="D243" s="6">
        <v>0.38</v>
      </c>
    </row>
    <row r="244" spans="3:9" ht="15.5" x14ac:dyDescent="0.35">
      <c r="C244" t="s">
        <v>293</v>
      </c>
      <c r="D244" s="6">
        <v>1.19</v>
      </c>
    </row>
    <row r="245" spans="3:9" ht="15.5" x14ac:dyDescent="0.35">
      <c r="C245" t="s">
        <v>294</v>
      </c>
      <c r="D245" s="6">
        <v>1.04</v>
      </c>
    </row>
    <row r="246" spans="3:9" ht="15.5" x14ac:dyDescent="0.35">
      <c r="C246" t="s">
        <v>209</v>
      </c>
      <c r="D246" s="6">
        <v>1.61</v>
      </c>
    </row>
    <row r="247" spans="3:9" ht="15.5" x14ac:dyDescent="0.35">
      <c r="C247" t="s">
        <v>295</v>
      </c>
      <c r="D247" s="6">
        <v>0.46</v>
      </c>
    </row>
    <row r="248" spans="3:9" ht="15.5" x14ac:dyDescent="0.35">
      <c r="C248" t="s">
        <v>210</v>
      </c>
      <c r="D248" s="6">
        <v>2.61</v>
      </c>
    </row>
    <row r="249" spans="3:9" ht="15.5" x14ac:dyDescent="0.35">
      <c r="C249" t="s">
        <v>296</v>
      </c>
      <c r="I249" s="6">
        <v>6.61</v>
      </c>
    </row>
    <row r="250" spans="3:9" ht="15.5" x14ac:dyDescent="0.35">
      <c r="C250" t="s">
        <v>13</v>
      </c>
      <c r="D250" s="5">
        <v>152000000000</v>
      </c>
    </row>
    <row r="251" spans="3:9" ht="15.5" x14ac:dyDescent="0.35">
      <c r="C251" t="s">
        <v>211</v>
      </c>
      <c r="I251" s="6">
        <v>3.15</v>
      </c>
    </row>
    <row r="252" spans="3:9" ht="15.5" x14ac:dyDescent="0.35">
      <c r="C252" t="s">
        <v>212</v>
      </c>
      <c r="I252" s="6">
        <v>0.12920000000000001</v>
      </c>
    </row>
    <row r="253" spans="3:9" ht="15.5" x14ac:dyDescent="0.35">
      <c r="C253" t="s">
        <v>213</v>
      </c>
      <c r="I253" s="6">
        <v>0.3372</v>
      </c>
    </row>
    <row r="254" spans="3:9" ht="15.5" x14ac:dyDescent="0.35">
      <c r="C254" t="s">
        <v>214</v>
      </c>
      <c r="I254" s="6">
        <v>0.29570000000000002</v>
      </c>
    </row>
    <row r="255" spans="3:9" ht="15.5" x14ac:dyDescent="0.35">
      <c r="C255" t="s">
        <v>297</v>
      </c>
      <c r="I255" s="6">
        <v>0.18690000000000001</v>
      </c>
    </row>
    <row r="256" spans="3:9" ht="15.5" x14ac:dyDescent="0.35">
      <c r="C256" t="s">
        <v>215</v>
      </c>
      <c r="D256" s="6">
        <v>0.17</v>
      </c>
    </row>
    <row r="257" spans="3:9" ht="15.5" x14ac:dyDescent="0.35">
      <c r="C257" t="s">
        <v>216</v>
      </c>
      <c r="D257" s="6">
        <v>90.13</v>
      </c>
    </row>
    <row r="258" spans="3:9" ht="15.5" x14ac:dyDescent="0.35">
      <c r="C258" t="s">
        <v>217</v>
      </c>
      <c r="D258" s="6">
        <v>21.9</v>
      </c>
    </row>
    <row r="259" spans="3:9" ht="15.5" x14ac:dyDescent="0.35">
      <c r="C259" t="s">
        <v>218</v>
      </c>
      <c r="D259" s="6">
        <v>68.400000000000006</v>
      </c>
    </row>
    <row r="260" spans="3:9" ht="15.5" x14ac:dyDescent="0.35">
      <c r="C260" t="s">
        <v>219</v>
      </c>
      <c r="D260" s="6">
        <v>527.85</v>
      </c>
    </row>
    <row r="261" spans="3:9" ht="15.5" x14ac:dyDescent="0.35">
      <c r="C261" t="s">
        <v>298</v>
      </c>
      <c r="I261" s="6">
        <v>0.56999999999999995</v>
      </c>
    </row>
    <row r="262" spans="3:9" ht="15.5" x14ac:dyDescent="0.35">
      <c r="C262" t="s">
        <v>299</v>
      </c>
      <c r="I262" s="6">
        <v>3.44</v>
      </c>
    </row>
    <row r="263" spans="3:9" ht="15.5" x14ac:dyDescent="0.35">
      <c r="C263" t="s">
        <v>43</v>
      </c>
      <c r="I263" s="5">
        <v>26371000000000</v>
      </c>
    </row>
    <row r="264" spans="3:9" ht="15.5" x14ac:dyDescent="0.35">
      <c r="C264" t="s">
        <v>220</v>
      </c>
      <c r="I264" s="5">
        <v>34791000000000</v>
      </c>
    </row>
    <row r="265" spans="3:9" ht="15.5" x14ac:dyDescent="0.35">
      <c r="C265" t="s">
        <v>221</v>
      </c>
      <c r="I265" s="5">
        <v>25230000000</v>
      </c>
    </row>
    <row r="266" spans="3:9" ht="15.5" x14ac:dyDescent="0.35">
      <c r="C266" t="s">
        <v>222</v>
      </c>
      <c r="I266" s="6">
        <v>0.1585</v>
      </c>
    </row>
    <row r="267" spans="3:9" ht="15.5" x14ac:dyDescent="0.35">
      <c r="C267" t="s">
        <v>223</v>
      </c>
      <c r="D267" s="6">
        <v>0.47139999999999999</v>
      </c>
    </row>
    <row r="268" spans="3:9" ht="15.5" x14ac:dyDescent="0.35">
      <c r="C268" t="s">
        <v>224</v>
      </c>
      <c r="D268" s="6">
        <v>0.48599999999999999</v>
      </c>
    </row>
    <row r="269" spans="3:9" ht="15.5" x14ac:dyDescent="0.35">
      <c r="C269" t="s">
        <v>225</v>
      </c>
      <c r="D269" s="6">
        <v>0.2722</v>
      </c>
    </row>
    <row r="270" spans="3:9" ht="15.5" x14ac:dyDescent="0.35">
      <c r="C270" t="s">
        <v>226</v>
      </c>
      <c r="D270" s="6">
        <v>0.93830000000000002</v>
      </c>
    </row>
    <row r="271" spans="3:9" ht="15.5" x14ac:dyDescent="0.35">
      <c r="C271" t="s">
        <v>227</v>
      </c>
      <c r="D271" s="6">
        <v>0.79290000000000005</v>
      </c>
    </row>
    <row r="272" spans="3:9" ht="15.5" x14ac:dyDescent="0.35">
      <c r="C272" t="s">
        <v>228</v>
      </c>
      <c r="D272" s="6">
        <v>1.2172000000000001</v>
      </c>
    </row>
    <row r="273" spans="3:9" ht="15.5" x14ac:dyDescent="0.35">
      <c r="C273" t="s">
        <v>388</v>
      </c>
      <c r="I273" s="6">
        <v>20.69</v>
      </c>
    </row>
    <row r="274" spans="3:9" ht="15.5" x14ac:dyDescent="0.35">
      <c r="C274" t="s">
        <v>389</v>
      </c>
      <c r="I274" s="6">
        <v>20.69</v>
      </c>
    </row>
    <row r="275" spans="3:9" ht="15.5" x14ac:dyDescent="0.35">
      <c r="C275" t="s">
        <v>390</v>
      </c>
      <c r="I275" s="6">
        <v>0.18899999999999997</v>
      </c>
    </row>
    <row r="276" spans="3:9" ht="15.5" x14ac:dyDescent="0.35">
      <c r="C276" t="s">
        <v>391</v>
      </c>
      <c r="I276" s="6">
        <v>1.9799999999999998E-2</v>
      </c>
    </row>
    <row r="277" spans="3:9" ht="15.5" x14ac:dyDescent="0.35">
      <c r="C277" t="s">
        <v>392</v>
      </c>
      <c r="I277" t="s">
        <v>393</v>
      </c>
    </row>
    <row r="278" spans="3:9" ht="15.5" x14ac:dyDescent="0.35">
      <c r="C278" t="s">
        <v>229</v>
      </c>
      <c r="I278" s="5">
        <v>7</v>
      </c>
    </row>
    <row r="279" spans="3:9" ht="15.5" x14ac:dyDescent="0.35">
      <c r="C279" t="s">
        <v>230</v>
      </c>
      <c r="I279" s="6">
        <v>0.32</v>
      </c>
    </row>
    <row r="280" spans="3:9" ht="15.5" x14ac:dyDescent="0.35">
      <c r="C280" t="s">
        <v>231</v>
      </c>
      <c r="I280" s="6">
        <v>0.93</v>
      </c>
    </row>
    <row r="281" spans="3:9" ht="15.5" x14ac:dyDescent="0.35">
      <c r="C281" t="s">
        <v>232</v>
      </c>
      <c r="I281" s="6">
        <v>0.59</v>
      </c>
    </row>
    <row r="282" spans="3:9" ht="15.5" x14ac:dyDescent="0.35">
      <c r="C282" t="s">
        <v>233</v>
      </c>
      <c r="I282" s="6">
        <v>0.45</v>
      </c>
    </row>
    <row r="283" spans="3:9" ht="15.5" x14ac:dyDescent="0.35">
      <c r="C283" t="s">
        <v>234</v>
      </c>
      <c r="I283" s="6">
        <v>0.34</v>
      </c>
    </row>
    <row r="284" spans="3:9" ht="15.5" x14ac:dyDescent="0.35">
      <c r="C284" t="s">
        <v>235</v>
      </c>
      <c r="I284" s="6">
        <v>0.18</v>
      </c>
    </row>
    <row r="285" spans="3:9" ht="15.5" x14ac:dyDescent="0.35">
      <c r="C285" t="s">
        <v>236</v>
      </c>
      <c r="I285" s="6">
        <v>0.41</v>
      </c>
    </row>
    <row r="286" spans="3:9" ht="15.5" x14ac:dyDescent="0.35">
      <c r="C286" t="s">
        <v>300</v>
      </c>
      <c r="I286" s="5">
        <v>10544000000000</v>
      </c>
    </row>
    <row r="287" spans="3:9" ht="15.5" x14ac:dyDescent="0.35">
      <c r="C287" t="s">
        <v>301</v>
      </c>
      <c r="I287" s="5">
        <v>4687000000000</v>
      </c>
    </row>
    <row r="288" spans="3:9" ht="15.5" x14ac:dyDescent="0.35">
      <c r="C288" t="s">
        <v>302</v>
      </c>
      <c r="I288" s="5">
        <v>5092000000000</v>
      </c>
    </row>
    <row r="289" spans="3:9" ht="15.5" x14ac:dyDescent="0.35">
      <c r="C289" t="s">
        <v>303</v>
      </c>
      <c r="I289" s="5">
        <v>2486000000000</v>
      </c>
    </row>
    <row r="290" spans="3:9" ht="15.5" x14ac:dyDescent="0.35">
      <c r="C290" t="s">
        <v>237</v>
      </c>
      <c r="D290" s="5">
        <v>410000000000</v>
      </c>
    </row>
    <row r="291" spans="3:9" ht="15.5" x14ac:dyDescent="0.35">
      <c r="C291" t="s">
        <v>238</v>
      </c>
      <c r="D291" s="5">
        <v>19234000000000</v>
      </c>
    </row>
    <row r="292" spans="3:9" ht="15.5" x14ac:dyDescent="0.35">
      <c r="C292" t="s">
        <v>239</v>
      </c>
      <c r="D292" s="5">
        <v>11831000000000</v>
      </c>
    </row>
    <row r="293" spans="3:9" ht="15.5" x14ac:dyDescent="0.35">
      <c r="C293" t="s">
        <v>183</v>
      </c>
      <c r="D293" s="5">
        <v>23000000000</v>
      </c>
    </row>
    <row r="294" spans="3:9" ht="15.5" x14ac:dyDescent="0.35">
      <c r="C294" t="s">
        <v>182</v>
      </c>
      <c r="I294" s="5">
        <v>7371000000000</v>
      </c>
    </row>
    <row r="295" spans="3:9" ht="15.5" x14ac:dyDescent="0.35">
      <c r="C295" t="s">
        <v>181</v>
      </c>
      <c r="D295" s="5">
        <v>7670000000000</v>
      </c>
    </row>
    <row r="296" spans="3:9" ht="15.5" x14ac:dyDescent="0.35">
      <c r="C296" t="s">
        <v>180</v>
      </c>
      <c r="D296" s="5">
        <v>1128000000000</v>
      </c>
    </row>
    <row r="297" spans="3:9" ht="15.5" x14ac:dyDescent="0.35">
      <c r="C297" t="s">
        <v>24</v>
      </c>
      <c r="D297" s="5">
        <v>8798000000000</v>
      </c>
    </row>
    <row r="298" spans="3:9" ht="15.5" x14ac:dyDescent="0.35">
      <c r="C298" t="s">
        <v>21</v>
      </c>
      <c r="D298" s="5">
        <v>8387000000000</v>
      </c>
    </row>
    <row r="299" spans="3:9" ht="15.5" x14ac:dyDescent="0.35">
      <c r="C299" t="s">
        <v>240</v>
      </c>
      <c r="I299" s="5">
        <v>7404000000000</v>
      </c>
    </row>
    <row r="300" spans="3:9" ht="15.5" x14ac:dyDescent="0.35">
      <c r="C300" t="s">
        <v>304</v>
      </c>
      <c r="I300" s="5">
        <v>1790000000000</v>
      </c>
    </row>
    <row r="301" spans="3:9" ht="15.5" x14ac:dyDescent="0.35">
      <c r="C301" t="s">
        <v>305</v>
      </c>
      <c r="I301" s="5">
        <v>-2092000000000</v>
      </c>
    </row>
    <row r="302" spans="3:9" ht="15.5" x14ac:dyDescent="0.35">
      <c r="C302" t="s">
        <v>306</v>
      </c>
      <c r="I302" s="5">
        <v>625000000000</v>
      </c>
    </row>
    <row r="303" spans="3:9" ht="15.5" x14ac:dyDescent="0.35">
      <c r="C303" t="s">
        <v>307</v>
      </c>
      <c r="I303" s="5">
        <v>-1589000000000</v>
      </c>
    </row>
    <row r="304" spans="3:9" ht="15.5" x14ac:dyDescent="0.35">
      <c r="C304" t="s">
        <v>308</v>
      </c>
      <c r="I304" s="5">
        <v>200000000000</v>
      </c>
    </row>
  </sheetData>
  <pageMargins left="0.7" right="0.7" top="0.75" bottom="0.75" header="0.3" footer="0.3"/>
  <ignoredErrors>
    <ignoredError sqref="A1:P305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6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394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395</v>
      </c>
      <c r="D2" s="2" vm="24">
        <f ca="1">IFERROR(_xlfn.STOCKHISTORY("XIDX:" &amp; $C$1, D3, , 0, 0, 1), "Libur")</f>
        <v>156</v>
      </c>
      <c r="E2" s="2" vm="25">
        <f ca="1">IFERROR(_xlfn.STOCKHISTORY("XIDX:" &amp; $C$1, E3, , 0, 0, 1), "Libur")</f>
        <v>147</v>
      </c>
      <c r="H2" s="2" vm="25">
        <f ca="1">IFERROR(INDEX(D2:G2,COUNT(D2:G2)),"")</f>
        <v>147</v>
      </c>
      <c r="I2" s="2" vm="26">
        <f t="shared" ref="I2:N2" ca="1" si="0">IFERROR(_xlfn.STOCKHISTORY("XIDX:" &amp; $C$1, I1, , 0, 0, 1), "Libur")</f>
        <v>160</v>
      </c>
      <c r="J2" s="2" vm="15">
        <f t="shared" ca="1" si="0"/>
        <v>97</v>
      </c>
      <c r="K2" s="2" vm="27">
        <f t="shared" ca="1" si="0"/>
        <v>102</v>
      </c>
      <c r="L2" s="2" vm="28">
        <f t="shared" ca="1" si="0"/>
        <v>113</v>
      </c>
      <c r="M2" s="2" vm="29">
        <f t="shared" ca="1" si="0"/>
        <v>114</v>
      </c>
      <c r="N2" s="2" t="str">
        <f t="shared" ca="1" si="0"/>
        <v>Libur</v>
      </c>
    </row>
    <row r="3" spans="1:14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4" ht="15.5" x14ac:dyDescent="0.35">
      <c r="B4" t="s">
        <v>5</v>
      </c>
      <c r="C4" t="s">
        <v>6</v>
      </c>
      <c r="D4" s="2">
        <f>IFERROR(INDEX(D51:D500,MATCH($C$4,$C$51:$C$500,0)),"")</f>
        <v>14586105075</v>
      </c>
      <c r="E4" s="2">
        <f>IFERROR(INDEX(E51:E500,MATCH($C$4,$C$51:$C$500,0)),"")</f>
        <v>12947707225</v>
      </c>
      <c r="H4" s="2">
        <f>IFERROR(SUM(D4:G4)*(4/MAX(1,COUNT(D4:G4))),"")</f>
        <v>55067624600</v>
      </c>
      <c r="I4" s="2">
        <f t="shared" ref="I4:N4" si="1">IFERROR(INDEX(I51:I500,MATCH($C$4,$C$51:$C$500,0)),"")</f>
        <v>58499735099</v>
      </c>
      <c r="J4" s="2">
        <f t="shared" si="1"/>
        <v>44704983641</v>
      </c>
      <c r="K4" s="2">
        <f t="shared" si="1"/>
        <v>28793867081</v>
      </c>
      <c r="L4" s="2">
        <f t="shared" si="1"/>
        <v>26000934247</v>
      </c>
      <c r="M4" s="2">
        <f t="shared" si="1"/>
        <v>20278257636</v>
      </c>
      <c r="N4" s="2">
        <f t="shared" si="1"/>
        <v>16101328277</v>
      </c>
    </row>
    <row r="5" spans="1:14" ht="15.5" x14ac:dyDescent="0.35">
      <c r="B5" t="s">
        <v>7</v>
      </c>
      <c r="C5" t="s">
        <v>8</v>
      </c>
      <c r="D5" s="2">
        <f>IFERROR(INDEX(D51:D500,MATCH($C$5,$C$51:$C$500,0)),"")</f>
        <v>34565577</v>
      </c>
      <c r="E5" s="2">
        <f>IFERROR(INDEX(E51:E500,MATCH($C$5,$C$51:$C$500,0)),"")</f>
        <v>-1443030080</v>
      </c>
      <c r="H5" s="2">
        <f>IFERROR(SUM(D5:G5)*(4/MAX(1,COUNT(D5:G5))),"")</f>
        <v>-2816929006</v>
      </c>
      <c r="I5" s="2">
        <f t="shared" ref="I5:N5" si="2">IFERROR(INDEX(I51:I500,MATCH($C$5,$C$51:$C$500,0)),"")</f>
        <v>1268694765</v>
      </c>
      <c r="J5" s="2">
        <f t="shared" si="2"/>
        <v>1436095924</v>
      </c>
      <c r="K5" s="2">
        <f t="shared" si="2"/>
        <v>2905084203</v>
      </c>
      <c r="L5" s="2">
        <f t="shared" si="2"/>
        <v>4759433460</v>
      </c>
      <c r="M5" s="2">
        <f t="shared" si="2"/>
        <v>3883752846</v>
      </c>
      <c r="N5" s="2">
        <f t="shared" si="2"/>
        <v>1491174666</v>
      </c>
    </row>
    <row r="6" spans="1:14" ht="15.5" x14ac:dyDescent="0.35">
      <c r="B6" t="s">
        <v>9</v>
      </c>
      <c r="C6" t="s">
        <v>10</v>
      </c>
      <c r="D6" s="2">
        <f>IFERROR(INDEX(D51:D500,MATCH($C$6,$C$51:$C$500,0)),"")</f>
        <v>38978421444</v>
      </c>
      <c r="E6" s="2">
        <f>IFERROR(INDEX(E51:E500,MATCH($C$6,$C$51:$C$500,0)),"")</f>
        <v>38802122685</v>
      </c>
      <c r="H6" s="2">
        <f>IFERROR(INDEX(D6:G6,COUNT(D6:G6)),"")</f>
        <v>38802122685</v>
      </c>
      <c r="I6" s="2">
        <f t="shared" ref="I6:N6" si="3">IFERROR(INDEX(I51:I500,MATCH($C$6,$C$51:$C$500,0)),"")</f>
        <v>40588422169</v>
      </c>
      <c r="J6" s="2">
        <f t="shared" si="3"/>
        <v>37642872751</v>
      </c>
      <c r="K6" s="2">
        <f t="shared" si="3"/>
        <v>34731251389</v>
      </c>
      <c r="L6" s="2">
        <f t="shared" si="3"/>
        <v>30542623359</v>
      </c>
      <c r="M6" s="2">
        <f t="shared" si="3"/>
        <v>25783189900</v>
      </c>
      <c r="N6" s="2">
        <f t="shared" si="3"/>
        <v>17219879807</v>
      </c>
    </row>
    <row r="7" spans="1:14" ht="15.5" x14ac:dyDescent="0.35">
      <c r="B7" t="s">
        <v>11</v>
      </c>
      <c r="C7" t="s">
        <v>12</v>
      </c>
      <c r="D7" s="3">
        <f>IFERROR(INDEX(D51:D500,MATCH($C$7,$C$51:$C$500,0))/1000000000,"")</f>
        <v>0.95</v>
      </c>
      <c r="E7" s="3">
        <f>IFERROR(INDEX(E51:E500,MATCH($C$7,$C$51:$C$500,0))/1000000000,"")</f>
        <v>0.95</v>
      </c>
      <c r="H7" s="3">
        <f>IFERROR(INDEX(D7:G7,COUNT(D7:G7)),"")</f>
        <v>0.95</v>
      </c>
      <c r="I7" s="3">
        <f t="shared" ref="I7:N7" si="4">IFERROR(INDEX(I51:I500,MATCH($C$7,$C$51:$C$500,0))/1000000000,"")</f>
        <v>0.95</v>
      </c>
      <c r="J7" s="3">
        <f t="shared" si="4"/>
        <v>0.95</v>
      </c>
      <c r="K7" s="3">
        <f t="shared" si="4"/>
        <v>0.95</v>
      </c>
      <c r="L7" s="3">
        <f t="shared" si="4"/>
        <v>0.95</v>
      </c>
      <c r="M7" s="3">
        <f t="shared" si="4"/>
        <v>0.95</v>
      </c>
      <c r="N7" s="3">
        <f t="shared" si="4"/>
        <v>0.9</v>
      </c>
    </row>
    <row r="8" spans="1:14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1000000000</v>
      </c>
      <c r="E8" s="2">
        <f>IFERROR(INDEX(E51:E500,MATCH("Free cash flow (Quarter)",$C$51:$C$500,0)),"")</f>
        <v>-2000000000</v>
      </c>
      <c r="H8" s="2">
        <f>IFERROR(INDEX(D8:G8,COUNT(D8:G8)),"")</f>
        <v>-2000000000</v>
      </c>
      <c r="I8" s="2">
        <f t="shared" ref="I8:N8" si="5">IFERROR(INDEX(I51:I500,MATCH($C$8,$C$51:$C$500,0)),"")</f>
        <v>5000000000</v>
      </c>
      <c r="J8" s="2">
        <f t="shared" si="5"/>
        <v>3000000000</v>
      </c>
      <c r="K8" s="2">
        <f t="shared" si="5"/>
        <v>3000000000</v>
      </c>
      <c r="L8" s="2">
        <f t="shared" si="5"/>
        <v>5000000000</v>
      </c>
      <c r="M8" s="2">
        <f t="shared" si="5"/>
        <v>5000000000</v>
      </c>
      <c r="N8" s="2">
        <f t="shared" si="5"/>
        <v>3000000000</v>
      </c>
    </row>
    <row r="9" spans="1:14" ht="15.5" x14ac:dyDescent="0.35">
      <c r="A9" t="s">
        <v>16</v>
      </c>
      <c r="C9" t="s">
        <v>17</v>
      </c>
      <c r="D9" s="3">
        <f>IFERROR(INDEX(D51:D500,MATCH("Free cash flow per share (Quarter)",$C$51:$C$500,0)),"")</f>
        <v>0.99</v>
      </c>
      <c r="E9" s="3">
        <f>IFERROR(INDEX(E51:E500,MATCH("Free cash flow per share (Quarter)",$C$51:$C$500,0)),"")</f>
        <v>-2.44</v>
      </c>
      <c r="H9" s="3">
        <f>IFERROR(INDEX(D9:G9,COUNT(D9:G9)),"")</f>
        <v>-2.44</v>
      </c>
      <c r="I9" s="3">
        <f t="shared" ref="I9:N9" si="6">IFERROR(INDEX(I51:I500,MATCH($C$9,$C$51:$C$500,0)),"")</f>
        <v>5.29</v>
      </c>
      <c r="J9" s="3">
        <f t="shared" si="6"/>
        <v>2.64</v>
      </c>
      <c r="K9" s="3">
        <f t="shared" si="6"/>
        <v>3.03</v>
      </c>
      <c r="L9" s="3">
        <f t="shared" si="6"/>
        <v>5.09</v>
      </c>
      <c r="M9" s="3">
        <f t="shared" si="6"/>
        <v>4.87</v>
      </c>
      <c r="N9" s="3">
        <f t="shared" si="6"/>
        <v>3.18</v>
      </c>
    </row>
    <row r="10" spans="1:14" ht="15.5" x14ac:dyDescent="0.35">
      <c r="C10" t="s">
        <v>18</v>
      </c>
      <c r="D10" s="3">
        <f ca="1">IFERROR(IF(D9=0,"",D2/D9),"")</f>
        <v>157.57575757575756</v>
      </c>
      <c r="E10" s="3">
        <f ca="1">IFERROR(IF(E9=0,"",E2/E9),"")</f>
        <v>-60.245901639344261</v>
      </c>
      <c r="I10" s="3">
        <f t="shared" ref="I10:N10" ca="1" si="7">IFERROR(IF(I9=0,"",I2/I9),"")</f>
        <v>30.245746691871457</v>
      </c>
      <c r="J10" s="3">
        <f t="shared" ca="1" si="7"/>
        <v>36.742424242424242</v>
      </c>
      <c r="K10" s="3">
        <f t="shared" ca="1" si="7"/>
        <v>33.663366336633665</v>
      </c>
      <c r="L10" s="3">
        <f t="shared" ca="1" si="7"/>
        <v>22.200392927308449</v>
      </c>
      <c r="M10" s="3">
        <f t="shared" ca="1" si="7"/>
        <v>23.408624229979466</v>
      </c>
      <c r="N10" s="3" t="str">
        <f t="shared" ca="1" si="7"/>
        <v/>
      </c>
    </row>
    <row r="11" spans="1:14" ht="15.5" x14ac:dyDescent="0.35">
      <c r="B11" t="s">
        <v>19</v>
      </c>
      <c r="C11" t="s">
        <v>20</v>
      </c>
      <c r="D11" s="2">
        <f>IFERROR(INDEX(D51:D500,MATCH($C$11,$C$51:$C$500,0)),"")</f>
        <v>23071352101</v>
      </c>
      <c r="E11" s="2">
        <f>IFERROR(INDEX(E51:E500,MATCH($C$11,$C$51:$C$500,0)),"")</f>
        <v>22733425204</v>
      </c>
      <c r="H11" s="2">
        <f>IFERROR(INDEX(D11:G11,COUNT(D11:G11)),"")</f>
        <v>22733425204</v>
      </c>
      <c r="I11" s="2">
        <f t="shared" ref="I11:N11" si="8">IFERROR(INDEX(I51:I500,MATCH($C$11,$C$51:$C$500,0)),"")</f>
        <v>25147777129</v>
      </c>
      <c r="J11" s="2">
        <f t="shared" si="8"/>
        <v>23004721304</v>
      </c>
      <c r="K11" s="2">
        <f t="shared" si="8"/>
        <v>31001411447</v>
      </c>
      <c r="L11" s="2">
        <f t="shared" si="8"/>
        <v>30056999568</v>
      </c>
      <c r="M11" s="2">
        <f t="shared" si="8"/>
        <v>25317191299</v>
      </c>
      <c r="N11" s="2">
        <f t="shared" si="8"/>
        <v>16618182777</v>
      </c>
    </row>
    <row r="12" spans="1:14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-23000000000</v>
      </c>
      <c r="E12" s="2">
        <f>IFERROR(INDEX(E51:E500,MATCH("Net Debt (Quarter)",$C$51:$C$500,0)),"")</f>
        <v>-23000000000</v>
      </c>
      <c r="H12" s="2">
        <f>IFERROR(INDEX(D12:G12,COUNT(D12:G12)),"")</f>
        <v>-23000000000</v>
      </c>
      <c r="I12" s="2">
        <f t="shared" ref="I12:N12" si="9">IFERROR(INDEX(I51:I500,MATCH($C$12,$C$51:$C$500,0)),"")</f>
        <v>-25000000000</v>
      </c>
      <c r="J12" s="2">
        <f t="shared" si="9"/>
        <v>-23000000000</v>
      </c>
      <c r="K12" s="2">
        <f t="shared" si="9"/>
        <v>-31000000000</v>
      </c>
      <c r="L12" s="2">
        <f t="shared" si="9"/>
        <v>-30000000000</v>
      </c>
      <c r="M12" s="2">
        <f t="shared" si="9"/>
        <v>-25000000000</v>
      </c>
      <c r="N12" s="2">
        <f t="shared" si="9"/>
        <v>-14000000000</v>
      </c>
    </row>
    <row r="13" spans="1:14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N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1000000000</v>
      </c>
      <c r="N13" s="2">
        <f t="shared" si="10"/>
        <v>2000000000</v>
      </c>
    </row>
    <row r="14" spans="1:14" ht="15.5" x14ac:dyDescent="0.35">
      <c r="C14" t="s">
        <v>27</v>
      </c>
      <c r="D14" s="2">
        <f>IFERROR(INDEX(D51:D500,MATCH($C$14,$C$51:$C$500,0)),"")</f>
        <v>0</v>
      </c>
      <c r="E14" s="2">
        <f>IFERROR(INDEX(E51:E500,MATCH($C$14,$C$51:$C$500,0)),"")</f>
        <v>0</v>
      </c>
      <c r="H14" s="2">
        <f>IFERROR(SUM(D14:G14)*(4/MAX(1,COUNT(D14:G14))),"")</f>
        <v>0</v>
      </c>
      <c r="I14" s="2">
        <f t="shared" ref="I14:N14" si="11">IFERROR(INDEX(I51:I500,MATCH($C$14,$C$51:$C$500,0)),"")</f>
        <v>0</v>
      </c>
      <c r="J14" s="2">
        <f t="shared" si="11"/>
        <v>0</v>
      </c>
      <c r="K14" s="2">
        <f t="shared" si="11"/>
        <v>0</v>
      </c>
      <c r="L14" s="2">
        <f t="shared" si="11"/>
        <v>-3342936</v>
      </c>
      <c r="M14" s="2">
        <f t="shared" si="11"/>
        <v>-65582968</v>
      </c>
      <c r="N14" s="2">
        <f t="shared" si="11"/>
        <v>-159251863</v>
      </c>
    </row>
    <row r="15" spans="1:14" ht="15.5" x14ac:dyDescent="0.35">
      <c r="C15" t="s">
        <v>28</v>
      </c>
      <c r="D15" s="2">
        <f>IFERROR(INDEX(D51:D500,MATCH($C$15,$C$51:$C$500,0)),"")</f>
        <v>-43228337</v>
      </c>
      <c r="E15" s="2">
        <f>IFERROR(INDEX(E51:E500,MATCH($C$15,$C$51:$C$500,0)),"")</f>
        <v>91007400</v>
      </c>
      <c r="H15" s="2">
        <f>IFERROR(SUM(D15:G15)*(4/MAX(1,COUNT(D15:G15))),"")</f>
        <v>95558126</v>
      </c>
      <c r="I15" s="2">
        <f t="shared" ref="I15:N15" si="12">IFERROR(INDEX(I51:I500,MATCH($C$15,$C$51:$C$500,0)),"")</f>
        <v>-1284096850</v>
      </c>
      <c r="J15" s="2">
        <f t="shared" si="12"/>
        <v>-749220102</v>
      </c>
      <c r="K15" s="2">
        <f t="shared" si="12"/>
        <v>-1095609143</v>
      </c>
      <c r="L15" s="2">
        <f t="shared" si="12"/>
        <v>-1411260574</v>
      </c>
      <c r="M15" s="2">
        <f t="shared" si="12"/>
        <v>-1103089305</v>
      </c>
      <c r="N15" s="2">
        <f t="shared" si="12"/>
        <v>-562823259</v>
      </c>
    </row>
    <row r="16" spans="1:14" ht="15.5" x14ac:dyDescent="0.35">
      <c r="C16" t="s">
        <v>29</v>
      </c>
      <c r="D16" s="2">
        <f>IFERROR(INDEX(D51:D500,MATCH($C$16,$C$51:$C$500,0)),"")</f>
        <v>391027097</v>
      </c>
      <c r="E16" s="2">
        <f>IFERROR(INDEX(E51:E500,MATCH($C$16,$C$51:$C$500,0)),"")</f>
        <v>-1999806884</v>
      </c>
      <c r="H16" s="2">
        <f>IFERROR(SUM(D16:G16)*(4/MAX(1,COUNT(D16:G16))),"")</f>
        <v>-3217559574</v>
      </c>
      <c r="I16" s="2">
        <f t="shared" ref="I16:N16" si="13">IFERROR(INDEX(I51:I500,MATCH($C$16,$C$51:$C$500,0)),"")</f>
        <v>2765865775</v>
      </c>
      <c r="J16" s="2">
        <f t="shared" si="13"/>
        <v>1211140485</v>
      </c>
      <c r="K16" s="2">
        <f t="shared" si="13"/>
        <v>3948504777</v>
      </c>
      <c r="L16" s="2">
        <f t="shared" si="13"/>
        <v>6127828354</v>
      </c>
      <c r="M16" s="2">
        <f t="shared" si="13"/>
        <v>5014206111</v>
      </c>
      <c r="N16" s="2">
        <f t="shared" si="13"/>
        <v>2095373835</v>
      </c>
    </row>
    <row r="17" spans="1:14" ht="15.5" x14ac:dyDescent="0.35">
      <c r="A17" t="s">
        <v>30</v>
      </c>
    </row>
    <row r="18" spans="1:14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</row>
    <row r="19" spans="1:14" ht="15.5" x14ac:dyDescent="0.35">
      <c r="A19" t="s">
        <v>40</v>
      </c>
      <c r="C19" t="s">
        <v>41</v>
      </c>
    </row>
    <row r="20" spans="1:14" ht="15.5" x14ac:dyDescent="0.35">
      <c r="A20" t="s">
        <v>42</v>
      </c>
      <c r="C20" t="s">
        <v>43</v>
      </c>
      <c r="D20" s="2">
        <f ca="1">IFERROR(D21*D2,"")</f>
        <v>148200000000</v>
      </c>
      <c r="E20" s="2">
        <f ca="1">IFERROR(E21*E2,"")</f>
        <v>139650000000</v>
      </c>
      <c r="H20" s="2">
        <f t="shared" ref="H20:N20" ca="1" si="14">IFERROR(H21*H2,"")</f>
        <v>139650000000</v>
      </c>
      <c r="I20" s="2">
        <f t="shared" ca="1" si="14"/>
        <v>152000000000</v>
      </c>
      <c r="J20" s="2">
        <f t="shared" ca="1" si="14"/>
        <v>92150000000</v>
      </c>
      <c r="K20" s="2">
        <f t="shared" ca="1" si="14"/>
        <v>96900000000</v>
      </c>
      <c r="L20" s="2">
        <f t="shared" ca="1" si="14"/>
        <v>107350000000</v>
      </c>
      <c r="M20" s="2">
        <f t="shared" ca="1" si="14"/>
        <v>108300000000</v>
      </c>
      <c r="N20" s="2" t="str">
        <f t="shared" ca="1" si="14"/>
        <v/>
      </c>
    </row>
    <row r="21" spans="1:14" ht="15.5" x14ac:dyDescent="0.35">
      <c r="C21" t="s">
        <v>12</v>
      </c>
      <c r="D21" s="2">
        <f>IFERROR(INDEX(D51:D500,MATCH($C$7,$C$51:$C$500,0)),"")</f>
        <v>950000000</v>
      </c>
      <c r="E21" s="2">
        <f>IFERROR(INDEX(E51:E500,MATCH($C$7,$C$51:$C$500,0)),"")</f>
        <v>950000000</v>
      </c>
      <c r="H21" s="2">
        <f>IFERROR(INDEX(D21:G21,COUNT(D21:G21)),"")</f>
        <v>950000000</v>
      </c>
      <c r="I21" s="2">
        <f t="shared" ref="I21:N21" si="15">IFERROR(INDEX(I51:I500,MATCH($C$7,$C$51:$C$500,0)),"")</f>
        <v>950000000</v>
      </c>
      <c r="J21" s="2">
        <f t="shared" si="15"/>
        <v>950000000</v>
      </c>
      <c r="K21" s="2">
        <f t="shared" si="15"/>
        <v>950000000</v>
      </c>
      <c r="L21" s="2">
        <f t="shared" si="15"/>
        <v>950000000</v>
      </c>
      <c r="M21" s="2">
        <f t="shared" si="15"/>
        <v>950000000</v>
      </c>
      <c r="N21" s="2">
        <f t="shared" si="15"/>
        <v>900000000</v>
      </c>
    </row>
    <row r="23" spans="1:14" ht="15.5" x14ac:dyDescent="0.35">
      <c r="B23" t="s">
        <v>44</v>
      </c>
      <c r="C23" t="s">
        <v>45</v>
      </c>
      <c r="D23" s="3">
        <f>IFERROR(D5/D6*100,"")</f>
        <v>8.8678750240463428E-2</v>
      </c>
      <c r="E23" s="3">
        <f>IFERROR(E5/E6*100,"")</f>
        <v>-3.7189462332117258</v>
      </c>
      <c r="H23" s="3">
        <f t="shared" ref="H23:N23" si="16">IFERROR(H5/H6*100,"")</f>
        <v>-7.2597291361303791</v>
      </c>
      <c r="I23" s="3">
        <f t="shared" si="16"/>
        <v>3.1257553193801759</v>
      </c>
      <c r="J23" s="3">
        <f t="shared" si="16"/>
        <v>3.8150540037140219</v>
      </c>
      <c r="K23" s="3">
        <f t="shared" si="16"/>
        <v>8.3644674085083253</v>
      </c>
      <c r="L23" s="3">
        <f t="shared" si="16"/>
        <v>15.582922933820409</v>
      </c>
      <c r="M23" s="3">
        <f t="shared" si="16"/>
        <v>15.063120044738918</v>
      </c>
      <c r="N23" s="3">
        <f t="shared" si="16"/>
        <v>8.6596113487030681</v>
      </c>
    </row>
    <row r="24" spans="1:14" ht="15.5" x14ac:dyDescent="0.35">
      <c r="C24" t="s">
        <v>46</v>
      </c>
      <c r="D24" s="4">
        <f>IFERROR(_xlfn.RRI(5,I23,D23),"")</f>
        <v>-0.5095746428819754</v>
      </c>
      <c r="E24" s="4" t="str">
        <f>IFERROR(_xlfn.RRI(5,J23,E23),"")</f>
        <v/>
      </c>
      <c r="H24" s="4" t="str">
        <f t="shared" ref="H24:N24" si="17">IFERROR(_xlfn.RRI(5,M23,H23),"")</f>
        <v/>
      </c>
      <c r="I24" s="4">
        <f t="shared" si="17"/>
        <v>-0.18437352275896535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47</v>
      </c>
      <c r="C25" t="s">
        <v>48</v>
      </c>
      <c r="D25" s="3">
        <f>IFERROR(INDEX(D51:D500,MATCH($A$25,$C$51:$C$500,0)),"")</f>
        <v>0.04</v>
      </c>
      <c r="E25" s="3">
        <f>IFERROR(INDEX(E51:E500,MATCH($A$25,$C$51:$C$500,0)),"")</f>
        <v>-1.52</v>
      </c>
      <c r="H25" s="3">
        <f>IFERROR(INDEX(D25:G25,COUNT(D25:G25)),"")</f>
        <v>-1.52</v>
      </c>
      <c r="I25" s="3">
        <f t="shared" ref="I25:N25" si="18">IFERROR(INDEX(I51:I500,MATCH($C$25,$C$51:$C$500,0)),"")</f>
        <v>1.85</v>
      </c>
      <c r="J25" s="3">
        <f t="shared" si="18"/>
        <v>0.49</v>
      </c>
      <c r="K25" s="3">
        <f t="shared" si="18"/>
        <v>3.12</v>
      </c>
      <c r="L25" s="3">
        <f t="shared" si="18"/>
        <v>4.97</v>
      </c>
      <c r="M25" s="3">
        <f t="shared" si="18"/>
        <v>4.12</v>
      </c>
      <c r="N25" s="3">
        <f t="shared" si="18"/>
        <v>1.7</v>
      </c>
    </row>
    <row r="26" spans="1:14" ht="15.5" x14ac:dyDescent="0.35">
      <c r="C26" t="s">
        <v>49</v>
      </c>
      <c r="D26" s="4">
        <f>IFERROR(_xlfn.RRI(5,I25,D25),"")</f>
        <v>-0.53550862664336174</v>
      </c>
      <c r="E26" s="4" t="str">
        <f>IFERROR(_xlfn.RRI(5,J25,E25),"")</f>
        <v/>
      </c>
      <c r="H26" s="4" t="str">
        <f t="shared" ref="H26:N26" si="19">IFERROR(_xlfn.RRI(5,M25,H25),"")</f>
        <v/>
      </c>
      <c r="I26" s="4">
        <f t="shared" si="19"/>
        <v>1.7055286171035355E-2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50</v>
      </c>
      <c r="D27" s="3">
        <f>IFERROR(D4/D21,"")</f>
        <v>15.353794815789474</v>
      </c>
      <c r="E27" s="3">
        <f>IFERROR(E4/E21,"")</f>
        <v>13.629165499999999</v>
      </c>
      <c r="H27" s="3">
        <f t="shared" ref="H27:N27" si="20">IFERROR(H4/H21,"")</f>
        <v>57.965920631578946</v>
      </c>
      <c r="I27" s="3">
        <f t="shared" si="20"/>
        <v>61.578668525263161</v>
      </c>
      <c r="J27" s="3">
        <f t="shared" si="20"/>
        <v>47.057877516842105</v>
      </c>
      <c r="K27" s="3">
        <f t="shared" si="20"/>
        <v>30.309333769473685</v>
      </c>
      <c r="L27" s="3">
        <f t="shared" si="20"/>
        <v>27.369404470526316</v>
      </c>
      <c r="M27" s="3">
        <f t="shared" si="20"/>
        <v>21.345534353684211</v>
      </c>
      <c r="N27" s="3">
        <f t="shared" si="20"/>
        <v>17.890364752222222</v>
      </c>
    </row>
    <row r="28" spans="1:14" ht="15.5" x14ac:dyDescent="0.35">
      <c r="C28" t="s">
        <v>51</v>
      </c>
      <c r="D28" s="4">
        <f>IFERROR(_xlfn.RRI(5,I27,D27),"")</f>
        <v>-0.24254456236125155</v>
      </c>
      <c r="E28" s="4">
        <f>IFERROR(_xlfn.RRI(5,J27,E27),"")</f>
        <v>-0.21950992273214276</v>
      </c>
      <c r="H28" s="4">
        <f t="shared" ref="H28:N28" si="21">IFERROR(_xlfn.RRI(5,M27,H27),"")</f>
        <v>0.22116160585840405</v>
      </c>
      <c r="I28" s="4">
        <f t="shared" si="21"/>
        <v>0.28044880693644103</v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52</v>
      </c>
      <c r="H29" s="4">
        <f t="shared" ref="H29:N29" si="22">IFERROR(((H25-I25)/I25)*100%,"")</f>
        <v>-1.8216216216216217</v>
      </c>
      <c r="I29" s="4">
        <f t="shared" si="22"/>
        <v>2.7755102040816331</v>
      </c>
      <c r="J29" s="4">
        <f t="shared" si="22"/>
        <v>-0.84294871794871784</v>
      </c>
      <c r="K29" s="4">
        <f t="shared" si="22"/>
        <v>-0.37223340040241443</v>
      </c>
      <c r="L29" s="4">
        <f t="shared" si="22"/>
        <v>0.20631067961165039</v>
      </c>
      <c r="M29" s="4">
        <f t="shared" si="22"/>
        <v>1.4235294117647059</v>
      </c>
      <c r="N29" s="4" t="str">
        <f t="shared" si="22"/>
        <v/>
      </c>
    </row>
    <row r="30" spans="1:14" ht="15.5" x14ac:dyDescent="0.35">
      <c r="C30" t="s">
        <v>53</v>
      </c>
      <c r="H30" s="4">
        <f t="shared" ref="H30:N30" si="23">IFERROR(((H27-I27)/I27)*100%,"")</f>
        <v>-5.8668821203921535E-2</v>
      </c>
      <c r="I30" s="4">
        <f t="shared" si="23"/>
        <v>0.30857301210034466</v>
      </c>
      <c r="J30" s="4">
        <f t="shared" si="23"/>
        <v>0.55258699761447294</v>
      </c>
      <c r="K30" s="4">
        <f t="shared" si="23"/>
        <v>0.10741663385892569</v>
      </c>
      <c r="L30" s="4">
        <f t="shared" si="23"/>
        <v>0.28220751080904155</v>
      </c>
      <c r="M30" s="4">
        <f t="shared" si="23"/>
        <v>0.19313019322497665</v>
      </c>
      <c r="N30" s="4" t="str">
        <f t="shared" si="23"/>
        <v/>
      </c>
    </row>
    <row r="32" spans="1:14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37.01</v>
      </c>
      <c r="E32" s="3">
        <f>IFERROR(INDEX(E51:E500,MATCH($A$32,$C$51:$C$500,0)),"")</f>
        <v>36.97</v>
      </c>
      <c r="H32" s="3">
        <f>IFERROR(INDEX(D32:G32,COUNT(D32:G32)),"")</f>
        <v>36.97</v>
      </c>
      <c r="I32" s="3">
        <f t="shared" ref="I32:N32" si="24">IFERROR(INDEX(I51:I500,MATCH($C$32,$C$51:$C$500,0)),"")</f>
        <v>38.49</v>
      </c>
      <c r="J32" s="3">
        <f t="shared" si="24"/>
        <v>36.869999999999997</v>
      </c>
      <c r="K32" s="3">
        <f t="shared" si="24"/>
        <v>35.21</v>
      </c>
      <c r="L32" s="3">
        <f t="shared" si="24"/>
        <v>32.15</v>
      </c>
      <c r="M32" s="3">
        <f t="shared" si="24"/>
        <v>27.14</v>
      </c>
      <c r="N32" s="3">
        <f t="shared" si="24"/>
        <v>19.13</v>
      </c>
    </row>
    <row r="33" spans="1:14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3.97</v>
      </c>
      <c r="E33" s="3">
        <f>IFERROR(INDEX(E51:E500,MATCH($A$33,$C$51:$C$500,0)),"")</f>
        <v>4.1399999999999997</v>
      </c>
      <c r="H33" s="3">
        <f>IFERROR(INDEX(D33:G33,COUNT(D33:G33)),"")</f>
        <v>4.1399999999999997</v>
      </c>
      <c r="I33" s="3">
        <f t="shared" ref="I33:N33" si="25">IFERROR(INDEX(I51:I500,MATCH($C$33,$C$51:$C$500,0)),"")</f>
        <v>4.16</v>
      </c>
      <c r="J33" s="3">
        <f t="shared" si="25"/>
        <v>2.63</v>
      </c>
      <c r="K33" s="3">
        <f t="shared" si="25"/>
        <v>2.9</v>
      </c>
      <c r="L33" s="3">
        <f t="shared" si="25"/>
        <v>3.51</v>
      </c>
      <c r="M33" s="3">
        <f t="shared" si="25"/>
        <v>4.2</v>
      </c>
      <c r="N33" s="3">
        <f t="shared" si="25"/>
        <v>0</v>
      </c>
    </row>
    <row r="34" spans="1:14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3675</v>
      </c>
      <c r="E34" s="3">
        <f>IFERROR(INDEX(E51:E500,MATCH($A$34,$C$51:$C$500,0)),"")</f>
        <v>-100.66</v>
      </c>
      <c r="H34" s="3">
        <f>IFERROR(INDEX(D34:G34,COUNT(D34:G34)),"")</f>
        <v>-100.66</v>
      </c>
      <c r="I34" s="3">
        <f t="shared" ref="I34:N34" si="26">IFERROR(INDEX(I51:I500,MATCH($C$34,$C$51:$C$500,0)),"")</f>
        <v>86.49</v>
      </c>
      <c r="J34" s="3">
        <f t="shared" si="26"/>
        <v>197.96</v>
      </c>
      <c r="K34" s="3">
        <f t="shared" si="26"/>
        <v>32.69</v>
      </c>
      <c r="L34" s="3">
        <f t="shared" si="26"/>
        <v>22.74</v>
      </c>
      <c r="M34" s="3">
        <f t="shared" si="26"/>
        <v>27.67</v>
      </c>
      <c r="N34" s="3">
        <f t="shared" si="26"/>
        <v>0</v>
      </c>
    </row>
    <row r="35" spans="1:14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9.57</v>
      </c>
      <c r="E35" s="3">
        <f>IFERROR(INDEX(E51:E500,MATCH($A$35,$C$51:$C$500,0)),"")</f>
        <v>11.22</v>
      </c>
      <c r="H35" s="3">
        <f>IFERROR(INDEX(D35:G35,COUNT(D35:G35)),"")</f>
        <v>11.22</v>
      </c>
      <c r="I35" s="3">
        <f t="shared" ref="I35:N35" si="27">IFERROR(INDEX(I51:I500,MATCH($C$35,$C$51:$C$500,0)),"")</f>
        <v>2.6</v>
      </c>
      <c r="J35" s="3">
        <f t="shared" si="27"/>
        <v>2.06</v>
      </c>
      <c r="K35" s="3">
        <f t="shared" si="27"/>
        <v>3.36</v>
      </c>
      <c r="L35" s="3">
        <f t="shared" si="27"/>
        <v>4.13</v>
      </c>
      <c r="M35" s="3">
        <f t="shared" si="27"/>
        <v>5.34</v>
      </c>
      <c r="N35" s="3">
        <f t="shared" si="27"/>
        <v>0</v>
      </c>
    </row>
    <row r="36" spans="1:14" ht="15.5" x14ac:dyDescent="0.35">
      <c r="B36" t="s">
        <v>66</v>
      </c>
      <c r="C36" t="s">
        <v>67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N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</row>
    <row r="37" spans="1:14" ht="15.5" x14ac:dyDescent="0.35">
      <c r="B37" t="s">
        <v>68</v>
      </c>
      <c r="C37" t="s">
        <v>69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N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</row>
    <row r="50" spans="2:14" ht="15.5" x14ac:dyDescent="0.35">
      <c r="D50" t="s">
        <v>70</v>
      </c>
      <c r="E50" t="s">
        <v>243</v>
      </c>
      <c r="F50" t="s">
        <v>71</v>
      </c>
      <c r="G50" t="s">
        <v>244</v>
      </c>
      <c r="H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</row>
    <row r="51" spans="2:14" ht="15.5" x14ac:dyDescent="0.35">
      <c r="B51" t="s">
        <v>75</v>
      </c>
      <c r="C51" t="s">
        <v>6</v>
      </c>
      <c r="D51" s="5">
        <v>14586105075</v>
      </c>
      <c r="E51" s="5">
        <v>12947707225</v>
      </c>
      <c r="F51" s="5">
        <v>17963944112</v>
      </c>
      <c r="G51" s="5">
        <v>14714844058</v>
      </c>
      <c r="I51" s="5">
        <v>58499735099</v>
      </c>
      <c r="J51" s="5">
        <v>44704983641</v>
      </c>
      <c r="K51" s="5">
        <v>28793867081</v>
      </c>
      <c r="L51" s="5">
        <v>26000934247</v>
      </c>
      <c r="M51" s="5">
        <v>20278257636</v>
      </c>
      <c r="N51" s="5">
        <v>16101328277</v>
      </c>
    </row>
    <row r="52" spans="2:14" ht="15.5" x14ac:dyDescent="0.35">
      <c r="C52" t="s">
        <v>76</v>
      </c>
      <c r="D52" s="5">
        <v>-6824644491</v>
      </c>
      <c r="E52" s="5">
        <v>-6681871568</v>
      </c>
      <c r="F52" s="5">
        <v>-7425409262</v>
      </c>
      <c r="G52" s="5">
        <v>-7165394870</v>
      </c>
      <c r="I52" s="5">
        <v>-27866495799</v>
      </c>
      <c r="J52" s="5">
        <v>-18794671429</v>
      </c>
      <c r="K52" s="5">
        <v>-7635505509</v>
      </c>
      <c r="L52" s="5">
        <v>-5094675091</v>
      </c>
      <c r="M52" s="5">
        <v>-3373778988</v>
      </c>
      <c r="N52" s="5">
        <v>-2569184444</v>
      </c>
    </row>
    <row r="53" spans="2:14" ht="15.5" x14ac:dyDescent="0.35">
      <c r="C53" t="s">
        <v>77</v>
      </c>
      <c r="D53" s="5">
        <v>7761460584</v>
      </c>
      <c r="E53" s="5">
        <v>6265835657</v>
      </c>
      <c r="F53" s="5">
        <v>10538534850</v>
      </c>
      <c r="G53" s="5">
        <v>7549449188</v>
      </c>
      <c r="I53" s="5">
        <v>30633239300</v>
      </c>
      <c r="J53" s="5">
        <v>25910312212</v>
      </c>
      <c r="K53" s="5">
        <v>21158361572</v>
      </c>
      <c r="L53" s="5">
        <v>20906259156</v>
      </c>
      <c r="M53" s="5">
        <v>16904478648</v>
      </c>
      <c r="N53" s="5">
        <v>13532143833</v>
      </c>
    </row>
    <row r="54" spans="2:14" ht="15.5" x14ac:dyDescent="0.35">
      <c r="C54" t="s">
        <v>78</v>
      </c>
      <c r="D54" s="5">
        <v>-7465954289</v>
      </c>
      <c r="E54" s="5">
        <v>-8271462112</v>
      </c>
      <c r="F54" s="5">
        <v>-7289199960</v>
      </c>
      <c r="G54" s="5">
        <v>-6586110841</v>
      </c>
      <c r="I54" s="5">
        <v>-28083876991</v>
      </c>
      <c r="J54" s="5">
        <v>-24324566060</v>
      </c>
      <c r="K54" s="5">
        <v>-18172312875</v>
      </c>
      <c r="L54" s="5">
        <v>-15729088752</v>
      </c>
      <c r="M54" s="5">
        <v>-12293227047</v>
      </c>
      <c r="N54" s="5">
        <v>-11922367695</v>
      </c>
    </row>
    <row r="55" spans="2:14" ht="15.5" x14ac:dyDescent="0.35">
      <c r="C55" t="s">
        <v>246</v>
      </c>
      <c r="D55" s="5">
        <v>-7465954289</v>
      </c>
      <c r="E55" s="5">
        <v>-8271462112</v>
      </c>
      <c r="F55" s="5">
        <v>-7289199960</v>
      </c>
      <c r="G55" s="5">
        <v>-6586110841</v>
      </c>
      <c r="I55" s="5">
        <v>-28083876991</v>
      </c>
      <c r="J55" s="5">
        <v>-24324566060</v>
      </c>
      <c r="K55" s="5">
        <v>-18172312875</v>
      </c>
      <c r="L55" s="5">
        <v>-15729088752</v>
      </c>
      <c r="M55" s="5">
        <v>-12293227047</v>
      </c>
      <c r="N55" s="5">
        <v>-11922367695</v>
      </c>
    </row>
    <row r="56" spans="2:14" ht="15.5" x14ac:dyDescent="0.35">
      <c r="C56" t="s">
        <v>80</v>
      </c>
      <c r="D56" s="5">
        <v>295506295</v>
      </c>
      <c r="E56" s="5">
        <v>-2005626455</v>
      </c>
      <c r="F56" s="5">
        <v>3249334890</v>
      </c>
      <c r="G56" s="5">
        <v>963338347</v>
      </c>
      <c r="I56" s="5">
        <v>2549362309</v>
      </c>
      <c r="J56" s="5">
        <v>1585746152</v>
      </c>
      <c r="K56" s="5">
        <v>2986048697</v>
      </c>
      <c r="L56" s="5">
        <v>5177170404</v>
      </c>
      <c r="M56" s="5">
        <v>4611251601</v>
      </c>
      <c r="N56" s="5">
        <v>1609776138</v>
      </c>
    </row>
    <row r="57" spans="2:14" ht="15.5" x14ac:dyDescent="0.35">
      <c r="C57" t="s">
        <v>81</v>
      </c>
      <c r="D57" s="5">
        <v>95520802</v>
      </c>
      <c r="E57" s="5">
        <v>5819571</v>
      </c>
      <c r="F57" s="5">
        <v>-229152511</v>
      </c>
      <c r="G57" s="5">
        <v>69847897</v>
      </c>
      <c r="I57" s="5">
        <v>216503466</v>
      </c>
      <c r="J57" s="5">
        <v>-374605667</v>
      </c>
      <c r="K57" s="5">
        <v>962456080</v>
      </c>
      <c r="L57" s="5">
        <v>950657950</v>
      </c>
      <c r="M57" s="5">
        <v>402954510</v>
      </c>
      <c r="N57" s="5">
        <v>485597697</v>
      </c>
    </row>
    <row r="58" spans="2:14" ht="15.5" x14ac:dyDescent="0.35">
      <c r="C58" t="s">
        <v>142</v>
      </c>
      <c r="D58" s="5">
        <v>103160299</v>
      </c>
      <c r="E58" s="5">
        <v>107767257</v>
      </c>
      <c r="F58" s="5">
        <v>117188258</v>
      </c>
      <c r="G58" s="5">
        <v>120045216</v>
      </c>
      <c r="I58" s="5">
        <v>549421026</v>
      </c>
      <c r="J58" s="5">
        <v>496621267</v>
      </c>
      <c r="K58" s="5">
        <v>675168822</v>
      </c>
      <c r="L58" s="5">
        <v>463170911</v>
      </c>
      <c r="M58" s="5">
        <v>357347367</v>
      </c>
      <c r="N58" s="5">
        <v>326780916</v>
      </c>
    </row>
    <row r="59" spans="2:14" ht="15.5" x14ac:dyDescent="0.35">
      <c r="C59" t="s">
        <v>27</v>
      </c>
      <c r="L59" s="5">
        <v>-3342936</v>
      </c>
      <c r="M59" s="5">
        <v>-65582968</v>
      </c>
      <c r="N59" s="5">
        <v>-159251863</v>
      </c>
    </row>
    <row r="60" spans="2:14" ht="15.5" x14ac:dyDescent="0.35">
      <c r="C60" t="s">
        <v>83</v>
      </c>
      <c r="D60" s="5">
        <v>-7639497</v>
      </c>
      <c r="E60" s="5">
        <v>-101947686</v>
      </c>
      <c r="F60" s="5">
        <v>-346340769</v>
      </c>
      <c r="G60" s="5">
        <v>-50197319</v>
      </c>
      <c r="I60" s="5">
        <v>-332917560</v>
      </c>
      <c r="J60" s="5">
        <v>-871226934</v>
      </c>
      <c r="K60" s="5">
        <v>287287258</v>
      </c>
      <c r="L60" s="5">
        <v>490829975</v>
      </c>
      <c r="M60" s="5">
        <v>111190111</v>
      </c>
      <c r="N60" s="5">
        <v>318068644</v>
      </c>
    </row>
    <row r="61" spans="2:14" ht="15.5" x14ac:dyDescent="0.35">
      <c r="C61" t="s">
        <v>84</v>
      </c>
      <c r="D61" s="5">
        <v>95520802</v>
      </c>
      <c r="E61" s="5">
        <v>5819571</v>
      </c>
      <c r="F61" s="5">
        <v>-229152511</v>
      </c>
      <c r="G61" s="5">
        <v>69847897</v>
      </c>
      <c r="I61" s="5">
        <v>216503466</v>
      </c>
      <c r="J61" s="5">
        <v>-374605667</v>
      </c>
      <c r="K61" s="5">
        <v>962456080</v>
      </c>
      <c r="L61" s="5">
        <v>950657950</v>
      </c>
      <c r="M61" s="5">
        <v>402954510</v>
      </c>
      <c r="N61" s="5">
        <v>485597697</v>
      </c>
    </row>
    <row r="62" spans="2:14" ht="15.5" x14ac:dyDescent="0.35">
      <c r="C62" t="s">
        <v>29</v>
      </c>
      <c r="D62" s="5">
        <v>391027097</v>
      </c>
      <c r="E62" s="5">
        <v>-1999806884</v>
      </c>
      <c r="F62" s="5">
        <v>3020182379</v>
      </c>
      <c r="G62" s="5">
        <v>1033186244</v>
      </c>
      <c r="I62" s="5">
        <v>2765865775</v>
      </c>
      <c r="J62" s="5">
        <v>1211140485</v>
      </c>
      <c r="K62" s="5">
        <v>3948504777</v>
      </c>
      <c r="L62" s="5">
        <v>6127828354</v>
      </c>
      <c r="M62" s="5">
        <v>5014206111</v>
      </c>
      <c r="N62" s="5">
        <v>2095373835</v>
      </c>
    </row>
    <row r="63" spans="2:14" ht="15.5" x14ac:dyDescent="0.35">
      <c r="C63" t="s">
        <v>28</v>
      </c>
      <c r="D63" s="5">
        <v>-43228337</v>
      </c>
      <c r="E63" s="5">
        <v>91007400</v>
      </c>
      <c r="F63" s="5">
        <v>-1145056600</v>
      </c>
      <c r="G63" s="5">
        <v>-267385846</v>
      </c>
      <c r="I63" s="5">
        <v>-1284096850</v>
      </c>
      <c r="J63" s="5">
        <v>-749220102</v>
      </c>
      <c r="K63" s="5">
        <v>-1095609143</v>
      </c>
      <c r="L63" s="5">
        <v>-1411260574</v>
      </c>
      <c r="M63" s="5">
        <v>-1103089305</v>
      </c>
      <c r="N63" s="5">
        <v>-562823259</v>
      </c>
    </row>
    <row r="64" spans="2:14" ht="15.5" x14ac:dyDescent="0.35">
      <c r="C64" t="s">
        <v>85</v>
      </c>
      <c r="D64" s="5">
        <v>-134235737</v>
      </c>
      <c r="F64" s="5">
        <v>-1232750580</v>
      </c>
      <c r="G64" s="5">
        <v>-350478086</v>
      </c>
      <c r="I64" s="5">
        <v>-1621067550</v>
      </c>
      <c r="J64" s="5">
        <v>-1051358457</v>
      </c>
      <c r="K64" s="5">
        <v>-1382556903</v>
      </c>
      <c r="L64" s="5">
        <v>-1775191834</v>
      </c>
      <c r="M64" s="5">
        <v>-1253083545</v>
      </c>
      <c r="N64" s="5">
        <v>-850429199</v>
      </c>
    </row>
    <row r="65" spans="2:14" ht="15.5" x14ac:dyDescent="0.35">
      <c r="C65" t="s">
        <v>86</v>
      </c>
      <c r="J65" s="5">
        <v>-21048245</v>
      </c>
    </row>
    <row r="66" spans="2:14" ht="15.5" x14ac:dyDescent="0.35">
      <c r="C66" t="s">
        <v>87</v>
      </c>
      <c r="D66" s="5">
        <v>91007400</v>
      </c>
      <c r="E66" s="5">
        <v>91007400</v>
      </c>
      <c r="F66" s="5">
        <v>87693980</v>
      </c>
      <c r="G66" s="5">
        <v>83092240</v>
      </c>
      <c r="I66" s="5">
        <v>336970700</v>
      </c>
      <c r="J66" s="5">
        <v>323186600</v>
      </c>
      <c r="K66" s="5">
        <v>286947760</v>
      </c>
      <c r="L66" s="5">
        <v>363931260</v>
      </c>
      <c r="M66" s="5">
        <v>149994240</v>
      </c>
      <c r="N66" s="5">
        <v>287605940</v>
      </c>
    </row>
    <row r="67" spans="2:14" ht="15.5" x14ac:dyDescent="0.35">
      <c r="C67" t="s">
        <v>88</v>
      </c>
      <c r="D67" s="5">
        <v>-43228337</v>
      </c>
      <c r="E67" s="5">
        <v>91007400</v>
      </c>
      <c r="F67" s="5">
        <v>-1145056600</v>
      </c>
      <c r="G67" s="5">
        <v>-267385846</v>
      </c>
      <c r="I67" s="5">
        <v>-1284096850</v>
      </c>
      <c r="J67" s="5">
        <v>-749220102</v>
      </c>
      <c r="K67" s="5">
        <v>-1095609143</v>
      </c>
      <c r="L67" s="5">
        <v>-1411260574</v>
      </c>
      <c r="M67" s="5">
        <v>-1103089305</v>
      </c>
      <c r="N67" s="5">
        <v>-562823259</v>
      </c>
    </row>
    <row r="68" spans="2:14" ht="15.5" x14ac:dyDescent="0.35">
      <c r="C68" t="s">
        <v>247</v>
      </c>
      <c r="D68" s="5">
        <v>347798760</v>
      </c>
      <c r="E68" s="5">
        <v>-1908799484</v>
      </c>
      <c r="F68" s="5">
        <v>1875125779</v>
      </c>
      <c r="G68" s="5">
        <v>765800398</v>
      </c>
      <c r="I68" s="5">
        <v>1481768925</v>
      </c>
      <c r="J68" s="5">
        <v>461920383</v>
      </c>
      <c r="K68" s="5">
        <v>2852895634</v>
      </c>
      <c r="L68" s="5">
        <v>4716567780</v>
      </c>
      <c r="M68" s="5">
        <v>3911116806</v>
      </c>
      <c r="N68" s="5">
        <v>1532550576</v>
      </c>
    </row>
    <row r="69" spans="2:14" ht="15.5" x14ac:dyDescent="0.35">
      <c r="C69" t="s">
        <v>248</v>
      </c>
    </row>
    <row r="70" spans="2:14" ht="15.5" x14ac:dyDescent="0.35">
      <c r="C70" t="s">
        <v>89</v>
      </c>
      <c r="D70" s="5">
        <v>347798760</v>
      </c>
      <c r="E70" s="5">
        <v>-1908799484</v>
      </c>
      <c r="F70" s="5">
        <v>1875125779</v>
      </c>
      <c r="G70" s="5">
        <v>765800398</v>
      </c>
      <c r="I70" s="5">
        <v>1481768925</v>
      </c>
      <c r="J70" s="5">
        <v>461920383</v>
      </c>
      <c r="K70" s="5">
        <v>2852895634</v>
      </c>
      <c r="L70" s="5">
        <v>4716567780</v>
      </c>
      <c r="M70" s="5">
        <v>3911116806</v>
      </c>
      <c r="N70" s="5">
        <v>1532550576</v>
      </c>
    </row>
    <row r="71" spans="2:14" ht="15.5" x14ac:dyDescent="0.35">
      <c r="C71" t="s">
        <v>90</v>
      </c>
      <c r="F71" s="5">
        <v>-213074160</v>
      </c>
      <c r="I71" s="5">
        <v>-213074160</v>
      </c>
      <c r="J71" s="5">
        <v>974175540</v>
      </c>
      <c r="K71" s="5">
        <v>-55647540</v>
      </c>
      <c r="L71" s="5">
        <v>42865680</v>
      </c>
      <c r="M71" s="5">
        <v>-27363960</v>
      </c>
      <c r="N71" s="5">
        <v>-41375910</v>
      </c>
    </row>
    <row r="72" spans="2:14" ht="15.5" x14ac:dyDescent="0.35">
      <c r="C72" t="s">
        <v>91</v>
      </c>
      <c r="D72" s="5">
        <v>347798760</v>
      </c>
      <c r="E72" s="5">
        <v>-1908799484</v>
      </c>
      <c r="F72" s="5">
        <v>1662051619</v>
      </c>
      <c r="G72" s="5">
        <v>765800398</v>
      </c>
      <c r="I72" s="5">
        <v>1268694765</v>
      </c>
      <c r="J72" s="5">
        <v>1436095923</v>
      </c>
      <c r="K72" s="5">
        <v>2797248094</v>
      </c>
      <c r="L72" s="5">
        <v>4759433460</v>
      </c>
      <c r="M72" s="5">
        <v>3883752846</v>
      </c>
      <c r="N72" s="5">
        <v>1491174666</v>
      </c>
    </row>
    <row r="73" spans="2:14" ht="15.5" x14ac:dyDescent="0.35">
      <c r="C73" t="s">
        <v>92</v>
      </c>
      <c r="D73" s="5">
        <v>347798759</v>
      </c>
      <c r="E73" s="5">
        <v>-1908799483</v>
      </c>
      <c r="F73" s="5">
        <v>1875125778</v>
      </c>
      <c r="G73" s="5">
        <v>765800400</v>
      </c>
      <c r="I73" s="5">
        <v>1481768925</v>
      </c>
      <c r="J73" s="5">
        <v>461920384</v>
      </c>
      <c r="K73" s="5">
        <v>2852895634</v>
      </c>
      <c r="L73" s="5">
        <v>4716567780</v>
      </c>
      <c r="M73" s="5">
        <v>3911116806</v>
      </c>
      <c r="N73" s="5">
        <v>1532550576</v>
      </c>
    </row>
    <row r="74" spans="2:14" ht="15.5" x14ac:dyDescent="0.35">
      <c r="C74" t="s">
        <v>8</v>
      </c>
      <c r="D74" s="5">
        <v>34565577</v>
      </c>
      <c r="E74" s="5">
        <v>-1443030080</v>
      </c>
      <c r="F74" s="5">
        <v>1726044125</v>
      </c>
      <c r="G74" s="5">
        <v>766747850</v>
      </c>
      <c r="I74" s="5">
        <v>1268694765</v>
      </c>
      <c r="J74" s="5">
        <v>1436095924</v>
      </c>
      <c r="K74" s="5">
        <v>2905084203</v>
      </c>
      <c r="L74" s="5">
        <v>4759433460</v>
      </c>
      <c r="M74" s="5">
        <v>3883752846</v>
      </c>
      <c r="N74" s="5">
        <v>1491174666</v>
      </c>
    </row>
    <row r="75" spans="2:14" ht="15.5" x14ac:dyDescent="0.35">
      <c r="C75" t="s">
        <v>93</v>
      </c>
      <c r="D75" s="5">
        <v>313233182</v>
      </c>
      <c r="E75" s="5">
        <v>-465769403</v>
      </c>
      <c r="F75" s="5">
        <v>-63992507</v>
      </c>
      <c r="G75" s="5">
        <v>-947450</v>
      </c>
      <c r="K75" s="5">
        <v>-107836109</v>
      </c>
    </row>
    <row r="76" spans="2:14" ht="15.5" x14ac:dyDescent="0.35">
      <c r="C76" t="s">
        <v>94</v>
      </c>
      <c r="D76" s="5">
        <v>347798759</v>
      </c>
      <c r="E76" s="5">
        <v>-1908799483</v>
      </c>
      <c r="F76" s="5">
        <v>1875125778</v>
      </c>
      <c r="G76" s="5">
        <v>765800400</v>
      </c>
      <c r="I76" s="5">
        <v>1481768925</v>
      </c>
      <c r="J76" s="5">
        <v>461920384</v>
      </c>
      <c r="K76" s="5">
        <v>2852895634</v>
      </c>
      <c r="L76" s="5">
        <v>4716567780</v>
      </c>
      <c r="M76" s="5">
        <v>3911116806</v>
      </c>
      <c r="N76" s="5">
        <v>1532550576</v>
      </c>
    </row>
    <row r="77" spans="2:14" ht="15.5" x14ac:dyDescent="0.35">
      <c r="C77" t="s">
        <v>95</v>
      </c>
      <c r="D77" s="5">
        <v>347798759</v>
      </c>
      <c r="E77" s="5">
        <v>-1908799483</v>
      </c>
      <c r="F77" s="5">
        <v>1662051618</v>
      </c>
      <c r="G77" s="5">
        <v>765800400</v>
      </c>
      <c r="I77" s="5">
        <v>1268694765</v>
      </c>
      <c r="J77" s="5">
        <v>1436095924</v>
      </c>
      <c r="K77" s="5">
        <v>2797248094</v>
      </c>
      <c r="L77" s="5">
        <v>4759433460</v>
      </c>
      <c r="M77" s="5">
        <v>3883752846</v>
      </c>
      <c r="N77" s="5">
        <v>1491174666</v>
      </c>
    </row>
    <row r="78" spans="2:14" ht="15.5" x14ac:dyDescent="0.35">
      <c r="C78" t="s">
        <v>96</v>
      </c>
      <c r="D78" s="5">
        <v>347798759</v>
      </c>
      <c r="E78" s="5">
        <v>-1908799483</v>
      </c>
      <c r="F78" s="5">
        <v>1662051618</v>
      </c>
      <c r="G78" s="5">
        <v>765800400</v>
      </c>
      <c r="I78" s="5">
        <v>1268694765</v>
      </c>
      <c r="J78" s="5">
        <v>1436095924</v>
      </c>
      <c r="K78" s="5">
        <v>2797248094</v>
      </c>
      <c r="L78" s="5">
        <v>4759433460</v>
      </c>
      <c r="M78" s="5">
        <v>3883752846</v>
      </c>
      <c r="N78" s="5">
        <v>1491174666</v>
      </c>
    </row>
    <row r="80" spans="2:14" ht="15.5" x14ac:dyDescent="0.35">
      <c r="B80" t="s">
        <v>97</v>
      </c>
      <c r="C80" t="s">
        <v>98</v>
      </c>
    </row>
    <row r="81" spans="3:14" ht="15.5" x14ac:dyDescent="0.35">
      <c r="C81" t="s">
        <v>99</v>
      </c>
    </row>
    <row r="82" spans="3:14" ht="15.5" x14ac:dyDescent="0.35">
      <c r="C82" t="s">
        <v>20</v>
      </c>
      <c r="D82" s="5">
        <v>23071352101</v>
      </c>
      <c r="E82" s="5">
        <v>22733425204</v>
      </c>
      <c r="F82" s="5">
        <v>25147777129</v>
      </c>
      <c r="G82" s="5">
        <v>22254980328</v>
      </c>
      <c r="I82" s="5">
        <v>25147777129</v>
      </c>
      <c r="J82" s="5">
        <v>23004721304</v>
      </c>
      <c r="K82" s="5">
        <v>31001411447</v>
      </c>
      <c r="L82" s="5">
        <v>30056999568</v>
      </c>
      <c r="M82" s="5">
        <v>25317191299</v>
      </c>
      <c r="N82" s="5">
        <v>16618182777</v>
      </c>
    </row>
    <row r="83" spans="3:14" ht="15.5" x14ac:dyDescent="0.35">
      <c r="C83" t="s">
        <v>100</v>
      </c>
      <c r="D83" s="5">
        <v>3901725717</v>
      </c>
      <c r="E83" s="5">
        <v>3901725717</v>
      </c>
      <c r="F83" s="5">
        <v>4001725717</v>
      </c>
      <c r="G83" s="5">
        <v>3138966549</v>
      </c>
      <c r="I83" s="5">
        <v>4001725717</v>
      </c>
      <c r="J83" s="5">
        <v>3138966549</v>
      </c>
      <c r="K83" s="5">
        <v>2662197249</v>
      </c>
      <c r="L83" s="5">
        <v>1638690838</v>
      </c>
      <c r="M83" s="5">
        <v>78426176</v>
      </c>
      <c r="N83" s="5">
        <v>457784027</v>
      </c>
    </row>
    <row r="84" spans="3:14" ht="15.5" x14ac:dyDescent="0.35">
      <c r="C84" t="s">
        <v>249</v>
      </c>
    </row>
    <row r="85" spans="3:14" ht="15.5" x14ac:dyDescent="0.35">
      <c r="C85" t="s">
        <v>250</v>
      </c>
      <c r="D85" s="5">
        <v>3338010223</v>
      </c>
      <c r="E85" s="5">
        <v>3294627138</v>
      </c>
      <c r="F85" s="5">
        <v>3369507856</v>
      </c>
      <c r="G85" s="5">
        <v>3387321522</v>
      </c>
      <c r="I85" s="5">
        <v>3369507856</v>
      </c>
      <c r="J85" s="5">
        <v>1923725973</v>
      </c>
      <c r="K85" s="5">
        <v>770962976</v>
      </c>
      <c r="L85" s="5">
        <v>116078791</v>
      </c>
      <c r="M85" s="5">
        <v>49467329</v>
      </c>
      <c r="N85" s="5">
        <v>96076159</v>
      </c>
    </row>
    <row r="86" spans="3:14" ht="15.5" x14ac:dyDescent="0.35">
      <c r="C86" t="s">
        <v>251</v>
      </c>
      <c r="D86" s="5">
        <v>3901725717</v>
      </c>
      <c r="E86" s="5">
        <v>3901725717</v>
      </c>
      <c r="F86" s="5">
        <v>4001725717</v>
      </c>
      <c r="G86" s="5">
        <v>3138966549</v>
      </c>
      <c r="I86" s="5">
        <v>4001725717</v>
      </c>
      <c r="J86" s="5">
        <v>3138966549</v>
      </c>
      <c r="K86" s="5">
        <v>2662197249</v>
      </c>
      <c r="L86" s="5">
        <v>1638690838</v>
      </c>
      <c r="M86" s="5">
        <v>78426176</v>
      </c>
      <c r="N86" s="5">
        <v>457784027</v>
      </c>
    </row>
    <row r="87" spans="3:14" ht="15.5" x14ac:dyDescent="0.35">
      <c r="C87" t="s">
        <v>102</v>
      </c>
      <c r="D87" s="5">
        <v>254698144</v>
      </c>
      <c r="E87" s="5">
        <v>385918373</v>
      </c>
      <c r="F87" s="5">
        <v>277235072</v>
      </c>
      <c r="G87" s="5">
        <v>236976797</v>
      </c>
      <c r="I87" s="5">
        <v>277235072</v>
      </c>
      <c r="J87" s="5">
        <v>76708254</v>
      </c>
    </row>
    <row r="88" spans="3:14" ht="15.5" x14ac:dyDescent="0.35">
      <c r="C88" t="s">
        <v>252</v>
      </c>
      <c r="D88" s="5">
        <v>254698144</v>
      </c>
      <c r="E88" s="5">
        <v>385918373</v>
      </c>
      <c r="F88" s="5">
        <v>277235072</v>
      </c>
      <c r="G88" s="5">
        <v>236976797</v>
      </c>
      <c r="I88" s="5">
        <v>277235072</v>
      </c>
      <c r="J88" s="5">
        <v>76708254</v>
      </c>
    </row>
    <row r="89" spans="3:14" ht="15.5" x14ac:dyDescent="0.35">
      <c r="C89" t="s">
        <v>83</v>
      </c>
      <c r="D89" s="5">
        <v>877679400</v>
      </c>
      <c r="E89" s="5">
        <v>877679400</v>
      </c>
      <c r="F89" s="5">
        <v>877679400</v>
      </c>
      <c r="G89" s="5">
        <v>1090753560</v>
      </c>
      <c r="I89" s="5">
        <v>877679400</v>
      </c>
      <c r="J89" s="5">
        <v>1090753560</v>
      </c>
      <c r="K89" s="5">
        <v>116578020</v>
      </c>
      <c r="L89" s="5">
        <v>172225560</v>
      </c>
      <c r="M89" s="5">
        <v>129359880</v>
      </c>
      <c r="N89" s="5">
        <v>156723840</v>
      </c>
    </row>
    <row r="90" spans="3:14" ht="15.5" x14ac:dyDescent="0.35">
      <c r="C90" t="s">
        <v>104</v>
      </c>
      <c r="D90" s="5">
        <v>28951262876</v>
      </c>
      <c r="E90" s="5">
        <v>28368683465</v>
      </c>
      <c r="F90" s="5">
        <v>30057008656</v>
      </c>
      <c r="G90" s="5">
        <v>26782223041</v>
      </c>
      <c r="I90" s="5">
        <v>30057008656</v>
      </c>
      <c r="J90" s="5">
        <v>26952453021</v>
      </c>
      <c r="K90" s="5">
        <v>34130695410</v>
      </c>
      <c r="L90" s="5">
        <v>31931822469</v>
      </c>
      <c r="M90" s="5">
        <v>25504389110</v>
      </c>
      <c r="N90" s="5">
        <v>17781524100</v>
      </c>
    </row>
    <row r="91" spans="3:14" ht="15.5" x14ac:dyDescent="0.35">
      <c r="C91" t="s">
        <v>105</v>
      </c>
    </row>
    <row r="92" spans="3:14" ht="15.5" x14ac:dyDescent="0.35">
      <c r="C92" t="s">
        <v>107</v>
      </c>
      <c r="D92" s="5">
        <v>3706182662</v>
      </c>
      <c r="E92" s="5">
        <v>3878845005</v>
      </c>
      <c r="F92" s="5">
        <v>4200076026</v>
      </c>
      <c r="G92" s="5">
        <v>4484753860</v>
      </c>
      <c r="I92" s="5">
        <v>4200076026</v>
      </c>
      <c r="J92" s="5">
        <v>5216500383</v>
      </c>
      <c r="K92" s="5">
        <v>6021692030</v>
      </c>
      <c r="L92" s="5">
        <v>6122223990</v>
      </c>
      <c r="M92" s="5">
        <v>6770150579</v>
      </c>
      <c r="N92" s="5">
        <v>5715862204</v>
      </c>
    </row>
    <row r="93" spans="3:14" ht="15.5" x14ac:dyDescent="0.35">
      <c r="C93" t="s">
        <v>396</v>
      </c>
      <c r="D93" s="5">
        <v>16640920237</v>
      </c>
      <c r="E93" s="5">
        <v>16640920237</v>
      </c>
      <c r="F93" s="5">
        <v>16640920237</v>
      </c>
      <c r="G93" s="5">
        <v>16640920237</v>
      </c>
      <c r="I93" s="5">
        <v>16640920237</v>
      </c>
      <c r="J93" s="5">
        <v>12251542416</v>
      </c>
      <c r="K93" s="5">
        <v>1089240733</v>
      </c>
    </row>
    <row r="94" spans="3:14" ht="15.5" x14ac:dyDescent="0.35">
      <c r="C94" t="s">
        <v>108</v>
      </c>
      <c r="D94" s="5">
        <v>99249988</v>
      </c>
      <c r="E94" s="5">
        <v>107024992</v>
      </c>
      <c r="F94" s="5">
        <v>39800000</v>
      </c>
      <c r="I94" s="5">
        <v>39800000</v>
      </c>
      <c r="N94" s="5">
        <v>11445182</v>
      </c>
    </row>
    <row r="95" spans="3:14" ht="15.5" x14ac:dyDescent="0.35">
      <c r="C95" t="s">
        <v>109</v>
      </c>
      <c r="D95" s="5">
        <v>1964624200</v>
      </c>
      <c r="E95" s="5">
        <v>1873616800</v>
      </c>
      <c r="F95" s="5">
        <v>1782609400</v>
      </c>
      <c r="G95" s="5">
        <v>1634817580</v>
      </c>
      <c r="I95" s="5">
        <v>1782609400</v>
      </c>
      <c r="J95" s="5">
        <v>1385540860</v>
      </c>
      <c r="K95" s="5">
        <v>1337121720</v>
      </c>
      <c r="L95" s="5">
        <v>1034478500</v>
      </c>
      <c r="M95" s="5">
        <v>682637560</v>
      </c>
      <c r="N95" s="5">
        <v>524925280</v>
      </c>
    </row>
    <row r="96" spans="3:14" ht="15.5" x14ac:dyDescent="0.35">
      <c r="C96" t="s">
        <v>110</v>
      </c>
      <c r="D96" s="5">
        <v>24974916627</v>
      </c>
      <c r="E96" s="5">
        <v>24797272280</v>
      </c>
      <c r="F96" s="5">
        <v>25099837783</v>
      </c>
      <c r="G96" s="5">
        <v>25511346449</v>
      </c>
      <c r="I96" s="5">
        <v>25099837783</v>
      </c>
      <c r="J96" s="5">
        <v>21524958758</v>
      </c>
      <c r="K96" s="5">
        <v>10425694608</v>
      </c>
      <c r="L96" s="5">
        <v>7156702490</v>
      </c>
      <c r="M96" s="5">
        <v>7452788139</v>
      </c>
      <c r="N96" s="5">
        <v>6252232666</v>
      </c>
    </row>
    <row r="97" spans="3:14" ht="15.5" x14ac:dyDescent="0.35">
      <c r="C97" t="s">
        <v>111</v>
      </c>
      <c r="D97" s="5">
        <v>53926179503</v>
      </c>
      <c r="E97" s="5">
        <v>53165955745</v>
      </c>
      <c r="F97" s="5">
        <v>55156846439</v>
      </c>
      <c r="G97" s="5">
        <v>52293569490</v>
      </c>
      <c r="I97" s="5">
        <v>55156846439</v>
      </c>
      <c r="J97" s="5">
        <v>48477411779</v>
      </c>
      <c r="K97" s="5">
        <v>44556390018</v>
      </c>
      <c r="L97" s="5">
        <v>39088524959</v>
      </c>
      <c r="M97" s="5">
        <v>32957177249</v>
      </c>
      <c r="N97" s="5">
        <v>24033756766</v>
      </c>
    </row>
    <row r="98" spans="3:14" ht="15.5" x14ac:dyDescent="0.35">
      <c r="C98" t="s">
        <v>112</v>
      </c>
    </row>
    <row r="99" spans="3:14" ht="15.5" x14ac:dyDescent="0.35">
      <c r="C99" t="s">
        <v>113</v>
      </c>
    </row>
    <row r="100" spans="3:14" ht="15.5" x14ac:dyDescent="0.35">
      <c r="C100" t="s">
        <v>114</v>
      </c>
      <c r="D100" s="5">
        <v>5321692400</v>
      </c>
      <c r="E100" s="5">
        <v>5146659766</v>
      </c>
      <c r="F100" s="5">
        <v>5724889477</v>
      </c>
      <c r="G100" s="5">
        <v>5261192661</v>
      </c>
      <c r="I100" s="5">
        <v>5724889477</v>
      </c>
      <c r="J100" s="5">
        <v>4192537094</v>
      </c>
      <c r="K100" s="5">
        <v>3117727613</v>
      </c>
      <c r="L100" s="5">
        <v>2862662987</v>
      </c>
      <c r="M100" s="5">
        <v>2581961643</v>
      </c>
      <c r="N100" s="5">
        <v>3220367114</v>
      </c>
    </row>
    <row r="101" spans="3:14" ht="15.5" x14ac:dyDescent="0.35">
      <c r="C101" t="s">
        <v>115</v>
      </c>
    </row>
    <row r="102" spans="3:14" ht="15.5" x14ac:dyDescent="0.35">
      <c r="C102" t="s">
        <v>253</v>
      </c>
      <c r="D102" s="5">
        <v>91002</v>
      </c>
      <c r="E102" s="5">
        <v>91002</v>
      </c>
      <c r="F102" s="5">
        <v>6750000</v>
      </c>
      <c r="G102" s="5">
        <v>6771650</v>
      </c>
      <c r="I102" s="5">
        <v>6750000</v>
      </c>
      <c r="J102" s="5">
        <v>18611850</v>
      </c>
      <c r="K102" s="5">
        <v>37690786</v>
      </c>
      <c r="L102" s="5">
        <v>127219315</v>
      </c>
      <c r="M102" s="5">
        <v>207851320</v>
      </c>
      <c r="N102" s="5">
        <v>197093357</v>
      </c>
    </row>
    <row r="103" spans="3:14" ht="15.5" x14ac:dyDescent="0.35">
      <c r="C103" t="s">
        <v>118</v>
      </c>
    </row>
    <row r="104" spans="3:14" ht="15.5" x14ac:dyDescent="0.35">
      <c r="C104" t="s">
        <v>254</v>
      </c>
      <c r="D104" s="5">
        <v>3338010223</v>
      </c>
      <c r="E104" s="5">
        <v>3294627138</v>
      </c>
      <c r="F104" s="5">
        <v>3369507856</v>
      </c>
      <c r="G104" s="5">
        <v>3387321522</v>
      </c>
      <c r="I104" s="5">
        <v>3369507856</v>
      </c>
      <c r="J104" s="5">
        <v>1923725973</v>
      </c>
      <c r="K104" s="5">
        <v>770962976</v>
      </c>
      <c r="L104" s="5">
        <v>116078791</v>
      </c>
      <c r="M104" s="5">
        <v>49467329</v>
      </c>
      <c r="N104" s="5">
        <v>96076159</v>
      </c>
    </row>
    <row r="105" spans="3:14" ht="15.5" x14ac:dyDescent="0.35">
      <c r="C105" t="s">
        <v>116</v>
      </c>
      <c r="D105" s="5">
        <v>143313459</v>
      </c>
      <c r="E105" s="5">
        <v>159017470</v>
      </c>
      <c r="F105" s="5">
        <v>76010562</v>
      </c>
      <c r="G105" s="5">
        <v>164811914</v>
      </c>
      <c r="I105" s="5">
        <v>76010562</v>
      </c>
      <c r="J105" s="5">
        <v>79997999</v>
      </c>
      <c r="K105" s="5">
        <v>94085462</v>
      </c>
      <c r="L105" s="5">
        <v>57550849</v>
      </c>
      <c r="M105" s="5">
        <v>22334880</v>
      </c>
      <c r="N105" s="5">
        <v>51283318</v>
      </c>
    </row>
    <row r="106" spans="3:14" ht="15.5" x14ac:dyDescent="0.35">
      <c r="C106" t="s">
        <v>117</v>
      </c>
      <c r="D106" s="5">
        <v>542434969</v>
      </c>
      <c r="E106" s="5">
        <v>530081409</v>
      </c>
      <c r="F106" s="5">
        <v>786178311</v>
      </c>
      <c r="G106" s="5">
        <v>560944827</v>
      </c>
      <c r="I106" s="5">
        <v>786178311</v>
      </c>
      <c r="J106" s="5">
        <v>615908524</v>
      </c>
      <c r="K106" s="5">
        <v>662068141</v>
      </c>
      <c r="L106" s="5">
        <v>1294031284</v>
      </c>
      <c r="M106" s="5">
        <v>712941641</v>
      </c>
      <c r="N106" s="5">
        <v>744276632</v>
      </c>
    </row>
    <row r="107" spans="3:14" ht="15.5" x14ac:dyDescent="0.35">
      <c r="C107" t="s">
        <v>124</v>
      </c>
    </row>
    <row r="108" spans="3:14" ht="15.5" x14ac:dyDescent="0.35">
      <c r="C108" t="s">
        <v>255</v>
      </c>
      <c r="N108" s="5">
        <v>183523725</v>
      </c>
    </row>
    <row r="109" spans="3:14" ht="15.5" x14ac:dyDescent="0.35">
      <c r="C109" t="s">
        <v>125</v>
      </c>
      <c r="D109" s="5">
        <v>681098331</v>
      </c>
      <c r="E109" s="5">
        <v>671825854</v>
      </c>
      <c r="F109" s="5">
        <v>662679613</v>
      </c>
      <c r="G109" s="5">
        <v>653657890</v>
      </c>
      <c r="I109" s="5">
        <v>662679613</v>
      </c>
      <c r="N109" s="5">
        <v>183523725</v>
      </c>
    </row>
    <row r="110" spans="3:14" ht="15.5" x14ac:dyDescent="0.35">
      <c r="C110" t="s">
        <v>122</v>
      </c>
      <c r="D110" s="5">
        <v>9626065659</v>
      </c>
      <c r="E110" s="5">
        <v>9217173294</v>
      </c>
      <c r="F110" s="5">
        <v>8843534793</v>
      </c>
      <c r="G110" s="5">
        <v>8177006280</v>
      </c>
      <c r="I110" s="5">
        <v>8843534793</v>
      </c>
      <c r="J110" s="5">
        <v>6642001934</v>
      </c>
      <c r="K110" s="5">
        <v>6707411016</v>
      </c>
      <c r="L110" s="5">
        <v>5683238613</v>
      </c>
      <c r="M110" s="5">
        <v>4592025706</v>
      </c>
      <c r="N110" s="5">
        <v>3593509845</v>
      </c>
    </row>
    <row r="111" spans="3:14" ht="15.5" x14ac:dyDescent="0.35">
      <c r="C111" t="s">
        <v>123</v>
      </c>
      <c r="D111" s="5">
        <v>9626065659</v>
      </c>
      <c r="E111" s="5">
        <v>9217173294</v>
      </c>
      <c r="F111" s="5">
        <v>8843534793</v>
      </c>
      <c r="G111" s="5">
        <v>8177006280</v>
      </c>
      <c r="I111" s="5">
        <v>8843534793</v>
      </c>
      <c r="J111" s="5">
        <v>6642001934</v>
      </c>
      <c r="K111" s="5">
        <v>6707411016</v>
      </c>
      <c r="L111" s="5">
        <v>5683238613</v>
      </c>
      <c r="M111" s="5">
        <v>4592025706</v>
      </c>
      <c r="N111" s="5">
        <v>3593509845</v>
      </c>
    </row>
    <row r="112" spans="3:14" ht="15.5" x14ac:dyDescent="0.35">
      <c r="C112" t="s">
        <v>126</v>
      </c>
      <c r="D112" s="5">
        <v>14947758059</v>
      </c>
      <c r="E112" s="5">
        <v>14363833060</v>
      </c>
      <c r="F112" s="5">
        <v>14568424270</v>
      </c>
      <c r="G112" s="5">
        <v>13438198941</v>
      </c>
      <c r="I112" s="5">
        <v>14568424270</v>
      </c>
      <c r="J112" s="5">
        <v>10834539028</v>
      </c>
      <c r="K112" s="5">
        <v>9825138629</v>
      </c>
      <c r="L112" s="5">
        <v>8545901600</v>
      </c>
      <c r="M112" s="5">
        <v>7173987349</v>
      </c>
      <c r="N112" s="5">
        <v>6813876959</v>
      </c>
    </row>
    <row r="113" spans="2:14" ht="15.5" x14ac:dyDescent="0.35">
      <c r="C113" t="s">
        <v>127</v>
      </c>
    </row>
    <row r="114" spans="2:14" ht="15.5" x14ac:dyDescent="0.35">
      <c r="C114" t="s">
        <v>128</v>
      </c>
      <c r="D114" s="5">
        <v>9498685000</v>
      </c>
      <c r="E114" s="5">
        <v>9498685000</v>
      </c>
      <c r="F114" s="5">
        <v>9498685000</v>
      </c>
      <c r="G114" s="5">
        <v>9498685000</v>
      </c>
      <c r="I114" s="5">
        <v>9498685000</v>
      </c>
      <c r="J114" s="5">
        <v>9498685000</v>
      </c>
      <c r="K114" s="5">
        <v>9498685000</v>
      </c>
      <c r="L114" s="5">
        <v>9498685000</v>
      </c>
      <c r="M114" s="5">
        <v>9498685000</v>
      </c>
      <c r="N114" s="5">
        <v>9000000000</v>
      </c>
    </row>
    <row r="115" spans="2:14" ht="15.5" x14ac:dyDescent="0.35">
      <c r="C115" t="s">
        <v>129</v>
      </c>
      <c r="D115" s="5">
        <v>21680872247</v>
      </c>
      <c r="E115" s="5">
        <v>21680872247</v>
      </c>
      <c r="F115" s="5">
        <v>21680872247</v>
      </c>
      <c r="G115" s="5">
        <v>21680872247</v>
      </c>
      <c r="I115" s="5">
        <v>21680872247</v>
      </c>
      <c r="J115" s="5">
        <v>21680872247</v>
      </c>
      <c r="K115" s="5">
        <v>21680872247</v>
      </c>
      <c r="L115" s="5">
        <v>21680872247</v>
      </c>
      <c r="M115" s="5">
        <v>21680872247</v>
      </c>
      <c r="N115" s="5">
        <v>17500000000</v>
      </c>
    </row>
    <row r="116" spans="2:14" ht="15.5" x14ac:dyDescent="0.35">
      <c r="C116" t="s">
        <v>130</v>
      </c>
      <c r="D116" s="5">
        <v>3095139606</v>
      </c>
      <c r="E116" s="5">
        <v>3060574029</v>
      </c>
      <c r="F116" s="5">
        <v>4503604109</v>
      </c>
      <c r="G116" s="5">
        <v>2290162302</v>
      </c>
      <c r="I116" s="5">
        <v>4503604109</v>
      </c>
      <c r="J116" s="5">
        <v>2747511661</v>
      </c>
      <c r="K116" s="5">
        <v>2151572295</v>
      </c>
      <c r="L116" s="5">
        <v>-809159448</v>
      </c>
      <c r="M116" s="5">
        <v>-5525727227</v>
      </c>
      <c r="N116" s="5">
        <v>-9436844033</v>
      </c>
    </row>
    <row r="117" spans="2:14" ht="15.5" x14ac:dyDescent="0.35">
      <c r="C117" t="s">
        <v>131</v>
      </c>
      <c r="D117" s="5">
        <v>3826045191</v>
      </c>
      <c r="E117" s="5">
        <v>3684312009</v>
      </c>
      <c r="F117" s="5">
        <v>4027581413</v>
      </c>
      <c r="G117" s="5">
        <v>4294897442</v>
      </c>
      <c r="I117" s="5">
        <v>4027581413</v>
      </c>
      <c r="J117" s="5">
        <v>2625050283</v>
      </c>
      <c r="K117" s="5">
        <v>1283543827</v>
      </c>
    </row>
    <row r="118" spans="2:14" ht="15.5" x14ac:dyDescent="0.35">
      <c r="C118" t="s">
        <v>10</v>
      </c>
      <c r="D118" s="5">
        <v>38978421444</v>
      </c>
      <c r="E118" s="5">
        <v>38802122685</v>
      </c>
      <c r="F118" s="5">
        <v>40588422169</v>
      </c>
      <c r="G118" s="5">
        <v>38855370551</v>
      </c>
      <c r="I118" s="5">
        <v>40588422169</v>
      </c>
      <c r="J118" s="5">
        <v>37642872751</v>
      </c>
      <c r="K118" s="5">
        <v>34731251389</v>
      </c>
      <c r="L118" s="5">
        <v>30542623359</v>
      </c>
      <c r="M118" s="5">
        <v>25783189900</v>
      </c>
      <c r="N118" s="5">
        <v>17219879807</v>
      </c>
    </row>
    <row r="119" spans="2:14" ht="15.5" x14ac:dyDescent="0.35">
      <c r="C119" t="s">
        <v>132</v>
      </c>
      <c r="D119" s="5">
        <v>53926179503</v>
      </c>
      <c r="E119" s="5">
        <v>53165955745</v>
      </c>
      <c r="F119" s="5">
        <v>55156846439</v>
      </c>
      <c r="G119" s="5">
        <v>52293569492</v>
      </c>
      <c r="I119" s="5">
        <v>55156846439</v>
      </c>
      <c r="J119" s="5">
        <v>48477411779</v>
      </c>
      <c r="K119" s="5">
        <v>44556390018</v>
      </c>
      <c r="L119" s="5">
        <v>39088524959</v>
      </c>
      <c r="M119" s="5">
        <v>32957177249</v>
      </c>
      <c r="N119" s="5">
        <v>24033756766</v>
      </c>
    </row>
    <row r="120" spans="2:14" ht="15.5" x14ac:dyDescent="0.35">
      <c r="C120" t="s">
        <v>133</v>
      </c>
      <c r="D120" s="5">
        <v>949868500</v>
      </c>
      <c r="E120" s="5">
        <v>949868500</v>
      </c>
      <c r="F120" s="5">
        <v>949868500</v>
      </c>
      <c r="G120" s="5">
        <v>949868500</v>
      </c>
      <c r="I120" s="5">
        <v>949868500</v>
      </c>
      <c r="J120" s="5">
        <v>949868500</v>
      </c>
      <c r="K120" s="5">
        <v>949868500</v>
      </c>
      <c r="L120" s="5">
        <v>949868500</v>
      </c>
      <c r="M120" s="5">
        <v>949868500</v>
      </c>
      <c r="N120" s="5">
        <v>900000000</v>
      </c>
    </row>
    <row r="122" spans="2:14" ht="15.5" x14ac:dyDescent="0.35">
      <c r="B122" t="s">
        <v>134</v>
      </c>
      <c r="C122" t="s">
        <v>135</v>
      </c>
      <c r="D122" s="5">
        <v>1083740188</v>
      </c>
      <c r="E122" s="5">
        <v>-2298264425</v>
      </c>
      <c r="F122" s="5">
        <v>2920306341</v>
      </c>
      <c r="G122" s="5">
        <v>3203704683</v>
      </c>
      <c r="I122" s="5">
        <v>5217142956</v>
      </c>
      <c r="J122" s="5">
        <v>2869622081</v>
      </c>
      <c r="K122" s="5">
        <v>3728380667</v>
      </c>
      <c r="L122" s="5">
        <v>5083165646</v>
      </c>
      <c r="M122" s="5">
        <v>6265078985</v>
      </c>
      <c r="N122" s="5">
        <v>2947704399</v>
      </c>
    </row>
    <row r="123" spans="2:14" ht="15.5" x14ac:dyDescent="0.35">
      <c r="C123" t="s">
        <v>136</v>
      </c>
      <c r="D123" s="5">
        <v>14709484692</v>
      </c>
      <c r="E123" s="5">
        <v>12520546183</v>
      </c>
      <c r="F123" s="5">
        <v>17396915161</v>
      </c>
      <c r="G123" s="5">
        <v>14544319847</v>
      </c>
      <c r="I123" s="5">
        <v>57268026606</v>
      </c>
      <c r="J123" s="5">
        <v>43960561512</v>
      </c>
      <c r="K123" s="5">
        <v>27704019573</v>
      </c>
      <c r="L123" s="5">
        <v>23794545492</v>
      </c>
      <c r="M123" s="5">
        <v>21131081075</v>
      </c>
      <c r="N123" s="5">
        <v>15682921134</v>
      </c>
    </row>
    <row r="124" spans="2:14" ht="15.5" x14ac:dyDescent="0.35">
      <c r="C124" t="s">
        <v>137</v>
      </c>
      <c r="D124" s="5">
        <v>-10288710297</v>
      </c>
      <c r="E124" s="5">
        <v>-11739194340</v>
      </c>
      <c r="F124" s="5">
        <v>-10303147988</v>
      </c>
      <c r="G124" s="5">
        <v>-9174419417</v>
      </c>
      <c r="I124" s="5">
        <v>-40579943760</v>
      </c>
      <c r="J124" s="5">
        <v>-30961251030</v>
      </c>
      <c r="K124" s="5">
        <v>-16582381439</v>
      </c>
      <c r="L124" s="5">
        <v>-11975626591</v>
      </c>
      <c r="M124" s="5">
        <v>-8678982585</v>
      </c>
      <c r="N124" s="5">
        <v>-6951929790</v>
      </c>
    </row>
    <row r="125" spans="2:14" ht="15.5" x14ac:dyDescent="0.35">
      <c r="C125" t="s">
        <v>139</v>
      </c>
      <c r="D125" s="5">
        <v>-2953080640</v>
      </c>
      <c r="E125" s="5">
        <v>-3309933429</v>
      </c>
      <c r="F125" s="5">
        <v>-2712028031</v>
      </c>
      <c r="G125" s="5">
        <v>-2684996344</v>
      </c>
      <c r="I125" s="5">
        <v>-10912767945</v>
      </c>
      <c r="J125" s="5">
        <v>-10037466072</v>
      </c>
      <c r="K125" s="5">
        <v>-8006980910</v>
      </c>
      <c r="L125" s="5">
        <v>-7417373346</v>
      </c>
      <c r="M125" s="5">
        <v>-6843886257</v>
      </c>
      <c r="N125" s="5">
        <v>-6398134904</v>
      </c>
    </row>
    <row r="126" spans="2:14" ht="15.5" x14ac:dyDescent="0.35">
      <c r="C126" t="s">
        <v>322</v>
      </c>
      <c r="D126" s="5">
        <v>103160299</v>
      </c>
      <c r="E126" s="5">
        <v>107767257</v>
      </c>
      <c r="F126" s="5">
        <v>68067601</v>
      </c>
      <c r="G126" s="5">
        <v>181911549</v>
      </c>
      <c r="I126" s="5">
        <v>562166702</v>
      </c>
      <c r="J126" s="5">
        <v>392567568</v>
      </c>
      <c r="K126" s="5">
        <v>684234236</v>
      </c>
      <c r="L126" s="5">
        <v>581759522</v>
      </c>
      <c r="M126" s="5">
        <v>442064814</v>
      </c>
      <c r="N126" s="5">
        <v>1522027698</v>
      </c>
    </row>
    <row r="127" spans="2:14" ht="15.5" x14ac:dyDescent="0.35">
      <c r="C127" t="s">
        <v>265</v>
      </c>
      <c r="D127" s="5">
        <v>-665676929</v>
      </c>
      <c r="E127" s="5">
        <v>-57999646</v>
      </c>
      <c r="F127" s="5">
        <v>-1646688660</v>
      </c>
      <c r="G127" s="5">
        <v>25621110</v>
      </c>
      <c r="I127" s="5">
        <v>-1669759673</v>
      </c>
      <c r="J127" s="5">
        <v>-981411164</v>
      </c>
      <c r="K127" s="5">
        <v>-745679615</v>
      </c>
      <c r="L127" s="5">
        <v>-359967406</v>
      </c>
      <c r="M127" s="5">
        <v>-76962461</v>
      </c>
      <c r="N127" s="5">
        <v>-1074708792</v>
      </c>
    </row>
    <row r="128" spans="2:14" ht="15.5" x14ac:dyDescent="0.35">
      <c r="C128" t="s">
        <v>141</v>
      </c>
      <c r="L128" s="5">
        <v>-3342936</v>
      </c>
      <c r="M128" s="5">
        <v>-65582968</v>
      </c>
      <c r="N128" s="5">
        <v>-159251863</v>
      </c>
    </row>
    <row r="129" spans="3:14" ht="15.5" x14ac:dyDescent="0.35">
      <c r="C129" t="s">
        <v>266</v>
      </c>
      <c r="D129" s="5">
        <v>178563063</v>
      </c>
      <c r="E129" s="5">
        <v>180549550</v>
      </c>
      <c r="F129" s="5">
        <v>117188258</v>
      </c>
      <c r="G129" s="5">
        <v>311267938</v>
      </c>
      <c r="I129" s="5">
        <v>549421026</v>
      </c>
      <c r="J129" s="5">
        <v>496621267</v>
      </c>
      <c r="K129" s="5">
        <v>675168822</v>
      </c>
      <c r="L129" s="5">
        <v>463170911</v>
      </c>
      <c r="M129" s="5">
        <v>357347367</v>
      </c>
      <c r="N129" s="5">
        <v>326780916</v>
      </c>
    </row>
    <row r="130" spans="3:14" ht="15.5" x14ac:dyDescent="0.35">
      <c r="C130" t="s">
        <v>144</v>
      </c>
      <c r="D130" s="5">
        <v>-171500000</v>
      </c>
      <c r="E130" s="5">
        <v>122500000</v>
      </c>
      <c r="F130" s="5">
        <v>71000000</v>
      </c>
      <c r="I130" s="5">
        <v>316000000</v>
      </c>
      <c r="J130" s="5">
        <v>1156000000</v>
      </c>
      <c r="L130" s="5">
        <v>-183523725</v>
      </c>
      <c r="M130" s="5">
        <v>3945462347</v>
      </c>
      <c r="N130" s="5">
        <v>-734094900</v>
      </c>
    </row>
    <row r="131" spans="3:14" ht="15.5" x14ac:dyDescent="0.35">
      <c r="C131" t="s">
        <v>145</v>
      </c>
      <c r="D131" s="5">
        <v>-574313290</v>
      </c>
      <c r="E131" s="5">
        <v>-238587501</v>
      </c>
      <c r="F131" s="5">
        <v>-98509540</v>
      </c>
      <c r="G131" s="5">
        <v>-2852181184</v>
      </c>
      <c r="I131" s="5">
        <v>-3390087131</v>
      </c>
      <c r="J131" s="5">
        <v>-12022312223</v>
      </c>
      <c r="K131" s="5">
        <v>-2783968787</v>
      </c>
      <c r="L131" s="5">
        <v>-159833652</v>
      </c>
      <c r="M131" s="5">
        <v>-1511532810</v>
      </c>
      <c r="N131" s="5">
        <v>8181660488</v>
      </c>
    </row>
    <row r="132" spans="3:14" ht="15.5" x14ac:dyDescent="0.35">
      <c r="C132" t="s">
        <v>397</v>
      </c>
      <c r="D132" s="5">
        <v>75000000</v>
      </c>
      <c r="E132" s="5">
        <v>-75000000</v>
      </c>
      <c r="F132" s="5">
        <v>-25000000</v>
      </c>
      <c r="I132" s="5">
        <v>-25000000</v>
      </c>
      <c r="L132" s="5">
        <v>91891892</v>
      </c>
      <c r="M132" s="5">
        <v>131818182</v>
      </c>
    </row>
    <row r="133" spans="3:14" ht="15.5" x14ac:dyDescent="0.35">
      <c r="C133" t="s">
        <v>398</v>
      </c>
      <c r="F133" s="5">
        <v>-11545</v>
      </c>
      <c r="G133" s="5">
        <v>-1012941</v>
      </c>
      <c r="I133" s="5">
        <v>-1024486</v>
      </c>
    </row>
    <row r="134" spans="3:14" ht="15.5" x14ac:dyDescent="0.35">
      <c r="C134" t="s">
        <v>399</v>
      </c>
      <c r="J134" s="5">
        <v>15891081</v>
      </c>
    </row>
    <row r="135" spans="3:14" ht="15.5" x14ac:dyDescent="0.35">
      <c r="C135" t="s">
        <v>151</v>
      </c>
      <c r="D135" s="5">
        <v>-434999999</v>
      </c>
      <c r="E135" s="5">
        <v>-148003145</v>
      </c>
      <c r="F135" s="5">
        <v>-44999997</v>
      </c>
      <c r="I135" s="5">
        <v>-363559997</v>
      </c>
      <c r="J135" s="5">
        <v>-1538386885</v>
      </c>
      <c r="K135" s="5">
        <v>-2130576000</v>
      </c>
    </row>
    <row r="136" spans="3:14" ht="15.5" x14ac:dyDescent="0.35">
      <c r="C136" t="s">
        <v>400</v>
      </c>
      <c r="D136" s="5">
        <v>-75000000</v>
      </c>
    </row>
    <row r="137" spans="3:14" ht="15.5" x14ac:dyDescent="0.35">
      <c r="C137" t="s">
        <v>401</v>
      </c>
      <c r="G137" s="5">
        <v>-2809450878</v>
      </c>
      <c r="I137" s="5">
        <v>-2809450878</v>
      </c>
      <c r="J137" s="5">
        <v>-10134701699</v>
      </c>
      <c r="K137" s="5">
        <v>197305366</v>
      </c>
    </row>
    <row r="138" spans="3:14" ht="15.5" x14ac:dyDescent="0.35">
      <c r="C138" t="s">
        <v>146</v>
      </c>
      <c r="D138" s="5">
        <v>-139313291</v>
      </c>
      <c r="E138" s="5">
        <v>-15584356</v>
      </c>
      <c r="F138" s="5">
        <v>-28497998</v>
      </c>
      <c r="G138" s="5">
        <v>-42717365</v>
      </c>
      <c r="I138" s="5">
        <v>-191051770</v>
      </c>
      <c r="J138" s="5">
        <v>-365114720</v>
      </c>
      <c r="K138" s="5">
        <v>-850698153</v>
      </c>
      <c r="L138" s="5">
        <v>-251725544</v>
      </c>
      <c r="M138" s="5">
        <v>-1643350992</v>
      </c>
      <c r="N138" s="5">
        <v>-86277000</v>
      </c>
    </row>
    <row r="139" spans="3:14" ht="15.5" x14ac:dyDescent="0.35">
      <c r="C139" t="s">
        <v>153</v>
      </c>
      <c r="D139" s="5">
        <v>-171500000</v>
      </c>
      <c r="E139" s="5">
        <v>122500000</v>
      </c>
      <c r="F139" s="5">
        <v>71000000</v>
      </c>
      <c r="I139" s="5">
        <v>316000000</v>
      </c>
      <c r="J139" s="5">
        <v>1156000000</v>
      </c>
      <c r="L139" s="5">
        <v>-183523725</v>
      </c>
      <c r="M139" s="5">
        <v>3945462347</v>
      </c>
      <c r="N139" s="5">
        <v>-734094900</v>
      </c>
    </row>
    <row r="140" spans="3:14" ht="15.5" x14ac:dyDescent="0.35">
      <c r="C140" t="s">
        <v>402</v>
      </c>
      <c r="E140" s="5">
        <v>122500000</v>
      </c>
      <c r="F140" s="5">
        <v>71000000</v>
      </c>
      <c r="I140" s="5">
        <v>316000000</v>
      </c>
      <c r="J140" s="5">
        <v>1156000000</v>
      </c>
      <c r="M140" s="5">
        <v>5709220000</v>
      </c>
    </row>
    <row r="141" spans="3:14" ht="15.5" x14ac:dyDescent="0.35">
      <c r="C141" t="s">
        <v>403</v>
      </c>
      <c r="D141" s="5">
        <v>-171500000</v>
      </c>
    </row>
    <row r="142" spans="3:14" ht="15.5" x14ac:dyDescent="0.35">
      <c r="C142" t="s">
        <v>274</v>
      </c>
      <c r="L142" s="5">
        <v>-183523725</v>
      </c>
      <c r="M142" s="5">
        <v>-734094900</v>
      </c>
      <c r="N142" s="5">
        <v>-734094900</v>
      </c>
    </row>
    <row r="143" spans="3:14" ht="15.5" x14ac:dyDescent="0.35">
      <c r="C143" t="s">
        <v>404</v>
      </c>
      <c r="M143" s="5">
        <v>-1029662753</v>
      </c>
    </row>
    <row r="144" spans="3:14" ht="15.5" x14ac:dyDescent="0.35">
      <c r="C144" t="s">
        <v>163</v>
      </c>
      <c r="D144" s="5">
        <v>337926898</v>
      </c>
      <c r="E144" s="5">
        <v>-2414351926</v>
      </c>
      <c r="F144" s="5">
        <v>2892796801</v>
      </c>
      <c r="G144" s="5">
        <v>351523499</v>
      </c>
      <c r="I144" s="5">
        <v>2143055825</v>
      </c>
      <c r="J144" s="5">
        <v>-7996690142</v>
      </c>
      <c r="K144" s="5">
        <v>944411880</v>
      </c>
      <c r="L144" s="5">
        <v>4739808269</v>
      </c>
      <c r="M144" s="5">
        <v>8699008522</v>
      </c>
      <c r="N144" s="5">
        <v>10395269987</v>
      </c>
    </row>
    <row r="145" spans="2:14" ht="15.5" x14ac:dyDescent="0.35">
      <c r="C145" t="s">
        <v>164</v>
      </c>
      <c r="E145" s="5">
        <v>25147777129</v>
      </c>
      <c r="I145" s="5">
        <v>23004721304</v>
      </c>
      <c r="J145" s="5">
        <v>31001411447</v>
      </c>
      <c r="K145" s="5">
        <v>30056999568</v>
      </c>
      <c r="L145" s="5">
        <v>25317191299</v>
      </c>
      <c r="M145" s="5">
        <v>16618182777</v>
      </c>
      <c r="N145" s="5">
        <v>6222912790</v>
      </c>
    </row>
    <row r="146" spans="2:14" ht="15.5" x14ac:dyDescent="0.35">
      <c r="C146" t="s">
        <v>405</v>
      </c>
    </row>
    <row r="147" spans="2:14" ht="15.5" x14ac:dyDescent="0.35">
      <c r="C147" t="s">
        <v>166</v>
      </c>
      <c r="D147" s="5">
        <v>337926898</v>
      </c>
      <c r="E147" s="5">
        <v>22733425203</v>
      </c>
      <c r="F147" s="5">
        <v>2892796801</v>
      </c>
      <c r="G147" s="5">
        <v>351523499</v>
      </c>
      <c r="I147" s="5">
        <v>25147777129</v>
      </c>
      <c r="J147" s="5">
        <v>23004721305</v>
      </c>
      <c r="K147" s="5">
        <v>31001411448</v>
      </c>
      <c r="L147" s="5">
        <v>30056999568</v>
      </c>
      <c r="M147" s="5">
        <v>25317191299</v>
      </c>
      <c r="N147" s="5">
        <v>16618182777</v>
      </c>
    </row>
    <row r="149" spans="2:14" ht="15.5" x14ac:dyDescent="0.35">
      <c r="B149" t="s">
        <v>167</v>
      </c>
      <c r="C149" t="s">
        <v>12</v>
      </c>
      <c r="D149" s="5">
        <v>950000000</v>
      </c>
      <c r="E149" s="5">
        <v>950000000</v>
      </c>
      <c r="F149" s="5">
        <v>950000000</v>
      </c>
      <c r="G149" s="5">
        <v>950000000</v>
      </c>
      <c r="I149" s="5">
        <v>950000000</v>
      </c>
      <c r="J149" s="5">
        <v>950000000</v>
      </c>
      <c r="K149" s="5">
        <v>950000000</v>
      </c>
      <c r="L149" s="5">
        <v>950000000</v>
      </c>
      <c r="M149" s="5">
        <v>950000000</v>
      </c>
      <c r="N149" s="5">
        <v>900000000</v>
      </c>
    </row>
    <row r="150" spans="2:14" ht="15.5" x14ac:dyDescent="0.35">
      <c r="C150" t="s">
        <v>168</v>
      </c>
      <c r="D150" s="6">
        <v>0.04</v>
      </c>
      <c r="E150" s="6">
        <v>-1.52</v>
      </c>
      <c r="F150" s="6">
        <v>2.33</v>
      </c>
      <c r="G150" s="6">
        <v>0.81</v>
      </c>
    </row>
    <row r="151" spans="2:14" ht="15.5" x14ac:dyDescent="0.35">
      <c r="C151" t="s">
        <v>169</v>
      </c>
      <c r="D151" s="5">
        <v>3675</v>
      </c>
      <c r="E151" s="6">
        <v>-100.66</v>
      </c>
      <c r="F151" s="6">
        <v>68.67</v>
      </c>
      <c r="G151" s="6">
        <v>308.64</v>
      </c>
    </row>
    <row r="152" spans="2:14" ht="15.5" x14ac:dyDescent="0.35">
      <c r="C152" t="s">
        <v>63</v>
      </c>
      <c r="D152" s="6">
        <v>9.57</v>
      </c>
      <c r="E152" s="6">
        <v>11.22</v>
      </c>
      <c r="F152" s="6">
        <v>8.4600000000000009</v>
      </c>
      <c r="G152" s="6">
        <v>16.14</v>
      </c>
    </row>
    <row r="153" spans="2:14" ht="15.5" x14ac:dyDescent="0.35">
      <c r="C153" t="s">
        <v>170</v>
      </c>
    </row>
    <row r="154" spans="2:14" ht="15.5" x14ac:dyDescent="0.35">
      <c r="C154" t="s">
        <v>171</v>
      </c>
      <c r="D154" s="6">
        <v>5.9999999999999995E-4</v>
      </c>
      <c r="E154" s="6">
        <v>-2.7099999999999999E-2</v>
      </c>
      <c r="F154" s="6">
        <v>4.0099999999999997E-2</v>
      </c>
      <c r="G154" s="6">
        <v>1.47E-2</v>
      </c>
    </row>
    <row r="155" spans="2:14" ht="15.5" x14ac:dyDescent="0.35">
      <c r="C155" t="s">
        <v>172</v>
      </c>
      <c r="D155" s="6">
        <v>1E-3</v>
      </c>
      <c r="E155" s="6">
        <v>-4.1100000000000005E-2</v>
      </c>
      <c r="F155" s="6">
        <v>6.0499999999999998E-2</v>
      </c>
      <c r="G155" s="6">
        <v>2.2200000000000001E-2</v>
      </c>
    </row>
    <row r="156" spans="2:14" ht="15.5" x14ac:dyDescent="0.35">
      <c r="C156" t="s">
        <v>173</v>
      </c>
      <c r="D156" s="6">
        <v>6.0999999999999995E-3</v>
      </c>
      <c r="E156" s="6">
        <v>-4.1200000000000001E-2</v>
      </c>
      <c r="F156" s="6">
        <v>6.7400000000000002E-2</v>
      </c>
      <c r="G156" s="6">
        <v>2.12E-2</v>
      </c>
    </row>
    <row r="157" spans="2:14" ht="15.5" x14ac:dyDescent="0.35">
      <c r="C157" t="s">
        <v>174</v>
      </c>
    </row>
    <row r="158" spans="2:14" ht="15.5" x14ac:dyDescent="0.35">
      <c r="C158" t="s">
        <v>175</v>
      </c>
      <c r="D158" s="5">
        <v>39000000000</v>
      </c>
      <c r="E158" s="5">
        <v>39000000000</v>
      </c>
      <c r="F158" s="5">
        <v>41000000000</v>
      </c>
      <c r="G158" s="5">
        <v>39000000000</v>
      </c>
    </row>
    <row r="159" spans="2:14" ht="15.5" x14ac:dyDescent="0.35">
      <c r="C159" t="s">
        <v>176</v>
      </c>
      <c r="D159" s="6">
        <v>3.97</v>
      </c>
      <c r="E159" s="6">
        <v>4.1399999999999997</v>
      </c>
      <c r="F159" s="6">
        <v>4.16</v>
      </c>
      <c r="G159" s="6">
        <v>6.87</v>
      </c>
    </row>
    <row r="160" spans="2:14" ht="15.5" x14ac:dyDescent="0.35">
      <c r="C160" t="s">
        <v>177</v>
      </c>
      <c r="D160" s="6">
        <v>37.01</v>
      </c>
      <c r="E160" s="6">
        <v>36.97</v>
      </c>
      <c r="F160" s="6">
        <v>38.49</v>
      </c>
      <c r="G160" s="6">
        <v>36.380000000000003</v>
      </c>
    </row>
    <row r="161" spans="3:14" ht="15.5" x14ac:dyDescent="0.35">
      <c r="C161" t="s">
        <v>178</v>
      </c>
      <c r="D161" s="6">
        <v>7.59</v>
      </c>
      <c r="E161" s="6">
        <v>7.91</v>
      </c>
      <c r="F161" s="6">
        <v>7.64</v>
      </c>
      <c r="G161" s="6">
        <v>13.25</v>
      </c>
    </row>
    <row r="162" spans="3:14" ht="15.5" x14ac:dyDescent="0.35">
      <c r="C162" t="s">
        <v>179</v>
      </c>
      <c r="D162" s="6">
        <v>19.38</v>
      </c>
      <c r="E162" s="6">
        <v>19.34</v>
      </c>
      <c r="F162" s="6">
        <v>20.93</v>
      </c>
      <c r="G162" s="6">
        <v>18.87</v>
      </c>
    </row>
    <row r="163" spans="3:14" ht="15.5" x14ac:dyDescent="0.35">
      <c r="C163" t="s">
        <v>180</v>
      </c>
      <c r="D163" s="5">
        <v>0</v>
      </c>
      <c r="E163" s="5">
        <v>0</v>
      </c>
    </row>
    <row r="164" spans="3:14" ht="15.5" x14ac:dyDescent="0.35">
      <c r="C164" t="s">
        <v>181</v>
      </c>
    </row>
    <row r="165" spans="3:14" ht="15.5" x14ac:dyDescent="0.35">
      <c r="C165" t="s">
        <v>182</v>
      </c>
      <c r="D165" s="5">
        <v>35000000000</v>
      </c>
      <c r="E165" s="5">
        <v>35000000000</v>
      </c>
      <c r="F165" s="5">
        <v>37000000000</v>
      </c>
      <c r="G165" s="5">
        <v>35000000000</v>
      </c>
    </row>
    <row r="166" spans="3:14" ht="15.5" x14ac:dyDescent="0.35">
      <c r="C166" t="s">
        <v>24</v>
      </c>
      <c r="D166" s="5">
        <v>0</v>
      </c>
      <c r="E166" s="5">
        <v>0</v>
      </c>
    </row>
    <row r="167" spans="3:14" ht="15.5" x14ac:dyDescent="0.35">
      <c r="C167" t="s">
        <v>21</v>
      </c>
      <c r="D167" s="5">
        <v>-23000000000</v>
      </c>
      <c r="E167" s="5">
        <v>-23000000000</v>
      </c>
      <c r="F167" s="5">
        <v>-25000000000</v>
      </c>
      <c r="G167" s="5">
        <v>-22000000000</v>
      </c>
    </row>
    <row r="168" spans="3:14" ht="15.5" x14ac:dyDescent="0.35">
      <c r="C168" t="s">
        <v>183</v>
      </c>
      <c r="D168" s="5">
        <v>24000000000</v>
      </c>
      <c r="E168" s="5">
        <v>23000000000</v>
      </c>
      <c r="F168" s="5">
        <v>24000000000</v>
      </c>
      <c r="G168" s="5">
        <v>22000000000</v>
      </c>
    </row>
    <row r="169" spans="3:14" ht="15.5" x14ac:dyDescent="0.35">
      <c r="C169" t="s">
        <v>184</v>
      </c>
      <c r="D169" s="5">
        <v>1000000000</v>
      </c>
      <c r="E169" s="5">
        <v>-2000000000</v>
      </c>
      <c r="F169" s="5">
        <v>3000000000</v>
      </c>
      <c r="G169" s="5">
        <v>3000000000</v>
      </c>
    </row>
    <row r="170" spans="3:14" ht="15.5" x14ac:dyDescent="0.35">
      <c r="C170" t="s">
        <v>185</v>
      </c>
      <c r="D170" s="5">
        <v>0</v>
      </c>
      <c r="E170" s="5">
        <v>0</v>
      </c>
      <c r="F170" s="5">
        <v>0</v>
      </c>
      <c r="G170" s="5">
        <v>0</v>
      </c>
    </row>
    <row r="171" spans="3:14" ht="15.5" x14ac:dyDescent="0.35">
      <c r="C171" t="s">
        <v>13</v>
      </c>
      <c r="D171" s="5">
        <v>1000000000</v>
      </c>
      <c r="E171" s="5">
        <v>-2000000000</v>
      </c>
      <c r="F171" s="5">
        <v>3000000000</v>
      </c>
      <c r="G171" s="5">
        <v>3000000000</v>
      </c>
    </row>
    <row r="172" spans="3:14" ht="15.5" x14ac:dyDescent="0.35">
      <c r="C172" t="s">
        <v>16</v>
      </c>
      <c r="D172" s="6">
        <v>0.99</v>
      </c>
      <c r="E172" s="6">
        <v>-2.44</v>
      </c>
      <c r="F172" s="6">
        <v>3.04</v>
      </c>
      <c r="G172" s="6">
        <v>3.33</v>
      </c>
    </row>
    <row r="173" spans="3:14" ht="15.5" x14ac:dyDescent="0.35">
      <c r="C173" t="s">
        <v>48</v>
      </c>
      <c r="I173" s="6">
        <v>1.85</v>
      </c>
      <c r="J173" s="6">
        <v>0.49</v>
      </c>
      <c r="K173" s="6">
        <v>3.12</v>
      </c>
      <c r="L173" s="6">
        <v>4.97</v>
      </c>
      <c r="M173" s="6">
        <v>4.12</v>
      </c>
      <c r="N173" s="6">
        <v>1.7</v>
      </c>
    </row>
    <row r="174" spans="3:14" ht="15.5" x14ac:dyDescent="0.35">
      <c r="C174" t="s">
        <v>62</v>
      </c>
      <c r="I174" s="6">
        <v>86.49</v>
      </c>
      <c r="J174" s="6">
        <v>197.96</v>
      </c>
      <c r="K174" s="6">
        <v>32.69</v>
      </c>
      <c r="L174" s="6">
        <v>22.74</v>
      </c>
      <c r="M174" s="6">
        <v>27.67</v>
      </c>
      <c r="N174" s="5">
        <v>0</v>
      </c>
    </row>
    <row r="175" spans="3:14" ht="15.5" x14ac:dyDescent="0.35">
      <c r="C175" t="s">
        <v>65</v>
      </c>
      <c r="I175" s="6">
        <v>2.6</v>
      </c>
      <c r="J175" s="6">
        <v>2.06</v>
      </c>
      <c r="K175" s="6">
        <v>3.36</v>
      </c>
      <c r="L175" s="6">
        <v>4.13</v>
      </c>
      <c r="M175" s="6">
        <v>5.34</v>
      </c>
      <c r="N175" s="5">
        <v>0</v>
      </c>
    </row>
    <row r="176" spans="3:14" ht="15.5" x14ac:dyDescent="0.35">
      <c r="C176" t="s">
        <v>186</v>
      </c>
    </row>
    <row r="177" spans="3:14" ht="15.5" x14ac:dyDescent="0.35">
      <c r="C177" t="s">
        <v>187</v>
      </c>
      <c r="I177" s="6">
        <v>3.1800000000000002E-2</v>
      </c>
      <c r="J177" s="6">
        <v>9.4999999999999998E-3</v>
      </c>
      <c r="K177" s="6">
        <v>6.6400000000000001E-2</v>
      </c>
      <c r="L177" s="6">
        <v>0.1207</v>
      </c>
      <c r="M177" s="6">
        <v>0.11869999999999999</v>
      </c>
      <c r="N177" s="6">
        <v>6.3799999999999996E-2</v>
      </c>
    </row>
    <row r="178" spans="3:14" ht="15.5" x14ac:dyDescent="0.35">
      <c r="C178" t="s">
        <v>188</v>
      </c>
      <c r="I178" s="6">
        <v>4.8000000000000001E-2</v>
      </c>
      <c r="J178" s="6">
        <v>1.32E-2</v>
      </c>
      <c r="K178" s="6">
        <v>8.8499999999999995E-2</v>
      </c>
      <c r="L178" s="6">
        <v>0.15439999999999998</v>
      </c>
      <c r="M178" s="6">
        <v>0.1517</v>
      </c>
      <c r="N178" s="6">
        <v>8.900000000000001E-2</v>
      </c>
    </row>
    <row r="179" spans="3:14" ht="15.5" x14ac:dyDescent="0.35">
      <c r="C179" t="s">
        <v>189</v>
      </c>
      <c r="I179" s="6">
        <v>5.4400000000000004E-2</v>
      </c>
      <c r="J179" s="6">
        <v>3.7000000000000005E-2</v>
      </c>
      <c r="K179" s="6">
        <v>7.690000000000001E-2</v>
      </c>
      <c r="L179" s="6">
        <v>0.1555</v>
      </c>
      <c r="M179" s="6">
        <v>0.1802</v>
      </c>
      <c r="N179" s="6">
        <v>0.1547</v>
      </c>
    </row>
    <row r="180" spans="3:14" ht="15.5" x14ac:dyDescent="0.35">
      <c r="C180" t="s">
        <v>190</v>
      </c>
      <c r="L180" s="6">
        <v>1548.69</v>
      </c>
      <c r="M180" s="6">
        <v>70.31</v>
      </c>
      <c r="N180" s="6">
        <v>10.11</v>
      </c>
    </row>
    <row r="181" spans="3:14" ht="15.5" x14ac:dyDescent="0.35">
      <c r="C181" t="s">
        <v>59</v>
      </c>
      <c r="I181" s="6">
        <v>4.16</v>
      </c>
      <c r="J181" s="6">
        <v>2.63</v>
      </c>
      <c r="K181" s="6">
        <v>2.9</v>
      </c>
      <c r="L181" s="6">
        <v>3.51</v>
      </c>
      <c r="M181" s="6">
        <v>4.2</v>
      </c>
      <c r="N181" s="5">
        <v>0</v>
      </c>
    </row>
    <row r="182" spans="3:14" ht="15.5" x14ac:dyDescent="0.35">
      <c r="C182" t="s">
        <v>56</v>
      </c>
      <c r="I182" s="6">
        <v>38.49</v>
      </c>
      <c r="J182" s="6">
        <v>36.869999999999997</v>
      </c>
      <c r="K182" s="6">
        <v>35.21</v>
      </c>
      <c r="L182" s="6">
        <v>32.15</v>
      </c>
      <c r="M182" s="6">
        <v>27.14</v>
      </c>
      <c r="N182" s="6">
        <v>19.13</v>
      </c>
    </row>
    <row r="183" spans="3:14" ht="15.5" x14ac:dyDescent="0.35">
      <c r="C183" t="s">
        <v>191</v>
      </c>
      <c r="I183" s="6">
        <v>7.64</v>
      </c>
      <c r="J183" s="6">
        <v>4.05</v>
      </c>
      <c r="K183" s="6">
        <v>2.99</v>
      </c>
      <c r="L183" s="6">
        <v>3.51</v>
      </c>
      <c r="M183" s="6">
        <v>4.2</v>
      </c>
      <c r="N183" s="5">
        <v>0</v>
      </c>
    </row>
    <row r="184" spans="3:14" ht="15.5" x14ac:dyDescent="0.35">
      <c r="C184" t="s">
        <v>192</v>
      </c>
      <c r="I184" s="6">
        <v>20.93</v>
      </c>
      <c r="J184" s="6">
        <v>23.97</v>
      </c>
      <c r="K184" s="6">
        <v>34.07</v>
      </c>
      <c r="L184" s="6">
        <v>32.15</v>
      </c>
      <c r="M184" s="6">
        <v>27.14</v>
      </c>
      <c r="N184" s="6">
        <v>19.12</v>
      </c>
    </row>
    <row r="185" spans="3:14" ht="15.5" x14ac:dyDescent="0.35">
      <c r="C185" t="s">
        <v>193</v>
      </c>
      <c r="M185" s="5">
        <v>0</v>
      </c>
      <c r="N185" s="5">
        <v>1000000000</v>
      </c>
    </row>
    <row r="186" spans="3:14" ht="15.5" x14ac:dyDescent="0.35">
      <c r="C186" t="s">
        <v>194</v>
      </c>
      <c r="M186" s="5">
        <v>0</v>
      </c>
      <c r="N186" s="5">
        <v>1000000000</v>
      </c>
    </row>
    <row r="187" spans="3:14" ht="15.5" x14ac:dyDescent="0.35">
      <c r="C187" t="s">
        <v>26</v>
      </c>
      <c r="M187" s="5">
        <v>1000000000</v>
      </c>
      <c r="N187" s="5">
        <v>2000000000</v>
      </c>
    </row>
    <row r="188" spans="3:14" ht="15.5" x14ac:dyDescent="0.35">
      <c r="C188" t="s">
        <v>23</v>
      </c>
      <c r="I188" s="5">
        <v>-25000000000</v>
      </c>
      <c r="J188" s="5">
        <v>-23000000000</v>
      </c>
      <c r="K188" s="5">
        <v>-31000000000</v>
      </c>
      <c r="L188" s="5">
        <v>-30000000000</v>
      </c>
      <c r="M188" s="5">
        <v>-25000000000</v>
      </c>
      <c r="N188" s="5">
        <v>-14000000000</v>
      </c>
    </row>
    <row r="189" spans="3:14" ht="15.5" x14ac:dyDescent="0.35">
      <c r="C189" t="s">
        <v>195</v>
      </c>
      <c r="I189" s="5">
        <v>24000000000</v>
      </c>
      <c r="J189" s="5">
        <v>23000000000</v>
      </c>
      <c r="K189" s="5">
        <v>31000000000</v>
      </c>
      <c r="L189" s="5">
        <v>29000000000</v>
      </c>
      <c r="M189" s="5">
        <v>23000000000</v>
      </c>
      <c r="N189" s="5">
        <v>15000000000</v>
      </c>
    </row>
    <row r="190" spans="3:14" ht="15.5" x14ac:dyDescent="0.35">
      <c r="C190" t="s">
        <v>196</v>
      </c>
      <c r="I190" s="5">
        <v>5000000000</v>
      </c>
      <c r="J190" s="5">
        <v>3000000000</v>
      </c>
      <c r="K190" s="5">
        <v>4000000000</v>
      </c>
      <c r="L190" s="5">
        <v>5000000000</v>
      </c>
      <c r="M190" s="5">
        <v>6000000000</v>
      </c>
      <c r="N190" s="5">
        <v>3000000000</v>
      </c>
    </row>
    <row r="191" spans="3:14" ht="15.5" x14ac:dyDescent="0.35">
      <c r="C191" t="s">
        <v>197</v>
      </c>
      <c r="I191" s="5">
        <v>0</v>
      </c>
      <c r="J191" s="5">
        <v>0</v>
      </c>
      <c r="K191" s="5">
        <v>-1000000000</v>
      </c>
      <c r="L191" s="5">
        <v>0</v>
      </c>
      <c r="M191" s="5">
        <v>-2000000000</v>
      </c>
      <c r="N191" s="5">
        <v>0</v>
      </c>
    </row>
    <row r="192" spans="3:14" ht="15.5" x14ac:dyDescent="0.35">
      <c r="C192" t="s">
        <v>15</v>
      </c>
      <c r="I192" s="5">
        <v>5000000000</v>
      </c>
      <c r="J192" s="5">
        <v>3000000000</v>
      </c>
      <c r="K192" s="5">
        <v>3000000000</v>
      </c>
      <c r="L192" s="5">
        <v>5000000000</v>
      </c>
      <c r="M192" s="5">
        <v>5000000000</v>
      </c>
      <c r="N192" s="5">
        <v>3000000000</v>
      </c>
    </row>
    <row r="193" spans="2:14" ht="15.5" x14ac:dyDescent="0.35">
      <c r="C193" t="s">
        <v>17</v>
      </c>
      <c r="I193" s="6">
        <v>5.29</v>
      </c>
      <c r="J193" s="6">
        <v>2.64</v>
      </c>
      <c r="K193" s="6">
        <v>3.03</v>
      </c>
      <c r="L193" s="6">
        <v>5.09</v>
      </c>
      <c r="M193" s="6">
        <v>4.87</v>
      </c>
      <c r="N193" s="6">
        <v>3.18</v>
      </c>
    </row>
    <row r="195" spans="2:14" ht="15.5" x14ac:dyDescent="0.35">
      <c r="B195" t="s">
        <v>198</v>
      </c>
      <c r="C195" t="s">
        <v>199</v>
      </c>
      <c r="D195" s="5">
        <v>35000000</v>
      </c>
      <c r="E195" s="5">
        <v>-1000000000</v>
      </c>
      <c r="F195" s="5">
        <v>2000000000</v>
      </c>
      <c r="G195" s="5">
        <v>767000000</v>
      </c>
      <c r="H195" s="5">
        <v>-3000000000</v>
      </c>
      <c r="I195" s="5">
        <v>2000000000</v>
      </c>
      <c r="J195" s="5">
        <v>461000000</v>
      </c>
      <c r="K195" s="5">
        <v>3000000000</v>
      </c>
      <c r="L195" s="5">
        <v>5000000000</v>
      </c>
      <c r="M195" s="5">
        <v>4000000000</v>
      </c>
      <c r="N195" s="5">
        <v>2000000000</v>
      </c>
    </row>
    <row r="196" spans="2:14" ht="15.5" x14ac:dyDescent="0.35">
      <c r="C196" t="s">
        <v>47</v>
      </c>
      <c r="D196" s="6">
        <v>0.04</v>
      </c>
      <c r="E196" s="6">
        <v>-1.52</v>
      </c>
      <c r="F196" s="6">
        <v>2.33</v>
      </c>
      <c r="G196" s="6">
        <v>0.81</v>
      </c>
      <c r="H196" s="6">
        <v>-2.97</v>
      </c>
      <c r="I196" s="6">
        <v>1.85</v>
      </c>
      <c r="J196" s="6">
        <v>0.49</v>
      </c>
      <c r="K196" s="6">
        <v>3.12</v>
      </c>
      <c r="L196" s="6">
        <v>4.97</v>
      </c>
      <c r="M196" s="6">
        <v>4.12</v>
      </c>
      <c r="N196" s="6">
        <v>1.61</v>
      </c>
    </row>
    <row r="197" spans="2:14" ht="15.5" x14ac:dyDescent="0.35">
      <c r="C197" t="s">
        <v>200</v>
      </c>
      <c r="D197" s="5">
        <v>15000000000</v>
      </c>
      <c r="E197" s="5">
        <v>13000000000</v>
      </c>
      <c r="F197" s="5">
        <v>18000000000</v>
      </c>
      <c r="G197" s="5">
        <v>15000000000</v>
      </c>
      <c r="H197" s="5">
        <v>55000000000</v>
      </c>
      <c r="I197" s="5">
        <v>58000000000</v>
      </c>
      <c r="J197" s="5">
        <v>45000000000</v>
      </c>
      <c r="K197" s="5">
        <v>29000000000</v>
      </c>
      <c r="L197" s="5">
        <v>26000000000</v>
      </c>
      <c r="M197" s="5">
        <v>20000000000</v>
      </c>
      <c r="N197" s="5">
        <v>16000000000</v>
      </c>
    </row>
    <row r="198" spans="2:14" ht="15.5" x14ac:dyDescent="0.35">
      <c r="C198" t="s">
        <v>201</v>
      </c>
      <c r="I198" s="6">
        <v>-63.73</v>
      </c>
    </row>
    <row r="199" spans="2:14" ht="15.5" x14ac:dyDescent="0.35">
      <c r="C199" t="s">
        <v>281</v>
      </c>
      <c r="I199" s="6">
        <v>114.22</v>
      </c>
    </row>
    <row r="200" spans="2:14" ht="15.5" x14ac:dyDescent="0.35">
      <c r="C200" t="s">
        <v>202</v>
      </c>
      <c r="I200" s="6">
        <v>6.95</v>
      </c>
    </row>
    <row r="201" spans="2:14" ht="15.5" x14ac:dyDescent="0.35">
      <c r="C201" t="s">
        <v>282</v>
      </c>
      <c r="I201" s="6">
        <v>8.8000000000000005E-3</v>
      </c>
    </row>
    <row r="202" spans="2:14" ht="15.5" x14ac:dyDescent="0.35">
      <c r="C202" t="s">
        <v>283</v>
      </c>
      <c r="I202" s="6">
        <v>2.98</v>
      </c>
    </row>
    <row r="203" spans="2:14" ht="15.5" x14ac:dyDescent="0.35">
      <c r="C203" t="s">
        <v>203</v>
      </c>
      <c r="I203" s="6">
        <v>5.1100000000000003</v>
      </c>
    </row>
    <row r="204" spans="2:14" ht="15.5" x14ac:dyDescent="0.35">
      <c r="C204" t="s">
        <v>284</v>
      </c>
      <c r="I204" s="6">
        <v>36.57</v>
      </c>
    </row>
    <row r="205" spans="2:14" ht="15.5" x14ac:dyDescent="0.35">
      <c r="C205" t="s">
        <v>285</v>
      </c>
      <c r="I205" s="6">
        <v>38.33</v>
      </c>
    </row>
    <row r="206" spans="2:14" ht="15.5" x14ac:dyDescent="0.35">
      <c r="C206" t="s">
        <v>286</v>
      </c>
      <c r="I206" s="6">
        <v>64.12</v>
      </c>
    </row>
    <row r="207" spans="2:14" ht="15.5" x14ac:dyDescent="0.35">
      <c r="C207" t="s">
        <v>288</v>
      </c>
      <c r="I207" s="6">
        <v>0.41</v>
      </c>
    </row>
    <row r="208" spans="2:14" ht="15.5" x14ac:dyDescent="0.35">
      <c r="C208" t="s">
        <v>289</v>
      </c>
      <c r="I208" s="6">
        <v>-4.07</v>
      </c>
    </row>
    <row r="209" spans="3:9" ht="15.5" x14ac:dyDescent="0.35">
      <c r="C209" t="s">
        <v>290</v>
      </c>
      <c r="I209" s="6">
        <v>1.65</v>
      </c>
    </row>
    <row r="210" spans="3:9" ht="15.5" x14ac:dyDescent="0.35">
      <c r="C210" t="s">
        <v>204</v>
      </c>
      <c r="I210" s="6">
        <v>-2.97</v>
      </c>
    </row>
    <row r="211" spans="3:9" ht="15.5" x14ac:dyDescent="0.35">
      <c r="C211" t="s">
        <v>291</v>
      </c>
      <c r="I211" s="6">
        <v>63.39</v>
      </c>
    </row>
    <row r="212" spans="3:9" ht="15.5" x14ac:dyDescent="0.35">
      <c r="C212" t="s">
        <v>205</v>
      </c>
      <c r="D212" s="6">
        <v>24.29</v>
      </c>
    </row>
    <row r="213" spans="3:9" ht="15.5" x14ac:dyDescent="0.35">
      <c r="C213" t="s">
        <v>206</v>
      </c>
      <c r="I213" s="6">
        <v>37.01</v>
      </c>
    </row>
    <row r="214" spans="3:9" ht="15.5" x14ac:dyDescent="0.35">
      <c r="C214" t="s">
        <v>292</v>
      </c>
      <c r="I214" s="6">
        <v>4.93</v>
      </c>
    </row>
    <row r="215" spans="3:9" ht="15.5" x14ac:dyDescent="0.35">
      <c r="C215" t="s">
        <v>207</v>
      </c>
      <c r="D215" s="6">
        <v>5.44</v>
      </c>
    </row>
    <row r="216" spans="3:9" ht="15.5" x14ac:dyDescent="0.35">
      <c r="C216" t="s">
        <v>208</v>
      </c>
      <c r="D216" s="6">
        <v>5.44</v>
      </c>
    </row>
    <row r="217" spans="3:9" ht="15.5" x14ac:dyDescent="0.35">
      <c r="C217" t="s">
        <v>293</v>
      </c>
      <c r="D217" s="6">
        <v>0.01</v>
      </c>
    </row>
    <row r="218" spans="3:9" ht="15.5" x14ac:dyDescent="0.35">
      <c r="C218" t="s">
        <v>209</v>
      </c>
      <c r="D218" s="6">
        <v>0.43</v>
      </c>
    </row>
    <row r="219" spans="3:9" ht="15.5" x14ac:dyDescent="0.35">
      <c r="C219" t="s">
        <v>210</v>
      </c>
      <c r="D219" s="6">
        <v>1.53</v>
      </c>
    </row>
    <row r="220" spans="3:9" ht="15.5" x14ac:dyDescent="0.35">
      <c r="C220" t="s">
        <v>13</v>
      </c>
      <c r="D220" s="5">
        <v>1000000000</v>
      </c>
    </row>
    <row r="221" spans="3:9" ht="15.5" x14ac:dyDescent="0.35">
      <c r="C221" t="s">
        <v>211</v>
      </c>
      <c r="I221" s="6">
        <v>5.84</v>
      </c>
    </row>
    <row r="222" spans="3:9" ht="15.5" x14ac:dyDescent="0.35">
      <c r="C222" t="s">
        <v>212</v>
      </c>
      <c r="I222" s="6">
        <v>2.9100000000000001E-2</v>
      </c>
    </row>
    <row r="223" spans="3:9" ht="15.5" x14ac:dyDescent="0.35">
      <c r="C223" t="s">
        <v>213</v>
      </c>
      <c r="I223" s="6">
        <v>4.4699999999999997E-2</v>
      </c>
    </row>
    <row r="224" spans="3:9" ht="15.5" x14ac:dyDescent="0.35">
      <c r="C224" t="s">
        <v>214</v>
      </c>
      <c r="I224" s="6">
        <v>5.1799999999999999E-2</v>
      </c>
    </row>
    <row r="225" spans="3:9" ht="15.5" x14ac:dyDescent="0.35">
      <c r="C225" t="s">
        <v>297</v>
      </c>
      <c r="I225" s="6">
        <v>2.8300000000000002E-2</v>
      </c>
    </row>
    <row r="226" spans="3:9" ht="15.5" x14ac:dyDescent="0.35">
      <c r="C226" t="s">
        <v>215</v>
      </c>
      <c r="D226" s="6">
        <v>24.34</v>
      </c>
    </row>
    <row r="227" spans="3:9" ht="15.5" x14ac:dyDescent="0.35">
      <c r="C227" t="s">
        <v>219</v>
      </c>
      <c r="D227" s="6">
        <v>3.74</v>
      </c>
    </row>
    <row r="228" spans="3:9" ht="15.5" x14ac:dyDescent="0.35">
      <c r="C228" t="s">
        <v>298</v>
      </c>
      <c r="I228" s="6">
        <v>1.1200000000000001</v>
      </c>
    </row>
    <row r="229" spans="3:9" ht="15.5" x14ac:dyDescent="0.35">
      <c r="C229" t="s">
        <v>43</v>
      </c>
      <c r="I229" s="5">
        <v>180000000000</v>
      </c>
    </row>
    <row r="230" spans="3:9" ht="15.5" x14ac:dyDescent="0.35">
      <c r="C230" t="s">
        <v>220</v>
      </c>
      <c r="I230" s="5">
        <v>160000000000</v>
      </c>
    </row>
    <row r="231" spans="3:9" ht="15.5" x14ac:dyDescent="0.35">
      <c r="C231" t="s">
        <v>221</v>
      </c>
      <c r="I231" s="5">
        <v>949870000</v>
      </c>
    </row>
    <row r="232" spans="3:9" ht="15.5" x14ac:dyDescent="0.35">
      <c r="C232" t="s">
        <v>222</v>
      </c>
      <c r="I232" s="6">
        <v>9.4E-2</v>
      </c>
    </row>
    <row r="233" spans="3:9" ht="15.5" x14ac:dyDescent="0.35">
      <c r="C233" t="s">
        <v>223</v>
      </c>
      <c r="D233" s="6">
        <v>0.53210000000000002</v>
      </c>
    </row>
    <row r="234" spans="3:9" ht="15.5" x14ac:dyDescent="0.35">
      <c r="C234" t="s">
        <v>224</v>
      </c>
      <c r="D234" s="6">
        <v>2.0299999999999999E-2</v>
      </c>
    </row>
    <row r="235" spans="3:9" ht="15.5" x14ac:dyDescent="0.35">
      <c r="C235" t="s">
        <v>225</v>
      </c>
      <c r="D235" s="6">
        <v>2.3999999999999998E-3</v>
      </c>
    </row>
    <row r="236" spans="3:9" ht="15.5" x14ac:dyDescent="0.35">
      <c r="C236" t="s">
        <v>226</v>
      </c>
      <c r="D236" s="6">
        <v>0.26479999999999998</v>
      </c>
    </row>
    <row r="237" spans="3:9" ht="15.5" x14ac:dyDescent="0.35">
      <c r="C237" t="s">
        <v>227</v>
      </c>
      <c r="D237" s="6">
        <v>0.251</v>
      </c>
    </row>
    <row r="238" spans="3:9" ht="15.5" x14ac:dyDescent="0.35">
      <c r="C238" t="s">
        <v>228</v>
      </c>
      <c r="D238" s="6">
        <v>1.0959000000000001</v>
      </c>
    </row>
    <row r="239" spans="3:9" ht="15.5" x14ac:dyDescent="0.35">
      <c r="C239" t="s">
        <v>229</v>
      </c>
      <c r="I239" s="5">
        <v>8</v>
      </c>
    </row>
    <row r="240" spans="3:9" ht="15.5" x14ac:dyDescent="0.35">
      <c r="C240" t="s">
        <v>230</v>
      </c>
      <c r="I240" s="6">
        <v>0.77</v>
      </c>
    </row>
    <row r="241" spans="3:9" ht="15.5" x14ac:dyDescent="0.35">
      <c r="C241" t="s">
        <v>231</v>
      </c>
      <c r="I241" s="6">
        <v>0.19</v>
      </c>
    </row>
    <row r="242" spans="3:9" ht="15.5" x14ac:dyDescent="0.35">
      <c r="C242" t="s">
        <v>232</v>
      </c>
      <c r="I242" s="6">
        <v>0.09</v>
      </c>
    </row>
    <row r="243" spans="3:9" ht="15.5" x14ac:dyDescent="0.35">
      <c r="C243" t="s">
        <v>233</v>
      </c>
      <c r="I243" s="6">
        <v>0.51</v>
      </c>
    </row>
    <row r="244" spans="3:9" ht="15.5" x14ac:dyDescent="0.35">
      <c r="C244" t="s">
        <v>234</v>
      </c>
      <c r="I244" s="6">
        <v>0.3</v>
      </c>
    </row>
    <row r="245" spans="3:9" ht="15.5" x14ac:dyDescent="0.35">
      <c r="C245" t="s">
        <v>235</v>
      </c>
      <c r="I245" s="6">
        <v>0.14000000000000001</v>
      </c>
    </row>
    <row r="246" spans="3:9" ht="15.5" x14ac:dyDescent="0.35">
      <c r="C246" t="s">
        <v>236</v>
      </c>
      <c r="I246" s="6">
        <v>0.28000000000000003</v>
      </c>
    </row>
    <row r="247" spans="3:9" ht="15.5" x14ac:dyDescent="0.35">
      <c r="C247" t="s">
        <v>300</v>
      </c>
      <c r="I247" s="5">
        <v>60000000000</v>
      </c>
    </row>
    <row r="248" spans="3:9" ht="15.5" x14ac:dyDescent="0.35">
      <c r="C248" t="s">
        <v>301</v>
      </c>
      <c r="I248" s="5">
        <v>32000000000</v>
      </c>
    </row>
    <row r="249" spans="3:9" ht="15.5" x14ac:dyDescent="0.35">
      <c r="C249" t="s">
        <v>303</v>
      </c>
      <c r="I249" s="5">
        <v>2000000000</v>
      </c>
    </row>
    <row r="250" spans="3:9" ht="15.5" x14ac:dyDescent="0.35">
      <c r="C250" t="s">
        <v>237</v>
      </c>
      <c r="D250" s="5">
        <v>23000000000</v>
      </c>
    </row>
    <row r="251" spans="3:9" ht="15.5" x14ac:dyDescent="0.35">
      <c r="C251" t="s">
        <v>238</v>
      </c>
      <c r="D251" s="5">
        <v>54000000000</v>
      </c>
    </row>
    <row r="252" spans="3:9" ht="15.5" x14ac:dyDescent="0.35">
      <c r="C252" t="s">
        <v>239</v>
      </c>
      <c r="D252" s="5">
        <v>15000000000</v>
      </c>
    </row>
    <row r="253" spans="3:9" ht="15.5" x14ac:dyDescent="0.35">
      <c r="C253" t="s">
        <v>183</v>
      </c>
      <c r="D253" s="5">
        <v>24000000000</v>
      </c>
    </row>
    <row r="254" spans="3:9" ht="15.5" x14ac:dyDescent="0.35">
      <c r="C254" t="s">
        <v>182</v>
      </c>
      <c r="I254" s="5">
        <v>35000000000</v>
      </c>
    </row>
    <row r="255" spans="3:9" ht="15.5" x14ac:dyDescent="0.35">
      <c r="C255" t="s">
        <v>180</v>
      </c>
      <c r="D255" s="5">
        <v>0</v>
      </c>
    </row>
    <row r="256" spans="3:9" ht="15.5" x14ac:dyDescent="0.35">
      <c r="C256" t="s">
        <v>24</v>
      </c>
      <c r="D256" s="5">
        <v>0</v>
      </c>
    </row>
    <row r="257" spans="3:9" ht="15.5" x14ac:dyDescent="0.35">
      <c r="C257" t="s">
        <v>21</v>
      </c>
      <c r="D257" s="5">
        <v>-23000000000</v>
      </c>
    </row>
    <row r="258" spans="3:9" ht="15.5" x14ac:dyDescent="0.35">
      <c r="C258" t="s">
        <v>240</v>
      </c>
      <c r="I258" s="5">
        <v>39000000000</v>
      </c>
    </row>
    <row r="259" spans="3:9" ht="15.5" x14ac:dyDescent="0.35">
      <c r="C259" t="s">
        <v>304</v>
      </c>
      <c r="I259" s="5">
        <v>5000000000</v>
      </c>
    </row>
    <row r="260" spans="3:9" ht="15.5" x14ac:dyDescent="0.35">
      <c r="C260" t="s">
        <v>305</v>
      </c>
      <c r="I260" s="5">
        <v>-4000000000</v>
      </c>
    </row>
    <row r="261" spans="3:9" ht="15.5" x14ac:dyDescent="0.35">
      <c r="C261" t="s">
        <v>306</v>
      </c>
      <c r="I261" s="5">
        <v>0</v>
      </c>
    </row>
    <row r="262" spans="3:9" ht="15.5" x14ac:dyDescent="0.35">
      <c r="C262" t="s">
        <v>307</v>
      </c>
      <c r="I262" s="5">
        <v>0</v>
      </c>
    </row>
    <row r="263" spans="3:9" ht="15.5" x14ac:dyDescent="0.35">
      <c r="C263" t="s">
        <v>308</v>
      </c>
      <c r="I263" s="5">
        <v>5000000000</v>
      </c>
    </row>
  </sheetData>
  <pageMargins left="0.7" right="0.7" top="0.75" bottom="0.75" header="0.3" footer="0.3"/>
  <ignoredErrors>
    <ignoredError sqref="A1:N264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32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406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407</v>
      </c>
      <c r="D2" s="2" vm="30">
        <f ca="1">IFERROR(_xlfn.STOCKHISTORY("XIDX:" &amp; $C$1, D3, , 0, 0, 1), "Libur")</f>
        <v>3180</v>
      </c>
      <c r="E2" s="2" vm="31">
        <f ca="1">IFERROR(_xlfn.STOCKHISTORY("XIDX:" &amp; $C$1, E3, , 0, 0, 1), "Libur")</f>
        <v>3370</v>
      </c>
      <c r="H2" s="2" vm="31">
        <f ca="1">IFERROR(INDEX(D2:G2,COUNT(D2:G2)),"")</f>
        <v>3370</v>
      </c>
      <c r="I2" s="2" vm="32">
        <f t="shared" ref="I2:N2" ca="1" si="0">IFERROR(_xlfn.STOCKHISTORY("XIDX:" &amp; $C$1, I1, , 0, 0, 1), "Libur")</f>
        <v>3720</v>
      </c>
      <c r="J2" s="2" vm="33">
        <f t="shared" ca="1" si="0"/>
        <v>3630</v>
      </c>
      <c r="K2" s="2" vm="34">
        <f t="shared" ca="1" si="0"/>
        <v>3610</v>
      </c>
      <c r="L2" s="2" vm="35">
        <f t="shared" ca="1" si="0"/>
        <v>3530</v>
      </c>
      <c r="M2" s="2" vm="36">
        <f t="shared" ca="1" si="0"/>
        <v>3550</v>
      </c>
      <c r="N2" s="2" t="str">
        <f t="shared" ca="1" si="0"/>
        <v>Libur</v>
      </c>
    </row>
    <row r="3" spans="1:14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4" ht="15.5" x14ac:dyDescent="0.35">
      <c r="B4" t="s">
        <v>5</v>
      </c>
      <c r="C4" t="s">
        <v>6</v>
      </c>
      <c r="D4" s="2">
        <f>IFERROR(INDEX(D51:D500,MATCH($C$4,$C$51:$C$500,0)),"")</f>
        <v>504229626419</v>
      </c>
      <c r="E4" s="2">
        <f>IFERROR(INDEX(E51:E500,MATCH($C$4,$C$51:$C$500,0)),"")</f>
        <v>504959611993</v>
      </c>
      <c r="H4" s="2">
        <f>IFERROR(SUM(D4:G4)*(4/MAX(1,COUNT(D4:G4))),"")</f>
        <v>2018378476824</v>
      </c>
      <c r="I4" s="2">
        <f t="shared" ref="I4:N4" si="1">IFERROR(INDEX(I51:I500,MATCH($C$4,$C$51:$C$500,0)),"")</f>
        <v>1951455104250</v>
      </c>
      <c r="J4" s="2">
        <f t="shared" si="1"/>
        <v>1797238366212</v>
      </c>
      <c r="K4" s="2">
        <f t="shared" si="1"/>
        <v>1477869255192</v>
      </c>
      <c r="L4" s="2">
        <f t="shared" si="1"/>
        <v>1287835095928</v>
      </c>
      <c r="M4" s="2">
        <f t="shared" si="1"/>
        <v>1284699065001</v>
      </c>
      <c r="N4" s="2">
        <f t="shared" si="1"/>
        <v>1212226156911</v>
      </c>
    </row>
    <row r="5" spans="1:14" ht="15.5" x14ac:dyDescent="0.35">
      <c r="B5" t="s">
        <v>7</v>
      </c>
      <c r="C5" t="s">
        <v>8</v>
      </c>
      <c r="D5" s="2">
        <f>IFERROR(INDEX(D51:D500,MATCH($C$5,$C$51:$C$500,0)),"")</f>
        <v>-5708913369</v>
      </c>
      <c r="E5" s="2">
        <f>IFERROR(INDEX(E51:E500,MATCH($C$5,$C$51:$C$500,0)),"")</f>
        <v>20700004745</v>
      </c>
      <c r="H5" s="2">
        <f>IFERROR(SUM(D5:G5)*(4/MAX(1,COUNT(D5:G5))),"")</f>
        <v>29982182752</v>
      </c>
      <c r="I5" s="2">
        <f t="shared" ref="I5:N5" si="2">IFERROR(INDEX(I51:I500,MATCH($C$5,$C$51:$C$500,0)),"")</f>
        <v>242630878794</v>
      </c>
      <c r="J5" s="2">
        <f t="shared" si="2"/>
        <v>212210845913</v>
      </c>
      <c r="K5" s="2">
        <f t="shared" si="2"/>
        <v>264399482086</v>
      </c>
      <c r="L5" s="2">
        <f t="shared" si="2"/>
        <v>154133864591</v>
      </c>
      <c r="M5" s="2">
        <f t="shared" si="2"/>
        <v>188509667535</v>
      </c>
      <c r="N5" s="2">
        <f t="shared" si="2"/>
        <v>226663323945</v>
      </c>
    </row>
    <row r="6" spans="1:14" ht="15.5" x14ac:dyDescent="0.35">
      <c r="B6" t="s">
        <v>9</v>
      </c>
      <c r="C6" t="s">
        <v>10</v>
      </c>
      <c r="D6" s="2">
        <f>IFERROR(INDEX(D51:D500,MATCH($C$6,$C$51:$C$500,0)),"")</f>
        <v>4120097664537</v>
      </c>
      <c r="E6" s="2">
        <f>IFERROR(INDEX(E51:E500,MATCH($C$6,$C$51:$C$500,0)),"")</f>
        <v>4125806577906</v>
      </c>
      <c r="H6" s="2">
        <f>IFERROR(INDEX(D6:G6,COUNT(D6:G6)),"")</f>
        <v>4125806577906</v>
      </c>
      <c r="I6" s="2">
        <f t="shared" ref="I6:N6" si="3">IFERROR(INDEX(I51:I500,MATCH($C$6,$C$51:$C$500,0)),"")</f>
        <v>4105106573161</v>
      </c>
      <c r="J6" s="2">
        <f t="shared" si="3"/>
        <v>3894721941916</v>
      </c>
      <c r="K6" s="2">
        <f t="shared" si="3"/>
        <v>3682511096003</v>
      </c>
      <c r="L6" s="2">
        <f t="shared" si="3"/>
        <v>3418111613917</v>
      </c>
      <c r="M6" s="2">
        <f t="shared" si="3"/>
        <v>2701057828826</v>
      </c>
      <c r="N6" s="2">
        <f t="shared" si="3"/>
        <v>1889840264163</v>
      </c>
    </row>
    <row r="7" spans="1:14" ht="15.5" x14ac:dyDescent="0.35">
      <c r="B7" t="s">
        <v>11</v>
      </c>
      <c r="C7" t="s">
        <v>12</v>
      </c>
      <c r="D7" s="3">
        <f>IFERROR(INDEX(D51:D500,MATCH($C$7,$C$51:$C$500,0))/1000000000,"")</f>
        <v>1.4</v>
      </c>
      <c r="E7" s="3">
        <f>IFERROR(INDEX(E51:E500,MATCH($C$7,$C$51:$C$500,0))/1000000000,"")</f>
        <v>1.4</v>
      </c>
      <c r="H7" s="3">
        <f>IFERROR(INDEX(D7:G7,COUNT(D7:G7)),"")</f>
        <v>1.4</v>
      </c>
      <c r="I7" s="3">
        <f t="shared" ref="I7:N7" si="4">IFERROR(INDEX(I51:I500,MATCH($C$7,$C$51:$C$500,0))/1000000000,"")</f>
        <v>1.4</v>
      </c>
      <c r="J7" s="3">
        <f t="shared" si="4"/>
        <v>1.4</v>
      </c>
      <c r="K7" s="3">
        <f t="shared" si="4"/>
        <v>1.4</v>
      </c>
      <c r="L7" s="3">
        <f t="shared" si="4"/>
        <v>1.24</v>
      </c>
      <c r="M7" s="3">
        <f t="shared" si="4"/>
        <v>1.24</v>
      </c>
      <c r="N7" s="3">
        <f t="shared" si="4"/>
        <v>1.24</v>
      </c>
    </row>
    <row r="8" spans="1:14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-2770000000000</v>
      </c>
      <c r="E8" s="2">
        <f>IFERROR(INDEX(E51:E500,MATCH("Free cash flow (Quarter)",$C$51:$C$500,0)),"")</f>
        <v>1747000000000</v>
      </c>
      <c r="H8" s="2">
        <f>IFERROR(INDEX(D8:G8,COUNT(D8:G8)),"")</f>
        <v>1747000000000</v>
      </c>
      <c r="I8" s="2">
        <f t="shared" ref="I8:N8" si="5">IFERROR(INDEX(I51:I500,MATCH($C$8,$C$51:$C$500,0)),"")</f>
        <v>2645000000000</v>
      </c>
      <c r="J8" s="2">
        <f t="shared" si="5"/>
        <v>-969000000000</v>
      </c>
      <c r="K8" s="2">
        <f t="shared" si="5"/>
        <v>5075000000000</v>
      </c>
      <c r="L8" s="2">
        <f t="shared" si="5"/>
        <v>-3149000000000</v>
      </c>
      <c r="M8" s="2">
        <f t="shared" si="5"/>
        <v>719000000000</v>
      </c>
      <c r="N8" s="2">
        <f t="shared" si="5"/>
        <v>7208000000000</v>
      </c>
    </row>
    <row r="9" spans="1:14" ht="15.5" x14ac:dyDescent="0.35">
      <c r="A9" t="s">
        <v>16</v>
      </c>
      <c r="C9" t="s">
        <v>17</v>
      </c>
      <c r="D9" s="3">
        <f>IFERROR(INDEX(D51:D500,MATCH("Free cash flow per share (Quarter)",$C$51:$C$500,0)),"")</f>
        <v>-1975.83</v>
      </c>
      <c r="E9" s="3">
        <f>IFERROR(INDEX(E51:E500,MATCH("Free cash flow per share (Quarter)",$C$51:$C$500,0)),"")</f>
        <v>1246.04</v>
      </c>
      <c r="H9" s="3">
        <f>IFERROR(INDEX(D9:G9,COUNT(D9:G9)),"")</f>
        <v>1246.04</v>
      </c>
      <c r="I9" s="3">
        <f t="shared" ref="I9:N9" si="6">IFERROR(INDEX(I51:I500,MATCH($C$9,$C$51:$C$500,0)),"")</f>
        <v>1886.65</v>
      </c>
      <c r="J9" s="3">
        <f t="shared" si="6"/>
        <v>-691.49</v>
      </c>
      <c r="K9" s="3">
        <f t="shared" si="6"/>
        <v>3619.59</v>
      </c>
      <c r="L9" s="3">
        <f t="shared" si="6"/>
        <v>-2536.85</v>
      </c>
      <c r="M9" s="3">
        <f t="shared" si="6"/>
        <v>579.65</v>
      </c>
      <c r="N9" s="3">
        <f t="shared" si="6"/>
        <v>5807.79</v>
      </c>
    </row>
    <row r="10" spans="1:14" ht="15.5" x14ac:dyDescent="0.35">
      <c r="C10" t="s">
        <v>18</v>
      </c>
      <c r="D10" s="3">
        <f ca="1">IFERROR(IF(D9=0,"",D2/D9),"")</f>
        <v>-1.6094502057363236</v>
      </c>
      <c r="E10" s="3">
        <f ca="1">IFERROR(IF(E9=0,"",E2/E9),"")</f>
        <v>2.7045680716509906</v>
      </c>
      <c r="I10" s="3">
        <f t="shared" ref="I10:N10" ca="1" si="7">IFERROR(IF(I9=0,"",I2/I9),"")</f>
        <v>1.9717488670394614</v>
      </c>
      <c r="J10" s="3">
        <f t="shared" ca="1" si="7"/>
        <v>-5.2495336158151238</v>
      </c>
      <c r="K10" s="3">
        <f t="shared" ca="1" si="7"/>
        <v>0.99735052865103502</v>
      </c>
      <c r="L10" s="3">
        <f t="shared" ca="1" si="7"/>
        <v>-1.3914894455722648</v>
      </c>
      <c r="M10" s="3">
        <f t="shared" ca="1" si="7"/>
        <v>6.1243854049857678</v>
      </c>
      <c r="N10" s="3" t="str">
        <f t="shared" ca="1" si="7"/>
        <v/>
      </c>
    </row>
    <row r="11" spans="1:14" ht="15.5" x14ac:dyDescent="0.35">
      <c r="B11" t="s">
        <v>19</v>
      </c>
      <c r="C11" t="s">
        <v>20</v>
      </c>
      <c r="D11" s="2">
        <f>IFERROR(INDEX(D51:D500,MATCH($C$11,$C$51:$C$500,0)),"")</f>
        <v>242304018193</v>
      </c>
      <c r="E11" s="2">
        <f>IFERROR(INDEX(E51:E500,MATCH($C$11,$C$51:$C$500,0)),"")</f>
        <v>337878932151</v>
      </c>
      <c r="H11" s="2">
        <f>IFERROR(INDEX(D11:G11,COUNT(D11:G11)),"")</f>
        <v>337878932151</v>
      </c>
      <c r="I11" s="2">
        <f t="shared" ref="I11:N11" si="8">IFERROR(INDEX(I51:I500,MATCH($C$11,$C$51:$C$500,0)),"")</f>
        <v>304303113014</v>
      </c>
      <c r="J11" s="2">
        <f t="shared" si="8"/>
        <v>300463127974</v>
      </c>
      <c r="K11" s="2">
        <f t="shared" si="8"/>
        <v>228747414301</v>
      </c>
      <c r="L11" s="2">
        <f t="shared" si="8"/>
        <v>231250126710</v>
      </c>
      <c r="M11" s="2">
        <f t="shared" si="8"/>
        <v>214953246838</v>
      </c>
      <c r="N11" s="2">
        <f t="shared" si="8"/>
        <v>114743295960</v>
      </c>
    </row>
    <row r="12" spans="1:14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>
        <f t="shared" ref="I12:N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</row>
    <row r="13" spans="1:14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N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</row>
    <row r="14" spans="1:14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 t="shared" ref="I14:N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</row>
    <row r="15" spans="1:14" ht="15.5" x14ac:dyDescent="0.35">
      <c r="C15" t="s">
        <v>28</v>
      </c>
      <c r="D15" s="2">
        <f>IFERROR(INDEX(D51:D500,MATCH($C$15,$C$51:$C$500,0)),"")</f>
        <v>-15056748912</v>
      </c>
      <c r="E15" s="2">
        <f>IFERROR(INDEX(E51:E500,MATCH($C$15,$C$51:$C$500,0)),"")</f>
        <v>-15337602754</v>
      </c>
      <c r="H15" s="2">
        <f>IFERROR(SUM(D15:G15)*(4/MAX(1,COUNT(D15:G15))),"")</f>
        <v>-60788703332</v>
      </c>
      <c r="I15" s="2">
        <f t="shared" ref="I15:N15" si="12">IFERROR(INDEX(I51:I500,MATCH($C$15,$C$51:$C$500,0)),"")</f>
        <v>-58050256948</v>
      </c>
      <c r="J15" s="2">
        <f t="shared" si="12"/>
        <v>-60821543348</v>
      </c>
      <c r="K15" s="2">
        <f t="shared" si="12"/>
        <v>-56131321086</v>
      </c>
      <c r="L15" s="2">
        <f t="shared" si="12"/>
        <v>-89624797570</v>
      </c>
      <c r="M15" s="2">
        <f t="shared" si="12"/>
        <v>-59224949816</v>
      </c>
      <c r="N15" s="2">
        <f t="shared" si="12"/>
        <v>-51026684539</v>
      </c>
    </row>
    <row r="16" spans="1:14" ht="15.5" x14ac:dyDescent="0.35">
      <c r="C16" t="s">
        <v>29</v>
      </c>
      <c r="D16" s="2">
        <f>IFERROR(INDEX(D51:D500,MATCH($C$16,$C$51:$C$500,0)),"")</f>
        <v>68439767780</v>
      </c>
      <c r="E16" s="2">
        <f>IFERROR(INDEX(E51:E500,MATCH($C$16,$C$51:$C$500,0)),"")</f>
        <v>69716376152</v>
      </c>
      <c r="H16" s="2">
        <f>IFERROR(SUM(D16:G16)*(4/MAX(1,COUNT(D16:G16))),"")</f>
        <v>276312287864</v>
      </c>
      <c r="I16" s="2">
        <f t="shared" ref="I16:N16" si="13">IFERROR(INDEX(I51:I500,MATCH($C$16,$C$51:$C$500,0)),"")</f>
        <v>263179585545</v>
      </c>
      <c r="J16" s="2">
        <f t="shared" si="13"/>
        <v>275514645307</v>
      </c>
      <c r="K16" s="2">
        <f t="shared" si="13"/>
        <v>299988090063</v>
      </c>
      <c r="L16" s="2">
        <f t="shared" si="13"/>
        <v>394227036089</v>
      </c>
      <c r="M16" s="2">
        <f t="shared" si="13"/>
        <v>272354121974</v>
      </c>
      <c r="N16" s="2">
        <f t="shared" si="13"/>
        <v>159218340679</v>
      </c>
    </row>
    <row r="17" spans="1:14" ht="15.5" x14ac:dyDescent="0.35">
      <c r="A17" t="s">
        <v>30</v>
      </c>
    </row>
    <row r="18" spans="1:14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</row>
    <row r="19" spans="1:14" ht="15.5" x14ac:dyDescent="0.35">
      <c r="A19" t="s">
        <v>40</v>
      </c>
      <c r="C19" t="s">
        <v>41</v>
      </c>
    </row>
    <row r="20" spans="1:14" ht="15.5" x14ac:dyDescent="0.35">
      <c r="A20" t="s">
        <v>42</v>
      </c>
      <c r="C20" t="s">
        <v>43</v>
      </c>
      <c r="D20" s="2">
        <f ca="1">IFERROR(D21*D2,"")</f>
        <v>4452000000000</v>
      </c>
      <c r="E20" s="2">
        <f ca="1">IFERROR(E21*E2,"")</f>
        <v>4718000000000</v>
      </c>
      <c r="H20" s="2">
        <f t="shared" ref="H20:N20" ca="1" si="14">IFERROR(H21*H2,"")</f>
        <v>4718000000000</v>
      </c>
      <c r="I20" s="2">
        <f t="shared" ca="1" si="14"/>
        <v>5208000000000</v>
      </c>
      <c r="J20" s="2">
        <f t="shared" ca="1" si="14"/>
        <v>5082000000000</v>
      </c>
      <c r="K20" s="2">
        <f t="shared" ca="1" si="14"/>
        <v>5054000000000</v>
      </c>
      <c r="L20" s="2">
        <f t="shared" ca="1" si="14"/>
        <v>4377200000000</v>
      </c>
      <c r="M20" s="2">
        <f t="shared" ca="1" si="14"/>
        <v>4402000000000</v>
      </c>
      <c r="N20" s="2" t="str">
        <f t="shared" ca="1" si="14"/>
        <v/>
      </c>
    </row>
    <row r="21" spans="1:14" ht="15.5" x14ac:dyDescent="0.35">
      <c r="C21" t="s">
        <v>12</v>
      </c>
      <c r="D21" s="2">
        <f>IFERROR(INDEX(D51:D500,MATCH($C$7,$C$51:$C$500,0)),"")</f>
        <v>1400000000</v>
      </c>
      <c r="E21" s="2">
        <f>IFERROR(INDEX(E51:E500,MATCH($C$7,$C$51:$C$500,0)),"")</f>
        <v>1400000000</v>
      </c>
      <c r="H21" s="2">
        <f>IFERROR(INDEX(D21:G21,COUNT(D21:G21)),"")</f>
        <v>1400000000</v>
      </c>
      <c r="I21" s="2">
        <f t="shared" ref="I21:N21" si="15">IFERROR(INDEX(I51:I500,MATCH($C$7,$C$51:$C$500,0)),"")</f>
        <v>1400000000</v>
      </c>
      <c r="J21" s="2">
        <f t="shared" si="15"/>
        <v>1400000000</v>
      </c>
      <c r="K21" s="2">
        <f t="shared" si="15"/>
        <v>1400000000</v>
      </c>
      <c r="L21" s="2">
        <f t="shared" si="15"/>
        <v>1240000000</v>
      </c>
      <c r="M21" s="2">
        <f t="shared" si="15"/>
        <v>1240000000</v>
      </c>
      <c r="N21" s="2">
        <f t="shared" si="15"/>
        <v>1240000000</v>
      </c>
    </row>
    <row r="23" spans="1:14" ht="15.5" x14ac:dyDescent="0.35">
      <c r="B23" t="s">
        <v>44</v>
      </c>
      <c r="C23" t="s">
        <v>45</v>
      </c>
      <c r="D23" s="3">
        <f>IFERROR(D5/D6*100,"")</f>
        <v>-0.13856257384717954</v>
      </c>
      <c r="E23" s="3">
        <f>IFERROR(E5/E6*100,"")</f>
        <v>0.50172019347320007</v>
      </c>
      <c r="H23" s="3">
        <f t="shared" ref="H23:N23" si="16">IFERROR(H5/H6*100,"")</f>
        <v>0.72669869965685763</v>
      </c>
      <c r="I23" s="3">
        <f t="shared" si="16"/>
        <v>5.9104647947585489</v>
      </c>
      <c r="J23" s="3">
        <f t="shared" si="16"/>
        <v>5.4486776996614896</v>
      </c>
      <c r="K23" s="3">
        <f t="shared" si="16"/>
        <v>7.1798692575014744</v>
      </c>
      <c r="L23" s="3">
        <f t="shared" si="16"/>
        <v>4.5093280150196628</v>
      </c>
      <c r="M23" s="3">
        <f t="shared" si="16"/>
        <v>6.9791052054940534</v>
      </c>
      <c r="N23" s="3">
        <f t="shared" si="16"/>
        <v>11.993782132977676</v>
      </c>
    </row>
    <row r="24" spans="1:14" ht="15.5" x14ac:dyDescent="0.35">
      <c r="C24" t="s">
        <v>46</v>
      </c>
      <c r="D24" s="4" t="str">
        <f>IFERROR(_xlfn.RRI(5,I23,D23),"")</f>
        <v/>
      </c>
      <c r="E24" s="4">
        <f>IFERROR(_xlfn.RRI(5,J23,E23),"")</f>
        <v>-0.37936810265991783</v>
      </c>
      <c r="H24" s="4">
        <f t="shared" ref="H24:N24" si="17">IFERROR(_xlfn.RRI(5,M23,H23),"")</f>
        <v>-0.36392119052424998</v>
      </c>
      <c r="I24" s="4">
        <f t="shared" si="17"/>
        <v>-0.13197327638653278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47</v>
      </c>
      <c r="C25" t="s">
        <v>48</v>
      </c>
      <c r="D25" s="3">
        <f>IFERROR(INDEX(D51:D500,MATCH($A$25,$C$51:$C$500,0)),"")</f>
        <v>38.08</v>
      </c>
      <c r="E25" s="3">
        <f>IFERROR(INDEX(E51:E500,MATCH($A$25,$C$51:$C$500,0)),"")</f>
        <v>38.79</v>
      </c>
      <c r="H25" s="3">
        <f>IFERROR(INDEX(D25:G25,COUNT(D25:G25)),"")</f>
        <v>38.79</v>
      </c>
      <c r="I25" s="3">
        <f t="shared" ref="I25:N25" si="18">IFERROR(INDEX(I51:I500,MATCH($C$25,$C$51:$C$500,0)),"")</f>
        <v>146.31</v>
      </c>
      <c r="J25" s="3">
        <f t="shared" si="18"/>
        <v>153.13</v>
      </c>
      <c r="K25" s="3">
        <f t="shared" si="18"/>
        <v>173.93</v>
      </c>
      <c r="L25" s="3">
        <f t="shared" si="18"/>
        <v>245.41</v>
      </c>
      <c r="M25" s="3">
        <f t="shared" si="18"/>
        <v>171.72</v>
      </c>
      <c r="N25" s="3">
        <f t="shared" si="18"/>
        <v>87.17</v>
      </c>
    </row>
    <row r="26" spans="1:14" ht="15.5" x14ac:dyDescent="0.35">
      <c r="C26" t="s">
        <v>49</v>
      </c>
      <c r="D26" s="4">
        <f>IFERROR(_xlfn.RRI(5,I25,D25),"")</f>
        <v>-0.23601543255074386</v>
      </c>
      <c r="E26" s="4">
        <f>IFERROR(_xlfn.RRI(5,J25,E25),"")</f>
        <v>-0.24014294618284759</v>
      </c>
      <c r="H26" s="4">
        <f t="shared" ref="H26:N26" si="19">IFERROR(_xlfn.RRI(5,M25,H25),"")</f>
        <v>-0.25735753331004152</v>
      </c>
      <c r="I26" s="4">
        <f t="shared" si="19"/>
        <v>0.10912729422738265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50</v>
      </c>
      <c r="D27" s="3">
        <f>IFERROR(D4/D21,"")</f>
        <v>360.1640188707143</v>
      </c>
      <c r="E27" s="3">
        <f>IFERROR(E4/E21,"")</f>
        <v>360.68543713785715</v>
      </c>
      <c r="H27" s="3">
        <f t="shared" ref="H27:N27" si="20">IFERROR(H4/H21,"")</f>
        <v>1441.6989120171429</v>
      </c>
      <c r="I27" s="3">
        <f t="shared" si="20"/>
        <v>1393.8965030357142</v>
      </c>
      <c r="J27" s="3">
        <f t="shared" si="20"/>
        <v>1283.7416901514287</v>
      </c>
      <c r="K27" s="3">
        <f t="shared" si="20"/>
        <v>1055.6208965657142</v>
      </c>
      <c r="L27" s="3">
        <f t="shared" si="20"/>
        <v>1038.5766902645162</v>
      </c>
      <c r="M27" s="3">
        <f t="shared" si="20"/>
        <v>1036.0476330653225</v>
      </c>
      <c r="N27" s="3">
        <f t="shared" si="20"/>
        <v>977.60173944435485</v>
      </c>
    </row>
    <row r="28" spans="1:14" ht="15.5" x14ac:dyDescent="0.35">
      <c r="C28" t="s">
        <v>51</v>
      </c>
      <c r="D28" s="4">
        <f>IFERROR(_xlfn.RRI(5,I27,D27),"")</f>
        <v>-0.23712398807860835</v>
      </c>
      <c r="E28" s="4">
        <f>IFERROR(_xlfn.RRI(5,J27,E27),"")</f>
        <v>-0.22423498081395232</v>
      </c>
      <c r="H28" s="4">
        <f t="shared" ref="H28:N28" si="21">IFERROR(_xlfn.RRI(5,M27,H27),"")</f>
        <v>6.8314122526122789E-2</v>
      </c>
      <c r="I28" s="4">
        <f t="shared" si="21"/>
        <v>7.3528831284356722E-2</v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52</v>
      </c>
      <c r="H29" s="4">
        <f t="shared" ref="H29:N29" si="22">IFERROR(((H25-I25)/I25)*100%,"")</f>
        <v>-0.73487799876973559</v>
      </c>
      <c r="I29" s="4">
        <f t="shared" si="22"/>
        <v>-4.453732123032713E-2</v>
      </c>
      <c r="J29" s="4">
        <f t="shared" si="22"/>
        <v>-0.11958834013683672</v>
      </c>
      <c r="K29" s="4">
        <f t="shared" si="22"/>
        <v>-0.29126767450389141</v>
      </c>
      <c r="L29" s="4">
        <f t="shared" si="22"/>
        <v>0.42912881434894012</v>
      </c>
      <c r="M29" s="4">
        <f t="shared" si="22"/>
        <v>0.96994378800045877</v>
      </c>
      <c r="N29" s="4" t="str">
        <f t="shared" si="22"/>
        <v/>
      </c>
    </row>
    <row r="30" spans="1:14" ht="15.5" x14ac:dyDescent="0.35">
      <c r="C30" t="s">
        <v>53</v>
      </c>
      <c r="H30" s="4">
        <f t="shared" ref="H30:N30" si="23">IFERROR(((H27-I27)/I27)*100%,"")</f>
        <v>3.4294087744191661E-2</v>
      </c>
      <c r="I30" s="4">
        <f t="shared" si="23"/>
        <v>8.5807615137350426E-2</v>
      </c>
      <c r="J30" s="4">
        <f t="shared" si="23"/>
        <v>0.21610105893874135</v>
      </c>
      <c r="K30" s="4">
        <f t="shared" si="23"/>
        <v>1.6411119622622251E-2</v>
      </c>
      <c r="L30" s="4">
        <f t="shared" si="23"/>
        <v>2.441062667853394E-3</v>
      </c>
      <c r="M30" s="4">
        <f t="shared" si="23"/>
        <v>5.9784973024073103E-2</v>
      </c>
      <c r="N30" s="4" t="str">
        <f t="shared" si="23"/>
        <v/>
      </c>
    </row>
    <row r="32" spans="1:14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2938.71</v>
      </c>
      <c r="E32" s="3">
        <f>IFERROR(INDEX(E51:E500,MATCH($A$32,$C$51:$C$500,0)),"")</f>
        <v>2942.78</v>
      </c>
      <c r="H32" s="3">
        <f>IFERROR(INDEX(D32:G32,COUNT(D32:G32)),"")</f>
        <v>2942.78</v>
      </c>
      <c r="I32" s="3">
        <f t="shared" ref="I32:N32" si="24">IFERROR(INDEX(I51:I500,MATCH($C$32,$C$51:$C$500,0)),"")</f>
        <v>2928.01</v>
      </c>
      <c r="J32" s="3">
        <f t="shared" si="24"/>
        <v>2777.95</v>
      </c>
      <c r="K32" s="3">
        <f t="shared" si="24"/>
        <v>2626.59</v>
      </c>
      <c r="L32" s="3">
        <f t="shared" si="24"/>
        <v>2753.93</v>
      </c>
      <c r="M32" s="3">
        <f t="shared" si="24"/>
        <v>2176.21</v>
      </c>
      <c r="N32" s="3">
        <f t="shared" si="24"/>
        <v>1522.62</v>
      </c>
    </row>
    <row r="33" spans="1:14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1.1499999999999999</v>
      </c>
      <c r="E33" s="3">
        <f>IFERROR(INDEX(E51:E500,MATCH($A$33,$C$51:$C$500,0)),"")</f>
        <v>1.08</v>
      </c>
      <c r="H33" s="3">
        <f>IFERROR(INDEX(D33:G33,COUNT(D33:G33)),"")</f>
        <v>1.08</v>
      </c>
      <c r="I33" s="3">
        <f t="shared" ref="I33:N33" si="25">IFERROR(INDEX(I51:I500,MATCH($C$33,$C$51:$C$500,0)),"")</f>
        <v>1.27</v>
      </c>
      <c r="J33" s="3">
        <f t="shared" si="25"/>
        <v>1.31</v>
      </c>
      <c r="K33" s="3">
        <f t="shared" si="25"/>
        <v>1.37</v>
      </c>
      <c r="L33" s="3">
        <f t="shared" si="25"/>
        <v>1.28</v>
      </c>
      <c r="M33" s="3">
        <f t="shared" si="25"/>
        <v>1.63</v>
      </c>
      <c r="N33" s="3">
        <f t="shared" si="25"/>
        <v>0</v>
      </c>
    </row>
    <row r="34" spans="1:14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88.5</v>
      </c>
      <c r="E34" s="3">
        <f>IFERROR(INDEX(E51:E500,MATCH($A$34,$C$51:$C$500,0)),"")</f>
        <v>81.98</v>
      </c>
      <c r="H34" s="3">
        <f>IFERROR(INDEX(D34:G34,COUNT(D34:G34)),"")</f>
        <v>81.98</v>
      </c>
      <c r="I34" s="3">
        <f t="shared" ref="I34:N34" si="26">IFERROR(INDEX(I51:I500,MATCH($C$34,$C$51:$C$500,0)),"")</f>
        <v>25.43</v>
      </c>
      <c r="J34" s="3">
        <f t="shared" si="26"/>
        <v>23.71</v>
      </c>
      <c r="K34" s="3">
        <f t="shared" si="26"/>
        <v>20.76</v>
      </c>
      <c r="L34" s="3">
        <f t="shared" si="26"/>
        <v>14.38</v>
      </c>
      <c r="M34" s="3">
        <f t="shared" si="26"/>
        <v>20.67</v>
      </c>
      <c r="N34" s="3">
        <f t="shared" si="26"/>
        <v>0</v>
      </c>
    </row>
    <row r="35" spans="1:14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9.3699999999999992</v>
      </c>
      <c r="E35" s="3">
        <f>IFERROR(INDEX(E51:E500,MATCH($A$35,$C$51:$C$500,0)),"")</f>
        <v>8.83</v>
      </c>
      <c r="H35" s="3">
        <f>IFERROR(INDEX(D35:G35,COUNT(D35:G35)),"")</f>
        <v>8.83</v>
      </c>
      <c r="I35" s="3">
        <f t="shared" ref="I35:N35" si="27">IFERROR(INDEX(I51:I500,MATCH($C$35,$C$51:$C$500,0)),"")</f>
        <v>2.67</v>
      </c>
      <c r="J35" s="3">
        <f t="shared" si="27"/>
        <v>2.83</v>
      </c>
      <c r="K35" s="3">
        <f t="shared" si="27"/>
        <v>3.42</v>
      </c>
      <c r="L35" s="3">
        <f t="shared" si="27"/>
        <v>3.4</v>
      </c>
      <c r="M35" s="3">
        <f t="shared" si="27"/>
        <v>3.43</v>
      </c>
      <c r="N35" s="3">
        <f t="shared" si="27"/>
        <v>0</v>
      </c>
    </row>
    <row r="36" spans="1:14" ht="15.5" x14ac:dyDescent="0.35">
      <c r="B36" t="s">
        <v>66</v>
      </c>
      <c r="C36" t="s">
        <v>67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N36" si="28">IFERROR(INDEX(H51:H500,MATCH($C$36,$C$51:$C$500,0)),"")</f>
        <v>0.14960000000000001</v>
      </c>
      <c r="I36" s="4">
        <f t="shared" si="28"/>
        <v>0.15720000000000001</v>
      </c>
      <c r="J36" s="4">
        <f t="shared" si="28"/>
        <v>0.1502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</row>
    <row r="37" spans="1:14" ht="15.5" x14ac:dyDescent="0.35">
      <c r="B37" t="s">
        <v>68</v>
      </c>
      <c r="C37" t="s">
        <v>69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N37" si="29">IFERROR(INDEX(H51:H500,MATCH($C$37,$C$51:$C$500,0)),"")</f>
        <v>23</v>
      </c>
      <c r="I37" s="3">
        <f t="shared" si="29"/>
        <v>23</v>
      </c>
      <c r="J37" s="3">
        <f t="shared" si="29"/>
        <v>23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</row>
    <row r="50" spans="2:14" ht="15.5" x14ac:dyDescent="0.35">
      <c r="D50" t="s">
        <v>70</v>
      </c>
      <c r="E50" t="s">
        <v>243</v>
      </c>
      <c r="F50" t="s">
        <v>71</v>
      </c>
      <c r="G50" t="s">
        <v>244</v>
      </c>
      <c r="H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</row>
    <row r="51" spans="2:14" ht="15.5" x14ac:dyDescent="0.35">
      <c r="B51" t="s">
        <v>75</v>
      </c>
      <c r="C51" t="s">
        <v>6</v>
      </c>
      <c r="D51" s="5">
        <v>504229626419</v>
      </c>
      <c r="E51" s="5">
        <v>504959611993</v>
      </c>
      <c r="F51" s="5">
        <v>507095943355</v>
      </c>
      <c r="G51" s="5">
        <v>490681094085</v>
      </c>
      <c r="I51" s="5">
        <v>1951455104250</v>
      </c>
      <c r="J51" s="5">
        <v>1797238366212</v>
      </c>
      <c r="K51" s="5">
        <v>1477869255192</v>
      </c>
      <c r="L51" s="5">
        <v>1287835095928</v>
      </c>
      <c r="M51" s="5">
        <v>1284699065001</v>
      </c>
      <c r="N51" s="5">
        <v>1212226156911</v>
      </c>
    </row>
    <row r="52" spans="2:14" ht="15.5" x14ac:dyDescent="0.35">
      <c r="C52" t="s">
        <v>408</v>
      </c>
      <c r="D52" s="5">
        <v>504229626419</v>
      </c>
      <c r="E52" s="5">
        <v>504959611993</v>
      </c>
      <c r="F52" s="5">
        <v>507095943355</v>
      </c>
      <c r="G52" s="5">
        <v>490681094085</v>
      </c>
      <c r="I52" s="5">
        <v>1951455104250</v>
      </c>
      <c r="J52" s="5">
        <v>1797238366212</v>
      </c>
      <c r="K52" s="5">
        <v>1477869255192</v>
      </c>
      <c r="L52" s="5">
        <v>1287835095928</v>
      </c>
      <c r="M52" s="5">
        <v>1284699065001</v>
      </c>
      <c r="N52" s="5">
        <v>1212226156911</v>
      </c>
    </row>
    <row r="53" spans="2:14" ht="15.5" x14ac:dyDescent="0.35">
      <c r="C53" t="s">
        <v>409</v>
      </c>
    </row>
    <row r="54" spans="2:14" ht="15.5" x14ac:dyDescent="0.35">
      <c r="C54" t="s">
        <v>83</v>
      </c>
      <c r="D54" s="5">
        <v>-59091932237</v>
      </c>
      <c r="E54" s="5">
        <v>-33678768653</v>
      </c>
      <c r="F54" s="5">
        <v>-25297162296</v>
      </c>
      <c r="G54" s="5">
        <v>18900706263</v>
      </c>
      <c r="I54" s="5">
        <v>37501550197</v>
      </c>
      <c r="J54" s="5">
        <v>-2482256046</v>
      </c>
      <c r="K54" s="5">
        <v>20542713109</v>
      </c>
      <c r="L54" s="5">
        <v>-150468373928</v>
      </c>
      <c r="M54" s="5">
        <v>-24619504623</v>
      </c>
      <c r="N54" s="5">
        <v>118471667805</v>
      </c>
    </row>
    <row r="55" spans="2:14" ht="15.5" x14ac:dyDescent="0.35">
      <c r="C55" t="s">
        <v>76</v>
      </c>
      <c r="D55" s="5">
        <v>-243639141038</v>
      </c>
      <c r="E55" s="5">
        <v>-244446478182</v>
      </c>
      <c r="F55" s="5">
        <v>-255353855917</v>
      </c>
      <c r="G55" s="5">
        <v>-256791416305</v>
      </c>
      <c r="I55" s="5">
        <v>-1016852719995</v>
      </c>
      <c r="J55" s="5">
        <v>-960332032153</v>
      </c>
      <c r="K55" s="5">
        <v>-737591323437</v>
      </c>
      <c r="L55" s="5">
        <v>-524265912187</v>
      </c>
      <c r="M55" s="5">
        <v>-657621734701</v>
      </c>
      <c r="N55" s="5">
        <v>-760869345246</v>
      </c>
    </row>
    <row r="56" spans="2:14" ht="15.5" x14ac:dyDescent="0.35">
      <c r="C56" t="s">
        <v>410</v>
      </c>
      <c r="D56" s="5">
        <v>-243639141038</v>
      </c>
      <c r="E56" s="5">
        <v>-244446478182</v>
      </c>
      <c r="F56" s="5">
        <v>-255353855917</v>
      </c>
      <c r="G56" s="5">
        <v>-256791416305</v>
      </c>
      <c r="I56" s="5">
        <v>-1016852719995</v>
      </c>
      <c r="J56" s="5">
        <v>-960332032153</v>
      </c>
      <c r="K56" s="5">
        <v>-737591323437</v>
      </c>
      <c r="L56" s="5">
        <v>-524265912187</v>
      </c>
      <c r="M56" s="5">
        <v>-657621734701</v>
      </c>
      <c r="N56" s="5">
        <v>-760869345246</v>
      </c>
    </row>
    <row r="57" spans="2:14" ht="15.5" x14ac:dyDescent="0.35">
      <c r="C57" t="s">
        <v>411</v>
      </c>
    </row>
    <row r="58" spans="2:14" ht="15.5" x14ac:dyDescent="0.35">
      <c r="C58" t="s">
        <v>412</v>
      </c>
      <c r="D58" s="5">
        <v>-243639141038</v>
      </c>
      <c r="E58" s="5">
        <v>-244446478182</v>
      </c>
      <c r="F58" s="5">
        <v>-255353855917</v>
      </c>
      <c r="G58" s="5">
        <v>-256791416305</v>
      </c>
      <c r="I58" s="5">
        <v>-1016852719995</v>
      </c>
      <c r="J58" s="5">
        <v>-960332032153</v>
      </c>
      <c r="K58" s="5">
        <v>-737591323437</v>
      </c>
      <c r="L58" s="5">
        <v>-524265912187</v>
      </c>
      <c r="M58" s="5">
        <v>-657621734701</v>
      </c>
      <c r="N58" s="5">
        <v>-760869345246</v>
      </c>
    </row>
    <row r="59" spans="2:14" ht="15.5" x14ac:dyDescent="0.35">
      <c r="C59" t="s">
        <v>77</v>
      </c>
      <c r="D59" s="5">
        <v>260590485381</v>
      </c>
      <c r="E59" s="5">
        <v>260513133811</v>
      </c>
      <c r="F59" s="5">
        <v>251742087438</v>
      </c>
      <c r="G59" s="5">
        <v>233889677780</v>
      </c>
      <c r="I59" s="5">
        <v>934602384255</v>
      </c>
      <c r="J59" s="5">
        <v>836906334059</v>
      </c>
      <c r="K59" s="5">
        <v>740277931755</v>
      </c>
      <c r="L59" s="5">
        <v>763569183741</v>
      </c>
      <c r="M59" s="5">
        <v>627077330300</v>
      </c>
      <c r="N59" s="5">
        <v>451356811665</v>
      </c>
    </row>
    <row r="60" spans="2:14" ht="15.5" x14ac:dyDescent="0.35">
      <c r="C60" t="s">
        <v>78</v>
      </c>
      <c r="D60" s="5">
        <v>-186316891282</v>
      </c>
      <c r="E60" s="5">
        <v>-188771999020</v>
      </c>
      <c r="F60" s="5">
        <v>-182791114531</v>
      </c>
      <c r="G60" s="5">
        <v>-162738737902</v>
      </c>
      <c r="I60" s="5">
        <v>-663140276028</v>
      </c>
      <c r="J60" s="5">
        <v>-543933040241</v>
      </c>
      <c r="K60" s="5">
        <v>-432102246010</v>
      </c>
      <c r="L60" s="5">
        <v>-349852113265</v>
      </c>
      <c r="M60" s="5">
        <v>-341560860517</v>
      </c>
      <c r="N60" s="5">
        <v>-282461124524</v>
      </c>
    </row>
    <row r="61" spans="2:14" ht="15.5" x14ac:dyDescent="0.35">
      <c r="C61" t="s">
        <v>413</v>
      </c>
    </row>
    <row r="62" spans="2:14" ht="15.5" x14ac:dyDescent="0.35">
      <c r="C62" t="s">
        <v>414</v>
      </c>
      <c r="D62" s="5">
        <v>606409684</v>
      </c>
      <c r="E62" s="5">
        <v>463938160</v>
      </c>
      <c r="F62" s="5">
        <v>514487647</v>
      </c>
      <c r="G62" s="5">
        <v>581200365</v>
      </c>
      <c r="I62" s="5">
        <v>2466599633</v>
      </c>
      <c r="J62" s="5">
        <v>2609268402</v>
      </c>
      <c r="K62" s="5">
        <v>2542515331</v>
      </c>
      <c r="L62" s="5">
        <v>2475789407</v>
      </c>
      <c r="M62" s="5">
        <v>2634565626</v>
      </c>
      <c r="N62" s="5">
        <v>3543647973</v>
      </c>
    </row>
    <row r="63" spans="2:14" ht="15.5" x14ac:dyDescent="0.35">
      <c r="C63" t="s">
        <v>415</v>
      </c>
    </row>
    <row r="64" spans="2:14" ht="15.5" x14ac:dyDescent="0.35">
      <c r="C64" t="s">
        <v>416</v>
      </c>
    </row>
    <row r="65" spans="3:14" ht="15.5" x14ac:dyDescent="0.35">
      <c r="C65" t="s">
        <v>417</v>
      </c>
    </row>
    <row r="66" spans="3:14" ht="15.5" x14ac:dyDescent="0.35">
      <c r="C66" t="s">
        <v>418</v>
      </c>
    </row>
    <row r="67" spans="3:14" ht="15.5" x14ac:dyDescent="0.35">
      <c r="C67" t="s">
        <v>419</v>
      </c>
    </row>
    <row r="68" spans="3:14" ht="15.5" x14ac:dyDescent="0.35">
      <c r="C68" t="s">
        <v>420</v>
      </c>
      <c r="D68" s="5">
        <v>11672599964</v>
      </c>
      <c r="E68" s="5">
        <v>11439845003</v>
      </c>
      <c r="F68" s="5">
        <v>21312324003</v>
      </c>
      <c r="G68" s="5">
        <v>14218786394</v>
      </c>
      <c r="I68" s="5">
        <v>59728032203</v>
      </c>
      <c r="J68" s="5">
        <v>53709030308</v>
      </c>
      <c r="K68" s="5">
        <v>55176551113</v>
      </c>
      <c r="L68" s="5">
        <v>39144041937</v>
      </c>
      <c r="M68" s="5">
        <v>69010219500</v>
      </c>
      <c r="N68" s="5">
        <v>23642309782</v>
      </c>
    </row>
    <row r="69" spans="3:14" ht="15.5" x14ac:dyDescent="0.35">
      <c r="C69" t="s">
        <v>421</v>
      </c>
    </row>
    <row r="70" spans="3:14" ht="15.5" x14ac:dyDescent="0.35">
      <c r="C70" t="s">
        <v>422</v>
      </c>
      <c r="D70" s="5">
        <v>3199969658</v>
      </c>
      <c r="E70" s="5">
        <v>-13839187275</v>
      </c>
      <c r="F70" s="5">
        <v>-10866508461</v>
      </c>
      <c r="G70" s="5">
        <v>-574176908</v>
      </c>
      <c r="I70" s="5">
        <v>-23944190517</v>
      </c>
      <c r="J70" s="5">
        <v>-23375322734</v>
      </c>
      <c r="K70" s="5">
        <v>-758579835</v>
      </c>
      <c r="L70" s="5">
        <v>-52858284165</v>
      </c>
      <c r="M70" s="5">
        <v>-130955883848</v>
      </c>
      <c r="N70" s="5">
        <v>-49070007700</v>
      </c>
    </row>
    <row r="71" spans="3:14" ht="15.5" x14ac:dyDescent="0.35">
      <c r="C71" t="s">
        <v>423</v>
      </c>
      <c r="D71" s="5">
        <v>-118478480412</v>
      </c>
      <c r="E71" s="5">
        <v>-114712973816</v>
      </c>
      <c r="F71" s="5">
        <v>-104230472527</v>
      </c>
      <c r="G71" s="5">
        <v>-103014200804</v>
      </c>
      <c r="I71" s="5">
        <v>-404487126069</v>
      </c>
      <c r="J71" s="5">
        <v>-320553172478</v>
      </c>
      <c r="K71" s="5">
        <v>-275920761980</v>
      </c>
      <c r="L71" s="5">
        <v>-192823613618</v>
      </c>
      <c r="M71" s="5">
        <v>-170846575368</v>
      </c>
      <c r="N71" s="5">
        <v>-154981109542</v>
      </c>
    </row>
    <row r="72" spans="3:14" ht="15.5" x14ac:dyDescent="0.35">
      <c r="C72" t="s">
        <v>424</v>
      </c>
      <c r="D72" s="5">
        <v>-82710980492</v>
      </c>
      <c r="E72" s="5">
        <v>-71659682932</v>
      </c>
      <c r="F72" s="5">
        <v>-89006457546</v>
      </c>
      <c r="G72" s="5">
        <v>-73369146584</v>
      </c>
      <c r="I72" s="5">
        <v>-294436991645</v>
      </c>
      <c r="J72" s="5">
        <v>-253713575337</v>
      </c>
      <c r="K72" s="5">
        <v>-210599455308</v>
      </c>
      <c r="L72" s="5">
        <v>-143314257419</v>
      </c>
      <c r="M72" s="5">
        <v>-108768620801</v>
      </c>
      <c r="N72" s="5">
        <v>-102052317064</v>
      </c>
    </row>
    <row r="73" spans="3:14" ht="15.5" x14ac:dyDescent="0.35">
      <c r="C73" t="s">
        <v>425</v>
      </c>
    </row>
    <row r="74" spans="3:14" ht="15.5" x14ac:dyDescent="0.35">
      <c r="C74" t="s">
        <v>426</v>
      </c>
      <c r="D74" s="5">
        <v>-197989491246</v>
      </c>
      <c r="E74" s="5">
        <v>-200211844023</v>
      </c>
      <c r="F74" s="5">
        <v>-204103438534</v>
      </c>
      <c r="G74" s="5">
        <v>-176957524296</v>
      </c>
      <c r="I74" s="5">
        <v>-722868308231</v>
      </c>
      <c r="J74" s="5">
        <v>-597642070549</v>
      </c>
      <c r="K74" s="5">
        <v>-487278797123</v>
      </c>
      <c r="L74" s="5">
        <v>-388996155202</v>
      </c>
      <c r="M74" s="5">
        <v>-410571080017</v>
      </c>
      <c r="N74" s="5">
        <v>-306103434306</v>
      </c>
    </row>
    <row r="75" spans="3:14" ht="15.5" x14ac:dyDescent="0.35">
      <c r="C75" t="s">
        <v>80</v>
      </c>
      <c r="D75" s="5">
        <v>74273594099</v>
      </c>
      <c r="E75" s="5">
        <v>71741134791</v>
      </c>
      <c r="F75" s="5">
        <v>68950972907</v>
      </c>
      <c r="G75" s="5">
        <v>71150939878</v>
      </c>
      <c r="I75" s="5">
        <v>271462108227</v>
      </c>
      <c r="J75" s="5">
        <v>292973293818</v>
      </c>
      <c r="K75" s="5">
        <v>308175685745</v>
      </c>
      <c r="L75" s="5">
        <v>413717070476</v>
      </c>
      <c r="M75" s="5">
        <v>285516469783</v>
      </c>
      <c r="N75" s="5">
        <v>168895687141</v>
      </c>
    </row>
    <row r="76" spans="3:14" ht="15.5" x14ac:dyDescent="0.35">
      <c r="C76" t="s">
        <v>81</v>
      </c>
      <c r="D76" s="5">
        <v>-5833826319</v>
      </c>
      <c r="E76" s="5">
        <v>-2024758639</v>
      </c>
      <c r="F76" s="5">
        <v>-6032983598</v>
      </c>
      <c r="G76" s="5">
        <v>1061864648</v>
      </c>
      <c r="I76" s="5">
        <v>-8282522682</v>
      </c>
      <c r="J76" s="5">
        <v>-17458648511</v>
      </c>
      <c r="K76" s="5">
        <v>-8187595682</v>
      </c>
      <c r="L76" s="5">
        <v>-19490034387</v>
      </c>
      <c r="M76" s="5">
        <v>-13162347809</v>
      </c>
      <c r="N76" s="5">
        <v>-9677346462</v>
      </c>
    </row>
    <row r="77" spans="3:14" ht="15.5" x14ac:dyDescent="0.35">
      <c r="C77" t="s">
        <v>312</v>
      </c>
    </row>
    <row r="78" spans="3:14" ht="15.5" x14ac:dyDescent="0.35">
      <c r="C78" t="s">
        <v>82</v>
      </c>
    </row>
    <row r="79" spans="3:14" ht="15.5" x14ac:dyDescent="0.35">
      <c r="C79" t="s">
        <v>427</v>
      </c>
    </row>
    <row r="80" spans="3:14" ht="15.5" x14ac:dyDescent="0.35">
      <c r="C80" t="s">
        <v>84</v>
      </c>
      <c r="D80" s="5">
        <v>-5833826319</v>
      </c>
      <c r="E80" s="5">
        <v>-2024758639</v>
      </c>
      <c r="F80" s="5">
        <v>-6032983598</v>
      </c>
      <c r="G80" s="5">
        <v>1061864648</v>
      </c>
      <c r="I80" s="5">
        <v>-8282522682</v>
      </c>
      <c r="J80" s="5">
        <v>-17458648511</v>
      </c>
      <c r="K80" s="5">
        <v>-8187595682</v>
      </c>
      <c r="L80" s="5">
        <v>-19490034387</v>
      </c>
      <c r="M80" s="5">
        <v>-13162347809</v>
      </c>
      <c r="N80" s="5">
        <v>-9677346462</v>
      </c>
    </row>
    <row r="81" spans="3:14" ht="15.5" x14ac:dyDescent="0.35">
      <c r="C81" t="s">
        <v>29</v>
      </c>
      <c r="D81" s="5">
        <v>68439767780</v>
      </c>
      <c r="E81" s="5">
        <v>69716376152</v>
      </c>
      <c r="F81" s="5">
        <v>62917989309</v>
      </c>
      <c r="G81" s="5">
        <v>72212804526</v>
      </c>
      <c r="I81" s="5">
        <v>263179585545</v>
      </c>
      <c r="J81" s="5">
        <v>275514645307</v>
      </c>
      <c r="K81" s="5">
        <v>299988090063</v>
      </c>
      <c r="L81" s="5">
        <v>394227036089</v>
      </c>
      <c r="M81" s="5">
        <v>272354121974</v>
      </c>
      <c r="N81" s="5">
        <v>159218340679</v>
      </c>
    </row>
    <row r="82" spans="3:14" ht="15.5" x14ac:dyDescent="0.35">
      <c r="C82" t="s">
        <v>28</v>
      </c>
      <c r="D82" s="5">
        <v>-15056748912</v>
      </c>
      <c r="E82" s="5">
        <v>-15337602754</v>
      </c>
      <c r="F82" s="5">
        <v>-13992705776</v>
      </c>
      <c r="G82" s="5">
        <v>-15886816996</v>
      </c>
      <c r="I82" s="5">
        <v>-58050256948</v>
      </c>
      <c r="J82" s="5">
        <v>-60821543348</v>
      </c>
      <c r="K82" s="5">
        <v>-56131321086</v>
      </c>
      <c r="L82" s="5">
        <v>-89624797570</v>
      </c>
      <c r="M82" s="5">
        <v>-59224949816</v>
      </c>
      <c r="N82" s="5">
        <v>-51026684539</v>
      </c>
    </row>
    <row r="83" spans="3:14" ht="15.5" x14ac:dyDescent="0.35">
      <c r="C83" t="s">
        <v>85</v>
      </c>
      <c r="D83" s="5">
        <v>-15056748912</v>
      </c>
      <c r="E83" s="5">
        <v>-15337602754</v>
      </c>
      <c r="F83" s="5">
        <v>-17484625788</v>
      </c>
      <c r="G83" s="5">
        <v>-15886816996</v>
      </c>
      <c r="I83" s="5">
        <v>-61542176960</v>
      </c>
      <c r="J83" s="5">
        <v>-60044265600</v>
      </c>
      <c r="K83" s="5">
        <v>-56131321086</v>
      </c>
      <c r="L83" s="5">
        <v>-89624797570</v>
      </c>
      <c r="M83" s="5">
        <v>-59224949816</v>
      </c>
      <c r="N83" s="5">
        <v>-51026684539</v>
      </c>
    </row>
    <row r="84" spans="3:14" ht="15.5" x14ac:dyDescent="0.35">
      <c r="C84" t="s">
        <v>87</v>
      </c>
      <c r="F84" s="5">
        <v>3491920012</v>
      </c>
      <c r="I84" s="5">
        <v>3491920012</v>
      </c>
      <c r="J84" s="5">
        <v>-777277748</v>
      </c>
    </row>
    <row r="85" spans="3:14" ht="15.5" x14ac:dyDescent="0.35">
      <c r="C85" t="s">
        <v>88</v>
      </c>
      <c r="D85" s="5">
        <v>-15056748912</v>
      </c>
      <c r="E85" s="5">
        <v>-15337602754</v>
      </c>
      <c r="F85" s="5">
        <v>-13992705776</v>
      </c>
      <c r="G85" s="5">
        <v>-15886816996</v>
      </c>
      <c r="I85" s="5">
        <v>-58050256948</v>
      </c>
      <c r="J85" s="5">
        <v>-60821543348</v>
      </c>
      <c r="K85" s="5">
        <v>-56131321086</v>
      </c>
      <c r="L85" s="5">
        <v>-89624797570</v>
      </c>
      <c r="M85" s="5">
        <v>-59224949816</v>
      </c>
      <c r="N85" s="5">
        <v>-51026684539</v>
      </c>
    </row>
    <row r="86" spans="3:14" ht="15.5" x14ac:dyDescent="0.35">
      <c r="C86" t="s">
        <v>89</v>
      </c>
      <c r="D86" s="5">
        <v>53383018868</v>
      </c>
      <c r="E86" s="5">
        <v>54378773398</v>
      </c>
      <c r="F86" s="5">
        <v>48925283533</v>
      </c>
      <c r="G86" s="5">
        <v>56325987530</v>
      </c>
      <c r="I86" s="5">
        <v>205129328597</v>
      </c>
      <c r="J86" s="5">
        <v>214693101959</v>
      </c>
      <c r="K86" s="5">
        <v>243856768977</v>
      </c>
      <c r="L86" s="5">
        <v>304602238519</v>
      </c>
      <c r="M86" s="5">
        <v>213129172158</v>
      </c>
      <c r="N86" s="5">
        <v>108191656140</v>
      </c>
    </row>
    <row r="87" spans="3:14" ht="15.5" x14ac:dyDescent="0.35">
      <c r="C87" t="s">
        <v>90</v>
      </c>
      <c r="D87" s="5">
        <v>-59091932237</v>
      </c>
      <c r="E87" s="5">
        <v>-33678768653</v>
      </c>
      <c r="F87" s="5">
        <v>-25297162296</v>
      </c>
      <c r="G87" s="5">
        <v>18900706263</v>
      </c>
      <c r="I87" s="5">
        <v>37501550197</v>
      </c>
      <c r="J87" s="5">
        <v>-2482256046</v>
      </c>
      <c r="K87" s="5">
        <v>20542713109</v>
      </c>
      <c r="L87" s="5">
        <v>-150468373928</v>
      </c>
      <c r="M87" s="5">
        <v>-24619504623</v>
      </c>
      <c r="N87" s="5">
        <v>118471667805</v>
      </c>
    </row>
    <row r="88" spans="3:14" ht="15.5" x14ac:dyDescent="0.35">
      <c r="C88" t="s">
        <v>428</v>
      </c>
      <c r="D88" s="5">
        <v>-59091932237</v>
      </c>
      <c r="E88" s="5">
        <v>-33678768653</v>
      </c>
      <c r="F88" s="5">
        <v>-25297162296</v>
      </c>
      <c r="G88" s="5">
        <v>18900706263</v>
      </c>
      <c r="I88" s="5">
        <v>37501550197</v>
      </c>
      <c r="J88" s="5">
        <v>-2482256046</v>
      </c>
      <c r="K88" s="5">
        <v>20542713109</v>
      </c>
      <c r="L88" s="5">
        <v>-150468373928</v>
      </c>
      <c r="M88" s="5">
        <v>-24619504623</v>
      </c>
      <c r="N88" s="5">
        <v>118471667805</v>
      </c>
    </row>
    <row r="89" spans="3:14" ht="15.5" x14ac:dyDescent="0.35">
      <c r="C89" t="s">
        <v>91</v>
      </c>
      <c r="D89" s="5">
        <v>-5708913369</v>
      </c>
      <c r="E89" s="5">
        <v>20700004745</v>
      </c>
      <c r="F89" s="5">
        <v>23628121237</v>
      </c>
      <c r="G89" s="5">
        <v>75226693793</v>
      </c>
      <c r="I89" s="5">
        <v>242630878794</v>
      </c>
      <c r="J89" s="5">
        <v>212210845913</v>
      </c>
      <c r="K89" s="5">
        <v>264399482086</v>
      </c>
      <c r="L89" s="5">
        <v>154133864591</v>
      </c>
      <c r="M89" s="5">
        <v>188509667535</v>
      </c>
      <c r="N89" s="5">
        <v>226663323945</v>
      </c>
    </row>
    <row r="90" spans="3:14" ht="15.5" x14ac:dyDescent="0.35">
      <c r="C90" t="s">
        <v>92</v>
      </c>
      <c r="D90" s="5">
        <v>53383018868</v>
      </c>
      <c r="E90" s="5">
        <v>54378773398</v>
      </c>
      <c r="F90" s="5">
        <v>48925283533</v>
      </c>
      <c r="G90" s="5">
        <v>56325987530</v>
      </c>
      <c r="I90" s="5">
        <v>205129328597</v>
      </c>
      <c r="J90" s="5">
        <v>214693101959</v>
      </c>
      <c r="K90" s="5">
        <v>243856768977</v>
      </c>
      <c r="L90" s="5">
        <v>304602238519</v>
      </c>
      <c r="M90" s="5">
        <v>213129172158</v>
      </c>
      <c r="N90" s="5">
        <v>108191656140</v>
      </c>
    </row>
    <row r="91" spans="3:14" ht="15.5" x14ac:dyDescent="0.35">
      <c r="C91" t="s">
        <v>8</v>
      </c>
      <c r="D91" s="5">
        <v>-5708913369</v>
      </c>
      <c r="E91" s="5">
        <v>20700004745</v>
      </c>
      <c r="F91" s="5">
        <v>23628121237</v>
      </c>
      <c r="G91" s="5">
        <v>75226693793</v>
      </c>
      <c r="I91" s="5">
        <v>242630878794</v>
      </c>
      <c r="J91" s="5">
        <v>212210845913</v>
      </c>
      <c r="K91" s="5">
        <v>264399482086</v>
      </c>
      <c r="L91" s="5">
        <v>154133864591</v>
      </c>
      <c r="M91" s="5">
        <v>188509667535</v>
      </c>
      <c r="N91" s="5">
        <v>226663323945</v>
      </c>
    </row>
    <row r="92" spans="3:14" ht="15.5" x14ac:dyDescent="0.35">
      <c r="C92" t="s">
        <v>93</v>
      </c>
    </row>
    <row r="93" spans="3:14" ht="15.5" x14ac:dyDescent="0.35">
      <c r="C93" t="s">
        <v>94</v>
      </c>
      <c r="D93" s="5">
        <v>53383018868</v>
      </c>
      <c r="E93" s="5">
        <v>54378773398</v>
      </c>
      <c r="F93" s="5">
        <v>48925283533</v>
      </c>
      <c r="G93" s="5">
        <v>56325987530</v>
      </c>
      <c r="I93" s="5">
        <v>205129328597</v>
      </c>
      <c r="J93" s="5">
        <v>214693101959</v>
      </c>
      <c r="K93" s="5">
        <v>243856768977</v>
      </c>
      <c r="L93" s="5">
        <v>304602238519</v>
      </c>
      <c r="M93" s="5">
        <v>213129172158</v>
      </c>
      <c r="N93" s="5">
        <v>108191656140</v>
      </c>
    </row>
    <row r="94" spans="3:14" ht="15.5" x14ac:dyDescent="0.35">
      <c r="C94" t="s">
        <v>95</v>
      </c>
      <c r="D94" s="5">
        <v>-5708913369</v>
      </c>
      <c r="E94" s="5">
        <v>20700004745</v>
      </c>
      <c r="F94" s="5">
        <v>23628121237</v>
      </c>
      <c r="G94" s="5">
        <v>75226693793</v>
      </c>
      <c r="I94" s="5">
        <v>242630878794</v>
      </c>
      <c r="J94" s="5">
        <v>212210845913</v>
      </c>
      <c r="K94" s="5">
        <v>264399482086</v>
      </c>
      <c r="L94" s="5">
        <v>154133864591</v>
      </c>
      <c r="M94" s="5">
        <v>188509667535</v>
      </c>
      <c r="N94" s="5">
        <v>226663323945</v>
      </c>
    </row>
    <row r="95" spans="3:14" ht="15.5" x14ac:dyDescent="0.35">
      <c r="C95" t="s">
        <v>96</v>
      </c>
      <c r="D95" s="5">
        <v>-5708913369</v>
      </c>
      <c r="E95" s="5">
        <v>20700004745</v>
      </c>
      <c r="F95" s="5">
        <v>23628121237</v>
      </c>
      <c r="G95" s="5">
        <v>75226693793</v>
      </c>
      <c r="I95" s="5">
        <v>242630878794</v>
      </c>
      <c r="J95" s="5">
        <v>212210845913</v>
      </c>
      <c r="K95" s="5">
        <v>264399482086</v>
      </c>
      <c r="L95" s="5">
        <v>154133864591</v>
      </c>
      <c r="M95" s="5">
        <v>188509667535</v>
      </c>
      <c r="N95" s="5">
        <v>226663323945</v>
      </c>
    </row>
    <row r="97" spans="2:14" ht="15.5" x14ac:dyDescent="0.35">
      <c r="B97" t="s">
        <v>97</v>
      </c>
      <c r="C97" t="s">
        <v>98</v>
      </c>
    </row>
    <row r="98" spans="2:14" ht="15.5" x14ac:dyDescent="0.35">
      <c r="C98" t="s">
        <v>20</v>
      </c>
      <c r="D98" s="5">
        <v>242304018193</v>
      </c>
      <c r="E98" s="5">
        <v>337878932151</v>
      </c>
      <c r="F98" s="5">
        <v>304303113014</v>
      </c>
      <c r="G98" s="5">
        <v>219341406708</v>
      </c>
      <c r="I98" s="5">
        <v>304303113014</v>
      </c>
      <c r="J98" s="5">
        <v>300463127974</v>
      </c>
      <c r="K98" s="5">
        <v>228747414301</v>
      </c>
      <c r="L98" s="5">
        <v>231250126710</v>
      </c>
      <c r="M98" s="5">
        <v>214953246838</v>
      </c>
      <c r="N98" s="5">
        <v>114743295960</v>
      </c>
    </row>
    <row r="99" spans="2:14" ht="15.5" x14ac:dyDescent="0.35">
      <c r="C99" t="s">
        <v>429</v>
      </c>
      <c r="D99" s="5">
        <v>2880434606204</v>
      </c>
      <c r="E99" s="5">
        <v>3483289014613</v>
      </c>
      <c r="F99" s="5">
        <v>3040764399411</v>
      </c>
      <c r="G99" s="5">
        <v>2655717876082</v>
      </c>
      <c r="I99" s="5">
        <v>3040764399411</v>
      </c>
      <c r="J99" s="5">
        <v>2562129132862</v>
      </c>
      <c r="K99" s="5">
        <v>2945689004391</v>
      </c>
      <c r="L99" s="5">
        <v>1978548146188</v>
      </c>
      <c r="M99" s="5">
        <v>1825723248034</v>
      </c>
      <c r="N99" s="5">
        <v>665040053312</v>
      </c>
    </row>
    <row r="100" spans="2:14" ht="15.5" x14ac:dyDescent="0.35">
      <c r="C100" t="s">
        <v>430</v>
      </c>
      <c r="D100" s="5">
        <v>1281606932834</v>
      </c>
      <c r="E100" s="5">
        <v>1324496857139</v>
      </c>
      <c r="F100" s="5">
        <v>2405278086376</v>
      </c>
      <c r="G100" s="5">
        <v>2575783500000</v>
      </c>
      <c r="I100" s="5">
        <v>2405278086376</v>
      </c>
      <c r="J100" s="5">
        <v>1733104614265</v>
      </c>
      <c r="K100" s="5">
        <v>2848851175646</v>
      </c>
      <c r="L100" s="5">
        <v>1876390422671</v>
      </c>
      <c r="M100" s="5">
        <v>2628140593956</v>
      </c>
      <c r="N100" s="5">
        <v>1395785545345</v>
      </c>
    </row>
    <row r="101" spans="2:14" ht="15.5" x14ac:dyDescent="0.35">
      <c r="C101" t="s">
        <v>83</v>
      </c>
      <c r="D101" s="5">
        <v>-54767869644</v>
      </c>
      <c r="E101" s="5">
        <v>4324062593</v>
      </c>
      <c r="F101" s="5">
        <v>38002831246</v>
      </c>
      <c r="G101" s="5">
        <v>63617777860</v>
      </c>
      <c r="I101" s="5">
        <v>38002831246</v>
      </c>
      <c r="J101" s="5">
        <v>819065367</v>
      </c>
      <c r="K101" s="5">
        <v>4000469294</v>
      </c>
      <c r="L101" s="5">
        <v>-16542243815</v>
      </c>
      <c r="M101" s="5">
        <v>133926130113</v>
      </c>
      <c r="N101" s="5">
        <v>158545634738</v>
      </c>
    </row>
    <row r="102" spans="2:14" ht="15.5" x14ac:dyDescent="0.35">
      <c r="C102" t="s">
        <v>431</v>
      </c>
      <c r="D102" s="5">
        <v>1281606932834</v>
      </c>
      <c r="E102" s="5">
        <v>1324496857139</v>
      </c>
      <c r="F102" s="5">
        <v>2405278086376</v>
      </c>
      <c r="G102" s="5">
        <v>2575783500000</v>
      </c>
      <c r="I102" s="5">
        <v>2405278086376</v>
      </c>
      <c r="J102" s="5">
        <v>1733104614265</v>
      </c>
      <c r="K102" s="5">
        <v>2848851175646</v>
      </c>
      <c r="L102" s="5">
        <v>1876390422671</v>
      </c>
      <c r="M102" s="5">
        <v>2628140593956</v>
      </c>
      <c r="N102" s="5">
        <v>1395785545345</v>
      </c>
    </row>
    <row r="103" spans="2:14" ht="15.5" x14ac:dyDescent="0.35">
      <c r="C103" t="s">
        <v>432</v>
      </c>
    </row>
    <row r="104" spans="2:14" ht="15.5" x14ac:dyDescent="0.35">
      <c r="C104" t="s">
        <v>433</v>
      </c>
    </row>
    <row r="105" spans="2:14" ht="15.5" x14ac:dyDescent="0.35">
      <c r="C105" t="s">
        <v>249</v>
      </c>
      <c r="D105" s="5">
        <v>18003750367497</v>
      </c>
      <c r="E105" s="5">
        <v>19742874300953</v>
      </c>
      <c r="F105" s="5">
        <v>19022910222169</v>
      </c>
      <c r="G105" s="5">
        <v>19104530173097</v>
      </c>
      <c r="I105" s="5">
        <v>19022910222169</v>
      </c>
      <c r="J105" s="5">
        <v>15590991646193</v>
      </c>
      <c r="K105" s="5">
        <v>14102695627024</v>
      </c>
      <c r="L105" s="5">
        <v>7749508059828</v>
      </c>
      <c r="M105" s="5">
        <v>11094302090170</v>
      </c>
      <c r="N105" s="5">
        <v>11720446448795</v>
      </c>
    </row>
    <row r="106" spans="2:14" ht="15.5" x14ac:dyDescent="0.35">
      <c r="C106" t="s">
        <v>250</v>
      </c>
      <c r="D106" s="5">
        <v>9451829036696</v>
      </c>
      <c r="E106" s="5">
        <v>9684951700288</v>
      </c>
      <c r="F106" s="5">
        <v>9558453689373</v>
      </c>
      <c r="G106" s="5">
        <v>9873799872956</v>
      </c>
      <c r="I106" s="5">
        <v>9558453689373</v>
      </c>
      <c r="J106" s="5">
        <v>8963017942297</v>
      </c>
      <c r="K106" s="5">
        <v>9058957451593</v>
      </c>
      <c r="L106" s="5">
        <v>9754801438956</v>
      </c>
      <c r="M106" s="5">
        <v>9080169893274</v>
      </c>
      <c r="N106" s="5">
        <v>7595599131833</v>
      </c>
    </row>
    <row r="107" spans="2:14" ht="15.5" x14ac:dyDescent="0.35">
      <c r="C107" t="s">
        <v>434</v>
      </c>
      <c r="D107" s="5">
        <v>13802725374787</v>
      </c>
      <c r="E107" s="5">
        <v>13035700443111</v>
      </c>
      <c r="F107" s="5">
        <v>13823461610207</v>
      </c>
      <c r="G107" s="5">
        <v>12790845524965</v>
      </c>
      <c r="I107" s="5">
        <v>13823461610207</v>
      </c>
      <c r="J107" s="5">
        <v>11984930540596</v>
      </c>
      <c r="K107" s="5">
        <v>9695425766190</v>
      </c>
      <c r="L107" s="5">
        <v>8834487081858</v>
      </c>
      <c r="M107" s="5">
        <v>7884483255930</v>
      </c>
      <c r="N107" s="5">
        <v>7486878821858</v>
      </c>
    </row>
    <row r="108" spans="2:14" ht="15.5" x14ac:dyDescent="0.35">
      <c r="C108" t="s">
        <v>435</v>
      </c>
    </row>
    <row r="109" spans="2:14" ht="15.5" x14ac:dyDescent="0.35">
      <c r="C109" t="s">
        <v>107</v>
      </c>
      <c r="D109" s="5">
        <v>151758758581</v>
      </c>
      <c r="E109" s="5">
        <v>162577057355</v>
      </c>
      <c r="F109" s="5">
        <v>150016597145</v>
      </c>
      <c r="G109" s="5">
        <v>127037113315</v>
      </c>
      <c r="I109" s="5">
        <v>150016597145</v>
      </c>
      <c r="J109" s="5">
        <v>144763931824</v>
      </c>
      <c r="K109" s="5">
        <v>133831601487</v>
      </c>
      <c r="L109" s="5">
        <v>119900844617</v>
      </c>
      <c r="M109" s="5">
        <v>85556262826</v>
      </c>
      <c r="N109" s="5">
        <v>91201035498</v>
      </c>
    </row>
    <row r="110" spans="2:14" ht="15.5" x14ac:dyDescent="0.35">
      <c r="C110" t="s">
        <v>109</v>
      </c>
      <c r="D110" s="5">
        <v>38441977574</v>
      </c>
      <c r="E110" s="5">
        <v>38441977574</v>
      </c>
      <c r="F110" s="5">
        <v>38441977574</v>
      </c>
      <c r="G110" s="5">
        <v>45535892740</v>
      </c>
      <c r="I110" s="5">
        <v>38441977574</v>
      </c>
      <c r="J110" s="5">
        <v>45535892740</v>
      </c>
      <c r="K110" s="5">
        <v>45600555506</v>
      </c>
      <c r="L110" s="5">
        <v>36775184819</v>
      </c>
    </row>
    <row r="111" spans="2:14" ht="15.5" x14ac:dyDescent="0.35">
      <c r="C111" t="s">
        <v>108</v>
      </c>
    </row>
    <row r="112" spans="2:14" ht="15.5" x14ac:dyDescent="0.35">
      <c r="C112" t="s">
        <v>111</v>
      </c>
      <c r="D112" s="5">
        <v>32061610597665</v>
      </c>
      <c r="E112" s="5">
        <v>34102679284514</v>
      </c>
      <c r="F112" s="5">
        <v>33103126830713</v>
      </c>
      <c r="G112" s="5">
        <v>33590844264995</v>
      </c>
      <c r="I112" s="5">
        <v>33103126830713</v>
      </c>
      <c r="J112" s="5">
        <v>28889529883136</v>
      </c>
      <c r="K112" s="5">
        <v>27386506766798</v>
      </c>
      <c r="L112" s="5">
        <v>21271327194429</v>
      </c>
      <c r="M112" s="5">
        <v>23203123481350</v>
      </c>
      <c r="N112" s="5">
        <v>21537936008112</v>
      </c>
    </row>
    <row r="113" spans="3:14" ht="15.5" x14ac:dyDescent="0.35">
      <c r="C113" t="s">
        <v>112</v>
      </c>
    </row>
    <row r="114" spans="3:14" ht="15.5" x14ac:dyDescent="0.35">
      <c r="C114" t="s">
        <v>113</v>
      </c>
    </row>
    <row r="115" spans="3:14" ht="15.5" x14ac:dyDescent="0.35">
      <c r="C115" t="s">
        <v>436</v>
      </c>
      <c r="D115" s="5">
        <v>125245138990</v>
      </c>
      <c r="E115" s="5">
        <v>175144690730</v>
      </c>
      <c r="F115" s="5">
        <v>104703569775</v>
      </c>
      <c r="G115" s="5">
        <v>222197913555</v>
      </c>
      <c r="I115" s="5">
        <v>104703569775</v>
      </c>
      <c r="J115" s="5">
        <v>159906833048</v>
      </c>
      <c r="K115" s="5">
        <v>231717950607</v>
      </c>
      <c r="L115" s="5">
        <v>151448980819</v>
      </c>
      <c r="M115" s="5">
        <v>51805767856</v>
      </c>
      <c r="N115" s="5">
        <v>68709207804</v>
      </c>
    </row>
    <row r="116" spans="3:14" ht="15.5" x14ac:dyDescent="0.35">
      <c r="C116" t="s">
        <v>437</v>
      </c>
      <c r="D116" s="5">
        <v>27455579404193</v>
      </c>
      <c r="E116" s="5">
        <v>29427826001241</v>
      </c>
      <c r="F116" s="5">
        <v>28581363911542</v>
      </c>
      <c r="G116" s="5">
        <v>28978330046053</v>
      </c>
      <c r="I116" s="5">
        <v>28581363911542</v>
      </c>
      <c r="J116" s="5">
        <v>24554009588490</v>
      </c>
      <c r="K116" s="5">
        <v>23161653078617</v>
      </c>
      <c r="L116" s="5">
        <v>17504309498784</v>
      </c>
      <c r="M116" s="5">
        <v>20174471983444</v>
      </c>
      <c r="N116" s="5">
        <v>19316045580628</v>
      </c>
    </row>
    <row r="117" spans="3:14" ht="15.5" x14ac:dyDescent="0.35">
      <c r="C117" t="s">
        <v>438</v>
      </c>
      <c r="D117" s="5">
        <v>27455579404193</v>
      </c>
      <c r="E117" s="5">
        <v>29427826001241</v>
      </c>
      <c r="F117" s="5">
        <v>28581363911542</v>
      </c>
      <c r="G117" s="5">
        <v>28978330046053</v>
      </c>
      <c r="I117" s="5">
        <v>28581363911542</v>
      </c>
      <c r="J117" s="5">
        <v>24554009588490</v>
      </c>
      <c r="K117" s="5">
        <v>23161653078617</v>
      </c>
      <c r="L117" s="5">
        <v>17504309498784</v>
      </c>
      <c r="M117" s="5">
        <v>20174471983444</v>
      </c>
      <c r="N117" s="5">
        <v>19316045580628</v>
      </c>
    </row>
    <row r="118" spans="3:14" ht="15.5" x14ac:dyDescent="0.35">
      <c r="C118" t="s">
        <v>439</v>
      </c>
    </row>
    <row r="119" spans="3:14" ht="15.5" x14ac:dyDescent="0.35">
      <c r="C119" t="s">
        <v>440</v>
      </c>
      <c r="D119" s="5">
        <v>2085137907</v>
      </c>
      <c r="E119" s="5">
        <v>2079039508</v>
      </c>
      <c r="F119" s="5">
        <v>2171820326</v>
      </c>
      <c r="G119" s="5">
        <v>2165446786</v>
      </c>
      <c r="I119" s="5">
        <v>2171820326</v>
      </c>
      <c r="J119" s="5">
        <v>4170232243</v>
      </c>
      <c r="K119" s="5">
        <v>2002604661</v>
      </c>
      <c r="L119" s="5">
        <v>2000000000</v>
      </c>
      <c r="M119" s="5">
        <v>2000000000</v>
      </c>
      <c r="N119" s="5">
        <v>17000000000</v>
      </c>
    </row>
    <row r="120" spans="3:14" ht="15.5" x14ac:dyDescent="0.35">
      <c r="C120" t="s">
        <v>441</v>
      </c>
      <c r="D120" s="5">
        <v>13485509269</v>
      </c>
      <c r="E120" s="5">
        <v>9668630375</v>
      </c>
      <c r="F120" s="5">
        <v>10815798093</v>
      </c>
      <c r="G120" s="5">
        <v>10922044377</v>
      </c>
      <c r="I120" s="5">
        <v>10815798093</v>
      </c>
      <c r="J120" s="5">
        <v>14185851608</v>
      </c>
      <c r="K120" s="5">
        <v>8193278770</v>
      </c>
      <c r="L120" s="5">
        <v>22073730375</v>
      </c>
      <c r="M120" s="5">
        <v>20997597218</v>
      </c>
      <c r="N120" s="5">
        <v>13163635507</v>
      </c>
    </row>
    <row r="121" spans="3:14" ht="15.5" x14ac:dyDescent="0.35">
      <c r="C121" t="s">
        <v>442</v>
      </c>
    </row>
    <row r="122" spans="3:14" ht="15.5" x14ac:dyDescent="0.35">
      <c r="C122" t="s">
        <v>443</v>
      </c>
    </row>
    <row r="123" spans="3:14" ht="15.5" x14ac:dyDescent="0.35">
      <c r="C123" t="s">
        <v>444</v>
      </c>
      <c r="M123" s="5">
        <v>3274236386</v>
      </c>
      <c r="N123" s="5">
        <v>21276194233</v>
      </c>
    </row>
    <row r="124" spans="3:14" ht="15.5" x14ac:dyDescent="0.35">
      <c r="C124" t="s">
        <v>117</v>
      </c>
      <c r="D124" s="5">
        <v>24200901772</v>
      </c>
      <c r="E124" s="5">
        <v>30889955611</v>
      </c>
      <c r="F124" s="5">
        <v>18485209083</v>
      </c>
      <c r="G124" s="5">
        <v>27520344178</v>
      </c>
      <c r="I124" s="5">
        <v>18485209083</v>
      </c>
      <c r="J124" s="5">
        <v>14973271681</v>
      </c>
      <c r="K124" s="5">
        <v>29569655669</v>
      </c>
      <c r="L124" s="5">
        <v>19976727916</v>
      </c>
      <c r="M124" s="5">
        <v>29934350636</v>
      </c>
      <c r="N124" s="5">
        <v>20963998132</v>
      </c>
    </row>
    <row r="125" spans="3:14" ht="15.5" x14ac:dyDescent="0.35">
      <c r="C125" t="s">
        <v>445</v>
      </c>
    </row>
    <row r="126" spans="3:14" ht="15.5" x14ac:dyDescent="0.35">
      <c r="C126" t="s">
        <v>446</v>
      </c>
    </row>
    <row r="127" spans="3:14" ht="15.5" x14ac:dyDescent="0.35">
      <c r="C127" t="s">
        <v>126</v>
      </c>
      <c r="D127" s="5">
        <v>27941512933128</v>
      </c>
      <c r="E127" s="5">
        <v>29976872706608</v>
      </c>
      <c r="F127" s="5">
        <v>28998020257552</v>
      </c>
      <c r="G127" s="5">
        <v>29509365813071</v>
      </c>
      <c r="I127" s="5">
        <v>28998020257552</v>
      </c>
      <c r="J127" s="5">
        <v>24994807941220</v>
      </c>
      <c r="K127" s="5">
        <v>23703995670795</v>
      </c>
      <c r="L127" s="5">
        <v>17853215580512</v>
      </c>
      <c r="M127" s="5">
        <v>20502065652524</v>
      </c>
      <c r="N127" s="5">
        <v>19648095743949</v>
      </c>
    </row>
    <row r="128" spans="3:14" ht="15.5" x14ac:dyDescent="0.35">
      <c r="C128" t="s">
        <v>127</v>
      </c>
    </row>
    <row r="129" spans="2:14" ht="15.5" x14ac:dyDescent="0.35">
      <c r="C129" t="s">
        <v>128</v>
      </c>
      <c r="D129" s="5">
        <v>1402010763000</v>
      </c>
      <c r="E129" s="5">
        <v>1402010763000</v>
      </c>
      <c r="F129" s="5">
        <v>1402010763000</v>
      </c>
      <c r="G129" s="5">
        <v>1402010763000</v>
      </c>
      <c r="I129" s="5">
        <v>1402010763000</v>
      </c>
      <c r="J129" s="5">
        <v>1402010763000</v>
      </c>
      <c r="K129" s="5">
        <v>1402010763000</v>
      </c>
      <c r="L129" s="5">
        <v>1241176500000</v>
      </c>
      <c r="M129" s="5">
        <v>1241176500000</v>
      </c>
      <c r="N129" s="5">
        <v>1055000000000</v>
      </c>
    </row>
    <row r="130" spans="2:14" ht="15.5" x14ac:dyDescent="0.35">
      <c r="C130" t="s">
        <v>129</v>
      </c>
      <c r="D130" s="5">
        <v>838617054630</v>
      </c>
      <c r="E130" s="5">
        <v>838617054630</v>
      </c>
      <c r="F130" s="5">
        <v>838617054630</v>
      </c>
      <c r="G130" s="5">
        <v>838617054630</v>
      </c>
      <c r="I130" s="5">
        <v>838617054630</v>
      </c>
      <c r="J130" s="5">
        <v>838617054630</v>
      </c>
      <c r="K130" s="5">
        <v>838617054630</v>
      </c>
      <c r="L130" s="5">
        <v>999451317630</v>
      </c>
      <c r="M130" s="5">
        <v>436531397130</v>
      </c>
    </row>
    <row r="131" spans="2:14" ht="15.5" x14ac:dyDescent="0.35">
      <c r="C131" t="s">
        <v>130</v>
      </c>
      <c r="D131" s="5">
        <v>1934237716551</v>
      </c>
      <c r="E131" s="5">
        <v>1880854697683</v>
      </c>
      <c r="F131" s="5">
        <v>1826475924285</v>
      </c>
      <c r="G131" s="5">
        <v>1777232856434</v>
      </c>
      <c r="I131" s="5">
        <v>1826475924285</v>
      </c>
      <c r="J131" s="5">
        <v>1653275058919</v>
      </c>
      <c r="K131" s="5">
        <v>1437882809079</v>
      </c>
      <c r="L131" s="5">
        <v>1194026040102</v>
      </c>
      <c r="M131" s="5">
        <v>889423801583</v>
      </c>
      <c r="N131" s="5">
        <v>676294629425</v>
      </c>
    </row>
    <row r="132" spans="2:14" ht="15.5" x14ac:dyDescent="0.35">
      <c r="C132" t="s">
        <v>257</v>
      </c>
      <c r="D132" s="5">
        <v>26000000000</v>
      </c>
      <c r="E132" s="5">
        <v>24000000000</v>
      </c>
      <c r="F132" s="5">
        <v>24000000000</v>
      </c>
      <c r="G132" s="5">
        <v>24000000000</v>
      </c>
      <c r="I132" s="5">
        <v>24000000000</v>
      </c>
      <c r="J132" s="5">
        <v>22000000000</v>
      </c>
      <c r="K132" s="5">
        <v>20000000000</v>
      </c>
      <c r="L132" s="5">
        <v>18000000000</v>
      </c>
      <c r="M132" s="5">
        <v>15000000000</v>
      </c>
      <c r="N132" s="5">
        <v>13000000000</v>
      </c>
    </row>
    <row r="133" spans="2:14" ht="15.5" x14ac:dyDescent="0.35">
      <c r="C133" t="s">
        <v>258</v>
      </c>
      <c r="D133" s="5">
        <v>1908237716551</v>
      </c>
      <c r="E133" s="5">
        <v>1856854697683</v>
      </c>
      <c r="F133" s="5">
        <v>1802475924285</v>
      </c>
      <c r="G133" s="5">
        <v>1753232856434</v>
      </c>
      <c r="I133" s="5">
        <v>1802475924285</v>
      </c>
      <c r="J133" s="5">
        <v>1631275058919</v>
      </c>
      <c r="K133" s="5">
        <v>1417882809079</v>
      </c>
      <c r="L133" s="5">
        <v>1176026040102</v>
      </c>
      <c r="M133" s="5">
        <v>874423801583</v>
      </c>
      <c r="N133" s="5">
        <v>663294629425</v>
      </c>
    </row>
    <row r="134" spans="2:14" ht="15.5" x14ac:dyDescent="0.35">
      <c r="C134" t="s">
        <v>259</v>
      </c>
      <c r="D134" s="5">
        <v>1934237716551</v>
      </c>
      <c r="E134" s="5">
        <v>1880854697683</v>
      </c>
      <c r="F134" s="5">
        <v>1826475924285</v>
      </c>
      <c r="G134" s="5">
        <v>1777232856434</v>
      </c>
      <c r="I134" s="5">
        <v>1826475924285</v>
      </c>
      <c r="J134" s="5">
        <v>1653275058919</v>
      </c>
      <c r="K134" s="5">
        <v>1437882809079</v>
      </c>
      <c r="L134" s="5">
        <v>1194026040102</v>
      </c>
      <c r="M134" s="5">
        <v>889423801583</v>
      </c>
      <c r="N134" s="5">
        <v>676294629425</v>
      </c>
    </row>
    <row r="135" spans="2:14" ht="15.5" x14ac:dyDescent="0.35">
      <c r="C135" t="s">
        <v>131</v>
      </c>
    </row>
    <row r="136" spans="2:14" ht="15.5" x14ac:dyDescent="0.35">
      <c r="C136" t="s">
        <v>10</v>
      </c>
      <c r="D136" s="5">
        <v>4120097664537</v>
      </c>
      <c r="E136" s="5">
        <v>4125806577906</v>
      </c>
      <c r="F136" s="5">
        <v>4105106573161</v>
      </c>
      <c r="G136" s="5">
        <v>4081478451924</v>
      </c>
      <c r="I136" s="5">
        <v>4105106573161</v>
      </c>
      <c r="J136" s="5">
        <v>3894721941916</v>
      </c>
      <c r="K136" s="5">
        <v>3682511096003</v>
      </c>
      <c r="L136" s="5">
        <v>3418111613917</v>
      </c>
      <c r="M136" s="5">
        <v>2701057828826</v>
      </c>
      <c r="N136" s="5">
        <v>1889840264163</v>
      </c>
    </row>
    <row r="137" spans="2:14" ht="15.5" x14ac:dyDescent="0.35">
      <c r="C137" t="s">
        <v>132</v>
      </c>
      <c r="D137" s="5">
        <v>32061610597665</v>
      </c>
      <c r="E137" s="5">
        <v>34102679284514</v>
      </c>
      <c r="F137" s="5">
        <v>33103126830713</v>
      </c>
      <c r="G137" s="5">
        <v>33590844264995</v>
      </c>
      <c r="I137" s="5">
        <v>33103126830713</v>
      </c>
      <c r="J137" s="5">
        <v>28889529883136</v>
      </c>
      <c r="K137" s="5">
        <v>27386506766798</v>
      </c>
      <c r="L137" s="5">
        <v>21271327194429</v>
      </c>
      <c r="M137" s="5">
        <v>23203123481350</v>
      </c>
      <c r="N137" s="5">
        <v>21537936008112</v>
      </c>
    </row>
    <row r="138" spans="2:14" ht="15.5" x14ac:dyDescent="0.35">
      <c r="C138" t="s">
        <v>133</v>
      </c>
      <c r="D138" s="5">
        <v>1402010763</v>
      </c>
      <c r="E138" s="5">
        <v>1402010763</v>
      </c>
      <c r="F138" s="5">
        <v>1402010763</v>
      </c>
      <c r="G138" s="5">
        <v>1402010763</v>
      </c>
      <c r="I138" s="5">
        <v>1402010763</v>
      </c>
      <c r="J138" s="5">
        <v>1402010763</v>
      </c>
      <c r="K138" s="5">
        <v>1402010763</v>
      </c>
      <c r="L138" s="5">
        <v>1241176500</v>
      </c>
      <c r="M138" s="5">
        <v>1241176500</v>
      </c>
      <c r="N138" s="5">
        <v>1241176500</v>
      </c>
    </row>
    <row r="140" spans="2:14" ht="15.5" x14ac:dyDescent="0.35">
      <c r="B140" t="s">
        <v>134</v>
      </c>
      <c r="C140" t="s">
        <v>135</v>
      </c>
      <c r="D140" s="5">
        <v>-2767192057465</v>
      </c>
      <c r="E140" s="5">
        <v>1771423115265</v>
      </c>
      <c r="F140" s="5">
        <v>-1362435981049</v>
      </c>
      <c r="G140" s="5">
        <v>2161603123884</v>
      </c>
      <c r="I140" s="5">
        <v>2682289688070</v>
      </c>
      <c r="J140" s="5">
        <v>-942269377583</v>
      </c>
      <c r="K140" s="5">
        <v>5085053845458</v>
      </c>
      <c r="L140" s="5">
        <v>-3101733837680</v>
      </c>
      <c r="M140" s="5">
        <v>723118286853</v>
      </c>
      <c r="N140" s="5">
        <v>7210593767099</v>
      </c>
    </row>
    <row r="141" spans="2:14" ht="15.5" x14ac:dyDescent="0.35">
      <c r="C141" t="s">
        <v>447</v>
      </c>
      <c r="D141" s="5">
        <v>466368211342</v>
      </c>
      <c r="E141" s="5">
        <v>534137093990</v>
      </c>
      <c r="F141" s="5">
        <v>519984209455</v>
      </c>
      <c r="G141" s="5">
        <v>577692799667</v>
      </c>
      <c r="I141" s="5">
        <v>2072727362454</v>
      </c>
      <c r="J141" s="5">
        <v>1884262199197</v>
      </c>
      <c r="K141" s="5">
        <v>1501463795596</v>
      </c>
      <c r="L141" s="5">
        <v>1290670289904</v>
      </c>
      <c r="M141" s="5">
        <v>1292426741303</v>
      </c>
      <c r="N141" s="5">
        <v>995495514898</v>
      </c>
    </row>
    <row r="142" spans="2:14" ht="15.5" x14ac:dyDescent="0.35">
      <c r="C142" t="s">
        <v>365</v>
      </c>
      <c r="D142" s="5">
        <v>-234571743240</v>
      </c>
      <c r="E142" s="5">
        <v>-229611511512</v>
      </c>
      <c r="F142" s="5">
        <v>-267206395720</v>
      </c>
      <c r="G142" s="5">
        <v>-264725615246</v>
      </c>
      <c r="I142" s="5">
        <v>-1018333071744</v>
      </c>
      <c r="J142" s="5">
        <v>-963607212670</v>
      </c>
      <c r="K142" s="5">
        <v>-711900977325</v>
      </c>
      <c r="L142" s="5">
        <v>-524084032462</v>
      </c>
      <c r="M142" s="5">
        <v>-667363440966</v>
      </c>
      <c r="N142" s="5">
        <v>-756054462267</v>
      </c>
    </row>
    <row r="143" spans="2:14" ht="15.5" x14ac:dyDescent="0.35">
      <c r="C143" t="s">
        <v>448</v>
      </c>
    </row>
    <row r="144" spans="2:14" ht="15.5" x14ac:dyDescent="0.35">
      <c r="C144" t="s">
        <v>150</v>
      </c>
    </row>
    <row r="145" spans="3:14" ht="15.5" x14ac:dyDescent="0.35">
      <c r="C145" t="s">
        <v>449</v>
      </c>
    </row>
    <row r="146" spans="3:14" ht="15.5" x14ac:dyDescent="0.35">
      <c r="C146" t="s">
        <v>450</v>
      </c>
    </row>
    <row r="147" spans="3:14" ht="15.5" x14ac:dyDescent="0.35">
      <c r="C147" t="s">
        <v>451</v>
      </c>
    </row>
    <row r="148" spans="3:14" ht="15.5" x14ac:dyDescent="0.35">
      <c r="C148" t="s">
        <v>413</v>
      </c>
      <c r="D148" s="5">
        <v>9778124290</v>
      </c>
      <c r="E148" s="5">
        <v>10950891408</v>
      </c>
      <c r="F148" s="5">
        <v>20132797426</v>
      </c>
      <c r="G148" s="5">
        <v>13488612411</v>
      </c>
      <c r="I148" s="5">
        <v>56388069118</v>
      </c>
      <c r="J148" s="5">
        <v>48573609566</v>
      </c>
      <c r="K148" s="5">
        <v>51263836750</v>
      </c>
    </row>
    <row r="149" spans="3:14" ht="15.5" x14ac:dyDescent="0.35">
      <c r="C149" t="s">
        <v>421</v>
      </c>
    </row>
    <row r="150" spans="3:14" ht="15.5" x14ac:dyDescent="0.35">
      <c r="C150" t="s">
        <v>452</v>
      </c>
      <c r="D150" s="5">
        <v>-144865967334</v>
      </c>
      <c r="E150" s="5">
        <v>-70587199115</v>
      </c>
      <c r="F150" s="5">
        <v>-107080001533</v>
      </c>
      <c r="G150" s="5">
        <v>-78097564956</v>
      </c>
      <c r="I150" s="5">
        <v>-382656475925</v>
      </c>
      <c r="J150" s="5">
        <v>-317452024994</v>
      </c>
      <c r="K150" s="5">
        <v>-245211534190</v>
      </c>
      <c r="L150" s="5">
        <v>-183243285229</v>
      </c>
      <c r="M150" s="5">
        <v>-164122911018</v>
      </c>
      <c r="N150" s="5">
        <v>-147014760077</v>
      </c>
    </row>
    <row r="151" spans="3:14" ht="15.5" x14ac:dyDescent="0.35">
      <c r="C151" t="s">
        <v>246</v>
      </c>
      <c r="D151" s="5">
        <v>-62727915400</v>
      </c>
      <c r="E151" s="5">
        <v>-84992937507</v>
      </c>
      <c r="F151" s="5">
        <v>-66056552915</v>
      </c>
      <c r="G151" s="5">
        <v>-58886768569</v>
      </c>
      <c r="I151" s="5">
        <v>-253014024940</v>
      </c>
      <c r="J151" s="5">
        <v>-209868189673</v>
      </c>
      <c r="K151" s="5">
        <v>-167274018081</v>
      </c>
      <c r="L151" s="5">
        <v>-186385963440</v>
      </c>
      <c r="M151" s="5">
        <v>-117352455707</v>
      </c>
      <c r="N151" s="5">
        <v>-124850280359</v>
      </c>
    </row>
    <row r="152" spans="3:14" ht="15.5" x14ac:dyDescent="0.35">
      <c r="C152" t="s">
        <v>453</v>
      </c>
      <c r="D152" s="5">
        <v>-15595841979</v>
      </c>
      <c r="E152" s="5">
        <v>-15402404102</v>
      </c>
      <c r="F152" s="5">
        <v>-15473318050</v>
      </c>
      <c r="G152" s="5">
        <v>-15792964930</v>
      </c>
      <c r="I152" s="5">
        <v>-59673982188</v>
      </c>
      <c r="J152" s="5">
        <v>-61610819897</v>
      </c>
      <c r="K152" s="5">
        <v>-71137336104</v>
      </c>
      <c r="L152" s="5">
        <v>-103491740549</v>
      </c>
      <c r="M152" s="5">
        <v>-64004228960</v>
      </c>
      <c r="N152" s="5">
        <v>-36091112400</v>
      </c>
    </row>
    <row r="153" spans="3:14" ht="15.5" x14ac:dyDescent="0.35">
      <c r="C153" t="s">
        <v>454</v>
      </c>
      <c r="D153" s="5">
        <v>2028040743</v>
      </c>
      <c r="E153" s="5">
        <v>-2028040743</v>
      </c>
      <c r="F153" s="5">
        <v>-6025845890</v>
      </c>
      <c r="G153" s="5">
        <v>1013222012</v>
      </c>
      <c r="I153" s="5">
        <v>-7355657883</v>
      </c>
      <c r="J153" s="5">
        <v>-13872894952</v>
      </c>
      <c r="K153" s="5">
        <v>-8241991419</v>
      </c>
      <c r="L153" s="5">
        <v>33086272407</v>
      </c>
      <c r="M153" s="5">
        <v>62847059378</v>
      </c>
      <c r="N153" s="5">
        <v>17313660015</v>
      </c>
    </row>
    <row r="154" spans="3:14" ht="15.5" x14ac:dyDescent="0.35">
      <c r="C154" t="s">
        <v>455</v>
      </c>
    </row>
    <row r="155" spans="3:14" ht="15.5" x14ac:dyDescent="0.35">
      <c r="C155" t="s">
        <v>456</v>
      </c>
    </row>
    <row r="156" spans="3:14" ht="15.5" x14ac:dyDescent="0.35">
      <c r="C156" t="s">
        <v>457</v>
      </c>
    </row>
    <row r="157" spans="3:14" ht="15.5" x14ac:dyDescent="0.35">
      <c r="C157" t="s">
        <v>458</v>
      </c>
    </row>
    <row r="158" spans="3:14" ht="15.5" x14ac:dyDescent="0.35">
      <c r="C158" t="s">
        <v>459</v>
      </c>
    </row>
    <row r="159" spans="3:14" ht="15.5" x14ac:dyDescent="0.35">
      <c r="C159" t="s">
        <v>460</v>
      </c>
      <c r="D159" s="5">
        <v>-858536528284</v>
      </c>
      <c r="E159" s="5">
        <v>786866242431</v>
      </c>
      <c r="F159" s="5">
        <v>-1074564419378</v>
      </c>
      <c r="G159" s="5">
        <v>-758923707277</v>
      </c>
      <c r="I159" s="5">
        <v>-2045534916395</v>
      </c>
      <c r="J159" s="5">
        <v>-2282564048437</v>
      </c>
      <c r="K159" s="5">
        <v>-1066217826024</v>
      </c>
      <c r="L159" s="5">
        <v>-954282697998</v>
      </c>
      <c r="M159" s="5">
        <v>-406297111733</v>
      </c>
      <c r="N159" s="5">
        <v>369253671834</v>
      </c>
    </row>
    <row r="160" spans="3:14" ht="15.5" x14ac:dyDescent="0.35">
      <c r="C160" t="s">
        <v>461</v>
      </c>
    </row>
    <row r="161" spans="3:14" ht="15.5" x14ac:dyDescent="0.35">
      <c r="C161" t="s">
        <v>462</v>
      </c>
      <c r="D161" s="5">
        <v>1925824912</v>
      </c>
    </row>
    <row r="162" spans="3:14" ht="15.5" x14ac:dyDescent="0.35">
      <c r="C162" t="s">
        <v>463</v>
      </c>
      <c r="D162" s="5">
        <v>-9782160097</v>
      </c>
    </row>
    <row r="163" spans="3:14" ht="15.5" x14ac:dyDescent="0.35">
      <c r="C163" t="s">
        <v>464</v>
      </c>
    </row>
    <row r="164" spans="3:14" ht="15.5" x14ac:dyDescent="0.35">
      <c r="C164" t="s">
        <v>465</v>
      </c>
    </row>
    <row r="165" spans="3:14" ht="15.5" x14ac:dyDescent="0.35">
      <c r="C165" t="s">
        <v>466</v>
      </c>
    </row>
    <row r="166" spans="3:14" ht="15.5" x14ac:dyDescent="0.35">
      <c r="C166" t="s">
        <v>467</v>
      </c>
    </row>
    <row r="167" spans="3:14" ht="15.5" x14ac:dyDescent="0.35">
      <c r="C167" t="s">
        <v>468</v>
      </c>
    </row>
    <row r="168" spans="3:14" ht="15.5" x14ac:dyDescent="0.35">
      <c r="C168" t="s">
        <v>469</v>
      </c>
      <c r="D168" s="5">
        <v>77130970643</v>
      </c>
      <c r="E168" s="5">
        <v>-65222369403</v>
      </c>
      <c r="F168" s="5">
        <v>104234058873</v>
      </c>
      <c r="G168" s="5">
        <v>82068234742</v>
      </c>
      <c r="I168" s="5">
        <v>345737869018</v>
      </c>
      <c r="J168" s="5">
        <v>-281711113339</v>
      </c>
      <c r="K168" s="5">
        <v>41517254727</v>
      </c>
      <c r="L168" s="5">
        <v>168226098989</v>
      </c>
      <c r="M168" s="5">
        <v>-79558048267</v>
      </c>
      <c r="N168" s="5">
        <v>34118802146</v>
      </c>
    </row>
    <row r="169" spans="3:14" ht="15.5" x14ac:dyDescent="0.35">
      <c r="C169" t="s">
        <v>470</v>
      </c>
      <c r="D169" s="5">
        <v>-789261892826</v>
      </c>
      <c r="E169" s="5">
        <v>721643873028</v>
      </c>
      <c r="F169" s="5">
        <v>-970330360505</v>
      </c>
      <c r="G169" s="5">
        <v>-676855472535</v>
      </c>
      <c r="I169" s="5">
        <v>-1699797047377</v>
      </c>
      <c r="J169" s="5">
        <v>-2564275161776</v>
      </c>
      <c r="K169" s="5">
        <v>-1024700571297</v>
      </c>
      <c r="L169" s="5">
        <v>-786056599009</v>
      </c>
      <c r="M169" s="5">
        <v>-485855160000</v>
      </c>
      <c r="N169" s="5">
        <v>403372473980</v>
      </c>
    </row>
    <row r="170" spans="3:14" ht="15.5" x14ac:dyDescent="0.35">
      <c r="C170" t="s">
        <v>471</v>
      </c>
    </row>
    <row r="171" spans="3:14" ht="15.5" x14ac:dyDescent="0.35">
      <c r="C171" t="s">
        <v>472</v>
      </c>
    </row>
    <row r="172" spans="3:14" ht="15.5" x14ac:dyDescent="0.35">
      <c r="C172" t="s">
        <v>473</v>
      </c>
    </row>
    <row r="173" spans="3:14" ht="15.5" x14ac:dyDescent="0.35">
      <c r="C173" t="s">
        <v>474</v>
      </c>
      <c r="D173" s="5">
        <v>-545344097758</v>
      </c>
      <c r="E173" s="5">
        <v>-642816928506</v>
      </c>
      <c r="F173" s="5">
        <v>780923823632</v>
      </c>
      <c r="G173" s="5">
        <v>1035038118855</v>
      </c>
      <c r="I173" s="5">
        <v>2681022363302</v>
      </c>
      <c r="J173" s="5">
        <v>150771898953</v>
      </c>
      <c r="K173" s="5">
        <v>1783899738163</v>
      </c>
      <c r="L173" s="5">
        <v>-1362766276174</v>
      </c>
      <c r="M173" s="5">
        <v>-216708920029</v>
      </c>
      <c r="N173" s="5">
        <v>1590437289303</v>
      </c>
    </row>
    <row r="174" spans="3:14" ht="15.5" x14ac:dyDescent="0.35">
      <c r="C174" t="s">
        <v>475</v>
      </c>
      <c r="D174" s="5">
        <v>-446312075066</v>
      </c>
      <c r="E174" s="5">
        <v>642562131197</v>
      </c>
      <c r="F174" s="5">
        <v>211725835477</v>
      </c>
      <c r="G174" s="5">
        <v>84000310243</v>
      </c>
      <c r="I174" s="5">
        <v>377610616754</v>
      </c>
      <c r="J174" s="5">
        <v>721130236195</v>
      </c>
      <c r="K174" s="5">
        <v>-151149897452</v>
      </c>
      <c r="L174" s="5">
        <v>-1387622360077</v>
      </c>
      <c r="M174" s="5">
        <v>480634548689</v>
      </c>
      <c r="N174" s="5">
        <v>85155519232</v>
      </c>
    </row>
    <row r="175" spans="3:14" ht="15.5" x14ac:dyDescent="0.35">
      <c r="C175" t="s">
        <v>476</v>
      </c>
      <c r="D175" s="5">
        <v>-980590424224</v>
      </c>
      <c r="E175" s="5">
        <v>846716887008</v>
      </c>
      <c r="F175" s="5">
        <v>-1389615793620</v>
      </c>
      <c r="G175" s="5">
        <v>1744356080373</v>
      </c>
      <c r="I175" s="5">
        <v>968721342996</v>
      </c>
      <c r="J175" s="5">
        <v>520454374725</v>
      </c>
      <c r="K175" s="5">
        <v>4024593739122</v>
      </c>
      <c r="L175" s="5">
        <v>80226151591</v>
      </c>
      <c r="M175" s="5">
        <v>579500774156</v>
      </c>
      <c r="N175" s="5">
        <v>5104190618066</v>
      </c>
    </row>
    <row r="176" spans="3:14" ht="15.5" x14ac:dyDescent="0.35">
      <c r="C176" t="s">
        <v>477</v>
      </c>
      <c r="D176" s="5">
        <v>-1972246597048</v>
      </c>
      <c r="E176" s="5">
        <v>846462089699</v>
      </c>
      <c r="F176" s="5">
        <v>-396966134511</v>
      </c>
      <c r="G176" s="5">
        <v>2863394509471</v>
      </c>
      <c r="I176" s="5">
        <v>4027354323052</v>
      </c>
      <c r="J176" s="5">
        <v>1392356509873</v>
      </c>
      <c r="K176" s="5">
        <v>5657343579833</v>
      </c>
      <c r="L176" s="5">
        <v>-2670162484660</v>
      </c>
      <c r="M176" s="5">
        <v>843426402816</v>
      </c>
      <c r="N176" s="5">
        <v>6779783426601</v>
      </c>
    </row>
    <row r="177" spans="3:14" ht="15.5" x14ac:dyDescent="0.35">
      <c r="C177" t="s">
        <v>478</v>
      </c>
    </row>
    <row r="178" spans="3:14" ht="15.5" x14ac:dyDescent="0.35">
      <c r="C178" t="s">
        <v>436</v>
      </c>
      <c r="D178" s="5">
        <v>-49911831740</v>
      </c>
      <c r="E178" s="5">
        <v>70441120955</v>
      </c>
      <c r="F178" s="5">
        <v>-117494343780</v>
      </c>
      <c r="G178" s="5">
        <v>-145792559242</v>
      </c>
      <c r="I178" s="5">
        <v>-55203263273</v>
      </c>
      <c r="J178" s="5">
        <v>-71811117559</v>
      </c>
      <c r="K178" s="5">
        <v>80268969788</v>
      </c>
      <c r="L178" s="5">
        <v>99643212963</v>
      </c>
      <c r="M178" s="5">
        <v>-16903439948</v>
      </c>
      <c r="N178" s="5">
        <v>58267210184</v>
      </c>
    </row>
    <row r="179" spans="3:14" ht="15.5" x14ac:dyDescent="0.35">
      <c r="C179" t="s">
        <v>479</v>
      </c>
    </row>
    <row r="180" spans="3:14" ht="15.5" x14ac:dyDescent="0.35">
      <c r="C180" t="s">
        <v>117</v>
      </c>
    </row>
    <row r="181" spans="3:14" ht="15.5" x14ac:dyDescent="0.35">
      <c r="C181" t="s">
        <v>480</v>
      </c>
    </row>
    <row r="182" spans="3:14" ht="15.5" x14ac:dyDescent="0.35">
      <c r="C182" t="s">
        <v>440</v>
      </c>
      <c r="D182" s="5">
        <v>6098399</v>
      </c>
      <c r="E182" s="5">
        <v>-92780818</v>
      </c>
      <c r="F182" s="5">
        <v>6373540</v>
      </c>
      <c r="G182" s="5">
        <v>6856777</v>
      </c>
      <c r="I182" s="5">
        <v>-1998411917</v>
      </c>
      <c r="J182" s="5">
        <v>2167627582</v>
      </c>
      <c r="K182" s="5">
        <v>2604661</v>
      </c>
    </row>
    <row r="183" spans="3:14" ht="15.5" x14ac:dyDescent="0.35">
      <c r="C183" t="s">
        <v>481</v>
      </c>
      <c r="D183" s="5">
        <v>23809257328</v>
      </c>
      <c r="E183" s="5">
        <v>-9497080018</v>
      </c>
      <c r="F183" s="5">
        <v>44073591434</v>
      </c>
      <c r="G183" s="5">
        <v>-53841930976</v>
      </c>
      <c r="I183" s="5">
        <v>3851868693</v>
      </c>
      <c r="J183" s="5">
        <v>-67131902280</v>
      </c>
      <c r="K183" s="5">
        <v>23177487246</v>
      </c>
      <c r="L183" s="5">
        <v>-71709507605</v>
      </c>
      <c r="M183" s="5">
        <v>40019719955</v>
      </c>
      <c r="N183" s="5">
        <v>20372096524</v>
      </c>
    </row>
    <row r="184" spans="3:14" ht="15.5" x14ac:dyDescent="0.35">
      <c r="C184" t="s">
        <v>482</v>
      </c>
    </row>
    <row r="185" spans="3:14" ht="15.5" x14ac:dyDescent="0.35">
      <c r="C185" t="s">
        <v>483</v>
      </c>
      <c r="D185" s="5">
        <v>-1998343073061</v>
      </c>
      <c r="E185" s="5">
        <v>907313349818</v>
      </c>
      <c r="F185" s="5">
        <v>-470380513317</v>
      </c>
      <c r="G185" s="5">
        <v>2663766876030</v>
      </c>
      <c r="I185" s="5">
        <v>3974004516555</v>
      </c>
      <c r="J185" s="5">
        <v>1255581117616</v>
      </c>
      <c r="K185" s="5">
        <v>5760792641528</v>
      </c>
      <c r="L185" s="5">
        <v>-2642228779302</v>
      </c>
      <c r="M185" s="5">
        <v>866542682823</v>
      </c>
      <c r="N185" s="5">
        <v>6858422733309</v>
      </c>
    </row>
    <row r="186" spans="3:14" ht="15.5" x14ac:dyDescent="0.35">
      <c r="C186" t="s">
        <v>144</v>
      </c>
      <c r="F186" s="5">
        <v>-32246247549</v>
      </c>
      <c r="I186" s="5">
        <v>-32246247549</v>
      </c>
      <c r="L186" s="5">
        <v>562919920500</v>
      </c>
      <c r="M186" s="5">
        <v>622707897130</v>
      </c>
    </row>
    <row r="187" spans="3:14" ht="15.5" x14ac:dyDescent="0.35">
      <c r="C187" t="s">
        <v>145</v>
      </c>
      <c r="D187" s="5">
        <v>1994288592954</v>
      </c>
      <c r="E187" s="5">
        <v>-2449945687319</v>
      </c>
      <c r="F187" s="5">
        <v>1602784716962</v>
      </c>
      <c r="G187" s="5">
        <v>-1414122616884</v>
      </c>
      <c r="I187" s="5">
        <v>-1584695793098</v>
      </c>
      <c r="J187" s="5">
        <v>-668431877273</v>
      </c>
      <c r="K187" s="5">
        <v>-2989319335392</v>
      </c>
      <c r="L187" s="5">
        <v>1494473366353</v>
      </c>
      <c r="M187" s="5">
        <v>992617048217</v>
      </c>
      <c r="N187" s="5">
        <v>-6808838383592</v>
      </c>
    </row>
    <row r="188" spans="3:14" ht="15.5" x14ac:dyDescent="0.35">
      <c r="C188" t="s">
        <v>484</v>
      </c>
      <c r="L188" s="5">
        <v>-20000000000</v>
      </c>
      <c r="M188" s="5">
        <v>-2774461958309</v>
      </c>
      <c r="N188" s="5">
        <v>-6048720921737</v>
      </c>
    </row>
    <row r="189" spans="3:14" ht="15.5" x14ac:dyDescent="0.35">
      <c r="C189" t="s">
        <v>485</v>
      </c>
      <c r="L189" s="5">
        <v>2400989958309</v>
      </c>
      <c r="M189" s="5">
        <v>6808040584335</v>
      </c>
      <c r="N189" s="5">
        <v>924251000000</v>
      </c>
    </row>
    <row r="190" spans="3:14" ht="15.5" x14ac:dyDescent="0.35">
      <c r="C190" t="s">
        <v>326</v>
      </c>
      <c r="D190" s="5">
        <v>3693694</v>
      </c>
      <c r="E190" s="5">
        <v>4054054</v>
      </c>
      <c r="F190" s="5">
        <v>1126126</v>
      </c>
      <c r="G190" s="5">
        <v>97039827</v>
      </c>
      <c r="I190" s="5">
        <v>4360188475</v>
      </c>
      <c r="J190" s="5">
        <v>85585586</v>
      </c>
      <c r="K190" s="5">
        <v>108481180</v>
      </c>
      <c r="L190" s="5">
        <v>104460000</v>
      </c>
      <c r="M190" s="5">
        <v>106000000</v>
      </c>
      <c r="N190" s="5">
        <v>213450000</v>
      </c>
    </row>
    <row r="191" spans="3:14" ht="15.5" x14ac:dyDescent="0.35">
      <c r="C191" t="s">
        <v>146</v>
      </c>
      <c r="D191" s="5">
        <v>-2936000740</v>
      </c>
      <c r="E191" s="5">
        <v>-24462975392</v>
      </c>
      <c r="F191" s="5">
        <v>-21397379196</v>
      </c>
      <c r="G191" s="5">
        <v>-6591130660</v>
      </c>
      <c r="I191" s="5">
        <v>-37182494762</v>
      </c>
      <c r="J191" s="5">
        <v>-27210223663</v>
      </c>
      <c r="K191" s="5">
        <v>-10345408560</v>
      </c>
      <c r="L191" s="5">
        <v>-46949065972</v>
      </c>
      <c r="M191" s="5">
        <v>-3676436817</v>
      </c>
      <c r="N191" s="5">
        <v>-2103579659</v>
      </c>
    </row>
    <row r="192" spans="3:14" ht="15.5" x14ac:dyDescent="0.35">
      <c r="C192" t="s">
        <v>153</v>
      </c>
      <c r="F192" s="5">
        <v>-32246247549</v>
      </c>
      <c r="I192" s="5">
        <v>-32246247549</v>
      </c>
      <c r="L192" s="5">
        <v>562919920500</v>
      </c>
      <c r="M192" s="5">
        <v>622707897130</v>
      </c>
    </row>
    <row r="193" spans="2:14" ht="15.5" x14ac:dyDescent="0.35">
      <c r="C193" t="s">
        <v>486</v>
      </c>
      <c r="L193" s="5">
        <v>562919920500</v>
      </c>
      <c r="M193" s="5">
        <v>625553040000</v>
      </c>
    </row>
    <row r="194" spans="2:14" ht="15.5" x14ac:dyDescent="0.35">
      <c r="C194" t="s">
        <v>487</v>
      </c>
      <c r="F194" s="5">
        <v>-32246247549</v>
      </c>
      <c r="I194" s="5">
        <v>-32246247549</v>
      </c>
    </row>
    <row r="195" spans="2:14" ht="15.5" x14ac:dyDescent="0.35">
      <c r="C195" t="s">
        <v>488</v>
      </c>
      <c r="M195" s="5">
        <v>-2845142870</v>
      </c>
    </row>
    <row r="196" spans="2:14" ht="15.5" x14ac:dyDescent="0.35">
      <c r="C196" t="s">
        <v>163</v>
      </c>
      <c r="D196" s="5">
        <v>-772903464511</v>
      </c>
      <c r="E196" s="5">
        <v>-678522572054</v>
      </c>
      <c r="F196" s="5">
        <v>208102488364</v>
      </c>
      <c r="G196" s="5">
        <v>747480507000</v>
      </c>
      <c r="I196" s="5">
        <v>1065347647423</v>
      </c>
      <c r="J196" s="5">
        <v>-1610701254856</v>
      </c>
      <c r="K196" s="5">
        <v>2095734510066</v>
      </c>
      <c r="L196" s="5">
        <v>-1044340550827</v>
      </c>
      <c r="M196" s="5">
        <v>2338443232200</v>
      </c>
      <c r="N196" s="5">
        <v>401755383507</v>
      </c>
    </row>
    <row r="197" spans="2:14" ht="15.5" x14ac:dyDescent="0.35">
      <c r="C197" t="s">
        <v>164</v>
      </c>
      <c r="E197" s="5">
        <v>5970429645216</v>
      </c>
      <c r="I197" s="5">
        <v>4901742034708</v>
      </c>
      <c r="J197" s="5">
        <v>6507307868822</v>
      </c>
      <c r="K197" s="5">
        <v>4407660644393</v>
      </c>
      <c r="L197" s="5">
        <v>5448248533735</v>
      </c>
      <c r="M197" s="5">
        <v>3106002435136</v>
      </c>
      <c r="N197" s="5">
        <v>2700729734911</v>
      </c>
    </row>
    <row r="198" spans="2:14" ht="15.5" x14ac:dyDescent="0.35">
      <c r="C198" t="s">
        <v>380</v>
      </c>
      <c r="D198" s="5">
        <v>1894475673</v>
      </c>
      <c r="E198" s="5">
        <v>488953596</v>
      </c>
      <c r="F198" s="5">
        <v>1179526577</v>
      </c>
      <c r="G198" s="5">
        <v>730173983</v>
      </c>
      <c r="I198" s="5">
        <v>3339963085</v>
      </c>
      <c r="J198" s="5">
        <v>5135420742</v>
      </c>
      <c r="K198" s="5">
        <v>3912714363</v>
      </c>
      <c r="L198" s="5">
        <v>3752661485</v>
      </c>
      <c r="M198" s="5">
        <v>3802866399</v>
      </c>
      <c r="N198" s="5">
        <v>3517316718</v>
      </c>
    </row>
    <row r="199" spans="2:14" ht="15.5" x14ac:dyDescent="0.35">
      <c r="C199" t="s">
        <v>166</v>
      </c>
      <c r="D199" s="5">
        <v>-771008988838</v>
      </c>
      <c r="E199" s="5">
        <v>5292396026758</v>
      </c>
      <c r="F199" s="5">
        <v>209282014941</v>
      </c>
      <c r="G199" s="5">
        <v>748210680983</v>
      </c>
      <c r="I199" s="5">
        <v>5970429645216</v>
      </c>
      <c r="J199" s="5">
        <v>4901742034708</v>
      </c>
      <c r="K199" s="5">
        <v>6507307868822</v>
      </c>
      <c r="L199" s="5">
        <v>4407660644393</v>
      </c>
      <c r="M199" s="5">
        <v>5448248533735</v>
      </c>
      <c r="N199" s="5">
        <v>3106002435136</v>
      </c>
    </row>
    <row r="201" spans="2:14" ht="15.5" x14ac:dyDescent="0.35">
      <c r="B201" t="s">
        <v>167</v>
      </c>
      <c r="C201" t="s">
        <v>12</v>
      </c>
      <c r="D201" s="5">
        <v>1400000000</v>
      </c>
      <c r="E201" s="5">
        <v>1400000000</v>
      </c>
      <c r="F201" s="5">
        <v>1400000000</v>
      </c>
      <c r="G201" s="5">
        <v>1400000000</v>
      </c>
      <c r="I201" s="5">
        <v>1400000000</v>
      </c>
      <c r="J201" s="5">
        <v>1400000000</v>
      </c>
      <c r="K201" s="5">
        <v>1400000000</v>
      </c>
      <c r="L201" s="5">
        <v>1240000000</v>
      </c>
      <c r="M201" s="5">
        <v>1240000000</v>
      </c>
      <c r="N201" s="5">
        <v>1240000000</v>
      </c>
    </row>
    <row r="202" spans="2:14" ht="15.5" x14ac:dyDescent="0.35">
      <c r="C202" t="s">
        <v>168</v>
      </c>
      <c r="D202" s="6">
        <v>38.08</v>
      </c>
      <c r="E202" s="6">
        <v>38.79</v>
      </c>
      <c r="F202" s="6">
        <v>34.9</v>
      </c>
      <c r="G202" s="6">
        <v>40.18</v>
      </c>
    </row>
    <row r="203" spans="2:14" ht="15.5" x14ac:dyDescent="0.35">
      <c r="C203" t="s">
        <v>169</v>
      </c>
      <c r="D203" s="6">
        <v>88.5</v>
      </c>
      <c r="E203" s="6">
        <v>81.98</v>
      </c>
      <c r="F203" s="6">
        <v>106.59</v>
      </c>
      <c r="G203" s="6">
        <v>79.89</v>
      </c>
    </row>
    <row r="204" spans="2:14" ht="15.5" x14ac:dyDescent="0.35">
      <c r="C204" t="s">
        <v>63</v>
      </c>
      <c r="D204" s="6">
        <v>9.3699999999999992</v>
      </c>
      <c r="E204" s="6">
        <v>8.83</v>
      </c>
      <c r="F204" s="6">
        <v>10.28</v>
      </c>
      <c r="G204" s="6">
        <v>9.17</v>
      </c>
    </row>
    <row r="205" spans="2:14" ht="15.5" x14ac:dyDescent="0.35">
      <c r="C205" t="s">
        <v>170</v>
      </c>
      <c r="D205" s="5">
        <v>88020000000</v>
      </c>
      <c r="E205" s="5">
        <v>84810000000</v>
      </c>
      <c r="F205" s="5">
        <v>80370000000</v>
      </c>
      <c r="G205" s="5">
        <v>81960000000</v>
      </c>
    </row>
    <row r="206" spans="2:14" ht="15.5" x14ac:dyDescent="0.35">
      <c r="C206" t="s">
        <v>171</v>
      </c>
      <c r="D206" s="6">
        <v>1.7000000000000001E-3</v>
      </c>
      <c r="E206" s="6">
        <v>1.6000000000000001E-3</v>
      </c>
      <c r="F206" s="6">
        <v>1.5E-3</v>
      </c>
      <c r="G206" s="6">
        <v>1.7000000000000001E-3</v>
      </c>
    </row>
    <row r="207" spans="2:14" ht="15.5" x14ac:dyDescent="0.35">
      <c r="C207" t="s">
        <v>172</v>
      </c>
      <c r="D207" s="6">
        <v>1.3000000000000001E-2</v>
      </c>
      <c r="E207" s="6">
        <v>1.32E-2</v>
      </c>
      <c r="F207" s="6">
        <v>1.1899999999999999E-2</v>
      </c>
      <c r="G207" s="6">
        <v>1.38E-2</v>
      </c>
    </row>
    <row r="208" spans="2:14" ht="15.5" x14ac:dyDescent="0.35">
      <c r="C208" t="s">
        <v>173</v>
      </c>
      <c r="D208" s="6">
        <v>2.2000000000000001E-3</v>
      </c>
      <c r="E208" s="6">
        <v>2.0999999999999999E-3</v>
      </c>
      <c r="F208" s="6">
        <v>2.0999999999999999E-3</v>
      </c>
      <c r="G208" s="6">
        <v>2.2000000000000001E-3</v>
      </c>
    </row>
    <row r="209" spans="3:7" ht="15.5" x14ac:dyDescent="0.35">
      <c r="C209" t="s">
        <v>174</v>
      </c>
    </row>
    <row r="210" spans="3:7" ht="15.5" x14ac:dyDescent="0.35">
      <c r="C210" t="s">
        <v>175</v>
      </c>
      <c r="D210" s="5">
        <v>4120000000000</v>
      </c>
      <c r="E210" s="5">
        <v>4126000000000</v>
      </c>
      <c r="F210" s="5">
        <v>4105000000000</v>
      </c>
      <c r="G210" s="5">
        <v>4081000000000</v>
      </c>
    </row>
    <row r="211" spans="3:7" ht="15.5" x14ac:dyDescent="0.35">
      <c r="C211" t="s">
        <v>176</v>
      </c>
      <c r="D211" s="6">
        <v>1.1499999999999999</v>
      </c>
      <c r="E211" s="6">
        <v>1.08</v>
      </c>
      <c r="F211" s="6">
        <v>1.27</v>
      </c>
      <c r="G211" s="6">
        <v>1.1000000000000001</v>
      </c>
    </row>
    <row r="212" spans="3:7" ht="15.5" x14ac:dyDescent="0.35">
      <c r="C212" t="s">
        <v>177</v>
      </c>
      <c r="D212" s="6">
        <v>2938.71</v>
      </c>
      <c r="E212" s="6">
        <v>2942.78</v>
      </c>
      <c r="F212" s="6">
        <v>2928.01</v>
      </c>
      <c r="G212" s="6">
        <v>2911.16</v>
      </c>
    </row>
    <row r="213" spans="3:7" ht="15.5" x14ac:dyDescent="0.35">
      <c r="C213" t="s">
        <v>178</v>
      </c>
      <c r="D213" s="6">
        <v>1.1499999999999999</v>
      </c>
      <c r="E213" s="6">
        <v>1.08</v>
      </c>
      <c r="F213" s="6">
        <v>1.27</v>
      </c>
      <c r="G213" s="6">
        <v>1.1000000000000001</v>
      </c>
    </row>
    <row r="214" spans="3:7" ht="15.5" x14ac:dyDescent="0.35">
      <c r="C214" t="s">
        <v>179</v>
      </c>
      <c r="D214" s="6">
        <v>2938.71</v>
      </c>
      <c r="E214" s="6">
        <v>2942.78</v>
      </c>
      <c r="F214" s="6">
        <v>2928.01</v>
      </c>
      <c r="G214" s="6">
        <v>2911.16</v>
      </c>
    </row>
    <row r="215" spans="3:7" ht="15.5" x14ac:dyDescent="0.35">
      <c r="C215" t="s">
        <v>180</v>
      </c>
    </row>
    <row r="216" spans="3:7" ht="15.5" x14ac:dyDescent="0.35">
      <c r="C216" t="s">
        <v>181</v>
      </c>
    </row>
    <row r="217" spans="3:7" ht="15.5" x14ac:dyDescent="0.35">
      <c r="C217" t="s">
        <v>182</v>
      </c>
      <c r="D217" s="5">
        <v>4120000000000</v>
      </c>
      <c r="E217" s="5">
        <v>4126000000000</v>
      </c>
      <c r="F217" s="5">
        <v>4105000000000</v>
      </c>
      <c r="G217" s="5">
        <v>4081000000000</v>
      </c>
    </row>
    <row r="218" spans="3:7" ht="15.5" x14ac:dyDescent="0.35">
      <c r="C218" t="s">
        <v>24</v>
      </c>
    </row>
    <row r="219" spans="3:7" ht="15.5" x14ac:dyDescent="0.35">
      <c r="C219" t="s">
        <v>21</v>
      </c>
    </row>
    <row r="220" spans="3:7" ht="15.5" x14ac:dyDescent="0.35">
      <c r="C220" t="s">
        <v>183</v>
      </c>
    </row>
    <row r="221" spans="3:7" ht="15.5" x14ac:dyDescent="0.35">
      <c r="C221" t="s">
        <v>184</v>
      </c>
      <c r="D221" s="5">
        <v>-2767000000000</v>
      </c>
      <c r="E221" s="5">
        <v>1771000000000</v>
      </c>
      <c r="F221" s="5">
        <v>-1362000000000</v>
      </c>
      <c r="G221" s="5">
        <v>2162000000000</v>
      </c>
    </row>
    <row r="222" spans="3:7" ht="15.5" x14ac:dyDescent="0.35">
      <c r="C222" t="s">
        <v>185</v>
      </c>
      <c r="D222" s="5">
        <v>-3000000000</v>
      </c>
      <c r="E222" s="5">
        <v>-24000000000</v>
      </c>
      <c r="F222" s="5">
        <v>-21000000000</v>
      </c>
      <c r="G222" s="5">
        <v>-7000000000</v>
      </c>
    </row>
    <row r="223" spans="3:7" ht="15.5" x14ac:dyDescent="0.35">
      <c r="C223" t="s">
        <v>13</v>
      </c>
      <c r="D223" s="5">
        <v>-2770000000000</v>
      </c>
      <c r="E223" s="5">
        <v>1747000000000</v>
      </c>
      <c r="F223" s="5">
        <v>-1384000000000</v>
      </c>
      <c r="G223" s="5">
        <v>2155000000000</v>
      </c>
    </row>
    <row r="224" spans="3:7" ht="15.5" x14ac:dyDescent="0.35">
      <c r="C224" t="s">
        <v>16</v>
      </c>
      <c r="D224" s="6">
        <v>-1975.83</v>
      </c>
      <c r="E224" s="6">
        <v>1246.04</v>
      </c>
      <c r="F224" s="6">
        <v>-987.03</v>
      </c>
      <c r="G224" s="6">
        <v>1537.09</v>
      </c>
    </row>
    <row r="225" spans="3:14" ht="15.5" x14ac:dyDescent="0.35">
      <c r="C225" t="s">
        <v>48</v>
      </c>
      <c r="I225" s="6">
        <v>146.31</v>
      </c>
      <c r="J225" s="6">
        <v>153.13</v>
      </c>
      <c r="K225" s="6">
        <v>173.93</v>
      </c>
      <c r="L225" s="6">
        <v>245.41</v>
      </c>
      <c r="M225" s="6">
        <v>171.72</v>
      </c>
      <c r="N225" s="6">
        <v>87.17</v>
      </c>
    </row>
    <row r="226" spans="3:14" ht="15.5" x14ac:dyDescent="0.35">
      <c r="C226" t="s">
        <v>62</v>
      </c>
      <c r="I226" s="6">
        <v>25.43</v>
      </c>
      <c r="J226" s="6">
        <v>23.71</v>
      </c>
      <c r="K226" s="6">
        <v>20.76</v>
      </c>
      <c r="L226" s="6">
        <v>14.38</v>
      </c>
      <c r="M226" s="6">
        <v>20.67</v>
      </c>
      <c r="N226" s="5">
        <v>0</v>
      </c>
    </row>
    <row r="227" spans="3:14" ht="15.5" x14ac:dyDescent="0.35">
      <c r="C227" t="s">
        <v>65</v>
      </c>
      <c r="I227" s="6">
        <v>2.67</v>
      </c>
      <c r="J227" s="6">
        <v>2.83</v>
      </c>
      <c r="K227" s="6">
        <v>3.42</v>
      </c>
      <c r="L227" s="6">
        <v>3.4</v>
      </c>
      <c r="M227" s="6">
        <v>3.43</v>
      </c>
      <c r="N227" s="5">
        <v>0</v>
      </c>
    </row>
    <row r="228" spans="3:14" ht="15.5" x14ac:dyDescent="0.35">
      <c r="C228" t="s">
        <v>186</v>
      </c>
      <c r="I228" s="5">
        <v>314220000000</v>
      </c>
      <c r="J228" s="5">
        <v>329380000000</v>
      </c>
      <c r="K228" s="5">
        <v>340640000000</v>
      </c>
      <c r="L228" s="5">
        <v>434690000000</v>
      </c>
      <c r="M228" s="5">
        <v>303420000000</v>
      </c>
      <c r="N228" s="5">
        <v>186830000000</v>
      </c>
    </row>
    <row r="229" spans="3:14" ht="15.5" x14ac:dyDescent="0.35">
      <c r="C229" t="s">
        <v>187</v>
      </c>
      <c r="I229" s="6">
        <v>6.1999999999999998E-3</v>
      </c>
      <c r="J229" s="6">
        <v>7.4000000000000003E-3</v>
      </c>
      <c r="K229" s="6">
        <v>8.8999999999999999E-3</v>
      </c>
      <c r="L229" s="6">
        <v>1.43E-2</v>
      </c>
      <c r="M229" s="6">
        <v>9.1999999999999998E-3</v>
      </c>
      <c r="N229" s="6">
        <v>5.0000000000000001E-3</v>
      </c>
    </row>
    <row r="230" spans="3:14" ht="15.5" x14ac:dyDescent="0.35">
      <c r="C230" t="s">
        <v>188</v>
      </c>
      <c r="I230" s="6">
        <v>0.05</v>
      </c>
      <c r="J230" s="6">
        <v>5.5099999999999996E-2</v>
      </c>
      <c r="K230" s="6">
        <v>6.6199999999999995E-2</v>
      </c>
      <c r="L230" s="6">
        <v>8.9099999999999999E-2</v>
      </c>
      <c r="M230" s="6">
        <v>7.8899999999999998E-2</v>
      </c>
      <c r="N230" s="6">
        <v>5.7200000000000001E-2</v>
      </c>
    </row>
    <row r="231" spans="3:14" ht="15.5" x14ac:dyDescent="0.35">
      <c r="C231" t="s">
        <v>189</v>
      </c>
      <c r="I231" s="6">
        <v>8.8000000000000005E-3</v>
      </c>
      <c r="J231" s="6">
        <v>1.04E-2</v>
      </c>
      <c r="K231" s="6">
        <v>1.2699999999999999E-2</v>
      </c>
      <c r="L231" s="6">
        <v>1.8600000000000002E-2</v>
      </c>
      <c r="M231" s="6">
        <v>1.2800000000000001E-2</v>
      </c>
      <c r="N231" s="6">
        <v>1.5700000000000002E-2</v>
      </c>
    </row>
    <row r="232" spans="3:14" ht="15.5" x14ac:dyDescent="0.35">
      <c r="C232" t="s">
        <v>190</v>
      </c>
    </row>
    <row r="233" spans="3:14" ht="15.5" x14ac:dyDescent="0.35">
      <c r="C233" t="s">
        <v>59</v>
      </c>
      <c r="I233" s="6">
        <v>1.27</v>
      </c>
      <c r="J233" s="6">
        <v>1.31</v>
      </c>
      <c r="K233" s="6">
        <v>1.37</v>
      </c>
      <c r="L233" s="6">
        <v>1.28</v>
      </c>
      <c r="M233" s="6">
        <v>1.63</v>
      </c>
      <c r="N233" s="5">
        <v>0</v>
      </c>
    </row>
    <row r="234" spans="3:14" ht="15.5" x14ac:dyDescent="0.35">
      <c r="C234" t="s">
        <v>56</v>
      </c>
      <c r="I234" s="6">
        <v>2928.01</v>
      </c>
      <c r="J234" s="6">
        <v>2777.95</v>
      </c>
      <c r="K234" s="6">
        <v>2626.59</v>
      </c>
      <c r="L234" s="6">
        <v>2753.93</v>
      </c>
      <c r="M234" s="6">
        <v>2176.21</v>
      </c>
      <c r="N234" s="6">
        <v>1522.62</v>
      </c>
    </row>
    <row r="235" spans="3:14" ht="15.5" x14ac:dyDescent="0.35">
      <c r="C235" t="s">
        <v>191</v>
      </c>
      <c r="I235" s="6">
        <v>1.27</v>
      </c>
      <c r="J235" s="6">
        <v>1.31</v>
      </c>
      <c r="K235" s="6">
        <v>1.37</v>
      </c>
      <c r="L235" s="6">
        <v>1.28</v>
      </c>
      <c r="M235" s="6">
        <v>1.63</v>
      </c>
      <c r="N235" s="5">
        <v>0</v>
      </c>
    </row>
    <row r="236" spans="3:14" ht="15.5" x14ac:dyDescent="0.35">
      <c r="C236" t="s">
        <v>192</v>
      </c>
      <c r="I236" s="6">
        <v>2928.01</v>
      </c>
      <c r="J236" s="6">
        <v>2777.95</v>
      </c>
      <c r="K236" s="6">
        <v>2626.59</v>
      </c>
      <c r="L236" s="6">
        <v>2753.93</v>
      </c>
      <c r="M236" s="6">
        <v>2176.21</v>
      </c>
      <c r="N236" s="6">
        <v>1522.62</v>
      </c>
    </row>
    <row r="237" spans="3:14" ht="15.5" x14ac:dyDescent="0.35">
      <c r="C237" t="s">
        <v>193</v>
      </c>
    </row>
    <row r="238" spans="3:14" ht="15.5" x14ac:dyDescent="0.35">
      <c r="C238" t="s">
        <v>194</v>
      </c>
    </row>
    <row r="239" spans="3:14" ht="15.5" x14ac:dyDescent="0.35">
      <c r="C239" t="s">
        <v>26</v>
      </c>
    </row>
    <row r="240" spans="3:14" ht="15.5" x14ac:dyDescent="0.35">
      <c r="C240" t="s">
        <v>23</v>
      </c>
    </row>
    <row r="241" spans="2:14" ht="15.5" x14ac:dyDescent="0.35">
      <c r="C241" t="s">
        <v>195</v>
      </c>
    </row>
    <row r="242" spans="2:14" ht="15.5" x14ac:dyDescent="0.35">
      <c r="C242" t="s">
        <v>196</v>
      </c>
      <c r="I242" s="5">
        <v>2682000000000</v>
      </c>
      <c r="J242" s="5">
        <v>-942000000000</v>
      </c>
      <c r="K242" s="5">
        <v>5085000000000</v>
      </c>
      <c r="L242" s="5">
        <v>-3102000000000</v>
      </c>
      <c r="M242" s="5">
        <v>723000000000</v>
      </c>
      <c r="N242" s="5">
        <v>7211000000000</v>
      </c>
    </row>
    <row r="243" spans="2:14" ht="15.5" x14ac:dyDescent="0.35">
      <c r="C243" t="s">
        <v>197</v>
      </c>
      <c r="I243" s="5">
        <v>-37000000000</v>
      </c>
      <c r="J243" s="5">
        <v>-27000000000</v>
      </c>
      <c r="K243" s="5">
        <v>-10000000000</v>
      </c>
      <c r="L243" s="5">
        <v>-47000000000</v>
      </c>
      <c r="M243" s="5">
        <v>-4000000000</v>
      </c>
      <c r="N243" s="5">
        <v>-2000000000</v>
      </c>
    </row>
    <row r="244" spans="2:14" ht="15.5" x14ac:dyDescent="0.35">
      <c r="C244" t="s">
        <v>15</v>
      </c>
      <c r="I244" s="5">
        <v>2645000000000</v>
      </c>
      <c r="J244" s="5">
        <v>-969000000000</v>
      </c>
      <c r="K244" s="5">
        <v>5075000000000</v>
      </c>
      <c r="L244" s="5">
        <v>-3149000000000</v>
      </c>
      <c r="M244" s="5">
        <v>719000000000</v>
      </c>
      <c r="N244" s="5">
        <v>7208000000000</v>
      </c>
    </row>
    <row r="245" spans="2:14" ht="15.5" x14ac:dyDescent="0.35">
      <c r="C245" t="s">
        <v>17</v>
      </c>
      <c r="I245" s="6">
        <v>1886.65</v>
      </c>
      <c r="J245" s="6">
        <v>-691.49</v>
      </c>
      <c r="K245" s="6">
        <v>3619.59</v>
      </c>
      <c r="L245" s="6">
        <v>-2536.85</v>
      </c>
      <c r="M245" s="6">
        <v>579.65</v>
      </c>
      <c r="N245" s="6">
        <v>5807.79</v>
      </c>
    </row>
    <row r="247" spans="2:14" ht="15.5" x14ac:dyDescent="0.35">
      <c r="B247" t="s">
        <v>198</v>
      </c>
      <c r="C247" t="s">
        <v>199</v>
      </c>
      <c r="D247" s="5">
        <v>53000000000</v>
      </c>
      <c r="E247" s="5">
        <v>54000000000</v>
      </c>
      <c r="F247" s="5">
        <v>49000000000</v>
      </c>
      <c r="G247" s="5">
        <v>56000000000</v>
      </c>
      <c r="H247" s="5">
        <v>216000000000</v>
      </c>
      <c r="I247" s="5">
        <v>205000000000</v>
      </c>
      <c r="J247" s="5">
        <v>215000000000</v>
      </c>
      <c r="K247" s="5">
        <v>244000000000</v>
      </c>
      <c r="L247" s="5">
        <v>305000000000</v>
      </c>
      <c r="M247" s="5">
        <v>213000000000</v>
      </c>
      <c r="N247" s="5">
        <v>108000000000</v>
      </c>
    </row>
    <row r="248" spans="2:14" ht="15.5" x14ac:dyDescent="0.35">
      <c r="C248" t="s">
        <v>381</v>
      </c>
      <c r="H248" s="5">
        <v>23</v>
      </c>
      <c r="I248" s="5">
        <v>23</v>
      </c>
      <c r="J248" s="5">
        <v>23</v>
      </c>
    </row>
    <row r="249" spans="2:14" ht="15.5" x14ac:dyDescent="0.35">
      <c r="C249" t="s">
        <v>67</v>
      </c>
      <c r="H249" s="6">
        <v>0.14960000000000001</v>
      </c>
      <c r="I249" s="6">
        <v>0.15720000000000001</v>
      </c>
      <c r="J249" s="6">
        <v>0.1502</v>
      </c>
    </row>
    <row r="250" spans="2:14" ht="15.5" x14ac:dyDescent="0.35">
      <c r="C250" t="s">
        <v>382</v>
      </c>
      <c r="H250" s="6">
        <v>7.7000000000000002E-3</v>
      </c>
      <c r="I250" s="6">
        <v>6.7000000000000002E-3</v>
      </c>
      <c r="J250" s="6">
        <v>6.7000000000000002E-3</v>
      </c>
    </row>
    <row r="251" spans="2:14" ht="15.5" x14ac:dyDescent="0.35">
      <c r="C251" t="s">
        <v>47</v>
      </c>
      <c r="D251" s="6">
        <v>38.08</v>
      </c>
      <c r="E251" s="6">
        <v>38.79</v>
      </c>
      <c r="F251" s="6">
        <v>34.9</v>
      </c>
      <c r="G251" s="6">
        <v>40.18</v>
      </c>
      <c r="H251" s="6">
        <v>153.72</v>
      </c>
      <c r="I251" s="6">
        <v>146.31</v>
      </c>
      <c r="J251" s="6">
        <v>153.13</v>
      </c>
      <c r="K251" s="6">
        <v>173.93</v>
      </c>
      <c r="L251" s="6">
        <v>217.26</v>
      </c>
      <c r="M251" s="6">
        <v>152.02000000000001</v>
      </c>
      <c r="N251" s="6">
        <v>77.17</v>
      </c>
    </row>
    <row r="252" spans="2:14" ht="15.5" x14ac:dyDescent="0.35">
      <c r="C252" t="s">
        <v>69</v>
      </c>
      <c r="H252" s="5">
        <v>23</v>
      </c>
      <c r="I252" s="5">
        <v>23</v>
      </c>
      <c r="J252" s="5">
        <v>23</v>
      </c>
    </row>
    <row r="253" spans="2:14" ht="15.5" x14ac:dyDescent="0.35">
      <c r="C253" t="s">
        <v>383</v>
      </c>
      <c r="H253" s="6">
        <v>0.14960000000000001</v>
      </c>
      <c r="I253" s="6">
        <v>0.15720000000000001</v>
      </c>
      <c r="J253" s="6">
        <v>0.1502</v>
      </c>
    </row>
    <row r="254" spans="2:14" ht="15.5" x14ac:dyDescent="0.35">
      <c r="C254" t="s">
        <v>384</v>
      </c>
      <c r="H254" s="6">
        <v>7.7000000000000002E-3</v>
      </c>
      <c r="I254" s="6">
        <v>6.7000000000000002E-3</v>
      </c>
      <c r="J254" s="6">
        <v>6.7000000000000002E-3</v>
      </c>
    </row>
    <row r="255" spans="2:14" ht="15.5" x14ac:dyDescent="0.35">
      <c r="C255" t="s">
        <v>200</v>
      </c>
      <c r="D255" s="5">
        <v>504000000000</v>
      </c>
      <c r="E255" s="5">
        <v>505000000000</v>
      </c>
      <c r="F255" s="5">
        <v>507000000000</v>
      </c>
      <c r="G255" s="5">
        <v>491000000000</v>
      </c>
      <c r="H255" s="5">
        <v>2018000000000</v>
      </c>
      <c r="I255" s="5">
        <v>1951000000000</v>
      </c>
      <c r="J255" s="5">
        <v>1797000000000</v>
      </c>
      <c r="K255" s="5">
        <v>1478000000000</v>
      </c>
      <c r="L255" s="5">
        <v>1288000000000</v>
      </c>
      <c r="M255" s="5">
        <v>1285000000000</v>
      </c>
      <c r="N255" s="5">
        <v>1212000000000</v>
      </c>
    </row>
    <row r="256" spans="2:14" ht="15.5" x14ac:dyDescent="0.35">
      <c r="C256" t="s">
        <v>385</v>
      </c>
      <c r="H256" s="5">
        <v>23</v>
      </c>
      <c r="I256" s="5">
        <v>23</v>
      </c>
      <c r="J256" s="5">
        <v>23</v>
      </c>
    </row>
    <row r="257" spans="3:10" ht="15.5" x14ac:dyDescent="0.35">
      <c r="C257" t="s">
        <v>386</v>
      </c>
      <c r="H257" s="6">
        <v>0.14960000000000001</v>
      </c>
      <c r="I257" s="6">
        <v>0.15720000000000001</v>
      </c>
      <c r="J257" s="6">
        <v>0.1502</v>
      </c>
    </row>
    <row r="258" spans="3:10" ht="15.5" x14ac:dyDescent="0.35">
      <c r="C258" t="s">
        <v>387</v>
      </c>
      <c r="H258" s="6">
        <v>7.7000000000000002E-3</v>
      </c>
      <c r="I258" s="6">
        <v>6.7000000000000002E-3</v>
      </c>
      <c r="J258" s="6">
        <v>6.7000000000000002E-3</v>
      </c>
    </row>
    <row r="259" spans="3:10" ht="15.5" x14ac:dyDescent="0.35">
      <c r="C259" t="s">
        <v>201</v>
      </c>
      <c r="I259" s="6">
        <v>19.52</v>
      </c>
    </row>
    <row r="260" spans="3:10" ht="15.5" x14ac:dyDescent="0.35">
      <c r="C260" t="s">
        <v>281</v>
      </c>
      <c r="I260" s="6">
        <v>19.75</v>
      </c>
    </row>
    <row r="261" spans="3:10" ht="15.5" x14ac:dyDescent="0.35">
      <c r="C261" t="s">
        <v>202</v>
      </c>
      <c r="I261" s="6">
        <v>6.95</v>
      </c>
    </row>
    <row r="262" spans="3:10" ht="15.5" x14ac:dyDescent="0.35">
      <c r="C262" t="s">
        <v>282</v>
      </c>
      <c r="I262" s="6">
        <v>5.0599999999999999E-2</v>
      </c>
    </row>
    <row r="263" spans="3:10" ht="15.5" x14ac:dyDescent="0.35">
      <c r="C263" t="s">
        <v>283</v>
      </c>
      <c r="I263" s="6">
        <v>2.1</v>
      </c>
    </row>
    <row r="264" spans="3:10" ht="15.5" x14ac:dyDescent="0.35">
      <c r="C264" t="s">
        <v>203</v>
      </c>
      <c r="I264" s="6">
        <v>1.02</v>
      </c>
    </row>
    <row r="265" spans="3:10" ht="15.5" x14ac:dyDescent="0.35">
      <c r="C265" t="s">
        <v>284</v>
      </c>
      <c r="I265" s="6">
        <v>-21.39</v>
      </c>
    </row>
    <row r="266" spans="3:10" ht="15.5" x14ac:dyDescent="0.35">
      <c r="C266" t="s">
        <v>285</v>
      </c>
      <c r="I266" s="6">
        <v>-16.690000000000001</v>
      </c>
    </row>
    <row r="267" spans="3:10" ht="15.5" x14ac:dyDescent="0.35">
      <c r="C267" t="s">
        <v>286</v>
      </c>
      <c r="I267" s="6">
        <v>13.85</v>
      </c>
    </row>
    <row r="268" spans="3:10" ht="15.5" x14ac:dyDescent="0.35">
      <c r="C268" t="s">
        <v>287</v>
      </c>
      <c r="I268" s="6">
        <v>11.83</v>
      </c>
    </row>
    <row r="269" spans="3:10" ht="15.5" x14ac:dyDescent="0.35">
      <c r="C269" t="s">
        <v>288</v>
      </c>
      <c r="I269" s="6">
        <v>-4.4400000000000004</v>
      </c>
    </row>
    <row r="270" spans="3:10" ht="15.5" x14ac:dyDescent="0.35">
      <c r="C270" t="s">
        <v>289</v>
      </c>
      <c r="I270" s="6">
        <v>-1.25</v>
      </c>
    </row>
    <row r="271" spans="3:10" ht="15.5" x14ac:dyDescent="0.35">
      <c r="C271" t="s">
        <v>290</v>
      </c>
      <c r="I271" s="6">
        <v>151.93</v>
      </c>
    </row>
    <row r="272" spans="3:10" ht="15.5" x14ac:dyDescent="0.35">
      <c r="C272" t="s">
        <v>204</v>
      </c>
      <c r="I272" s="6">
        <v>153.72</v>
      </c>
    </row>
    <row r="273" spans="3:9" ht="15.5" x14ac:dyDescent="0.35">
      <c r="C273" t="s">
        <v>291</v>
      </c>
      <c r="I273" s="6">
        <v>1431.49</v>
      </c>
    </row>
    <row r="274" spans="3:9" ht="15.5" x14ac:dyDescent="0.35">
      <c r="C274" t="s">
        <v>205</v>
      </c>
      <c r="D274" s="6">
        <v>172.83</v>
      </c>
    </row>
    <row r="275" spans="3:9" ht="15.5" x14ac:dyDescent="0.35">
      <c r="C275" t="s">
        <v>206</v>
      </c>
      <c r="I275" s="6">
        <v>2938.71</v>
      </c>
    </row>
    <row r="276" spans="3:9" ht="15.5" x14ac:dyDescent="0.35">
      <c r="C276" t="s">
        <v>292</v>
      </c>
      <c r="I276" s="6">
        <v>-179.73</v>
      </c>
    </row>
    <row r="277" spans="3:9" ht="15.5" x14ac:dyDescent="0.35">
      <c r="C277" t="s">
        <v>489</v>
      </c>
      <c r="I277" s="6">
        <v>2.1499999999999998E-2</v>
      </c>
    </row>
    <row r="278" spans="3:9" ht="15.5" x14ac:dyDescent="0.35">
      <c r="C278" t="s">
        <v>490</v>
      </c>
      <c r="I278" s="6">
        <v>0.80090000000000006</v>
      </c>
    </row>
    <row r="279" spans="3:9" ht="15.5" x14ac:dyDescent="0.35">
      <c r="C279" t="s">
        <v>491</v>
      </c>
      <c r="I279" s="6">
        <v>0.2341</v>
      </c>
    </row>
    <row r="280" spans="3:9" ht="15.5" x14ac:dyDescent="0.35">
      <c r="C280" t="s">
        <v>492</v>
      </c>
      <c r="I280" s="6">
        <v>0.50270000000000004</v>
      </c>
    </row>
    <row r="281" spans="3:9" ht="15.5" x14ac:dyDescent="0.35">
      <c r="C281" t="s">
        <v>209</v>
      </c>
      <c r="D281" s="6">
        <v>6.78</v>
      </c>
    </row>
    <row r="282" spans="3:9" ht="15.5" x14ac:dyDescent="0.35">
      <c r="C282" t="s">
        <v>210</v>
      </c>
      <c r="D282" s="6">
        <v>7.78</v>
      </c>
    </row>
    <row r="283" spans="3:9" ht="15.5" x14ac:dyDescent="0.35">
      <c r="C283" t="s">
        <v>13</v>
      </c>
      <c r="D283" s="5">
        <v>-2770000000000</v>
      </c>
    </row>
    <row r="284" spans="3:9" ht="15.5" x14ac:dyDescent="0.35">
      <c r="C284" t="s">
        <v>211</v>
      </c>
      <c r="I284" s="6">
        <v>0.41</v>
      </c>
    </row>
    <row r="285" spans="3:9" ht="15.5" x14ac:dyDescent="0.35">
      <c r="C285" t="s">
        <v>212</v>
      </c>
      <c r="I285" s="6">
        <v>6.6E-3</v>
      </c>
    </row>
    <row r="286" spans="3:9" ht="15.5" x14ac:dyDescent="0.35">
      <c r="C286" t="s">
        <v>213</v>
      </c>
      <c r="I286" s="6">
        <v>5.1699999999999996E-2</v>
      </c>
    </row>
    <row r="287" spans="3:9" ht="15.5" x14ac:dyDescent="0.35">
      <c r="C287" t="s">
        <v>214</v>
      </c>
      <c r="I287" s="6">
        <v>8.6E-3</v>
      </c>
    </row>
    <row r="288" spans="3:9" ht="15.5" x14ac:dyDescent="0.35">
      <c r="C288" t="s">
        <v>297</v>
      </c>
      <c r="I288" s="6">
        <v>5.4100000000000002E-2</v>
      </c>
    </row>
    <row r="289" spans="3:9" ht="15.5" x14ac:dyDescent="0.35">
      <c r="C289" t="s">
        <v>493</v>
      </c>
      <c r="I289" s="6">
        <v>0.36409999999999998</v>
      </c>
    </row>
    <row r="290" spans="3:9" ht="15.5" x14ac:dyDescent="0.35">
      <c r="C290" t="s">
        <v>494</v>
      </c>
      <c r="I290" s="6">
        <v>1.5E-3</v>
      </c>
    </row>
    <row r="291" spans="3:9" ht="15.5" x14ac:dyDescent="0.35">
      <c r="C291" t="s">
        <v>298</v>
      </c>
      <c r="I291" s="6">
        <v>0.06</v>
      </c>
    </row>
    <row r="292" spans="3:9" ht="15.5" x14ac:dyDescent="0.35">
      <c r="C292" t="s">
        <v>43</v>
      </c>
      <c r="I292" s="5">
        <v>4206000000000</v>
      </c>
    </row>
    <row r="293" spans="3:9" ht="15.5" x14ac:dyDescent="0.35">
      <c r="C293" t="s">
        <v>220</v>
      </c>
      <c r="I293" s="5">
        <v>3964000000000</v>
      </c>
    </row>
    <row r="294" spans="3:9" ht="15.5" x14ac:dyDescent="0.35">
      <c r="C294" t="s">
        <v>221</v>
      </c>
      <c r="I294" s="5">
        <v>1400000000</v>
      </c>
    </row>
    <row r="295" spans="3:9" ht="15.5" x14ac:dyDescent="0.35">
      <c r="C295" t="s">
        <v>222</v>
      </c>
      <c r="I295" s="6">
        <v>8.8200000000000001E-2</v>
      </c>
    </row>
    <row r="296" spans="3:9" ht="15.5" x14ac:dyDescent="0.35">
      <c r="C296" t="s">
        <v>495</v>
      </c>
      <c r="I296" s="6">
        <v>3.39E-2</v>
      </c>
    </row>
    <row r="297" spans="3:9" ht="15.5" x14ac:dyDescent="0.35">
      <c r="C297" t="s">
        <v>223</v>
      </c>
      <c r="D297" s="6">
        <v>0.51680000000000004</v>
      </c>
    </row>
    <row r="298" spans="3:9" ht="15.5" x14ac:dyDescent="0.35">
      <c r="C298" t="s">
        <v>224</v>
      </c>
      <c r="D298" s="6">
        <v>0.14730000000000001</v>
      </c>
    </row>
    <row r="299" spans="3:9" ht="15.5" x14ac:dyDescent="0.35">
      <c r="C299" t="s">
        <v>225</v>
      </c>
      <c r="D299" s="6">
        <v>0.10589999999999999</v>
      </c>
    </row>
    <row r="300" spans="3:9" ht="15.5" x14ac:dyDescent="0.35">
      <c r="C300" t="s">
        <v>226</v>
      </c>
      <c r="D300" s="6">
        <v>4.8000000000000001E-2</v>
      </c>
    </row>
    <row r="301" spans="3:9" ht="15.5" x14ac:dyDescent="0.35">
      <c r="C301" t="s">
        <v>227</v>
      </c>
      <c r="D301" s="6">
        <v>0.15859999999999999</v>
      </c>
    </row>
    <row r="302" spans="3:9" ht="15.5" x14ac:dyDescent="0.35">
      <c r="C302" t="s">
        <v>228</v>
      </c>
      <c r="D302" s="6">
        <v>8.900000000000001E-2</v>
      </c>
    </row>
    <row r="303" spans="3:9" ht="15.5" x14ac:dyDescent="0.35">
      <c r="C303" t="s">
        <v>388</v>
      </c>
      <c r="I303" s="5">
        <v>23</v>
      </c>
    </row>
    <row r="304" spans="3:9" ht="15.5" x14ac:dyDescent="0.35">
      <c r="C304" t="s">
        <v>389</v>
      </c>
      <c r="I304" s="5">
        <v>23</v>
      </c>
    </row>
    <row r="305" spans="3:9" ht="15.5" x14ac:dyDescent="0.35">
      <c r="C305" t="s">
        <v>390</v>
      </c>
      <c r="I305" s="6">
        <v>0.14960000000000001</v>
      </c>
    </row>
    <row r="306" spans="3:9" ht="15.5" x14ac:dyDescent="0.35">
      <c r="C306" t="s">
        <v>391</v>
      </c>
      <c r="I306" s="6">
        <v>7.7000000000000002E-3</v>
      </c>
    </row>
    <row r="307" spans="3:9" ht="15.5" x14ac:dyDescent="0.35">
      <c r="C307" t="s">
        <v>392</v>
      </c>
      <c r="I307" t="s">
        <v>496</v>
      </c>
    </row>
    <row r="308" spans="3:9" ht="15.5" x14ac:dyDescent="0.35">
      <c r="C308" t="s">
        <v>229</v>
      </c>
      <c r="I308" s="5">
        <v>4</v>
      </c>
    </row>
    <row r="309" spans="3:9" ht="15.5" x14ac:dyDescent="0.35">
      <c r="C309" t="s">
        <v>230</v>
      </c>
      <c r="I309" s="6">
        <v>0.56000000000000005</v>
      </c>
    </row>
    <row r="310" spans="3:9" ht="15.5" x14ac:dyDescent="0.35">
      <c r="C310" t="s">
        <v>231</v>
      </c>
      <c r="I310" s="6">
        <v>0.74</v>
      </c>
    </row>
    <row r="311" spans="3:9" ht="15.5" x14ac:dyDescent="0.35">
      <c r="C311" t="s">
        <v>232</v>
      </c>
      <c r="I311" s="6">
        <v>0.37</v>
      </c>
    </row>
    <row r="312" spans="3:9" ht="15.5" x14ac:dyDescent="0.35">
      <c r="C312" t="s">
        <v>233</v>
      </c>
      <c r="I312" s="6">
        <v>0.6</v>
      </c>
    </row>
    <row r="313" spans="3:9" ht="15.5" x14ac:dyDescent="0.35">
      <c r="C313" t="s">
        <v>234</v>
      </c>
      <c r="I313" s="6">
        <v>0.39</v>
      </c>
    </row>
    <row r="314" spans="3:9" ht="15.5" x14ac:dyDescent="0.35">
      <c r="C314" t="s">
        <v>235</v>
      </c>
      <c r="I314" s="6">
        <v>0.55000000000000004</v>
      </c>
    </row>
    <row r="315" spans="3:9" ht="15.5" x14ac:dyDescent="0.35">
      <c r="C315" t="s">
        <v>236</v>
      </c>
      <c r="I315" s="6">
        <v>0.78</v>
      </c>
    </row>
    <row r="316" spans="3:9" ht="15.5" x14ac:dyDescent="0.35">
      <c r="C316" t="s">
        <v>300</v>
      </c>
      <c r="I316" s="5">
        <v>2007000000000</v>
      </c>
    </row>
    <row r="317" spans="3:9" ht="15.5" x14ac:dyDescent="0.35">
      <c r="C317" t="s">
        <v>301</v>
      </c>
      <c r="I317" s="5">
        <v>1007000000000</v>
      </c>
    </row>
    <row r="318" spans="3:9" ht="15.5" x14ac:dyDescent="0.35">
      <c r="C318" t="s">
        <v>302</v>
      </c>
      <c r="I318" s="5">
        <v>335000000000</v>
      </c>
    </row>
    <row r="319" spans="3:9" ht="15.5" x14ac:dyDescent="0.35">
      <c r="C319" t="s">
        <v>303</v>
      </c>
      <c r="I319" s="5">
        <v>213000000000</v>
      </c>
    </row>
    <row r="320" spans="3:9" ht="15.5" x14ac:dyDescent="0.35">
      <c r="C320" t="s">
        <v>237</v>
      </c>
      <c r="D320" s="5">
        <v>242000000000</v>
      </c>
    </row>
    <row r="321" spans="3:9" ht="15.5" x14ac:dyDescent="0.35">
      <c r="C321" t="s">
        <v>238</v>
      </c>
      <c r="D321" s="5">
        <v>32062000000000</v>
      </c>
    </row>
    <row r="322" spans="3:9" ht="15.5" x14ac:dyDescent="0.35">
      <c r="C322" t="s">
        <v>239</v>
      </c>
      <c r="D322" s="5">
        <v>27942000000000</v>
      </c>
    </row>
    <row r="323" spans="3:9" ht="15.5" x14ac:dyDescent="0.35">
      <c r="C323" t="s">
        <v>182</v>
      </c>
      <c r="I323" s="5">
        <v>4120000000000</v>
      </c>
    </row>
    <row r="324" spans="3:9" ht="15.5" x14ac:dyDescent="0.35">
      <c r="C324" t="s">
        <v>240</v>
      </c>
      <c r="I324" s="5">
        <v>4120000000000</v>
      </c>
    </row>
    <row r="325" spans="3:9" ht="15.5" x14ac:dyDescent="0.35">
      <c r="C325" t="s">
        <v>304</v>
      </c>
      <c r="I325" s="5">
        <v>-197000000000</v>
      </c>
    </row>
    <row r="326" spans="3:9" ht="15.5" x14ac:dyDescent="0.35">
      <c r="C326" t="s">
        <v>305</v>
      </c>
      <c r="I326" s="5">
        <v>-267000000000</v>
      </c>
    </row>
    <row r="327" spans="3:9" ht="15.5" x14ac:dyDescent="0.35">
      <c r="C327" t="s">
        <v>306</v>
      </c>
      <c r="I327" s="5">
        <v>-32000000000</v>
      </c>
    </row>
    <row r="328" spans="3:9" ht="15.5" x14ac:dyDescent="0.35">
      <c r="C328" t="s">
        <v>307</v>
      </c>
      <c r="I328" s="5">
        <v>-55000000000</v>
      </c>
    </row>
    <row r="329" spans="3:9" ht="15.5" x14ac:dyDescent="0.35">
      <c r="C329" t="s">
        <v>308</v>
      </c>
      <c r="I329" s="5">
        <v>-252000000000</v>
      </c>
    </row>
  </sheetData>
  <pageMargins left="0.7" right="0.7" top="0.75" bottom="0.75" header="0.3" footer="0.3"/>
  <ignoredErrors>
    <ignoredError sqref="A1:N330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29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497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498</v>
      </c>
      <c r="D2" s="2" vm="37">
        <f ca="1">IFERROR(_xlfn.STOCKHISTORY("XIDX:" &amp; $C$1, D3, , 0, 0, 1), "Libur")</f>
        <v>190</v>
      </c>
      <c r="E2" s="2" vm="38">
        <f ca="1">IFERROR(_xlfn.STOCKHISTORY("XIDX:" &amp; $C$1, E3, , 0, 0, 1), "Libur")</f>
        <v>177</v>
      </c>
      <c r="H2" s="2" vm="38">
        <f ca="1">IFERROR(INDEX(D2:G2,COUNT(D2:G2)),"")</f>
        <v>177</v>
      </c>
      <c r="I2" s="2" vm="37">
        <f t="shared" ref="I2:P2" ca="1" si="0">IFERROR(_xlfn.STOCKHISTORY("XIDX:" &amp; $C$1, I1, , 0, 0, 1), "Libur")</f>
        <v>190</v>
      </c>
      <c r="J2" s="2" vm="39">
        <f t="shared" ca="1" si="0"/>
        <v>246</v>
      </c>
      <c r="K2" s="2" vm="40">
        <f t="shared" ca="1" si="0"/>
        <v>326</v>
      </c>
      <c r="L2" s="2" vm="41">
        <f t="shared" ca="1" si="0"/>
        <v>412</v>
      </c>
      <c r="M2" s="2" vm="42">
        <f t="shared" ca="1" si="0"/>
        <v>830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</row>
    <row r="3" spans="1:1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6" ht="15.5" x14ac:dyDescent="0.35">
      <c r="B4" t="s">
        <v>5</v>
      </c>
      <c r="C4" t="s">
        <v>6</v>
      </c>
      <c r="D4" s="2">
        <f>IFERROR(INDEX(D51:D500,MATCH($C$4,$C$51:$C$500,0)),"")</f>
        <v>396451026427</v>
      </c>
      <c r="E4" s="2">
        <f>IFERROR(INDEX(E51:E500,MATCH($C$4,$C$51:$C$500,0)),"")</f>
        <v>371093606654</v>
      </c>
      <c r="H4" s="2">
        <f>IFERROR(SUM(D4:G4)*(4/MAX(1,COUNT(D4:G4))),"")</f>
        <v>1535089266162</v>
      </c>
      <c r="I4" s="2">
        <f t="shared" ref="I4:P4" si="1">IFERROR(INDEX(I51:I500,MATCH($C$4,$C$51:$C$500,0)),"")</f>
        <v>1614340771512</v>
      </c>
      <c r="J4" s="2">
        <f t="shared" si="1"/>
        <v>1554685010336</v>
      </c>
      <c r="K4" s="2">
        <f t="shared" si="1"/>
        <v>1488197483371</v>
      </c>
      <c r="L4" s="2">
        <f t="shared" si="1"/>
        <v>1658687911222</v>
      </c>
      <c r="M4" s="2">
        <f t="shared" si="1"/>
        <v>1890800275747</v>
      </c>
      <c r="N4" s="2">
        <f t="shared" si="1"/>
        <v>1148144381712</v>
      </c>
      <c r="O4" s="2">
        <f t="shared" si="1"/>
        <v>964892513429</v>
      </c>
      <c r="P4" s="2">
        <f t="shared" si="1"/>
        <v>852232962250</v>
      </c>
    </row>
    <row r="5" spans="1:16" ht="15.5" x14ac:dyDescent="0.35">
      <c r="B5" t="s">
        <v>7</v>
      </c>
      <c r="C5" t="s">
        <v>8</v>
      </c>
      <c r="D5" s="2">
        <f>IFERROR(INDEX(D51:D500,MATCH($C$5,$C$51:$C$500,0)),"")</f>
        <v>-9811111209</v>
      </c>
      <c r="E5" s="2">
        <f>IFERROR(INDEX(E51:E500,MATCH($C$5,$C$51:$C$500,0)),"")</f>
        <v>62029327</v>
      </c>
      <c r="H5" s="2">
        <f>IFERROR(SUM(D5:G5)*(4/MAX(1,COUNT(D5:G5))),"")</f>
        <v>-19498163764</v>
      </c>
      <c r="I5" s="2">
        <f t="shared" ref="I5:P5" si="2">IFERROR(INDEX(I51:I500,MATCH($C$5,$C$51:$C$500,0)),"")</f>
        <v>242065731168</v>
      </c>
      <c r="J5" s="2">
        <f t="shared" si="2"/>
        <v>9192171847</v>
      </c>
      <c r="K5" s="2">
        <f t="shared" si="2"/>
        <v>8951231339</v>
      </c>
      <c r="L5" s="2">
        <f t="shared" si="2"/>
        <v>79196348798</v>
      </c>
      <c r="M5" s="2">
        <f t="shared" si="2"/>
        <v>215034318680</v>
      </c>
      <c r="N5" s="2">
        <f t="shared" si="2"/>
        <v>215655199866</v>
      </c>
      <c r="O5" s="2">
        <f t="shared" si="2"/>
        <v>136476115224</v>
      </c>
      <c r="P5" s="2">
        <f t="shared" si="2"/>
        <v>47295446094</v>
      </c>
    </row>
    <row r="6" spans="1:16" ht="15.5" x14ac:dyDescent="0.35">
      <c r="B6" t="s">
        <v>9</v>
      </c>
      <c r="C6" t="s">
        <v>10</v>
      </c>
      <c r="D6" s="2">
        <f>IFERROR(INDEX(D51:D500,MATCH($C$6,$C$51:$C$500,0)),"")</f>
        <v>2381745714798</v>
      </c>
      <c r="E6" s="2">
        <f>IFERROR(INDEX(E51:E500,MATCH($C$6,$C$51:$C$500,0)),"")</f>
        <v>2394622312659</v>
      </c>
      <c r="H6" s="2">
        <f>IFERROR(INDEX(D6:G6,COUNT(D6:G6)),"")</f>
        <v>2394622312659</v>
      </c>
      <c r="I6" s="2">
        <f t="shared" ref="I6:P6" si="3">IFERROR(INDEX(I51:I500,MATCH($C$6,$C$51:$C$500,0)),"")</f>
        <v>2394507016511</v>
      </c>
      <c r="J6" s="2">
        <f t="shared" si="3"/>
        <v>2147735684721</v>
      </c>
      <c r="K6" s="2">
        <f t="shared" si="3"/>
        <v>1800035908452</v>
      </c>
      <c r="L6" s="2">
        <f t="shared" si="3"/>
        <v>1808232444405</v>
      </c>
      <c r="M6" s="2">
        <f t="shared" si="3"/>
        <v>1796216001650</v>
      </c>
      <c r="N6" s="2">
        <f t="shared" si="3"/>
        <v>1049699385612</v>
      </c>
      <c r="O6" s="2">
        <f t="shared" si="3"/>
        <v>665594094733</v>
      </c>
      <c r="P6" s="2">
        <f t="shared" si="3"/>
        <v>532228350550</v>
      </c>
    </row>
    <row r="7" spans="1:16" ht="15.5" x14ac:dyDescent="0.35">
      <c r="B7" t="s">
        <v>11</v>
      </c>
      <c r="C7" t="s">
        <v>12</v>
      </c>
      <c r="D7" s="3">
        <f>IFERROR(INDEX(D51:D500,MATCH($C$7,$C$51:$C$500,0))/1000000000,"")</f>
        <v>8.6</v>
      </c>
      <c r="E7" s="3">
        <f>IFERROR(INDEX(E51:E500,MATCH($C$7,$C$51:$C$500,0))/1000000000,"")</f>
        <v>8.6</v>
      </c>
      <c r="H7" s="3">
        <f>IFERROR(INDEX(D7:G7,COUNT(D7:G7)),"")</f>
        <v>8.6</v>
      </c>
      <c r="I7" s="3">
        <f t="shared" ref="I7:P7" si="4">IFERROR(INDEX(I51:I500,MATCH($C$7,$C$51:$C$500,0))/1000000000,"")</f>
        <v>8.6</v>
      </c>
      <c r="J7" s="3">
        <f t="shared" si="4"/>
        <v>8.6</v>
      </c>
      <c r="K7" s="3">
        <f t="shared" si="4"/>
        <v>8.6</v>
      </c>
      <c r="L7" s="3">
        <f t="shared" si="4"/>
        <v>8.6</v>
      </c>
      <c r="M7" s="3">
        <f t="shared" si="4"/>
        <v>8.6</v>
      </c>
      <c r="N7" s="3">
        <f t="shared" si="4"/>
        <v>0</v>
      </c>
      <c r="O7" s="3">
        <f t="shared" si="4"/>
        <v>7.5</v>
      </c>
      <c r="P7" s="3">
        <f t="shared" si="4"/>
        <v>7.5</v>
      </c>
    </row>
    <row r="8" spans="1:1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-109000000000</v>
      </c>
      <c r="E8" s="2">
        <f>IFERROR(INDEX(E51:E500,MATCH("Free cash flow (Quarter)",$C$51:$C$500,0)),"")</f>
        <v>-39000000000</v>
      </c>
      <c r="H8" s="2">
        <f>IFERROR(INDEX(D8:G8,COUNT(D8:G8)),"")</f>
        <v>-39000000000</v>
      </c>
      <c r="I8" s="2">
        <f t="shared" ref="I8:P8" si="5">IFERROR(INDEX(I51:I500,MATCH($C$8,$C$51:$C$500,0)),"")</f>
        <v>32000000000</v>
      </c>
      <c r="J8" s="2">
        <f t="shared" si="5"/>
        <v>-129000000000</v>
      </c>
      <c r="K8" s="2">
        <f t="shared" si="5"/>
        <v>-158000000000</v>
      </c>
      <c r="L8" s="2">
        <f t="shared" si="5"/>
        <v>-171000000000</v>
      </c>
      <c r="M8" s="2">
        <f t="shared" si="5"/>
        <v>51000000000</v>
      </c>
      <c r="N8" s="2">
        <f t="shared" si="5"/>
        <v>141000000000</v>
      </c>
      <c r="O8" s="2">
        <f t="shared" si="5"/>
        <v>17000000000</v>
      </c>
      <c r="P8" s="2">
        <f t="shared" si="5"/>
        <v>-41000000000</v>
      </c>
    </row>
    <row r="9" spans="1:16" ht="15.5" x14ac:dyDescent="0.35">
      <c r="A9" t="s">
        <v>16</v>
      </c>
      <c r="C9" t="s">
        <v>17</v>
      </c>
      <c r="D9" s="3">
        <f>IFERROR(INDEX(D51:D500,MATCH("Free cash flow per share (Quarter)",$C$51:$C$500,0)),"")</f>
        <v>-12.71</v>
      </c>
      <c r="E9" s="3">
        <f>IFERROR(INDEX(E51:E500,MATCH("Free cash flow per share (Quarter)",$C$51:$C$500,0)),"")</f>
        <v>-4.51</v>
      </c>
      <c r="H9" s="3">
        <f>IFERROR(INDEX(D9:G9,COUNT(D9:G9)),"")</f>
        <v>-4.51</v>
      </c>
      <c r="I9" s="3">
        <f t="shared" ref="I9:P9" si="6">IFERROR(INDEX(I51:I500,MATCH($C$9,$C$51:$C$500,0)),"")</f>
        <v>3.69</v>
      </c>
      <c r="J9" s="3">
        <f t="shared" si="6"/>
        <v>-15.04</v>
      </c>
      <c r="K9" s="3">
        <f t="shared" si="6"/>
        <v>-18.350000000000001</v>
      </c>
      <c r="L9" s="3">
        <f t="shared" si="6"/>
        <v>-19.829999999999998</v>
      </c>
      <c r="M9" s="3">
        <f t="shared" si="6"/>
        <v>5.96</v>
      </c>
      <c r="N9" s="3">
        <f t="shared" si="6"/>
        <v>938345.49</v>
      </c>
      <c r="O9" s="3">
        <f t="shared" si="6"/>
        <v>2.2999999999999998</v>
      </c>
      <c r="P9" s="3">
        <f t="shared" si="6"/>
        <v>-5.49</v>
      </c>
    </row>
    <row r="10" spans="1:16" ht="15.5" x14ac:dyDescent="0.35">
      <c r="C10" t="s">
        <v>18</v>
      </c>
      <c r="D10" s="3">
        <f ca="1">IFERROR(IF(D9=0,"",D2/D9),"")</f>
        <v>-14.948859166011013</v>
      </c>
      <c r="E10" s="3">
        <f ca="1">IFERROR(IF(E9=0,"",E2/E9),"")</f>
        <v>-39.246119733924616</v>
      </c>
      <c r="I10" s="3">
        <f t="shared" ref="I10:P10" ca="1" si="7">IFERROR(IF(I9=0,"",I2/I9),"")</f>
        <v>51.490514905149055</v>
      </c>
      <c r="J10" s="3">
        <f t="shared" ca="1" si="7"/>
        <v>-16.356382978723406</v>
      </c>
      <c r="K10" s="3">
        <f t="shared" ca="1" si="7"/>
        <v>-17.765667574931879</v>
      </c>
      <c r="L10" s="3">
        <f t="shared" ca="1" si="7"/>
        <v>-20.776601109430157</v>
      </c>
      <c r="M10" s="3">
        <f t="shared" ca="1" si="7"/>
        <v>139.26174496644296</v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</row>
    <row r="11" spans="1:16" ht="15.5" x14ac:dyDescent="0.35">
      <c r="B11" t="s">
        <v>19</v>
      </c>
      <c r="C11" t="s">
        <v>20</v>
      </c>
      <c r="D11" s="2">
        <f>IFERROR(INDEX(D51:D500,MATCH($C$11,$C$51:$C$500,0)),"")</f>
        <v>835794409524</v>
      </c>
      <c r="E11" s="2">
        <f>IFERROR(INDEX(E51:E500,MATCH($C$11,$C$51:$C$500,0)),"")</f>
        <v>833564898928</v>
      </c>
      <c r="H11" s="2">
        <f>IFERROR(INDEX(D11:G11,COUNT(D11:G11)),"")</f>
        <v>833564898928</v>
      </c>
      <c r="I11" s="2">
        <f t="shared" ref="I11:P11" si="8">IFERROR(INDEX(I51:I500,MATCH($C$11,$C$51:$C$500,0)),"")</f>
        <v>826584741908</v>
      </c>
      <c r="J11" s="2">
        <f t="shared" si="8"/>
        <v>783332056074</v>
      </c>
      <c r="K11" s="2">
        <f t="shared" si="8"/>
        <v>622058009425</v>
      </c>
      <c r="L11" s="2">
        <f t="shared" si="8"/>
        <v>629277670892</v>
      </c>
      <c r="M11" s="2">
        <f t="shared" si="8"/>
        <v>829761008475</v>
      </c>
      <c r="N11" s="2">
        <f t="shared" si="8"/>
        <v>624986556241</v>
      </c>
      <c r="O11" s="2">
        <f t="shared" si="8"/>
        <v>100254587466</v>
      </c>
      <c r="P11" s="2">
        <f t="shared" si="8"/>
        <v>102633751938</v>
      </c>
    </row>
    <row r="12" spans="1:1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551000000000</v>
      </c>
      <c r="E12" s="2">
        <f>IFERROR(INDEX(E51:E500,MATCH("Net Debt (Quarter)",$C$51:$C$500,0)),"")</f>
        <v>452000000000</v>
      </c>
      <c r="H12" s="2">
        <f>IFERROR(INDEX(D12:G12,COUNT(D12:G12)),"")</f>
        <v>452000000000</v>
      </c>
      <c r="I12" s="2">
        <f t="shared" ref="I12:P12" si="9">IFERROR(INDEX(I51:I500,MATCH($C$12,$C$51:$C$500,0)),"")</f>
        <v>389000000000</v>
      </c>
      <c r="J12" s="2">
        <f t="shared" si="9"/>
        <v>308000000000</v>
      </c>
      <c r="K12" s="2">
        <f t="shared" si="9"/>
        <v>405000000000</v>
      </c>
      <c r="L12" s="2">
        <f t="shared" si="9"/>
        <v>226000000000</v>
      </c>
      <c r="M12" s="2">
        <f t="shared" si="9"/>
        <v>-216000000000</v>
      </c>
      <c r="N12" s="2">
        <f t="shared" si="9"/>
        <v>166000000000</v>
      </c>
      <c r="O12" s="2">
        <f t="shared" si="9"/>
        <v>417000000000</v>
      </c>
      <c r="P12" s="2">
        <f t="shared" si="9"/>
        <v>430000000000</v>
      </c>
    </row>
    <row r="13" spans="1:1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1387000000000</v>
      </c>
      <c r="E13" s="2">
        <f>IFERROR(INDEX(E51:E500,MATCH("Total Debt (Quarter)",$C$51:$C$500,0)),"")</f>
        <v>1285000000000</v>
      </c>
      <c r="H13" s="2">
        <f>IFERROR(INDEX(D13:G13,COUNT(D13:G13)),"")</f>
        <v>1285000000000</v>
      </c>
      <c r="I13" s="2">
        <f t="shared" ref="I13:P13" si="10">IFERROR(INDEX(I51:I500,MATCH($C$13,$C$51:$C$500,0)),"")</f>
        <v>1216000000000</v>
      </c>
      <c r="J13" s="2">
        <f t="shared" si="10"/>
        <v>1091000000000</v>
      </c>
      <c r="K13" s="2">
        <f t="shared" si="10"/>
        <v>1027000000000</v>
      </c>
      <c r="L13" s="2">
        <f t="shared" si="10"/>
        <v>855000000000</v>
      </c>
      <c r="M13" s="2">
        <f t="shared" si="10"/>
        <v>613000000000</v>
      </c>
      <c r="N13" s="2">
        <f t="shared" si="10"/>
        <v>791000000000</v>
      </c>
      <c r="O13" s="2">
        <f t="shared" si="10"/>
        <v>518000000000</v>
      </c>
      <c r="P13" s="2">
        <f t="shared" si="10"/>
        <v>533000000000</v>
      </c>
    </row>
    <row r="14" spans="1:16" ht="15.5" x14ac:dyDescent="0.35">
      <c r="C14" t="s">
        <v>27</v>
      </c>
      <c r="D14" s="2">
        <f>IFERROR(INDEX(D51:D500,MATCH($C$14,$C$51:$C$500,0)),"")</f>
        <v>-17685091445</v>
      </c>
      <c r="E14" s="2">
        <f>IFERROR(INDEX(E51:E500,MATCH($C$14,$C$51:$C$500,0)),"")</f>
        <v>-17810743607</v>
      </c>
      <c r="H14" s="2">
        <f>IFERROR(SUM(D14:G14)*(4/MAX(1,COUNT(D14:G14))),"")</f>
        <v>-70991670104</v>
      </c>
      <c r="I14" s="2">
        <f t="shared" ref="I14:P14" si="11">IFERROR(INDEX(I51:I500,MATCH($C$14,$C$51:$C$500,0)),"")</f>
        <v>-67527392890</v>
      </c>
      <c r="J14" s="2">
        <f t="shared" si="11"/>
        <v>-68053448455</v>
      </c>
      <c r="K14" s="2">
        <f t="shared" si="11"/>
        <v>-57763637343</v>
      </c>
      <c r="L14" s="2">
        <f t="shared" si="11"/>
        <v>-47119576208</v>
      </c>
      <c r="M14" s="2">
        <f t="shared" si="11"/>
        <v>-28015892568</v>
      </c>
      <c r="N14" s="2">
        <f t="shared" si="11"/>
        <v>-53119718188</v>
      </c>
      <c r="O14" s="2">
        <f t="shared" si="11"/>
        <v>-58393142478</v>
      </c>
      <c r="P14" s="2">
        <f t="shared" si="11"/>
        <v>-56840288788</v>
      </c>
    </row>
    <row r="15" spans="1:16" ht="15.5" x14ac:dyDescent="0.35">
      <c r="C15" t="s">
        <v>28</v>
      </c>
      <c r="D15" s="2">
        <f>IFERROR(INDEX(D51:D500,MATCH($C$15,$C$51:$C$500,0)),"")</f>
        <v>2720542482</v>
      </c>
      <c r="E15" s="2">
        <f>IFERROR(INDEX(E51:E500,MATCH($C$15,$C$51:$C$500,0)),"")</f>
        <v>-36615132</v>
      </c>
      <c r="H15" s="2">
        <f>IFERROR(SUM(D15:G15)*(4/MAX(1,COUNT(D15:G15))),"")</f>
        <v>5367854700</v>
      </c>
      <c r="I15" s="2">
        <f t="shared" ref="I15:P15" si="12">IFERROR(INDEX(I51:I500,MATCH($C$15,$C$51:$C$500,0)),"")</f>
        <v>-15609507020</v>
      </c>
      <c r="J15" s="2">
        <f t="shared" si="12"/>
        <v>-19697947242</v>
      </c>
      <c r="K15" s="2">
        <f t="shared" si="12"/>
        <v>-24093626876</v>
      </c>
      <c r="L15" s="2">
        <f t="shared" si="12"/>
        <v>-47858164349</v>
      </c>
      <c r="M15" s="2">
        <f t="shared" si="12"/>
        <v>-102489898340</v>
      </c>
      <c r="N15" s="2">
        <f t="shared" si="12"/>
        <v>-26628283730</v>
      </c>
      <c r="O15" s="2">
        <f t="shared" si="12"/>
        <v>-15796576963</v>
      </c>
      <c r="P15" s="2">
        <f t="shared" si="12"/>
        <v>-12756489181</v>
      </c>
    </row>
    <row r="16" spans="1:16" ht="15.5" x14ac:dyDescent="0.35">
      <c r="C16" t="s">
        <v>29</v>
      </c>
      <c r="D16" s="2">
        <f>IFERROR(INDEX(D51:D500,MATCH($C$16,$C$51:$C$500,0)),"")</f>
        <v>-24153288430</v>
      </c>
      <c r="E16" s="2">
        <f>IFERROR(INDEX(E51:E500,MATCH($C$16,$C$51:$C$500,0)),"")</f>
        <v>143957633</v>
      </c>
      <c r="H16" s="2">
        <f>IFERROR(SUM(D16:G16)*(4/MAX(1,COUNT(D16:G16))),"")</f>
        <v>-48018661594</v>
      </c>
      <c r="I16" s="2">
        <f t="shared" ref="I16:P16" si="13">IFERROR(INDEX(I51:I500,MATCH($C$16,$C$51:$C$500,0)),"")</f>
        <v>45282649553</v>
      </c>
      <c r="J16" s="2">
        <f t="shared" si="13"/>
        <v>38593731509</v>
      </c>
      <c r="K16" s="2">
        <f t="shared" si="13"/>
        <v>40323055724</v>
      </c>
      <c r="L16" s="2">
        <f t="shared" si="13"/>
        <v>176790020011</v>
      </c>
      <c r="M16" s="2">
        <f t="shared" si="13"/>
        <v>457138685522</v>
      </c>
      <c r="N16" s="2">
        <f t="shared" si="13"/>
        <v>145088369506</v>
      </c>
      <c r="O16" s="2">
        <f t="shared" si="13"/>
        <v>47113530309</v>
      </c>
      <c r="P16" s="2">
        <f t="shared" si="13"/>
        <v>24794589377</v>
      </c>
    </row>
    <row r="17" spans="1:16" ht="15.5" x14ac:dyDescent="0.35">
      <c r="A17" t="s">
        <v>30</v>
      </c>
    </row>
    <row r="18" spans="1:1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</row>
    <row r="19" spans="1:16" ht="15.5" x14ac:dyDescent="0.35">
      <c r="A19" t="s">
        <v>40</v>
      </c>
      <c r="C19" t="s">
        <v>41</v>
      </c>
    </row>
    <row r="20" spans="1:16" ht="15.5" x14ac:dyDescent="0.35">
      <c r="A20" t="s">
        <v>42</v>
      </c>
      <c r="C20" t="s">
        <v>43</v>
      </c>
      <c r="D20" s="2">
        <f ca="1">IFERROR(D21*D2,"")</f>
        <v>1634000000000</v>
      </c>
      <c r="E20" s="2">
        <f ca="1">IFERROR(E21*E2,"")</f>
        <v>1522200000000</v>
      </c>
      <c r="H20" s="2">
        <f t="shared" ref="H20:P20" ca="1" si="14">IFERROR(H21*H2,"")</f>
        <v>1522200000000</v>
      </c>
      <c r="I20" s="2">
        <f t="shared" ca="1" si="14"/>
        <v>1634000000000</v>
      </c>
      <c r="J20" s="2">
        <f t="shared" ca="1" si="14"/>
        <v>2115600000000</v>
      </c>
      <c r="K20" s="2">
        <f t="shared" ca="1" si="14"/>
        <v>2803600000000</v>
      </c>
      <c r="L20" s="2">
        <f t="shared" ca="1" si="14"/>
        <v>3543200000000</v>
      </c>
      <c r="M20" s="2">
        <f t="shared" ca="1" si="14"/>
        <v>7138000000000</v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</row>
    <row r="21" spans="1:16" ht="15.5" x14ac:dyDescent="0.35">
      <c r="C21" t="s">
        <v>12</v>
      </c>
      <c r="D21" s="2">
        <f>IFERROR(INDEX(D51:D500,MATCH($C$7,$C$51:$C$500,0)),"")</f>
        <v>8600000000</v>
      </c>
      <c r="E21" s="2">
        <f>IFERROR(INDEX(E51:E500,MATCH($C$7,$C$51:$C$500,0)),"")</f>
        <v>8600000000</v>
      </c>
      <c r="H21" s="2">
        <f>IFERROR(INDEX(D21:G21,COUNT(D21:G21)),"")</f>
        <v>8600000000</v>
      </c>
      <c r="I21" s="2">
        <f t="shared" ref="I21:P21" si="15">IFERROR(INDEX(I51:I500,MATCH($C$7,$C$51:$C$500,0)),"")</f>
        <v>8600000000</v>
      </c>
      <c r="J21" s="2">
        <f t="shared" si="15"/>
        <v>8600000000</v>
      </c>
      <c r="K21" s="2">
        <f t="shared" si="15"/>
        <v>8600000000</v>
      </c>
      <c r="L21" s="2">
        <f t="shared" si="15"/>
        <v>8600000000</v>
      </c>
      <c r="M21" s="2">
        <f t="shared" si="15"/>
        <v>8600000000</v>
      </c>
      <c r="N21" s="2">
        <f t="shared" si="15"/>
        <v>0</v>
      </c>
      <c r="O21" s="2">
        <f t="shared" si="15"/>
        <v>7500000000</v>
      </c>
      <c r="P21" s="2">
        <f t="shared" si="15"/>
        <v>7500000000</v>
      </c>
    </row>
    <row r="23" spans="1:16" ht="15.5" x14ac:dyDescent="0.35">
      <c r="B23" t="s">
        <v>44</v>
      </c>
      <c r="C23" t="s">
        <v>45</v>
      </c>
      <c r="D23" s="3">
        <f>IFERROR(D5/D6*100,"")</f>
        <v>-0.41192941580802206</v>
      </c>
      <c r="E23" s="3">
        <f>IFERROR(E5/E6*100,"")</f>
        <v>2.5903595181622748E-3</v>
      </c>
      <c r="H23" s="3">
        <f t="shared" ref="H23:P23" si="16">IFERROR(H5/H6*100,"")</f>
        <v>-0.8142479781017804</v>
      </c>
      <c r="I23" s="3">
        <f t="shared" si="16"/>
        <v>10.109209515731981</v>
      </c>
      <c r="J23" s="3">
        <f t="shared" si="16"/>
        <v>0.42799362660839257</v>
      </c>
      <c r="K23" s="3">
        <f t="shared" si="16"/>
        <v>0.49728070962194892</v>
      </c>
      <c r="L23" s="3">
        <f t="shared" si="16"/>
        <v>4.379765944530412</v>
      </c>
      <c r="M23" s="3">
        <f t="shared" si="16"/>
        <v>11.971517817593762</v>
      </c>
      <c r="N23" s="3">
        <f t="shared" si="16"/>
        <v>20.54447233388327</v>
      </c>
      <c r="O23" s="3">
        <f t="shared" si="16"/>
        <v>20.504405959122394</v>
      </c>
      <c r="P23" s="3">
        <f t="shared" si="16"/>
        <v>8.8863071734388654</v>
      </c>
    </row>
    <row r="24" spans="1:16" ht="15.5" x14ac:dyDescent="0.35">
      <c r="C24" t="s">
        <v>46</v>
      </c>
      <c r="D24" s="4" t="str">
        <f>IFERROR(_xlfn.RRI(5,I23,D23),"")</f>
        <v/>
      </c>
      <c r="E24" s="4">
        <f>IFERROR(_xlfn.RRI(5,J23,E23),"")</f>
        <v>-0.63993198169326337</v>
      </c>
      <c r="H24" s="4" t="str">
        <f t="shared" ref="H24:P24" si="17">IFERROR(_xlfn.RRI(5,M23,H23),"")</f>
        <v/>
      </c>
      <c r="I24" s="4">
        <f t="shared" si="17"/>
        <v>-0.13223038094887796</v>
      </c>
      <c r="J24" s="4">
        <f t="shared" si="17"/>
        <v>-0.53876949610541403</v>
      </c>
      <c r="K24" s="4">
        <f t="shared" si="17"/>
        <v>-0.43820734322182453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47</v>
      </c>
      <c r="C25" t="s">
        <v>48</v>
      </c>
      <c r="D25" s="3">
        <f>IFERROR(INDEX(D51:D500,MATCH($A$25,$C$51:$C$500,0)),"")</f>
        <v>-1.1200000000000001</v>
      </c>
      <c r="E25" s="3">
        <f>IFERROR(INDEX(E51:E500,MATCH($A$25,$C$51:$C$500,0)),"")</f>
        <v>0.01</v>
      </c>
      <c r="H25" s="3">
        <f>IFERROR(INDEX(D25:G25,COUNT(D25:G25)),"")</f>
        <v>0.01</v>
      </c>
      <c r="I25" s="3">
        <f t="shared" ref="I25:P25" si="18">IFERROR(INDEX(I51:I500,MATCH($C$25,$C$51:$C$500,0)),"")</f>
        <v>1.44</v>
      </c>
      <c r="J25" s="3">
        <f t="shared" si="18"/>
        <v>1.39</v>
      </c>
      <c r="K25" s="3">
        <f t="shared" si="18"/>
        <v>0.87</v>
      </c>
      <c r="L25" s="3">
        <f t="shared" si="18"/>
        <v>9.67</v>
      </c>
      <c r="M25" s="3">
        <f t="shared" si="18"/>
        <v>24.93</v>
      </c>
      <c r="N25" s="3">
        <f t="shared" si="18"/>
        <v>591940.26</v>
      </c>
      <c r="O25" s="3">
        <f t="shared" si="18"/>
        <v>2.65</v>
      </c>
      <c r="P25" s="3">
        <f t="shared" si="18"/>
        <v>0.68</v>
      </c>
    </row>
    <row r="26" spans="1:16" ht="15.5" x14ac:dyDescent="0.35">
      <c r="C26" t="s">
        <v>49</v>
      </c>
      <c r="D26" s="4" t="str">
        <f>IFERROR(_xlfn.RRI(5,I25,D25),"")</f>
        <v/>
      </c>
      <c r="E26" s="4">
        <f>IFERROR(_xlfn.RRI(5,J25,E25),"")</f>
        <v>-0.62726769077560163</v>
      </c>
      <c r="H26" s="4">
        <f t="shared" ref="H26:P26" si="19">IFERROR(_xlfn.RRI(5,M25,H25),"")</f>
        <v>-0.79075478069942162</v>
      </c>
      <c r="I26" s="4">
        <f t="shared" si="19"/>
        <v>-0.92462680541088138</v>
      </c>
      <c r="J26" s="4">
        <f t="shared" si="19"/>
        <v>-0.12107101793490793</v>
      </c>
      <c r="K26" s="4">
        <f t="shared" si="19"/>
        <v>5.0514540483742598E-2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50</v>
      </c>
      <c r="D27" s="3">
        <f>IFERROR(D4/D21,"")</f>
        <v>46.098956561279067</v>
      </c>
      <c r="E27" s="3">
        <f>IFERROR(E4/E21,"")</f>
        <v>43.150419378372092</v>
      </c>
      <c r="H27" s="3">
        <f t="shared" ref="H27:P27" si="20">IFERROR(H4/H21,"")</f>
        <v>178.49875187930232</v>
      </c>
      <c r="I27" s="3">
        <f t="shared" si="20"/>
        <v>187.71404319906978</v>
      </c>
      <c r="J27" s="3">
        <f t="shared" si="20"/>
        <v>180.7773267832558</v>
      </c>
      <c r="K27" s="3">
        <f t="shared" si="20"/>
        <v>173.04621899662791</v>
      </c>
      <c r="L27" s="3">
        <f t="shared" si="20"/>
        <v>192.87068735139536</v>
      </c>
      <c r="M27" s="3">
        <f t="shared" si="20"/>
        <v>219.86049717988371</v>
      </c>
      <c r="N27" s="3" t="str">
        <f t="shared" si="20"/>
        <v/>
      </c>
      <c r="O27" s="3">
        <f t="shared" si="20"/>
        <v>128.65233512386666</v>
      </c>
      <c r="P27" s="3">
        <f t="shared" si="20"/>
        <v>113.63106163333333</v>
      </c>
    </row>
    <row r="28" spans="1:16" ht="15.5" x14ac:dyDescent="0.35">
      <c r="C28" t="s">
        <v>51</v>
      </c>
      <c r="D28" s="4">
        <f>IFERROR(_xlfn.RRI(5,I27,D27),"")</f>
        <v>-0.24484019396630685</v>
      </c>
      <c r="E28" s="4">
        <f>IFERROR(_xlfn.RRI(5,J27,E27),"")</f>
        <v>-0.2491240192832429</v>
      </c>
      <c r="H28" s="4">
        <f t="shared" ref="H28:P28" si="21">IFERROR(_xlfn.RRI(5,M27,H27),"")</f>
        <v>-4.0825563534352072E-2</v>
      </c>
      <c r="I28" s="4" t="str">
        <f t="shared" si="21"/>
        <v/>
      </c>
      <c r="J28" s="4">
        <f t="shared" si="21"/>
        <v>7.0397922062313656E-2</v>
      </c>
      <c r="K28" s="4">
        <f t="shared" si="21"/>
        <v>8.7759813457302771E-2</v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52</v>
      </c>
      <c r="H29" s="4">
        <f t="shared" ref="H29:P29" si="22">IFERROR(((H25-I25)/I25)*100%,"")</f>
        <v>-0.99305555555555558</v>
      </c>
      <c r="I29" s="4">
        <f t="shared" si="22"/>
        <v>3.5971223021582767E-2</v>
      </c>
      <c r="J29" s="4">
        <f t="shared" si="22"/>
        <v>0.59770114942528729</v>
      </c>
      <c r="K29" s="4">
        <f t="shared" si="22"/>
        <v>-0.91003102378490186</v>
      </c>
      <c r="L29" s="4">
        <f t="shared" si="22"/>
        <v>-0.61211391897312473</v>
      </c>
      <c r="M29" s="4">
        <f t="shared" si="22"/>
        <v>-0.99995788426352339</v>
      </c>
      <c r="N29" s="4">
        <f t="shared" si="22"/>
        <v>223372.68301886792</v>
      </c>
      <c r="O29" s="4">
        <f t="shared" si="22"/>
        <v>2.8970588235294112</v>
      </c>
      <c r="P29" s="4" t="str">
        <f t="shared" si="22"/>
        <v/>
      </c>
    </row>
    <row r="30" spans="1:16" ht="15.5" x14ac:dyDescent="0.35">
      <c r="C30" t="s">
        <v>53</v>
      </c>
      <c r="H30" s="4">
        <f t="shared" ref="H30:P30" si="23">IFERROR(((H27-I27)/I27)*100%,"")</f>
        <v>-4.9092178521745918E-2</v>
      </c>
      <c r="I30" s="4">
        <f t="shared" si="23"/>
        <v>3.837160632500556E-2</v>
      </c>
      <c r="J30" s="4">
        <f t="shared" si="23"/>
        <v>4.4676548447317076E-2</v>
      </c>
      <c r="K30" s="4">
        <f t="shared" si="23"/>
        <v>-0.10278632086092383</v>
      </c>
      <c r="L30" s="4">
        <f t="shared" si="23"/>
        <v>-0.1227587955757511</v>
      </c>
      <c r="M30" s="4" t="str">
        <f t="shared" si="23"/>
        <v/>
      </c>
      <c r="N30" s="4" t="str">
        <f t="shared" si="23"/>
        <v/>
      </c>
      <c r="O30" s="4">
        <f t="shared" si="23"/>
        <v>0.13219337454581068</v>
      </c>
      <c r="P30" s="4" t="str">
        <f t="shared" si="23"/>
        <v/>
      </c>
    </row>
    <row r="32" spans="1:16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225.75</v>
      </c>
      <c r="E32" s="3">
        <f>IFERROR(INDEX(E51:E500,MATCH($A$32,$C$51:$C$500,0)),"")</f>
        <v>226.65</v>
      </c>
      <c r="H32" s="3">
        <f>IFERROR(INDEX(D32:G32,COUNT(D32:G32)),"")</f>
        <v>226.65</v>
      </c>
      <c r="I32" s="3">
        <f t="shared" ref="I32:P32" si="24">IFERROR(INDEX(I51:I500,MATCH($C$32,$C$51:$C$500,0)),"")</f>
        <v>226.64</v>
      </c>
      <c r="J32" s="3">
        <f t="shared" si="24"/>
        <v>199.16</v>
      </c>
      <c r="K32" s="3">
        <f t="shared" si="24"/>
        <v>184.79</v>
      </c>
      <c r="L32" s="3">
        <f t="shared" si="24"/>
        <v>185.53</v>
      </c>
      <c r="M32" s="3">
        <f t="shared" si="24"/>
        <v>180.25</v>
      </c>
      <c r="N32" s="3">
        <f t="shared" si="24"/>
        <v>6634914.7400000002</v>
      </c>
      <c r="O32" s="3">
        <f t="shared" si="24"/>
        <v>82.48</v>
      </c>
      <c r="P32" s="3">
        <f t="shared" si="24"/>
        <v>65.97</v>
      </c>
    </row>
    <row r="33" spans="1:16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0.78</v>
      </c>
      <c r="E33" s="3">
        <f>IFERROR(INDEX(E51:E500,MATCH($A$33,$C$51:$C$500,0)),"")</f>
        <v>0.84</v>
      </c>
      <c r="H33" s="3">
        <f>IFERROR(INDEX(D33:G33,COUNT(D33:G33)),"")</f>
        <v>0.84</v>
      </c>
      <c r="I33" s="3">
        <f t="shared" ref="I33:P33" si="25">IFERROR(INDEX(I51:I500,MATCH($C$33,$C$51:$C$500,0)),"")</f>
        <v>0.84</v>
      </c>
      <c r="J33" s="3">
        <f t="shared" si="25"/>
        <v>1.24</v>
      </c>
      <c r="K33" s="3">
        <f t="shared" si="25"/>
        <v>1.76</v>
      </c>
      <c r="L33" s="3">
        <f t="shared" si="25"/>
        <v>2.2200000000000002</v>
      </c>
      <c r="M33" s="3">
        <f t="shared" si="25"/>
        <v>4.5999999999999996</v>
      </c>
      <c r="N33" s="3">
        <f t="shared" si="25"/>
        <v>0</v>
      </c>
      <c r="O33" s="3">
        <f t="shared" si="25"/>
        <v>0</v>
      </c>
      <c r="P33" s="3">
        <f t="shared" si="25"/>
        <v>0</v>
      </c>
    </row>
    <row r="34" spans="1:16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-158.04</v>
      </c>
      <c r="E34" s="3">
        <f>IFERROR(INDEX(E51:E500,MATCH($A$34,$C$51:$C$500,0)),"")</f>
        <v>19000</v>
      </c>
      <c r="H34" s="3">
        <f>IFERROR(INDEX(D34:G34,COUNT(D34:G34)),"")</f>
        <v>19000</v>
      </c>
      <c r="I34" s="3">
        <f t="shared" ref="I34:P34" si="26">IFERROR(INDEX(I51:I500,MATCH($C$34,$C$51:$C$500,0)),"")</f>
        <v>131.94</v>
      </c>
      <c r="J34" s="3">
        <f t="shared" si="26"/>
        <v>176.98</v>
      </c>
      <c r="K34" s="3">
        <f t="shared" si="26"/>
        <v>374.71</v>
      </c>
      <c r="L34" s="3">
        <f t="shared" si="26"/>
        <v>42.61</v>
      </c>
      <c r="M34" s="3">
        <f t="shared" si="26"/>
        <v>33.29</v>
      </c>
      <c r="N34" s="3">
        <f t="shared" si="26"/>
        <v>0</v>
      </c>
      <c r="O34" s="3">
        <f t="shared" si="26"/>
        <v>0</v>
      </c>
      <c r="P34" s="3">
        <f t="shared" si="26"/>
        <v>0</v>
      </c>
    </row>
    <row r="35" spans="1:16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3.84</v>
      </c>
      <c r="E35" s="3">
        <f>IFERROR(INDEX(E51:E500,MATCH($A$35,$C$51:$C$500,0)),"")</f>
        <v>4.4000000000000004</v>
      </c>
      <c r="H35" s="3">
        <f>IFERROR(INDEX(D35:G35,COUNT(D35:G35)),"")</f>
        <v>4.4000000000000004</v>
      </c>
      <c r="I35" s="3">
        <f t="shared" ref="I35:P35" si="27">IFERROR(INDEX(I51:I500,MATCH($C$35,$C$51:$C$500,0)),"")</f>
        <v>1.01</v>
      </c>
      <c r="J35" s="3">
        <f t="shared" si="27"/>
        <v>1.36</v>
      </c>
      <c r="K35" s="3">
        <f t="shared" si="27"/>
        <v>1.88</v>
      </c>
      <c r="L35" s="3">
        <f t="shared" si="27"/>
        <v>2.14</v>
      </c>
      <c r="M35" s="3">
        <f t="shared" si="27"/>
        <v>3.78</v>
      </c>
      <c r="N35" s="3">
        <f t="shared" si="27"/>
        <v>0</v>
      </c>
      <c r="O35" s="3">
        <f t="shared" si="27"/>
        <v>0</v>
      </c>
      <c r="P35" s="3">
        <f t="shared" si="27"/>
        <v>0</v>
      </c>
    </row>
    <row r="36" spans="1:16" ht="15.5" x14ac:dyDescent="0.35">
      <c r="B36" t="s">
        <v>66</v>
      </c>
      <c r="C36" t="s">
        <v>67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P36" si="28">IFERROR(INDEX(H51:H500,MATCH($C$36,$C$51:$C$500,0)),"")</f>
        <v>-0.46130000000000004</v>
      </c>
      <c r="I36" s="4">
        <f t="shared" si="28"/>
        <v>0.71349999999999991</v>
      </c>
      <c r="J36" s="4">
        <f t="shared" si="28"/>
        <v>0.46820000000000001</v>
      </c>
      <c r="K36" s="4">
        <f t="shared" si="28"/>
        <v>0.64569999999999994</v>
      </c>
      <c r="L36" s="4">
        <f t="shared" si="28"/>
        <v>0.15509999999999999</v>
      </c>
      <c r="M36" s="4">
        <f t="shared" si="28"/>
        <v>0.1027</v>
      </c>
      <c r="N36" s="4">
        <f t="shared" si="28"/>
        <v>0</v>
      </c>
      <c r="O36" s="4">
        <f t="shared" si="28"/>
        <v>0</v>
      </c>
      <c r="P36" s="4">
        <f t="shared" si="28"/>
        <v>0</v>
      </c>
    </row>
    <row r="37" spans="1:16" ht="15.5" x14ac:dyDescent="0.35">
      <c r="B37" t="s">
        <v>68</v>
      </c>
      <c r="C37" t="s">
        <v>69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P37" si="29">IFERROR(INDEX(H51:H500,MATCH($C$37,$C$51:$C$500,0)),"")</f>
        <v>1.03</v>
      </c>
      <c r="I37" s="3">
        <f t="shared" si="29"/>
        <v>1.03</v>
      </c>
      <c r="J37" s="3">
        <f t="shared" si="29"/>
        <v>0.65</v>
      </c>
      <c r="K37" s="3">
        <f t="shared" si="29"/>
        <v>0.56000000000000005</v>
      </c>
      <c r="L37" s="3">
        <f t="shared" si="29"/>
        <v>1.5</v>
      </c>
      <c r="M37" s="3">
        <f t="shared" si="29"/>
        <v>2.56</v>
      </c>
      <c r="N37" s="3">
        <f t="shared" si="29"/>
        <v>0</v>
      </c>
      <c r="O37" s="3">
        <f t="shared" si="29"/>
        <v>0</v>
      </c>
      <c r="P37" s="3">
        <f t="shared" si="29"/>
        <v>0</v>
      </c>
    </row>
    <row r="50" spans="2:16" ht="15.5" x14ac:dyDescent="0.35">
      <c r="D50" t="s">
        <v>70</v>
      </c>
      <c r="E50" t="s">
        <v>243</v>
      </c>
      <c r="F50" t="s">
        <v>71</v>
      </c>
      <c r="G50" t="s">
        <v>244</v>
      </c>
      <c r="H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</row>
    <row r="51" spans="2:16" ht="15.5" x14ac:dyDescent="0.35">
      <c r="B51" t="s">
        <v>75</v>
      </c>
      <c r="C51" t="s">
        <v>6</v>
      </c>
      <c r="D51" s="5">
        <v>396451026427</v>
      </c>
      <c r="E51" s="5">
        <v>371093606654</v>
      </c>
      <c r="F51" s="5">
        <v>459448483894</v>
      </c>
      <c r="G51" s="5">
        <v>397092444268</v>
      </c>
      <c r="I51" s="5">
        <v>1614340771512</v>
      </c>
      <c r="J51" s="5">
        <v>1554685010336</v>
      </c>
      <c r="K51" s="5">
        <v>1488197483371</v>
      </c>
      <c r="L51" s="5">
        <v>1658687911222</v>
      </c>
      <c r="M51" s="5">
        <v>1890800275747</v>
      </c>
      <c r="N51" s="5">
        <v>1148144381712</v>
      </c>
      <c r="O51" s="5">
        <v>964892513429</v>
      </c>
      <c r="P51" s="5">
        <v>852232962250</v>
      </c>
    </row>
    <row r="52" spans="2:16" ht="15.5" x14ac:dyDescent="0.35">
      <c r="C52" t="s">
        <v>76</v>
      </c>
      <c r="D52" s="5">
        <v>-213264589076</v>
      </c>
      <c r="E52" s="5">
        <v>-200476685889</v>
      </c>
      <c r="F52" s="5">
        <v>-253274410888</v>
      </c>
      <c r="G52" s="5">
        <v>-203140897009</v>
      </c>
      <c r="I52" s="5">
        <v>-869848305402</v>
      </c>
      <c r="J52" s="5">
        <v>-847547994844</v>
      </c>
      <c r="K52" s="5">
        <v>-792384606260</v>
      </c>
      <c r="L52" s="5">
        <v>-894135274139</v>
      </c>
      <c r="M52" s="5">
        <v>-916779194679</v>
      </c>
      <c r="N52" s="5">
        <v>-654993791224</v>
      </c>
      <c r="O52" s="5">
        <v>-507768057174</v>
      </c>
      <c r="P52" s="5">
        <v>-454391197303</v>
      </c>
    </row>
    <row r="53" spans="2:16" ht="15.5" x14ac:dyDescent="0.35">
      <c r="C53" t="s">
        <v>77</v>
      </c>
      <c r="D53" s="5">
        <v>183186437351</v>
      </c>
      <c r="E53" s="5">
        <v>170616920765</v>
      </c>
      <c r="F53" s="5">
        <v>206174073006</v>
      </c>
      <c r="G53" s="5">
        <v>193951547259</v>
      </c>
      <c r="I53" s="5">
        <v>744492466110</v>
      </c>
      <c r="J53" s="5">
        <v>707137015492</v>
      </c>
      <c r="K53" s="5">
        <v>695812877111</v>
      </c>
      <c r="L53" s="5">
        <v>764552637083</v>
      </c>
      <c r="M53" s="5">
        <v>974021081068</v>
      </c>
      <c r="N53" s="5">
        <v>493150590488</v>
      </c>
      <c r="O53" s="5">
        <v>457124456255</v>
      </c>
      <c r="P53" s="5">
        <v>397841764947</v>
      </c>
    </row>
    <row r="54" spans="2:16" ht="15.5" x14ac:dyDescent="0.35">
      <c r="C54" t="s">
        <v>78</v>
      </c>
      <c r="D54" s="5">
        <v>-166708549703</v>
      </c>
      <c r="E54" s="5">
        <v>-152996167869</v>
      </c>
      <c r="F54" s="5">
        <v>-159810641056</v>
      </c>
      <c r="G54" s="5">
        <v>-160804530387</v>
      </c>
      <c r="I54" s="5">
        <v>-628562924995</v>
      </c>
      <c r="J54" s="5">
        <v>-608070432997</v>
      </c>
      <c r="K54" s="5">
        <v>-605261362551</v>
      </c>
      <c r="L54" s="5">
        <v>-549453811729</v>
      </c>
      <c r="M54" s="5">
        <v>-510647767433</v>
      </c>
      <c r="N54" s="5">
        <v>-336778418949</v>
      </c>
      <c r="O54" s="5">
        <v>-324589945027</v>
      </c>
      <c r="P54" s="5">
        <v>-338821868539</v>
      </c>
    </row>
    <row r="55" spans="2:16" ht="15.5" x14ac:dyDescent="0.35">
      <c r="C55" t="s">
        <v>79</v>
      </c>
      <c r="D55" s="5">
        <v>-166708549703</v>
      </c>
      <c r="E55" s="5">
        <v>-152996167869</v>
      </c>
      <c r="F55" s="5">
        <v>-159810641056</v>
      </c>
      <c r="G55" s="5">
        <v>-160804530387</v>
      </c>
      <c r="I55" s="5">
        <v>-628562924995</v>
      </c>
      <c r="J55" s="5">
        <v>-608070432997</v>
      </c>
      <c r="K55" s="5">
        <v>-605261362551</v>
      </c>
      <c r="L55" s="5">
        <v>-549453811729</v>
      </c>
      <c r="M55" s="5">
        <v>-510647767433</v>
      </c>
      <c r="N55" s="5">
        <v>-336778418949</v>
      </c>
      <c r="O55" s="5">
        <v>-324589945027</v>
      </c>
      <c r="P55" s="5">
        <v>-338821868539</v>
      </c>
    </row>
    <row r="56" spans="2:16" ht="15.5" x14ac:dyDescent="0.35">
      <c r="C56" t="s">
        <v>80</v>
      </c>
      <c r="D56" s="5">
        <v>16477887648</v>
      </c>
      <c r="E56" s="5">
        <v>17620752896</v>
      </c>
      <c r="F56" s="5">
        <v>46363431950</v>
      </c>
      <c r="G56" s="5">
        <v>33147016872</v>
      </c>
      <c r="I56" s="5">
        <v>115929541115</v>
      </c>
      <c r="J56" s="5">
        <v>99066582495</v>
      </c>
      <c r="K56" s="5">
        <v>90551514560</v>
      </c>
      <c r="L56" s="5">
        <v>215098825354</v>
      </c>
      <c r="M56" s="5">
        <v>463373313635</v>
      </c>
      <c r="N56" s="5">
        <v>156372171539</v>
      </c>
      <c r="O56" s="5">
        <v>132534511228</v>
      </c>
      <c r="P56" s="5">
        <v>59019896408</v>
      </c>
    </row>
    <row r="57" spans="2:16" ht="15.5" x14ac:dyDescent="0.35">
      <c r="C57" t="s">
        <v>81</v>
      </c>
      <c r="D57" s="5">
        <v>-40631176078</v>
      </c>
      <c r="E57" s="5">
        <v>-17476795263</v>
      </c>
      <c r="F57" s="5">
        <v>-27212142024</v>
      </c>
      <c r="G57" s="5">
        <v>-15341169958</v>
      </c>
      <c r="I57" s="5">
        <v>-70646891562</v>
      </c>
      <c r="J57" s="5">
        <v>-60472850986</v>
      </c>
      <c r="K57" s="5">
        <v>-50228458836</v>
      </c>
      <c r="L57" s="5">
        <v>-38308805343</v>
      </c>
      <c r="M57" s="5">
        <v>-6234628113</v>
      </c>
      <c r="N57" s="5">
        <v>-11283802033</v>
      </c>
      <c r="O57" s="5">
        <v>-85420980919</v>
      </c>
      <c r="P57" s="5">
        <v>-34225307031</v>
      </c>
    </row>
    <row r="58" spans="2:16" ht="15.5" x14ac:dyDescent="0.35">
      <c r="C58" t="s">
        <v>142</v>
      </c>
      <c r="D58" s="5">
        <v>4216993666</v>
      </c>
      <c r="E58" s="5">
        <v>4507085388</v>
      </c>
      <c r="F58" s="5">
        <v>7771456305</v>
      </c>
      <c r="G58" s="5">
        <v>4526913134</v>
      </c>
      <c r="I58" s="5">
        <v>22930845594</v>
      </c>
      <c r="J58" s="5">
        <v>18640836625</v>
      </c>
      <c r="K58" s="5">
        <v>8424381208</v>
      </c>
      <c r="L58" s="5">
        <v>8362881293</v>
      </c>
      <c r="M58" s="5">
        <v>10178168958</v>
      </c>
      <c r="N58" s="5">
        <v>4733986258</v>
      </c>
      <c r="O58" s="5">
        <v>2041169378</v>
      </c>
      <c r="P58" s="5">
        <v>1967408709</v>
      </c>
    </row>
    <row r="59" spans="2:16" ht="15.5" x14ac:dyDescent="0.35">
      <c r="C59" t="s">
        <v>27</v>
      </c>
      <c r="D59" s="5">
        <v>-17685091445</v>
      </c>
      <c r="E59" s="5">
        <v>-17810743607</v>
      </c>
      <c r="F59" s="5">
        <v>-17043793535</v>
      </c>
      <c r="G59" s="5">
        <v>-17792801676</v>
      </c>
      <c r="I59" s="5">
        <v>-67527392890</v>
      </c>
      <c r="J59" s="5">
        <v>-68053448455</v>
      </c>
      <c r="K59" s="5">
        <v>-57763637343</v>
      </c>
      <c r="L59" s="5">
        <v>-47119576208</v>
      </c>
      <c r="M59" s="5">
        <v>-28015892568</v>
      </c>
      <c r="N59" s="5">
        <v>-53119718188</v>
      </c>
      <c r="O59" s="5">
        <v>-58393142478</v>
      </c>
      <c r="P59" s="5">
        <v>-56840288788</v>
      </c>
    </row>
    <row r="60" spans="2:16" ht="15.5" x14ac:dyDescent="0.35">
      <c r="C60" t="s">
        <v>352</v>
      </c>
      <c r="N60" s="5">
        <v>25816403786</v>
      </c>
      <c r="O60" s="5">
        <v>4544549507</v>
      </c>
      <c r="P60" s="5">
        <v>4539728905</v>
      </c>
    </row>
    <row r="61" spans="2:16" ht="15.5" x14ac:dyDescent="0.35">
      <c r="C61" t="s">
        <v>83</v>
      </c>
      <c r="F61" s="5">
        <v>-388764099</v>
      </c>
      <c r="I61" s="5">
        <v>-388764099</v>
      </c>
      <c r="J61" s="5">
        <v>-3245042894</v>
      </c>
      <c r="K61" s="5">
        <v>-2126150500</v>
      </c>
      <c r="L61" s="5">
        <v>-2188786472</v>
      </c>
    </row>
    <row r="62" spans="2:16" ht="15.5" x14ac:dyDescent="0.35">
      <c r="C62" t="s">
        <v>84</v>
      </c>
      <c r="D62" s="5">
        <v>-40631176078</v>
      </c>
      <c r="E62" s="5">
        <v>-17476795263</v>
      </c>
      <c r="F62" s="5">
        <v>-27212142024</v>
      </c>
      <c r="G62" s="5">
        <v>-15341169958</v>
      </c>
      <c r="I62" s="5">
        <v>-70646891562</v>
      </c>
      <c r="J62" s="5">
        <v>-60472850986</v>
      </c>
      <c r="K62" s="5">
        <v>-50228458836</v>
      </c>
      <c r="L62" s="5">
        <v>-38308805343</v>
      </c>
      <c r="M62" s="5">
        <v>-6234628113</v>
      </c>
      <c r="N62" s="5">
        <v>-11283802033</v>
      </c>
      <c r="O62" s="5">
        <v>-85420980919</v>
      </c>
      <c r="P62" s="5">
        <v>-34225307031</v>
      </c>
    </row>
    <row r="63" spans="2:16" ht="15.5" x14ac:dyDescent="0.35">
      <c r="C63" t="s">
        <v>29</v>
      </c>
      <c r="D63" s="5">
        <v>-24153288430</v>
      </c>
      <c r="E63" s="5">
        <v>143957633</v>
      </c>
      <c r="F63" s="5">
        <v>19151289926</v>
      </c>
      <c r="G63" s="5">
        <v>17805846914</v>
      </c>
      <c r="I63" s="5">
        <v>45282649553</v>
      </c>
      <c r="J63" s="5">
        <v>38593731509</v>
      </c>
      <c r="K63" s="5">
        <v>40323055724</v>
      </c>
      <c r="L63" s="5">
        <v>176790020011</v>
      </c>
      <c r="M63" s="5">
        <v>457138685522</v>
      </c>
      <c r="N63" s="5">
        <v>145088369506</v>
      </c>
      <c r="O63" s="5">
        <v>47113530309</v>
      </c>
      <c r="P63" s="5">
        <v>24794589377</v>
      </c>
    </row>
    <row r="64" spans="2:16" ht="15.5" x14ac:dyDescent="0.35">
      <c r="C64" t="s">
        <v>28</v>
      </c>
      <c r="D64" s="5">
        <v>2720542482</v>
      </c>
      <c r="E64" s="5">
        <v>-36615132</v>
      </c>
      <c r="F64" s="5">
        <v>-9485712261</v>
      </c>
      <c r="G64" s="5">
        <v>-4172739328</v>
      </c>
      <c r="I64" s="5">
        <v>-15609507020</v>
      </c>
      <c r="J64" s="5">
        <v>-19697947242</v>
      </c>
      <c r="K64" s="5">
        <v>-24093626876</v>
      </c>
      <c r="L64" s="5">
        <v>-47858164349</v>
      </c>
      <c r="M64" s="5">
        <v>-102489898340</v>
      </c>
      <c r="N64" s="5">
        <v>-26628283730</v>
      </c>
      <c r="O64" s="5">
        <v>-15796576963</v>
      </c>
      <c r="P64" s="5">
        <v>-12756489181</v>
      </c>
    </row>
    <row r="65" spans="2:16" ht="15.5" x14ac:dyDescent="0.35">
      <c r="C65" t="s">
        <v>85</v>
      </c>
      <c r="D65" s="5">
        <v>2720542482</v>
      </c>
      <c r="E65" s="5">
        <v>-36615132</v>
      </c>
      <c r="F65" s="5">
        <v>-15618621914</v>
      </c>
      <c r="G65" s="5">
        <v>-4172739328</v>
      </c>
      <c r="I65" s="5">
        <v>-21742416673</v>
      </c>
      <c r="J65" s="5">
        <v>-18096225121</v>
      </c>
      <c r="K65" s="5">
        <v>-30090701183</v>
      </c>
      <c r="L65" s="5">
        <v>-47085046810</v>
      </c>
      <c r="M65" s="5">
        <v>-103659050125</v>
      </c>
      <c r="N65" s="5">
        <v>-28826201833</v>
      </c>
      <c r="O65" s="5">
        <v>-15294609864</v>
      </c>
      <c r="P65" s="5">
        <v>-10514910643</v>
      </c>
    </row>
    <row r="66" spans="2:16" ht="15.5" x14ac:dyDescent="0.35">
      <c r="C66" t="s">
        <v>87</v>
      </c>
      <c r="F66" s="5">
        <v>6521673752</v>
      </c>
      <c r="I66" s="5">
        <v>6521673752</v>
      </c>
      <c r="J66" s="5">
        <v>1643320773</v>
      </c>
      <c r="K66" s="5">
        <v>8123224807</v>
      </c>
      <c r="L66" s="5">
        <v>1415668933</v>
      </c>
      <c r="M66" s="5">
        <v>1169151785</v>
      </c>
      <c r="N66" s="5">
        <v>2294350088</v>
      </c>
      <c r="O66" s="5">
        <v>1170379618</v>
      </c>
      <c r="P66" s="5">
        <v>-1557086859</v>
      </c>
    </row>
    <row r="67" spans="2:16" ht="15.5" x14ac:dyDescent="0.35">
      <c r="C67" t="s">
        <v>86</v>
      </c>
      <c r="N67" s="5">
        <v>-96431985</v>
      </c>
      <c r="O67" s="5">
        <v>-1672346717</v>
      </c>
      <c r="P67" s="5">
        <v>-684491679</v>
      </c>
    </row>
    <row r="68" spans="2:16" ht="15.5" x14ac:dyDescent="0.35">
      <c r="C68" t="s">
        <v>88</v>
      </c>
      <c r="D68" s="5">
        <v>2720542482</v>
      </c>
      <c r="E68" s="5">
        <v>-36615132</v>
      </c>
      <c r="F68" s="5">
        <v>-9485712261</v>
      </c>
      <c r="G68" s="5">
        <v>-4172739328</v>
      </c>
      <c r="I68" s="5">
        <v>-15609507020</v>
      </c>
      <c r="J68" s="5">
        <v>-19697947242</v>
      </c>
      <c r="K68" s="5">
        <v>-24093626876</v>
      </c>
      <c r="L68" s="5">
        <v>-47858164349</v>
      </c>
      <c r="M68" s="5">
        <v>-102489898340</v>
      </c>
      <c r="N68" s="5">
        <v>-26628283730</v>
      </c>
      <c r="O68" s="5">
        <v>-15796576963</v>
      </c>
      <c r="P68" s="5">
        <v>-12756489181</v>
      </c>
    </row>
    <row r="69" spans="2:16" ht="15.5" x14ac:dyDescent="0.35">
      <c r="C69" t="s">
        <v>89</v>
      </c>
      <c r="D69" s="5">
        <v>-21432745948</v>
      </c>
      <c r="E69" s="5">
        <v>107342501</v>
      </c>
      <c r="F69" s="5">
        <v>9665577665</v>
      </c>
      <c r="G69" s="5">
        <v>13633107586</v>
      </c>
      <c r="I69" s="5">
        <v>29673142533</v>
      </c>
      <c r="J69" s="5">
        <v>18895784267</v>
      </c>
      <c r="K69" s="5">
        <v>16229428848</v>
      </c>
      <c r="L69" s="5">
        <v>128931855662</v>
      </c>
      <c r="M69" s="5">
        <v>354648787182</v>
      </c>
      <c r="N69" s="5">
        <v>118460085776</v>
      </c>
      <c r="O69" s="5">
        <v>31316953346</v>
      </c>
      <c r="P69" s="5">
        <v>12038100196</v>
      </c>
    </row>
    <row r="70" spans="2:16" ht="15.5" x14ac:dyDescent="0.35">
      <c r="C70" t="s">
        <v>90</v>
      </c>
      <c r="D70" s="5">
        <v>129528085</v>
      </c>
      <c r="E70" s="5">
        <v>7953647</v>
      </c>
      <c r="F70" s="5">
        <v>233764566215</v>
      </c>
      <c r="G70" s="5">
        <v>-287265359</v>
      </c>
      <c r="I70" s="5">
        <v>233138577908</v>
      </c>
      <c r="J70" s="5">
        <v>-4032005043</v>
      </c>
      <c r="K70" s="5">
        <v>1081406355</v>
      </c>
      <c r="L70" s="5">
        <v>-5808339610</v>
      </c>
      <c r="M70" s="5">
        <v>-123948062</v>
      </c>
      <c r="N70" s="5">
        <v>127306536596</v>
      </c>
      <c r="O70" s="5">
        <v>116630883837</v>
      </c>
      <c r="P70" s="5">
        <v>42416403192</v>
      </c>
    </row>
    <row r="71" spans="2:16" ht="15.5" x14ac:dyDescent="0.35">
      <c r="C71" t="s">
        <v>91</v>
      </c>
      <c r="D71" s="5">
        <v>-21303217863</v>
      </c>
      <c r="E71" s="5">
        <v>115296148</v>
      </c>
      <c r="F71" s="5">
        <v>243430143880</v>
      </c>
      <c r="G71" s="5">
        <v>13345842227</v>
      </c>
      <c r="I71" s="5">
        <v>262811720441</v>
      </c>
      <c r="J71" s="5">
        <v>14863779224</v>
      </c>
      <c r="K71" s="5">
        <v>17310835203</v>
      </c>
      <c r="L71" s="5">
        <v>123123516052</v>
      </c>
      <c r="M71" s="5">
        <v>354524839120</v>
      </c>
      <c r="N71" s="5">
        <v>245766622372</v>
      </c>
      <c r="O71" s="5">
        <v>147947837183</v>
      </c>
      <c r="P71" s="5">
        <v>54454503388</v>
      </c>
    </row>
    <row r="72" spans="2:16" ht="15.5" x14ac:dyDescent="0.35">
      <c r="C72" t="s">
        <v>92</v>
      </c>
      <c r="D72" s="5">
        <v>-21432745948</v>
      </c>
      <c r="E72" s="5">
        <v>107342501</v>
      </c>
      <c r="F72" s="5">
        <v>9665577665</v>
      </c>
      <c r="G72" s="5">
        <v>13633107586</v>
      </c>
      <c r="I72" s="5">
        <v>29673142533</v>
      </c>
      <c r="J72" s="5">
        <v>18895784267</v>
      </c>
      <c r="K72" s="5">
        <v>16229428848</v>
      </c>
      <c r="L72" s="5">
        <v>128931855662</v>
      </c>
      <c r="M72" s="5">
        <v>354648787182</v>
      </c>
      <c r="N72" s="5">
        <v>118460085776</v>
      </c>
      <c r="O72" s="5">
        <v>31316953346</v>
      </c>
      <c r="P72" s="5">
        <v>12038100196</v>
      </c>
    </row>
    <row r="73" spans="2:16" ht="15.5" x14ac:dyDescent="0.35">
      <c r="C73" t="s">
        <v>8</v>
      </c>
      <c r="D73" s="5">
        <v>-9811111209</v>
      </c>
      <c r="E73" s="5">
        <v>62029327</v>
      </c>
      <c r="F73" s="5">
        <v>231638442978</v>
      </c>
      <c r="G73" s="5">
        <v>7180063118</v>
      </c>
      <c r="I73" s="5">
        <v>242065731168</v>
      </c>
      <c r="J73" s="5">
        <v>9192171847</v>
      </c>
      <c r="K73" s="5">
        <v>8951231339</v>
      </c>
      <c r="L73" s="5">
        <v>79196348798</v>
      </c>
      <c r="M73" s="5">
        <v>215034318680</v>
      </c>
      <c r="N73" s="5">
        <v>215655199866</v>
      </c>
      <c r="O73" s="5">
        <v>136476115224</v>
      </c>
      <c r="P73" s="5">
        <v>47295446094</v>
      </c>
    </row>
    <row r="74" spans="2:16" ht="15.5" x14ac:dyDescent="0.35">
      <c r="C74" t="s">
        <v>93</v>
      </c>
      <c r="D74" s="5">
        <v>-11492106654</v>
      </c>
      <c r="E74" s="5">
        <v>53266821</v>
      </c>
      <c r="F74" s="5">
        <v>11791700902</v>
      </c>
      <c r="G74" s="5">
        <v>6165779109</v>
      </c>
      <c r="I74" s="5">
        <v>20745989273</v>
      </c>
      <c r="J74" s="5">
        <v>5671607377</v>
      </c>
      <c r="K74" s="5">
        <v>8359603864</v>
      </c>
      <c r="L74" s="5">
        <v>43927167254</v>
      </c>
      <c r="M74" s="5">
        <v>139490520440</v>
      </c>
      <c r="N74" s="5">
        <v>30111422506</v>
      </c>
      <c r="O74" s="5">
        <v>11471721959</v>
      </c>
      <c r="P74" s="5">
        <v>7159057294</v>
      </c>
    </row>
    <row r="75" spans="2:16" ht="15.5" x14ac:dyDescent="0.35">
      <c r="C75" t="s">
        <v>94</v>
      </c>
      <c r="D75" s="5">
        <v>-21432745948</v>
      </c>
      <c r="E75" s="5">
        <v>107342501</v>
      </c>
      <c r="F75" s="5">
        <v>9665577665</v>
      </c>
      <c r="G75" s="5">
        <v>13633107586</v>
      </c>
      <c r="I75" s="5">
        <v>29673142533</v>
      </c>
      <c r="J75" s="5">
        <v>18895784267</v>
      </c>
      <c r="K75" s="5">
        <v>16229428848</v>
      </c>
      <c r="L75" s="5">
        <v>128931855662</v>
      </c>
      <c r="M75" s="5">
        <v>354648787182</v>
      </c>
      <c r="N75" s="5">
        <v>118460085776</v>
      </c>
      <c r="O75" s="5">
        <v>31316953346</v>
      </c>
      <c r="P75" s="5">
        <v>12038100196</v>
      </c>
    </row>
    <row r="76" spans="2:16" ht="15.5" x14ac:dyDescent="0.35">
      <c r="C76" t="s">
        <v>95</v>
      </c>
      <c r="D76" s="5">
        <v>-21303217863</v>
      </c>
      <c r="E76" s="5">
        <v>115296148</v>
      </c>
      <c r="F76" s="5">
        <v>243430143880</v>
      </c>
      <c r="G76" s="5">
        <v>13345842227</v>
      </c>
      <c r="I76" s="5">
        <v>262811720441</v>
      </c>
      <c r="J76" s="5">
        <v>14863779224</v>
      </c>
      <c r="K76" s="5">
        <v>17310835203</v>
      </c>
      <c r="L76" s="5">
        <v>123123516052</v>
      </c>
      <c r="M76" s="5">
        <v>354524839120</v>
      </c>
      <c r="N76" s="5">
        <v>245766622372</v>
      </c>
      <c r="O76" s="5">
        <v>147947837183</v>
      </c>
      <c r="P76" s="5">
        <v>54454503388</v>
      </c>
    </row>
    <row r="77" spans="2:16" ht="15.5" x14ac:dyDescent="0.35">
      <c r="C77" t="s">
        <v>96</v>
      </c>
      <c r="D77" s="5">
        <v>-21303217863</v>
      </c>
      <c r="E77" s="5">
        <v>115296148</v>
      </c>
      <c r="F77" s="5">
        <v>243430143880</v>
      </c>
      <c r="G77" s="5">
        <v>13345842227</v>
      </c>
      <c r="I77" s="5">
        <v>262811720441</v>
      </c>
      <c r="J77" s="5">
        <v>14863779224</v>
      </c>
      <c r="K77" s="5">
        <v>17310835203</v>
      </c>
      <c r="L77" s="5">
        <v>123123516052</v>
      </c>
      <c r="M77" s="5">
        <v>354524839120</v>
      </c>
      <c r="N77" s="5">
        <v>245766622372</v>
      </c>
      <c r="O77" s="5">
        <v>147947837183</v>
      </c>
      <c r="P77" s="5">
        <v>54454503388</v>
      </c>
    </row>
    <row r="79" spans="2:16" ht="15.5" x14ac:dyDescent="0.35">
      <c r="B79" t="s">
        <v>97</v>
      </c>
      <c r="C79" t="s">
        <v>98</v>
      </c>
    </row>
    <row r="80" spans="2:16" ht="15.5" x14ac:dyDescent="0.35">
      <c r="C80" t="s">
        <v>99</v>
      </c>
    </row>
    <row r="81" spans="3:16" ht="15.5" x14ac:dyDescent="0.35">
      <c r="C81" t="s">
        <v>20</v>
      </c>
      <c r="D81" s="5">
        <v>835794409524</v>
      </c>
      <c r="E81" s="5">
        <v>833564898928</v>
      </c>
      <c r="F81" s="5">
        <v>826584741908</v>
      </c>
      <c r="G81" s="5">
        <v>810679047702</v>
      </c>
      <c r="I81" s="5">
        <v>826584741908</v>
      </c>
      <c r="J81" s="5">
        <v>783332056074</v>
      </c>
      <c r="K81" s="5">
        <v>622058009425</v>
      </c>
      <c r="L81" s="5">
        <v>629277670892</v>
      </c>
      <c r="M81" s="5">
        <v>829761008475</v>
      </c>
      <c r="N81" s="5">
        <v>624986556241</v>
      </c>
      <c r="O81" s="5">
        <v>100254587466</v>
      </c>
      <c r="P81" s="5">
        <v>102633751938</v>
      </c>
    </row>
    <row r="82" spans="3:16" ht="15.5" x14ac:dyDescent="0.35">
      <c r="C82" t="s">
        <v>100</v>
      </c>
      <c r="D82" s="5">
        <v>181990440952</v>
      </c>
      <c r="E82" s="5">
        <v>167793780335</v>
      </c>
      <c r="F82" s="5">
        <v>161939911962</v>
      </c>
      <c r="G82" s="5">
        <v>182377922500</v>
      </c>
      <c r="I82" s="5">
        <v>161939911962</v>
      </c>
      <c r="J82" s="5">
        <v>144714255906</v>
      </c>
      <c r="K82" s="5">
        <v>110468662796</v>
      </c>
      <c r="L82" s="5">
        <v>114643521666</v>
      </c>
      <c r="M82" s="5">
        <v>156760305676</v>
      </c>
      <c r="N82" s="5">
        <v>123130580076</v>
      </c>
      <c r="O82" s="5">
        <v>61849093211</v>
      </c>
      <c r="P82" s="5">
        <v>37913121245</v>
      </c>
    </row>
    <row r="83" spans="3:16" ht="15.5" x14ac:dyDescent="0.35">
      <c r="C83" t="s">
        <v>249</v>
      </c>
      <c r="K83" s="5">
        <v>460175720</v>
      </c>
      <c r="M83" s="5">
        <v>3243418748</v>
      </c>
      <c r="N83" s="5">
        <v>5104663500</v>
      </c>
      <c r="O83" s="5">
        <v>32342262609</v>
      </c>
      <c r="P83" s="5">
        <v>12320720105</v>
      </c>
    </row>
    <row r="84" spans="3:16" ht="15.5" x14ac:dyDescent="0.35">
      <c r="C84" t="s">
        <v>250</v>
      </c>
      <c r="D84" s="5">
        <v>27694579905</v>
      </c>
      <c r="E84" s="5">
        <v>22256430413</v>
      </c>
      <c r="F84" s="5">
        <v>23743315736</v>
      </c>
      <c r="G84" s="5">
        <v>12374988698</v>
      </c>
      <c r="I84" s="5">
        <v>23743315736</v>
      </c>
      <c r="J84" s="5">
        <v>14708865083</v>
      </c>
      <c r="K84" s="5">
        <v>16449688543</v>
      </c>
      <c r="L84" s="5">
        <v>6772289976</v>
      </c>
      <c r="M84" s="5">
        <v>4730904801</v>
      </c>
      <c r="N84" s="5">
        <v>12650937706</v>
      </c>
      <c r="O84" s="5">
        <v>10969025074</v>
      </c>
      <c r="P84" s="5">
        <v>4639843598</v>
      </c>
    </row>
    <row r="85" spans="3:16" ht="15.5" x14ac:dyDescent="0.35">
      <c r="C85" t="s">
        <v>251</v>
      </c>
      <c r="D85" s="5">
        <v>181990440952</v>
      </c>
      <c r="E85" s="5">
        <v>167793780335</v>
      </c>
      <c r="F85" s="5">
        <v>161939911962</v>
      </c>
      <c r="G85" s="5">
        <v>182377922500</v>
      </c>
      <c r="I85" s="5">
        <v>161939911962</v>
      </c>
      <c r="J85" s="5">
        <v>144714255906</v>
      </c>
      <c r="K85" s="5">
        <v>110468662796</v>
      </c>
      <c r="L85" s="5">
        <v>114643521666</v>
      </c>
      <c r="M85" s="5">
        <v>156760305676</v>
      </c>
      <c r="N85" s="5">
        <v>123130580076</v>
      </c>
      <c r="O85" s="5">
        <v>61849093211</v>
      </c>
      <c r="P85" s="5">
        <v>37913121245</v>
      </c>
    </row>
    <row r="86" spans="3:16" ht="15.5" x14ac:dyDescent="0.35">
      <c r="C86" t="s">
        <v>102</v>
      </c>
      <c r="D86" s="5">
        <v>42476680609</v>
      </c>
      <c r="E86" s="5">
        <v>44888704624</v>
      </c>
      <c r="F86" s="5">
        <v>49157063552</v>
      </c>
      <c r="G86" s="5">
        <v>31015845378</v>
      </c>
      <c r="I86" s="5">
        <v>49157063552</v>
      </c>
      <c r="J86" s="5">
        <v>30045808461</v>
      </c>
      <c r="K86" s="5">
        <v>26691426519</v>
      </c>
      <c r="L86" s="5">
        <v>35903831945</v>
      </c>
      <c r="M86" s="5">
        <v>51911888802</v>
      </c>
      <c r="N86" s="5">
        <v>36940128741</v>
      </c>
      <c r="O86" s="5">
        <v>37199447045</v>
      </c>
      <c r="P86" s="5">
        <v>47989433212</v>
      </c>
    </row>
    <row r="87" spans="3:16" ht="15.5" x14ac:dyDescent="0.35">
      <c r="C87" t="s">
        <v>252</v>
      </c>
      <c r="D87" s="5">
        <v>42476680609</v>
      </c>
      <c r="E87" s="5">
        <v>44888704624</v>
      </c>
      <c r="F87" s="5">
        <v>49157063552</v>
      </c>
      <c r="G87" s="5">
        <v>31015845378</v>
      </c>
      <c r="I87" s="5">
        <v>49157063552</v>
      </c>
      <c r="J87" s="5">
        <v>30045808461</v>
      </c>
      <c r="K87" s="5">
        <v>26691426519</v>
      </c>
      <c r="L87" s="5">
        <v>35903831945</v>
      </c>
      <c r="M87" s="5">
        <v>51911888802</v>
      </c>
      <c r="N87" s="5">
        <v>36940128741</v>
      </c>
      <c r="O87" s="5">
        <v>37199447045</v>
      </c>
      <c r="P87" s="5">
        <v>47989433212</v>
      </c>
    </row>
    <row r="88" spans="3:16" ht="15.5" x14ac:dyDescent="0.35">
      <c r="C88" t="s">
        <v>103</v>
      </c>
      <c r="D88" s="5">
        <v>48392762932</v>
      </c>
      <c r="E88" s="5">
        <v>56312292371</v>
      </c>
      <c r="F88" s="5">
        <v>51620217662</v>
      </c>
      <c r="G88" s="5">
        <v>37043890064</v>
      </c>
      <c r="I88" s="5">
        <v>51620217662</v>
      </c>
      <c r="J88" s="5">
        <v>47021949525</v>
      </c>
      <c r="K88" s="5">
        <v>42198489975</v>
      </c>
      <c r="L88" s="5">
        <v>39449108364</v>
      </c>
      <c r="M88" s="5">
        <v>38894708132</v>
      </c>
      <c r="N88" s="5">
        <v>18986141553</v>
      </c>
      <c r="O88" s="5">
        <v>16228817156</v>
      </c>
      <c r="P88" s="5">
        <v>10285564044</v>
      </c>
    </row>
    <row r="89" spans="3:16" ht="15.5" x14ac:dyDescent="0.35">
      <c r="C89" t="s">
        <v>83</v>
      </c>
      <c r="D89" s="5">
        <v>909262149925</v>
      </c>
      <c r="E89" s="5">
        <v>909402617065</v>
      </c>
      <c r="F89" s="5">
        <v>909406302817</v>
      </c>
      <c r="G89" s="5">
        <v>677938189948</v>
      </c>
      <c r="I89" s="5">
        <v>909406302817</v>
      </c>
      <c r="J89" s="5">
        <v>679759532970</v>
      </c>
      <c r="K89" s="5">
        <v>682510876447</v>
      </c>
      <c r="L89" s="5">
        <v>683404535552</v>
      </c>
      <c r="M89" s="5">
        <v>687435913927</v>
      </c>
      <c r="N89" s="5">
        <v>687054725655</v>
      </c>
      <c r="O89" s="5">
        <v>560190565142</v>
      </c>
      <c r="P89" s="5">
        <v>443609154549</v>
      </c>
    </row>
    <row r="90" spans="3:16" ht="15.5" x14ac:dyDescent="0.35">
      <c r="C90" t="s">
        <v>104</v>
      </c>
      <c r="D90" s="5">
        <v>1233038929082</v>
      </c>
      <c r="E90" s="5">
        <v>1224556466822</v>
      </c>
      <c r="F90" s="5">
        <v>1210239116384</v>
      </c>
      <c r="G90" s="5">
        <v>1160524581287</v>
      </c>
      <c r="I90" s="5">
        <v>1210239116384</v>
      </c>
      <c r="J90" s="5">
        <v>1088880785952</v>
      </c>
      <c r="K90" s="5">
        <v>869046161672</v>
      </c>
      <c r="L90" s="5">
        <v>894501841044</v>
      </c>
      <c r="M90" s="5">
        <v>1131105723933</v>
      </c>
      <c r="N90" s="5">
        <v>815734493466</v>
      </c>
      <c r="O90" s="5">
        <v>231096912765</v>
      </c>
      <c r="P90" s="5">
        <v>217579992330</v>
      </c>
    </row>
    <row r="91" spans="3:16" ht="15.5" x14ac:dyDescent="0.35">
      <c r="C91" t="s">
        <v>105</v>
      </c>
    </row>
    <row r="92" spans="3:16" ht="15.5" x14ac:dyDescent="0.35">
      <c r="C92" t="s">
        <v>109</v>
      </c>
      <c r="D92" s="5">
        <v>33166923923</v>
      </c>
      <c r="E92" s="5">
        <v>32604187980</v>
      </c>
      <c r="F92" s="5">
        <v>31691945497</v>
      </c>
      <c r="G92" s="5">
        <v>29447115332</v>
      </c>
      <c r="I92" s="5">
        <v>31691945497</v>
      </c>
      <c r="J92" s="5">
        <v>25310529957</v>
      </c>
      <c r="K92" s="5">
        <v>22630890720</v>
      </c>
      <c r="L92" s="5">
        <v>15497585903</v>
      </c>
      <c r="M92" s="5">
        <v>15236931143</v>
      </c>
      <c r="N92" s="5">
        <v>11811161479</v>
      </c>
      <c r="O92" s="5">
        <v>8920188321</v>
      </c>
      <c r="P92" s="5">
        <v>7502610269</v>
      </c>
    </row>
    <row r="93" spans="3:16" ht="15.5" x14ac:dyDescent="0.35">
      <c r="C93" t="s">
        <v>355</v>
      </c>
      <c r="D93" s="5">
        <v>83195500000</v>
      </c>
      <c r="E93" s="5">
        <v>83195500000</v>
      </c>
      <c r="F93" s="5">
        <v>83195500000</v>
      </c>
      <c r="G93" s="5">
        <v>83195500000</v>
      </c>
      <c r="I93" s="5">
        <v>83195500000</v>
      </c>
      <c r="J93" s="5">
        <v>83195500000</v>
      </c>
      <c r="K93" s="5">
        <v>83195500000</v>
      </c>
      <c r="L93" s="5">
        <v>78689500000</v>
      </c>
      <c r="M93" s="5">
        <v>21495000000</v>
      </c>
      <c r="N93" s="5">
        <v>48542526759</v>
      </c>
      <c r="O93" s="5">
        <v>22765102334</v>
      </c>
      <c r="P93" s="5">
        <v>6500137109</v>
      </c>
    </row>
    <row r="94" spans="3:16" ht="15.5" x14ac:dyDescent="0.35">
      <c r="C94" t="s">
        <v>107</v>
      </c>
      <c r="D94" s="5">
        <v>2467303808406</v>
      </c>
      <c r="E94" s="5">
        <v>2382832046745</v>
      </c>
      <c r="F94" s="5">
        <v>2363899139020</v>
      </c>
      <c r="G94" s="5">
        <v>2028990623209</v>
      </c>
      <c r="I94" s="5">
        <v>2363899139020</v>
      </c>
      <c r="J94" s="5">
        <v>1934924754148</v>
      </c>
      <c r="K94" s="5">
        <v>1863253878489</v>
      </c>
      <c r="L94" s="5">
        <v>1757540033465</v>
      </c>
      <c r="M94" s="5">
        <v>1499198307038</v>
      </c>
      <c r="N94" s="5">
        <v>1248769678311</v>
      </c>
      <c r="O94" s="5">
        <v>1124339697207</v>
      </c>
      <c r="P94" s="5">
        <v>988014829083</v>
      </c>
    </row>
    <row r="95" spans="3:16" ht="15.5" x14ac:dyDescent="0.35">
      <c r="C95" t="s">
        <v>106</v>
      </c>
      <c r="D95" s="5">
        <v>3754095414</v>
      </c>
      <c r="E95" s="5">
        <v>4011559245</v>
      </c>
      <c r="F95" s="5">
        <v>4271939744</v>
      </c>
      <c r="G95" s="5">
        <v>5686273044</v>
      </c>
      <c r="I95" s="5">
        <v>4271939744</v>
      </c>
      <c r="J95" s="5">
        <v>6581452803</v>
      </c>
    </row>
    <row r="96" spans="3:16" ht="15.5" x14ac:dyDescent="0.35">
      <c r="C96" t="s">
        <v>396</v>
      </c>
      <c r="D96" s="5">
        <v>94793507471</v>
      </c>
      <c r="E96" s="5">
        <v>94793507471</v>
      </c>
      <c r="F96" s="5">
        <v>94793507471</v>
      </c>
      <c r="G96" s="5">
        <v>94793507471</v>
      </c>
      <c r="I96" s="5">
        <v>94793507471</v>
      </c>
      <c r="J96" s="5">
        <v>94793507471</v>
      </c>
      <c r="K96" s="5">
        <v>94793507471</v>
      </c>
      <c r="L96" s="5">
        <v>94793507471</v>
      </c>
      <c r="M96" s="5">
        <v>50811634395</v>
      </c>
    </row>
    <row r="97" spans="3:16" ht="15.5" x14ac:dyDescent="0.35">
      <c r="C97" t="s">
        <v>110</v>
      </c>
      <c r="D97" s="5">
        <v>2894198112618</v>
      </c>
      <c r="E97" s="5">
        <v>2818351376424</v>
      </c>
      <c r="F97" s="5">
        <v>2806190318759</v>
      </c>
      <c r="G97" s="5">
        <v>2475095329250</v>
      </c>
      <c r="I97" s="5">
        <v>2806190318759</v>
      </c>
      <c r="J97" s="5">
        <v>2357480117796</v>
      </c>
      <c r="K97" s="5">
        <v>2214115872776</v>
      </c>
      <c r="L97" s="5">
        <v>2044108307946</v>
      </c>
      <c r="M97" s="5">
        <v>1682590798495</v>
      </c>
      <c r="N97" s="5">
        <v>1346802340999</v>
      </c>
      <c r="O97" s="5">
        <v>1169661100317</v>
      </c>
      <c r="P97" s="5">
        <v>1023570617111</v>
      </c>
    </row>
    <row r="98" spans="3:16" ht="15.5" x14ac:dyDescent="0.35">
      <c r="C98" t="s">
        <v>111</v>
      </c>
      <c r="D98" s="5">
        <v>4127237041700</v>
      </c>
      <c r="E98" s="5">
        <v>4042907843246</v>
      </c>
      <c r="F98" s="5">
        <v>4016429435143</v>
      </c>
      <c r="G98" s="5">
        <v>3635619910537</v>
      </c>
      <c r="I98" s="5">
        <v>4016429435143</v>
      </c>
      <c r="J98" s="5">
        <v>3446360903748</v>
      </c>
      <c r="K98" s="5">
        <v>3083162034448</v>
      </c>
      <c r="L98" s="5">
        <v>2938610148990</v>
      </c>
      <c r="M98" s="5">
        <v>2813696522428</v>
      </c>
      <c r="N98" s="5">
        <v>2162536834465</v>
      </c>
      <c r="O98" s="5">
        <v>1400758013082</v>
      </c>
      <c r="P98" s="5">
        <v>1241150609441</v>
      </c>
    </row>
    <row r="99" spans="3:16" ht="15.5" x14ac:dyDescent="0.35">
      <c r="C99" t="s">
        <v>112</v>
      </c>
    </row>
    <row r="100" spans="3:16" ht="15.5" x14ac:dyDescent="0.35">
      <c r="C100" t="s">
        <v>113</v>
      </c>
    </row>
    <row r="101" spans="3:16" ht="15.5" x14ac:dyDescent="0.35">
      <c r="C101" t="s">
        <v>114</v>
      </c>
      <c r="D101" s="5">
        <v>719708881826</v>
      </c>
      <c r="E101" s="5">
        <v>721025345788</v>
      </c>
      <c r="F101" s="5">
        <v>746084870999</v>
      </c>
      <c r="G101" s="5">
        <v>593418912019</v>
      </c>
      <c r="I101" s="5">
        <v>746084870999</v>
      </c>
      <c r="J101" s="5">
        <v>568415968476</v>
      </c>
      <c r="K101" s="5">
        <v>569631547013</v>
      </c>
      <c r="L101" s="5">
        <v>643862008271</v>
      </c>
      <c r="M101" s="5">
        <v>736497124836</v>
      </c>
      <c r="N101" s="5">
        <v>683215825248</v>
      </c>
      <c r="O101" s="5">
        <v>258581911839</v>
      </c>
      <c r="P101" s="5">
        <v>197801422687</v>
      </c>
    </row>
    <row r="102" spans="3:16" ht="15.5" x14ac:dyDescent="0.35">
      <c r="C102" t="s">
        <v>119</v>
      </c>
      <c r="D102" s="5">
        <v>445816762935</v>
      </c>
      <c r="E102" s="5">
        <v>445816762935</v>
      </c>
      <c r="F102" s="5">
        <v>445816762935</v>
      </c>
      <c r="G102" s="5">
        <v>442316762934</v>
      </c>
      <c r="I102" s="5">
        <v>445816762935</v>
      </c>
      <c r="J102" s="5">
        <v>440600262935</v>
      </c>
      <c r="K102" s="5">
        <v>411753242245</v>
      </c>
      <c r="L102" s="5">
        <v>391717789095</v>
      </c>
      <c r="M102" s="5">
        <v>391717789095</v>
      </c>
      <c r="N102" s="5">
        <v>391717789095</v>
      </c>
    </row>
    <row r="103" spans="3:16" ht="15.5" x14ac:dyDescent="0.35">
      <c r="C103" t="s">
        <v>115</v>
      </c>
    </row>
    <row r="104" spans="3:16" ht="15.5" x14ac:dyDescent="0.35">
      <c r="C104" t="s">
        <v>253</v>
      </c>
      <c r="D104" s="5">
        <v>87730020324</v>
      </c>
      <c r="E104" s="5">
        <v>83664658417</v>
      </c>
      <c r="F104" s="5">
        <v>81660213509</v>
      </c>
      <c r="G104" s="5">
        <v>42625805690</v>
      </c>
      <c r="I104" s="5">
        <v>81660213509</v>
      </c>
      <c r="J104" s="5">
        <v>30881579952</v>
      </c>
      <c r="K104" s="5">
        <v>55770943580</v>
      </c>
      <c r="L104" s="5">
        <v>91788261047</v>
      </c>
      <c r="M104" s="5">
        <v>119160438932</v>
      </c>
      <c r="N104" s="5">
        <v>120125322795</v>
      </c>
      <c r="O104" s="5">
        <v>74678273005</v>
      </c>
      <c r="P104" s="5">
        <v>89227009714</v>
      </c>
    </row>
    <row r="105" spans="3:16" ht="15.5" x14ac:dyDescent="0.35">
      <c r="C105" t="s">
        <v>118</v>
      </c>
    </row>
    <row r="106" spans="3:16" ht="15.5" x14ac:dyDescent="0.35">
      <c r="C106" t="s">
        <v>254</v>
      </c>
      <c r="D106" s="5">
        <v>27694579905</v>
      </c>
      <c r="E106" s="5">
        <v>22256430413</v>
      </c>
      <c r="F106" s="5">
        <v>23743315736</v>
      </c>
      <c r="G106" s="5">
        <v>12374988698</v>
      </c>
      <c r="I106" s="5">
        <v>23743315736</v>
      </c>
      <c r="J106" s="5">
        <v>14708865083</v>
      </c>
      <c r="K106" s="5">
        <v>16909864263</v>
      </c>
      <c r="L106" s="5">
        <v>6772289976</v>
      </c>
      <c r="M106" s="5">
        <v>7974323549</v>
      </c>
      <c r="N106" s="5">
        <v>17755601206</v>
      </c>
      <c r="O106" s="5">
        <v>43311287683</v>
      </c>
      <c r="P106" s="5">
        <v>16960563703</v>
      </c>
    </row>
    <row r="107" spans="3:16" ht="15.5" x14ac:dyDescent="0.35">
      <c r="C107" t="s">
        <v>116</v>
      </c>
      <c r="D107" s="5">
        <v>51682665855</v>
      </c>
      <c r="E107" s="5">
        <v>51460470326</v>
      </c>
      <c r="F107" s="5">
        <v>72836181464</v>
      </c>
      <c r="G107" s="5">
        <v>29693182984</v>
      </c>
      <c r="I107" s="5">
        <v>72836181464</v>
      </c>
      <c r="J107" s="5">
        <v>28573978375</v>
      </c>
      <c r="K107" s="5">
        <v>30344679306</v>
      </c>
      <c r="L107" s="5">
        <v>27024933340</v>
      </c>
      <c r="M107" s="5">
        <v>43395716407</v>
      </c>
      <c r="N107" s="5">
        <v>28134321068</v>
      </c>
      <c r="O107" s="5">
        <v>9362254845</v>
      </c>
      <c r="P107" s="5">
        <v>12303326556</v>
      </c>
    </row>
    <row r="108" spans="3:16" ht="15.5" x14ac:dyDescent="0.35">
      <c r="C108" t="s">
        <v>117</v>
      </c>
      <c r="D108" s="5">
        <v>8359363381</v>
      </c>
      <c r="E108" s="5">
        <v>19554488013</v>
      </c>
      <c r="F108" s="5">
        <v>18732279932</v>
      </c>
      <c r="G108" s="5">
        <v>6011486164</v>
      </c>
      <c r="I108" s="5">
        <v>18732279932</v>
      </c>
      <c r="J108" s="5">
        <v>9015649284</v>
      </c>
      <c r="K108" s="5">
        <v>18954459126</v>
      </c>
      <c r="L108" s="5">
        <v>21247052976</v>
      </c>
      <c r="M108" s="5">
        <v>90492583600</v>
      </c>
      <c r="N108" s="5">
        <v>29948775768</v>
      </c>
      <c r="O108" s="5">
        <v>15656460573</v>
      </c>
      <c r="P108" s="5">
        <v>14768219740</v>
      </c>
    </row>
    <row r="109" spans="3:16" ht="15.5" x14ac:dyDescent="0.35">
      <c r="C109" t="s">
        <v>120</v>
      </c>
    </row>
    <row r="110" spans="3:16" ht="15.5" x14ac:dyDescent="0.35">
      <c r="C110" t="s">
        <v>313</v>
      </c>
      <c r="D110" s="5">
        <v>891818665856</v>
      </c>
      <c r="E110" s="5">
        <v>784809394933</v>
      </c>
      <c r="F110" s="5">
        <v>721891312883</v>
      </c>
      <c r="G110" s="5">
        <v>742383899899</v>
      </c>
      <c r="I110" s="5">
        <v>721891312883</v>
      </c>
      <c r="J110" s="5">
        <v>646409321168</v>
      </c>
      <c r="K110" s="5">
        <v>610997380701</v>
      </c>
      <c r="L110" s="5">
        <v>402935937334</v>
      </c>
      <c r="M110" s="5">
        <v>193498426984</v>
      </c>
      <c r="N110" s="5">
        <v>76775120888</v>
      </c>
      <c r="O110" s="5">
        <v>442986675888</v>
      </c>
      <c r="P110" s="5">
        <v>482393060973</v>
      </c>
    </row>
    <row r="111" spans="3:16" ht="15.5" x14ac:dyDescent="0.35">
      <c r="C111" t="s">
        <v>121</v>
      </c>
      <c r="D111" s="5">
        <v>64010669379</v>
      </c>
      <c r="E111" s="5">
        <v>70728516323</v>
      </c>
      <c r="F111" s="5">
        <v>69744371102</v>
      </c>
      <c r="G111" s="5">
        <v>29756571634</v>
      </c>
      <c r="I111" s="5">
        <v>69744371102</v>
      </c>
      <c r="J111" s="5">
        <v>23387277189</v>
      </c>
      <c r="K111" s="5">
        <v>19769583820</v>
      </c>
      <c r="L111" s="5">
        <v>81739144363</v>
      </c>
      <c r="M111" s="5">
        <v>50919532319</v>
      </c>
      <c r="N111" s="5">
        <v>34426552876</v>
      </c>
      <c r="O111" s="5">
        <v>74886619280</v>
      </c>
      <c r="P111" s="5">
        <v>50968413688</v>
      </c>
    </row>
    <row r="112" spans="3:16" ht="15.5" x14ac:dyDescent="0.35">
      <c r="C112" t="s">
        <v>122</v>
      </c>
      <c r="D112" s="5">
        <v>1025782445076</v>
      </c>
      <c r="E112" s="5">
        <v>927260184799</v>
      </c>
      <c r="F112" s="5">
        <v>875837547633</v>
      </c>
      <c r="G112" s="5">
        <v>886567483887</v>
      </c>
      <c r="I112" s="5">
        <v>875837547633</v>
      </c>
      <c r="J112" s="5">
        <v>730209250551</v>
      </c>
      <c r="K112" s="5">
        <v>713494578983</v>
      </c>
      <c r="L112" s="5">
        <v>486515696314</v>
      </c>
      <c r="M112" s="5">
        <v>280983395942</v>
      </c>
      <c r="N112" s="5">
        <v>429621623605</v>
      </c>
      <c r="O112" s="5">
        <v>476582006510</v>
      </c>
      <c r="P112" s="5">
        <v>511120836204</v>
      </c>
    </row>
    <row r="113" spans="2:16" ht="15.5" x14ac:dyDescent="0.35">
      <c r="C113" t="s">
        <v>123</v>
      </c>
      <c r="D113" s="5">
        <v>1025782445076</v>
      </c>
      <c r="E113" s="5">
        <v>927260184799</v>
      </c>
      <c r="F113" s="5">
        <v>875837547633</v>
      </c>
      <c r="G113" s="5">
        <v>886567483887</v>
      </c>
      <c r="I113" s="5">
        <v>875837547633</v>
      </c>
      <c r="J113" s="5">
        <v>730209250551</v>
      </c>
      <c r="K113" s="5">
        <v>713494578983</v>
      </c>
      <c r="L113" s="5">
        <v>486515696314</v>
      </c>
      <c r="M113" s="5">
        <v>280983395942</v>
      </c>
      <c r="N113" s="5">
        <v>429621623605</v>
      </c>
      <c r="O113" s="5">
        <v>476582006510</v>
      </c>
      <c r="P113" s="5">
        <v>511120836204</v>
      </c>
    </row>
    <row r="114" spans="2:16" ht="15.5" x14ac:dyDescent="0.35">
      <c r="C114" t="s">
        <v>357</v>
      </c>
      <c r="D114" s="5">
        <v>1251908871</v>
      </c>
      <c r="E114" s="5">
        <v>1238593550</v>
      </c>
      <c r="F114" s="5">
        <v>1059029647</v>
      </c>
      <c r="G114" s="5">
        <v>128407653</v>
      </c>
      <c r="I114" s="5">
        <v>1059029647</v>
      </c>
      <c r="J114" s="5">
        <v>641176357</v>
      </c>
      <c r="L114" s="5">
        <v>18370139</v>
      </c>
      <c r="M114" s="5">
        <v>136472211</v>
      </c>
      <c r="N114" s="5">
        <v>114698348</v>
      </c>
    </row>
    <row r="115" spans="2:16" ht="15.5" x14ac:dyDescent="0.35">
      <c r="C115" t="s">
        <v>499</v>
      </c>
      <c r="N115" s="5">
        <v>301000000000</v>
      </c>
    </row>
    <row r="116" spans="2:16" ht="15.5" x14ac:dyDescent="0.35">
      <c r="C116" t="s">
        <v>124</v>
      </c>
    </row>
    <row r="117" spans="2:16" ht="15.5" x14ac:dyDescent="0.35">
      <c r="C117" t="s">
        <v>125</v>
      </c>
      <c r="D117" s="5">
        <v>987818264853</v>
      </c>
      <c r="E117" s="5">
        <v>890025873307</v>
      </c>
      <c r="F117" s="5">
        <v>840226231178</v>
      </c>
      <c r="G117" s="5">
        <v>851510039680</v>
      </c>
      <c r="I117" s="5">
        <v>840226231178</v>
      </c>
      <c r="J117" s="5">
        <v>699940919034</v>
      </c>
      <c r="K117" s="5">
        <v>688430647447</v>
      </c>
      <c r="L117" s="5">
        <v>457962721191</v>
      </c>
      <c r="M117" s="5">
        <v>229436916876</v>
      </c>
      <c r="N117" s="5">
        <v>85009300631</v>
      </c>
      <c r="O117" s="5">
        <v>443214094848</v>
      </c>
      <c r="P117" s="5">
        <v>482690137973</v>
      </c>
    </row>
    <row r="118" spans="2:16" ht="15.5" x14ac:dyDescent="0.35">
      <c r="C118" t="s">
        <v>126</v>
      </c>
      <c r="D118" s="5">
        <v>1745491326902</v>
      </c>
      <c r="E118" s="5">
        <v>1648285530587</v>
      </c>
      <c r="F118" s="5">
        <v>1621922418632</v>
      </c>
      <c r="G118" s="5">
        <v>1479986395906</v>
      </c>
      <c r="I118" s="5">
        <v>1621922418632</v>
      </c>
      <c r="J118" s="5">
        <v>1298625219027</v>
      </c>
      <c r="K118" s="5">
        <v>1283126125996</v>
      </c>
      <c r="L118" s="5">
        <v>1130377704585</v>
      </c>
      <c r="M118" s="5">
        <v>1017480520778</v>
      </c>
      <c r="N118" s="5">
        <v>1112837448853</v>
      </c>
      <c r="O118" s="5">
        <v>735163918349</v>
      </c>
      <c r="P118" s="5">
        <v>708922258891</v>
      </c>
    </row>
    <row r="119" spans="2:16" ht="15.5" x14ac:dyDescent="0.35">
      <c r="C119" t="s">
        <v>127</v>
      </c>
    </row>
    <row r="120" spans="2:16" ht="15.5" x14ac:dyDescent="0.35">
      <c r="C120" t="s">
        <v>128</v>
      </c>
      <c r="D120" s="5">
        <v>172068323520</v>
      </c>
      <c r="E120" s="5">
        <v>172068323520</v>
      </c>
      <c r="F120" s="5">
        <v>172068323520</v>
      </c>
      <c r="G120" s="5">
        <v>172068323520</v>
      </c>
      <c r="I120" s="5">
        <v>172068323520</v>
      </c>
      <c r="J120" s="5">
        <v>172068323520</v>
      </c>
      <c r="K120" s="5">
        <v>172068323520</v>
      </c>
      <c r="L120" s="5">
        <v>172068323520</v>
      </c>
      <c r="M120" s="5">
        <v>172068323520</v>
      </c>
      <c r="N120" s="5">
        <v>150000000000</v>
      </c>
      <c r="O120" s="5">
        <v>1000000000</v>
      </c>
      <c r="P120" s="5">
        <v>1000000000</v>
      </c>
    </row>
    <row r="121" spans="2:16" ht="15.5" x14ac:dyDescent="0.35">
      <c r="C121" t="s">
        <v>129</v>
      </c>
      <c r="D121" s="5">
        <v>567592244323</v>
      </c>
      <c r="E121" s="5">
        <v>556636429244</v>
      </c>
      <c r="F121" s="5">
        <v>556636429244</v>
      </c>
      <c r="G121" s="5">
        <v>556675032353</v>
      </c>
      <c r="I121" s="5">
        <v>556636429244</v>
      </c>
      <c r="J121" s="5">
        <v>556675032353</v>
      </c>
      <c r="K121" s="5">
        <v>437383152743</v>
      </c>
      <c r="L121" s="5">
        <v>437383152743</v>
      </c>
      <c r="M121" s="5">
        <v>449168394522</v>
      </c>
      <c r="N121" s="5">
        <v>74440819965</v>
      </c>
      <c r="O121" s="5">
        <v>74440819965</v>
      </c>
      <c r="P121" s="5">
        <v>74440819965</v>
      </c>
    </row>
    <row r="122" spans="2:16" ht="15.5" x14ac:dyDescent="0.35">
      <c r="C122" t="s">
        <v>130</v>
      </c>
      <c r="D122" s="5">
        <v>293336690326</v>
      </c>
      <c r="E122" s="5">
        <v>311868853056</v>
      </c>
      <c r="F122" s="5">
        <v>311803137977</v>
      </c>
      <c r="G122" s="5">
        <v>311632807868</v>
      </c>
      <c r="I122" s="5">
        <v>311803137977</v>
      </c>
      <c r="J122" s="5">
        <v>304976397170</v>
      </c>
      <c r="K122" s="5">
        <v>297850794905</v>
      </c>
      <c r="L122" s="5">
        <v>303294784801</v>
      </c>
      <c r="M122" s="5">
        <v>242067057628</v>
      </c>
      <c r="N122" s="5">
        <v>83741664950</v>
      </c>
      <c r="O122" s="5">
        <v>-17049374403</v>
      </c>
      <c r="P122" s="5">
        <v>-24271986034</v>
      </c>
    </row>
    <row r="123" spans="2:16" ht="15.5" x14ac:dyDescent="0.35">
      <c r="C123" t="s">
        <v>131</v>
      </c>
      <c r="D123" s="5">
        <v>439486306704</v>
      </c>
      <c r="E123" s="5">
        <v>444646089774</v>
      </c>
      <c r="F123" s="5">
        <v>444592822953</v>
      </c>
      <c r="G123" s="5">
        <v>437319160942</v>
      </c>
      <c r="I123" s="5">
        <v>444592822953</v>
      </c>
      <c r="J123" s="5">
        <v>434256398708</v>
      </c>
      <c r="K123" s="5">
        <v>210222760837</v>
      </c>
      <c r="L123" s="5">
        <v>212081647789</v>
      </c>
      <c r="M123" s="5">
        <v>245476312053</v>
      </c>
      <c r="N123" s="5">
        <v>54462175042</v>
      </c>
      <c r="O123" s="5">
        <v>47012084029</v>
      </c>
      <c r="P123" s="5">
        <v>37450362070</v>
      </c>
    </row>
    <row r="124" spans="2:16" ht="15.5" x14ac:dyDescent="0.35">
      <c r="C124" t="s">
        <v>10</v>
      </c>
      <c r="D124" s="5">
        <v>2381745714798</v>
      </c>
      <c r="E124" s="5">
        <v>2394622312659</v>
      </c>
      <c r="F124" s="5">
        <v>2394507016511</v>
      </c>
      <c r="G124" s="5">
        <v>2155633514631</v>
      </c>
      <c r="I124" s="5">
        <v>2394507016511</v>
      </c>
      <c r="J124" s="5">
        <v>2147735684721</v>
      </c>
      <c r="K124" s="5">
        <v>1800035908452</v>
      </c>
      <c r="L124" s="5">
        <v>1808232444405</v>
      </c>
      <c r="M124" s="5">
        <v>1796216001650</v>
      </c>
      <c r="N124" s="5">
        <v>1049699385612</v>
      </c>
      <c r="O124" s="5">
        <v>665594094733</v>
      </c>
      <c r="P124" s="5">
        <v>532228350550</v>
      </c>
    </row>
    <row r="125" spans="2:16" ht="15.5" x14ac:dyDescent="0.35">
      <c r="C125" t="s">
        <v>132</v>
      </c>
      <c r="D125" s="5">
        <v>4127237041700</v>
      </c>
      <c r="E125" s="5">
        <v>4042907843246</v>
      </c>
      <c r="F125" s="5">
        <v>4016429435143</v>
      </c>
      <c r="G125" s="5">
        <v>3635619910537</v>
      </c>
      <c r="I125" s="5">
        <v>4016429435143</v>
      </c>
      <c r="J125" s="5">
        <v>3446360903748</v>
      </c>
      <c r="K125" s="5">
        <v>3083162034448</v>
      </c>
      <c r="L125" s="5">
        <v>2938610148990</v>
      </c>
      <c r="M125" s="5">
        <v>2813696522428</v>
      </c>
      <c r="N125" s="5">
        <v>2162536834465</v>
      </c>
      <c r="O125" s="5">
        <v>1400758013082</v>
      </c>
      <c r="P125" s="5">
        <v>1241150609441</v>
      </c>
    </row>
    <row r="126" spans="2:16" ht="15.5" x14ac:dyDescent="0.35">
      <c r="C126" t="s">
        <v>133</v>
      </c>
      <c r="D126" s="5">
        <v>8603416176</v>
      </c>
      <c r="E126" s="5">
        <v>8603416176</v>
      </c>
      <c r="F126" s="5">
        <v>8603416176</v>
      </c>
      <c r="G126" s="5">
        <v>8603416176</v>
      </c>
      <c r="I126" s="5">
        <v>8603416176</v>
      </c>
      <c r="J126" s="5">
        <v>8603416176</v>
      </c>
      <c r="K126" s="5">
        <v>8603416176</v>
      </c>
      <c r="L126" s="5">
        <v>8603416176</v>
      </c>
      <c r="M126" s="5">
        <v>8603416176</v>
      </c>
      <c r="N126" s="5">
        <v>150000</v>
      </c>
      <c r="O126" s="5">
        <v>7500000000</v>
      </c>
      <c r="P126" s="5">
        <v>7500000000</v>
      </c>
    </row>
    <row r="128" spans="2:16" ht="15.5" x14ac:dyDescent="0.35">
      <c r="B128" t="s">
        <v>134</v>
      </c>
      <c r="C128" t="s">
        <v>135</v>
      </c>
      <c r="D128" s="5">
        <v>3575429150</v>
      </c>
      <c r="E128" s="5">
        <v>273622994</v>
      </c>
      <c r="F128" s="5">
        <v>199643170573</v>
      </c>
      <c r="G128" s="5">
        <v>16030678968</v>
      </c>
      <c r="I128" s="5">
        <v>250621859694</v>
      </c>
      <c r="J128" s="5">
        <v>33979487371</v>
      </c>
      <c r="K128" s="5">
        <v>51438728484</v>
      </c>
      <c r="L128" s="5">
        <v>131084359442</v>
      </c>
      <c r="M128" s="5">
        <v>349438392180</v>
      </c>
      <c r="N128" s="5">
        <v>190358533077</v>
      </c>
      <c r="O128" s="5">
        <v>89715033956</v>
      </c>
      <c r="P128" s="5">
        <v>115396414803</v>
      </c>
    </row>
    <row r="129" spans="3:16" ht="15.5" x14ac:dyDescent="0.35">
      <c r="C129" t="s">
        <v>136</v>
      </c>
      <c r="D129" s="5">
        <v>389125166496</v>
      </c>
      <c r="E129" s="5">
        <v>359232011321</v>
      </c>
      <c r="F129" s="5">
        <v>484505371640</v>
      </c>
      <c r="G129" s="5">
        <v>397723308181</v>
      </c>
      <c r="I129" s="5">
        <v>1611125750921</v>
      </c>
      <c r="J129" s="5">
        <v>1525558998211</v>
      </c>
      <c r="K129" s="5">
        <v>1284421935179</v>
      </c>
      <c r="L129" s="5">
        <v>1777236400921</v>
      </c>
      <c r="M129" s="5">
        <v>1673629993229</v>
      </c>
      <c r="N129" s="5">
        <v>1108386681210</v>
      </c>
      <c r="O129" s="5">
        <v>984546045348</v>
      </c>
      <c r="P129" s="5">
        <v>853101747969</v>
      </c>
    </row>
    <row r="130" spans="3:16" ht="15.5" x14ac:dyDescent="0.35">
      <c r="C130" t="s">
        <v>500</v>
      </c>
      <c r="D130" s="5">
        <v>-251484627486</v>
      </c>
      <c r="E130" s="5">
        <v>-232999752772</v>
      </c>
      <c r="F130" s="5">
        <v>-143734412759</v>
      </c>
      <c r="G130" s="5">
        <v>-260637683749</v>
      </c>
      <c r="I130" s="5">
        <v>-860617479988</v>
      </c>
      <c r="J130" s="5">
        <v>-1021599963964</v>
      </c>
      <c r="K130" s="5">
        <v>-777550032840</v>
      </c>
      <c r="L130" s="5">
        <v>-1152049889006</v>
      </c>
      <c r="M130" s="5">
        <v>-1027848868469</v>
      </c>
      <c r="N130" s="5">
        <v>-753304616728</v>
      </c>
      <c r="O130" s="5">
        <v>-637988377338</v>
      </c>
      <c r="P130" s="5">
        <v>-535223428959</v>
      </c>
    </row>
    <row r="131" spans="3:16" ht="15.5" x14ac:dyDescent="0.35">
      <c r="C131" t="s">
        <v>139</v>
      </c>
      <c r="D131" s="5">
        <v>-114078299282</v>
      </c>
      <c r="E131" s="5">
        <v>-109128728616</v>
      </c>
      <c r="F131" s="5">
        <v>-99348741838</v>
      </c>
      <c r="G131" s="5">
        <v>-100130391996</v>
      </c>
      <c r="I131" s="5">
        <v>-408387618096</v>
      </c>
      <c r="J131" s="5">
        <v>-391694842342</v>
      </c>
      <c r="K131" s="5">
        <v>-377149298776</v>
      </c>
      <c r="L131" s="5">
        <v>-353477512450</v>
      </c>
      <c r="M131" s="5">
        <v>-255618642338</v>
      </c>
      <c r="N131" s="5">
        <v>-113105544372</v>
      </c>
      <c r="O131" s="5">
        <v>-149705041301</v>
      </c>
      <c r="P131" s="5">
        <v>-149415988014</v>
      </c>
    </row>
    <row r="132" spans="3:16" ht="15.5" x14ac:dyDescent="0.35">
      <c r="C132" t="s">
        <v>501</v>
      </c>
      <c r="D132" s="5">
        <v>4216993666</v>
      </c>
      <c r="E132" s="5">
        <v>4507085388</v>
      </c>
      <c r="F132" s="5">
        <v>7772076447</v>
      </c>
      <c r="G132" s="5">
        <v>4526913134</v>
      </c>
      <c r="I132" s="5">
        <v>22931465736</v>
      </c>
      <c r="J132" s="5">
        <v>18640836625</v>
      </c>
      <c r="K132" s="5">
        <v>8424381208</v>
      </c>
      <c r="L132" s="5">
        <v>8362881293</v>
      </c>
      <c r="M132" s="5">
        <v>10178168958</v>
      </c>
      <c r="N132" s="5">
        <v>4733986258</v>
      </c>
      <c r="O132" s="5">
        <v>2041169378</v>
      </c>
      <c r="P132" s="5">
        <v>1967408709</v>
      </c>
    </row>
    <row r="133" spans="3:16" ht="15.5" x14ac:dyDescent="0.35">
      <c r="C133" t="s">
        <v>502</v>
      </c>
      <c r="D133" s="5">
        <v>-17685091445</v>
      </c>
      <c r="E133" s="5">
        <v>-17810743607</v>
      </c>
      <c r="F133" s="5">
        <v>-17487081191</v>
      </c>
      <c r="G133" s="5">
        <v>-17792801676</v>
      </c>
      <c r="I133" s="5">
        <v>-67970680546</v>
      </c>
      <c r="J133" s="5">
        <v>-68053448455</v>
      </c>
      <c r="K133" s="5">
        <v>-57763637343</v>
      </c>
      <c r="L133" s="5">
        <v>-47119576208</v>
      </c>
      <c r="M133" s="5">
        <v>-28015892568</v>
      </c>
      <c r="N133" s="5">
        <v>-52762483046</v>
      </c>
      <c r="O133" s="5">
        <v>-58351049790</v>
      </c>
      <c r="P133" s="5">
        <v>-56840288788</v>
      </c>
    </row>
    <row r="134" spans="3:16" ht="15.5" x14ac:dyDescent="0.35">
      <c r="C134" t="s">
        <v>363</v>
      </c>
      <c r="D134" s="5">
        <v>-8676411957</v>
      </c>
      <c r="E134" s="5">
        <v>-1114735603</v>
      </c>
      <c r="F134" s="5">
        <v>-4268237879</v>
      </c>
      <c r="G134" s="5">
        <v>-6105491643</v>
      </c>
      <c r="I134" s="5">
        <v>-13665444970</v>
      </c>
      <c r="J134" s="5">
        <v>-17811853548</v>
      </c>
      <c r="K134" s="5">
        <v>-28055416243</v>
      </c>
      <c r="L134" s="5">
        <v>-102315834680</v>
      </c>
      <c r="M134" s="5">
        <v>-34489462129</v>
      </c>
      <c r="N134" s="5">
        <v>-14875016357</v>
      </c>
      <c r="O134" s="5">
        <v>-17214155015</v>
      </c>
      <c r="P134" s="5">
        <v>-14300880257</v>
      </c>
    </row>
    <row r="135" spans="3:16" ht="15.5" x14ac:dyDescent="0.35">
      <c r="C135" t="s">
        <v>503</v>
      </c>
      <c r="D135" s="5">
        <v>2157699158</v>
      </c>
      <c r="E135" s="5">
        <v>-2411513117</v>
      </c>
      <c r="F135" s="5">
        <v>-27795803847</v>
      </c>
      <c r="G135" s="5">
        <v>-1553173283</v>
      </c>
      <c r="I135" s="5">
        <v>-32794133363</v>
      </c>
      <c r="J135" s="5">
        <v>-11060239156</v>
      </c>
      <c r="K135" s="5">
        <v>-889202701</v>
      </c>
      <c r="L135" s="5">
        <v>447889572</v>
      </c>
      <c r="M135" s="5">
        <v>11603095497</v>
      </c>
      <c r="N135" s="5">
        <v>11285526112</v>
      </c>
      <c r="O135" s="5">
        <v>-33613557326</v>
      </c>
      <c r="P135" s="5">
        <v>16107844143</v>
      </c>
    </row>
    <row r="136" spans="3:16" ht="15.5" x14ac:dyDescent="0.35">
      <c r="C136" t="s">
        <v>144</v>
      </c>
      <c r="D136" s="5">
        <v>111538231203</v>
      </c>
      <c r="E136" s="5">
        <v>45752984611</v>
      </c>
      <c r="F136" s="5">
        <v>-68859687879</v>
      </c>
      <c r="G136" s="5">
        <v>56567856214</v>
      </c>
      <c r="I136" s="5">
        <v>10042921475</v>
      </c>
      <c r="J136" s="5">
        <v>372585952682</v>
      </c>
      <c r="K136" s="5">
        <v>153563150624</v>
      </c>
      <c r="L136" s="5">
        <v>106466159406</v>
      </c>
      <c r="M136" s="5">
        <v>158468151885</v>
      </c>
      <c r="N136" s="5">
        <v>383545565804</v>
      </c>
      <c r="O136" s="5">
        <v>-15804778580</v>
      </c>
      <c r="P136" s="5">
        <v>53841481554</v>
      </c>
    </row>
    <row r="137" spans="3:16" ht="15.5" x14ac:dyDescent="0.35">
      <c r="C137" t="s">
        <v>145</v>
      </c>
      <c r="D137" s="5">
        <v>-112884149757</v>
      </c>
      <c r="E137" s="5">
        <v>-39046450585</v>
      </c>
      <c r="F137" s="5">
        <v>-114877788488</v>
      </c>
      <c r="G137" s="5">
        <v>-23198811562</v>
      </c>
      <c r="I137" s="5">
        <v>-217412095335</v>
      </c>
      <c r="J137" s="5">
        <v>-245291393404</v>
      </c>
      <c r="K137" s="5">
        <v>-212221540575</v>
      </c>
      <c r="L137" s="5">
        <v>-438033856431</v>
      </c>
      <c r="M137" s="5">
        <v>-319670362181</v>
      </c>
      <c r="N137" s="5">
        <v>-49172130106</v>
      </c>
      <c r="O137" s="5">
        <v>-76289419848</v>
      </c>
      <c r="P137" s="5">
        <v>-161933007662</v>
      </c>
    </row>
    <row r="138" spans="3:16" ht="15.5" x14ac:dyDescent="0.35">
      <c r="C138" t="s">
        <v>146</v>
      </c>
      <c r="D138" s="5">
        <v>-112884149757</v>
      </c>
      <c r="E138" s="5">
        <v>-39046450585</v>
      </c>
      <c r="F138" s="5">
        <v>-116260386977</v>
      </c>
      <c r="G138" s="5">
        <v>-23309532631</v>
      </c>
      <c r="I138" s="5">
        <v>-218905414893</v>
      </c>
      <c r="J138" s="5">
        <v>-163412509355</v>
      </c>
      <c r="K138" s="5">
        <v>-209353390575</v>
      </c>
      <c r="L138" s="5">
        <v>-301730050964</v>
      </c>
      <c r="M138" s="5">
        <v>-298175362181</v>
      </c>
      <c r="N138" s="5">
        <v>-49606709171</v>
      </c>
      <c r="O138" s="5">
        <v>-72500813033</v>
      </c>
      <c r="P138" s="5">
        <v>-156542017697</v>
      </c>
    </row>
    <row r="139" spans="3:16" ht="15.5" x14ac:dyDescent="0.35">
      <c r="C139" t="s">
        <v>504</v>
      </c>
      <c r="J139" s="5">
        <v>-72612585817</v>
      </c>
    </row>
    <row r="140" spans="3:16" ht="15.5" x14ac:dyDescent="0.35">
      <c r="C140" t="s">
        <v>505</v>
      </c>
      <c r="J140" s="5">
        <v>-10281661136</v>
      </c>
    </row>
    <row r="141" spans="3:16" ht="15.5" x14ac:dyDescent="0.35">
      <c r="C141" t="s">
        <v>506</v>
      </c>
    </row>
    <row r="142" spans="3:16" ht="15.5" x14ac:dyDescent="0.35">
      <c r="C142" t="s">
        <v>326</v>
      </c>
      <c r="F142" s="5">
        <v>1382598489</v>
      </c>
      <c r="G142" s="5">
        <v>110721069</v>
      </c>
      <c r="I142" s="5">
        <v>1493319558</v>
      </c>
      <c r="J142" s="5">
        <v>1015362904</v>
      </c>
      <c r="K142" s="5">
        <v>1637850000</v>
      </c>
      <c r="L142" s="5">
        <v>24787500</v>
      </c>
      <c r="N142" s="5">
        <v>228333334</v>
      </c>
      <c r="O142" s="5">
        <v>54464990</v>
      </c>
      <c r="P142" s="5">
        <v>27632863</v>
      </c>
    </row>
    <row r="143" spans="3:16" ht="15.5" x14ac:dyDescent="0.35">
      <c r="C143" t="s">
        <v>507</v>
      </c>
      <c r="K143" s="5">
        <v>-4506000000</v>
      </c>
      <c r="L143" s="5">
        <v>-136328592967</v>
      </c>
      <c r="M143" s="5">
        <v>-21495000000</v>
      </c>
      <c r="O143" s="5">
        <v>-11760000000</v>
      </c>
      <c r="P143" s="5">
        <v>-367500000</v>
      </c>
    </row>
    <row r="144" spans="3:16" ht="15.5" x14ac:dyDescent="0.35">
      <c r="C144" t="s">
        <v>508</v>
      </c>
      <c r="N144" s="5">
        <v>206245731</v>
      </c>
      <c r="O144" s="5">
        <v>7916928195</v>
      </c>
      <c r="P144" s="5">
        <v>-5051122828</v>
      </c>
    </row>
    <row r="145" spans="3:16" ht="15.5" x14ac:dyDescent="0.35">
      <c r="C145" t="s">
        <v>153</v>
      </c>
      <c r="D145" s="5">
        <v>111538231203</v>
      </c>
      <c r="E145" s="5">
        <v>45752984611</v>
      </c>
      <c r="F145" s="5">
        <v>-68859687879</v>
      </c>
      <c r="G145" s="5">
        <v>56567856214</v>
      </c>
      <c r="I145" s="5">
        <v>10042921475</v>
      </c>
      <c r="J145" s="5">
        <v>372585952682</v>
      </c>
      <c r="K145" s="5">
        <v>153563150624</v>
      </c>
      <c r="L145" s="5">
        <v>106466159406</v>
      </c>
      <c r="M145" s="5">
        <v>158468151885</v>
      </c>
      <c r="N145" s="5">
        <v>383545565804</v>
      </c>
      <c r="O145" s="5">
        <v>-15804778580</v>
      </c>
      <c r="P145" s="5">
        <v>53841481554</v>
      </c>
    </row>
    <row r="146" spans="3:16" ht="15.5" x14ac:dyDescent="0.35">
      <c r="C146" t="s">
        <v>509</v>
      </c>
      <c r="M146" s="5">
        <v>-157718500160</v>
      </c>
      <c r="N146" s="5">
        <v>301000000000</v>
      </c>
    </row>
    <row r="147" spans="3:16" ht="15.5" x14ac:dyDescent="0.35">
      <c r="C147" t="s">
        <v>322</v>
      </c>
      <c r="M147" s="5">
        <v>7246377915</v>
      </c>
      <c r="N147" s="5">
        <v>-28081621182</v>
      </c>
      <c r="O147" s="5">
        <v>14335151953</v>
      </c>
      <c r="P147" s="5">
        <v>-49787599560</v>
      </c>
    </row>
    <row r="148" spans="3:16" ht="15.5" x14ac:dyDescent="0.35">
      <c r="C148" t="s">
        <v>273</v>
      </c>
      <c r="D148" s="5">
        <v>107897149427</v>
      </c>
      <c r="E148" s="5">
        <v>76577454409</v>
      </c>
      <c r="F148" s="5">
        <v>79256515989</v>
      </c>
      <c r="G148" s="5">
        <v>17614514664</v>
      </c>
      <c r="I148" s="5">
        <v>178622359690</v>
      </c>
      <c r="J148" s="5">
        <v>492138085083</v>
      </c>
      <c r="K148" s="5">
        <v>1152656202389</v>
      </c>
      <c r="L148" s="5">
        <v>297955298245</v>
      </c>
      <c r="M148" s="5">
        <v>143795915364</v>
      </c>
      <c r="O148" s="5">
        <v>15663780604</v>
      </c>
      <c r="P148" s="5">
        <v>302928410300</v>
      </c>
    </row>
    <row r="149" spans="3:16" ht="15.5" x14ac:dyDescent="0.35">
      <c r="C149" t="s">
        <v>510</v>
      </c>
    </row>
    <row r="150" spans="3:16" ht="15.5" x14ac:dyDescent="0.35">
      <c r="C150" t="s">
        <v>511</v>
      </c>
      <c r="D150" s="5">
        <v>-6315734002</v>
      </c>
      <c r="E150" s="5">
        <v>-6718576169</v>
      </c>
      <c r="F150" s="5">
        <v>-53878580214</v>
      </c>
      <c r="G150" s="5">
        <v>32360064596</v>
      </c>
      <c r="I150" s="5">
        <v>-53878580214</v>
      </c>
      <c r="J150" s="5">
        <v>-428420013206</v>
      </c>
      <c r="K150" s="5">
        <v>-976305604183</v>
      </c>
      <c r="L150" s="5">
        <v>-56290969450</v>
      </c>
      <c r="M150" s="5">
        <v>-20092731834</v>
      </c>
      <c r="N150" s="5">
        <v>-27831917568</v>
      </c>
      <c r="O150" s="5">
        <v>-31167988303</v>
      </c>
      <c r="P150" s="5">
        <v>-186483646140</v>
      </c>
    </row>
    <row r="151" spans="3:16" ht="15.5" x14ac:dyDescent="0.35">
      <c r="C151" t="s">
        <v>512</v>
      </c>
      <c r="D151" s="5">
        <v>-2843841634</v>
      </c>
      <c r="E151" s="5">
        <v>-24105893629</v>
      </c>
      <c r="F151" s="5">
        <v>-89719584763</v>
      </c>
      <c r="G151" s="5">
        <v>6593276954</v>
      </c>
      <c r="I151" s="5">
        <v>-98699072459</v>
      </c>
      <c r="J151" s="5">
        <v>-23968116240</v>
      </c>
    </row>
    <row r="152" spans="3:16" ht="15.5" x14ac:dyDescent="0.35">
      <c r="C152" t="s">
        <v>513</v>
      </c>
      <c r="O152" s="5">
        <v>-53629834</v>
      </c>
      <c r="P152" s="5">
        <v>534316954</v>
      </c>
    </row>
    <row r="153" spans="3:16" ht="15.5" x14ac:dyDescent="0.35">
      <c r="C153" t="s">
        <v>347</v>
      </c>
      <c r="D153" s="5">
        <v>-20824342588</v>
      </c>
      <c r="F153" s="5">
        <v>-4919350000</v>
      </c>
      <c r="I153" s="5">
        <v>-16403096651</v>
      </c>
      <c r="J153" s="5">
        <v>-63930605455</v>
      </c>
      <c r="K153" s="5">
        <v>-22787447582</v>
      </c>
      <c r="L153" s="5">
        <v>-140280006679</v>
      </c>
      <c r="M153" s="5">
        <v>-40854781530</v>
      </c>
      <c r="N153" s="5">
        <v>-10540895446</v>
      </c>
      <c r="O153" s="5">
        <v>-14642093000</v>
      </c>
      <c r="P153" s="5">
        <v>-16350000000</v>
      </c>
    </row>
    <row r="154" spans="3:16" ht="15.5" x14ac:dyDescent="0.35">
      <c r="C154" t="s">
        <v>514</v>
      </c>
      <c r="D154" s="5">
        <v>33625000000</v>
      </c>
      <c r="F154" s="5">
        <v>401311109</v>
      </c>
      <c r="I154" s="5">
        <v>401311109</v>
      </c>
      <c r="J154" s="5">
        <v>396766602500</v>
      </c>
    </row>
    <row r="155" spans="3:16" ht="15.5" x14ac:dyDescent="0.35">
      <c r="C155" t="s">
        <v>515</v>
      </c>
      <c r="L155" s="5">
        <v>5081837290</v>
      </c>
      <c r="M155" s="5">
        <v>3000000</v>
      </c>
      <c r="O155" s="5">
        <v>60000000</v>
      </c>
      <c r="P155" s="5">
        <v>3000000000</v>
      </c>
    </row>
    <row r="156" spans="3:16" ht="15.5" x14ac:dyDescent="0.35">
      <c r="C156" t="s">
        <v>129</v>
      </c>
      <c r="M156" s="5">
        <v>226088872130</v>
      </c>
      <c r="N156" s="5">
        <v>149000000000</v>
      </c>
    </row>
    <row r="157" spans="3:16" ht="15.5" x14ac:dyDescent="0.35">
      <c r="C157" t="s">
        <v>163</v>
      </c>
      <c r="D157" s="5">
        <v>2229510596</v>
      </c>
      <c r="E157" s="5">
        <v>6980157020</v>
      </c>
      <c r="F157" s="5">
        <v>15905694206</v>
      </c>
      <c r="G157" s="5">
        <v>49399723620</v>
      </c>
      <c r="I157" s="5">
        <v>43252685834</v>
      </c>
      <c r="J157" s="5">
        <v>161274046649</v>
      </c>
      <c r="K157" s="5">
        <v>-7219661467</v>
      </c>
      <c r="L157" s="5">
        <v>-200483337583</v>
      </c>
      <c r="M157" s="5">
        <v>188236181884</v>
      </c>
      <c r="N157" s="5">
        <v>524731968775</v>
      </c>
      <c r="O157" s="5">
        <v>-2379164472</v>
      </c>
      <c r="P157" s="5">
        <v>7304888695</v>
      </c>
    </row>
    <row r="158" spans="3:16" ht="15.5" x14ac:dyDescent="0.35">
      <c r="C158" t="s">
        <v>164</v>
      </c>
      <c r="E158" s="5">
        <v>826584741908</v>
      </c>
      <c r="I158" s="5">
        <v>783332056074</v>
      </c>
      <c r="J158" s="5">
        <v>622058009425</v>
      </c>
      <c r="K158" s="5">
        <v>629277670892</v>
      </c>
      <c r="L158" s="5">
        <v>829761008475</v>
      </c>
      <c r="M158" s="5">
        <v>641524826591</v>
      </c>
      <c r="N158" s="5">
        <v>100254587466</v>
      </c>
      <c r="O158" s="5">
        <v>102633751938</v>
      </c>
      <c r="P158" s="5">
        <v>95328863243</v>
      </c>
    </row>
    <row r="159" spans="3:16" ht="15.5" x14ac:dyDescent="0.35">
      <c r="C159" t="s">
        <v>166</v>
      </c>
      <c r="D159" s="5">
        <v>2229510596</v>
      </c>
      <c r="E159" s="5">
        <v>833564898928</v>
      </c>
      <c r="F159" s="5">
        <v>15905694206</v>
      </c>
      <c r="G159" s="5">
        <v>49399723620</v>
      </c>
      <c r="I159" s="5">
        <v>826584741908</v>
      </c>
      <c r="J159" s="5">
        <v>783332056074</v>
      </c>
      <c r="K159" s="5">
        <v>622058009425</v>
      </c>
      <c r="L159" s="5">
        <v>629277670892</v>
      </c>
      <c r="M159" s="5">
        <v>829761008475</v>
      </c>
      <c r="N159" s="5">
        <v>624986556241</v>
      </c>
      <c r="O159" s="5">
        <v>100254587466</v>
      </c>
      <c r="P159" s="5">
        <v>102633751938</v>
      </c>
    </row>
    <row r="161" spans="2:16" ht="15.5" x14ac:dyDescent="0.35">
      <c r="B161" t="s">
        <v>167</v>
      </c>
      <c r="C161" t="s">
        <v>12</v>
      </c>
      <c r="D161" s="5">
        <v>8600000000</v>
      </c>
      <c r="E161" s="5">
        <v>8600000000</v>
      </c>
      <c r="F161" s="5">
        <v>8600000000</v>
      </c>
      <c r="G161" s="5">
        <v>8600000000</v>
      </c>
      <c r="I161" s="5">
        <v>8600000000</v>
      </c>
      <c r="J161" s="5">
        <v>8600000000</v>
      </c>
      <c r="K161" s="5">
        <v>8600000000</v>
      </c>
      <c r="L161" s="5">
        <v>8600000000</v>
      </c>
      <c r="M161" s="5">
        <v>8600000000</v>
      </c>
      <c r="N161" s="5">
        <v>0</v>
      </c>
      <c r="O161" s="5">
        <v>7500000000</v>
      </c>
      <c r="P161" s="5">
        <v>7500000000</v>
      </c>
    </row>
    <row r="162" spans="2:16" ht="15.5" x14ac:dyDescent="0.35">
      <c r="C162" t="s">
        <v>168</v>
      </c>
      <c r="D162" s="6">
        <v>-1.1200000000000001</v>
      </c>
      <c r="E162" s="6">
        <v>0.01</v>
      </c>
      <c r="F162" s="6">
        <v>0.02</v>
      </c>
      <c r="G162" s="6">
        <v>0.97</v>
      </c>
    </row>
    <row r="163" spans="2:16" ht="15.5" x14ac:dyDescent="0.35">
      <c r="C163" t="s">
        <v>169</v>
      </c>
      <c r="D163" s="6">
        <v>-158.04</v>
      </c>
      <c r="E163" s="5">
        <v>19000</v>
      </c>
      <c r="F163" s="5">
        <v>9500</v>
      </c>
      <c r="G163" s="6">
        <v>173.2</v>
      </c>
    </row>
    <row r="164" spans="2:16" ht="15.5" x14ac:dyDescent="0.35">
      <c r="C164" t="s">
        <v>63</v>
      </c>
      <c r="D164" s="6">
        <v>3.84</v>
      </c>
      <c r="E164" s="6">
        <v>4.4000000000000004</v>
      </c>
      <c r="F164" s="6">
        <v>3.56</v>
      </c>
      <c r="G164" s="6">
        <v>3.64</v>
      </c>
    </row>
    <row r="165" spans="2:16" ht="15.5" x14ac:dyDescent="0.35">
      <c r="C165" t="s">
        <v>170</v>
      </c>
      <c r="D165" s="5">
        <v>46890000000</v>
      </c>
      <c r="E165" s="5">
        <v>45620000000</v>
      </c>
      <c r="F165" s="5">
        <v>71250000000</v>
      </c>
      <c r="G165" s="6">
        <v>67019999999.999992</v>
      </c>
    </row>
    <row r="166" spans="2:16" ht="15.5" x14ac:dyDescent="0.35">
      <c r="C166" t="s">
        <v>171</v>
      </c>
      <c r="D166" s="6">
        <v>-2.3E-3</v>
      </c>
      <c r="E166" s="5">
        <v>0</v>
      </c>
      <c r="F166" s="5">
        <v>0</v>
      </c>
      <c r="G166" s="6">
        <v>2.3E-3</v>
      </c>
    </row>
    <row r="167" spans="2:16" ht="15.5" x14ac:dyDescent="0.35">
      <c r="C167" t="s">
        <v>172</v>
      </c>
      <c r="D167" s="6">
        <v>-5.0000000000000001E-3</v>
      </c>
      <c r="E167" s="5">
        <v>0</v>
      </c>
      <c r="F167" s="6">
        <v>1E-4</v>
      </c>
      <c r="G167" s="6">
        <v>4.8999999999999998E-3</v>
      </c>
    </row>
    <row r="168" spans="2:16" ht="15.5" x14ac:dyDescent="0.35">
      <c r="C168" t="s">
        <v>173</v>
      </c>
      <c r="D168" s="6">
        <v>4.8999999999999998E-3</v>
      </c>
      <c r="E168" s="6">
        <v>5.3E-3</v>
      </c>
      <c r="F168" s="6">
        <v>1.47E-2</v>
      </c>
      <c r="G168" s="6">
        <v>1.11E-2</v>
      </c>
    </row>
    <row r="169" spans="2:16" ht="15.5" x14ac:dyDescent="0.35">
      <c r="C169" t="s">
        <v>174</v>
      </c>
      <c r="D169" s="6">
        <v>0.93</v>
      </c>
      <c r="E169" s="6">
        <v>0.99</v>
      </c>
      <c r="F169" s="6">
        <v>2.72</v>
      </c>
      <c r="G169" s="6">
        <v>1.86</v>
      </c>
    </row>
    <row r="170" spans="2:16" ht="15.5" x14ac:dyDescent="0.35">
      <c r="C170" t="s">
        <v>175</v>
      </c>
      <c r="D170" s="5">
        <v>2382000000000</v>
      </c>
      <c r="E170" s="5">
        <v>2395000000000</v>
      </c>
      <c r="F170" s="5">
        <v>2395000000000</v>
      </c>
      <c r="G170" s="5">
        <v>2156000000000</v>
      </c>
    </row>
    <row r="171" spans="2:16" ht="15.5" x14ac:dyDescent="0.35">
      <c r="C171" t="s">
        <v>176</v>
      </c>
      <c r="D171" s="6">
        <v>0.78</v>
      </c>
      <c r="E171" s="6">
        <v>0.84</v>
      </c>
      <c r="F171" s="6">
        <v>0.84</v>
      </c>
      <c r="G171" s="6">
        <v>0.84</v>
      </c>
    </row>
    <row r="172" spans="2:16" ht="15.5" x14ac:dyDescent="0.35">
      <c r="C172" t="s">
        <v>177</v>
      </c>
      <c r="D172" s="6">
        <v>225.75</v>
      </c>
      <c r="E172" s="6">
        <v>226.65</v>
      </c>
      <c r="F172" s="6">
        <v>226.64</v>
      </c>
      <c r="G172" s="6">
        <v>199.72</v>
      </c>
    </row>
    <row r="173" spans="2:16" ht="15.5" x14ac:dyDescent="0.35">
      <c r="C173" t="s">
        <v>178</v>
      </c>
      <c r="D173" s="6">
        <v>0.82</v>
      </c>
      <c r="E173" s="6">
        <v>0.88</v>
      </c>
      <c r="F173" s="6">
        <v>0.88</v>
      </c>
      <c r="G173" s="6">
        <v>0.89</v>
      </c>
    </row>
    <row r="174" spans="2:16" ht="15.5" x14ac:dyDescent="0.35">
      <c r="C174" t="s">
        <v>179</v>
      </c>
      <c r="D174" s="6">
        <v>214.74</v>
      </c>
      <c r="E174" s="6">
        <v>215.63</v>
      </c>
      <c r="F174" s="6">
        <v>215.63</v>
      </c>
      <c r="G174" s="6">
        <v>188.71</v>
      </c>
    </row>
    <row r="175" spans="2:16" ht="15.5" x14ac:dyDescent="0.35">
      <c r="C175" t="s">
        <v>180</v>
      </c>
      <c r="D175" s="5">
        <v>495000000000</v>
      </c>
      <c r="E175" s="5">
        <v>501000000000</v>
      </c>
      <c r="F175" s="5">
        <v>494000000000</v>
      </c>
      <c r="G175" s="5">
        <v>448000000000</v>
      </c>
    </row>
    <row r="176" spans="2:16" ht="15.5" x14ac:dyDescent="0.35">
      <c r="C176" t="s">
        <v>181</v>
      </c>
      <c r="D176" s="5">
        <v>892000000000</v>
      </c>
      <c r="E176" s="5">
        <v>785000000000</v>
      </c>
      <c r="F176" s="5">
        <v>722000000000</v>
      </c>
      <c r="G176" s="5">
        <v>742000000000</v>
      </c>
    </row>
    <row r="177" spans="3:16" ht="15.5" x14ac:dyDescent="0.35">
      <c r="C177" t="s">
        <v>182</v>
      </c>
      <c r="D177" s="5">
        <v>1942000000000</v>
      </c>
      <c r="E177" s="5">
        <v>1950000000000</v>
      </c>
      <c r="F177" s="5">
        <v>1950000000000</v>
      </c>
      <c r="G177" s="5">
        <v>1718000000000</v>
      </c>
    </row>
    <row r="178" spans="3:16" ht="15.5" x14ac:dyDescent="0.35">
      <c r="C178" t="s">
        <v>24</v>
      </c>
      <c r="D178" s="5">
        <v>1387000000000</v>
      </c>
      <c r="E178" s="5">
        <v>1285000000000</v>
      </c>
      <c r="F178" s="5">
        <v>1216000000000</v>
      </c>
      <c r="G178" s="5">
        <v>1190000000000</v>
      </c>
    </row>
    <row r="179" spans="3:16" ht="15.5" x14ac:dyDescent="0.35">
      <c r="C179" t="s">
        <v>21</v>
      </c>
      <c r="D179" s="5">
        <v>551000000000</v>
      </c>
      <c r="E179" s="5">
        <v>452000000000</v>
      </c>
      <c r="F179" s="5">
        <v>389000000000</v>
      </c>
      <c r="G179" s="5">
        <v>380000000000</v>
      </c>
    </row>
    <row r="180" spans="3:16" ht="15.5" x14ac:dyDescent="0.35">
      <c r="C180" t="s">
        <v>183</v>
      </c>
      <c r="D180" s="5">
        <v>513000000000</v>
      </c>
      <c r="E180" s="5">
        <v>504000000000</v>
      </c>
      <c r="F180" s="5">
        <v>464000000000</v>
      </c>
      <c r="G180" s="5">
        <v>567000000000</v>
      </c>
    </row>
    <row r="181" spans="3:16" ht="15.5" x14ac:dyDescent="0.35">
      <c r="C181" t="s">
        <v>184</v>
      </c>
      <c r="D181" s="5">
        <v>4000000000</v>
      </c>
      <c r="E181" s="5">
        <v>0</v>
      </c>
      <c r="F181" s="5">
        <v>200000000000</v>
      </c>
      <c r="G181" s="5">
        <v>16000000000</v>
      </c>
    </row>
    <row r="182" spans="3:16" ht="15.5" x14ac:dyDescent="0.35">
      <c r="C182" t="s">
        <v>185</v>
      </c>
      <c r="D182" s="5">
        <v>-113000000000</v>
      </c>
      <c r="E182" s="5">
        <v>-39000000000</v>
      </c>
      <c r="F182" s="5">
        <v>-116000000000</v>
      </c>
      <c r="G182" s="5">
        <v>-23000000000</v>
      </c>
    </row>
    <row r="183" spans="3:16" ht="15.5" x14ac:dyDescent="0.35">
      <c r="C183" t="s">
        <v>13</v>
      </c>
      <c r="D183" s="5">
        <v>-109000000000</v>
      </c>
      <c r="E183" s="5">
        <v>-39000000000</v>
      </c>
      <c r="F183" s="5">
        <v>83000000000</v>
      </c>
      <c r="G183" s="5">
        <v>-7000000000</v>
      </c>
    </row>
    <row r="184" spans="3:16" ht="15.5" x14ac:dyDescent="0.35">
      <c r="C184" t="s">
        <v>16</v>
      </c>
      <c r="D184" s="6">
        <v>-12.71</v>
      </c>
      <c r="E184" s="6">
        <v>-4.51</v>
      </c>
      <c r="F184" s="6">
        <v>9.69</v>
      </c>
      <c r="G184" s="6">
        <v>-0.85</v>
      </c>
    </row>
    <row r="185" spans="3:16" ht="15.5" x14ac:dyDescent="0.35">
      <c r="C185" t="s">
        <v>48</v>
      </c>
      <c r="I185" s="6">
        <v>1.44</v>
      </c>
      <c r="J185" s="6">
        <v>1.39</v>
      </c>
      <c r="K185" s="6">
        <v>0.87</v>
      </c>
      <c r="L185" s="6">
        <v>9.67</v>
      </c>
      <c r="M185" s="6">
        <v>24.93</v>
      </c>
      <c r="N185" s="6">
        <v>591940.26</v>
      </c>
      <c r="O185" s="6">
        <v>2.65</v>
      </c>
      <c r="P185" s="6">
        <v>0.68</v>
      </c>
    </row>
    <row r="186" spans="3:16" ht="15.5" x14ac:dyDescent="0.35">
      <c r="C186" t="s">
        <v>62</v>
      </c>
      <c r="I186" s="6">
        <v>131.94</v>
      </c>
      <c r="J186" s="6">
        <v>176.98</v>
      </c>
      <c r="K186" s="6">
        <v>374.71</v>
      </c>
      <c r="L186" s="6">
        <v>42.61</v>
      </c>
      <c r="M186" s="6">
        <v>33.29</v>
      </c>
      <c r="N186" s="5">
        <v>0</v>
      </c>
      <c r="O186" s="5">
        <v>0</v>
      </c>
      <c r="P186" s="5">
        <v>0</v>
      </c>
    </row>
    <row r="187" spans="3:16" ht="15.5" x14ac:dyDescent="0.35">
      <c r="C187" t="s">
        <v>65</v>
      </c>
      <c r="I187" s="6">
        <v>1.01</v>
      </c>
      <c r="J187" s="6">
        <v>1.36</v>
      </c>
      <c r="K187" s="6">
        <v>1.88</v>
      </c>
      <c r="L187" s="6">
        <v>2.14</v>
      </c>
      <c r="M187" s="6">
        <v>3.78</v>
      </c>
      <c r="N187" s="5">
        <v>0</v>
      </c>
      <c r="O187" s="5">
        <v>0</v>
      </c>
      <c r="P187" s="5">
        <v>0</v>
      </c>
    </row>
    <row r="188" spans="3:16" ht="15.5" x14ac:dyDescent="0.35">
      <c r="C188" t="s">
        <v>186</v>
      </c>
      <c r="I188" s="5">
        <v>240540000000</v>
      </c>
      <c r="J188" s="5">
        <v>218800000000</v>
      </c>
      <c r="K188" s="5">
        <v>235790000000</v>
      </c>
      <c r="L188" s="5">
        <v>352870000000</v>
      </c>
      <c r="M188" s="5">
        <v>525980000000</v>
      </c>
      <c r="N188" s="5">
        <v>224110000000</v>
      </c>
      <c r="O188" s="5">
        <v>184510000000</v>
      </c>
      <c r="P188" s="5">
        <v>103150000000</v>
      </c>
    </row>
    <row r="189" spans="3:16" ht="15.5" x14ac:dyDescent="0.35">
      <c r="C189" t="s">
        <v>187</v>
      </c>
      <c r="I189" s="6">
        <v>3.0999999999999999E-3</v>
      </c>
      <c r="J189" s="6">
        <v>3.4999999999999996E-3</v>
      </c>
      <c r="K189" s="6">
        <v>2.3999999999999998E-3</v>
      </c>
      <c r="L189" s="6">
        <v>2.8300000000000002E-2</v>
      </c>
      <c r="M189" s="6">
        <v>7.6200000000000004E-2</v>
      </c>
      <c r="N189" s="6">
        <v>4.1100000000000005E-2</v>
      </c>
      <c r="O189" s="6">
        <v>1.4199999999999999E-2</v>
      </c>
      <c r="P189" s="6">
        <v>4.0999999999999995E-3</v>
      </c>
    </row>
    <row r="190" spans="3:16" ht="15.5" x14ac:dyDescent="0.35">
      <c r="C190" t="s">
        <v>188</v>
      </c>
      <c r="I190" s="6">
        <v>6.4000000000000003E-3</v>
      </c>
      <c r="J190" s="6">
        <v>6.9999999999999993E-3</v>
      </c>
      <c r="K190" s="6">
        <v>4.6999999999999993E-3</v>
      </c>
      <c r="L190" s="6">
        <v>5.21E-2</v>
      </c>
      <c r="M190" s="6">
        <v>0.13830000000000001</v>
      </c>
      <c r="N190" s="6">
        <v>8.9200000000000002E-2</v>
      </c>
      <c r="O190" s="6">
        <v>3.2199999999999999E-2</v>
      </c>
      <c r="P190" s="6">
        <v>1.04E-2</v>
      </c>
    </row>
    <row r="191" spans="3:16" ht="15.5" x14ac:dyDescent="0.35">
      <c r="C191" t="s">
        <v>189</v>
      </c>
      <c r="I191" s="6">
        <v>3.7699999999999997E-2</v>
      </c>
      <c r="J191" s="6">
        <v>3.6699999999999997E-2</v>
      </c>
      <c r="K191" s="6">
        <v>3.7699999999999997E-2</v>
      </c>
      <c r="L191" s="6">
        <v>9.8400000000000001E-2</v>
      </c>
      <c r="M191" s="6">
        <v>0.2606</v>
      </c>
      <c r="N191" s="6">
        <v>0.1193</v>
      </c>
      <c r="O191" s="6">
        <v>0.12130000000000001</v>
      </c>
      <c r="P191" s="6">
        <v>0.11310000000000001</v>
      </c>
    </row>
    <row r="192" spans="3:16" ht="15.5" x14ac:dyDescent="0.35">
      <c r="C192" t="s">
        <v>190</v>
      </c>
      <c r="I192" s="6">
        <v>1.72</v>
      </c>
      <c r="J192" s="6">
        <v>1.46</v>
      </c>
      <c r="K192" s="6">
        <v>1.57</v>
      </c>
      <c r="L192" s="6">
        <v>4.5599999999999996</v>
      </c>
      <c r="M192" s="6">
        <v>16.54</v>
      </c>
      <c r="N192" s="6">
        <v>2.94</v>
      </c>
      <c r="O192" s="6">
        <v>2.27</v>
      </c>
      <c r="P192" s="6">
        <v>1.04</v>
      </c>
    </row>
    <row r="193" spans="2:16" ht="15.5" x14ac:dyDescent="0.35">
      <c r="C193" t="s">
        <v>59</v>
      </c>
      <c r="I193" s="6">
        <v>0.84</v>
      </c>
      <c r="J193" s="6">
        <v>1.24</v>
      </c>
      <c r="K193" s="6">
        <v>1.76</v>
      </c>
      <c r="L193" s="6">
        <v>2.2200000000000002</v>
      </c>
      <c r="M193" s="6">
        <v>4.5999999999999996</v>
      </c>
      <c r="N193" s="5">
        <v>0</v>
      </c>
      <c r="O193" s="5">
        <v>0</v>
      </c>
      <c r="P193" s="5">
        <v>0</v>
      </c>
    </row>
    <row r="194" spans="2:16" ht="15.5" x14ac:dyDescent="0.35">
      <c r="C194" t="s">
        <v>56</v>
      </c>
      <c r="I194" s="6">
        <v>226.64</v>
      </c>
      <c r="J194" s="6">
        <v>199.16</v>
      </c>
      <c r="K194" s="6">
        <v>184.79</v>
      </c>
      <c r="L194" s="6">
        <v>185.53</v>
      </c>
      <c r="M194" s="6">
        <v>180.25</v>
      </c>
      <c r="N194" s="6">
        <v>6634914.7400000002</v>
      </c>
      <c r="O194" s="6">
        <v>82.48</v>
      </c>
      <c r="P194" s="6">
        <v>65.97</v>
      </c>
    </row>
    <row r="195" spans="2:16" ht="15.5" x14ac:dyDescent="0.35">
      <c r="C195" t="s">
        <v>191</v>
      </c>
      <c r="I195" s="6">
        <v>0.88</v>
      </c>
      <c r="J195" s="6">
        <v>1.31</v>
      </c>
      <c r="K195" s="6">
        <v>1.88</v>
      </c>
      <c r="L195" s="6">
        <v>2.36</v>
      </c>
      <c r="M195" s="6">
        <v>4.76</v>
      </c>
      <c r="N195" s="5">
        <v>0</v>
      </c>
      <c r="O195" s="5">
        <v>0</v>
      </c>
      <c r="P195" s="5">
        <v>0</v>
      </c>
    </row>
    <row r="196" spans="2:16" ht="15.5" x14ac:dyDescent="0.35">
      <c r="C196" t="s">
        <v>192</v>
      </c>
      <c r="I196" s="6">
        <v>215.63</v>
      </c>
      <c r="J196" s="6">
        <v>188.14</v>
      </c>
      <c r="K196" s="6">
        <v>173.77</v>
      </c>
      <c r="L196" s="6">
        <v>174.51</v>
      </c>
      <c r="M196" s="6">
        <v>174.34</v>
      </c>
      <c r="N196" s="6">
        <v>6634914.7400000002</v>
      </c>
      <c r="O196" s="6">
        <v>82.48</v>
      </c>
      <c r="P196" s="6">
        <v>65.97</v>
      </c>
    </row>
    <row r="197" spans="2:16" ht="15.5" x14ac:dyDescent="0.35">
      <c r="C197" t="s">
        <v>193</v>
      </c>
      <c r="I197" s="5">
        <v>494000000000</v>
      </c>
      <c r="J197" s="5">
        <v>444000000000</v>
      </c>
      <c r="K197" s="5">
        <v>416000000000</v>
      </c>
      <c r="L197" s="5">
        <v>452000000000</v>
      </c>
      <c r="M197" s="5">
        <v>420000000000</v>
      </c>
      <c r="N197" s="5">
        <v>413000000000</v>
      </c>
      <c r="O197" s="5">
        <v>75000000000</v>
      </c>
      <c r="P197" s="5">
        <v>51000000000</v>
      </c>
    </row>
    <row r="198" spans="2:16" ht="15.5" x14ac:dyDescent="0.35">
      <c r="C198" t="s">
        <v>194</v>
      </c>
      <c r="I198" s="5">
        <v>722000000000</v>
      </c>
      <c r="J198" s="5">
        <v>646000000000</v>
      </c>
      <c r="K198" s="5">
        <v>611000000000</v>
      </c>
      <c r="L198" s="5">
        <v>403000000000</v>
      </c>
      <c r="M198" s="5">
        <v>193000000000</v>
      </c>
      <c r="N198" s="5">
        <v>378000000000</v>
      </c>
      <c r="O198" s="5">
        <v>443000000000</v>
      </c>
      <c r="P198" s="5">
        <v>482000000000</v>
      </c>
    </row>
    <row r="199" spans="2:16" ht="15.5" x14ac:dyDescent="0.35">
      <c r="C199" t="s">
        <v>26</v>
      </c>
      <c r="I199" s="5">
        <v>1216000000000</v>
      </c>
      <c r="J199" s="5">
        <v>1091000000000</v>
      </c>
      <c r="K199" s="5">
        <v>1027000000000</v>
      </c>
      <c r="L199" s="5">
        <v>855000000000</v>
      </c>
      <c r="M199" s="5">
        <v>613000000000</v>
      </c>
      <c r="N199" s="5">
        <v>791000000000</v>
      </c>
      <c r="O199" s="5">
        <v>518000000000</v>
      </c>
      <c r="P199" s="5">
        <v>533000000000</v>
      </c>
    </row>
    <row r="200" spans="2:16" ht="15.5" x14ac:dyDescent="0.35">
      <c r="C200" t="s">
        <v>23</v>
      </c>
      <c r="I200" s="5">
        <v>389000000000</v>
      </c>
      <c r="J200" s="5">
        <v>308000000000</v>
      </c>
      <c r="K200" s="5">
        <v>405000000000</v>
      </c>
      <c r="L200" s="5">
        <v>226000000000</v>
      </c>
      <c r="M200" s="5">
        <v>-216000000000</v>
      </c>
      <c r="N200" s="5">
        <v>166000000000</v>
      </c>
      <c r="O200" s="5">
        <v>417000000000</v>
      </c>
      <c r="P200" s="5">
        <v>430000000000</v>
      </c>
    </row>
    <row r="201" spans="2:16" ht="15.5" x14ac:dyDescent="0.35">
      <c r="C201" t="s">
        <v>195</v>
      </c>
      <c r="I201" s="5">
        <v>464000000000</v>
      </c>
      <c r="J201" s="5">
        <v>520000000000</v>
      </c>
      <c r="K201" s="5">
        <v>299000000000</v>
      </c>
      <c r="L201" s="5">
        <v>251000000000</v>
      </c>
      <c r="M201" s="5">
        <v>395000000000</v>
      </c>
      <c r="N201" s="5">
        <v>133000000000</v>
      </c>
      <c r="O201" s="5">
        <v>-27000000000</v>
      </c>
      <c r="P201" s="5">
        <v>20000000000</v>
      </c>
    </row>
    <row r="202" spans="2:16" ht="15.5" x14ac:dyDescent="0.35">
      <c r="C202" t="s">
        <v>196</v>
      </c>
      <c r="I202" s="5">
        <v>251000000000</v>
      </c>
      <c r="J202" s="5">
        <v>34000000000</v>
      </c>
      <c r="K202" s="5">
        <v>51000000000</v>
      </c>
      <c r="L202" s="5">
        <v>131000000000</v>
      </c>
      <c r="M202" s="5">
        <v>349000000000</v>
      </c>
      <c r="N202" s="5">
        <v>190000000000</v>
      </c>
      <c r="O202" s="5">
        <v>90000000000</v>
      </c>
      <c r="P202" s="5">
        <v>115000000000</v>
      </c>
    </row>
    <row r="203" spans="2:16" ht="15.5" x14ac:dyDescent="0.35">
      <c r="C203" t="s">
        <v>197</v>
      </c>
      <c r="I203" s="5">
        <v>-219000000000</v>
      </c>
      <c r="J203" s="5">
        <v>-163000000000</v>
      </c>
      <c r="K203" s="5">
        <v>-209000000000</v>
      </c>
      <c r="L203" s="5">
        <v>-302000000000</v>
      </c>
      <c r="M203" s="5">
        <v>-298000000000</v>
      </c>
      <c r="N203" s="5">
        <v>-50000000000</v>
      </c>
      <c r="O203" s="5">
        <v>-73000000000</v>
      </c>
      <c r="P203" s="5">
        <v>-157000000000</v>
      </c>
    </row>
    <row r="204" spans="2:16" ht="15.5" x14ac:dyDescent="0.35">
      <c r="C204" t="s">
        <v>15</v>
      </c>
      <c r="I204" s="5">
        <v>32000000000</v>
      </c>
      <c r="J204" s="5">
        <v>-129000000000</v>
      </c>
      <c r="K204" s="5">
        <v>-158000000000</v>
      </c>
      <c r="L204" s="5">
        <v>-171000000000</v>
      </c>
      <c r="M204" s="5">
        <v>51000000000</v>
      </c>
      <c r="N204" s="5">
        <v>141000000000</v>
      </c>
      <c r="O204" s="5">
        <v>17000000000</v>
      </c>
      <c r="P204" s="5">
        <v>-41000000000</v>
      </c>
    </row>
    <row r="205" spans="2:16" ht="15.5" x14ac:dyDescent="0.35">
      <c r="C205" t="s">
        <v>17</v>
      </c>
      <c r="I205" s="6">
        <v>3.69</v>
      </c>
      <c r="J205" s="6">
        <v>-15.04</v>
      </c>
      <c r="K205" s="6">
        <v>-18.350000000000001</v>
      </c>
      <c r="L205" s="6">
        <v>-19.829999999999998</v>
      </c>
      <c r="M205" s="6">
        <v>5.96</v>
      </c>
      <c r="N205" s="6">
        <v>938345.49</v>
      </c>
      <c r="O205" s="6">
        <v>2.2999999999999998</v>
      </c>
      <c r="P205" s="6">
        <v>-5.49</v>
      </c>
    </row>
    <row r="207" spans="2:16" ht="15.5" x14ac:dyDescent="0.35">
      <c r="B207" t="s">
        <v>198</v>
      </c>
      <c r="C207" t="s">
        <v>199</v>
      </c>
      <c r="D207" s="5">
        <v>-10000000000</v>
      </c>
      <c r="E207" s="5">
        <v>66000000</v>
      </c>
      <c r="F207" s="5">
        <v>170000000</v>
      </c>
      <c r="G207" s="5">
        <v>8000000000</v>
      </c>
      <c r="H207" s="5">
        <v>-19000000000</v>
      </c>
      <c r="I207" s="5">
        <v>12000000000</v>
      </c>
      <c r="J207" s="5">
        <v>12000000000</v>
      </c>
      <c r="K207" s="5">
        <v>7000000000</v>
      </c>
      <c r="L207" s="5">
        <v>83000000000</v>
      </c>
      <c r="M207" s="5">
        <v>214000000000</v>
      </c>
      <c r="N207" s="5">
        <v>89000000000</v>
      </c>
      <c r="O207" s="5">
        <v>20000000000</v>
      </c>
      <c r="P207" s="5">
        <v>5000000000</v>
      </c>
    </row>
    <row r="208" spans="2:16" ht="15.5" x14ac:dyDescent="0.35">
      <c r="C208" t="s">
        <v>381</v>
      </c>
      <c r="H208" s="6">
        <v>1.03</v>
      </c>
      <c r="I208" s="6">
        <v>1.03</v>
      </c>
      <c r="J208" s="6">
        <v>0.65</v>
      </c>
      <c r="K208" s="6">
        <v>0.56000000000000005</v>
      </c>
      <c r="L208" s="6">
        <v>1.5</v>
      </c>
      <c r="M208" s="6">
        <v>2.56</v>
      </c>
    </row>
    <row r="209" spans="3:16" ht="15.5" x14ac:dyDescent="0.35">
      <c r="C209" t="s">
        <v>67</v>
      </c>
      <c r="H209" s="6">
        <v>-0.46130000000000004</v>
      </c>
      <c r="I209" s="6">
        <v>0.71349999999999991</v>
      </c>
      <c r="J209" s="6">
        <v>0.46820000000000001</v>
      </c>
      <c r="K209" s="6">
        <v>0.64569999999999994</v>
      </c>
      <c r="L209" s="6">
        <v>0.15509999999999999</v>
      </c>
      <c r="M209" s="6">
        <v>0.1027</v>
      </c>
    </row>
    <row r="210" spans="3:16" ht="15.5" x14ac:dyDescent="0.35">
      <c r="C210" t="s">
        <v>382</v>
      </c>
      <c r="H210" s="6">
        <v>5.1999999999999998E-3</v>
      </c>
      <c r="I210" s="6">
        <v>5.7999999999999996E-3</v>
      </c>
      <c r="J210" s="6">
        <v>2.7000000000000001E-3</v>
      </c>
      <c r="K210" s="6">
        <v>1.8E-3</v>
      </c>
      <c r="L210" s="6">
        <v>4.1999999999999997E-3</v>
      </c>
      <c r="M210" s="6">
        <v>4.3E-3</v>
      </c>
    </row>
    <row r="211" spans="3:16" ht="15.5" x14ac:dyDescent="0.35">
      <c r="C211" t="s">
        <v>47</v>
      </c>
      <c r="D211" s="6">
        <v>-1.1200000000000001</v>
      </c>
      <c r="E211" s="6">
        <v>0.01</v>
      </c>
      <c r="F211" s="6">
        <v>0.02</v>
      </c>
      <c r="G211" s="6">
        <v>0.97</v>
      </c>
      <c r="H211" s="6">
        <v>-2.23</v>
      </c>
      <c r="I211" s="6">
        <v>1.44</v>
      </c>
      <c r="J211" s="6">
        <v>1.39</v>
      </c>
      <c r="K211" s="6">
        <v>0.87</v>
      </c>
      <c r="L211" s="6">
        <v>9.67</v>
      </c>
      <c r="M211" s="6">
        <v>24.93</v>
      </c>
      <c r="N211" s="6">
        <v>10.32</v>
      </c>
      <c r="O211" s="6">
        <v>2.31</v>
      </c>
      <c r="P211" s="6">
        <v>0.6</v>
      </c>
    </row>
    <row r="212" spans="3:16" ht="15.5" x14ac:dyDescent="0.35">
      <c r="C212" t="s">
        <v>69</v>
      </c>
      <c r="H212" s="6">
        <v>1.03</v>
      </c>
      <c r="I212" s="6">
        <v>1.03</v>
      </c>
      <c r="J212" s="6">
        <v>0.65</v>
      </c>
      <c r="K212" s="6">
        <v>0.56000000000000005</v>
      </c>
      <c r="L212" s="6">
        <v>1.5</v>
      </c>
      <c r="M212" s="6">
        <v>2.56</v>
      </c>
    </row>
    <row r="213" spans="3:16" ht="15.5" x14ac:dyDescent="0.35">
      <c r="C213" t="s">
        <v>383</v>
      </c>
      <c r="H213" s="6">
        <v>-0.46130000000000004</v>
      </c>
      <c r="I213" s="6">
        <v>0.71349999999999991</v>
      </c>
      <c r="J213" s="6">
        <v>0.46820000000000001</v>
      </c>
      <c r="K213" s="6">
        <v>0.64569999999999994</v>
      </c>
      <c r="L213" s="6">
        <v>0.15509999999999999</v>
      </c>
      <c r="M213" s="6">
        <v>0.1027</v>
      </c>
    </row>
    <row r="214" spans="3:16" ht="15.5" x14ac:dyDescent="0.35">
      <c r="C214" t="s">
        <v>384</v>
      </c>
      <c r="H214" s="6">
        <v>5.1999999999999998E-3</v>
      </c>
      <c r="I214" s="6">
        <v>5.7999999999999996E-3</v>
      </c>
      <c r="J214" s="6">
        <v>2.7000000000000001E-3</v>
      </c>
      <c r="K214" s="6">
        <v>1.8E-3</v>
      </c>
      <c r="L214" s="6">
        <v>4.1999999999999997E-3</v>
      </c>
      <c r="M214" s="6">
        <v>4.3E-3</v>
      </c>
    </row>
    <row r="215" spans="3:16" ht="15.5" x14ac:dyDescent="0.35">
      <c r="C215" t="s">
        <v>200</v>
      </c>
      <c r="D215" s="5">
        <v>396000000000</v>
      </c>
      <c r="E215" s="5">
        <v>371000000000</v>
      </c>
      <c r="F215" s="5">
        <v>459000000000</v>
      </c>
      <c r="G215" s="5">
        <v>397000000000</v>
      </c>
      <c r="H215" s="5">
        <v>1535000000000</v>
      </c>
      <c r="I215" s="5">
        <v>1614000000000</v>
      </c>
      <c r="J215" s="5">
        <v>1555000000000</v>
      </c>
      <c r="K215" s="5">
        <v>1488000000000</v>
      </c>
      <c r="L215" s="5">
        <v>1659000000000</v>
      </c>
      <c r="M215" s="5">
        <v>1891000000000</v>
      </c>
      <c r="N215" s="5">
        <v>1148000000000</v>
      </c>
      <c r="O215" s="5">
        <v>965000000000</v>
      </c>
      <c r="P215" s="5">
        <v>852000000000</v>
      </c>
    </row>
    <row r="216" spans="3:16" ht="15.5" x14ac:dyDescent="0.35">
      <c r="C216" t="s">
        <v>385</v>
      </c>
      <c r="H216" s="6">
        <v>1.03</v>
      </c>
      <c r="I216" s="6">
        <v>1.03</v>
      </c>
      <c r="J216" s="6">
        <v>0.65</v>
      </c>
      <c r="K216" s="6">
        <v>0.56000000000000005</v>
      </c>
      <c r="L216" s="6">
        <v>1.5</v>
      </c>
      <c r="M216" s="6">
        <v>2.56</v>
      </c>
    </row>
    <row r="217" spans="3:16" ht="15.5" x14ac:dyDescent="0.35">
      <c r="C217" t="s">
        <v>386</v>
      </c>
      <c r="H217" s="6">
        <v>-0.46130000000000004</v>
      </c>
      <c r="I217" s="6">
        <v>0.71349999999999991</v>
      </c>
      <c r="J217" s="6">
        <v>0.46820000000000001</v>
      </c>
      <c r="K217" s="6">
        <v>0.64569999999999994</v>
      </c>
      <c r="L217" s="6">
        <v>0.15509999999999999</v>
      </c>
      <c r="M217" s="6">
        <v>0.1027</v>
      </c>
    </row>
    <row r="218" spans="3:16" ht="15.5" x14ac:dyDescent="0.35">
      <c r="C218" t="s">
        <v>387</v>
      </c>
      <c r="H218" s="6">
        <v>5.1999999999999998E-3</v>
      </c>
      <c r="I218" s="6">
        <v>5.7999999999999996E-3</v>
      </c>
      <c r="J218" s="6">
        <v>2.7000000000000001E-3</v>
      </c>
      <c r="K218" s="6">
        <v>1.8E-3</v>
      </c>
      <c r="L218" s="6">
        <v>4.1999999999999997E-3</v>
      </c>
      <c r="M218" s="6">
        <v>4.3E-3</v>
      </c>
    </row>
    <row r="219" spans="3:16" ht="15.5" x14ac:dyDescent="0.35">
      <c r="C219" t="s">
        <v>201</v>
      </c>
      <c r="I219" s="6">
        <v>-89.13</v>
      </c>
    </row>
    <row r="220" spans="3:16" ht="15.5" x14ac:dyDescent="0.35">
      <c r="C220" t="s">
        <v>281</v>
      </c>
      <c r="I220" s="6">
        <v>-1573.01</v>
      </c>
    </row>
    <row r="221" spans="3:16" ht="15.5" x14ac:dyDescent="0.35">
      <c r="C221" t="s">
        <v>202</v>
      </c>
      <c r="I221" s="6">
        <v>6.95</v>
      </c>
    </row>
    <row r="222" spans="3:16" ht="15.5" x14ac:dyDescent="0.35">
      <c r="C222" t="s">
        <v>282</v>
      </c>
      <c r="I222" s="6">
        <v>-5.9999999999999995E-4</v>
      </c>
    </row>
    <row r="223" spans="3:16" ht="15.5" x14ac:dyDescent="0.35">
      <c r="C223" t="s">
        <v>283</v>
      </c>
      <c r="I223" s="6">
        <v>1.05</v>
      </c>
    </row>
    <row r="224" spans="3:16" ht="15.5" x14ac:dyDescent="0.35">
      <c r="C224" t="s">
        <v>203</v>
      </c>
      <c r="I224" s="6">
        <v>0.88</v>
      </c>
    </row>
    <row r="225" spans="3:9" ht="15.5" x14ac:dyDescent="0.35">
      <c r="C225" t="s">
        <v>284</v>
      </c>
      <c r="I225" s="6">
        <v>7.8</v>
      </c>
    </row>
    <row r="226" spans="3:9" ht="15.5" x14ac:dyDescent="0.35">
      <c r="C226" t="s">
        <v>285</v>
      </c>
      <c r="I226" s="6">
        <v>-23.79</v>
      </c>
    </row>
    <row r="227" spans="3:9" ht="15.5" x14ac:dyDescent="0.35">
      <c r="C227" t="s">
        <v>286</v>
      </c>
      <c r="I227" s="6">
        <v>23.79</v>
      </c>
    </row>
    <row r="228" spans="3:9" ht="15.5" x14ac:dyDescent="0.35">
      <c r="C228" t="s">
        <v>287</v>
      </c>
      <c r="I228" s="6">
        <v>11.71</v>
      </c>
    </row>
    <row r="229" spans="3:9" ht="15.5" x14ac:dyDescent="0.35">
      <c r="C229" t="s">
        <v>288</v>
      </c>
      <c r="I229" s="6">
        <v>-436.95</v>
      </c>
    </row>
    <row r="230" spans="3:9" ht="15.5" x14ac:dyDescent="0.35">
      <c r="C230" t="s">
        <v>290</v>
      </c>
      <c r="I230" s="6">
        <v>-0.13</v>
      </c>
    </row>
    <row r="231" spans="3:9" ht="15.5" x14ac:dyDescent="0.35">
      <c r="C231" t="s">
        <v>204</v>
      </c>
      <c r="I231" s="6">
        <v>-2.23</v>
      </c>
    </row>
    <row r="232" spans="3:9" ht="15.5" x14ac:dyDescent="0.35">
      <c r="C232" t="s">
        <v>291</v>
      </c>
      <c r="I232" s="6">
        <v>188.77</v>
      </c>
    </row>
    <row r="233" spans="3:9" ht="15.5" x14ac:dyDescent="0.35">
      <c r="C233" t="s">
        <v>205</v>
      </c>
      <c r="D233" s="6">
        <v>97.15</v>
      </c>
    </row>
    <row r="234" spans="3:9" ht="15.5" x14ac:dyDescent="0.35">
      <c r="C234" t="s">
        <v>206</v>
      </c>
      <c r="I234" s="6">
        <v>225.75</v>
      </c>
    </row>
    <row r="235" spans="3:9" ht="15.5" x14ac:dyDescent="0.35">
      <c r="C235" t="s">
        <v>292</v>
      </c>
      <c r="I235" s="6">
        <v>-8.3699999999999992</v>
      </c>
    </row>
    <row r="236" spans="3:9" ht="15.5" x14ac:dyDescent="0.35">
      <c r="C236" t="s">
        <v>207</v>
      </c>
      <c r="D236" s="6">
        <v>1.71</v>
      </c>
    </row>
    <row r="237" spans="3:9" ht="15.5" x14ac:dyDescent="0.35">
      <c r="C237" t="s">
        <v>208</v>
      </c>
      <c r="D237" s="6">
        <v>1.65</v>
      </c>
    </row>
    <row r="238" spans="3:9" ht="15.5" x14ac:dyDescent="0.35">
      <c r="C238" t="s">
        <v>293</v>
      </c>
      <c r="D238" s="6">
        <v>0.71</v>
      </c>
    </row>
    <row r="239" spans="3:9" ht="15.5" x14ac:dyDescent="0.35">
      <c r="C239" t="s">
        <v>294</v>
      </c>
      <c r="D239" s="6">
        <v>0.46</v>
      </c>
    </row>
    <row r="240" spans="3:9" ht="15.5" x14ac:dyDescent="0.35">
      <c r="C240" t="s">
        <v>209</v>
      </c>
      <c r="D240" s="6">
        <v>0.9</v>
      </c>
    </row>
    <row r="241" spans="3:9" ht="15.5" x14ac:dyDescent="0.35">
      <c r="C241" t="s">
        <v>295</v>
      </c>
      <c r="D241" s="6">
        <v>0.34</v>
      </c>
    </row>
    <row r="242" spans="3:9" ht="15.5" x14ac:dyDescent="0.35">
      <c r="C242" t="s">
        <v>210</v>
      </c>
      <c r="D242" s="6">
        <v>2.12</v>
      </c>
    </row>
    <row r="243" spans="3:9" ht="15.5" x14ac:dyDescent="0.35">
      <c r="C243" t="s">
        <v>296</v>
      </c>
      <c r="I243" s="6">
        <v>1.62</v>
      </c>
    </row>
    <row r="244" spans="3:9" ht="15.5" x14ac:dyDescent="0.35">
      <c r="C244" t="s">
        <v>13</v>
      </c>
      <c r="D244" s="5">
        <v>-109000000000</v>
      </c>
    </row>
    <row r="245" spans="3:9" ht="15.5" x14ac:dyDescent="0.35">
      <c r="C245" t="s">
        <v>211</v>
      </c>
      <c r="I245" s="6">
        <v>2.4</v>
      </c>
    </row>
    <row r="246" spans="3:9" ht="15.5" x14ac:dyDescent="0.35">
      <c r="C246" t="s">
        <v>212</v>
      </c>
      <c r="I246" s="6">
        <v>-2.9999999999999997E-4</v>
      </c>
    </row>
    <row r="247" spans="3:9" ht="15.5" x14ac:dyDescent="0.35">
      <c r="C247" t="s">
        <v>213</v>
      </c>
      <c r="I247" s="6">
        <v>-5.9999999999999995E-4</v>
      </c>
    </row>
    <row r="248" spans="3:9" ht="15.5" x14ac:dyDescent="0.35">
      <c r="C248" t="s">
        <v>214</v>
      </c>
      <c r="I248" s="6">
        <v>3.3799999999999997E-2</v>
      </c>
    </row>
    <row r="249" spans="3:9" ht="15.5" x14ac:dyDescent="0.35">
      <c r="C249" t="s">
        <v>297</v>
      </c>
      <c r="I249" s="6">
        <v>4.5999999999999999E-3</v>
      </c>
    </row>
    <row r="250" spans="3:9" ht="15.5" x14ac:dyDescent="0.35">
      <c r="C250" t="s">
        <v>215</v>
      </c>
      <c r="D250" s="6">
        <v>40.14</v>
      </c>
    </row>
    <row r="251" spans="3:9" ht="15.5" x14ac:dyDescent="0.35">
      <c r="C251" t="s">
        <v>216</v>
      </c>
      <c r="D251" s="6">
        <v>22.34</v>
      </c>
    </row>
    <row r="252" spans="3:9" ht="15.5" x14ac:dyDescent="0.35">
      <c r="C252" t="s">
        <v>217</v>
      </c>
      <c r="D252" s="6">
        <v>36.57</v>
      </c>
    </row>
    <row r="253" spans="3:9" ht="15.5" x14ac:dyDescent="0.35">
      <c r="C253" t="s">
        <v>218</v>
      </c>
      <c r="D253" s="6">
        <v>25.91</v>
      </c>
    </row>
    <row r="254" spans="3:9" ht="15.5" x14ac:dyDescent="0.35">
      <c r="C254" t="s">
        <v>219</v>
      </c>
      <c r="D254" s="6">
        <v>2.27</v>
      </c>
    </row>
    <row r="255" spans="3:9" ht="15.5" x14ac:dyDescent="0.35">
      <c r="C255" t="s">
        <v>298</v>
      </c>
      <c r="I255" s="6">
        <v>0.4</v>
      </c>
    </row>
    <row r="256" spans="3:9" ht="15.5" x14ac:dyDescent="0.35">
      <c r="C256" t="s">
        <v>299</v>
      </c>
      <c r="I256" s="6">
        <v>16.62</v>
      </c>
    </row>
    <row r="257" spans="3:9" ht="15.5" x14ac:dyDescent="0.35">
      <c r="C257" t="s">
        <v>43</v>
      </c>
      <c r="I257" s="5">
        <v>1712000000000</v>
      </c>
    </row>
    <row r="258" spans="3:9" ht="15.5" x14ac:dyDescent="0.35">
      <c r="C258" t="s">
        <v>220</v>
      </c>
      <c r="I258" s="5">
        <v>2703000000000</v>
      </c>
    </row>
    <row r="259" spans="3:9" ht="15.5" x14ac:dyDescent="0.35">
      <c r="C259" t="s">
        <v>221</v>
      </c>
      <c r="I259" s="5">
        <v>8600000000</v>
      </c>
    </row>
    <row r="260" spans="3:9" ht="15.5" x14ac:dyDescent="0.35">
      <c r="C260" t="s">
        <v>222</v>
      </c>
      <c r="I260" s="6">
        <v>0.35810000000000003</v>
      </c>
    </row>
    <row r="261" spans="3:9" ht="15.5" x14ac:dyDescent="0.35">
      <c r="C261" t="s">
        <v>223</v>
      </c>
      <c r="D261" s="6">
        <v>0.46210000000000001</v>
      </c>
    </row>
    <row r="262" spans="3:9" ht="15.5" x14ac:dyDescent="0.35">
      <c r="C262" t="s">
        <v>224</v>
      </c>
      <c r="D262" s="6">
        <v>4.1599999999999998E-2</v>
      </c>
    </row>
    <row r="263" spans="3:9" ht="15.5" x14ac:dyDescent="0.35">
      <c r="C263" t="s">
        <v>225</v>
      </c>
      <c r="D263" s="6">
        <v>-2.4399999999999998E-2</v>
      </c>
    </row>
    <row r="264" spans="3:9" ht="15.5" x14ac:dyDescent="0.35">
      <c r="C264" t="s">
        <v>226</v>
      </c>
      <c r="D264" s="6">
        <v>4.6699999999999998E-2</v>
      </c>
    </row>
    <row r="265" spans="3:9" ht="15.5" x14ac:dyDescent="0.35">
      <c r="C265" t="s">
        <v>227</v>
      </c>
      <c r="D265" s="6">
        <v>5.4400000000000004E-2</v>
      </c>
    </row>
    <row r="266" spans="3:9" ht="15.5" x14ac:dyDescent="0.35">
      <c r="C266" t="s">
        <v>228</v>
      </c>
      <c r="D266" s="6">
        <v>-16.3428</v>
      </c>
    </row>
    <row r="267" spans="3:9" ht="15.5" x14ac:dyDescent="0.35">
      <c r="C267" t="s">
        <v>388</v>
      </c>
      <c r="I267" s="6">
        <v>1.03</v>
      </c>
    </row>
    <row r="268" spans="3:9" ht="15.5" x14ac:dyDescent="0.35">
      <c r="C268" t="s">
        <v>389</v>
      </c>
      <c r="I268" s="6">
        <v>1.03</v>
      </c>
    </row>
    <row r="269" spans="3:9" ht="15.5" x14ac:dyDescent="0.35">
      <c r="C269" t="s">
        <v>390</v>
      </c>
      <c r="I269" s="6">
        <v>-0.46130000000000004</v>
      </c>
    </row>
    <row r="270" spans="3:9" ht="15.5" x14ac:dyDescent="0.35">
      <c r="C270" t="s">
        <v>391</v>
      </c>
      <c r="I270" s="6">
        <v>5.1999999999999998E-3</v>
      </c>
    </row>
    <row r="271" spans="3:9" ht="15.5" x14ac:dyDescent="0.35">
      <c r="C271" t="s">
        <v>392</v>
      </c>
      <c r="I271" t="s">
        <v>516</v>
      </c>
    </row>
    <row r="272" spans="3:9" ht="15.5" x14ac:dyDescent="0.35">
      <c r="C272" t="s">
        <v>229</v>
      </c>
      <c r="I272" s="5">
        <v>4</v>
      </c>
    </row>
    <row r="273" spans="3:9" ht="15.5" x14ac:dyDescent="0.35">
      <c r="C273" t="s">
        <v>230</v>
      </c>
      <c r="I273" s="6">
        <v>0.84</v>
      </c>
    </row>
    <row r="274" spans="3:9" ht="15.5" x14ac:dyDescent="0.35">
      <c r="C274" t="s">
        <v>231</v>
      </c>
      <c r="I274" s="6">
        <v>0.6</v>
      </c>
    </row>
    <row r="275" spans="3:9" ht="15.5" x14ac:dyDescent="0.35">
      <c r="C275" t="s">
        <v>232</v>
      </c>
      <c r="I275" s="6">
        <v>7.0000000000000007E-2</v>
      </c>
    </row>
    <row r="276" spans="3:9" ht="15.5" x14ac:dyDescent="0.35">
      <c r="C276" t="s">
        <v>233</v>
      </c>
      <c r="I276" s="6">
        <v>0.38</v>
      </c>
    </row>
    <row r="277" spans="3:9" ht="15.5" x14ac:dyDescent="0.35">
      <c r="C277" t="s">
        <v>234</v>
      </c>
      <c r="I277" s="6">
        <v>0.56000000000000005</v>
      </c>
    </row>
    <row r="278" spans="3:9" ht="15.5" x14ac:dyDescent="0.35">
      <c r="C278" t="s">
        <v>235</v>
      </c>
      <c r="I278" s="6">
        <v>0.61</v>
      </c>
    </row>
    <row r="279" spans="3:9" ht="15.5" x14ac:dyDescent="0.35">
      <c r="C279" t="s">
        <v>236</v>
      </c>
      <c r="I279" s="6">
        <v>0.8</v>
      </c>
    </row>
    <row r="280" spans="3:9" ht="15.5" x14ac:dyDescent="0.35">
      <c r="C280" t="s">
        <v>300</v>
      </c>
      <c r="I280" s="5">
        <v>1624000000000</v>
      </c>
    </row>
    <row r="281" spans="3:9" ht="15.5" x14ac:dyDescent="0.35">
      <c r="C281" t="s">
        <v>301</v>
      </c>
      <c r="I281" s="5">
        <v>754000000000</v>
      </c>
    </row>
    <row r="282" spans="3:9" ht="15.5" x14ac:dyDescent="0.35">
      <c r="C282" t="s">
        <v>302</v>
      </c>
      <c r="I282" s="5">
        <v>231000000000</v>
      </c>
    </row>
    <row r="283" spans="3:9" ht="15.5" x14ac:dyDescent="0.35">
      <c r="C283" t="s">
        <v>303</v>
      </c>
      <c r="I283" s="5">
        <v>-1000000000</v>
      </c>
    </row>
    <row r="284" spans="3:9" ht="15.5" x14ac:dyDescent="0.35">
      <c r="C284" t="s">
        <v>237</v>
      </c>
      <c r="D284" s="5">
        <v>836000000000</v>
      </c>
    </row>
    <row r="285" spans="3:9" ht="15.5" x14ac:dyDescent="0.35">
      <c r="C285" t="s">
        <v>238</v>
      </c>
      <c r="D285" s="5">
        <v>4127000000000</v>
      </c>
    </row>
    <row r="286" spans="3:9" ht="15.5" x14ac:dyDescent="0.35">
      <c r="C286" t="s">
        <v>239</v>
      </c>
      <c r="D286" s="5">
        <v>1745000000000</v>
      </c>
    </row>
    <row r="287" spans="3:9" ht="15.5" x14ac:dyDescent="0.35">
      <c r="C287" t="s">
        <v>183</v>
      </c>
      <c r="D287" s="5">
        <v>513000000000</v>
      </c>
    </row>
    <row r="288" spans="3:9" ht="15.5" x14ac:dyDescent="0.35">
      <c r="C288" t="s">
        <v>182</v>
      </c>
      <c r="I288" s="5">
        <v>1942000000000</v>
      </c>
    </row>
    <row r="289" spans="3:9" ht="15.5" x14ac:dyDescent="0.35">
      <c r="C289" t="s">
        <v>181</v>
      </c>
      <c r="D289" s="5">
        <v>892000000000</v>
      </c>
    </row>
    <row r="290" spans="3:9" ht="15.5" x14ac:dyDescent="0.35">
      <c r="C290" t="s">
        <v>180</v>
      </c>
      <c r="D290" s="5">
        <v>495000000000</v>
      </c>
    </row>
    <row r="291" spans="3:9" ht="15.5" x14ac:dyDescent="0.35">
      <c r="C291" t="s">
        <v>24</v>
      </c>
      <c r="D291" s="5">
        <v>1387000000000</v>
      </c>
    </row>
    <row r="292" spans="3:9" ht="15.5" x14ac:dyDescent="0.35">
      <c r="C292" t="s">
        <v>21</v>
      </c>
      <c r="D292" s="5">
        <v>551000000000</v>
      </c>
    </row>
    <row r="293" spans="3:9" ht="15.5" x14ac:dyDescent="0.35">
      <c r="C293" t="s">
        <v>240</v>
      </c>
      <c r="I293" s="5">
        <v>2382000000000</v>
      </c>
    </row>
    <row r="294" spans="3:9" ht="15.5" x14ac:dyDescent="0.35">
      <c r="C294" t="s">
        <v>304</v>
      </c>
      <c r="I294" s="5">
        <v>220000000000</v>
      </c>
    </row>
    <row r="295" spans="3:9" ht="15.5" x14ac:dyDescent="0.35">
      <c r="C295" t="s">
        <v>305</v>
      </c>
      <c r="I295" s="5">
        <v>-290000000000</v>
      </c>
    </row>
    <row r="296" spans="3:9" ht="15.5" x14ac:dyDescent="0.35">
      <c r="C296" t="s">
        <v>306</v>
      </c>
      <c r="I296" s="5">
        <v>145000000000</v>
      </c>
    </row>
    <row r="297" spans="3:9" ht="15.5" x14ac:dyDescent="0.35">
      <c r="C297" t="s">
        <v>307</v>
      </c>
      <c r="I297" s="5">
        <v>-292000000000</v>
      </c>
    </row>
    <row r="298" spans="3:9" ht="15.5" x14ac:dyDescent="0.35">
      <c r="C298" t="s">
        <v>308</v>
      </c>
      <c r="I298" s="5">
        <v>-72000000000</v>
      </c>
    </row>
  </sheetData>
  <pageMargins left="0.7" right="0.7" top="0.75" bottom="0.75" header="0.3" footer="0.3"/>
  <ignoredErrors>
    <ignoredError sqref="A1:P299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25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ht="15.5" x14ac:dyDescent="0.35">
      <c r="C1" t="s">
        <v>517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</row>
    <row r="2" spans="1:17" ht="15.5" x14ac:dyDescent="0.35">
      <c r="C2" t="s">
        <v>518</v>
      </c>
      <c r="D2" s="2" vm="43">
        <f ca="1">IFERROR(_xlfn.STOCKHISTORY("XIDX:" &amp; $C$1, D3, , 0, 0, 1), "Libur")</f>
        <v>137</v>
      </c>
      <c r="E2" s="2" vm="44">
        <f ca="1">IFERROR(_xlfn.STOCKHISTORY("XIDX:" &amp; $C$1, E3, , 0, 0, 1), "Libur")</f>
        <v>58</v>
      </c>
      <c r="H2" s="2" vm="44">
        <f ca="1">IFERROR(INDEX(D2:G2,COUNT(D2:G2)),"")</f>
        <v>58</v>
      </c>
      <c r="I2" s="2" vm="45">
        <f t="shared" ref="I2:Q2" ca="1" si="0">IFERROR(_xlfn.STOCKHISTORY("XIDX:" &amp; $C$1, I1, , 0, 0, 1), "Libur")</f>
        <v>139</v>
      </c>
      <c r="J2" s="2" vm="46">
        <f t="shared" ca="1" si="0"/>
        <v>83</v>
      </c>
      <c r="K2" s="2" t="str">
        <f t="shared" ca="1" si="0"/>
        <v>Libur</v>
      </c>
      <c r="L2" s="2" t="str">
        <f t="shared" ca="1" si="0"/>
        <v>Libur</v>
      </c>
      <c r="M2" s="2" vm="47">
        <f t="shared" ca="1" si="0"/>
        <v>510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  <c r="Q2" s="2" t="str">
        <f t="shared" ca="1" si="0"/>
        <v>Libur</v>
      </c>
    </row>
    <row r="3" spans="1:17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7" ht="15.5" x14ac:dyDescent="0.35">
      <c r="B4" t="s">
        <v>5</v>
      </c>
      <c r="C4" t="s">
        <v>6</v>
      </c>
      <c r="D4" s="2">
        <f>IFERROR(INDEX(D51:D500,MATCH($C$4,$C$51:$C$500,0)),"")</f>
        <v>9960164487</v>
      </c>
      <c r="E4" s="2">
        <f>IFERROR(INDEX(E51:E500,MATCH($C$4,$C$51:$C$500,0)),"")</f>
        <v>5252905641</v>
      </c>
      <c r="H4" s="2">
        <f>IFERROR(SUM(D4:G4)*(4/MAX(1,COUNT(D4:G4))),"")</f>
        <v>30426140256</v>
      </c>
      <c r="I4" s="2">
        <f t="shared" ref="I4:Q4" si="1">IFERROR(INDEX(I51:I500,MATCH($C$4,$C$51:$C$500,0)),"")</f>
        <v>14381850279</v>
      </c>
      <c r="J4" s="2">
        <f t="shared" si="1"/>
        <v>35472601407</v>
      </c>
      <c r="K4" s="2">
        <f t="shared" si="1"/>
        <v>46081970517</v>
      </c>
      <c r="L4" s="2">
        <f t="shared" si="1"/>
        <v>58039050603</v>
      </c>
      <c r="M4" s="2">
        <f t="shared" si="1"/>
        <v>49213151806</v>
      </c>
      <c r="N4" s="2">
        <f t="shared" si="1"/>
        <v>69308751710</v>
      </c>
      <c r="O4" s="2">
        <f t="shared" si="1"/>
        <v>84134466214</v>
      </c>
      <c r="P4" s="2">
        <f t="shared" si="1"/>
        <v>48139350904</v>
      </c>
      <c r="Q4" s="2">
        <f t="shared" si="1"/>
        <v>0</v>
      </c>
    </row>
    <row r="5" spans="1:17" ht="15.5" x14ac:dyDescent="0.35">
      <c r="B5" t="s">
        <v>7</v>
      </c>
      <c r="C5" t="s">
        <v>8</v>
      </c>
      <c r="D5" s="2">
        <f>IFERROR(INDEX(D51:D500,MATCH($C$5,$C$51:$C$500,0)),"")</f>
        <v>-23517122928</v>
      </c>
      <c r="E5" s="2">
        <f>IFERROR(INDEX(E51:E500,MATCH($C$5,$C$51:$C$500,0)),"")</f>
        <v>-19970039009</v>
      </c>
      <c r="H5" s="2">
        <f>IFERROR(SUM(D5:G5)*(4/MAX(1,COUNT(D5:G5))),"")</f>
        <v>-86974323874</v>
      </c>
      <c r="I5" s="2">
        <f t="shared" ref="I5:Q5" si="2">IFERROR(INDEX(I51:I500,MATCH($C$5,$C$51:$C$500,0)),"")</f>
        <v>-22991911125</v>
      </c>
      <c r="J5" s="2">
        <f t="shared" si="2"/>
        <v>-42495681325</v>
      </c>
      <c r="K5" s="2">
        <f t="shared" si="2"/>
        <v>7308577209</v>
      </c>
      <c r="L5" s="2">
        <f t="shared" si="2"/>
        <v>-18037140795</v>
      </c>
      <c r="M5" s="2">
        <f t="shared" si="2"/>
        <v>35211327333</v>
      </c>
      <c r="N5" s="2">
        <f t="shared" si="2"/>
        <v>3837185625</v>
      </c>
      <c r="O5" s="2">
        <f t="shared" si="2"/>
        <v>4993665728</v>
      </c>
      <c r="P5" s="2">
        <f t="shared" si="2"/>
        <v>-5442465626</v>
      </c>
      <c r="Q5" s="2">
        <f t="shared" si="2"/>
        <v>0</v>
      </c>
    </row>
    <row r="6" spans="1:17" ht="15.5" x14ac:dyDescent="0.35">
      <c r="B6" t="s">
        <v>9</v>
      </c>
      <c r="C6" t="s">
        <v>10</v>
      </c>
      <c r="D6" s="2">
        <f>IFERROR(INDEX(D51:D500,MATCH($C$6,$C$51:$C$500,0)),"")</f>
        <v>13330818945</v>
      </c>
      <c r="E6" s="2">
        <f>IFERROR(INDEX(E51:E500,MATCH($C$6,$C$51:$C$500,0)),"")</f>
        <v>20661186250</v>
      </c>
      <c r="H6" s="2">
        <f>IFERROR(INDEX(D6:G6,COUNT(D6:G6)),"")</f>
        <v>20661186250</v>
      </c>
      <c r="I6" s="2">
        <f t="shared" ref="I6:Q6" si="3">IFERROR(INDEX(I51:I500,MATCH($C$6,$C$51:$C$500,0)),"")</f>
        <v>20661186250</v>
      </c>
      <c r="J6" s="2">
        <f t="shared" si="3"/>
        <v>43481117893</v>
      </c>
      <c r="K6" s="2">
        <f t="shared" si="3"/>
        <v>84705546857</v>
      </c>
      <c r="L6" s="2">
        <f t="shared" si="3"/>
        <v>77396969648</v>
      </c>
      <c r="M6" s="2">
        <f t="shared" si="3"/>
        <v>95434115008</v>
      </c>
      <c r="N6" s="2">
        <f t="shared" si="3"/>
        <v>31166486538</v>
      </c>
      <c r="O6" s="2">
        <f t="shared" si="3"/>
        <v>11463300913</v>
      </c>
      <c r="P6" s="2">
        <f t="shared" si="3"/>
        <v>6469635185</v>
      </c>
      <c r="Q6" s="2">
        <f t="shared" si="3"/>
        <v>11912100811</v>
      </c>
    </row>
    <row r="7" spans="1:17" ht="15.5" x14ac:dyDescent="0.35">
      <c r="B7" t="s">
        <v>11</v>
      </c>
      <c r="C7" t="s">
        <v>12</v>
      </c>
      <c r="D7" s="3">
        <f>IFERROR(INDEX(D51:D500,MATCH($C$7,$C$51:$C$500,0))/1000000000,"")</f>
        <v>0.78</v>
      </c>
      <c r="E7" s="3">
        <f>IFERROR(INDEX(E51:E500,MATCH($C$7,$C$51:$C$500,0))/1000000000,"")</f>
        <v>0.78</v>
      </c>
      <c r="H7" s="3">
        <f>IFERROR(INDEX(D7:G7,COUNT(D7:G7)),"")</f>
        <v>0.78</v>
      </c>
      <c r="I7" s="3">
        <f t="shared" ref="I7:Q7" si="4">IFERROR(INDEX(I51:I500,MATCH($C$7,$C$51:$C$500,0))/1000000000,"")</f>
        <v>0.78</v>
      </c>
      <c r="J7" s="3">
        <f t="shared" si="4"/>
        <v>0.78</v>
      </c>
      <c r="K7" s="3">
        <f t="shared" si="4"/>
        <v>0.78</v>
      </c>
      <c r="L7" s="3">
        <f t="shared" si="4"/>
        <v>0.78</v>
      </c>
      <c r="M7" s="3">
        <f t="shared" si="4"/>
        <v>0.78</v>
      </c>
      <c r="N7" s="3">
        <f t="shared" si="4"/>
        <v>0.05</v>
      </c>
      <c r="O7" s="3">
        <f t="shared" si="4"/>
        <v>0</v>
      </c>
      <c r="P7" s="3">
        <f t="shared" si="4"/>
        <v>0</v>
      </c>
      <c r="Q7" s="3">
        <f t="shared" si="4"/>
        <v>0</v>
      </c>
    </row>
    <row r="8" spans="1:17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1000000000</v>
      </c>
      <c r="E8" s="2">
        <f>IFERROR(INDEX(E51:E500,MATCH("Free cash flow (Quarter)",$C$51:$C$500,0)),"")</f>
        <v>-1000000000</v>
      </c>
      <c r="H8" s="2">
        <f>IFERROR(INDEX(D8:G8,COUNT(D8:G8)),"")</f>
        <v>-1000000000</v>
      </c>
      <c r="I8" s="2">
        <f t="shared" ref="I8:Q8" si="5">IFERROR(INDEX(I51:I500,MATCH($C$8,$C$51:$C$500,0)),"")</f>
        <v>-1000000000</v>
      </c>
      <c r="J8" s="2">
        <f t="shared" si="5"/>
        <v>-35000000000</v>
      </c>
      <c r="K8" s="2">
        <f t="shared" si="5"/>
        <v>18000000000</v>
      </c>
      <c r="L8" s="2">
        <f t="shared" si="5"/>
        <v>11000000000</v>
      </c>
      <c r="M8" s="2">
        <f t="shared" si="5"/>
        <v>-37000000000</v>
      </c>
      <c r="N8" s="2">
        <f t="shared" si="5"/>
        <v>-1000000000</v>
      </c>
      <c r="O8" s="2">
        <f t="shared" si="5"/>
        <v>6000000000</v>
      </c>
      <c r="P8" s="2">
        <f t="shared" si="5"/>
        <v>-17000000000</v>
      </c>
      <c r="Q8" s="2">
        <f t="shared" si="5"/>
        <v>0</v>
      </c>
    </row>
    <row r="9" spans="1:17" ht="15.5" x14ac:dyDescent="0.35">
      <c r="A9" t="s">
        <v>16</v>
      </c>
      <c r="C9" t="s">
        <v>17</v>
      </c>
      <c r="D9" s="3">
        <f>IFERROR(INDEX(D51:D500,MATCH("Free cash flow per share (Quarter)",$C$51:$C$500,0)),"")</f>
        <v>1.17</v>
      </c>
      <c r="E9" s="3">
        <f>IFERROR(INDEX(E51:E500,MATCH("Free cash flow per share (Quarter)",$C$51:$C$500,0)),"")</f>
        <v>-0.96</v>
      </c>
      <c r="H9" s="3">
        <f>IFERROR(INDEX(D9:G9,COUNT(D9:G9)),"")</f>
        <v>-0.96</v>
      </c>
      <c r="I9" s="3">
        <f t="shared" ref="I9:Q9" si="6">IFERROR(INDEX(I51:I500,MATCH($C$9,$C$51:$C$500,0)),"")</f>
        <v>-1.56</v>
      </c>
      <c r="J9" s="3">
        <f t="shared" si="6"/>
        <v>-45.35</v>
      </c>
      <c r="K9" s="3">
        <f t="shared" si="6"/>
        <v>23.12</v>
      </c>
      <c r="L9" s="3">
        <f t="shared" si="6"/>
        <v>14.44</v>
      </c>
      <c r="M9" s="3">
        <f t="shared" si="6"/>
        <v>-47.69</v>
      </c>
      <c r="N9" s="3">
        <f t="shared" si="6"/>
        <v>-29.51</v>
      </c>
      <c r="O9" s="3">
        <f t="shared" si="6"/>
        <v>183271.47</v>
      </c>
      <c r="P9" s="3">
        <f t="shared" si="6"/>
        <v>-508960.5</v>
      </c>
      <c r="Q9" s="3">
        <f t="shared" si="6"/>
        <v>0</v>
      </c>
    </row>
    <row r="10" spans="1:17" ht="15.5" x14ac:dyDescent="0.35">
      <c r="C10" t="s">
        <v>18</v>
      </c>
      <c r="D10" s="3">
        <f ca="1">IFERROR(IF(D9=0,"",D2/D9),"")</f>
        <v>117.0940170940171</v>
      </c>
      <c r="E10" s="3">
        <f ca="1">IFERROR(IF(E9=0,"",E2/E9),"")</f>
        <v>-60.416666666666671</v>
      </c>
      <c r="I10" s="3">
        <f t="shared" ref="I10:Q10" ca="1" si="7">IFERROR(IF(I9=0,"",I2/I9),"")</f>
        <v>-89.102564102564102</v>
      </c>
      <c r="J10" s="3">
        <f t="shared" ca="1" si="7"/>
        <v>-1.8302094818081587</v>
      </c>
      <c r="K10" s="3" t="str">
        <f t="shared" ca="1" si="7"/>
        <v/>
      </c>
      <c r="L10" s="3" t="str">
        <f t="shared" ca="1" si="7"/>
        <v/>
      </c>
      <c r="M10" s="3">
        <f t="shared" ca="1" si="7"/>
        <v>-10.694065841895576</v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  <c r="Q10" s="3" t="str">
        <f t="shared" si="7"/>
        <v/>
      </c>
    </row>
    <row r="11" spans="1:17" ht="15.5" x14ac:dyDescent="0.35">
      <c r="B11" t="s">
        <v>19</v>
      </c>
      <c r="C11" t="s">
        <v>20</v>
      </c>
      <c r="D11" s="2">
        <f>IFERROR(INDEX(D51:D500,MATCH($C$11,$C$51:$C$500,0)),"")</f>
        <v>322918530</v>
      </c>
      <c r="E11" s="2">
        <f>IFERROR(INDEX(E51:E500,MATCH($C$11,$C$51:$C$500,0)),"")</f>
        <v>82916625</v>
      </c>
      <c r="H11" s="2">
        <f>IFERROR(INDEX(D11:G11,COUNT(D11:G11)),"")</f>
        <v>82916625</v>
      </c>
      <c r="I11" s="2">
        <f t="shared" ref="I11:Q11" si="8">IFERROR(INDEX(I51:I500,MATCH($C$11,$C$51:$C$500,0)),"")</f>
        <v>82916625</v>
      </c>
      <c r="J11" s="2">
        <f t="shared" si="8"/>
        <v>126408011</v>
      </c>
      <c r="K11" s="2">
        <f t="shared" si="8"/>
        <v>17564551030</v>
      </c>
      <c r="L11" s="2">
        <f t="shared" si="8"/>
        <v>138793653</v>
      </c>
      <c r="M11" s="2">
        <f t="shared" si="8"/>
        <v>73764949</v>
      </c>
      <c r="N11" s="2">
        <f t="shared" si="8"/>
        <v>1987475712</v>
      </c>
      <c r="O11" s="2">
        <f t="shared" si="8"/>
        <v>619438692</v>
      </c>
      <c r="P11" s="2">
        <f t="shared" si="8"/>
        <v>119111267</v>
      </c>
      <c r="Q11" s="2">
        <f t="shared" si="8"/>
        <v>310778889</v>
      </c>
    </row>
    <row r="12" spans="1:17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>
        <f t="shared" ref="I12:Q12" si="9">IFERROR(INDEX(I51:I500,MATCH($C$12,$C$51:$C$500,0)),"")</f>
        <v>0</v>
      </c>
      <c r="J12" s="2">
        <f t="shared" si="9"/>
        <v>2000000000</v>
      </c>
      <c r="K12" s="2">
        <f t="shared" si="9"/>
        <v>-15000000000</v>
      </c>
      <c r="L12" s="2">
        <f t="shared" si="9"/>
        <v>6000000000</v>
      </c>
      <c r="M12" s="2">
        <f t="shared" si="9"/>
        <v>54000000000</v>
      </c>
      <c r="N12" s="2">
        <f t="shared" si="9"/>
        <v>51000000000</v>
      </c>
      <c r="O12" s="2">
        <f t="shared" si="9"/>
        <v>52000000000</v>
      </c>
      <c r="P12" s="2">
        <f t="shared" si="9"/>
        <v>55000000000</v>
      </c>
      <c r="Q12" s="2">
        <f t="shared" si="9"/>
        <v>31000000000</v>
      </c>
    </row>
    <row r="13" spans="1:17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Q13" si="10">IFERROR(INDEX(I51:I500,MATCH($C$13,$C$51:$C$500,0)),"")</f>
        <v>0</v>
      </c>
      <c r="J13" s="2">
        <f t="shared" si="10"/>
        <v>2000000000</v>
      </c>
      <c r="K13" s="2">
        <f t="shared" si="10"/>
        <v>2000000000</v>
      </c>
      <c r="L13" s="2">
        <f t="shared" si="10"/>
        <v>6000000000</v>
      </c>
      <c r="M13" s="2">
        <f t="shared" si="10"/>
        <v>54000000000</v>
      </c>
      <c r="N13" s="2">
        <f t="shared" si="10"/>
        <v>53000000000</v>
      </c>
      <c r="O13" s="2">
        <f t="shared" si="10"/>
        <v>53000000000</v>
      </c>
      <c r="P13" s="2">
        <f t="shared" si="10"/>
        <v>55000000000</v>
      </c>
      <c r="Q13" s="2">
        <f t="shared" si="10"/>
        <v>32000000000</v>
      </c>
    </row>
    <row r="14" spans="1:17" ht="15.5" x14ac:dyDescent="0.35">
      <c r="C14" t="s">
        <v>27</v>
      </c>
      <c r="D14" s="2">
        <f>IFERROR(INDEX(D51:D500,MATCH($C$14,$C$51:$C$500,0)),"")</f>
        <v>-94302517</v>
      </c>
      <c r="E14" s="2">
        <f>IFERROR(INDEX(E51:E500,MATCH($C$14,$C$51:$C$500,0)),"")</f>
        <v>-127568913</v>
      </c>
      <c r="H14" s="2">
        <f>IFERROR(SUM(D14:G14)*(4/MAX(1,COUNT(D14:G14))),"")</f>
        <v>-443742860</v>
      </c>
      <c r="I14" s="2">
        <f t="shared" ref="I14:Q14" si="11">IFERROR(INDEX(I51:I500,MATCH($C$14,$C$51:$C$500,0)),"")</f>
        <v>-420849593</v>
      </c>
      <c r="J14" s="2">
        <f t="shared" si="11"/>
        <v>-1484375626</v>
      </c>
      <c r="K14" s="2">
        <f t="shared" si="11"/>
        <v>-2847512125</v>
      </c>
      <c r="L14" s="2">
        <f t="shared" si="11"/>
        <v>-5882777741</v>
      </c>
      <c r="M14" s="2">
        <f t="shared" si="11"/>
        <v>-8617768455</v>
      </c>
      <c r="N14" s="2">
        <f t="shared" si="11"/>
        <v>-5418772188</v>
      </c>
      <c r="O14" s="2">
        <f t="shared" si="11"/>
        <v>-6361478254</v>
      </c>
      <c r="P14" s="2">
        <f t="shared" si="11"/>
        <v>-6541585236</v>
      </c>
      <c r="Q14" s="2">
        <f t="shared" si="11"/>
        <v>0</v>
      </c>
    </row>
    <row r="15" spans="1:17" ht="15.5" x14ac:dyDescent="0.35">
      <c r="C15" t="s">
        <v>28</v>
      </c>
      <c r="D15" s="2">
        <f>IFERROR(INDEX(D51:D500,MATCH($C$15,$C$51:$C$500,0)),"")</f>
        <v>-390795831</v>
      </c>
      <c r="E15" s="2">
        <f>IFERROR(INDEX(E51:E500,MATCH($C$15,$C$51:$C$500,0)),"")</f>
        <v>-5471511636</v>
      </c>
      <c r="H15" s="2">
        <f>IFERROR(SUM(D15:G15)*(4/MAX(1,COUNT(D15:G15))),"")</f>
        <v>-11724614934</v>
      </c>
      <c r="I15" s="2">
        <f t="shared" ref="I15:Q15" si="12">IFERROR(INDEX(I51:I500,MATCH($C$15,$C$51:$C$500,0)),"")</f>
        <v>-5414384736</v>
      </c>
      <c r="J15" s="2">
        <f t="shared" si="12"/>
        <v>5583985666</v>
      </c>
      <c r="K15" s="2">
        <f t="shared" si="12"/>
        <v>378884525</v>
      </c>
      <c r="L15" s="2">
        <f t="shared" si="12"/>
        <v>694056111</v>
      </c>
      <c r="M15" s="2">
        <f t="shared" si="12"/>
        <v>-1087876151</v>
      </c>
      <c r="N15" s="2">
        <f t="shared" si="12"/>
        <v>-2223354302</v>
      </c>
      <c r="O15" s="2">
        <f t="shared" si="12"/>
        <v>-2819745472</v>
      </c>
      <c r="P15" s="2">
        <f t="shared" si="12"/>
        <v>710636287</v>
      </c>
      <c r="Q15" s="2">
        <f t="shared" si="12"/>
        <v>0</v>
      </c>
    </row>
    <row r="16" spans="1:17" ht="15.5" x14ac:dyDescent="0.35">
      <c r="C16" t="s">
        <v>29</v>
      </c>
      <c r="D16" s="2">
        <f>IFERROR(INDEX(D51:D500,MATCH($C$16,$C$51:$C$500,0)),"")</f>
        <v>-23143794358</v>
      </c>
      <c r="E16" s="2">
        <f>IFERROR(INDEX(E51:E500,MATCH($C$16,$C$51:$C$500,0)),"")</f>
        <v>-14502030998</v>
      </c>
      <c r="H16" s="2">
        <f>IFERROR(SUM(D16:G16)*(4/MAX(1,COUNT(D16:G16))),"")</f>
        <v>-75291650712</v>
      </c>
      <c r="I16" s="2">
        <f t="shared" ref="I16:Q16" si="13">IFERROR(INDEX(I51:I500,MATCH($C$16,$C$51:$C$500,0)),"")</f>
        <v>-17548495389</v>
      </c>
      <c r="J16" s="2">
        <f t="shared" si="13"/>
        <v>-48028651859</v>
      </c>
      <c r="K16" s="2">
        <f t="shared" si="13"/>
        <v>6499830004</v>
      </c>
      <c r="L16" s="2">
        <f t="shared" si="13"/>
        <v>-18911079668</v>
      </c>
      <c r="M16" s="2">
        <f t="shared" si="13"/>
        <v>-54715109344</v>
      </c>
      <c r="N16" s="2">
        <f t="shared" si="13"/>
        <v>6352348851</v>
      </c>
      <c r="O16" s="2">
        <f t="shared" si="13"/>
        <v>7940344573</v>
      </c>
      <c r="P16" s="2">
        <f t="shared" si="13"/>
        <v>-6390931062</v>
      </c>
      <c r="Q16" s="2">
        <f t="shared" si="13"/>
        <v>0</v>
      </c>
    </row>
    <row r="17" spans="1:17" ht="15.5" x14ac:dyDescent="0.35">
      <c r="A17" t="s">
        <v>30</v>
      </c>
    </row>
    <row r="18" spans="1:17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311</v>
      </c>
    </row>
    <row r="19" spans="1:17" ht="15.5" x14ac:dyDescent="0.35">
      <c r="A19" t="s">
        <v>40</v>
      </c>
      <c r="C19" t="s">
        <v>41</v>
      </c>
    </row>
    <row r="20" spans="1:17" ht="15.5" x14ac:dyDescent="0.35">
      <c r="A20" t="s">
        <v>42</v>
      </c>
      <c r="C20" t="s">
        <v>43</v>
      </c>
      <c r="D20" s="2">
        <f ca="1">IFERROR(D21*D2,"")</f>
        <v>106860000000</v>
      </c>
      <c r="E20" s="2">
        <f ca="1">IFERROR(E21*E2,"")</f>
        <v>45240000000</v>
      </c>
      <c r="H20" s="2">
        <f t="shared" ref="H20:Q20" ca="1" si="14">IFERROR(H21*H2,"")</f>
        <v>45240000000</v>
      </c>
      <c r="I20" s="2">
        <f t="shared" ca="1" si="14"/>
        <v>108420000000</v>
      </c>
      <c r="J20" s="2">
        <f t="shared" ca="1" si="14"/>
        <v>64740000000</v>
      </c>
      <c r="K20" s="2" t="str">
        <f t="shared" ca="1" si="14"/>
        <v/>
      </c>
      <c r="L20" s="2" t="str">
        <f t="shared" ca="1" si="14"/>
        <v/>
      </c>
      <c r="M20" s="2">
        <f t="shared" ca="1" si="14"/>
        <v>397800000000</v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  <c r="Q20" s="2" t="str">
        <f t="shared" ca="1" si="14"/>
        <v/>
      </c>
    </row>
    <row r="21" spans="1:17" ht="15.5" x14ac:dyDescent="0.35">
      <c r="C21" t="s">
        <v>12</v>
      </c>
      <c r="D21" s="2">
        <f>IFERROR(INDEX(D51:D500,MATCH($C$7,$C$51:$C$500,0)),"")</f>
        <v>780000000</v>
      </c>
      <c r="E21" s="2">
        <f>IFERROR(INDEX(E51:E500,MATCH($C$7,$C$51:$C$500,0)),"")</f>
        <v>780000000</v>
      </c>
      <c r="H21" s="2">
        <f>IFERROR(INDEX(D21:G21,COUNT(D21:G21)),"")</f>
        <v>780000000</v>
      </c>
      <c r="I21" s="2">
        <f t="shared" ref="I21:Q21" si="15">IFERROR(INDEX(I51:I500,MATCH($C$7,$C$51:$C$500,0)),"")</f>
        <v>780000000</v>
      </c>
      <c r="J21" s="2">
        <f t="shared" si="15"/>
        <v>780000000</v>
      </c>
      <c r="K21" s="2">
        <f t="shared" si="15"/>
        <v>780000000</v>
      </c>
      <c r="L21" s="2">
        <f t="shared" si="15"/>
        <v>780000000</v>
      </c>
      <c r="M21" s="2">
        <f t="shared" si="15"/>
        <v>780000000</v>
      </c>
      <c r="N21" s="2">
        <f t="shared" si="15"/>
        <v>50000000</v>
      </c>
      <c r="O21" s="2">
        <f t="shared" si="15"/>
        <v>0</v>
      </c>
      <c r="P21" s="2">
        <f t="shared" si="15"/>
        <v>0</v>
      </c>
      <c r="Q21" s="2">
        <f t="shared" si="15"/>
        <v>0</v>
      </c>
    </row>
    <row r="23" spans="1:17" ht="15.5" x14ac:dyDescent="0.35">
      <c r="B23" t="s">
        <v>44</v>
      </c>
      <c r="C23" t="s">
        <v>45</v>
      </c>
      <c r="D23" s="3">
        <f>IFERROR(D5/D6*100,"")</f>
        <v>-176.41168952204984</v>
      </c>
      <c r="E23" s="3">
        <f>IFERROR(E5/E6*100,"")</f>
        <v>-96.654852085271727</v>
      </c>
      <c r="H23" s="3">
        <f t="shared" ref="H23:Q23" si="16">IFERROR(H5/H6*100,"")</f>
        <v>-420.9551321091256</v>
      </c>
      <c r="I23" s="3">
        <f t="shared" si="16"/>
        <v>-111.28069243846055</v>
      </c>
      <c r="J23" s="3">
        <f t="shared" si="16"/>
        <v>-97.733644819286852</v>
      </c>
      <c r="K23" s="3">
        <f t="shared" si="16"/>
        <v>8.62821560120301</v>
      </c>
      <c r="L23" s="3">
        <f t="shared" si="16"/>
        <v>-23.304711898970446</v>
      </c>
      <c r="M23" s="3">
        <f t="shared" si="16"/>
        <v>36.895954166964643</v>
      </c>
      <c r="N23" s="3">
        <f t="shared" si="16"/>
        <v>12.311896691728402</v>
      </c>
      <c r="O23" s="3">
        <f t="shared" si="16"/>
        <v>43.562197013749454</v>
      </c>
      <c r="P23" s="3">
        <f t="shared" si="16"/>
        <v>-84.123222876901664</v>
      </c>
      <c r="Q23" s="3">
        <f t="shared" si="16"/>
        <v>0</v>
      </c>
    </row>
    <row r="24" spans="1:17" ht="15.5" x14ac:dyDescent="0.35">
      <c r="C24" t="s">
        <v>46</v>
      </c>
      <c r="D24" s="4">
        <f>IFERROR(_xlfn.RRI(5,I23,D23),"")</f>
        <v>9.6532499435930452E-2</v>
      </c>
      <c r="E24" s="4">
        <f>IFERROR(_xlfn.RRI(5,J23,E23),"")</f>
        <v>-2.2174301422339671E-3</v>
      </c>
      <c r="H24" s="4" t="str">
        <f t="shared" ref="H24:Q24" si="17">IFERROR(_xlfn.RRI(5,M23,H23),"")</f>
        <v/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>
        <f t="shared" si="17"/>
        <v>0</v>
      </c>
    </row>
    <row r="25" spans="1:17" ht="15.5" x14ac:dyDescent="0.35">
      <c r="A25" t="s">
        <v>47</v>
      </c>
      <c r="C25" t="s">
        <v>48</v>
      </c>
      <c r="D25" s="3">
        <f>IFERROR(INDEX(D51:D500,MATCH($A$25,$C$51:$C$500,0)),"")</f>
        <v>-30.12</v>
      </c>
      <c r="E25" s="3">
        <f>IFERROR(INDEX(E51:E500,MATCH($A$25,$C$51:$C$500,0)),"")</f>
        <v>-25.57</v>
      </c>
      <c r="H25" s="3">
        <f>IFERROR(INDEX(D25:G25,COUNT(D25:G25)),"")</f>
        <v>-25.57</v>
      </c>
      <c r="I25" s="3">
        <f t="shared" ref="I25:Q25" si="18">IFERROR(INDEX(I51:I500,MATCH($C$25,$C$51:$C$500,0)),"")</f>
        <v>-29.39</v>
      </c>
      <c r="J25" s="3">
        <f t="shared" si="18"/>
        <v>-54.33</v>
      </c>
      <c r="K25" s="3">
        <f t="shared" si="18"/>
        <v>8.8000000000000007</v>
      </c>
      <c r="L25" s="3">
        <f t="shared" si="18"/>
        <v>-23.32</v>
      </c>
      <c r="M25" s="3">
        <f t="shared" si="18"/>
        <v>-71.430000000000007</v>
      </c>
      <c r="N25" s="3">
        <f t="shared" si="18"/>
        <v>82.58</v>
      </c>
      <c r="O25" s="3">
        <f t="shared" si="18"/>
        <v>150014.62</v>
      </c>
      <c r="P25" s="3">
        <f t="shared" si="18"/>
        <v>-166411.64000000001</v>
      </c>
      <c r="Q25" s="3">
        <f t="shared" si="18"/>
        <v>0</v>
      </c>
    </row>
    <row r="26" spans="1:17" ht="15.5" x14ac:dyDescent="0.35">
      <c r="C26" t="s">
        <v>49</v>
      </c>
      <c r="D26" s="4">
        <f>IFERROR(_xlfn.RRI(5,I25,D25),"")</f>
        <v>4.9190434649319936E-3</v>
      </c>
      <c r="E26" s="4">
        <f>IFERROR(_xlfn.RRI(5,J25,E25),"")</f>
        <v>-0.13992127588206582</v>
      </c>
      <c r="H26" s="4">
        <f t="shared" ref="H26:Q26" si="19">IFERROR(_xlfn.RRI(5,M25,H25),"")</f>
        <v>-0.185727035503084</v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>
        <f t="shared" si="19"/>
        <v>0</v>
      </c>
    </row>
    <row r="27" spans="1:17" ht="15.5" x14ac:dyDescent="0.35">
      <c r="C27" t="s">
        <v>50</v>
      </c>
      <c r="D27" s="3">
        <f>IFERROR(D4/D21,"")</f>
        <v>12.769441649999999</v>
      </c>
      <c r="E27" s="3">
        <f>IFERROR(E4/E21,"")</f>
        <v>6.7344944115384617</v>
      </c>
      <c r="H27" s="3">
        <f t="shared" ref="H27:Q27" si="20">IFERROR(H4/H21,"")</f>
        <v>39.007872123076922</v>
      </c>
      <c r="I27" s="3">
        <f t="shared" si="20"/>
        <v>18.438269588461537</v>
      </c>
      <c r="J27" s="3">
        <f t="shared" si="20"/>
        <v>45.477694111538462</v>
      </c>
      <c r="K27" s="3">
        <f t="shared" si="20"/>
        <v>59.079449380769233</v>
      </c>
      <c r="L27" s="3">
        <f t="shared" si="20"/>
        <v>74.409039234615378</v>
      </c>
      <c r="M27" s="3">
        <f t="shared" si="20"/>
        <v>63.093784366666668</v>
      </c>
      <c r="N27" s="3">
        <f t="shared" si="20"/>
        <v>1386.1750342</v>
      </c>
      <c r="O27" s="3" t="str">
        <f t="shared" si="20"/>
        <v/>
      </c>
      <c r="P27" s="3" t="str">
        <f t="shared" si="20"/>
        <v/>
      </c>
      <c r="Q27" s="3" t="str">
        <f t="shared" si="20"/>
        <v/>
      </c>
    </row>
    <row r="28" spans="1:17" ht="15.5" x14ac:dyDescent="0.35">
      <c r="C28" t="s">
        <v>51</v>
      </c>
      <c r="D28" s="4">
        <f>IFERROR(_xlfn.RRI(5,I27,D27),"")</f>
        <v>-7.0840333405752798E-2</v>
      </c>
      <c r="E28" s="4">
        <f>IFERROR(_xlfn.RRI(5,J27,E27),"")</f>
        <v>-0.31750211146032459</v>
      </c>
      <c r="H28" s="4">
        <f t="shared" ref="H28:Q28" si="21">IFERROR(_xlfn.RRI(5,M27,H27),"")</f>
        <v>-9.1692005610459537E-2</v>
      </c>
      <c r="I28" s="4">
        <f t="shared" si="21"/>
        <v>-0.57851665547580944</v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ht="15.5" x14ac:dyDescent="0.35">
      <c r="C29" t="s">
        <v>52</v>
      </c>
      <c r="H29" s="4">
        <f t="shared" ref="H29:Q29" si="22">IFERROR(((H25-I25)/I25)*100%,"")</f>
        <v>-0.12997618237495748</v>
      </c>
      <c r="I29" s="4">
        <f t="shared" si="22"/>
        <v>-0.45904656727406584</v>
      </c>
      <c r="J29" s="4">
        <f t="shared" si="22"/>
        <v>-7.1738636363636354</v>
      </c>
      <c r="K29" s="4">
        <f t="shared" si="22"/>
        <v>-1.3773584905660379</v>
      </c>
      <c r="L29" s="4">
        <f t="shared" si="22"/>
        <v>-0.67352652946941061</v>
      </c>
      <c r="M29" s="4">
        <f t="shared" si="22"/>
        <v>-1.8649794139016711</v>
      </c>
      <c r="N29" s="4">
        <f t="shared" si="22"/>
        <v>-0.99944952032008627</v>
      </c>
      <c r="O29" s="4">
        <f t="shared" si="22"/>
        <v>-1.9014671089113717</v>
      </c>
      <c r="P29" s="4" t="str">
        <f t="shared" si="22"/>
        <v/>
      </c>
      <c r="Q29" s="4" t="str">
        <f t="shared" si="22"/>
        <v/>
      </c>
    </row>
    <row r="30" spans="1:17" ht="15.5" x14ac:dyDescent="0.35">
      <c r="C30" t="s">
        <v>53</v>
      </c>
      <c r="H30" s="4">
        <f t="shared" ref="H30:Q30" si="23">IFERROR(((H27-I27)/I27)*100%,"")</f>
        <v>1.115592894220812</v>
      </c>
      <c r="I30" s="4">
        <f t="shared" si="23"/>
        <v>-0.59456454535184022</v>
      </c>
      <c r="J30" s="4">
        <f t="shared" si="23"/>
        <v>-0.23022819968356437</v>
      </c>
      <c r="K30" s="4">
        <f t="shared" si="23"/>
        <v>-0.2060178442233502</v>
      </c>
      <c r="L30" s="4">
        <f t="shared" si="23"/>
        <v>0.17934024692813827</v>
      </c>
      <c r="M30" s="4">
        <f t="shared" si="23"/>
        <v>-0.95448353720850287</v>
      </c>
      <c r="N30" s="4" t="str">
        <f t="shared" si="23"/>
        <v/>
      </c>
      <c r="O30" s="4" t="str">
        <f t="shared" si="23"/>
        <v/>
      </c>
      <c r="P30" s="4" t="str">
        <f t="shared" si="23"/>
        <v/>
      </c>
      <c r="Q30" s="4" t="str">
        <f t="shared" si="23"/>
        <v/>
      </c>
    </row>
    <row r="32" spans="1:17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17.059999999999999</v>
      </c>
      <c r="E32" s="3">
        <f>IFERROR(INDEX(E51:E500,MATCH($A$32,$C$51:$C$500,0)),"")</f>
        <v>26.45</v>
      </c>
      <c r="H32" s="3">
        <f>IFERROR(INDEX(D32:G32,COUNT(D32:G32)),"")</f>
        <v>26.45</v>
      </c>
      <c r="I32" s="3">
        <f t="shared" ref="I32:Q32" si="24">IFERROR(INDEX(I51:I500,MATCH($C$32,$C$51:$C$500,0)),"")</f>
        <v>26.45</v>
      </c>
      <c r="J32" s="3">
        <f t="shared" si="24"/>
        <v>55.66</v>
      </c>
      <c r="K32" s="3">
        <f t="shared" si="24"/>
        <v>108.42</v>
      </c>
      <c r="L32" s="3">
        <f t="shared" si="24"/>
        <v>99.07</v>
      </c>
      <c r="M32" s="3">
        <f t="shared" si="24"/>
        <v>122.16</v>
      </c>
      <c r="N32" s="3">
        <f t="shared" si="24"/>
        <v>623.33000000000004</v>
      </c>
      <c r="O32" s="3">
        <f t="shared" si="24"/>
        <v>335832.33</v>
      </c>
      <c r="P32" s="3">
        <f t="shared" si="24"/>
        <v>189536.39</v>
      </c>
      <c r="Q32" s="3">
        <f t="shared" si="24"/>
        <v>348980.51</v>
      </c>
    </row>
    <row r="33" spans="1:17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3.4</v>
      </c>
      <c r="E33" s="3">
        <f>IFERROR(INDEX(E51:E500,MATCH($A$33,$C$51:$C$500,0)),"")</f>
        <v>5.26</v>
      </c>
      <c r="H33" s="3">
        <f>IFERROR(INDEX(D33:G33,COUNT(D33:G33)),"")</f>
        <v>5.26</v>
      </c>
      <c r="I33" s="3">
        <f t="shared" ref="I33:Q33" si="25">IFERROR(INDEX(I51:I500,MATCH($C$33,$C$51:$C$500,0)),"")</f>
        <v>5.26</v>
      </c>
      <c r="J33" s="3">
        <f t="shared" si="25"/>
        <v>1.49</v>
      </c>
      <c r="K33" s="3">
        <f t="shared" si="25"/>
        <v>0.73</v>
      </c>
      <c r="L33" s="3">
        <f t="shared" si="25"/>
        <v>0.8</v>
      </c>
      <c r="M33" s="3">
        <f t="shared" si="25"/>
        <v>4.17</v>
      </c>
      <c r="N33" s="3">
        <f t="shared" si="25"/>
        <v>0</v>
      </c>
      <c r="O33" s="3">
        <f t="shared" si="25"/>
        <v>0</v>
      </c>
      <c r="P33" s="3">
        <f t="shared" si="25"/>
        <v>0</v>
      </c>
      <c r="Q33" s="3">
        <f t="shared" si="25"/>
        <v>0</v>
      </c>
    </row>
    <row r="34" spans="1:17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-1.93</v>
      </c>
      <c r="E34" s="3">
        <f>IFERROR(INDEX(E51:E500,MATCH($A$34,$C$51:$C$500,0)),"")</f>
        <v>-5.44</v>
      </c>
      <c r="H34" s="3">
        <f>IFERROR(INDEX(D34:G34,COUNT(D34:G34)),"")</f>
        <v>-5.44</v>
      </c>
      <c r="I34" s="3">
        <f t="shared" ref="I34:Q34" si="26">IFERROR(INDEX(I51:I500,MATCH($C$34,$C$51:$C$500,0)),"")</f>
        <v>-4.7300000000000004</v>
      </c>
      <c r="J34" s="3">
        <f t="shared" si="26"/>
        <v>-1.53</v>
      </c>
      <c r="K34" s="3">
        <f t="shared" si="26"/>
        <v>8.98</v>
      </c>
      <c r="L34" s="3">
        <f t="shared" si="26"/>
        <v>-3.39</v>
      </c>
      <c r="M34" s="3">
        <f t="shared" si="26"/>
        <v>-7.14</v>
      </c>
      <c r="N34" s="3">
        <f t="shared" si="26"/>
        <v>0</v>
      </c>
      <c r="O34" s="3">
        <f t="shared" si="26"/>
        <v>0</v>
      </c>
      <c r="P34" s="3">
        <f t="shared" si="26"/>
        <v>0</v>
      </c>
      <c r="Q34" s="3">
        <f t="shared" si="26"/>
        <v>0</v>
      </c>
    </row>
    <row r="35" spans="1:17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4.55</v>
      </c>
      <c r="E35" s="3">
        <f>IFERROR(INDEX(E51:E500,MATCH($A$35,$C$51:$C$500,0)),"")</f>
        <v>20.67</v>
      </c>
      <c r="H35" s="3">
        <f>IFERROR(INDEX(D35:G35,COUNT(D35:G35)),"")</f>
        <v>20.67</v>
      </c>
      <c r="I35" s="3">
        <f t="shared" ref="I35:Q35" si="27">IFERROR(INDEX(I51:I500,MATCH($C$35,$C$51:$C$500,0)),"")</f>
        <v>7.55</v>
      </c>
      <c r="J35" s="3">
        <f t="shared" si="27"/>
        <v>1.83</v>
      </c>
      <c r="K35" s="3">
        <f t="shared" si="27"/>
        <v>1.34</v>
      </c>
      <c r="L35" s="3">
        <f t="shared" si="27"/>
        <v>1.06</v>
      </c>
      <c r="M35" s="3">
        <f t="shared" si="27"/>
        <v>8.1</v>
      </c>
      <c r="N35" s="3">
        <f t="shared" si="27"/>
        <v>0</v>
      </c>
      <c r="O35" s="3">
        <f t="shared" si="27"/>
        <v>0</v>
      </c>
      <c r="P35" s="3">
        <f t="shared" si="27"/>
        <v>0</v>
      </c>
      <c r="Q35" s="3">
        <f t="shared" si="27"/>
        <v>0</v>
      </c>
    </row>
    <row r="36" spans="1:17" ht="15.5" x14ac:dyDescent="0.35">
      <c r="B36" t="s">
        <v>66</v>
      </c>
      <c r="C36" t="s">
        <v>67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Q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</row>
    <row r="37" spans="1:17" ht="15.5" x14ac:dyDescent="0.35">
      <c r="B37" t="s">
        <v>68</v>
      </c>
      <c r="C37" t="s">
        <v>69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Q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</row>
    <row r="50" spans="2:17" ht="15.5" x14ac:dyDescent="0.35">
      <c r="D50" t="s">
        <v>70</v>
      </c>
      <c r="E50" t="s">
        <v>71</v>
      </c>
      <c r="F50" t="s">
        <v>72</v>
      </c>
      <c r="G50" t="s">
        <v>73</v>
      </c>
      <c r="H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311</v>
      </c>
    </row>
    <row r="51" spans="2:17" ht="15.5" x14ac:dyDescent="0.35">
      <c r="B51" t="s">
        <v>75</v>
      </c>
      <c r="C51" t="s">
        <v>6</v>
      </c>
      <c r="D51" s="5">
        <v>9960164487</v>
      </c>
      <c r="E51" s="5">
        <v>5252905641</v>
      </c>
      <c r="F51" s="5">
        <v>9128944638</v>
      </c>
      <c r="G51" s="5">
        <v>12052530331</v>
      </c>
      <c r="I51" s="5">
        <v>14381850279</v>
      </c>
      <c r="J51" s="5">
        <v>35472601407</v>
      </c>
      <c r="K51" s="5">
        <v>46081970517</v>
      </c>
      <c r="L51" s="5">
        <v>58039050603</v>
      </c>
      <c r="M51" s="5">
        <v>49213151806</v>
      </c>
      <c r="N51" s="5">
        <v>69308751710</v>
      </c>
      <c r="O51" s="5">
        <v>84134466214</v>
      </c>
      <c r="P51" s="5">
        <v>48139350904</v>
      </c>
    </row>
    <row r="52" spans="2:17" ht="15.5" x14ac:dyDescent="0.35">
      <c r="C52" t="s">
        <v>76</v>
      </c>
      <c r="D52" s="5">
        <v>-21352867566</v>
      </c>
      <c r="E52" s="5">
        <v>-10672137977</v>
      </c>
      <c r="F52" s="5">
        <v>-12005980557</v>
      </c>
      <c r="G52" s="5">
        <v>-20428837339</v>
      </c>
      <c r="I52" s="5">
        <v>-22678118534</v>
      </c>
      <c r="J52" s="5">
        <v>-41362971319</v>
      </c>
      <c r="K52" s="5">
        <v>-40963421636</v>
      </c>
      <c r="L52" s="5">
        <v>-48156897866</v>
      </c>
      <c r="M52" s="5">
        <v>-43122849859</v>
      </c>
      <c r="N52" s="5">
        <v>-45881974990</v>
      </c>
      <c r="O52" s="5">
        <v>-58040915291</v>
      </c>
      <c r="P52" s="5">
        <v>-37265827805</v>
      </c>
    </row>
    <row r="53" spans="2:17" ht="15.5" x14ac:dyDescent="0.35">
      <c r="C53" t="s">
        <v>77</v>
      </c>
      <c r="D53" s="5">
        <v>-11392703079</v>
      </c>
      <c r="E53" s="5">
        <v>-5419232336</v>
      </c>
      <c r="F53" s="5">
        <v>-2877035919</v>
      </c>
      <c r="G53" s="5">
        <v>-8376307008</v>
      </c>
      <c r="I53" s="5">
        <v>-8296268255</v>
      </c>
      <c r="J53" s="5">
        <v>-5890369912</v>
      </c>
      <c r="K53" s="5">
        <v>5118548881</v>
      </c>
      <c r="L53" s="5">
        <v>9882152737</v>
      </c>
      <c r="M53" s="5">
        <v>6090301947</v>
      </c>
      <c r="N53" s="5">
        <v>23426776720</v>
      </c>
      <c r="O53" s="5">
        <v>26093550923</v>
      </c>
      <c r="P53" s="5">
        <v>10873523099</v>
      </c>
    </row>
    <row r="54" spans="2:17" ht="15.5" x14ac:dyDescent="0.35">
      <c r="C54" t="s">
        <v>78</v>
      </c>
      <c r="D54" s="5">
        <v>-12071373449</v>
      </c>
      <c r="E54" s="5">
        <v>-1622755797</v>
      </c>
      <c r="F54" s="5">
        <v>-5660993128</v>
      </c>
      <c r="G54" s="5">
        <v>-9281884928</v>
      </c>
      <c r="I54" s="5">
        <v>-7283748925</v>
      </c>
      <c r="J54" s="5">
        <v>-18095770449</v>
      </c>
      <c r="K54" s="5">
        <v>-16452645699</v>
      </c>
      <c r="L54" s="5">
        <v>-17129625146</v>
      </c>
      <c r="M54" s="5">
        <v>-13166004709</v>
      </c>
      <c r="N54" s="5">
        <v>-11770870226</v>
      </c>
      <c r="O54" s="5">
        <v>-11967022360</v>
      </c>
      <c r="P54" s="5">
        <v>-10063916374</v>
      </c>
    </row>
    <row r="55" spans="2:17" ht="15.5" x14ac:dyDescent="0.35">
      <c r="C55" t="s">
        <v>246</v>
      </c>
      <c r="D55" s="5">
        <v>-11209932326</v>
      </c>
      <c r="E55" s="5">
        <v>-1047874287</v>
      </c>
      <c r="F55" s="5">
        <v>-4598656171</v>
      </c>
      <c r="G55" s="5">
        <v>-7596907559</v>
      </c>
      <c r="I55" s="5">
        <v>-5646530458</v>
      </c>
      <c r="J55" s="5">
        <v>-14856788021</v>
      </c>
      <c r="K55" s="5">
        <v>-12250107275</v>
      </c>
      <c r="L55" s="5">
        <v>-13202923800</v>
      </c>
      <c r="M55" s="5">
        <v>-11677491696</v>
      </c>
      <c r="N55" s="5">
        <v>-9368998713</v>
      </c>
      <c r="O55" s="5">
        <v>-8875188352</v>
      </c>
      <c r="P55" s="5">
        <v>-7733441308</v>
      </c>
    </row>
    <row r="56" spans="2:17" ht="15.5" x14ac:dyDescent="0.35">
      <c r="C56" t="s">
        <v>245</v>
      </c>
      <c r="D56" s="5">
        <v>-861441123</v>
      </c>
      <c r="E56" s="5">
        <v>-574881510</v>
      </c>
      <c r="F56" s="5">
        <v>-1062336957</v>
      </c>
      <c r="G56" s="5">
        <v>-1684977369</v>
      </c>
      <c r="I56" s="5">
        <v>-1637218467</v>
      </c>
      <c r="J56" s="5">
        <v>-3238982428</v>
      </c>
      <c r="K56" s="5">
        <v>-4202538424</v>
      </c>
      <c r="L56" s="5">
        <v>-3926701346</v>
      </c>
      <c r="M56" s="5">
        <v>-1488513013</v>
      </c>
      <c r="N56" s="5">
        <v>-2401871513</v>
      </c>
      <c r="O56" s="5">
        <v>-3091834008</v>
      </c>
      <c r="P56" s="5">
        <v>-2330475066</v>
      </c>
    </row>
    <row r="57" spans="2:17" ht="15.5" x14ac:dyDescent="0.35">
      <c r="C57" t="s">
        <v>80</v>
      </c>
      <c r="D57" s="5">
        <v>-23464076528</v>
      </c>
      <c r="E57" s="5">
        <v>-7041988133</v>
      </c>
      <c r="F57" s="5">
        <v>-8538029047</v>
      </c>
      <c r="G57" s="5">
        <v>-17658191936</v>
      </c>
      <c r="I57" s="5">
        <v>-15580017180</v>
      </c>
      <c r="J57" s="5">
        <v>-23986140361</v>
      </c>
      <c r="K57" s="5">
        <v>-11334096818</v>
      </c>
      <c r="L57" s="5">
        <v>-7247472409</v>
      </c>
      <c r="M57" s="5">
        <v>-7075702762</v>
      </c>
      <c r="N57" s="5">
        <v>11655906494</v>
      </c>
      <c r="O57" s="5">
        <v>14126528563</v>
      </c>
      <c r="P57" s="5">
        <v>809606725</v>
      </c>
    </row>
    <row r="58" spans="2:17" ht="15.5" x14ac:dyDescent="0.35">
      <c r="C58" t="s">
        <v>81</v>
      </c>
      <c r="D58" s="5">
        <v>320282170</v>
      </c>
      <c r="E58" s="5">
        <v>-7460042865</v>
      </c>
      <c r="F58" s="5">
        <v>5491564656</v>
      </c>
      <c r="G58" s="5">
        <v>-25388050768</v>
      </c>
      <c r="I58" s="5">
        <v>-1968478209</v>
      </c>
      <c r="J58" s="5">
        <v>-24042511498</v>
      </c>
      <c r="K58" s="5">
        <v>17833926822</v>
      </c>
      <c r="L58" s="5">
        <v>-11663607259</v>
      </c>
      <c r="M58" s="5">
        <v>-47639406582</v>
      </c>
      <c r="N58" s="5">
        <v>-5303557643</v>
      </c>
      <c r="O58" s="5">
        <v>-6186183990</v>
      </c>
      <c r="P58" s="5">
        <v>-7200537787</v>
      </c>
    </row>
    <row r="59" spans="2:17" ht="15.5" x14ac:dyDescent="0.35">
      <c r="C59" t="s">
        <v>142</v>
      </c>
      <c r="E59" s="5">
        <v>-564902</v>
      </c>
      <c r="F59" s="5">
        <v>564902</v>
      </c>
      <c r="G59" s="5">
        <v>-12821454</v>
      </c>
      <c r="M59" s="5">
        <v>2699338</v>
      </c>
      <c r="N59" s="5">
        <v>4140375</v>
      </c>
      <c r="O59" s="5">
        <v>1463799</v>
      </c>
      <c r="P59" s="5">
        <v>2421713</v>
      </c>
    </row>
    <row r="60" spans="2:17" ht="15.5" x14ac:dyDescent="0.35">
      <c r="C60" t="s">
        <v>27</v>
      </c>
      <c r="D60" s="5">
        <v>-94302517</v>
      </c>
      <c r="E60" s="5">
        <v>-127568913</v>
      </c>
      <c r="F60" s="5">
        <v>-293280680</v>
      </c>
      <c r="G60" s="5">
        <v>-405789772</v>
      </c>
      <c r="I60" s="5">
        <v>-420849593</v>
      </c>
      <c r="J60" s="5">
        <v>-1484375626</v>
      </c>
      <c r="K60" s="5">
        <v>-2847512125</v>
      </c>
      <c r="L60" s="5">
        <v>-5882777741</v>
      </c>
      <c r="M60" s="5">
        <v>-8617768455</v>
      </c>
      <c r="N60" s="5">
        <v>-5418772188</v>
      </c>
      <c r="O60" s="5">
        <v>-6361478254</v>
      </c>
      <c r="P60" s="5">
        <v>-6541585236</v>
      </c>
    </row>
    <row r="61" spans="2:17" ht="15.5" x14ac:dyDescent="0.35">
      <c r="C61" t="s">
        <v>83</v>
      </c>
      <c r="D61" s="5">
        <v>17467261</v>
      </c>
      <c r="E61" s="5">
        <v>3503626</v>
      </c>
      <c r="F61" s="5">
        <v>-32534626</v>
      </c>
      <c r="G61" s="5">
        <v>63148832</v>
      </c>
      <c r="I61" s="5">
        <v>-29031000</v>
      </c>
      <c r="J61" s="5">
        <v>-51015133</v>
      </c>
      <c r="K61" s="5">
        <v>429862680</v>
      </c>
      <c r="L61" s="5">
        <v>179882762</v>
      </c>
      <c r="M61" s="5">
        <v>91014312828</v>
      </c>
      <c r="N61" s="5">
        <v>-291808924</v>
      </c>
      <c r="O61" s="5">
        <v>-126933373</v>
      </c>
      <c r="P61" s="5">
        <v>237829149</v>
      </c>
    </row>
    <row r="62" spans="2:17" ht="15.5" x14ac:dyDescent="0.35">
      <c r="C62" t="s">
        <v>84</v>
      </c>
      <c r="D62" s="5">
        <v>320282170</v>
      </c>
      <c r="E62" s="5">
        <v>-7460042865</v>
      </c>
      <c r="F62" s="5">
        <v>5491564656</v>
      </c>
      <c r="G62" s="5">
        <v>-25388050768</v>
      </c>
      <c r="I62" s="5">
        <v>-1968478209</v>
      </c>
      <c r="J62" s="5">
        <v>-24042511498</v>
      </c>
      <c r="K62" s="5">
        <v>17833926822</v>
      </c>
      <c r="L62" s="5">
        <v>-11663607259</v>
      </c>
      <c r="M62" s="5">
        <v>-47639406582</v>
      </c>
      <c r="N62" s="5">
        <v>-5303557643</v>
      </c>
      <c r="O62" s="5">
        <v>-6186183990</v>
      </c>
      <c r="P62" s="5">
        <v>-7200537787</v>
      </c>
    </row>
    <row r="63" spans="2:17" ht="15.5" x14ac:dyDescent="0.35">
      <c r="C63" t="s">
        <v>29</v>
      </c>
      <c r="D63" s="5">
        <v>-23143794358</v>
      </c>
      <c r="E63" s="5">
        <v>-14502030998</v>
      </c>
      <c r="F63" s="5">
        <v>-3046464391</v>
      </c>
      <c r="G63" s="5">
        <v>-43046242704</v>
      </c>
      <c r="I63" s="5">
        <v>-17548495389</v>
      </c>
      <c r="J63" s="5">
        <v>-48028651859</v>
      </c>
      <c r="K63" s="5">
        <v>6499830004</v>
      </c>
      <c r="L63" s="5">
        <v>-18911079668</v>
      </c>
      <c r="M63" s="5">
        <v>-54715109344</v>
      </c>
      <c r="N63" s="5">
        <v>6352348851</v>
      </c>
      <c r="O63" s="5">
        <v>7940344573</v>
      </c>
      <c r="P63" s="5">
        <v>-6390931062</v>
      </c>
    </row>
    <row r="64" spans="2:17" ht="15.5" x14ac:dyDescent="0.35">
      <c r="C64" t="s">
        <v>28</v>
      </c>
      <c r="D64" s="5">
        <v>-390795831</v>
      </c>
      <c r="E64" s="5">
        <v>-5471511636</v>
      </c>
      <c r="F64" s="5">
        <v>57126900</v>
      </c>
      <c r="G64" s="5">
        <v>5583985666</v>
      </c>
      <c r="I64" s="5">
        <v>-5414384736</v>
      </c>
      <c r="J64" s="5">
        <v>5583985666</v>
      </c>
      <c r="K64" s="5">
        <v>378884525</v>
      </c>
      <c r="L64" s="5">
        <v>694056111</v>
      </c>
      <c r="M64" s="5">
        <v>-1087876151</v>
      </c>
      <c r="N64" s="5">
        <v>-2223354302</v>
      </c>
      <c r="O64" s="5">
        <v>-2819745472</v>
      </c>
      <c r="P64" s="5">
        <v>710636287</v>
      </c>
    </row>
    <row r="65" spans="3:16" ht="15.5" x14ac:dyDescent="0.35">
      <c r="C65" t="s">
        <v>85</v>
      </c>
    </row>
    <row r="66" spans="3:16" ht="15.5" x14ac:dyDescent="0.35">
      <c r="C66" t="s">
        <v>87</v>
      </c>
    </row>
    <row r="67" spans="3:16" ht="15.5" x14ac:dyDescent="0.35">
      <c r="C67" t="s">
        <v>519</v>
      </c>
    </row>
    <row r="68" spans="3:16" ht="15.5" x14ac:dyDescent="0.35">
      <c r="C68" t="s">
        <v>88</v>
      </c>
      <c r="D68" s="5">
        <v>-390795831</v>
      </c>
      <c r="E68" s="5">
        <v>-5471511636</v>
      </c>
      <c r="F68" s="5">
        <v>57126900</v>
      </c>
      <c r="G68" s="5">
        <v>5583985666</v>
      </c>
      <c r="I68" s="5">
        <v>-5414384736</v>
      </c>
      <c r="J68" s="5">
        <v>5583985666</v>
      </c>
      <c r="K68" s="5">
        <v>378884525</v>
      </c>
      <c r="L68" s="5">
        <v>694056111</v>
      </c>
      <c r="M68" s="5">
        <v>-1087876151</v>
      </c>
      <c r="N68" s="5">
        <v>-2223354302</v>
      </c>
      <c r="O68" s="5">
        <v>-2819745472</v>
      </c>
      <c r="P68" s="5">
        <v>710636287</v>
      </c>
    </row>
    <row r="69" spans="3:16" ht="15.5" x14ac:dyDescent="0.35">
      <c r="C69" t="s">
        <v>247</v>
      </c>
      <c r="D69" s="5">
        <v>-23534590189</v>
      </c>
      <c r="E69" s="5">
        <v>-19973542634</v>
      </c>
      <c r="F69" s="5">
        <v>-2989337491</v>
      </c>
      <c r="G69" s="5">
        <v>-37462257038</v>
      </c>
      <c r="I69" s="5">
        <v>-22962880125</v>
      </c>
      <c r="J69" s="5">
        <v>-42444666193</v>
      </c>
      <c r="K69" s="5">
        <v>6878714529</v>
      </c>
      <c r="L69" s="5">
        <v>-18217023557</v>
      </c>
      <c r="M69" s="5">
        <v>-55802985495</v>
      </c>
      <c r="N69" s="5">
        <v>4128994549</v>
      </c>
      <c r="O69" s="5">
        <v>5120599101</v>
      </c>
      <c r="P69" s="5">
        <v>-5680294775</v>
      </c>
    </row>
    <row r="70" spans="3:16" ht="15.5" x14ac:dyDescent="0.35">
      <c r="C70" t="s">
        <v>248</v>
      </c>
    </row>
    <row r="71" spans="3:16" ht="15.5" x14ac:dyDescent="0.35">
      <c r="C71" t="s">
        <v>89</v>
      </c>
      <c r="D71" s="5">
        <v>-23534590189</v>
      </c>
      <c r="E71" s="5">
        <v>-19973542634</v>
      </c>
      <c r="F71" s="5">
        <v>-2989337491</v>
      </c>
      <c r="G71" s="5">
        <v>-37462257038</v>
      </c>
      <c r="I71" s="5">
        <v>-22962880125</v>
      </c>
      <c r="J71" s="5">
        <v>-42444666193</v>
      </c>
      <c r="K71" s="5">
        <v>6878714529</v>
      </c>
      <c r="L71" s="5">
        <v>-18217023557</v>
      </c>
      <c r="M71" s="5">
        <v>-55802985495</v>
      </c>
      <c r="N71" s="5">
        <v>4128994549</v>
      </c>
      <c r="O71" s="5">
        <v>5120599101</v>
      </c>
      <c r="P71" s="5">
        <v>-5680294775</v>
      </c>
    </row>
    <row r="72" spans="3:16" ht="15.5" x14ac:dyDescent="0.35">
      <c r="C72" t="s">
        <v>90</v>
      </c>
      <c r="D72" s="5">
        <v>17467261</v>
      </c>
      <c r="E72" s="5">
        <v>3503626</v>
      </c>
      <c r="F72" s="5">
        <v>-32534626</v>
      </c>
      <c r="G72" s="5">
        <v>63148832</v>
      </c>
      <c r="I72" s="5">
        <v>-29031000</v>
      </c>
      <c r="J72" s="5">
        <v>-51015133</v>
      </c>
      <c r="K72" s="5">
        <v>429862680</v>
      </c>
      <c r="L72" s="5">
        <v>179882762</v>
      </c>
      <c r="M72" s="5">
        <v>91014312828</v>
      </c>
      <c r="N72" s="5">
        <v>-291808924</v>
      </c>
      <c r="O72" s="5">
        <v>-126933373</v>
      </c>
      <c r="P72" s="5">
        <v>237829149</v>
      </c>
    </row>
    <row r="73" spans="3:16" ht="15.5" x14ac:dyDescent="0.35">
      <c r="C73" t="s">
        <v>428</v>
      </c>
      <c r="D73" s="5">
        <v>17467261</v>
      </c>
      <c r="E73" s="5">
        <v>3503626</v>
      </c>
      <c r="F73" s="5">
        <v>-32534626</v>
      </c>
      <c r="G73" s="5">
        <v>63148832</v>
      </c>
      <c r="I73" s="5">
        <v>-29031000</v>
      </c>
      <c r="J73" s="5">
        <v>-51015133</v>
      </c>
      <c r="K73" s="5">
        <v>429862680</v>
      </c>
      <c r="L73" s="5">
        <v>179882762</v>
      </c>
      <c r="M73" s="5">
        <v>91014312828</v>
      </c>
      <c r="N73" s="5">
        <v>-291808924</v>
      </c>
      <c r="O73" s="5">
        <v>-126933373</v>
      </c>
      <c r="P73" s="5">
        <v>237829149</v>
      </c>
    </row>
    <row r="74" spans="3:16" ht="15.5" x14ac:dyDescent="0.35">
      <c r="C74" t="s">
        <v>91</v>
      </c>
      <c r="D74" s="5">
        <v>-23517122928</v>
      </c>
      <c r="E74" s="5">
        <v>-19970039008</v>
      </c>
      <c r="F74" s="5">
        <v>-3021872117</v>
      </c>
      <c r="G74" s="5">
        <v>-37399108206</v>
      </c>
      <c r="I74" s="5">
        <v>-22991911125</v>
      </c>
      <c r="J74" s="5">
        <v>-42495681326</v>
      </c>
      <c r="K74" s="5">
        <v>7308577209</v>
      </c>
      <c r="L74" s="5">
        <v>-18037140795</v>
      </c>
      <c r="M74" s="5">
        <v>35211327333</v>
      </c>
      <c r="N74" s="5">
        <v>3837185625</v>
      </c>
      <c r="O74" s="5">
        <v>4993665728</v>
      </c>
      <c r="P74" s="5">
        <v>-5442465626</v>
      </c>
    </row>
    <row r="75" spans="3:16" ht="15.5" x14ac:dyDescent="0.35">
      <c r="C75" t="s">
        <v>92</v>
      </c>
      <c r="D75" s="5">
        <v>-23534590189</v>
      </c>
      <c r="E75" s="5">
        <v>-19973542635</v>
      </c>
      <c r="F75" s="5">
        <v>-2989337490</v>
      </c>
      <c r="G75" s="5">
        <v>-37462257038</v>
      </c>
      <c r="I75" s="5">
        <v>-22962880125</v>
      </c>
      <c r="J75" s="5">
        <v>-42444666192</v>
      </c>
      <c r="K75" s="5">
        <v>6878714529</v>
      </c>
      <c r="L75" s="5">
        <v>-18217023557</v>
      </c>
      <c r="M75" s="5">
        <v>-55802985495</v>
      </c>
      <c r="N75" s="5">
        <v>4128994549</v>
      </c>
      <c r="O75" s="5">
        <v>5120599101</v>
      </c>
      <c r="P75" s="5">
        <v>-5680294775</v>
      </c>
    </row>
    <row r="76" spans="3:16" ht="15.5" x14ac:dyDescent="0.35">
      <c r="C76" t="s">
        <v>8</v>
      </c>
      <c r="D76" s="5">
        <v>-23517122928</v>
      </c>
      <c r="E76" s="5">
        <v>-19970039009</v>
      </c>
      <c r="F76" s="5">
        <v>-3021872116</v>
      </c>
      <c r="G76" s="5">
        <v>-37399108206</v>
      </c>
      <c r="I76" s="5">
        <v>-22991911125</v>
      </c>
      <c r="J76" s="5">
        <v>-42495681325</v>
      </c>
      <c r="K76" s="5">
        <v>7308577209</v>
      </c>
      <c r="L76" s="5">
        <v>-18037140795</v>
      </c>
      <c r="M76" s="5">
        <v>35211327333</v>
      </c>
      <c r="N76" s="5">
        <v>3837185625</v>
      </c>
      <c r="O76" s="5">
        <v>4993665728</v>
      </c>
      <c r="P76" s="5">
        <v>-5442465626</v>
      </c>
    </row>
    <row r="77" spans="3:16" ht="15.5" x14ac:dyDescent="0.35">
      <c r="C77" t="s">
        <v>93</v>
      </c>
    </row>
    <row r="78" spans="3:16" ht="15.5" x14ac:dyDescent="0.35">
      <c r="C78" t="s">
        <v>94</v>
      </c>
      <c r="D78" s="5">
        <v>-23534590189</v>
      </c>
      <c r="E78" s="5">
        <v>-19973542635</v>
      </c>
      <c r="F78" s="5">
        <v>-2989337490</v>
      </c>
      <c r="G78" s="5">
        <v>-37462257038</v>
      </c>
      <c r="I78" s="5">
        <v>-22962880125</v>
      </c>
      <c r="J78" s="5">
        <v>-42444666192</v>
      </c>
      <c r="K78" s="5">
        <v>6878714529</v>
      </c>
      <c r="L78" s="5">
        <v>-18217023557</v>
      </c>
      <c r="M78" s="5">
        <v>-55802985495</v>
      </c>
      <c r="N78" s="5">
        <v>4128994549</v>
      </c>
      <c r="O78" s="5">
        <v>5120599101</v>
      </c>
      <c r="P78" s="5">
        <v>-5680294775</v>
      </c>
    </row>
    <row r="79" spans="3:16" ht="15.5" x14ac:dyDescent="0.35">
      <c r="C79" t="s">
        <v>95</v>
      </c>
      <c r="D79" s="5">
        <v>-23517122928</v>
      </c>
      <c r="E79" s="5">
        <v>-19970039009</v>
      </c>
      <c r="F79" s="5">
        <v>-3021872116</v>
      </c>
      <c r="G79" s="5">
        <v>-37399108206</v>
      </c>
      <c r="I79" s="5">
        <v>-22991911125</v>
      </c>
      <c r="J79" s="5">
        <v>-42495681325</v>
      </c>
      <c r="K79" s="5">
        <v>7308577209</v>
      </c>
      <c r="L79" s="5">
        <v>-18037140795</v>
      </c>
      <c r="M79" s="5">
        <v>35211327333</v>
      </c>
      <c r="N79" s="5">
        <v>3837185625</v>
      </c>
      <c r="O79" s="5">
        <v>4993665728</v>
      </c>
      <c r="P79" s="5">
        <v>-5442465626</v>
      </c>
    </row>
    <row r="80" spans="3:16" ht="15.5" x14ac:dyDescent="0.35">
      <c r="C80" t="s">
        <v>96</v>
      </c>
      <c r="D80" s="5">
        <v>-23517122928</v>
      </c>
      <c r="E80" s="5">
        <v>-19970039009</v>
      </c>
      <c r="F80" s="5">
        <v>-3021872116</v>
      </c>
      <c r="G80" s="5">
        <v>-37399108206</v>
      </c>
      <c r="I80" s="5">
        <v>-22991911125</v>
      </c>
      <c r="J80" s="5">
        <v>-42495681325</v>
      </c>
      <c r="K80" s="5">
        <v>7308577209</v>
      </c>
      <c r="L80" s="5">
        <v>-18037140795</v>
      </c>
      <c r="M80" s="5">
        <v>35211327333</v>
      </c>
      <c r="N80" s="5">
        <v>3837185625</v>
      </c>
      <c r="O80" s="5">
        <v>4993665728</v>
      </c>
      <c r="P80" s="5">
        <v>-5442465626</v>
      </c>
    </row>
    <row r="82" spans="2:17" ht="15.5" x14ac:dyDescent="0.35">
      <c r="B82" t="s">
        <v>97</v>
      </c>
      <c r="C82" t="s">
        <v>98</v>
      </c>
    </row>
    <row r="83" spans="2:17" ht="15.5" x14ac:dyDescent="0.35">
      <c r="C83" t="s">
        <v>99</v>
      </c>
    </row>
    <row r="84" spans="2:17" ht="15.5" x14ac:dyDescent="0.35">
      <c r="C84" t="s">
        <v>20</v>
      </c>
      <c r="D84" s="5">
        <v>322918530</v>
      </c>
      <c r="E84" s="5">
        <v>82916625</v>
      </c>
      <c r="F84" s="5">
        <v>104842503</v>
      </c>
      <c r="G84" s="5">
        <v>126408011</v>
      </c>
      <c r="I84" s="5">
        <v>82916625</v>
      </c>
      <c r="J84" s="5">
        <v>126408011</v>
      </c>
      <c r="K84" s="5">
        <v>17564551030</v>
      </c>
      <c r="L84" s="5">
        <v>138793653</v>
      </c>
      <c r="M84" s="5">
        <v>73764949</v>
      </c>
      <c r="N84" s="5">
        <v>1987475712</v>
      </c>
      <c r="O84" s="5">
        <v>619438692</v>
      </c>
      <c r="P84" s="5">
        <v>119111267</v>
      </c>
      <c r="Q84" s="5">
        <v>310778889</v>
      </c>
    </row>
    <row r="85" spans="2:17" ht="15.5" x14ac:dyDescent="0.35">
      <c r="C85" t="s">
        <v>100</v>
      </c>
      <c r="D85" s="5">
        <v>4330757358</v>
      </c>
      <c r="E85" s="5">
        <v>7589200322</v>
      </c>
      <c r="F85" s="5">
        <v>7940914894</v>
      </c>
      <c r="G85" s="5">
        <v>7791808398</v>
      </c>
      <c r="I85" s="5">
        <v>7589200322</v>
      </c>
      <c r="J85" s="5">
        <v>7791808398</v>
      </c>
      <c r="K85" s="5">
        <v>2897658123</v>
      </c>
      <c r="L85" s="5">
        <v>6910120350</v>
      </c>
      <c r="M85" s="5">
        <v>5785440671</v>
      </c>
      <c r="N85" s="5">
        <v>6782295003</v>
      </c>
      <c r="O85" s="5">
        <v>17792855706</v>
      </c>
      <c r="P85" s="5">
        <v>9371775696</v>
      </c>
      <c r="Q85" s="5">
        <v>9331826056</v>
      </c>
    </row>
    <row r="86" spans="2:17" ht="15.5" x14ac:dyDescent="0.35">
      <c r="C86" t="s">
        <v>250</v>
      </c>
    </row>
    <row r="87" spans="2:17" ht="15.5" x14ac:dyDescent="0.35">
      <c r="C87" t="s">
        <v>249</v>
      </c>
      <c r="N87" s="5">
        <v>1288500997</v>
      </c>
      <c r="O87" s="5">
        <v>1592362989</v>
      </c>
      <c r="P87" s="5">
        <v>1777470956</v>
      </c>
      <c r="Q87" s="5">
        <v>1940653319</v>
      </c>
    </row>
    <row r="88" spans="2:17" ht="15.5" x14ac:dyDescent="0.35">
      <c r="C88" t="s">
        <v>251</v>
      </c>
      <c r="D88" s="5">
        <v>4330757358</v>
      </c>
      <c r="E88" s="5">
        <v>7589200322</v>
      </c>
      <c r="F88" s="5">
        <v>7940914894</v>
      </c>
      <c r="G88" s="5">
        <v>7791808398</v>
      </c>
      <c r="I88" s="5">
        <v>7589200322</v>
      </c>
      <c r="J88" s="5">
        <v>7791808398</v>
      </c>
      <c r="K88" s="5">
        <v>2897658123</v>
      </c>
      <c r="L88" s="5">
        <v>6910120350</v>
      </c>
      <c r="M88" s="5">
        <v>5785440671</v>
      </c>
      <c r="N88" s="5">
        <v>6782295003</v>
      </c>
      <c r="O88" s="5">
        <v>17792855706</v>
      </c>
      <c r="P88" s="5">
        <v>9371775696</v>
      </c>
      <c r="Q88" s="5">
        <v>9331826056</v>
      </c>
    </row>
    <row r="89" spans="2:17" ht="15.5" x14ac:dyDescent="0.35">
      <c r="C89" t="s">
        <v>102</v>
      </c>
      <c r="D89" s="5">
        <v>51729149</v>
      </c>
      <c r="E89" s="5">
        <v>29000000</v>
      </c>
      <c r="F89" s="5">
        <v>352496665</v>
      </c>
      <c r="G89" s="5">
        <v>777497803</v>
      </c>
      <c r="I89" s="5">
        <v>29000000</v>
      </c>
      <c r="J89" s="5">
        <v>777497803</v>
      </c>
      <c r="K89" s="5">
        <v>36930374</v>
      </c>
      <c r="L89" s="5">
        <v>74572707</v>
      </c>
      <c r="N89" s="5">
        <v>2925000000</v>
      </c>
    </row>
    <row r="90" spans="2:17" ht="15.5" x14ac:dyDescent="0.35">
      <c r="C90" t="s">
        <v>252</v>
      </c>
      <c r="D90" s="5">
        <v>51729149</v>
      </c>
      <c r="E90" s="5">
        <v>29000000</v>
      </c>
      <c r="F90" s="5">
        <v>352496665</v>
      </c>
      <c r="G90" s="5">
        <v>777497803</v>
      </c>
      <c r="I90" s="5">
        <v>29000000</v>
      </c>
      <c r="J90" s="5">
        <v>777497803</v>
      </c>
      <c r="K90" s="5">
        <v>36930374</v>
      </c>
      <c r="L90" s="5">
        <v>74572707</v>
      </c>
      <c r="N90" s="5">
        <v>2925000000</v>
      </c>
    </row>
    <row r="91" spans="2:17" ht="15.5" x14ac:dyDescent="0.35">
      <c r="C91" t="s">
        <v>103</v>
      </c>
      <c r="D91" s="5">
        <v>5466560235</v>
      </c>
      <c r="E91" s="5">
        <v>5855431969</v>
      </c>
      <c r="F91" s="5">
        <v>6870841563</v>
      </c>
      <c r="G91" s="5">
        <v>8706919616</v>
      </c>
      <c r="I91" s="5">
        <v>5855431969</v>
      </c>
      <c r="J91" s="5">
        <v>8706919616</v>
      </c>
      <c r="K91" s="5">
        <v>8794384441</v>
      </c>
      <c r="L91" s="5">
        <v>10356118360</v>
      </c>
      <c r="M91" s="5">
        <v>10626018973</v>
      </c>
      <c r="N91" s="5">
        <v>10929250891</v>
      </c>
      <c r="O91" s="5">
        <v>6675087065</v>
      </c>
      <c r="P91" s="5">
        <v>5286124222</v>
      </c>
      <c r="Q91" s="5">
        <v>4739459896</v>
      </c>
    </row>
    <row r="92" spans="2:17" ht="15.5" x14ac:dyDescent="0.35">
      <c r="C92" t="s">
        <v>83</v>
      </c>
      <c r="D92" s="5">
        <v>-65967201055</v>
      </c>
      <c r="E92" s="5">
        <v>-58636833750</v>
      </c>
      <c r="F92" s="5">
        <v>-44349853332</v>
      </c>
      <c r="G92" s="5">
        <v>-35816902107</v>
      </c>
      <c r="I92" s="5">
        <v>-58636833750</v>
      </c>
      <c r="J92" s="5">
        <v>-35816902107</v>
      </c>
      <c r="K92" s="5">
        <v>5407526857</v>
      </c>
      <c r="L92" s="5">
        <v>-1901050352</v>
      </c>
      <c r="M92" s="5">
        <v>16136095008</v>
      </c>
      <c r="N92" s="5">
        <v>-21580533462</v>
      </c>
      <c r="O92" s="5">
        <v>-25417719087</v>
      </c>
      <c r="P92" s="5">
        <v>-30411384815</v>
      </c>
      <c r="Q92" s="5">
        <v>-24968919189</v>
      </c>
    </row>
    <row r="93" spans="2:17" ht="15.5" x14ac:dyDescent="0.35">
      <c r="C93" t="s">
        <v>104</v>
      </c>
      <c r="D93" s="5">
        <v>10484569430</v>
      </c>
      <c r="E93" s="5">
        <v>22640789146</v>
      </c>
      <c r="F93" s="5">
        <v>27186680397</v>
      </c>
      <c r="G93" s="5">
        <v>27560532610</v>
      </c>
      <c r="I93" s="5">
        <v>22640789146</v>
      </c>
      <c r="J93" s="5">
        <v>27560532610</v>
      </c>
      <c r="K93" s="5">
        <v>29467165449</v>
      </c>
      <c r="L93" s="5">
        <v>17626736458</v>
      </c>
      <c r="M93" s="5">
        <v>16769365765</v>
      </c>
      <c r="N93" s="5">
        <v>33712416619</v>
      </c>
      <c r="O93" s="5">
        <v>26708430462</v>
      </c>
      <c r="P93" s="5">
        <v>15341396013</v>
      </c>
      <c r="Q93" s="5">
        <v>14786048873</v>
      </c>
    </row>
    <row r="94" spans="2:17" ht="15.5" x14ac:dyDescent="0.35">
      <c r="C94" t="s">
        <v>105</v>
      </c>
    </row>
    <row r="95" spans="2:17" ht="15.5" x14ac:dyDescent="0.35">
      <c r="C95" t="s">
        <v>107</v>
      </c>
      <c r="D95" s="5">
        <v>33486651990</v>
      </c>
      <c r="E95" s="5">
        <v>20371663383</v>
      </c>
      <c r="F95" s="5">
        <v>25150560933</v>
      </c>
      <c r="G95" s="5">
        <v>29030985979</v>
      </c>
      <c r="I95" s="5">
        <v>20371663383</v>
      </c>
      <c r="J95" s="5">
        <v>29030985979</v>
      </c>
      <c r="K95" s="5">
        <v>148883890894</v>
      </c>
      <c r="L95" s="5">
        <v>160077527600</v>
      </c>
      <c r="M95" s="5">
        <v>173819310108</v>
      </c>
      <c r="N95" s="5">
        <v>86029214881</v>
      </c>
      <c r="O95" s="5">
        <v>88070414125</v>
      </c>
      <c r="P95" s="5">
        <v>91265410104</v>
      </c>
      <c r="Q95" s="5">
        <v>78713773254</v>
      </c>
    </row>
    <row r="96" spans="2:17" ht="15.5" x14ac:dyDescent="0.35">
      <c r="C96" t="s">
        <v>109</v>
      </c>
      <c r="D96" s="5">
        <v>679766253</v>
      </c>
      <c r="E96" s="5">
        <v>1070562084</v>
      </c>
      <c r="F96" s="5">
        <v>6542073720</v>
      </c>
      <c r="G96" s="5">
        <v>6484946820</v>
      </c>
      <c r="I96" s="5">
        <v>1070562084</v>
      </c>
      <c r="J96" s="5">
        <v>6484946820</v>
      </c>
      <c r="K96" s="5">
        <v>900961154</v>
      </c>
      <c r="L96" s="5">
        <v>643319948</v>
      </c>
      <c r="N96" s="5">
        <v>870415974</v>
      </c>
      <c r="O96" s="5">
        <v>942316384</v>
      </c>
      <c r="P96" s="5">
        <v>1799225231</v>
      </c>
      <c r="Q96" s="5">
        <v>1167865327</v>
      </c>
    </row>
    <row r="97" spans="3:17" ht="15.5" x14ac:dyDescent="0.35">
      <c r="C97" t="s">
        <v>110</v>
      </c>
      <c r="D97" s="5">
        <v>43541746435</v>
      </c>
      <c r="E97" s="5">
        <v>32487848798</v>
      </c>
      <c r="F97" s="5">
        <v>40898100148</v>
      </c>
      <c r="G97" s="5">
        <v>48030665110</v>
      </c>
      <c r="I97" s="5">
        <v>32487848798</v>
      </c>
      <c r="J97" s="5">
        <v>48030665110</v>
      </c>
      <c r="K97" s="5">
        <v>155686712502</v>
      </c>
      <c r="L97" s="5">
        <v>166448552665</v>
      </c>
      <c r="M97" s="5">
        <v>180140373808</v>
      </c>
      <c r="N97" s="5">
        <v>86899630855</v>
      </c>
      <c r="O97" s="5">
        <v>89012730509</v>
      </c>
      <c r="P97" s="5">
        <v>93064635335</v>
      </c>
      <c r="Q97" s="5">
        <v>79881638581</v>
      </c>
    </row>
    <row r="98" spans="3:17" ht="15.5" x14ac:dyDescent="0.35">
      <c r="C98" t="s">
        <v>111</v>
      </c>
      <c r="D98" s="5">
        <v>54026315865</v>
      </c>
      <c r="E98" s="5">
        <v>55128637944</v>
      </c>
      <c r="F98" s="5">
        <v>68084780545</v>
      </c>
      <c r="G98" s="5">
        <v>75591197720</v>
      </c>
      <c r="I98" s="5">
        <v>55128637944</v>
      </c>
      <c r="J98" s="5">
        <v>75591197720</v>
      </c>
      <c r="K98" s="5">
        <v>185153877951</v>
      </c>
      <c r="L98" s="5">
        <v>184075289123</v>
      </c>
      <c r="M98" s="5">
        <v>196909739573</v>
      </c>
      <c r="N98" s="5">
        <v>120612047474</v>
      </c>
      <c r="O98" s="5">
        <v>115721160971</v>
      </c>
      <c r="P98" s="5">
        <v>108406031348</v>
      </c>
      <c r="Q98" s="5">
        <v>94667687454</v>
      </c>
    </row>
    <row r="99" spans="3:17" ht="15.5" x14ac:dyDescent="0.35">
      <c r="C99" t="s">
        <v>112</v>
      </c>
    </row>
    <row r="100" spans="3:17" ht="15.5" x14ac:dyDescent="0.35">
      <c r="C100" t="s">
        <v>113</v>
      </c>
    </row>
    <row r="101" spans="3:17" ht="15.5" x14ac:dyDescent="0.35">
      <c r="C101" t="s">
        <v>114</v>
      </c>
      <c r="D101" s="5">
        <v>33062800820</v>
      </c>
      <c r="E101" s="5">
        <v>26414281656</v>
      </c>
      <c r="F101" s="5">
        <v>29933980375</v>
      </c>
      <c r="G101" s="5">
        <v>29197267144</v>
      </c>
      <c r="I101" s="5">
        <v>26414281656</v>
      </c>
      <c r="J101" s="5">
        <v>29197267144</v>
      </c>
      <c r="K101" s="5">
        <v>93620783999</v>
      </c>
      <c r="L101" s="5">
        <v>99099700220</v>
      </c>
      <c r="M101" s="5">
        <v>85261779922</v>
      </c>
      <c r="N101" s="5">
        <v>70986921145</v>
      </c>
      <c r="O101" s="5">
        <v>86152208361</v>
      </c>
      <c r="P101" s="5">
        <v>82737076203</v>
      </c>
      <c r="Q101" s="5">
        <v>46386120519</v>
      </c>
    </row>
    <row r="102" spans="3:17" ht="15.5" x14ac:dyDescent="0.35">
      <c r="C102" t="s">
        <v>119</v>
      </c>
      <c r="F102" s="5">
        <v>1114908201</v>
      </c>
      <c r="G102" s="5">
        <v>1685329672</v>
      </c>
      <c r="J102" s="5">
        <v>1685329672</v>
      </c>
      <c r="K102" s="5">
        <v>1973576835</v>
      </c>
      <c r="L102" s="5">
        <v>3534900337</v>
      </c>
      <c r="M102" s="5">
        <v>40969175260</v>
      </c>
      <c r="N102" s="5">
        <v>38742075954</v>
      </c>
      <c r="O102" s="5">
        <v>38689273929</v>
      </c>
      <c r="P102" s="5">
        <v>38738359808</v>
      </c>
    </row>
    <row r="103" spans="3:17" ht="15.5" x14ac:dyDescent="0.35">
      <c r="C103" t="s">
        <v>115</v>
      </c>
    </row>
    <row r="104" spans="3:17" ht="15.5" x14ac:dyDescent="0.35">
      <c r="C104" t="s">
        <v>253</v>
      </c>
      <c r="D104" s="5">
        <v>2520284996</v>
      </c>
      <c r="E104" s="5">
        <v>2936030817</v>
      </c>
      <c r="F104" s="5">
        <v>2717262934</v>
      </c>
      <c r="G104" s="5">
        <v>3159410409</v>
      </c>
      <c r="I104" s="5">
        <v>2936030817</v>
      </c>
      <c r="J104" s="5">
        <v>3159410409</v>
      </c>
      <c r="K104" s="5">
        <v>3347468122</v>
      </c>
      <c r="L104" s="5">
        <v>5238292793</v>
      </c>
      <c r="M104" s="5">
        <v>4208889111</v>
      </c>
      <c r="N104" s="5">
        <v>8856298879</v>
      </c>
      <c r="O104" s="5">
        <v>11072810886</v>
      </c>
      <c r="P104" s="5">
        <v>7027037925</v>
      </c>
      <c r="Q104" s="5">
        <v>4768174081</v>
      </c>
    </row>
    <row r="105" spans="3:17" ht="15.5" x14ac:dyDescent="0.35">
      <c r="C105" t="s">
        <v>118</v>
      </c>
    </row>
    <row r="106" spans="3:17" ht="15.5" x14ac:dyDescent="0.35">
      <c r="C106" t="s">
        <v>254</v>
      </c>
      <c r="N106" s="5">
        <v>1288500997</v>
      </c>
      <c r="O106" s="5">
        <v>1592362989</v>
      </c>
      <c r="P106" s="5">
        <v>1777470956</v>
      </c>
      <c r="Q106" s="5">
        <v>1940653319</v>
      </c>
    </row>
    <row r="107" spans="3:17" ht="15.5" x14ac:dyDescent="0.35">
      <c r="C107" t="s">
        <v>117</v>
      </c>
      <c r="D107" s="5">
        <v>2322911230</v>
      </c>
      <c r="E107" s="5">
        <v>2712523311</v>
      </c>
      <c r="F107" s="5">
        <v>3287014854</v>
      </c>
      <c r="G107" s="5">
        <v>2501927021</v>
      </c>
      <c r="I107" s="5">
        <v>2712523311</v>
      </c>
      <c r="J107" s="5">
        <v>2501927021</v>
      </c>
      <c r="K107" s="5">
        <v>3721285751</v>
      </c>
      <c r="L107" s="5">
        <v>6287419639</v>
      </c>
      <c r="M107" s="5">
        <v>8489486522</v>
      </c>
      <c r="N107" s="5">
        <v>1846732598</v>
      </c>
      <c r="O107" s="5">
        <v>2111687036</v>
      </c>
      <c r="P107" s="5">
        <v>317329454</v>
      </c>
      <c r="Q107" s="5">
        <v>291711925</v>
      </c>
    </row>
    <row r="108" spans="3:17" ht="15.5" x14ac:dyDescent="0.35">
      <c r="C108" t="s">
        <v>116</v>
      </c>
      <c r="D108" s="5">
        <v>10407015017</v>
      </c>
      <c r="E108" s="5">
        <v>3228148593</v>
      </c>
      <c r="F108" s="5">
        <v>2751699537</v>
      </c>
      <c r="G108" s="5">
        <v>2638205124</v>
      </c>
      <c r="I108" s="5">
        <v>3228148593</v>
      </c>
      <c r="J108" s="5">
        <v>2638205124</v>
      </c>
      <c r="K108" s="5">
        <v>1713265021</v>
      </c>
      <c r="L108" s="5">
        <v>2094728945</v>
      </c>
      <c r="M108" s="5">
        <v>1037933591</v>
      </c>
      <c r="N108" s="5">
        <v>4589645614</v>
      </c>
      <c r="O108" s="5">
        <v>443485556</v>
      </c>
      <c r="P108" s="5">
        <v>75885313</v>
      </c>
      <c r="Q108" s="5">
        <v>127938158</v>
      </c>
    </row>
    <row r="109" spans="3:17" ht="15.5" x14ac:dyDescent="0.35">
      <c r="C109" t="s">
        <v>120</v>
      </c>
    </row>
    <row r="110" spans="3:17" ht="15.5" x14ac:dyDescent="0.35">
      <c r="C110" t="s">
        <v>313</v>
      </c>
      <c r="M110" s="5">
        <v>5108503645</v>
      </c>
      <c r="N110" s="5">
        <v>7107396763</v>
      </c>
      <c r="O110" s="5">
        <v>8385390497</v>
      </c>
      <c r="P110" s="5">
        <v>9767534982</v>
      </c>
      <c r="Q110" s="5">
        <v>26884919149</v>
      </c>
    </row>
    <row r="111" spans="3:17" ht="15.5" x14ac:dyDescent="0.35">
      <c r="C111" t="s">
        <v>256</v>
      </c>
      <c r="L111" s="5">
        <v>273303663</v>
      </c>
      <c r="M111" s="5">
        <v>946417137</v>
      </c>
      <c r="N111" s="5">
        <v>310992377</v>
      </c>
      <c r="O111" s="5">
        <v>639111122</v>
      </c>
      <c r="P111" s="5">
        <v>227383294</v>
      </c>
      <c r="Q111" s="5">
        <v>357457048</v>
      </c>
    </row>
    <row r="112" spans="3:17" ht="15.5" x14ac:dyDescent="0.35">
      <c r="C112" t="s">
        <v>520</v>
      </c>
      <c r="L112" s="5">
        <v>250837041</v>
      </c>
      <c r="M112" s="5">
        <v>1439288599</v>
      </c>
      <c r="N112" s="5">
        <v>2428704100</v>
      </c>
      <c r="O112" s="5">
        <v>1229866272</v>
      </c>
      <c r="P112" s="5">
        <v>1994622524</v>
      </c>
      <c r="Q112" s="5">
        <v>2126628210</v>
      </c>
    </row>
    <row r="113" spans="2:17" ht="15.5" x14ac:dyDescent="0.35">
      <c r="C113" t="s">
        <v>121</v>
      </c>
      <c r="K113" s="5">
        <v>381133086</v>
      </c>
      <c r="L113" s="5">
        <v>1725461060</v>
      </c>
      <c r="M113" s="5">
        <v>5951896889</v>
      </c>
      <c r="N113" s="5">
        <v>4830802467</v>
      </c>
      <c r="O113" s="5">
        <v>4044735074</v>
      </c>
      <c r="P113" s="5">
        <v>4127672787</v>
      </c>
      <c r="Q113" s="5">
        <v>2326505993</v>
      </c>
    </row>
    <row r="114" spans="2:17" ht="15.5" x14ac:dyDescent="0.35">
      <c r="C114" t="s">
        <v>122</v>
      </c>
      <c r="D114" s="5">
        <v>7632696100</v>
      </c>
      <c r="E114" s="5">
        <v>8053170038</v>
      </c>
      <c r="F114" s="5">
        <v>3202633502</v>
      </c>
      <c r="G114" s="5">
        <v>2912812683</v>
      </c>
      <c r="I114" s="5">
        <v>8053170038</v>
      </c>
      <c r="J114" s="5">
        <v>2912812683</v>
      </c>
      <c r="K114" s="5">
        <v>6827547095</v>
      </c>
      <c r="L114" s="5">
        <v>7578619255</v>
      </c>
      <c r="M114" s="5">
        <v>16213844643</v>
      </c>
      <c r="N114" s="5">
        <v>18458639791</v>
      </c>
      <c r="O114" s="5">
        <v>18105651697</v>
      </c>
      <c r="P114" s="5">
        <v>19199319960</v>
      </c>
      <c r="Q114" s="5">
        <v>36369466124</v>
      </c>
    </row>
    <row r="115" spans="2:17" ht="15.5" x14ac:dyDescent="0.35">
      <c r="C115" t="s">
        <v>123</v>
      </c>
      <c r="D115" s="5">
        <v>7632696100</v>
      </c>
      <c r="E115" s="5">
        <v>8053170038</v>
      </c>
      <c r="F115" s="5">
        <v>3202633502</v>
      </c>
      <c r="G115" s="5">
        <v>2912812683</v>
      </c>
      <c r="I115" s="5">
        <v>8053170038</v>
      </c>
      <c r="J115" s="5">
        <v>2912812683</v>
      </c>
      <c r="K115" s="5">
        <v>6827547095</v>
      </c>
      <c r="L115" s="5">
        <v>7578619255</v>
      </c>
      <c r="M115" s="5">
        <v>16213844643</v>
      </c>
      <c r="N115" s="5">
        <v>18458639791</v>
      </c>
      <c r="O115" s="5">
        <v>18105651697</v>
      </c>
      <c r="P115" s="5">
        <v>19199319960</v>
      </c>
      <c r="Q115" s="5">
        <v>36369466124</v>
      </c>
    </row>
    <row r="116" spans="2:17" ht="15.5" x14ac:dyDescent="0.35">
      <c r="C116" t="s">
        <v>124</v>
      </c>
    </row>
    <row r="117" spans="2:17" ht="15.5" x14ac:dyDescent="0.35">
      <c r="C117" t="s">
        <v>125</v>
      </c>
      <c r="D117" s="5">
        <v>4879438042</v>
      </c>
      <c r="E117" s="5">
        <v>5594700610</v>
      </c>
      <c r="F117" s="5">
        <v>729515945</v>
      </c>
      <c r="G117" s="5">
        <v>399036500</v>
      </c>
      <c r="I117" s="5">
        <v>5594700610</v>
      </c>
      <c r="J117" s="5">
        <v>399036500</v>
      </c>
      <c r="K117" s="5">
        <v>550586500</v>
      </c>
      <c r="L117" s="5">
        <v>1621861144</v>
      </c>
      <c r="M117" s="5">
        <v>9207209066</v>
      </c>
      <c r="N117" s="5">
        <v>9866766206</v>
      </c>
      <c r="O117" s="5">
        <v>10292363163</v>
      </c>
      <c r="P117" s="5">
        <v>11992094680</v>
      </c>
      <c r="Q117" s="5">
        <v>29375936367</v>
      </c>
    </row>
    <row r="118" spans="2:17" ht="15.5" x14ac:dyDescent="0.35">
      <c r="C118" t="s">
        <v>126</v>
      </c>
      <c r="D118" s="5">
        <v>40695496920</v>
      </c>
      <c r="E118" s="5">
        <v>34467451694</v>
      </c>
      <c r="F118" s="5">
        <v>33136613877</v>
      </c>
      <c r="G118" s="5">
        <v>32110079827</v>
      </c>
      <c r="I118" s="5">
        <v>34467451694</v>
      </c>
      <c r="J118" s="5">
        <v>32110079827</v>
      </c>
      <c r="K118" s="5">
        <v>100448331094</v>
      </c>
      <c r="L118" s="5">
        <v>106678319475</v>
      </c>
      <c r="M118" s="5">
        <v>101475624565</v>
      </c>
      <c r="N118" s="5">
        <v>89445560936</v>
      </c>
      <c r="O118" s="5">
        <v>104257860058</v>
      </c>
      <c r="P118" s="5">
        <v>101936396163</v>
      </c>
      <c r="Q118" s="5">
        <v>82755586643</v>
      </c>
    </row>
    <row r="119" spans="2:17" ht="15.5" x14ac:dyDescent="0.35">
      <c r="C119" t="s">
        <v>127</v>
      </c>
    </row>
    <row r="120" spans="2:17" ht="15.5" x14ac:dyDescent="0.35">
      <c r="C120" t="s">
        <v>128</v>
      </c>
      <c r="D120" s="5">
        <v>62500000000</v>
      </c>
      <c r="E120" s="5">
        <v>62500000000</v>
      </c>
      <c r="F120" s="5">
        <v>62500000000</v>
      </c>
      <c r="G120" s="5">
        <v>62500000000</v>
      </c>
      <c r="I120" s="5">
        <v>62500000000</v>
      </c>
      <c r="J120" s="5">
        <v>62500000000</v>
      </c>
      <c r="K120" s="5">
        <v>62500000000</v>
      </c>
      <c r="L120" s="5">
        <v>62500000000</v>
      </c>
      <c r="M120" s="5">
        <v>62500000000</v>
      </c>
      <c r="N120" s="5">
        <v>50000000000</v>
      </c>
      <c r="O120" s="5">
        <v>34134000000</v>
      </c>
      <c r="P120" s="5">
        <v>34134000000</v>
      </c>
      <c r="Q120" s="5">
        <v>34134000000</v>
      </c>
    </row>
    <row r="121" spans="2:17" ht="15.5" x14ac:dyDescent="0.35">
      <c r="C121" t="s">
        <v>129</v>
      </c>
      <c r="D121" s="5">
        <v>16798020000</v>
      </c>
      <c r="E121" s="5">
        <v>16798020000</v>
      </c>
      <c r="F121" s="5">
        <v>16798020000</v>
      </c>
      <c r="G121" s="5">
        <v>16798020000</v>
      </c>
      <c r="I121" s="5">
        <v>16798020000</v>
      </c>
      <c r="J121" s="5">
        <v>16798020000</v>
      </c>
      <c r="K121" s="5">
        <v>16798020000</v>
      </c>
      <c r="L121" s="5">
        <v>16798020000</v>
      </c>
      <c r="M121" s="5">
        <v>16798020000</v>
      </c>
      <c r="N121" s="5">
        <v>2747020000</v>
      </c>
      <c r="O121" s="5">
        <v>2747020000</v>
      </c>
      <c r="P121" s="5">
        <v>2747020000</v>
      </c>
      <c r="Q121" s="5">
        <v>2747020000</v>
      </c>
    </row>
    <row r="122" spans="2:17" ht="15.5" x14ac:dyDescent="0.35">
      <c r="C122" t="s">
        <v>10</v>
      </c>
      <c r="D122" s="5">
        <v>13330818945</v>
      </c>
      <c r="E122" s="5">
        <v>20661186250</v>
      </c>
      <c r="F122" s="5">
        <v>34948166668</v>
      </c>
      <c r="G122" s="5">
        <v>43481117893</v>
      </c>
      <c r="I122" s="5">
        <v>20661186250</v>
      </c>
      <c r="J122" s="5">
        <v>43481117893</v>
      </c>
      <c r="K122" s="5">
        <v>84705546857</v>
      </c>
      <c r="L122" s="5">
        <v>77396969648</v>
      </c>
      <c r="M122" s="5">
        <v>95434115008</v>
      </c>
      <c r="N122" s="5">
        <v>31166486538</v>
      </c>
      <c r="O122" s="5">
        <v>11463300913</v>
      </c>
      <c r="P122" s="5">
        <v>6469635185</v>
      </c>
      <c r="Q122" s="5">
        <v>11912100811</v>
      </c>
    </row>
    <row r="123" spans="2:17" ht="15.5" x14ac:dyDescent="0.35">
      <c r="C123" t="s">
        <v>132</v>
      </c>
      <c r="D123" s="5">
        <v>54026315865</v>
      </c>
      <c r="E123" s="5">
        <v>55128637944</v>
      </c>
      <c r="F123" s="5">
        <v>68084780545</v>
      </c>
      <c r="G123" s="5">
        <v>75591197720</v>
      </c>
      <c r="I123" s="5">
        <v>55128637944</v>
      </c>
      <c r="J123" s="5">
        <v>75591197720</v>
      </c>
      <c r="K123" s="5">
        <v>185153877951</v>
      </c>
      <c r="L123" s="5">
        <v>184075289123</v>
      </c>
      <c r="M123" s="5">
        <v>196909739573</v>
      </c>
      <c r="N123" s="5">
        <v>120612047474</v>
      </c>
      <c r="O123" s="5">
        <v>115721160971</v>
      </c>
      <c r="P123" s="5">
        <v>108406031348</v>
      </c>
      <c r="Q123" s="5">
        <v>94667687454</v>
      </c>
    </row>
    <row r="124" spans="2:17" ht="15.5" x14ac:dyDescent="0.35">
      <c r="C124" t="s">
        <v>133</v>
      </c>
      <c r="D124" s="5">
        <v>781250000</v>
      </c>
      <c r="E124" s="5">
        <v>781250000</v>
      </c>
      <c r="F124" s="5">
        <v>781250000</v>
      </c>
      <c r="G124" s="5">
        <v>781250000</v>
      </c>
      <c r="I124" s="5">
        <v>781250000</v>
      </c>
      <c r="J124" s="5">
        <v>781250000</v>
      </c>
      <c r="K124" s="5">
        <v>781250000</v>
      </c>
      <c r="L124" s="5">
        <v>781250000</v>
      </c>
      <c r="M124" s="5">
        <v>781250000</v>
      </c>
      <c r="N124" s="5">
        <v>50000000</v>
      </c>
      <c r="O124" s="5">
        <v>34134</v>
      </c>
      <c r="P124" s="5">
        <v>34134</v>
      </c>
      <c r="Q124" s="5">
        <v>34134</v>
      </c>
    </row>
    <row r="126" spans="2:17" ht="15.5" x14ac:dyDescent="0.35">
      <c r="B126" t="s">
        <v>134</v>
      </c>
      <c r="C126" t="s">
        <v>135</v>
      </c>
      <c r="D126" s="5">
        <v>911748604</v>
      </c>
      <c r="E126" s="5">
        <v>-749711041</v>
      </c>
      <c r="F126" s="5">
        <v>-463038119</v>
      </c>
      <c r="G126" s="5">
        <v>-20174341433</v>
      </c>
      <c r="I126" s="5">
        <v>-1212749160</v>
      </c>
      <c r="J126" s="5">
        <v>-35287385603</v>
      </c>
      <c r="K126" s="5">
        <v>18064889637</v>
      </c>
      <c r="L126" s="5">
        <v>12256452530</v>
      </c>
      <c r="M126" s="5">
        <v>-30011565241</v>
      </c>
      <c r="N126" s="5">
        <v>13459576697</v>
      </c>
      <c r="O126" s="5">
        <v>12216243778</v>
      </c>
      <c r="P126" s="5">
        <v>2869927197</v>
      </c>
    </row>
    <row r="127" spans="2:17" ht="15.5" x14ac:dyDescent="0.35">
      <c r="C127" t="s">
        <v>316</v>
      </c>
      <c r="D127" s="5">
        <v>12834027742</v>
      </c>
      <c r="E127" s="5">
        <v>3853655607</v>
      </c>
      <c r="F127" s="5">
        <v>6008459701</v>
      </c>
      <c r="G127" s="5">
        <v>23000196459</v>
      </c>
      <c r="I127" s="5">
        <v>9862115308</v>
      </c>
      <c r="J127" s="5">
        <v>42022776588</v>
      </c>
      <c r="K127" s="5">
        <v>44892940501</v>
      </c>
      <c r="L127" s="5">
        <v>61922788397</v>
      </c>
      <c r="M127" s="5">
        <v>48291685962</v>
      </c>
      <c r="N127" s="5">
        <v>80496917217</v>
      </c>
      <c r="O127" s="5">
        <v>76345962876</v>
      </c>
      <c r="P127" s="5">
        <v>47536353725</v>
      </c>
    </row>
    <row r="128" spans="2:17" ht="15.5" x14ac:dyDescent="0.35">
      <c r="C128" t="s">
        <v>317</v>
      </c>
      <c r="D128" s="5">
        <v>-8377519249</v>
      </c>
      <c r="E128" s="5">
        <v>-4355930425</v>
      </c>
      <c r="F128" s="5">
        <v>-4639357861</v>
      </c>
      <c r="G128" s="5">
        <v>-20197805532</v>
      </c>
      <c r="I128" s="5">
        <v>-8995288286</v>
      </c>
      <c r="J128" s="5">
        <v>-37593193741</v>
      </c>
      <c r="K128" s="5">
        <v>-33290967928</v>
      </c>
      <c r="L128" s="5">
        <v>-41595297354</v>
      </c>
      <c r="M128" s="5">
        <v>-25882356999</v>
      </c>
      <c r="N128" s="5">
        <v>-41853376716</v>
      </c>
      <c r="O128" s="5">
        <v>-43739832080</v>
      </c>
      <c r="P128" s="5">
        <v>-26420880428</v>
      </c>
    </row>
    <row r="129" spans="3:16" ht="15.5" x14ac:dyDescent="0.35">
      <c r="C129" t="s">
        <v>318</v>
      </c>
      <c r="D129" s="5">
        <v>-2435265357</v>
      </c>
      <c r="E129" s="5">
        <v>-109619594</v>
      </c>
      <c r="F129" s="5">
        <v>-872983278</v>
      </c>
      <c r="G129" s="5">
        <v>-1176445437</v>
      </c>
      <c r="I129" s="5">
        <v>-982602872</v>
      </c>
      <c r="J129" s="5">
        <v>-2200539452</v>
      </c>
      <c r="K129" s="5">
        <v>-1751478465</v>
      </c>
      <c r="L129" s="5">
        <v>-12475911105</v>
      </c>
      <c r="M129" s="5">
        <v>-13503116027</v>
      </c>
      <c r="N129" s="5">
        <v>-10223612323</v>
      </c>
      <c r="O129" s="5">
        <v>-9846533789</v>
      </c>
      <c r="P129" s="5">
        <v>-8321078294</v>
      </c>
    </row>
    <row r="130" spans="3:16" ht="15.5" x14ac:dyDescent="0.35">
      <c r="C130" t="s">
        <v>521</v>
      </c>
      <c r="D130" s="5">
        <v>-634732923</v>
      </c>
      <c r="E130" s="5">
        <v>-561504568</v>
      </c>
      <c r="F130" s="5">
        <v>-720815116</v>
      </c>
      <c r="G130" s="5">
        <v>-2251950522</v>
      </c>
      <c r="I130" s="5">
        <v>-1282319684</v>
      </c>
      <c r="J130" s="5">
        <v>-3612923944</v>
      </c>
      <c r="K130" s="5">
        <v>-1791112179</v>
      </c>
      <c r="L130" s="5">
        <v>-3300951746</v>
      </c>
      <c r="M130" s="5">
        <v>-6456186956</v>
      </c>
      <c r="N130" s="5">
        <v>-4246086863</v>
      </c>
      <c r="O130" s="5">
        <v>-4032136898</v>
      </c>
      <c r="P130" s="5">
        <v>-3366985578</v>
      </c>
    </row>
    <row r="131" spans="3:16" ht="15.5" x14ac:dyDescent="0.35">
      <c r="C131" t="s">
        <v>340</v>
      </c>
      <c r="D131" s="5">
        <v>-245511691</v>
      </c>
      <c r="E131" s="5">
        <v>530703022</v>
      </c>
      <c r="F131" s="5">
        <v>-34325668</v>
      </c>
      <c r="G131" s="5">
        <v>-19258452068</v>
      </c>
      <c r="I131" s="5">
        <v>496377354</v>
      </c>
      <c r="J131" s="5">
        <v>-32524530148</v>
      </c>
      <c r="K131" s="5">
        <v>12768052014</v>
      </c>
      <c r="L131" s="5">
        <v>12880334004</v>
      </c>
      <c r="M131" s="5">
        <v>-23071777798</v>
      </c>
      <c r="N131" s="5">
        <v>-2925000000</v>
      </c>
      <c r="O131" s="5">
        <v>78474124</v>
      </c>
      <c r="P131" s="5">
        <v>68832531</v>
      </c>
    </row>
    <row r="132" spans="3:16" ht="15.5" x14ac:dyDescent="0.35">
      <c r="C132" t="s">
        <v>519</v>
      </c>
    </row>
    <row r="133" spans="3:16" ht="15.5" x14ac:dyDescent="0.35">
      <c r="C133" t="s">
        <v>363</v>
      </c>
      <c r="D133" s="5">
        <v>-145022526</v>
      </c>
      <c r="L133" s="5">
        <v>708268076</v>
      </c>
      <c r="M133" s="5">
        <v>-774744306</v>
      </c>
      <c r="N133" s="5">
        <v>-2374632805</v>
      </c>
      <c r="O133" s="5">
        <v>-229676000</v>
      </c>
      <c r="P133" s="5">
        <v>-87151236</v>
      </c>
    </row>
    <row r="134" spans="3:16" ht="15.5" x14ac:dyDescent="0.35">
      <c r="C134" t="s">
        <v>266</v>
      </c>
      <c r="D134" s="5">
        <v>1561099</v>
      </c>
      <c r="E134" s="5">
        <v>483031</v>
      </c>
      <c r="F134" s="5">
        <v>564902</v>
      </c>
      <c r="G134" s="5">
        <v>4404152</v>
      </c>
      <c r="I134" s="5">
        <v>1047933</v>
      </c>
      <c r="J134" s="5">
        <v>17225606</v>
      </c>
      <c r="K134" s="5">
        <v>8043658</v>
      </c>
      <c r="L134" s="5">
        <v>1341323</v>
      </c>
      <c r="M134" s="5">
        <v>2699338</v>
      </c>
      <c r="N134" s="5">
        <v>4140375</v>
      </c>
      <c r="O134" s="5">
        <v>1463799</v>
      </c>
      <c r="P134" s="5">
        <v>2421713</v>
      </c>
    </row>
    <row r="135" spans="3:16" ht="15.5" x14ac:dyDescent="0.35">
      <c r="C135" t="s">
        <v>502</v>
      </c>
      <c r="D135" s="5">
        <v>-85788491</v>
      </c>
      <c r="E135" s="5">
        <v>-107498114</v>
      </c>
      <c r="F135" s="5">
        <v>-204580799</v>
      </c>
      <c r="G135" s="5">
        <v>-294288485</v>
      </c>
      <c r="I135" s="5">
        <v>-312078913</v>
      </c>
      <c r="J135" s="5">
        <v>-1396200512</v>
      </c>
      <c r="K135" s="5">
        <v>-2770587964</v>
      </c>
      <c r="L135" s="5">
        <v>-5884119065</v>
      </c>
      <c r="M135" s="5">
        <v>-8617768455</v>
      </c>
      <c r="N135" s="5">
        <v>-5418772188</v>
      </c>
      <c r="O135" s="5">
        <v>-6361478254</v>
      </c>
      <c r="P135" s="5">
        <v>-6541585236</v>
      </c>
    </row>
    <row r="136" spans="3:16" ht="15.5" x14ac:dyDescent="0.35">
      <c r="C136" t="s">
        <v>144</v>
      </c>
      <c r="D136" s="5">
        <v>-671746699</v>
      </c>
      <c r="E136" s="5">
        <v>2357735999</v>
      </c>
      <c r="F136" s="5">
        <v>2557688</v>
      </c>
      <c r="G136" s="5">
        <v>-62971639369</v>
      </c>
      <c r="I136" s="5">
        <v>2360293687</v>
      </c>
      <c r="J136" s="5">
        <v>-63217689369</v>
      </c>
      <c r="K136" s="5">
        <v>-491268154</v>
      </c>
      <c r="L136" s="5">
        <v>-13572363501</v>
      </c>
      <c r="M136" s="5">
        <v>32788569247</v>
      </c>
      <c r="N136" s="5">
        <v>-6872190087</v>
      </c>
      <c r="O136" s="5">
        <v>-8003498703</v>
      </c>
      <c r="P136" s="5">
        <v>13563189977</v>
      </c>
    </row>
    <row r="137" spans="3:16" ht="15.5" x14ac:dyDescent="0.35">
      <c r="C137" t="s">
        <v>145</v>
      </c>
      <c r="E137" s="5">
        <v>-1629950837</v>
      </c>
      <c r="F137" s="5">
        <v>438914923</v>
      </c>
      <c r="G137" s="5">
        <v>81066931953</v>
      </c>
      <c r="I137" s="5">
        <v>-1191035914</v>
      </c>
      <c r="J137" s="5">
        <v>81066931953</v>
      </c>
      <c r="K137" s="5">
        <v>-147864106</v>
      </c>
      <c r="L137" s="5">
        <v>1380939675</v>
      </c>
      <c r="M137" s="5">
        <v>-3089337436</v>
      </c>
      <c r="N137" s="5">
        <v>-5219349590</v>
      </c>
      <c r="O137" s="5">
        <v>-3712117650</v>
      </c>
      <c r="P137" s="5">
        <v>-16624784796</v>
      </c>
    </row>
    <row r="138" spans="3:16" ht="15.5" x14ac:dyDescent="0.35">
      <c r="C138" t="s">
        <v>150</v>
      </c>
      <c r="E138" s="5">
        <v>-1187587914</v>
      </c>
      <c r="G138" s="5">
        <v>81209234237</v>
      </c>
      <c r="I138" s="5">
        <v>-1187587914</v>
      </c>
      <c r="J138" s="5">
        <v>81209234237</v>
      </c>
      <c r="L138" s="5">
        <v>2592511146</v>
      </c>
      <c r="M138" s="5">
        <v>4160261736</v>
      </c>
      <c r="N138" s="5">
        <v>9715861328</v>
      </c>
      <c r="O138" s="5">
        <v>2248337880</v>
      </c>
      <c r="P138" s="5">
        <v>3618000000</v>
      </c>
    </row>
    <row r="139" spans="3:16" ht="15.5" x14ac:dyDescent="0.35">
      <c r="C139" t="s">
        <v>146</v>
      </c>
      <c r="E139" s="5">
        <v>-3448000</v>
      </c>
      <c r="G139" s="5">
        <v>-142302284</v>
      </c>
      <c r="I139" s="5">
        <v>-3448000</v>
      </c>
      <c r="J139" s="5">
        <v>-142302284</v>
      </c>
      <c r="L139" s="5">
        <v>-778061399</v>
      </c>
      <c r="M139" s="5">
        <v>-6471324172</v>
      </c>
      <c r="N139" s="5">
        <v>-9620158678</v>
      </c>
      <c r="O139" s="5">
        <v>-4960338914</v>
      </c>
      <c r="P139" s="5">
        <v>-20242784796</v>
      </c>
    </row>
    <row r="140" spans="3:16" ht="15.5" x14ac:dyDescent="0.35">
      <c r="C140" t="s">
        <v>323</v>
      </c>
      <c r="L140" s="5">
        <v>-198510072</v>
      </c>
      <c r="M140" s="5">
        <v>-778275000</v>
      </c>
      <c r="N140" s="5">
        <v>-5315052240</v>
      </c>
      <c r="O140" s="5">
        <v>-1000116616</v>
      </c>
    </row>
    <row r="141" spans="3:16" ht="15.5" x14ac:dyDescent="0.35">
      <c r="C141" t="s">
        <v>469</v>
      </c>
      <c r="E141" s="5">
        <v>-438914923</v>
      </c>
      <c r="F141" s="5">
        <v>438914923</v>
      </c>
      <c r="K141" s="5">
        <v>-147864106</v>
      </c>
      <c r="L141" s="5">
        <v>-235000000</v>
      </c>
    </row>
    <row r="142" spans="3:16" ht="15.5" x14ac:dyDescent="0.35">
      <c r="C142" t="s">
        <v>153</v>
      </c>
      <c r="D142" s="5">
        <v>-671746699</v>
      </c>
      <c r="E142" s="5">
        <v>2357735999</v>
      </c>
      <c r="F142" s="5">
        <v>2557688</v>
      </c>
      <c r="G142" s="5">
        <v>-62971639369</v>
      </c>
      <c r="I142" s="5">
        <v>2360293687</v>
      </c>
      <c r="J142" s="5">
        <v>-63217689369</v>
      </c>
      <c r="K142" s="5">
        <v>-491268154</v>
      </c>
      <c r="L142" s="5">
        <v>-13572363501</v>
      </c>
      <c r="M142" s="5">
        <v>32788569247</v>
      </c>
      <c r="N142" s="5">
        <v>-6872190087</v>
      </c>
      <c r="O142" s="5">
        <v>-8003498703</v>
      </c>
      <c r="P142" s="5">
        <v>13563189977</v>
      </c>
    </row>
    <row r="143" spans="3:16" ht="15.5" x14ac:dyDescent="0.35">
      <c r="C143" t="s">
        <v>522</v>
      </c>
      <c r="M143" s="5">
        <v>18750000000</v>
      </c>
    </row>
    <row r="144" spans="3:16" ht="15.5" x14ac:dyDescent="0.35">
      <c r="C144" t="s">
        <v>523</v>
      </c>
      <c r="M144" s="5">
        <v>12500000000</v>
      </c>
    </row>
    <row r="145" spans="2:17" ht="15.5" x14ac:dyDescent="0.35">
      <c r="C145" t="s">
        <v>524</v>
      </c>
      <c r="L145" s="5">
        <v>998695662</v>
      </c>
      <c r="M145" s="5">
        <v>13135019895</v>
      </c>
      <c r="N145" s="5">
        <v>5865802025</v>
      </c>
      <c r="O145" s="5">
        <v>11002683954</v>
      </c>
      <c r="P145" s="5">
        <v>45739786387</v>
      </c>
    </row>
    <row r="146" spans="2:17" ht="15.5" x14ac:dyDescent="0.35">
      <c r="C146" t="s">
        <v>371</v>
      </c>
      <c r="K146" s="5">
        <v>-491268154</v>
      </c>
      <c r="L146" s="5">
        <v>-1150408577</v>
      </c>
      <c r="M146" s="5">
        <v>-1547593030</v>
      </c>
      <c r="N146" s="5">
        <v>-1140992285</v>
      </c>
      <c r="O146" s="5">
        <v>-1239758924</v>
      </c>
      <c r="P146" s="5">
        <v>-43953622347</v>
      </c>
    </row>
    <row r="147" spans="2:17" ht="15.5" x14ac:dyDescent="0.35">
      <c r="C147" t="s">
        <v>370</v>
      </c>
      <c r="P147" s="5">
        <v>27922853333</v>
      </c>
    </row>
    <row r="148" spans="2:17" ht="15.5" x14ac:dyDescent="0.35">
      <c r="C148" t="s">
        <v>525</v>
      </c>
      <c r="G148" s="5">
        <v>-381133086</v>
      </c>
      <c r="J148" s="5">
        <v>-381133086</v>
      </c>
    </row>
    <row r="149" spans="2:17" ht="15.5" x14ac:dyDescent="0.35">
      <c r="C149" t="s">
        <v>526</v>
      </c>
      <c r="G149" s="5">
        <v>246050000</v>
      </c>
    </row>
    <row r="150" spans="2:17" ht="15.5" x14ac:dyDescent="0.35">
      <c r="C150" t="s">
        <v>338</v>
      </c>
      <c r="L150" s="5">
        <v>-3718440406</v>
      </c>
      <c r="M150" s="5">
        <v>1776239796</v>
      </c>
    </row>
    <row r="151" spans="2:17" ht="15.5" x14ac:dyDescent="0.35">
      <c r="C151" t="s">
        <v>339</v>
      </c>
      <c r="M151" s="5">
        <v>-692018736</v>
      </c>
      <c r="N151" s="5">
        <v>-489337837</v>
      </c>
      <c r="O151" s="5">
        <v>-440029683</v>
      </c>
      <c r="P151" s="5">
        <v>-758888736</v>
      </c>
    </row>
    <row r="152" spans="2:17" ht="15.5" x14ac:dyDescent="0.35">
      <c r="C152" t="s">
        <v>156</v>
      </c>
      <c r="L152" s="5">
        <v>-10810631000</v>
      </c>
    </row>
    <row r="153" spans="2:17" ht="15.5" x14ac:dyDescent="0.35">
      <c r="C153" t="s">
        <v>159</v>
      </c>
      <c r="M153" s="5">
        <v>-3751291972</v>
      </c>
      <c r="N153" s="5">
        <v>-3010344947</v>
      </c>
      <c r="O153" s="5">
        <v>-2796664542</v>
      </c>
      <c r="P153" s="5">
        <v>-1907198935</v>
      </c>
    </row>
    <row r="154" spans="2:17" ht="15.5" x14ac:dyDescent="0.35">
      <c r="C154" t="s">
        <v>527</v>
      </c>
      <c r="D154" s="5">
        <v>-715262568</v>
      </c>
      <c r="E154" s="5">
        <v>5195664110</v>
      </c>
      <c r="I154" s="5">
        <v>5195664110</v>
      </c>
    </row>
    <row r="155" spans="2:17" ht="15.5" x14ac:dyDescent="0.35">
      <c r="C155" t="s">
        <v>528</v>
      </c>
      <c r="E155" s="5">
        <v>-1150040751</v>
      </c>
      <c r="G155" s="5">
        <v>-62548309121</v>
      </c>
      <c r="I155" s="5">
        <v>-1150040751</v>
      </c>
      <c r="J155" s="5">
        <v>-62548309121</v>
      </c>
    </row>
    <row r="156" spans="2:17" ht="15.5" x14ac:dyDescent="0.35">
      <c r="C156" t="s">
        <v>163</v>
      </c>
      <c r="D156" s="5">
        <v>240001905</v>
      </c>
      <c r="E156" s="5">
        <v>-21925879</v>
      </c>
      <c r="F156" s="5">
        <v>-21565508</v>
      </c>
      <c r="G156" s="5">
        <v>-2079048849</v>
      </c>
      <c r="I156" s="5">
        <v>-43491387</v>
      </c>
      <c r="J156" s="5">
        <v>-17438143019</v>
      </c>
      <c r="K156" s="5">
        <v>17425757377</v>
      </c>
      <c r="L156" s="5">
        <v>65028704</v>
      </c>
      <c r="M156" s="5">
        <v>-312333430</v>
      </c>
      <c r="N156" s="5">
        <v>1368037020</v>
      </c>
      <c r="O156" s="5">
        <v>500627425</v>
      </c>
      <c r="P156" s="5">
        <v>-191667622</v>
      </c>
    </row>
    <row r="157" spans="2:17" ht="15.5" x14ac:dyDescent="0.35">
      <c r="C157" t="s">
        <v>164</v>
      </c>
      <c r="D157" s="5">
        <v>82916625</v>
      </c>
      <c r="F157" s="5">
        <v>126408011</v>
      </c>
      <c r="I157" s="5">
        <v>126408011</v>
      </c>
      <c r="J157" s="5">
        <v>17564551030</v>
      </c>
      <c r="K157" s="5">
        <v>138793653</v>
      </c>
      <c r="L157" s="5">
        <v>73764949</v>
      </c>
      <c r="M157" s="5">
        <v>386098379</v>
      </c>
      <c r="N157" s="5">
        <v>619438692</v>
      </c>
      <c r="O157" s="5">
        <v>119111267</v>
      </c>
      <c r="P157" s="5">
        <v>310778889</v>
      </c>
    </row>
    <row r="158" spans="2:17" ht="15.5" x14ac:dyDescent="0.35">
      <c r="C158" t="s">
        <v>166</v>
      </c>
      <c r="D158" s="5">
        <v>322918530</v>
      </c>
      <c r="E158" s="5">
        <v>-21925879</v>
      </c>
      <c r="F158" s="5">
        <v>104842503</v>
      </c>
      <c r="G158" s="5">
        <v>-2079048849</v>
      </c>
      <c r="I158" s="5">
        <v>82916624</v>
      </c>
      <c r="J158" s="5">
        <v>126408011</v>
      </c>
      <c r="K158" s="5">
        <v>17564551030</v>
      </c>
      <c r="L158" s="5">
        <v>138793653</v>
      </c>
      <c r="M158" s="5">
        <v>73764949</v>
      </c>
      <c r="N158" s="5">
        <v>1987475712</v>
      </c>
      <c r="O158" s="5">
        <v>619738692</v>
      </c>
      <c r="P158" s="5">
        <v>119111267</v>
      </c>
    </row>
    <row r="160" spans="2:17" ht="15.5" x14ac:dyDescent="0.35">
      <c r="B160" t="s">
        <v>167</v>
      </c>
      <c r="C160" t="s">
        <v>12</v>
      </c>
      <c r="D160" s="5">
        <v>780000000</v>
      </c>
      <c r="E160" s="5">
        <v>780000000</v>
      </c>
      <c r="F160" s="5">
        <v>780000000</v>
      </c>
      <c r="G160" s="5">
        <v>780000000</v>
      </c>
      <c r="I160" s="5">
        <v>780000000</v>
      </c>
      <c r="J160" s="5">
        <v>780000000</v>
      </c>
      <c r="K160" s="5">
        <v>780000000</v>
      </c>
      <c r="L160" s="5">
        <v>780000000</v>
      </c>
      <c r="M160" s="5">
        <v>780000000</v>
      </c>
      <c r="N160" s="5">
        <v>50000000</v>
      </c>
      <c r="O160" s="5">
        <v>0</v>
      </c>
      <c r="P160" s="5">
        <v>0</v>
      </c>
      <c r="Q160" s="5">
        <v>0</v>
      </c>
    </row>
    <row r="161" spans="3:7" ht="15.5" x14ac:dyDescent="0.35">
      <c r="C161" t="s">
        <v>168</v>
      </c>
      <c r="D161" s="6">
        <v>-30.12</v>
      </c>
      <c r="E161" s="6">
        <v>-25.57</v>
      </c>
      <c r="F161" s="6">
        <v>-3.83</v>
      </c>
      <c r="G161" s="6">
        <v>-47.95</v>
      </c>
    </row>
    <row r="162" spans="3:7" ht="15.5" x14ac:dyDescent="0.35">
      <c r="C162" t="s">
        <v>169</v>
      </c>
      <c r="D162" s="6">
        <v>-1.93</v>
      </c>
      <c r="E162" s="6">
        <v>-5.44</v>
      </c>
      <c r="F162" s="6">
        <v>-10.7</v>
      </c>
      <c r="G162" s="6">
        <v>-1.73</v>
      </c>
    </row>
    <row r="163" spans="3:7" ht="15.5" x14ac:dyDescent="0.35">
      <c r="C163" t="s">
        <v>63</v>
      </c>
      <c r="D163" s="6">
        <v>4.55</v>
      </c>
      <c r="E163" s="6">
        <v>20.67</v>
      </c>
      <c r="F163" s="6">
        <v>3.51</v>
      </c>
      <c r="G163" s="6">
        <v>5.38</v>
      </c>
    </row>
    <row r="164" spans="3:7" ht="15.5" x14ac:dyDescent="0.35">
      <c r="C164" t="s">
        <v>170</v>
      </c>
    </row>
    <row r="165" spans="3:7" ht="15.5" x14ac:dyDescent="0.35">
      <c r="C165" t="s">
        <v>171</v>
      </c>
      <c r="D165" s="6">
        <v>-0.43560000000000004</v>
      </c>
      <c r="E165" s="6">
        <v>-0.36229999999999996</v>
      </c>
      <c r="F165" s="6">
        <v>-4.3899999999999995E-2</v>
      </c>
      <c r="G165" s="6">
        <v>-0.49560000000000004</v>
      </c>
    </row>
    <row r="166" spans="3:7" ht="15.5" x14ac:dyDescent="0.35">
      <c r="C166" t="s">
        <v>172</v>
      </c>
      <c r="D166" s="6">
        <v>-1.7653999999999999</v>
      </c>
      <c r="E166" s="6">
        <v>-0.9667</v>
      </c>
      <c r="F166" s="6">
        <v>-8.5500000000000007E-2</v>
      </c>
      <c r="G166" s="6">
        <v>-0.86159999999999992</v>
      </c>
    </row>
    <row r="167" spans="3:7" ht="15.5" x14ac:dyDescent="0.35">
      <c r="C167" t="s">
        <v>173</v>
      </c>
      <c r="D167" s="6">
        <v>-2.2385999999999999</v>
      </c>
      <c r="E167" s="6">
        <v>-0.49049999999999999</v>
      </c>
      <c r="F167" s="6">
        <v>-0.4476</v>
      </c>
      <c r="G167" s="6">
        <v>-0.7612000000000001</v>
      </c>
    </row>
    <row r="168" spans="3:7" ht="15.5" x14ac:dyDescent="0.35">
      <c r="C168" t="s">
        <v>174</v>
      </c>
      <c r="D168" s="6">
        <v>-248.82</v>
      </c>
      <c r="E168" s="6">
        <v>-55.2</v>
      </c>
      <c r="F168" s="6">
        <v>-29.11</v>
      </c>
      <c r="G168" s="6">
        <v>-43.52</v>
      </c>
    </row>
    <row r="169" spans="3:7" ht="15.5" x14ac:dyDescent="0.35">
      <c r="C169" t="s">
        <v>175</v>
      </c>
      <c r="D169" s="5">
        <v>13000000000</v>
      </c>
      <c r="E169" s="5">
        <v>21000000000</v>
      </c>
      <c r="F169" s="5">
        <v>35000000000</v>
      </c>
      <c r="G169" s="5">
        <v>43000000000</v>
      </c>
    </row>
    <row r="170" spans="3:7" ht="15.5" x14ac:dyDescent="0.35">
      <c r="C170" t="s">
        <v>176</v>
      </c>
      <c r="D170" s="6">
        <v>3.4</v>
      </c>
      <c r="E170" s="6">
        <v>5.26</v>
      </c>
      <c r="F170" s="6">
        <v>0.92</v>
      </c>
      <c r="G170" s="6">
        <v>1.49</v>
      </c>
    </row>
    <row r="171" spans="3:7" ht="15.5" x14ac:dyDescent="0.35">
      <c r="C171" t="s">
        <v>177</v>
      </c>
      <c r="D171" s="6">
        <v>17.059999999999999</v>
      </c>
      <c r="E171" s="6">
        <v>26.45</v>
      </c>
      <c r="F171" s="6">
        <v>44.73</v>
      </c>
      <c r="G171" s="6">
        <v>55.66</v>
      </c>
    </row>
    <row r="172" spans="3:7" ht="15.5" x14ac:dyDescent="0.35">
      <c r="C172" t="s">
        <v>178</v>
      </c>
      <c r="D172" s="6">
        <v>3.4</v>
      </c>
      <c r="E172" s="6">
        <v>5.26</v>
      </c>
      <c r="F172" s="6">
        <v>0.92</v>
      </c>
      <c r="G172" s="6">
        <v>1.49</v>
      </c>
    </row>
    <row r="173" spans="3:7" ht="15.5" x14ac:dyDescent="0.35">
      <c r="C173" t="s">
        <v>179</v>
      </c>
      <c r="D173" s="6">
        <v>17.059999999999999</v>
      </c>
      <c r="E173" s="6">
        <v>26.45</v>
      </c>
      <c r="F173" s="6">
        <v>44.73</v>
      </c>
      <c r="G173" s="6">
        <v>55.66</v>
      </c>
    </row>
    <row r="174" spans="3:7" ht="15.5" x14ac:dyDescent="0.35">
      <c r="C174" t="s">
        <v>180</v>
      </c>
      <c r="F174" s="5">
        <v>1000000000</v>
      </c>
      <c r="G174" s="5">
        <v>2000000000</v>
      </c>
    </row>
    <row r="175" spans="3:7" ht="15.5" x14ac:dyDescent="0.35">
      <c r="C175" t="s">
        <v>181</v>
      </c>
    </row>
    <row r="176" spans="3:7" ht="15.5" x14ac:dyDescent="0.35">
      <c r="C176" t="s">
        <v>182</v>
      </c>
      <c r="D176" s="5">
        <v>13000000000</v>
      </c>
      <c r="E176" s="5">
        <v>21000000000</v>
      </c>
      <c r="F176" s="5">
        <v>35000000000</v>
      </c>
      <c r="G176" s="5">
        <v>43000000000</v>
      </c>
    </row>
    <row r="177" spans="3:17" ht="15.5" x14ac:dyDescent="0.35">
      <c r="C177" t="s">
        <v>24</v>
      </c>
      <c r="F177" s="5">
        <v>1000000000</v>
      </c>
      <c r="G177" s="5">
        <v>2000000000</v>
      </c>
    </row>
    <row r="178" spans="3:17" ht="15.5" x14ac:dyDescent="0.35">
      <c r="C178" t="s">
        <v>21</v>
      </c>
      <c r="D178" s="5">
        <v>0</v>
      </c>
      <c r="E178" s="5">
        <v>0</v>
      </c>
      <c r="F178" s="5">
        <v>1000000000</v>
      </c>
      <c r="G178" s="5">
        <v>2000000000</v>
      </c>
    </row>
    <row r="179" spans="3:17" ht="15.5" x14ac:dyDescent="0.35">
      <c r="C179" t="s">
        <v>183</v>
      </c>
      <c r="D179" s="5">
        <v>-23000000000</v>
      </c>
      <c r="E179" s="5">
        <v>-4000000000</v>
      </c>
      <c r="F179" s="5">
        <v>-3000000000</v>
      </c>
      <c r="G179" s="5">
        <v>-2000000000</v>
      </c>
    </row>
    <row r="180" spans="3:17" ht="15.5" x14ac:dyDescent="0.35">
      <c r="C180" t="s">
        <v>184</v>
      </c>
      <c r="D180" s="5">
        <v>1000000000</v>
      </c>
      <c r="E180" s="5">
        <v>-1000000000</v>
      </c>
      <c r="F180" s="5">
        <v>0</v>
      </c>
      <c r="G180" s="5">
        <v>-20000000000</v>
      </c>
    </row>
    <row r="181" spans="3:17" ht="15.5" x14ac:dyDescent="0.35">
      <c r="C181" t="s">
        <v>185</v>
      </c>
      <c r="E181" s="5">
        <v>0</v>
      </c>
      <c r="G181" s="5">
        <v>0</v>
      </c>
    </row>
    <row r="182" spans="3:17" ht="15.5" x14ac:dyDescent="0.35">
      <c r="C182" t="s">
        <v>13</v>
      </c>
      <c r="D182" s="5">
        <v>1000000000</v>
      </c>
      <c r="E182" s="5">
        <v>-1000000000</v>
      </c>
      <c r="F182" s="5">
        <v>0</v>
      </c>
      <c r="G182" s="5">
        <v>-20000000000</v>
      </c>
    </row>
    <row r="183" spans="3:17" ht="15.5" x14ac:dyDescent="0.35">
      <c r="C183" t="s">
        <v>16</v>
      </c>
      <c r="D183" s="6">
        <v>1.17</v>
      </c>
      <c r="E183" s="6">
        <v>-0.96</v>
      </c>
      <c r="F183" s="6">
        <v>-0.59</v>
      </c>
      <c r="G183" s="6">
        <v>-26.01</v>
      </c>
    </row>
    <row r="184" spans="3:17" ht="15.5" x14ac:dyDescent="0.35">
      <c r="C184" t="s">
        <v>48</v>
      </c>
      <c r="I184" s="6">
        <v>-29.39</v>
      </c>
      <c r="J184" s="6">
        <v>-54.33</v>
      </c>
      <c r="K184" s="6">
        <v>8.8000000000000007</v>
      </c>
      <c r="L184" s="6">
        <v>-23.32</v>
      </c>
      <c r="M184" s="6">
        <v>-71.430000000000007</v>
      </c>
      <c r="N184" s="6">
        <v>82.58</v>
      </c>
      <c r="O184" s="6">
        <v>150014.62</v>
      </c>
      <c r="P184" s="6">
        <v>-166411.64000000001</v>
      </c>
    </row>
    <row r="185" spans="3:17" ht="15.5" x14ac:dyDescent="0.35">
      <c r="C185" t="s">
        <v>62</v>
      </c>
      <c r="I185" s="6">
        <v>-4.7300000000000004</v>
      </c>
      <c r="J185" s="6">
        <v>-1.53</v>
      </c>
      <c r="K185" s="6">
        <v>8.98</v>
      </c>
      <c r="L185" s="6">
        <v>-3.39</v>
      </c>
      <c r="M185" s="6">
        <v>-7.14</v>
      </c>
      <c r="N185" s="5">
        <v>0</v>
      </c>
      <c r="O185" s="5">
        <v>0</v>
      </c>
      <c r="P185" s="5">
        <v>0</v>
      </c>
      <c r="Q185" s="5">
        <v>0</v>
      </c>
    </row>
    <row r="186" spans="3:17" ht="15.5" x14ac:dyDescent="0.35">
      <c r="C186" t="s">
        <v>65</v>
      </c>
      <c r="I186" s="6">
        <v>7.55</v>
      </c>
      <c r="J186" s="6">
        <v>1.83</v>
      </c>
      <c r="K186" s="6">
        <v>1.34</v>
      </c>
      <c r="L186" s="6">
        <v>1.06</v>
      </c>
      <c r="M186" s="6">
        <v>8.1</v>
      </c>
      <c r="N186" s="5">
        <v>0</v>
      </c>
      <c r="O186" s="5">
        <v>0</v>
      </c>
      <c r="P186" s="5">
        <v>0</v>
      </c>
      <c r="Q186" s="5">
        <v>0</v>
      </c>
    </row>
    <row r="187" spans="3:17" ht="15.5" x14ac:dyDescent="0.35">
      <c r="C187" t="s">
        <v>186</v>
      </c>
    </row>
    <row r="188" spans="3:17" ht="15.5" x14ac:dyDescent="0.35">
      <c r="C188" t="s">
        <v>187</v>
      </c>
      <c r="I188" s="6">
        <v>-0.41649999999999998</v>
      </c>
      <c r="J188" s="6">
        <v>-0.5615</v>
      </c>
      <c r="K188" s="6">
        <v>3.7200000000000004E-2</v>
      </c>
      <c r="L188" s="6">
        <v>-9.9000000000000005E-2</v>
      </c>
      <c r="M188" s="6">
        <v>-0.28339999999999999</v>
      </c>
      <c r="N188" s="6">
        <v>3.4200000000000001E-2</v>
      </c>
      <c r="O188" s="6">
        <v>4.4199999999999996E-2</v>
      </c>
      <c r="P188" s="6">
        <v>-5.2400000000000002E-2</v>
      </c>
      <c r="Q188" s="5">
        <v>0</v>
      </c>
    </row>
    <row r="189" spans="3:17" ht="15.5" x14ac:dyDescent="0.35">
      <c r="C189" t="s">
        <v>188</v>
      </c>
      <c r="I189" s="6">
        <v>-1.1113999999999999</v>
      </c>
      <c r="J189" s="6">
        <v>-0.97620000000000007</v>
      </c>
      <c r="K189" s="6">
        <v>8.1199999999999994E-2</v>
      </c>
      <c r="L189" s="6">
        <v>-0.2354</v>
      </c>
      <c r="M189" s="6">
        <v>-0.5847</v>
      </c>
      <c r="N189" s="6">
        <v>0.13250000000000001</v>
      </c>
      <c r="O189" s="6">
        <v>0.44670000000000004</v>
      </c>
      <c r="P189" s="6">
        <v>-0.878</v>
      </c>
      <c r="Q189" s="5">
        <v>0</v>
      </c>
    </row>
    <row r="190" spans="3:17" ht="15.5" x14ac:dyDescent="0.35">
      <c r="C190" t="s">
        <v>189</v>
      </c>
      <c r="I190" s="6">
        <v>-0.41490000000000005</v>
      </c>
      <c r="J190" s="6">
        <v>-0.3478</v>
      </c>
      <c r="K190" s="6">
        <v>-0.12839999999999999</v>
      </c>
      <c r="L190" s="6">
        <v>-7.3700000000000002E-2</v>
      </c>
      <c r="M190" s="6">
        <v>-8.77E-2</v>
      </c>
      <c r="N190" s="6">
        <v>0.2944</v>
      </c>
      <c r="O190" s="6">
        <v>0.51149999999999995</v>
      </c>
      <c r="P190" s="6">
        <v>2.1899999999999999E-2</v>
      </c>
      <c r="Q190" s="5">
        <v>0</v>
      </c>
    </row>
    <row r="191" spans="3:17" ht="15.5" x14ac:dyDescent="0.35">
      <c r="C191" t="s">
        <v>190</v>
      </c>
      <c r="I191" s="6">
        <v>-37.020000000000003</v>
      </c>
      <c r="J191" s="6">
        <v>-16.16</v>
      </c>
      <c r="K191" s="6">
        <v>-3.98</v>
      </c>
      <c r="L191" s="6">
        <v>-1.23</v>
      </c>
      <c r="M191" s="6">
        <v>-0.82</v>
      </c>
      <c r="N191" s="6">
        <v>2.15</v>
      </c>
      <c r="O191" s="6">
        <v>2.2200000000000002</v>
      </c>
      <c r="P191" s="6">
        <v>0.12</v>
      </c>
    </row>
    <row r="192" spans="3:17" ht="15.5" x14ac:dyDescent="0.35">
      <c r="C192" t="s">
        <v>59</v>
      </c>
      <c r="I192" s="6">
        <v>5.26</v>
      </c>
      <c r="J192" s="6">
        <v>1.49</v>
      </c>
      <c r="K192" s="6">
        <v>0.73</v>
      </c>
      <c r="L192" s="6">
        <v>0.8</v>
      </c>
      <c r="M192" s="6">
        <v>4.17</v>
      </c>
      <c r="N192" s="5">
        <v>0</v>
      </c>
      <c r="O192" s="5">
        <v>0</v>
      </c>
      <c r="P192" s="5">
        <v>0</v>
      </c>
      <c r="Q192" s="5">
        <v>0</v>
      </c>
    </row>
    <row r="193" spans="2:17" ht="15.5" x14ac:dyDescent="0.35">
      <c r="C193" t="s">
        <v>56</v>
      </c>
      <c r="I193" s="6">
        <v>26.45</v>
      </c>
      <c r="J193" s="6">
        <v>55.66</v>
      </c>
      <c r="K193" s="6">
        <v>108.42</v>
      </c>
      <c r="L193" s="6">
        <v>99.07</v>
      </c>
      <c r="M193" s="6">
        <v>122.16</v>
      </c>
      <c r="N193" s="6">
        <v>623.33000000000004</v>
      </c>
      <c r="O193" s="6">
        <v>335832.33</v>
      </c>
      <c r="P193" s="6">
        <v>189536.39</v>
      </c>
      <c r="Q193" s="6">
        <v>348980.51</v>
      </c>
    </row>
    <row r="194" spans="2:17" ht="15.5" x14ac:dyDescent="0.35">
      <c r="C194" t="s">
        <v>191</v>
      </c>
      <c r="I194" s="6">
        <v>5.26</v>
      </c>
      <c r="J194" s="6">
        <v>1.49</v>
      </c>
      <c r="K194" s="6">
        <v>0.73</v>
      </c>
      <c r="L194" s="6">
        <v>0.8</v>
      </c>
      <c r="M194" s="6">
        <v>4.17</v>
      </c>
      <c r="N194" s="5">
        <v>0</v>
      </c>
      <c r="O194" s="5">
        <v>0</v>
      </c>
      <c r="P194" s="5">
        <v>0</v>
      </c>
      <c r="Q194" s="5">
        <v>0</v>
      </c>
    </row>
    <row r="195" spans="2:17" ht="15.5" x14ac:dyDescent="0.35">
      <c r="C195" t="s">
        <v>192</v>
      </c>
      <c r="I195" s="6">
        <v>26.45</v>
      </c>
      <c r="J195" s="6">
        <v>55.66</v>
      </c>
      <c r="K195" s="6">
        <v>108.42</v>
      </c>
      <c r="L195" s="6">
        <v>99.07</v>
      </c>
      <c r="M195" s="6">
        <v>122.16</v>
      </c>
      <c r="N195" s="6">
        <v>623.33000000000004</v>
      </c>
      <c r="O195" s="6">
        <v>335832.33</v>
      </c>
      <c r="P195" s="6">
        <v>189536.39</v>
      </c>
      <c r="Q195" s="6">
        <v>348980.51</v>
      </c>
    </row>
    <row r="196" spans="2:17" ht="15.5" x14ac:dyDescent="0.35">
      <c r="C196" t="s">
        <v>193</v>
      </c>
      <c r="J196" s="5">
        <v>2000000000</v>
      </c>
      <c r="K196" s="5">
        <v>2000000000</v>
      </c>
      <c r="L196" s="5">
        <v>5000000000</v>
      </c>
      <c r="M196" s="5">
        <v>46000000000</v>
      </c>
      <c r="N196" s="5">
        <v>44000000000</v>
      </c>
      <c r="O196" s="5">
        <v>43000000000</v>
      </c>
      <c r="P196" s="5">
        <v>43000000000</v>
      </c>
      <c r="Q196" s="5">
        <v>2000000000</v>
      </c>
    </row>
    <row r="197" spans="2:17" ht="15.5" x14ac:dyDescent="0.35">
      <c r="C197" t="s">
        <v>194</v>
      </c>
      <c r="L197" s="5">
        <v>1000000000</v>
      </c>
      <c r="M197" s="5">
        <v>7000000000</v>
      </c>
      <c r="N197" s="5">
        <v>10000000000</v>
      </c>
      <c r="O197" s="5">
        <v>10000000000</v>
      </c>
      <c r="P197" s="5">
        <v>12000000000</v>
      </c>
      <c r="Q197" s="5">
        <v>29000000000</v>
      </c>
    </row>
    <row r="198" spans="2:17" ht="15.5" x14ac:dyDescent="0.35">
      <c r="C198" t="s">
        <v>26</v>
      </c>
      <c r="J198" s="5">
        <v>2000000000</v>
      </c>
      <c r="K198" s="5">
        <v>2000000000</v>
      </c>
      <c r="L198" s="5">
        <v>6000000000</v>
      </c>
      <c r="M198" s="5">
        <v>54000000000</v>
      </c>
      <c r="N198" s="5">
        <v>53000000000</v>
      </c>
      <c r="O198" s="5">
        <v>53000000000</v>
      </c>
      <c r="P198" s="5">
        <v>55000000000</v>
      </c>
      <c r="Q198" s="5">
        <v>32000000000</v>
      </c>
    </row>
    <row r="199" spans="2:17" ht="15.5" x14ac:dyDescent="0.35">
      <c r="C199" t="s">
        <v>23</v>
      </c>
      <c r="I199" s="5">
        <v>0</v>
      </c>
      <c r="J199" s="5">
        <v>2000000000</v>
      </c>
      <c r="K199" s="5">
        <v>-15000000000</v>
      </c>
      <c r="L199" s="5">
        <v>6000000000</v>
      </c>
      <c r="M199" s="5">
        <v>54000000000</v>
      </c>
      <c r="N199" s="5">
        <v>51000000000</v>
      </c>
      <c r="O199" s="5">
        <v>52000000000</v>
      </c>
      <c r="P199" s="5">
        <v>55000000000</v>
      </c>
      <c r="Q199" s="5">
        <v>31000000000</v>
      </c>
    </row>
    <row r="200" spans="2:17" ht="15.5" x14ac:dyDescent="0.35">
      <c r="C200" t="s">
        <v>195</v>
      </c>
      <c r="I200" s="5">
        <v>-4000000000</v>
      </c>
      <c r="J200" s="5">
        <v>-2000000000</v>
      </c>
      <c r="K200" s="5">
        <v>-64000000000</v>
      </c>
      <c r="L200" s="5">
        <v>-81000000000</v>
      </c>
      <c r="M200" s="5">
        <v>-68000000000</v>
      </c>
      <c r="N200" s="5">
        <v>-37000000000</v>
      </c>
      <c r="O200" s="5">
        <v>-59000000000</v>
      </c>
      <c r="P200" s="5">
        <v>-67000000000</v>
      </c>
      <c r="Q200" s="5">
        <v>-32000000000</v>
      </c>
    </row>
    <row r="201" spans="2:17" ht="15.5" x14ac:dyDescent="0.35">
      <c r="C201" t="s">
        <v>196</v>
      </c>
      <c r="I201" s="5">
        <v>-1000000000</v>
      </c>
      <c r="J201" s="5">
        <v>-35000000000</v>
      </c>
      <c r="K201" s="5">
        <v>18000000000</v>
      </c>
      <c r="L201" s="5">
        <v>12000000000</v>
      </c>
      <c r="M201" s="5">
        <v>-30000000000</v>
      </c>
      <c r="N201" s="5">
        <v>13000000000</v>
      </c>
      <c r="O201" s="5">
        <v>12000000000</v>
      </c>
      <c r="P201" s="5">
        <v>3000000000</v>
      </c>
    </row>
    <row r="202" spans="2:17" ht="15.5" x14ac:dyDescent="0.35">
      <c r="C202" t="s">
        <v>197</v>
      </c>
      <c r="I202" s="5">
        <v>0</v>
      </c>
      <c r="J202" s="5">
        <v>0</v>
      </c>
      <c r="L202" s="5">
        <v>-1000000000</v>
      </c>
      <c r="M202" s="5">
        <v>-7000000000</v>
      </c>
      <c r="N202" s="5">
        <v>-15000000000</v>
      </c>
      <c r="O202" s="5">
        <v>-6000000000</v>
      </c>
      <c r="P202" s="5">
        <v>-20000000000</v>
      </c>
    </row>
    <row r="203" spans="2:17" ht="15.5" x14ac:dyDescent="0.35">
      <c r="C203" t="s">
        <v>15</v>
      </c>
      <c r="I203" s="5">
        <v>-1000000000</v>
      </c>
      <c r="J203" s="5">
        <v>-35000000000</v>
      </c>
      <c r="K203" s="5">
        <v>18000000000</v>
      </c>
      <c r="L203" s="5">
        <v>11000000000</v>
      </c>
      <c r="M203" s="5">
        <v>-37000000000</v>
      </c>
      <c r="N203" s="5">
        <v>-1000000000</v>
      </c>
      <c r="O203" s="5">
        <v>6000000000</v>
      </c>
      <c r="P203" s="5">
        <v>-17000000000</v>
      </c>
    </row>
    <row r="204" spans="2:17" ht="15.5" x14ac:dyDescent="0.35">
      <c r="C204" t="s">
        <v>17</v>
      </c>
      <c r="I204" s="6">
        <v>-1.56</v>
      </c>
      <c r="J204" s="6">
        <v>-45.35</v>
      </c>
      <c r="K204" s="6">
        <v>23.12</v>
      </c>
      <c r="L204" s="6">
        <v>14.44</v>
      </c>
      <c r="M204" s="6">
        <v>-47.69</v>
      </c>
      <c r="N204" s="6">
        <v>-29.51</v>
      </c>
      <c r="O204" s="6">
        <v>183271.47</v>
      </c>
      <c r="P204" s="6">
        <v>-508960.5</v>
      </c>
      <c r="Q204" s="5">
        <v>0</v>
      </c>
    </row>
    <row r="206" spans="2:17" ht="15.5" x14ac:dyDescent="0.35">
      <c r="B206" t="s">
        <v>198</v>
      </c>
      <c r="C206" t="s">
        <v>199</v>
      </c>
      <c r="D206" s="5">
        <v>-24000000000</v>
      </c>
      <c r="E206" s="5">
        <v>-20000000000</v>
      </c>
      <c r="F206" s="5">
        <v>-3000000000</v>
      </c>
      <c r="G206" s="5">
        <v>-37000000000</v>
      </c>
      <c r="H206" s="5">
        <v>-47000000000</v>
      </c>
      <c r="I206" s="5">
        <v>-23000000000</v>
      </c>
      <c r="J206" s="5">
        <v>-42000000000</v>
      </c>
      <c r="K206" s="5">
        <v>7000000000</v>
      </c>
      <c r="L206" s="5">
        <v>-18000000000</v>
      </c>
      <c r="M206" s="5">
        <v>-56000000000</v>
      </c>
      <c r="N206" s="5">
        <v>4000000000</v>
      </c>
      <c r="O206" s="5">
        <v>5000000000</v>
      </c>
      <c r="P206" s="5">
        <v>-6000000000</v>
      </c>
    </row>
    <row r="207" spans="2:17" ht="15.5" x14ac:dyDescent="0.35">
      <c r="C207" t="s">
        <v>47</v>
      </c>
      <c r="D207" s="6">
        <v>-30.12</v>
      </c>
      <c r="E207" s="6">
        <v>-25.57</v>
      </c>
      <c r="F207" s="6">
        <v>-3.83</v>
      </c>
      <c r="G207" s="6">
        <v>-47.95</v>
      </c>
      <c r="H207" s="6">
        <v>-60.25</v>
      </c>
      <c r="I207" s="6">
        <v>-29.39</v>
      </c>
      <c r="J207" s="6">
        <v>-54.33</v>
      </c>
      <c r="K207" s="6">
        <v>8.8000000000000007</v>
      </c>
      <c r="L207" s="6">
        <v>-23.32</v>
      </c>
      <c r="M207" s="6">
        <v>-71.430000000000007</v>
      </c>
      <c r="N207" s="6">
        <v>5.29</v>
      </c>
      <c r="O207" s="6">
        <v>6.55</v>
      </c>
      <c r="P207" s="6">
        <v>-7.27</v>
      </c>
    </row>
    <row r="208" spans="2:17" ht="15.5" x14ac:dyDescent="0.35">
      <c r="C208" t="s">
        <v>200</v>
      </c>
      <c r="D208" s="5">
        <v>10000000000</v>
      </c>
      <c r="E208" s="5">
        <v>5000000000</v>
      </c>
      <c r="F208" s="5">
        <v>9000000000</v>
      </c>
      <c r="G208" s="5">
        <v>12000000000</v>
      </c>
      <c r="H208" s="5">
        <v>20000000000</v>
      </c>
      <c r="I208" s="5">
        <v>14000000000</v>
      </c>
      <c r="J208" s="5">
        <v>35000000000</v>
      </c>
      <c r="K208" s="5">
        <v>46000000000</v>
      </c>
      <c r="L208" s="5">
        <v>58000000000</v>
      </c>
      <c r="M208" s="5">
        <v>49000000000</v>
      </c>
      <c r="N208" s="5">
        <v>69000000000</v>
      </c>
      <c r="O208" s="5">
        <v>84000000000</v>
      </c>
      <c r="P208" s="5">
        <v>48000000000</v>
      </c>
    </row>
    <row r="209" spans="3:9" ht="15.5" x14ac:dyDescent="0.35">
      <c r="C209" t="s">
        <v>201</v>
      </c>
      <c r="I209" s="6">
        <v>-2.52</v>
      </c>
    </row>
    <row r="210" spans="3:9" ht="15.5" x14ac:dyDescent="0.35">
      <c r="C210" t="s">
        <v>202</v>
      </c>
      <c r="I210" s="6">
        <v>6.95</v>
      </c>
    </row>
    <row r="211" spans="3:9" ht="15.5" x14ac:dyDescent="0.35">
      <c r="C211" t="s">
        <v>203</v>
      </c>
      <c r="I211" s="6">
        <v>8.91</v>
      </c>
    </row>
    <row r="212" spans="3:9" ht="15.5" x14ac:dyDescent="0.35">
      <c r="C212" t="s">
        <v>204</v>
      </c>
      <c r="I212" s="6">
        <v>-60.25</v>
      </c>
    </row>
    <row r="213" spans="3:9" ht="15.5" x14ac:dyDescent="0.35">
      <c r="C213" t="s">
        <v>205</v>
      </c>
      <c r="D213" s="6">
        <v>0.41</v>
      </c>
    </row>
    <row r="214" spans="3:9" ht="15.5" x14ac:dyDescent="0.35">
      <c r="C214" t="s">
        <v>206</v>
      </c>
      <c r="I214" s="6">
        <v>17.059999999999999</v>
      </c>
    </row>
    <row r="215" spans="3:9" ht="15.5" x14ac:dyDescent="0.35">
      <c r="C215" t="s">
        <v>207</v>
      </c>
      <c r="D215" s="6">
        <v>0.32</v>
      </c>
    </row>
    <row r="216" spans="3:9" ht="15.5" x14ac:dyDescent="0.35">
      <c r="C216" t="s">
        <v>208</v>
      </c>
      <c r="D216" s="6">
        <v>0.15</v>
      </c>
    </row>
    <row r="217" spans="3:9" ht="15.5" x14ac:dyDescent="0.35">
      <c r="C217" t="s">
        <v>209</v>
      </c>
      <c r="D217" s="6">
        <v>3.05</v>
      </c>
    </row>
    <row r="218" spans="3:9" ht="15.5" x14ac:dyDescent="0.35">
      <c r="C218" t="s">
        <v>210</v>
      </c>
      <c r="D218" s="6">
        <v>4.05</v>
      </c>
    </row>
    <row r="219" spans="3:9" ht="15.5" x14ac:dyDescent="0.35">
      <c r="C219" t="s">
        <v>13</v>
      </c>
      <c r="D219" s="5">
        <v>1000000000</v>
      </c>
    </row>
    <row r="220" spans="3:9" ht="15.5" x14ac:dyDescent="0.35">
      <c r="C220" t="s">
        <v>211</v>
      </c>
      <c r="I220" s="6">
        <v>-2.4</v>
      </c>
    </row>
    <row r="221" spans="3:9" ht="15.5" x14ac:dyDescent="0.35">
      <c r="C221" t="s">
        <v>212</v>
      </c>
      <c r="I221" s="5">
        <v>0</v>
      </c>
    </row>
    <row r="222" spans="3:9" ht="15.5" x14ac:dyDescent="0.35">
      <c r="C222" t="s">
        <v>213</v>
      </c>
      <c r="I222" s="5">
        <v>0</v>
      </c>
    </row>
    <row r="223" spans="3:9" ht="15.5" x14ac:dyDescent="0.35">
      <c r="C223" t="s">
        <v>214</v>
      </c>
      <c r="I223" s="5">
        <v>0</v>
      </c>
    </row>
    <row r="224" spans="3:9" ht="15.5" x14ac:dyDescent="0.35">
      <c r="C224" t="s">
        <v>215</v>
      </c>
      <c r="D224" s="6">
        <v>19.78</v>
      </c>
    </row>
    <row r="225" spans="3:9" ht="15.5" x14ac:dyDescent="0.35">
      <c r="C225" t="s">
        <v>216</v>
      </c>
      <c r="D225" s="6">
        <v>11.65</v>
      </c>
    </row>
    <row r="226" spans="3:9" ht="15.5" x14ac:dyDescent="0.35">
      <c r="C226" t="s">
        <v>217</v>
      </c>
      <c r="D226" s="6">
        <v>5.37</v>
      </c>
    </row>
    <row r="227" spans="3:9" ht="15.5" x14ac:dyDescent="0.35">
      <c r="C227" t="s">
        <v>218</v>
      </c>
      <c r="D227" s="6">
        <v>26.06</v>
      </c>
    </row>
    <row r="228" spans="3:9" ht="15.5" x14ac:dyDescent="0.35">
      <c r="C228" t="s">
        <v>219</v>
      </c>
      <c r="D228" s="6">
        <v>4.5999999999999996</v>
      </c>
    </row>
    <row r="229" spans="3:9" ht="15.5" x14ac:dyDescent="0.35">
      <c r="C229" t="s">
        <v>43</v>
      </c>
      <c r="I229" s="5">
        <v>119000000000</v>
      </c>
    </row>
    <row r="230" spans="3:9" ht="15.5" x14ac:dyDescent="0.35">
      <c r="C230" t="s">
        <v>220</v>
      </c>
      <c r="I230" s="5">
        <v>118000000000</v>
      </c>
    </row>
    <row r="231" spans="3:9" ht="15.5" x14ac:dyDescent="0.35">
      <c r="C231" t="s">
        <v>221</v>
      </c>
      <c r="I231" s="5">
        <v>781250000</v>
      </c>
    </row>
    <row r="232" spans="3:9" ht="15.5" x14ac:dyDescent="0.35">
      <c r="C232" t="s">
        <v>222</v>
      </c>
      <c r="I232" s="6">
        <v>0.49640000000000001</v>
      </c>
    </row>
    <row r="233" spans="3:9" ht="15.5" x14ac:dyDescent="0.35">
      <c r="C233" t="s">
        <v>223</v>
      </c>
      <c r="D233" s="6">
        <v>-1.1437999999999999</v>
      </c>
    </row>
    <row r="234" spans="3:9" ht="15.5" x14ac:dyDescent="0.35">
      <c r="C234" t="s">
        <v>224</v>
      </c>
      <c r="D234" s="6">
        <v>-2.3558000000000003</v>
      </c>
    </row>
    <row r="235" spans="3:9" ht="15.5" x14ac:dyDescent="0.35">
      <c r="C235" t="s">
        <v>225</v>
      </c>
      <c r="D235" s="6">
        <v>-2.3628999999999998</v>
      </c>
    </row>
    <row r="236" spans="3:9" ht="15.5" x14ac:dyDescent="0.35">
      <c r="C236" t="s">
        <v>226</v>
      </c>
      <c r="D236" s="6">
        <v>9.11E-2</v>
      </c>
    </row>
    <row r="237" spans="3:9" ht="15.5" x14ac:dyDescent="0.35">
      <c r="C237" t="s">
        <v>227</v>
      </c>
      <c r="D237" s="6">
        <v>-2.9599000000000002</v>
      </c>
    </row>
    <row r="238" spans="3:9" ht="15.5" x14ac:dyDescent="0.35">
      <c r="C238" t="s">
        <v>228</v>
      </c>
      <c r="D238" s="6">
        <v>-6.8727999999999998</v>
      </c>
    </row>
    <row r="239" spans="3:9" ht="15.5" x14ac:dyDescent="0.35">
      <c r="C239" t="s">
        <v>229</v>
      </c>
      <c r="I239" s="5">
        <v>2</v>
      </c>
    </row>
    <row r="240" spans="3:9" ht="15.5" x14ac:dyDescent="0.35">
      <c r="C240" t="s">
        <v>230</v>
      </c>
      <c r="I240" s="6">
        <v>0.92</v>
      </c>
    </row>
    <row r="241" spans="3:9" ht="15.5" x14ac:dyDescent="0.35">
      <c r="C241" t="s">
        <v>231</v>
      </c>
      <c r="I241" s="6">
        <v>0.12</v>
      </c>
    </row>
    <row r="242" spans="3:9" ht="15.5" x14ac:dyDescent="0.35">
      <c r="C242" t="s">
        <v>233</v>
      </c>
      <c r="I242" s="6">
        <v>0.15</v>
      </c>
    </row>
    <row r="243" spans="3:9" ht="15.5" x14ac:dyDescent="0.35">
      <c r="C243" t="s">
        <v>234</v>
      </c>
      <c r="I243" s="6">
        <v>0.28000000000000003</v>
      </c>
    </row>
    <row r="244" spans="3:9" ht="15.5" x14ac:dyDescent="0.35">
      <c r="C244" t="s">
        <v>235</v>
      </c>
      <c r="I244" s="6">
        <v>7.0000000000000007E-2</v>
      </c>
    </row>
    <row r="245" spans="3:9" ht="15.5" x14ac:dyDescent="0.35">
      <c r="C245" t="s">
        <v>236</v>
      </c>
      <c r="I245" s="6">
        <v>0.54</v>
      </c>
    </row>
    <row r="246" spans="3:9" ht="15.5" x14ac:dyDescent="0.35">
      <c r="C246" t="s">
        <v>237</v>
      </c>
      <c r="D246" s="5">
        <v>0</v>
      </c>
    </row>
    <row r="247" spans="3:9" ht="15.5" x14ac:dyDescent="0.35">
      <c r="C247" t="s">
        <v>238</v>
      </c>
      <c r="D247" s="5">
        <v>54000000000</v>
      </c>
    </row>
    <row r="248" spans="3:9" ht="15.5" x14ac:dyDescent="0.35">
      <c r="C248" t="s">
        <v>239</v>
      </c>
      <c r="D248" s="5">
        <v>41000000000</v>
      </c>
    </row>
    <row r="249" spans="3:9" ht="15.5" x14ac:dyDescent="0.35">
      <c r="C249" t="s">
        <v>183</v>
      </c>
      <c r="D249" s="5">
        <v>-23000000000</v>
      </c>
    </row>
    <row r="250" spans="3:9" ht="15.5" x14ac:dyDescent="0.35">
      <c r="C250" t="s">
        <v>182</v>
      </c>
      <c r="I250" s="5">
        <v>13000000000</v>
      </c>
    </row>
    <row r="251" spans="3:9" ht="15.5" x14ac:dyDescent="0.35">
      <c r="C251" t="s">
        <v>21</v>
      </c>
      <c r="D251" s="5">
        <v>0</v>
      </c>
    </row>
    <row r="252" spans="3:9" ht="15.5" x14ac:dyDescent="0.35">
      <c r="C252" t="s">
        <v>240</v>
      </c>
      <c r="I252" s="5">
        <v>13000000000</v>
      </c>
    </row>
  </sheetData>
  <pageMargins left="0.7" right="0.7" top="0.75" bottom="0.75" header="0.3" footer="0.3"/>
  <ignoredErrors>
    <ignoredError sqref="A1:Q253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30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ht="15.5" x14ac:dyDescent="0.35">
      <c r="C1" t="s">
        <v>529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</row>
    <row r="2" spans="1:17" ht="15.5" x14ac:dyDescent="0.35">
      <c r="C2" t="s">
        <v>530</v>
      </c>
      <c r="D2" s="2" vm="42">
        <f ca="1">IFERROR(_xlfn.STOCKHISTORY("XIDX:" &amp; $C$1, D3, , 0, 0, 1), "Libur")</f>
        <v>830</v>
      </c>
      <c r="E2" s="2" vm="48">
        <f ca="1">IFERROR(_xlfn.STOCKHISTORY("XIDX:" &amp; $C$1, E3, , 0, 0, 1), "Libur")</f>
        <v>472</v>
      </c>
      <c r="H2" s="2" vm="48">
        <f ca="1">IFERROR(INDEX(D2:G2,COUNT(D2:G2)),"")</f>
        <v>472</v>
      </c>
      <c r="I2" s="2" vm="49">
        <f t="shared" ref="I2:Q2" ca="1" si="0">IFERROR(_xlfn.STOCKHISTORY("XIDX:" &amp; $C$1, I1, , 0, 0, 1), "Libur")</f>
        <v>1215</v>
      </c>
      <c r="J2" s="2" vm="50">
        <f t="shared" ca="1" si="0"/>
        <v>260</v>
      </c>
      <c r="K2" s="2" vm="51">
        <f t="shared" ca="1" si="0"/>
        <v>208</v>
      </c>
      <c r="L2" s="2" vm="52">
        <f t="shared" ca="1" si="0"/>
        <v>155</v>
      </c>
      <c r="M2" s="2" vm="53">
        <f t="shared" ca="1" si="0"/>
        <v>69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  <c r="Q2" s="2" t="str">
        <f t="shared" ca="1" si="0"/>
        <v>Libur</v>
      </c>
    </row>
    <row r="3" spans="1:17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7" ht="15.5" x14ac:dyDescent="0.35">
      <c r="B4" t="s">
        <v>5</v>
      </c>
      <c r="C4" t="s">
        <v>6</v>
      </c>
      <c r="D4" s="2">
        <f>IFERROR(INDEX(D51:D500,MATCH($C$4,$C$51:$C$500,0)),"")</f>
        <v>179356332369</v>
      </c>
      <c r="E4" s="2">
        <f>IFERROR(INDEX(E51:E500,MATCH($C$4,$C$51:$C$500,0)),"")</f>
        <v>295057232416</v>
      </c>
      <c r="H4" s="2">
        <f>IFERROR(SUM(D4:G4)*(4/MAX(1,COUNT(D4:G4))),"")</f>
        <v>948827129570</v>
      </c>
      <c r="I4" s="2">
        <f t="shared" ref="I4:Q4" si="1">IFERROR(INDEX(I51:I500,MATCH($C$4,$C$51:$C$500,0)),"")</f>
        <v>1473081323094</v>
      </c>
      <c r="J4" s="2">
        <f t="shared" si="1"/>
        <v>1442490354916</v>
      </c>
      <c r="K4" s="2">
        <f t="shared" si="1"/>
        <v>1141462895855</v>
      </c>
      <c r="L4" s="2">
        <f t="shared" si="1"/>
        <v>1132267113854</v>
      </c>
      <c r="M4" s="2">
        <f t="shared" si="1"/>
        <v>419446938854</v>
      </c>
      <c r="N4" s="2">
        <f t="shared" si="1"/>
        <v>188021770134</v>
      </c>
      <c r="O4" s="2">
        <f t="shared" si="1"/>
        <v>0</v>
      </c>
      <c r="P4" s="2">
        <f t="shared" si="1"/>
        <v>0</v>
      </c>
      <c r="Q4" s="2">
        <f t="shared" si="1"/>
        <v>0</v>
      </c>
    </row>
    <row r="5" spans="1:17" ht="15.5" x14ac:dyDescent="0.35">
      <c r="B5" t="s">
        <v>7</v>
      </c>
      <c r="C5" t="s">
        <v>8</v>
      </c>
      <c r="D5" s="2">
        <f>IFERROR(INDEX(D51:D500,MATCH($C$5,$C$51:$C$500,0)),"")</f>
        <v>2630800244</v>
      </c>
      <c r="E5" s="2">
        <f>IFERROR(INDEX(E51:E500,MATCH($C$5,$C$51:$C$500,0)),"")</f>
        <v>118566172907</v>
      </c>
      <c r="H5" s="2">
        <f>IFERROR(SUM(D5:G5)*(4/MAX(1,COUNT(D5:G5))),"")</f>
        <v>242393946302</v>
      </c>
      <c r="I5" s="2">
        <f t="shared" ref="I5:Q5" si="2">IFERROR(INDEX(I51:I500,MATCH($C$5,$C$51:$C$500,0)),"")</f>
        <v>344197491644</v>
      </c>
      <c r="J5" s="2">
        <f t="shared" si="2"/>
        <v>318086021358</v>
      </c>
      <c r="K5" s="2">
        <f t="shared" si="2"/>
        <v>27725836902</v>
      </c>
      <c r="L5" s="2">
        <f t="shared" si="2"/>
        <v>149740684263</v>
      </c>
      <c r="M5" s="2">
        <f t="shared" si="2"/>
        <v>45361036741</v>
      </c>
      <c r="N5" s="2">
        <f t="shared" si="2"/>
        <v>31561945412</v>
      </c>
      <c r="O5" s="2">
        <f t="shared" si="2"/>
        <v>-14072278774</v>
      </c>
      <c r="P5" s="2">
        <f t="shared" si="2"/>
        <v>-16372947673</v>
      </c>
      <c r="Q5" s="2">
        <f t="shared" si="2"/>
        <v>-12370176855</v>
      </c>
    </row>
    <row r="6" spans="1:17" ht="15.5" x14ac:dyDescent="0.35">
      <c r="B6" t="s">
        <v>9</v>
      </c>
      <c r="C6" t="s">
        <v>10</v>
      </c>
      <c r="D6" s="2">
        <f>IFERROR(INDEX(D51:D500,MATCH($C$6,$C$51:$C$500,0)),"")</f>
        <v>834224909864</v>
      </c>
      <c r="E6" s="2">
        <f>IFERROR(INDEX(E51:E500,MATCH($C$6,$C$51:$C$500,0)),"")</f>
        <v>895328153892</v>
      </c>
      <c r="H6" s="2">
        <f>IFERROR(INDEX(D6:G6,COUNT(D6:G6)),"")</f>
        <v>895328153892</v>
      </c>
      <c r="I6" s="2">
        <f t="shared" ref="I6:Q6" si="3">IFERROR(INDEX(I51:I500,MATCH($C$6,$C$51:$C$500,0)),"")</f>
        <v>776429341210</v>
      </c>
      <c r="J6" s="2">
        <f t="shared" si="3"/>
        <v>878185342723</v>
      </c>
      <c r="K6" s="2">
        <f t="shared" si="3"/>
        <v>745470167420</v>
      </c>
      <c r="L6" s="2">
        <f t="shared" si="3"/>
        <v>497315800601</v>
      </c>
      <c r="M6" s="2">
        <f t="shared" si="3"/>
        <v>347094089139</v>
      </c>
      <c r="N6" s="2">
        <f t="shared" si="3"/>
        <v>106780080899</v>
      </c>
      <c r="O6" s="2">
        <f t="shared" si="3"/>
        <v>-76868856061</v>
      </c>
      <c r="P6" s="2">
        <f t="shared" si="3"/>
        <v>-62796577287</v>
      </c>
      <c r="Q6" s="2">
        <f t="shared" si="3"/>
        <v>-46423629614</v>
      </c>
    </row>
    <row r="7" spans="1:17" ht="15.5" x14ac:dyDescent="0.35">
      <c r="B7" t="s">
        <v>11</v>
      </c>
      <c r="C7" t="s">
        <v>12</v>
      </c>
      <c r="D7" s="3">
        <f>IFERROR(INDEX(D51:D500,MATCH($C$7,$C$51:$C$500,0))/1000000000,"")</f>
        <v>10.64</v>
      </c>
      <c r="E7" s="3">
        <f>IFERROR(INDEX(E51:E500,MATCH($C$7,$C$51:$C$500,0))/1000000000,"")</f>
        <v>10.64</v>
      </c>
      <c r="H7" s="3">
        <f>IFERROR(INDEX(D7:G7,COUNT(D7:G7)),"")</f>
        <v>10.64</v>
      </c>
      <c r="I7" s="3">
        <f t="shared" ref="I7:Q7" si="4">IFERROR(INDEX(I51:I500,MATCH($C$7,$C$51:$C$500,0))/1000000000,"")</f>
        <v>10.64</v>
      </c>
      <c r="J7" s="3">
        <f t="shared" si="4"/>
        <v>10.64</v>
      </c>
      <c r="K7" s="3">
        <f t="shared" si="4"/>
        <v>10.64</v>
      </c>
      <c r="L7" s="3">
        <f t="shared" si="4"/>
        <v>9.66</v>
      </c>
      <c r="M7" s="3">
        <f t="shared" si="4"/>
        <v>9.66</v>
      </c>
      <c r="N7" s="3">
        <f t="shared" si="4"/>
        <v>7.66</v>
      </c>
      <c r="O7" s="3">
        <f t="shared" si="4"/>
        <v>0</v>
      </c>
      <c r="P7" s="3">
        <f t="shared" si="4"/>
        <v>0</v>
      </c>
      <c r="Q7" s="3">
        <f t="shared" si="4"/>
        <v>0</v>
      </c>
    </row>
    <row r="8" spans="1:17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63000000000</v>
      </c>
      <c r="E8" s="2">
        <f>IFERROR(INDEX(E51:E500,MATCH("Free cash flow (Quarter)",$C$51:$C$500,0)),"")</f>
        <v>75000000000</v>
      </c>
      <c r="H8" s="2">
        <f>IFERROR(INDEX(D8:G8,COUNT(D8:G8)),"")</f>
        <v>75000000000</v>
      </c>
      <c r="I8" s="2">
        <f t="shared" ref="I8:Q8" si="5">IFERROR(INDEX(I51:I500,MATCH($C$8,$C$51:$C$500,0)),"")</f>
        <v>474000000000</v>
      </c>
      <c r="J8" s="2">
        <f t="shared" si="5"/>
        <v>489000000000</v>
      </c>
      <c r="K8" s="2">
        <f t="shared" si="5"/>
        <v>-48000000000</v>
      </c>
      <c r="L8" s="2">
        <f t="shared" si="5"/>
        <v>4000000000</v>
      </c>
      <c r="M8" s="2">
        <f t="shared" si="5"/>
        <v>-110000000000</v>
      </c>
      <c r="N8" s="2">
        <f t="shared" si="5"/>
        <v>19000000000</v>
      </c>
      <c r="O8" s="2">
        <f t="shared" si="5"/>
        <v>-3000000000</v>
      </c>
      <c r="P8" s="2">
        <f t="shared" si="5"/>
        <v>-1000000000</v>
      </c>
      <c r="Q8" s="2">
        <f t="shared" si="5"/>
        <v>-1000000000</v>
      </c>
    </row>
    <row r="9" spans="1:17" ht="15.5" x14ac:dyDescent="0.35">
      <c r="A9" t="s">
        <v>16</v>
      </c>
      <c r="C9" t="s">
        <v>17</v>
      </c>
      <c r="D9" s="3">
        <f>IFERROR(INDEX(D51:D500,MATCH("Free cash flow per share (Quarter)",$C$51:$C$500,0)),"")</f>
        <v>5.94</v>
      </c>
      <c r="E9" s="3">
        <f>IFERROR(INDEX(E51:E500,MATCH("Free cash flow per share (Quarter)",$C$51:$C$500,0)),"")</f>
        <v>7.02</v>
      </c>
      <c r="H9" s="3">
        <f>IFERROR(INDEX(D9:G9,COUNT(D9:G9)),"")</f>
        <v>7.02</v>
      </c>
      <c r="I9" s="3">
        <f t="shared" ref="I9:Q9" si="6">IFERROR(INDEX(I51:I500,MATCH($C$9,$C$51:$C$500,0)),"")</f>
        <v>44.55</v>
      </c>
      <c r="J9" s="3">
        <f t="shared" si="6"/>
        <v>46</v>
      </c>
      <c r="K9" s="3">
        <f t="shared" si="6"/>
        <v>-4.47</v>
      </c>
      <c r="L9" s="3">
        <f t="shared" si="6"/>
        <v>0.45</v>
      </c>
      <c r="M9" s="3">
        <f t="shared" si="6"/>
        <v>-11.4</v>
      </c>
      <c r="N9" s="3">
        <f t="shared" si="6"/>
        <v>2.4900000000000002</v>
      </c>
      <c r="O9" s="3">
        <f t="shared" si="6"/>
        <v>-11944546.5</v>
      </c>
      <c r="P9" s="3">
        <f t="shared" si="6"/>
        <v>-2690996.56</v>
      </c>
      <c r="Q9" s="3">
        <f t="shared" si="6"/>
        <v>-2919848.27</v>
      </c>
    </row>
    <row r="10" spans="1:17" ht="15.5" x14ac:dyDescent="0.35">
      <c r="C10" t="s">
        <v>18</v>
      </c>
      <c r="D10" s="3">
        <f ca="1">IFERROR(IF(D9=0,"",D2/D9),"")</f>
        <v>139.73063973063972</v>
      </c>
      <c r="E10" s="3">
        <f ca="1">IFERROR(IF(E9=0,"",E2/E9),"")</f>
        <v>67.236467236467234</v>
      </c>
      <c r="I10" s="3">
        <f t="shared" ref="I10:Q10" ca="1" si="7">IFERROR(IF(I9=0,"",I2/I9),"")</f>
        <v>27.272727272727273</v>
      </c>
      <c r="J10" s="3">
        <f t="shared" ca="1" si="7"/>
        <v>5.6521739130434785</v>
      </c>
      <c r="K10" s="3">
        <f t="shared" ca="1" si="7"/>
        <v>-46.532438478747203</v>
      </c>
      <c r="L10" s="3">
        <f t="shared" ca="1" si="7"/>
        <v>344.44444444444446</v>
      </c>
      <c r="M10" s="3">
        <f t="shared" ca="1" si="7"/>
        <v>-6.0526315789473681</v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  <c r="Q10" s="3" t="str">
        <f t="shared" ca="1" si="7"/>
        <v/>
      </c>
    </row>
    <row r="11" spans="1:17" ht="15.5" x14ac:dyDescent="0.35">
      <c r="B11" t="s">
        <v>19</v>
      </c>
      <c r="C11" t="s">
        <v>20</v>
      </c>
      <c r="D11" s="2">
        <f>IFERROR(INDEX(D51:D500,MATCH($C$11,$C$51:$C$500,0)),"")</f>
        <v>245102648898</v>
      </c>
      <c r="E11" s="2">
        <f>IFERROR(INDEX(E51:E500,MATCH($C$11,$C$51:$C$500,0)),"")</f>
        <v>297629918596</v>
      </c>
      <c r="H11" s="2">
        <f>IFERROR(INDEX(D11:G11,COUNT(D11:G11)),"")</f>
        <v>297629918596</v>
      </c>
      <c r="I11" s="2">
        <f t="shared" ref="I11:Q11" si="8">IFERROR(INDEX(I51:I500,MATCH($C$11,$C$51:$C$500,0)),"")</f>
        <v>240905311348</v>
      </c>
      <c r="J11" s="2">
        <f t="shared" si="8"/>
        <v>227951744981</v>
      </c>
      <c r="K11" s="2">
        <f t="shared" si="8"/>
        <v>135773480179</v>
      </c>
      <c r="L11" s="2">
        <f t="shared" si="8"/>
        <v>95501124834</v>
      </c>
      <c r="M11" s="2">
        <f t="shared" si="8"/>
        <v>98880106380</v>
      </c>
      <c r="N11" s="2">
        <f t="shared" si="8"/>
        <v>26715940259</v>
      </c>
      <c r="O11" s="2">
        <f t="shared" si="8"/>
        <v>335960812</v>
      </c>
      <c r="P11" s="2">
        <f t="shared" si="8"/>
        <v>294803565</v>
      </c>
      <c r="Q11" s="2">
        <f t="shared" si="8"/>
        <v>296680282</v>
      </c>
    </row>
    <row r="12" spans="1:17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-245000000000</v>
      </c>
      <c r="E12" s="2">
        <f>IFERROR(INDEX(E51:E500,MATCH("Net Debt (Quarter)",$C$51:$C$500,0)),"")</f>
        <v>-298000000000</v>
      </c>
      <c r="H12" s="2">
        <f>IFERROR(INDEX(D12:G12,COUNT(D12:G12)),"")</f>
        <v>-298000000000</v>
      </c>
      <c r="I12" s="2">
        <f t="shared" ref="I12:Q12" si="9">IFERROR(INDEX(I51:I500,MATCH($C$12,$C$51:$C$500,0)),"")</f>
        <v>-241000000000</v>
      </c>
      <c r="J12" s="2">
        <f t="shared" si="9"/>
        <v>-226000000000</v>
      </c>
      <c r="K12" s="2">
        <f t="shared" si="9"/>
        <v>-132000000000</v>
      </c>
      <c r="L12" s="2">
        <f t="shared" si="9"/>
        <v>-96000000000</v>
      </c>
      <c r="M12" s="2">
        <f t="shared" si="9"/>
        <v>-99000000000</v>
      </c>
      <c r="N12" s="2">
        <f t="shared" si="9"/>
        <v>-27000000000</v>
      </c>
      <c r="O12" s="2">
        <f t="shared" si="9"/>
        <v>104000000000</v>
      </c>
      <c r="P12" s="2">
        <f t="shared" si="9"/>
        <v>105000000000</v>
      </c>
      <c r="Q12" s="2">
        <f t="shared" si="9"/>
        <v>94000000000</v>
      </c>
    </row>
    <row r="13" spans="1:17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Q13" si="10">IFERROR(INDEX(I51:I500,MATCH($C$13,$C$51:$C$500,0)),"")</f>
        <v>0</v>
      </c>
      <c r="J13" s="2">
        <f t="shared" si="10"/>
        <v>2000000000</v>
      </c>
      <c r="K13" s="2">
        <f t="shared" si="10"/>
        <v>4000000000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104000000000</v>
      </c>
      <c r="P13" s="2">
        <f t="shared" si="10"/>
        <v>105000000000</v>
      </c>
      <c r="Q13" s="2">
        <f t="shared" si="10"/>
        <v>95000000000</v>
      </c>
    </row>
    <row r="14" spans="1:17" ht="15.5" x14ac:dyDescent="0.35">
      <c r="C14" t="s">
        <v>27</v>
      </c>
      <c r="D14" s="2">
        <f>IFERROR(INDEX(D51:D500,MATCH($C$14,$C$51:$C$500,0)),"")</f>
        <v>0</v>
      </c>
      <c r="E14" s="2">
        <f>IFERROR(INDEX(E51:E500,MATCH($C$14,$C$51:$C$500,0)),"")</f>
        <v>0</v>
      </c>
      <c r="H14" s="2">
        <f>IFERROR(SUM(D14:G14)*(4/MAX(1,COUNT(D14:G14))),"")</f>
        <v>0</v>
      </c>
      <c r="I14" s="2">
        <f t="shared" ref="I14:Q14" si="11">IFERROR(INDEX(I51:I500,MATCH($C$14,$C$51:$C$500,0)),"")</f>
        <v>-189966145</v>
      </c>
      <c r="J14" s="2">
        <f t="shared" si="11"/>
        <v>-205457617</v>
      </c>
      <c r="K14" s="2">
        <f t="shared" si="11"/>
        <v>-139354851</v>
      </c>
      <c r="L14" s="2">
        <f t="shared" si="11"/>
        <v>-177338437</v>
      </c>
      <c r="M14" s="2">
        <f t="shared" si="11"/>
        <v>-148297378</v>
      </c>
      <c r="N14" s="2">
        <f t="shared" si="11"/>
        <v>-1506265529</v>
      </c>
      <c r="O14" s="2">
        <f t="shared" si="11"/>
        <v>-1928448662</v>
      </c>
      <c r="P14" s="2">
        <f t="shared" si="11"/>
        <v>-1977040735</v>
      </c>
      <c r="Q14" s="2">
        <f t="shared" si="11"/>
        <v>-2218062183</v>
      </c>
    </row>
    <row r="15" spans="1:17" ht="15.5" x14ac:dyDescent="0.35">
      <c r="C15" t="s">
        <v>28</v>
      </c>
      <c r="D15" s="2">
        <f>IFERROR(INDEX(D51:D500,MATCH($C$15,$C$51:$C$500,0)),"")</f>
        <v>-4170787579</v>
      </c>
      <c r="E15" s="2">
        <f>IFERROR(INDEX(E51:E500,MATCH($C$15,$C$51:$C$500,0)),"")</f>
        <v>-34919633626</v>
      </c>
      <c r="H15" s="2">
        <f>IFERROR(SUM(D15:G15)*(4/MAX(1,COUNT(D15:G15))),"")</f>
        <v>-78180842410</v>
      </c>
      <c r="I15" s="2">
        <f t="shared" ref="I15:Q15" si="12">IFERROR(INDEX(I51:I500,MATCH($C$15,$C$51:$C$500,0)),"")</f>
        <v>-112801390835</v>
      </c>
      <c r="J15" s="2">
        <f t="shared" si="12"/>
        <v>-96321685927</v>
      </c>
      <c r="K15" s="2">
        <f t="shared" si="12"/>
        <v>-19529056707</v>
      </c>
      <c r="L15" s="2">
        <f t="shared" si="12"/>
        <v>-52219388667</v>
      </c>
      <c r="M15" s="2">
        <f t="shared" si="12"/>
        <v>-15787484180</v>
      </c>
      <c r="N15" s="2">
        <f t="shared" si="12"/>
        <v>-12690776742</v>
      </c>
      <c r="O15" s="2">
        <f t="shared" si="12"/>
        <v>4332562839</v>
      </c>
      <c r="P15" s="2">
        <f t="shared" si="12"/>
        <v>5233090712</v>
      </c>
      <c r="Q15" s="2">
        <f t="shared" si="12"/>
        <v>3966760230</v>
      </c>
    </row>
    <row r="16" spans="1:17" ht="15.5" x14ac:dyDescent="0.35">
      <c r="C16" t="s">
        <v>29</v>
      </c>
      <c r="D16" s="2">
        <f>IFERROR(INDEX(D51:D500,MATCH($C$16,$C$51:$C$500,0)),"")</f>
        <v>6868536835</v>
      </c>
      <c r="E16" s="2">
        <f>IFERROR(INDEX(E51:E500,MATCH($C$16,$C$51:$C$500,0)),"")</f>
        <v>153818446308</v>
      </c>
      <c r="H16" s="2">
        <f>IFERROR(SUM(D16:G16)*(4/MAX(1,COUNT(D16:G16))),"")</f>
        <v>321373966286</v>
      </c>
      <c r="I16" s="2">
        <f t="shared" ref="I16:Q16" si="13">IFERROR(INDEX(I51:I500,MATCH($C$16,$C$51:$C$500,0)),"")</f>
        <v>457939753093</v>
      </c>
      <c r="J16" s="2">
        <f t="shared" si="13"/>
        <v>415079209052</v>
      </c>
      <c r="K16" s="2">
        <f t="shared" si="13"/>
        <v>46664087053</v>
      </c>
      <c r="L16" s="2">
        <f t="shared" si="13"/>
        <v>202425389706</v>
      </c>
      <c r="M16" s="2">
        <f t="shared" si="13"/>
        <v>61286011152</v>
      </c>
      <c r="N16" s="2">
        <f t="shared" si="13"/>
        <v>39798120653</v>
      </c>
      <c r="O16" s="2">
        <f t="shared" si="13"/>
        <v>-18400287318</v>
      </c>
      <c r="P16" s="2">
        <f t="shared" si="13"/>
        <v>-21611431329</v>
      </c>
      <c r="Q16" s="2">
        <f t="shared" si="13"/>
        <v>-16336937085</v>
      </c>
    </row>
    <row r="17" spans="1:17" ht="15.5" x14ac:dyDescent="0.35">
      <c r="A17" t="s">
        <v>30</v>
      </c>
    </row>
    <row r="18" spans="1:17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311</v>
      </c>
    </row>
    <row r="19" spans="1:17" ht="15.5" x14ac:dyDescent="0.35">
      <c r="A19" t="s">
        <v>40</v>
      </c>
      <c r="C19" t="s">
        <v>41</v>
      </c>
    </row>
    <row r="20" spans="1:17" ht="15.5" x14ac:dyDescent="0.35">
      <c r="A20" t="s">
        <v>42</v>
      </c>
      <c r="C20" t="s">
        <v>43</v>
      </c>
      <c r="D20" s="2">
        <f ca="1">IFERROR(D21*D2,"")</f>
        <v>8831200000000</v>
      </c>
      <c r="E20" s="2">
        <f ca="1">IFERROR(E21*E2,"")</f>
        <v>5022080000000</v>
      </c>
      <c r="H20" s="2">
        <f t="shared" ref="H20:Q20" ca="1" si="14">IFERROR(H21*H2,"")</f>
        <v>5022080000000</v>
      </c>
      <c r="I20" s="2">
        <f t="shared" ca="1" si="14"/>
        <v>12927600000000</v>
      </c>
      <c r="J20" s="2">
        <f t="shared" ca="1" si="14"/>
        <v>2766400000000</v>
      </c>
      <c r="K20" s="2">
        <f t="shared" ca="1" si="14"/>
        <v>2213120000000</v>
      </c>
      <c r="L20" s="2">
        <f t="shared" ca="1" si="14"/>
        <v>1497300000000</v>
      </c>
      <c r="M20" s="2">
        <f t="shared" ca="1" si="14"/>
        <v>666540000000</v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  <c r="Q20" s="2" t="str">
        <f t="shared" ca="1" si="14"/>
        <v/>
      </c>
    </row>
    <row r="21" spans="1:17" ht="15.5" x14ac:dyDescent="0.35">
      <c r="C21" t="s">
        <v>12</v>
      </c>
      <c r="D21" s="2">
        <f>IFERROR(INDEX(D51:D500,MATCH($C$7,$C$51:$C$500,0)),"")</f>
        <v>10640000000</v>
      </c>
      <c r="E21" s="2">
        <f>IFERROR(INDEX(E51:E500,MATCH($C$7,$C$51:$C$500,0)),"")</f>
        <v>10640000000</v>
      </c>
      <c r="H21" s="2">
        <f>IFERROR(INDEX(D21:G21,COUNT(D21:G21)),"")</f>
        <v>10640000000</v>
      </c>
      <c r="I21" s="2">
        <f t="shared" ref="I21:Q21" si="15">IFERROR(INDEX(I51:I500,MATCH($C$7,$C$51:$C$500,0)),"")</f>
        <v>10640000000</v>
      </c>
      <c r="J21" s="2">
        <f t="shared" si="15"/>
        <v>10640000000</v>
      </c>
      <c r="K21" s="2">
        <f t="shared" si="15"/>
        <v>10640000000</v>
      </c>
      <c r="L21" s="2">
        <f t="shared" si="15"/>
        <v>9660000000</v>
      </c>
      <c r="M21" s="2">
        <f t="shared" si="15"/>
        <v>9660000000</v>
      </c>
      <c r="N21" s="2">
        <f t="shared" si="15"/>
        <v>7660000000</v>
      </c>
      <c r="O21" s="2">
        <f t="shared" si="15"/>
        <v>0</v>
      </c>
      <c r="P21" s="2">
        <f t="shared" si="15"/>
        <v>0</v>
      </c>
      <c r="Q21" s="2">
        <f t="shared" si="15"/>
        <v>0</v>
      </c>
    </row>
    <row r="23" spans="1:17" ht="15.5" x14ac:dyDescent="0.35">
      <c r="B23" t="s">
        <v>44</v>
      </c>
      <c r="C23" t="s">
        <v>45</v>
      </c>
      <c r="D23" s="3">
        <f>IFERROR(D5/D6*100,"")</f>
        <v>0.31535862965646611</v>
      </c>
      <c r="E23" s="3">
        <f>IFERROR(E5/E6*100,"")</f>
        <v>13.242761594348588</v>
      </c>
      <c r="H23" s="3">
        <f t="shared" ref="H23:Q23" si="16">IFERROR(H5/H6*100,"")</f>
        <v>27.073196039721438</v>
      </c>
      <c r="I23" s="3">
        <f t="shared" si="16"/>
        <v>44.330819737903916</v>
      </c>
      <c r="J23" s="3">
        <f t="shared" si="16"/>
        <v>36.220830146368286</v>
      </c>
      <c r="K23" s="3">
        <f t="shared" si="16"/>
        <v>3.7192416428891359</v>
      </c>
      <c r="L23" s="3">
        <f t="shared" si="16"/>
        <v>30.10977814942542</v>
      </c>
      <c r="M23" s="3">
        <f t="shared" si="16"/>
        <v>13.068801273315364</v>
      </c>
      <c r="N23" s="3">
        <f t="shared" si="16"/>
        <v>29.557896141559841</v>
      </c>
      <c r="O23" s="3">
        <f t="shared" si="16"/>
        <v>18.30686638920815</v>
      </c>
      <c r="P23" s="3">
        <f t="shared" si="16"/>
        <v>26.072993752781315</v>
      </c>
      <c r="Q23" s="3">
        <f t="shared" si="16"/>
        <v>26.646294048644396</v>
      </c>
    </row>
    <row r="24" spans="1:17" ht="15.5" x14ac:dyDescent="0.35">
      <c r="C24" t="s">
        <v>46</v>
      </c>
      <c r="D24" s="4">
        <f>IFERROR(_xlfn.RRI(5,I23,D23),"")</f>
        <v>-0.62810546919314358</v>
      </c>
      <c r="E24" s="4">
        <f>IFERROR(_xlfn.RRI(5,J23,E23),"")</f>
        <v>-0.18228110670650588</v>
      </c>
      <c r="H24" s="4">
        <f t="shared" ref="H24:Q24" si="17">IFERROR(_xlfn.RRI(5,M23,H23),"")</f>
        <v>0.15680659210154957</v>
      </c>
      <c r="I24" s="4">
        <f t="shared" si="17"/>
        <v>8.444229806893655E-2</v>
      </c>
      <c r="J24" s="4">
        <f t="shared" si="17"/>
        <v>0.14622236351424944</v>
      </c>
      <c r="K24" s="4">
        <f t="shared" si="17"/>
        <v>-0.32258829110235498</v>
      </c>
      <c r="L24" s="4">
        <f t="shared" si="17"/>
        <v>2.4741082991826202E-2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ht="15.5" x14ac:dyDescent="0.35">
      <c r="A25" t="s">
        <v>47</v>
      </c>
      <c r="C25" t="s">
        <v>48</v>
      </c>
      <c r="D25" s="3">
        <f>IFERROR(INDEX(D51:D500,MATCH($A$25,$C$51:$C$500,0)),"")</f>
        <v>0.25</v>
      </c>
      <c r="E25" s="3">
        <f>IFERROR(INDEX(E51:E500,MATCH($A$25,$C$51:$C$500,0)),"")</f>
        <v>11.15</v>
      </c>
      <c r="H25" s="3">
        <f>IFERROR(INDEX(D25:G25,COUNT(D25:G25)),"")</f>
        <v>11.15</v>
      </c>
      <c r="I25" s="3">
        <f t="shared" ref="I25:Q25" si="18">IFERROR(INDEX(I51:I500,MATCH($C$25,$C$51:$C$500,0)),"")</f>
        <v>32.39</v>
      </c>
      <c r="J25" s="3">
        <f t="shared" si="18"/>
        <v>29.9</v>
      </c>
      <c r="K25" s="3">
        <f t="shared" si="18"/>
        <v>2.5299999999999998</v>
      </c>
      <c r="L25" s="3">
        <f t="shared" si="18"/>
        <v>15.5</v>
      </c>
      <c r="M25" s="3">
        <f t="shared" si="18"/>
        <v>4.6900000000000004</v>
      </c>
      <c r="N25" s="3">
        <f t="shared" si="18"/>
        <v>4.12</v>
      </c>
      <c r="O25" s="3">
        <f t="shared" si="18"/>
        <v>-56270897.920000002</v>
      </c>
      <c r="P25" s="3">
        <f t="shared" si="18"/>
        <v>-65513362.469999999</v>
      </c>
      <c r="Q25" s="3">
        <f t="shared" si="18"/>
        <v>-49480707.420000002</v>
      </c>
    </row>
    <row r="26" spans="1:17" ht="15.5" x14ac:dyDescent="0.35">
      <c r="C26" t="s">
        <v>49</v>
      </c>
      <c r="D26" s="4">
        <f>IFERROR(_xlfn.RRI(5,I25,D25),"")</f>
        <v>-0.62198780382152208</v>
      </c>
      <c r="E26" s="4">
        <f>IFERROR(_xlfn.RRI(5,J25,E25),"")</f>
        <v>-0.17904238464694644</v>
      </c>
      <c r="H26" s="4">
        <f t="shared" ref="H26:Q26" si="19">IFERROR(_xlfn.RRI(5,M25,H25),"")</f>
        <v>0.18910554672231972</v>
      </c>
      <c r="I26" s="4">
        <f t="shared" si="19"/>
        <v>0.51043745469185731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ht="15.5" x14ac:dyDescent="0.35">
      <c r="C27" t="s">
        <v>50</v>
      </c>
      <c r="D27" s="3">
        <f>IFERROR(D4/D21,"")</f>
        <v>16.856798154981202</v>
      </c>
      <c r="E27" s="3">
        <f>IFERROR(E4/E21,"")</f>
        <v>27.730942896240602</v>
      </c>
      <c r="H27" s="3">
        <f t="shared" ref="H27:Q27" si="20">IFERROR(H4/H21,"")</f>
        <v>89.17548210244361</v>
      </c>
      <c r="I27" s="3">
        <f t="shared" si="20"/>
        <v>138.44749277199247</v>
      </c>
      <c r="J27" s="3">
        <f t="shared" si="20"/>
        <v>135.57240177781955</v>
      </c>
      <c r="K27" s="3">
        <f t="shared" si="20"/>
        <v>107.28034735479324</v>
      </c>
      <c r="L27" s="3">
        <f t="shared" si="20"/>
        <v>117.21191654803313</v>
      </c>
      <c r="M27" s="3">
        <f t="shared" si="20"/>
        <v>43.421008162939955</v>
      </c>
      <c r="N27" s="3">
        <f t="shared" si="20"/>
        <v>24.545922993994779</v>
      </c>
      <c r="O27" s="3" t="str">
        <f t="shared" si="20"/>
        <v/>
      </c>
      <c r="P27" s="3" t="str">
        <f t="shared" si="20"/>
        <v/>
      </c>
      <c r="Q27" s="3" t="str">
        <f t="shared" si="20"/>
        <v/>
      </c>
    </row>
    <row r="28" spans="1:17" ht="15.5" x14ac:dyDescent="0.35">
      <c r="C28" t="s">
        <v>51</v>
      </c>
      <c r="D28" s="4">
        <f>IFERROR(_xlfn.RRI(5,I27,D27),"")</f>
        <v>-0.34370665824862034</v>
      </c>
      <c r="E28" s="4">
        <f>IFERROR(_xlfn.RRI(5,J27,E27),"")</f>
        <v>-0.27195425284135466</v>
      </c>
      <c r="H28" s="4">
        <f t="shared" ref="H28:Q28" si="21">IFERROR(_xlfn.RRI(5,M27,H27),"")</f>
        <v>0.15480621524427107</v>
      </c>
      <c r="I28" s="4">
        <f t="shared" si="21"/>
        <v>0.41338717284673221</v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ht="15.5" x14ac:dyDescent="0.35">
      <c r="C29" t="s">
        <v>52</v>
      </c>
      <c r="H29" s="4">
        <f t="shared" ref="H29:Q29" si="22">IFERROR(((H25-I25)/I25)*100%,"")</f>
        <v>-0.65575794998456316</v>
      </c>
      <c r="I29" s="4">
        <f t="shared" si="22"/>
        <v>8.3277591973244219E-2</v>
      </c>
      <c r="J29" s="4">
        <f t="shared" si="22"/>
        <v>10.818181818181818</v>
      </c>
      <c r="K29" s="4">
        <f t="shared" si="22"/>
        <v>-0.83677419354838711</v>
      </c>
      <c r="L29" s="4">
        <f t="shared" si="22"/>
        <v>2.3049040511727075</v>
      </c>
      <c r="M29" s="4">
        <f t="shared" si="22"/>
        <v>0.13834951456310687</v>
      </c>
      <c r="N29" s="4">
        <f t="shared" si="22"/>
        <v>-1.0000000732172429</v>
      </c>
      <c r="O29" s="4">
        <f t="shared" si="22"/>
        <v>-0.14107754817549356</v>
      </c>
      <c r="P29" s="4">
        <f t="shared" si="22"/>
        <v>0.32401830705273282</v>
      </c>
      <c r="Q29" s="4" t="str">
        <f t="shared" si="22"/>
        <v/>
      </c>
    </row>
    <row r="30" spans="1:17" ht="15.5" x14ac:dyDescent="0.35">
      <c r="C30" t="s">
        <v>53</v>
      </c>
      <c r="H30" s="4">
        <f t="shared" ref="H30:Q30" si="23">IFERROR(((H27-I27)/I27)*100%,"")</f>
        <v>-0.35588951221163934</v>
      </c>
      <c r="I30" s="4">
        <f t="shared" si="23"/>
        <v>2.1207052146827894E-2</v>
      </c>
      <c r="J30" s="4">
        <f t="shared" si="23"/>
        <v>0.26372075706895293</v>
      </c>
      <c r="K30" s="4">
        <f t="shared" si="23"/>
        <v>-8.4731736206787173E-2</v>
      </c>
      <c r="L30" s="4">
        <f t="shared" si="23"/>
        <v>1.6994287214195565</v>
      </c>
      <c r="M30" s="4">
        <f t="shared" si="23"/>
        <v>0.76897027557541886</v>
      </c>
      <c r="N30" s="4" t="str">
        <f t="shared" si="23"/>
        <v/>
      </c>
      <c r="O30" s="4" t="str">
        <f t="shared" si="23"/>
        <v/>
      </c>
      <c r="P30" s="4" t="str">
        <f t="shared" si="23"/>
        <v/>
      </c>
      <c r="Q30" s="4" t="str">
        <f t="shared" si="23"/>
        <v/>
      </c>
    </row>
    <row r="32" spans="1:17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78.16</v>
      </c>
      <c r="E32" s="3">
        <f>IFERROR(INDEX(E51:E500,MATCH($A$32,$C$51:$C$500,0)),"")</f>
        <v>83.91</v>
      </c>
      <c r="H32" s="3">
        <f>IFERROR(INDEX(D32:G32,COUNT(D32:G32)),"")</f>
        <v>83.91</v>
      </c>
      <c r="I32" s="3">
        <f t="shared" ref="I32:Q32" si="24">IFERROR(INDEX(I51:I500,MATCH($C$32,$C$51:$C$500,0)),"")</f>
        <v>72.760000000000005</v>
      </c>
      <c r="J32" s="3">
        <f t="shared" si="24"/>
        <v>82.39</v>
      </c>
      <c r="K32" s="3">
        <f t="shared" si="24"/>
        <v>69.98</v>
      </c>
      <c r="L32" s="3">
        <f t="shared" si="24"/>
        <v>51.37</v>
      </c>
      <c r="M32" s="3">
        <f t="shared" si="24"/>
        <v>35.869999999999997</v>
      </c>
      <c r="N32" s="3">
        <f t="shared" si="24"/>
        <v>13.85</v>
      </c>
      <c r="O32" s="3">
        <f t="shared" si="24"/>
        <v>-307475424.24000001</v>
      </c>
      <c r="P32" s="3">
        <f t="shared" si="24"/>
        <v>-251186309.15000001</v>
      </c>
      <c r="Q32" s="3">
        <f t="shared" si="24"/>
        <v>-185694518.46000001</v>
      </c>
    </row>
    <row r="33" spans="1:17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6.04</v>
      </c>
      <c r="E33" s="3">
        <f>IFERROR(INDEX(E51:E500,MATCH($A$33,$C$51:$C$500,0)),"")</f>
        <v>9.65</v>
      </c>
      <c r="H33" s="3">
        <f>IFERROR(INDEX(D33:G33,COUNT(D33:G33)),"")</f>
        <v>9.65</v>
      </c>
      <c r="I33" s="3">
        <f t="shared" ref="I33:Q33" si="25">IFERROR(INDEX(I51:I500,MATCH($C$33,$C$51:$C$500,0)),"")</f>
        <v>16.7</v>
      </c>
      <c r="J33" s="3">
        <f t="shared" si="25"/>
        <v>3.16</v>
      </c>
      <c r="K33" s="3">
        <f t="shared" si="25"/>
        <v>2.97</v>
      </c>
      <c r="L33" s="3">
        <f t="shared" si="25"/>
        <v>3.02</v>
      </c>
      <c r="M33" s="3">
        <f t="shared" si="25"/>
        <v>1.92</v>
      </c>
      <c r="N33" s="3">
        <f t="shared" si="25"/>
        <v>0</v>
      </c>
      <c r="O33" s="3">
        <f t="shared" si="25"/>
        <v>0</v>
      </c>
      <c r="P33" s="3">
        <f t="shared" si="25"/>
        <v>0</v>
      </c>
      <c r="Q33" s="3">
        <f t="shared" si="25"/>
        <v>0</v>
      </c>
    </row>
    <row r="34" spans="1:17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1888</v>
      </c>
      <c r="E34" s="3">
        <f>IFERROR(INDEX(E51:E500,MATCH($A$34,$C$51:$C$500,0)),"")</f>
        <v>72.650000000000006</v>
      </c>
      <c r="H34" s="3">
        <f>IFERROR(INDEX(D34:G34,COUNT(D34:G34)),"")</f>
        <v>72.650000000000006</v>
      </c>
      <c r="I34" s="3">
        <f t="shared" ref="I34:Q34" si="26">IFERROR(INDEX(I51:I500,MATCH($C$34,$C$51:$C$500,0)),"")</f>
        <v>37.51</v>
      </c>
      <c r="J34" s="3">
        <f t="shared" si="26"/>
        <v>8.6999999999999993</v>
      </c>
      <c r="K34" s="3">
        <f t="shared" si="26"/>
        <v>82.21</v>
      </c>
      <c r="L34" s="3">
        <f t="shared" si="26"/>
        <v>10</v>
      </c>
      <c r="M34" s="3">
        <f t="shared" si="26"/>
        <v>14.71</v>
      </c>
      <c r="N34" s="3">
        <f t="shared" si="26"/>
        <v>0</v>
      </c>
      <c r="O34" s="3">
        <f t="shared" si="26"/>
        <v>0</v>
      </c>
      <c r="P34" s="3">
        <f t="shared" si="26"/>
        <v>0</v>
      </c>
      <c r="Q34" s="3">
        <f t="shared" si="26"/>
        <v>0</v>
      </c>
    </row>
    <row r="35" spans="1:17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27.99</v>
      </c>
      <c r="E35" s="3">
        <f>IFERROR(INDEX(E51:E500,MATCH($A$35,$C$51:$C$500,0)),"")</f>
        <v>29.2</v>
      </c>
      <c r="H35" s="3">
        <f>IFERROR(INDEX(D35:G35,COUNT(D35:G35)),"")</f>
        <v>29.2</v>
      </c>
      <c r="I35" s="3">
        <f t="shared" ref="I35:Q35" si="27">IFERROR(INDEX(I51:I500,MATCH($C$35,$C$51:$C$500,0)),"")</f>
        <v>8.77</v>
      </c>
      <c r="J35" s="3">
        <f t="shared" si="27"/>
        <v>1.92</v>
      </c>
      <c r="K35" s="3">
        <f t="shared" si="27"/>
        <v>1.94</v>
      </c>
      <c r="L35" s="3">
        <f t="shared" si="27"/>
        <v>1.32</v>
      </c>
      <c r="M35" s="3">
        <f t="shared" si="27"/>
        <v>1.59</v>
      </c>
      <c r="N35" s="3">
        <f t="shared" si="27"/>
        <v>0</v>
      </c>
      <c r="O35" s="3">
        <f t="shared" si="27"/>
        <v>0</v>
      </c>
      <c r="P35" s="3">
        <f t="shared" si="27"/>
        <v>0</v>
      </c>
      <c r="Q35" s="3">
        <f t="shared" si="27"/>
        <v>0</v>
      </c>
    </row>
    <row r="36" spans="1:17" ht="15.5" x14ac:dyDescent="0.35">
      <c r="B36" t="s">
        <v>66</v>
      </c>
      <c r="C36" t="s">
        <v>67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Q36" si="28">IFERROR(INDEX(H51:H500,MATCH($C$36,$C$51:$C$500,0)),"")</f>
        <v>1.1847000000000001</v>
      </c>
      <c r="I36" s="4">
        <f t="shared" si="28"/>
        <v>1.1115999999999999</v>
      </c>
      <c r="J36" s="4">
        <f t="shared" si="28"/>
        <v>0.86950000000000005</v>
      </c>
      <c r="K36" s="4">
        <f t="shared" si="28"/>
        <v>2.9626000000000001</v>
      </c>
      <c r="L36" s="4">
        <f t="shared" si="28"/>
        <v>0.21309999999999998</v>
      </c>
      <c r="M36" s="4">
        <f t="shared" si="28"/>
        <v>0</v>
      </c>
      <c r="N36" s="4">
        <f t="shared" si="28"/>
        <v>0</v>
      </c>
      <c r="O36" s="4">
        <f t="shared" si="28"/>
        <v>0</v>
      </c>
      <c r="P36" s="4">
        <f t="shared" si="28"/>
        <v>0</v>
      </c>
      <c r="Q36" s="4">
        <f t="shared" si="28"/>
        <v>0</v>
      </c>
    </row>
    <row r="37" spans="1:17" ht="15.5" x14ac:dyDescent="0.35">
      <c r="B37" t="s">
        <v>68</v>
      </c>
      <c r="C37" t="s">
        <v>69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Q37" si="29">IFERROR(INDEX(H51:H500,MATCH($C$37,$C$51:$C$500,0)),"")</f>
        <v>27</v>
      </c>
      <c r="I37" s="3">
        <f t="shared" si="29"/>
        <v>36</v>
      </c>
      <c r="J37" s="3">
        <f t="shared" si="29"/>
        <v>26</v>
      </c>
      <c r="K37" s="3">
        <f t="shared" si="29"/>
        <v>7.5</v>
      </c>
      <c r="L37" s="3">
        <f t="shared" si="29"/>
        <v>3</v>
      </c>
      <c r="M37" s="3">
        <f t="shared" si="29"/>
        <v>0</v>
      </c>
      <c r="N37" s="3">
        <f t="shared" si="29"/>
        <v>0</v>
      </c>
      <c r="O37" s="3">
        <f t="shared" si="29"/>
        <v>0</v>
      </c>
      <c r="P37" s="3">
        <f t="shared" si="29"/>
        <v>0</v>
      </c>
      <c r="Q37" s="3">
        <f t="shared" si="29"/>
        <v>0</v>
      </c>
    </row>
    <row r="50" spans="2:17" ht="15.5" x14ac:dyDescent="0.35">
      <c r="D50" t="s">
        <v>70</v>
      </c>
      <c r="E50" t="s">
        <v>243</v>
      </c>
      <c r="F50" t="s">
        <v>71</v>
      </c>
      <c r="G50" t="s">
        <v>244</v>
      </c>
      <c r="H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311</v>
      </c>
    </row>
    <row r="51" spans="2:17" ht="15.5" x14ac:dyDescent="0.35">
      <c r="B51" t="s">
        <v>75</v>
      </c>
      <c r="C51" t="s">
        <v>6</v>
      </c>
      <c r="D51" s="5">
        <v>179356332369</v>
      </c>
      <c r="E51" s="5">
        <v>295057232416</v>
      </c>
      <c r="F51" s="5">
        <v>119366486381</v>
      </c>
      <c r="G51" s="5">
        <v>297062744180</v>
      </c>
      <c r="I51" s="5">
        <v>1473081323094</v>
      </c>
      <c r="J51" s="5">
        <v>1442490354916</v>
      </c>
      <c r="K51" s="5">
        <v>1141462895855</v>
      </c>
      <c r="L51" s="5">
        <v>1132267113854</v>
      </c>
      <c r="M51" s="5">
        <v>419446938854</v>
      </c>
      <c r="N51" s="5">
        <v>188021770134</v>
      </c>
    </row>
    <row r="52" spans="2:17" ht="15.5" x14ac:dyDescent="0.35">
      <c r="C52" t="s">
        <v>76</v>
      </c>
      <c r="D52" s="5">
        <v>-149557632990</v>
      </c>
      <c r="E52" s="5">
        <v>-114403960889</v>
      </c>
      <c r="F52" s="5">
        <v>-118213344887</v>
      </c>
      <c r="G52" s="5">
        <v>-219606778659</v>
      </c>
      <c r="I52" s="5">
        <v>-871004009577</v>
      </c>
      <c r="J52" s="5">
        <v>-925222099374</v>
      </c>
      <c r="K52" s="5">
        <v>-1004799998775</v>
      </c>
      <c r="L52" s="5">
        <v>-869980512229</v>
      </c>
      <c r="M52" s="5">
        <v>-322609778405</v>
      </c>
      <c r="N52" s="5">
        <v>-116635383629</v>
      </c>
    </row>
    <row r="53" spans="2:17" ht="15.5" x14ac:dyDescent="0.35">
      <c r="C53" t="s">
        <v>77</v>
      </c>
      <c r="D53" s="5">
        <v>29798699379</v>
      </c>
      <c r="E53" s="5">
        <v>180653271527</v>
      </c>
      <c r="F53" s="5">
        <v>1153141494</v>
      </c>
      <c r="G53" s="5">
        <v>77455965521</v>
      </c>
      <c r="I53" s="5">
        <v>602077313517</v>
      </c>
      <c r="J53" s="5">
        <v>517268255542</v>
      </c>
      <c r="K53" s="5">
        <v>136662897080</v>
      </c>
      <c r="L53" s="5">
        <v>262286601625</v>
      </c>
      <c r="M53" s="5">
        <v>96837160449</v>
      </c>
      <c r="N53" s="5">
        <v>71386386505</v>
      </c>
    </row>
    <row r="54" spans="2:17" ht="15.5" x14ac:dyDescent="0.35">
      <c r="C54" t="s">
        <v>78</v>
      </c>
      <c r="D54" s="5">
        <v>-26230210381</v>
      </c>
      <c r="E54" s="5">
        <v>-28740061531</v>
      </c>
      <c r="F54" s="5">
        <v>-47399175923</v>
      </c>
      <c r="G54" s="5">
        <v>-28874313151</v>
      </c>
      <c r="I54" s="5">
        <v>-143433885805</v>
      </c>
      <c r="J54" s="5">
        <v>-103167237412</v>
      </c>
      <c r="K54" s="5">
        <v>-91498586358</v>
      </c>
      <c r="L54" s="5">
        <v>-79250335316</v>
      </c>
      <c r="M54" s="5">
        <v>-37352472939</v>
      </c>
      <c r="N54" s="5">
        <v>-20640937787</v>
      </c>
      <c r="O54" s="5">
        <v>-16509132781</v>
      </c>
      <c r="P54" s="5">
        <v>-19634445389</v>
      </c>
      <c r="Q54" s="5">
        <v>-14118949692</v>
      </c>
    </row>
    <row r="55" spans="2:17" ht="15.5" x14ac:dyDescent="0.35">
      <c r="C55" t="s">
        <v>246</v>
      </c>
      <c r="D55" s="5">
        <v>-26230210381</v>
      </c>
      <c r="E55" s="5">
        <v>-28740061531</v>
      </c>
      <c r="F55" s="5">
        <v>-47399175923</v>
      </c>
      <c r="G55" s="5">
        <v>-28874313151</v>
      </c>
      <c r="I55" s="5">
        <v>-143433885805</v>
      </c>
      <c r="J55" s="5">
        <v>-103167237412</v>
      </c>
      <c r="K55" s="5">
        <v>-91498586358</v>
      </c>
      <c r="L55" s="5">
        <v>-79250335316</v>
      </c>
      <c r="M55" s="5">
        <v>-37352472939</v>
      </c>
      <c r="N55" s="5">
        <v>-20640937787</v>
      </c>
      <c r="O55" s="5">
        <v>-11598942803</v>
      </c>
      <c r="P55" s="5">
        <v>-10690509806</v>
      </c>
      <c r="Q55" s="5">
        <v>-11299057143</v>
      </c>
    </row>
    <row r="56" spans="2:17" ht="15.5" x14ac:dyDescent="0.35">
      <c r="C56" t="s">
        <v>83</v>
      </c>
      <c r="D56" s="5">
        <v>66949012</v>
      </c>
      <c r="E56" s="5">
        <v>332639775</v>
      </c>
      <c r="F56" s="5">
        <v>-51196850</v>
      </c>
      <c r="G56" s="5">
        <v>182716560</v>
      </c>
      <c r="I56" s="5">
        <v>683505709</v>
      </c>
      <c r="J56" s="5">
        <v>713009402</v>
      </c>
      <c r="K56" s="5">
        <v>212575441</v>
      </c>
      <c r="L56" s="5">
        <v>476210099</v>
      </c>
      <c r="M56" s="5">
        <v>136419041</v>
      </c>
      <c r="N56" s="5">
        <v>434563304</v>
      </c>
    </row>
    <row r="57" spans="2:17" ht="15.5" x14ac:dyDescent="0.35">
      <c r="C57" t="s">
        <v>80</v>
      </c>
      <c r="D57" s="5">
        <v>3568488998</v>
      </c>
      <c r="E57" s="5">
        <v>151913209996</v>
      </c>
      <c r="F57" s="5">
        <v>-46246034429</v>
      </c>
      <c r="G57" s="5">
        <v>48581652370</v>
      </c>
      <c r="I57" s="5">
        <v>458643427712</v>
      </c>
      <c r="J57" s="5">
        <v>414101018130</v>
      </c>
      <c r="K57" s="5">
        <v>45164310722</v>
      </c>
      <c r="L57" s="5">
        <v>183036266309</v>
      </c>
      <c r="M57" s="5">
        <v>59484687510</v>
      </c>
      <c r="N57" s="5">
        <v>50745448718</v>
      </c>
      <c r="O57" s="5">
        <v>-16509132781</v>
      </c>
      <c r="P57" s="5">
        <v>-19634445389</v>
      </c>
      <c r="Q57" s="5">
        <v>-14118949692</v>
      </c>
    </row>
    <row r="58" spans="2:17" ht="15.5" x14ac:dyDescent="0.35">
      <c r="C58" t="s">
        <v>81</v>
      </c>
      <c r="D58" s="5">
        <v>3300047837</v>
      </c>
      <c r="E58" s="5">
        <v>1905236312</v>
      </c>
      <c r="F58" s="5">
        <v>-5779467946</v>
      </c>
      <c r="G58" s="5">
        <v>-918564199</v>
      </c>
      <c r="I58" s="5">
        <v>-703674619</v>
      </c>
      <c r="J58" s="5">
        <v>978190922</v>
      </c>
      <c r="K58" s="5">
        <v>1499776331</v>
      </c>
      <c r="L58" s="5">
        <v>19389123397</v>
      </c>
      <c r="M58" s="5">
        <v>1801323642</v>
      </c>
      <c r="N58" s="5">
        <v>-10947328065</v>
      </c>
      <c r="O58" s="5">
        <v>-1891154537</v>
      </c>
      <c r="P58" s="5">
        <v>-1976985940</v>
      </c>
      <c r="Q58" s="5">
        <v>-2217987393</v>
      </c>
    </row>
    <row r="59" spans="2:17" ht="15.5" x14ac:dyDescent="0.35">
      <c r="C59" t="s">
        <v>142</v>
      </c>
      <c r="F59" s="5">
        <v>9404096966</v>
      </c>
      <c r="I59" s="5">
        <v>9404096966</v>
      </c>
      <c r="J59" s="5">
        <v>1431860404</v>
      </c>
      <c r="K59" s="5">
        <v>885152816</v>
      </c>
      <c r="L59" s="5">
        <v>881189402</v>
      </c>
      <c r="M59" s="5">
        <v>590391042</v>
      </c>
      <c r="N59" s="5">
        <v>364326574</v>
      </c>
      <c r="O59" s="5">
        <v>37294125</v>
      </c>
      <c r="P59" s="5">
        <v>54795</v>
      </c>
      <c r="Q59" s="5">
        <v>74790</v>
      </c>
    </row>
    <row r="60" spans="2:17" ht="15.5" x14ac:dyDescent="0.35">
      <c r="C60" t="s">
        <v>27</v>
      </c>
      <c r="F60" s="5">
        <v>-189966145</v>
      </c>
      <c r="I60" s="5">
        <v>-189966145</v>
      </c>
      <c r="J60" s="5">
        <v>-205457617</v>
      </c>
      <c r="K60" s="5">
        <v>-139354851</v>
      </c>
      <c r="L60" s="5">
        <v>-177338437</v>
      </c>
      <c r="M60" s="5">
        <v>-148297378</v>
      </c>
      <c r="N60" s="5">
        <v>-1506265529</v>
      </c>
      <c r="O60" s="5">
        <v>-1928448662</v>
      </c>
      <c r="P60" s="5">
        <v>-1977040735</v>
      </c>
      <c r="Q60" s="5">
        <v>-2218062183</v>
      </c>
    </row>
    <row r="61" spans="2:17" ht="15.5" x14ac:dyDescent="0.35">
      <c r="C61" t="s">
        <v>519</v>
      </c>
    </row>
    <row r="62" spans="2:17" ht="15.5" x14ac:dyDescent="0.35">
      <c r="C62" t="s">
        <v>84</v>
      </c>
      <c r="D62" s="5">
        <v>3300047837</v>
      </c>
      <c r="E62" s="5">
        <v>1905236312</v>
      </c>
      <c r="F62" s="5">
        <v>-5779467946</v>
      </c>
      <c r="G62" s="5">
        <v>-918564199</v>
      </c>
      <c r="I62" s="5">
        <v>-703674619</v>
      </c>
      <c r="J62" s="5">
        <v>978190922</v>
      </c>
      <c r="K62" s="5">
        <v>1499776331</v>
      </c>
      <c r="L62" s="5">
        <v>19389123397</v>
      </c>
      <c r="M62" s="5">
        <v>1801323642</v>
      </c>
      <c r="N62" s="5">
        <v>-10947328065</v>
      </c>
      <c r="O62" s="5">
        <v>-1891154537</v>
      </c>
      <c r="P62" s="5">
        <v>-1976985940</v>
      </c>
      <c r="Q62" s="5">
        <v>-2217987393</v>
      </c>
    </row>
    <row r="63" spans="2:17" ht="15.5" x14ac:dyDescent="0.35">
      <c r="C63" t="s">
        <v>29</v>
      </c>
      <c r="D63" s="5">
        <v>6868536835</v>
      </c>
      <c r="E63" s="5">
        <v>153818446308</v>
      </c>
      <c r="F63" s="5">
        <v>-52025502375</v>
      </c>
      <c r="G63" s="5">
        <v>47663088171</v>
      </c>
      <c r="I63" s="5">
        <v>457939753093</v>
      </c>
      <c r="J63" s="5">
        <v>415079209052</v>
      </c>
      <c r="K63" s="5">
        <v>46664087053</v>
      </c>
      <c r="L63" s="5">
        <v>202425389706</v>
      </c>
      <c r="M63" s="5">
        <v>61286011152</v>
      </c>
      <c r="N63" s="5">
        <v>39798120653</v>
      </c>
      <c r="O63" s="5">
        <v>-18400287318</v>
      </c>
      <c r="P63" s="5">
        <v>-21611431329</v>
      </c>
      <c r="Q63" s="5">
        <v>-16336937085</v>
      </c>
    </row>
    <row r="64" spans="2:17" ht="15.5" x14ac:dyDescent="0.35">
      <c r="C64" t="s">
        <v>28</v>
      </c>
      <c r="D64" s="5">
        <v>-4170787579</v>
      </c>
      <c r="E64" s="5">
        <v>-34919633626</v>
      </c>
      <c r="F64" s="5">
        <v>-4503228453</v>
      </c>
      <c r="G64" s="5">
        <v>-4069748196</v>
      </c>
      <c r="I64" s="5">
        <v>-112801390835</v>
      </c>
      <c r="J64" s="5">
        <v>-96321685927</v>
      </c>
      <c r="K64" s="5">
        <v>-19529056707</v>
      </c>
      <c r="L64" s="5">
        <v>-52219388667</v>
      </c>
      <c r="M64" s="5">
        <v>-15787484180</v>
      </c>
      <c r="N64" s="5">
        <v>-12690776742</v>
      </c>
      <c r="O64" s="5">
        <v>4332562839</v>
      </c>
      <c r="P64" s="5">
        <v>5233090712</v>
      </c>
      <c r="Q64" s="5">
        <v>3966760230</v>
      </c>
    </row>
    <row r="65" spans="2:17" ht="15.5" x14ac:dyDescent="0.35">
      <c r="C65" t="s">
        <v>89</v>
      </c>
      <c r="D65" s="5">
        <v>2697749256</v>
      </c>
      <c r="E65" s="5">
        <v>118898812682</v>
      </c>
      <c r="F65" s="5">
        <v>-56528730828</v>
      </c>
      <c r="G65" s="5">
        <v>43593339975</v>
      </c>
      <c r="I65" s="5">
        <v>345138362258</v>
      </c>
      <c r="J65" s="5">
        <v>318757523125</v>
      </c>
      <c r="K65" s="5">
        <v>27135030346</v>
      </c>
      <c r="L65" s="5">
        <v>150206001039</v>
      </c>
      <c r="M65" s="5">
        <v>45498526972</v>
      </c>
      <c r="N65" s="5">
        <v>32010038466</v>
      </c>
      <c r="O65" s="5">
        <v>-14067724479</v>
      </c>
      <c r="P65" s="5">
        <v>-16378340617</v>
      </c>
      <c r="Q65" s="5">
        <v>-12370176855</v>
      </c>
    </row>
    <row r="66" spans="2:17" ht="15.5" x14ac:dyDescent="0.35">
      <c r="C66" t="s">
        <v>90</v>
      </c>
      <c r="F66" s="5">
        <v>-321644532</v>
      </c>
      <c r="G66" s="5">
        <v>64279627</v>
      </c>
      <c r="I66" s="5">
        <v>-257364905</v>
      </c>
      <c r="J66" s="5">
        <v>41507635</v>
      </c>
      <c r="K66" s="5">
        <v>803381997</v>
      </c>
      <c r="L66" s="5">
        <v>10893323</v>
      </c>
      <c r="M66" s="5">
        <v>-1071190</v>
      </c>
      <c r="N66" s="5">
        <v>-13529750</v>
      </c>
      <c r="O66" s="5">
        <v>-4554295</v>
      </c>
      <c r="P66" s="5">
        <v>5392944</v>
      </c>
    </row>
    <row r="67" spans="2:17" ht="15.5" x14ac:dyDescent="0.35">
      <c r="C67" t="s">
        <v>91</v>
      </c>
      <c r="D67" s="5">
        <v>2697749256</v>
      </c>
      <c r="E67" s="5">
        <v>118898812682</v>
      </c>
      <c r="F67" s="5">
        <v>-56850375360</v>
      </c>
      <c r="G67" s="5">
        <v>43657619602</v>
      </c>
      <c r="I67" s="5">
        <v>344880997353</v>
      </c>
      <c r="J67" s="5">
        <v>318799030760</v>
      </c>
      <c r="K67" s="5">
        <v>27938412343</v>
      </c>
      <c r="L67" s="5">
        <v>150216894362</v>
      </c>
      <c r="M67" s="5">
        <v>45497455782</v>
      </c>
      <c r="N67" s="5">
        <v>31996508716</v>
      </c>
      <c r="O67" s="5">
        <v>-14072278774</v>
      </c>
      <c r="P67" s="5">
        <v>-16372947673</v>
      </c>
      <c r="Q67" s="5">
        <v>-12370176855</v>
      </c>
    </row>
    <row r="68" spans="2:17" ht="15.5" x14ac:dyDescent="0.35">
      <c r="C68" t="s">
        <v>92</v>
      </c>
      <c r="D68" s="5">
        <v>2697749256</v>
      </c>
      <c r="E68" s="5">
        <v>118898812682</v>
      </c>
      <c r="F68" s="5">
        <v>-56528730828</v>
      </c>
      <c r="G68" s="5">
        <v>43593339975</v>
      </c>
      <c r="I68" s="5">
        <v>345138362258</v>
      </c>
      <c r="J68" s="5">
        <v>318757523125</v>
      </c>
      <c r="K68" s="5">
        <v>27135030346</v>
      </c>
      <c r="L68" s="5">
        <v>150206001039</v>
      </c>
      <c r="M68" s="5">
        <v>45498526972</v>
      </c>
      <c r="N68" s="5">
        <v>32010038466</v>
      </c>
      <c r="O68" s="5">
        <v>-14067724479</v>
      </c>
      <c r="P68" s="5">
        <v>-16378340617</v>
      </c>
      <c r="Q68" s="5">
        <v>-12370176855</v>
      </c>
    </row>
    <row r="69" spans="2:17" ht="15.5" x14ac:dyDescent="0.35">
      <c r="C69" t="s">
        <v>8</v>
      </c>
      <c r="D69" s="5">
        <v>2630800244</v>
      </c>
      <c r="E69" s="5">
        <v>118566172907</v>
      </c>
      <c r="F69" s="5">
        <v>-56799178510</v>
      </c>
      <c r="G69" s="5">
        <v>43474903042</v>
      </c>
      <c r="I69" s="5">
        <v>344197491644</v>
      </c>
      <c r="J69" s="5">
        <v>318086021358</v>
      </c>
      <c r="K69" s="5">
        <v>27725836902</v>
      </c>
      <c r="L69" s="5">
        <v>149740684263</v>
      </c>
      <c r="M69" s="5">
        <v>45361036741</v>
      </c>
      <c r="N69" s="5">
        <v>31561945412</v>
      </c>
      <c r="O69" s="5">
        <v>-14072278774</v>
      </c>
      <c r="P69" s="5">
        <v>-16372947673</v>
      </c>
      <c r="Q69" s="5">
        <v>-12370176855</v>
      </c>
    </row>
    <row r="70" spans="2:17" ht="15.5" x14ac:dyDescent="0.35">
      <c r="C70" t="s">
        <v>94</v>
      </c>
      <c r="D70" s="5">
        <v>2697749256</v>
      </c>
      <c r="E70" s="5">
        <v>118898812682</v>
      </c>
      <c r="F70" s="5">
        <v>-56528730828</v>
      </c>
      <c r="G70" s="5">
        <v>43593339975</v>
      </c>
      <c r="I70" s="5">
        <v>345138362258</v>
      </c>
      <c r="J70" s="5">
        <v>318757523125</v>
      </c>
      <c r="K70" s="5">
        <v>27135030346</v>
      </c>
      <c r="L70" s="5">
        <v>150206001039</v>
      </c>
      <c r="M70" s="5">
        <v>45498526972</v>
      </c>
      <c r="N70" s="5">
        <v>32010038466</v>
      </c>
      <c r="O70" s="5">
        <v>-14067724479</v>
      </c>
      <c r="P70" s="5">
        <v>-16378340617</v>
      </c>
      <c r="Q70" s="5">
        <v>-12370176855</v>
      </c>
    </row>
    <row r="71" spans="2:17" ht="15.5" x14ac:dyDescent="0.35">
      <c r="C71" t="s">
        <v>95</v>
      </c>
      <c r="D71" s="5">
        <v>2697749256</v>
      </c>
      <c r="E71" s="5">
        <v>118898812682</v>
      </c>
      <c r="F71" s="5">
        <v>-56850375360</v>
      </c>
      <c r="G71" s="5">
        <v>43657619602</v>
      </c>
      <c r="I71" s="5">
        <v>344880997353</v>
      </c>
      <c r="J71" s="5">
        <v>318799030760</v>
      </c>
      <c r="K71" s="5">
        <v>27938412343</v>
      </c>
      <c r="L71" s="5">
        <v>150216894362</v>
      </c>
      <c r="M71" s="5">
        <v>45497455782</v>
      </c>
      <c r="N71" s="5">
        <v>31996508716</v>
      </c>
      <c r="O71" s="5">
        <v>-14072278774</v>
      </c>
      <c r="P71" s="5">
        <v>-16372947673</v>
      </c>
      <c r="Q71" s="5">
        <v>-12370176855</v>
      </c>
    </row>
    <row r="72" spans="2:17" ht="15.5" x14ac:dyDescent="0.35">
      <c r="C72" t="s">
        <v>96</v>
      </c>
      <c r="D72" s="5">
        <v>2697749256</v>
      </c>
      <c r="E72" s="5">
        <v>118898812682</v>
      </c>
      <c r="F72" s="5">
        <v>-56850375360</v>
      </c>
      <c r="G72" s="5">
        <v>43657619602</v>
      </c>
      <c r="I72" s="5">
        <v>344880997353</v>
      </c>
      <c r="J72" s="5">
        <v>318799030760</v>
      </c>
      <c r="K72" s="5">
        <v>27938412343</v>
      </c>
      <c r="L72" s="5">
        <v>150216894362</v>
      </c>
      <c r="M72" s="5">
        <v>45497455782</v>
      </c>
      <c r="N72" s="5">
        <v>31996508716</v>
      </c>
      <c r="O72" s="5">
        <v>-14072278774</v>
      </c>
      <c r="P72" s="5">
        <v>-16372947673</v>
      </c>
      <c r="Q72" s="5">
        <v>-12370176855</v>
      </c>
    </row>
    <row r="74" spans="2:17" ht="15.5" x14ac:dyDescent="0.35">
      <c r="B74" t="s">
        <v>97</v>
      </c>
      <c r="C74" t="s">
        <v>98</v>
      </c>
    </row>
    <row r="75" spans="2:17" ht="15.5" x14ac:dyDescent="0.35">
      <c r="C75" t="s">
        <v>99</v>
      </c>
    </row>
    <row r="76" spans="2:17" ht="15.5" x14ac:dyDescent="0.35">
      <c r="C76" t="s">
        <v>20</v>
      </c>
      <c r="D76" s="5">
        <v>245102648898</v>
      </c>
      <c r="E76" s="5">
        <v>297629918596</v>
      </c>
      <c r="F76" s="5">
        <v>240905311348</v>
      </c>
      <c r="G76" s="5">
        <v>260047200921</v>
      </c>
      <c r="I76" s="5">
        <v>240905311348</v>
      </c>
      <c r="J76" s="5">
        <v>227951744981</v>
      </c>
      <c r="K76" s="5">
        <v>135773480179</v>
      </c>
      <c r="L76" s="5">
        <v>95501124834</v>
      </c>
      <c r="M76" s="5">
        <v>98880106380</v>
      </c>
      <c r="N76" s="5">
        <v>26715940259</v>
      </c>
      <c r="O76" s="5">
        <v>335960812</v>
      </c>
      <c r="P76" s="5">
        <v>294803565</v>
      </c>
      <c r="Q76" s="5">
        <v>296680282</v>
      </c>
    </row>
    <row r="77" spans="2:17" ht="15.5" x14ac:dyDescent="0.35">
      <c r="C77" t="s">
        <v>100</v>
      </c>
      <c r="D77" s="5">
        <v>3318280195</v>
      </c>
      <c r="E77" s="5">
        <v>76055928851</v>
      </c>
      <c r="F77" s="5">
        <v>7874642470</v>
      </c>
      <c r="G77" s="5">
        <v>57037659547</v>
      </c>
      <c r="I77" s="5">
        <v>7874642470</v>
      </c>
      <c r="J77" s="5">
        <v>218767592407</v>
      </c>
      <c r="K77" s="5">
        <v>48639760655</v>
      </c>
      <c r="L77" s="5">
        <v>194005329353</v>
      </c>
      <c r="M77" s="5">
        <v>56653169362</v>
      </c>
      <c r="N77" s="5">
        <v>52899525551</v>
      </c>
    </row>
    <row r="78" spans="2:17" ht="15.5" x14ac:dyDescent="0.35">
      <c r="C78" t="s">
        <v>250</v>
      </c>
      <c r="L78" s="5">
        <v>7365004</v>
      </c>
      <c r="M78" s="5">
        <v>7375000</v>
      </c>
      <c r="N78" s="5">
        <v>7077010800</v>
      </c>
      <c r="O78" s="5">
        <v>6950500000</v>
      </c>
      <c r="P78" s="5">
        <v>7349236206</v>
      </c>
      <c r="Q78" s="5">
        <v>2486533070</v>
      </c>
    </row>
    <row r="79" spans="2:17" ht="15.5" x14ac:dyDescent="0.35">
      <c r="C79" t="s">
        <v>249</v>
      </c>
      <c r="N79" s="5">
        <v>589966256</v>
      </c>
      <c r="O79" s="5">
        <v>6233670471</v>
      </c>
      <c r="P79" s="5">
        <v>417451009</v>
      </c>
      <c r="Q79" s="5">
        <v>4617829145</v>
      </c>
    </row>
    <row r="80" spans="2:17" ht="15.5" x14ac:dyDescent="0.35">
      <c r="C80" t="s">
        <v>251</v>
      </c>
      <c r="D80" s="5">
        <v>3318280195</v>
      </c>
      <c r="E80" s="5">
        <v>76055928851</v>
      </c>
      <c r="F80" s="5">
        <v>7874642470</v>
      </c>
      <c r="G80" s="5">
        <v>57037659547</v>
      </c>
      <c r="I80" s="5">
        <v>7874642470</v>
      </c>
      <c r="J80" s="5">
        <v>218767592407</v>
      </c>
      <c r="K80" s="5">
        <v>48639760655</v>
      </c>
      <c r="L80" s="5">
        <v>194005329353</v>
      </c>
      <c r="M80" s="5">
        <v>56653169362</v>
      </c>
      <c r="N80" s="5">
        <v>52899525551</v>
      </c>
    </row>
    <row r="81" spans="3:17" ht="15.5" x14ac:dyDescent="0.35">
      <c r="C81" t="s">
        <v>102</v>
      </c>
      <c r="D81" s="5">
        <v>675000000</v>
      </c>
      <c r="E81" s="5">
        <v>697000000</v>
      </c>
      <c r="F81" s="5">
        <v>799500000</v>
      </c>
      <c r="G81" s="5">
        <v>901000000</v>
      </c>
      <c r="I81" s="5">
        <v>799500000</v>
      </c>
      <c r="J81" s="5">
        <v>547299999</v>
      </c>
      <c r="K81" s="5">
        <v>399499999</v>
      </c>
      <c r="L81" s="5">
        <v>842826087</v>
      </c>
      <c r="M81" s="5">
        <v>106326087</v>
      </c>
      <c r="N81" s="5">
        <v>7230803085</v>
      </c>
      <c r="O81" s="5">
        <v>809943514</v>
      </c>
      <c r="P81" s="5">
        <v>819164812</v>
      </c>
      <c r="Q81" s="5">
        <v>828438524</v>
      </c>
    </row>
    <row r="82" spans="3:17" ht="15.5" x14ac:dyDescent="0.35">
      <c r="C82" t="s">
        <v>252</v>
      </c>
      <c r="D82" s="5">
        <v>675000000</v>
      </c>
      <c r="E82" s="5">
        <v>697000000</v>
      </c>
      <c r="F82" s="5">
        <v>799500000</v>
      </c>
      <c r="G82" s="5">
        <v>901000000</v>
      </c>
      <c r="I82" s="5">
        <v>799500000</v>
      </c>
      <c r="J82" s="5">
        <v>547299999</v>
      </c>
      <c r="K82" s="5">
        <v>399499999</v>
      </c>
      <c r="L82" s="5">
        <v>842826087</v>
      </c>
      <c r="M82" s="5">
        <v>106326087</v>
      </c>
      <c r="N82" s="5">
        <v>7230803085</v>
      </c>
      <c r="O82" s="5">
        <v>809943514</v>
      </c>
      <c r="P82" s="5">
        <v>819164812</v>
      </c>
      <c r="Q82" s="5">
        <v>828438524</v>
      </c>
    </row>
    <row r="83" spans="3:17" ht="15.5" x14ac:dyDescent="0.35">
      <c r="C83" t="s">
        <v>103</v>
      </c>
      <c r="D83" s="5">
        <v>20512706272</v>
      </c>
      <c r="E83" s="5">
        <v>27896326601</v>
      </c>
      <c r="F83" s="5">
        <v>7084167626</v>
      </c>
      <c r="G83" s="5">
        <v>29617165218</v>
      </c>
      <c r="I83" s="5">
        <v>7084167626</v>
      </c>
      <c r="J83" s="5">
        <v>12821916983</v>
      </c>
      <c r="K83" s="5">
        <v>65713358864</v>
      </c>
      <c r="L83" s="5">
        <v>13050980387</v>
      </c>
      <c r="M83" s="5">
        <v>9045001460</v>
      </c>
      <c r="N83" s="5">
        <v>10388576588</v>
      </c>
      <c r="P83" s="5">
        <v>6195524390</v>
      </c>
      <c r="Q83" s="5">
        <v>6195524390</v>
      </c>
    </row>
    <row r="84" spans="3:17" ht="15.5" x14ac:dyDescent="0.35">
      <c r="C84" t="s">
        <v>519</v>
      </c>
    </row>
    <row r="85" spans="3:17" ht="15.5" x14ac:dyDescent="0.35">
      <c r="C85" t="s">
        <v>83</v>
      </c>
      <c r="D85" s="5">
        <v>7383345719</v>
      </c>
      <c r="E85" s="5">
        <v>7383345719</v>
      </c>
      <c r="F85" s="5">
        <v>7383345719</v>
      </c>
      <c r="G85" s="5">
        <v>7704747611</v>
      </c>
      <c r="I85" s="5">
        <v>7383345719</v>
      </c>
      <c r="J85" s="5">
        <v>7640518208</v>
      </c>
      <c r="K85" s="5">
        <v>7599034975</v>
      </c>
      <c r="L85" s="5">
        <v>6797578639</v>
      </c>
      <c r="M85" s="5">
        <v>6786776104</v>
      </c>
      <c r="N85" s="5">
        <v>6787823357</v>
      </c>
      <c r="O85" s="5">
        <v>6801277605</v>
      </c>
      <c r="P85" s="5">
        <v>6805831900</v>
      </c>
      <c r="Q85" s="5">
        <v>6800438956</v>
      </c>
    </row>
    <row r="86" spans="3:17" ht="15.5" x14ac:dyDescent="0.35">
      <c r="C86" t="s">
        <v>104</v>
      </c>
      <c r="D86" s="5">
        <v>312899620637</v>
      </c>
      <c r="E86" s="5">
        <v>767186214499</v>
      </c>
      <c r="F86" s="5">
        <v>620330714520</v>
      </c>
      <c r="G86" s="5">
        <v>764460143156</v>
      </c>
      <c r="I86" s="5">
        <v>620330714520</v>
      </c>
      <c r="J86" s="5">
        <v>907640033271</v>
      </c>
      <c r="K86" s="5">
        <v>598640320274</v>
      </c>
      <c r="L86" s="5">
        <v>513358376621</v>
      </c>
      <c r="M86" s="5">
        <v>334254721473</v>
      </c>
      <c r="N86" s="5">
        <v>124117615157</v>
      </c>
      <c r="O86" s="5">
        <v>1145904326</v>
      </c>
      <c r="P86" s="5">
        <v>7309492767</v>
      </c>
      <c r="Q86" s="5">
        <v>7320643196</v>
      </c>
    </row>
    <row r="87" spans="3:17" ht="15.5" x14ac:dyDescent="0.35">
      <c r="C87" t="s">
        <v>105</v>
      </c>
    </row>
    <row r="88" spans="3:17" ht="15.5" x14ac:dyDescent="0.35">
      <c r="C88" t="s">
        <v>109</v>
      </c>
      <c r="D88" s="5">
        <v>47548235684</v>
      </c>
      <c r="E88" s="5">
        <v>47548235684</v>
      </c>
      <c r="F88" s="5">
        <v>47548235684</v>
      </c>
      <c r="G88" s="5">
        <v>49609557408</v>
      </c>
      <c r="I88" s="5">
        <v>47548235684</v>
      </c>
      <c r="J88" s="5">
        <v>54865616100</v>
      </c>
      <c r="K88" s="5">
        <v>35128515788</v>
      </c>
      <c r="L88" s="5">
        <v>25049376706</v>
      </c>
      <c r="M88" s="5">
        <v>17284101907</v>
      </c>
      <c r="N88" s="5">
        <v>14225883945</v>
      </c>
      <c r="O88" s="5">
        <v>14003699979</v>
      </c>
      <c r="P88" s="5">
        <v>9669619041</v>
      </c>
      <c r="Q88" s="5">
        <v>19788926972</v>
      </c>
    </row>
    <row r="89" spans="3:17" ht="15.5" x14ac:dyDescent="0.35">
      <c r="C89" t="s">
        <v>107</v>
      </c>
      <c r="D89" s="5">
        <v>30667018250</v>
      </c>
      <c r="E89" s="5">
        <v>31610043648</v>
      </c>
      <c r="F89" s="5">
        <v>32576061393</v>
      </c>
      <c r="G89" s="5">
        <v>28185295181</v>
      </c>
      <c r="I89" s="5">
        <v>32576061393</v>
      </c>
      <c r="J89" s="5">
        <v>26985495762</v>
      </c>
      <c r="K89" s="5">
        <v>29858981217</v>
      </c>
      <c r="L89" s="5">
        <v>23905686165</v>
      </c>
      <c r="M89" s="5">
        <v>22290221170</v>
      </c>
      <c r="N89" s="5">
        <v>14549012847</v>
      </c>
      <c r="O89" s="5">
        <v>2588669553</v>
      </c>
      <c r="P89" s="5">
        <v>9865720043</v>
      </c>
      <c r="Q89" s="5">
        <v>4438325977</v>
      </c>
    </row>
    <row r="90" spans="3:17" ht="15.5" x14ac:dyDescent="0.35">
      <c r="C90" t="s">
        <v>108</v>
      </c>
      <c r="D90" s="5">
        <v>3124279786</v>
      </c>
      <c r="E90" s="5">
        <v>3148443411</v>
      </c>
      <c r="F90" s="5">
        <v>3172607036</v>
      </c>
      <c r="G90" s="5">
        <v>2544718632</v>
      </c>
      <c r="I90" s="5">
        <v>3172607036</v>
      </c>
      <c r="J90" s="5">
        <v>2991389148</v>
      </c>
    </row>
    <row r="91" spans="3:17" ht="15.5" x14ac:dyDescent="0.35">
      <c r="C91" t="s">
        <v>531</v>
      </c>
      <c r="D91" s="5">
        <v>350000000000</v>
      </c>
    </row>
    <row r="92" spans="3:17" ht="15.5" x14ac:dyDescent="0.35">
      <c r="C92" t="s">
        <v>353</v>
      </c>
      <c r="D92" s="5">
        <v>23086142714</v>
      </c>
      <c r="E92" s="5">
        <v>16624640933</v>
      </c>
      <c r="F92" s="5">
        <v>10375562139</v>
      </c>
      <c r="G92" s="5">
        <v>3046967941</v>
      </c>
      <c r="I92" s="5">
        <v>10375562139</v>
      </c>
      <c r="J92" s="5">
        <v>28635422579</v>
      </c>
      <c r="K92" s="5">
        <v>53997443090</v>
      </c>
      <c r="L92" s="5">
        <v>24394088778</v>
      </c>
      <c r="M92" s="5">
        <v>34669999684</v>
      </c>
      <c r="N92" s="5">
        <v>30437708494</v>
      </c>
      <c r="O92" s="5">
        <v>25130408796</v>
      </c>
      <c r="P92" s="5">
        <v>25130408796</v>
      </c>
      <c r="Q92" s="5">
        <v>25130408796</v>
      </c>
    </row>
    <row r="93" spans="3:17" ht="15.5" x14ac:dyDescent="0.35">
      <c r="C93" t="s">
        <v>110</v>
      </c>
      <c r="D93" s="5">
        <v>649149837118</v>
      </c>
      <c r="E93" s="5">
        <v>302054119869</v>
      </c>
      <c r="F93" s="5">
        <v>252723236222</v>
      </c>
      <c r="G93" s="5">
        <v>207428981558</v>
      </c>
      <c r="I93" s="5">
        <v>252723236222</v>
      </c>
      <c r="J93" s="5">
        <v>142466817959</v>
      </c>
      <c r="K93" s="5">
        <v>258197658126</v>
      </c>
      <c r="L93" s="5">
        <v>87516019851</v>
      </c>
      <c r="M93" s="5">
        <v>83092636454</v>
      </c>
      <c r="N93" s="5">
        <v>65597250771</v>
      </c>
      <c r="O93" s="5">
        <v>43228268328</v>
      </c>
      <c r="P93" s="5">
        <v>44665747880</v>
      </c>
      <c r="Q93" s="5">
        <v>49357661745</v>
      </c>
    </row>
    <row r="94" spans="3:17" ht="15.5" x14ac:dyDescent="0.35">
      <c r="C94" t="s">
        <v>111</v>
      </c>
      <c r="D94" s="5">
        <v>962049457755</v>
      </c>
      <c r="E94" s="5">
        <v>1069240334368</v>
      </c>
      <c r="F94" s="5">
        <v>873053950742</v>
      </c>
      <c r="G94" s="5">
        <v>971889124714</v>
      </c>
      <c r="I94" s="5">
        <v>873053950742</v>
      </c>
      <c r="J94" s="5">
        <v>1050106851230</v>
      </c>
      <c r="K94" s="5">
        <v>856837978400</v>
      </c>
      <c r="L94" s="5">
        <v>600874396472</v>
      </c>
      <c r="M94" s="5">
        <v>417347357927</v>
      </c>
      <c r="N94" s="5">
        <v>189714865928</v>
      </c>
      <c r="O94" s="5">
        <v>44374172654</v>
      </c>
      <c r="P94" s="5">
        <v>51975240647</v>
      </c>
      <c r="Q94" s="5">
        <v>56678304941</v>
      </c>
    </row>
    <row r="95" spans="3:17" ht="15.5" x14ac:dyDescent="0.35">
      <c r="C95" t="s">
        <v>112</v>
      </c>
    </row>
    <row r="96" spans="3:17" ht="15.5" x14ac:dyDescent="0.35">
      <c r="C96" t="s">
        <v>113</v>
      </c>
    </row>
    <row r="97" spans="3:17" ht="15.5" x14ac:dyDescent="0.35">
      <c r="C97" t="s">
        <v>114</v>
      </c>
      <c r="D97" s="5">
        <v>105071935345</v>
      </c>
      <c r="E97" s="5">
        <v>151159567930</v>
      </c>
      <c r="F97" s="5">
        <v>73871996986</v>
      </c>
      <c r="G97" s="5">
        <v>115424974585</v>
      </c>
      <c r="I97" s="5">
        <v>73871996986</v>
      </c>
      <c r="J97" s="5">
        <v>150957956829</v>
      </c>
      <c r="K97" s="5">
        <v>97143057431</v>
      </c>
      <c r="L97" s="5">
        <v>92472757720</v>
      </c>
      <c r="M97" s="5">
        <v>64286376302</v>
      </c>
      <c r="N97" s="5">
        <v>78371288918</v>
      </c>
      <c r="O97" s="5">
        <v>9963674588</v>
      </c>
      <c r="P97" s="5">
        <v>8873295565</v>
      </c>
      <c r="Q97" s="5">
        <v>3332880722</v>
      </c>
    </row>
    <row r="98" spans="3:17" ht="15.5" x14ac:dyDescent="0.35">
      <c r="C98" t="s">
        <v>119</v>
      </c>
    </row>
    <row r="99" spans="3:17" ht="15.5" x14ac:dyDescent="0.35">
      <c r="C99" t="s">
        <v>115</v>
      </c>
    </row>
    <row r="100" spans="3:17" ht="15.5" x14ac:dyDescent="0.35">
      <c r="C100" t="s">
        <v>253</v>
      </c>
      <c r="D100" s="5">
        <v>13743974988</v>
      </c>
      <c r="E100" s="5">
        <v>14249150636</v>
      </c>
      <c r="F100" s="5">
        <v>809763304</v>
      </c>
      <c r="G100" s="5">
        <v>21863452352</v>
      </c>
      <c r="I100" s="5">
        <v>809763304</v>
      </c>
      <c r="J100" s="5">
        <v>55999290181</v>
      </c>
      <c r="K100" s="5">
        <v>38454926367</v>
      </c>
      <c r="L100" s="5">
        <v>22006530281</v>
      </c>
      <c r="M100" s="5">
        <v>19135155589</v>
      </c>
      <c r="N100" s="5">
        <v>14356023156</v>
      </c>
    </row>
    <row r="101" spans="3:17" ht="15.5" x14ac:dyDescent="0.35">
      <c r="C101" t="s">
        <v>532</v>
      </c>
    </row>
    <row r="102" spans="3:17" ht="15.5" x14ac:dyDescent="0.35">
      <c r="C102" t="s">
        <v>118</v>
      </c>
    </row>
    <row r="103" spans="3:17" ht="15.5" x14ac:dyDescent="0.35">
      <c r="C103" t="s">
        <v>254</v>
      </c>
      <c r="N103" s="5">
        <v>589966256</v>
      </c>
      <c r="O103" s="5">
        <v>6233670471</v>
      </c>
      <c r="P103" s="5">
        <v>417451009</v>
      </c>
      <c r="Q103" s="5">
        <v>4617829145</v>
      </c>
    </row>
    <row r="104" spans="3:17" ht="15.5" x14ac:dyDescent="0.35">
      <c r="C104" t="s">
        <v>117</v>
      </c>
      <c r="D104" s="5">
        <v>56237038088</v>
      </c>
      <c r="E104" s="5">
        <v>87851195861</v>
      </c>
      <c r="F104" s="5">
        <v>50178365034</v>
      </c>
      <c r="G104" s="5">
        <v>45024929746</v>
      </c>
      <c r="I104" s="5">
        <v>50178365034</v>
      </c>
      <c r="J104" s="5">
        <v>71664945272</v>
      </c>
      <c r="K104" s="5">
        <v>11178174030</v>
      </c>
      <c r="L104" s="5">
        <v>46727212220</v>
      </c>
      <c r="M104" s="5">
        <v>13966674726</v>
      </c>
      <c r="N104" s="5">
        <v>15290464478</v>
      </c>
      <c r="O104" s="5">
        <v>2128225223</v>
      </c>
      <c r="P104" s="5">
        <v>1524059359</v>
      </c>
      <c r="Q104" s="5">
        <v>846347652</v>
      </c>
    </row>
    <row r="105" spans="3:17" ht="15.5" x14ac:dyDescent="0.35">
      <c r="C105" t="s">
        <v>116</v>
      </c>
      <c r="D105" s="5">
        <v>33342234319</v>
      </c>
      <c r="E105" s="5">
        <v>47310533483</v>
      </c>
      <c r="F105" s="5">
        <v>20828662188</v>
      </c>
      <c r="G105" s="5">
        <v>45039739033</v>
      </c>
      <c r="I105" s="5">
        <v>20828662188</v>
      </c>
      <c r="J105" s="5">
        <v>19521214026</v>
      </c>
      <c r="K105" s="5">
        <v>43868192590</v>
      </c>
      <c r="L105" s="5">
        <v>22425767868</v>
      </c>
      <c r="M105" s="5">
        <v>29394679840</v>
      </c>
      <c r="N105" s="5">
        <v>18080444616</v>
      </c>
    </row>
    <row r="106" spans="3:17" ht="15.5" x14ac:dyDescent="0.35">
      <c r="C106" t="s">
        <v>120</v>
      </c>
    </row>
    <row r="107" spans="3:17" ht="15.5" x14ac:dyDescent="0.35">
      <c r="C107" t="s">
        <v>256</v>
      </c>
      <c r="F107" s="5">
        <v>306518510</v>
      </c>
      <c r="G107" s="5">
        <v>747358781</v>
      </c>
      <c r="I107" s="5">
        <v>306518510</v>
      </c>
      <c r="J107" s="5">
        <v>1783892442</v>
      </c>
      <c r="K107" s="5">
        <v>1692738151</v>
      </c>
      <c r="M107" s="5">
        <v>20996782</v>
      </c>
      <c r="N107" s="5">
        <v>129851860</v>
      </c>
    </row>
    <row r="108" spans="3:17" ht="15.5" x14ac:dyDescent="0.35">
      <c r="C108" t="s">
        <v>121</v>
      </c>
      <c r="F108" s="5">
        <v>306518510</v>
      </c>
      <c r="G108" s="5">
        <v>747358781</v>
      </c>
      <c r="I108" s="5">
        <v>306518510</v>
      </c>
      <c r="J108" s="5">
        <v>1783892442</v>
      </c>
      <c r="K108" s="5">
        <v>1692738151</v>
      </c>
      <c r="M108" s="5">
        <v>20996782</v>
      </c>
      <c r="N108" s="5">
        <v>129851860</v>
      </c>
    </row>
    <row r="109" spans="3:17" ht="15.5" x14ac:dyDescent="0.35">
      <c r="C109" t="s">
        <v>122</v>
      </c>
      <c r="D109" s="5">
        <v>22752612546</v>
      </c>
      <c r="E109" s="5">
        <v>22752612546</v>
      </c>
      <c r="F109" s="5">
        <v>22752612546</v>
      </c>
      <c r="G109" s="5">
        <v>23184433559</v>
      </c>
      <c r="I109" s="5">
        <v>5346415268</v>
      </c>
      <c r="J109" s="5">
        <v>6340771657</v>
      </c>
      <c r="K109" s="5">
        <v>14224753549</v>
      </c>
      <c r="L109" s="5">
        <v>11085838151</v>
      </c>
      <c r="M109" s="5">
        <v>5966892486</v>
      </c>
      <c r="N109" s="5">
        <v>4563496111</v>
      </c>
      <c r="O109" s="5">
        <v>111279354127</v>
      </c>
      <c r="P109" s="5">
        <v>105898522369</v>
      </c>
      <c r="Q109" s="5">
        <v>99769053833</v>
      </c>
    </row>
    <row r="110" spans="3:17" ht="15.5" x14ac:dyDescent="0.35">
      <c r="C110" t="s">
        <v>123</v>
      </c>
      <c r="D110" s="5">
        <v>22752612546</v>
      </c>
      <c r="E110" s="5">
        <v>22752612546</v>
      </c>
      <c r="F110" s="5">
        <v>22752612546</v>
      </c>
      <c r="G110" s="5">
        <v>23184433559</v>
      </c>
      <c r="I110" s="5">
        <v>5346415268</v>
      </c>
      <c r="J110" s="5">
        <v>6340771657</v>
      </c>
      <c r="K110" s="5">
        <v>14224753549</v>
      </c>
      <c r="L110" s="5">
        <v>11085838151</v>
      </c>
      <c r="M110" s="5">
        <v>5966892486</v>
      </c>
      <c r="N110" s="5">
        <v>4563496111</v>
      </c>
      <c r="O110" s="5">
        <v>111279354127</v>
      </c>
      <c r="P110" s="5">
        <v>105898522369</v>
      </c>
      <c r="Q110" s="5">
        <v>99769053833</v>
      </c>
    </row>
    <row r="111" spans="3:17" ht="15.5" x14ac:dyDescent="0.35">
      <c r="C111" t="s">
        <v>499</v>
      </c>
      <c r="O111" s="5">
        <v>104270486990</v>
      </c>
      <c r="P111" s="5">
        <v>104811927937</v>
      </c>
      <c r="Q111" s="5">
        <v>94560457033</v>
      </c>
    </row>
    <row r="112" spans="3:17" ht="15.5" x14ac:dyDescent="0.35">
      <c r="C112" t="s">
        <v>124</v>
      </c>
    </row>
    <row r="113" spans="2:17" ht="15.5" x14ac:dyDescent="0.35">
      <c r="C113" t="s">
        <v>125</v>
      </c>
      <c r="M113" s="5">
        <v>136375786</v>
      </c>
    </row>
    <row r="114" spans="2:17" ht="15.5" x14ac:dyDescent="0.35">
      <c r="C114" t="s">
        <v>126</v>
      </c>
      <c r="D114" s="5">
        <v>127824547891</v>
      </c>
      <c r="E114" s="5">
        <v>173912180476</v>
      </c>
      <c r="F114" s="5">
        <v>96624609532</v>
      </c>
      <c r="G114" s="5">
        <v>138609408144</v>
      </c>
      <c r="I114" s="5">
        <v>79218412254</v>
      </c>
      <c r="J114" s="5">
        <v>157298728486</v>
      </c>
      <c r="K114" s="5">
        <v>111367810980</v>
      </c>
      <c r="L114" s="5">
        <v>103558595871</v>
      </c>
      <c r="M114" s="5">
        <v>70253268788</v>
      </c>
      <c r="N114" s="5">
        <v>82934785029</v>
      </c>
      <c r="O114" s="5">
        <v>121243028715</v>
      </c>
      <c r="P114" s="5">
        <v>114771817934</v>
      </c>
      <c r="Q114" s="5">
        <v>103101934555</v>
      </c>
    </row>
    <row r="115" spans="2:17" ht="15.5" x14ac:dyDescent="0.35">
      <c r="C115" t="s">
        <v>127</v>
      </c>
    </row>
    <row r="116" spans="2:17" ht="15.5" x14ac:dyDescent="0.35">
      <c r="C116" t="s">
        <v>128</v>
      </c>
      <c r="D116" s="5">
        <v>212712898140</v>
      </c>
      <c r="E116" s="5">
        <v>212712898140</v>
      </c>
      <c r="F116" s="5">
        <v>212712898140</v>
      </c>
      <c r="G116" s="5">
        <v>212712898140</v>
      </c>
      <c r="I116" s="5">
        <v>212712898140</v>
      </c>
      <c r="J116" s="5">
        <v>212712898140</v>
      </c>
      <c r="K116" s="5">
        <v>212712898140</v>
      </c>
      <c r="L116" s="5">
        <v>193250321140</v>
      </c>
      <c r="M116" s="5">
        <v>193250000000</v>
      </c>
      <c r="N116" s="5">
        <v>153250000000</v>
      </c>
      <c r="O116" s="5">
        <v>250000000</v>
      </c>
      <c r="P116" s="5">
        <v>250000000</v>
      </c>
      <c r="Q116" s="5">
        <v>250000000</v>
      </c>
    </row>
    <row r="117" spans="2:17" ht="15.5" x14ac:dyDescent="0.35">
      <c r="C117" t="s">
        <v>129</v>
      </c>
      <c r="D117" s="5">
        <v>426117142473</v>
      </c>
      <c r="E117" s="5">
        <v>426117142473</v>
      </c>
      <c r="F117" s="5">
        <v>426117142473</v>
      </c>
      <c r="G117" s="5">
        <v>426117142473</v>
      </c>
      <c r="I117" s="5">
        <v>426117142473</v>
      </c>
      <c r="J117" s="5">
        <v>426117142473</v>
      </c>
      <c r="K117" s="5">
        <v>426117142473</v>
      </c>
      <c r="L117" s="5">
        <v>153649135477</v>
      </c>
      <c r="M117" s="5">
        <v>153644639517</v>
      </c>
      <c r="N117" s="5">
        <v>-1491868324</v>
      </c>
      <c r="O117" s="5">
        <v>100000000</v>
      </c>
      <c r="P117" s="5">
        <v>100000000</v>
      </c>
      <c r="Q117" s="5">
        <v>100000000</v>
      </c>
    </row>
    <row r="118" spans="2:17" ht="15.5" x14ac:dyDescent="0.35">
      <c r="C118" t="s">
        <v>130</v>
      </c>
      <c r="D118" s="5">
        <v>185031310564</v>
      </c>
      <c r="E118" s="5">
        <v>246201503604</v>
      </c>
      <c r="F118" s="5">
        <v>127635330697</v>
      </c>
      <c r="G118" s="5">
        <v>184113107315</v>
      </c>
      <c r="I118" s="5">
        <v>127635330697</v>
      </c>
      <c r="J118" s="5">
        <v>229817665430</v>
      </c>
      <c r="K118" s="5">
        <v>97856982762</v>
      </c>
      <c r="L118" s="5">
        <v>142647231716</v>
      </c>
      <c r="M118" s="5">
        <v>-7082650012</v>
      </c>
      <c r="N118" s="5">
        <v>-52444734006</v>
      </c>
      <c r="O118" s="5">
        <v>-84020133666</v>
      </c>
      <c r="P118" s="5">
        <v>-69952409187</v>
      </c>
      <c r="Q118" s="5">
        <v>-53574068570</v>
      </c>
    </row>
    <row r="119" spans="2:17" ht="15.5" x14ac:dyDescent="0.35">
      <c r="C119" t="s">
        <v>257</v>
      </c>
      <c r="D119" s="5">
        <v>42542579628</v>
      </c>
      <c r="E119" s="5">
        <v>42542579628</v>
      </c>
      <c r="F119" s="5">
        <v>42542579628</v>
      </c>
      <c r="G119" s="5">
        <v>42542579628</v>
      </c>
      <c r="I119" s="5">
        <v>42542579628</v>
      </c>
      <c r="J119" s="5">
        <v>20000000000</v>
      </c>
      <c r="K119" s="5">
        <v>15000000000</v>
      </c>
    </row>
    <row r="120" spans="2:17" ht="15.5" x14ac:dyDescent="0.35">
      <c r="C120" t="s">
        <v>258</v>
      </c>
      <c r="D120" s="5">
        <v>142488730936</v>
      </c>
      <c r="E120" s="5">
        <v>203658923976</v>
      </c>
      <c r="F120" s="5">
        <v>85092751069</v>
      </c>
      <c r="G120" s="5">
        <v>141570527687</v>
      </c>
      <c r="I120" s="5">
        <v>85092751069</v>
      </c>
      <c r="J120" s="5">
        <v>209817665430</v>
      </c>
      <c r="K120" s="5">
        <v>82856982762</v>
      </c>
      <c r="L120" s="5">
        <v>142647231716</v>
      </c>
    </row>
    <row r="121" spans="2:17" ht="15.5" x14ac:dyDescent="0.35">
      <c r="C121" t="s">
        <v>259</v>
      </c>
      <c r="D121" s="5">
        <v>185031310564</v>
      </c>
      <c r="E121" s="5">
        <v>246201503604</v>
      </c>
      <c r="F121" s="5">
        <v>127635330697</v>
      </c>
      <c r="G121" s="5">
        <v>184113107315</v>
      </c>
      <c r="I121" s="5">
        <v>127635330697</v>
      </c>
      <c r="J121" s="5">
        <v>229817665430</v>
      </c>
      <c r="K121" s="5">
        <v>97856982762</v>
      </c>
      <c r="L121" s="5">
        <v>142647231716</v>
      </c>
      <c r="M121" s="5">
        <v>-7082650012</v>
      </c>
      <c r="N121" s="5">
        <v>-52444734006</v>
      </c>
      <c r="O121" s="5">
        <v>-84020133666</v>
      </c>
      <c r="P121" s="5">
        <v>-69952409187</v>
      </c>
      <c r="Q121" s="5">
        <v>-53574068570</v>
      </c>
    </row>
    <row r="122" spans="2:17" ht="15.5" x14ac:dyDescent="0.35">
      <c r="C122" t="s">
        <v>131</v>
      </c>
      <c r="D122" s="5">
        <v>2980212968</v>
      </c>
      <c r="E122" s="5">
        <v>2913263956</v>
      </c>
      <c r="F122" s="5">
        <v>2580624181</v>
      </c>
      <c r="G122" s="5">
        <v>2631821031</v>
      </c>
      <c r="I122" s="5">
        <v>2580624181</v>
      </c>
      <c r="J122" s="5">
        <v>1897118472</v>
      </c>
      <c r="K122" s="5">
        <v>1184109070</v>
      </c>
      <c r="L122" s="5">
        <v>971533629</v>
      </c>
      <c r="M122" s="5">
        <v>495323530</v>
      </c>
      <c r="N122" s="5">
        <v>678859872</v>
      </c>
    </row>
    <row r="123" spans="2:17" ht="15.5" x14ac:dyDescent="0.35">
      <c r="C123" t="s">
        <v>10</v>
      </c>
      <c r="D123" s="5">
        <v>834224909864</v>
      </c>
      <c r="E123" s="5">
        <v>895328153892</v>
      </c>
      <c r="F123" s="5">
        <v>776429341210</v>
      </c>
      <c r="G123" s="5">
        <v>833279716570</v>
      </c>
      <c r="I123" s="5">
        <v>776429341210</v>
      </c>
      <c r="J123" s="5">
        <v>878185342723</v>
      </c>
      <c r="K123" s="5">
        <v>745470167420</v>
      </c>
      <c r="L123" s="5">
        <v>497315800601</v>
      </c>
      <c r="M123" s="5">
        <v>347094089139</v>
      </c>
      <c r="N123" s="5">
        <v>106780080899</v>
      </c>
      <c r="O123" s="5">
        <v>-76868856061</v>
      </c>
      <c r="P123" s="5">
        <v>-62796577287</v>
      </c>
      <c r="Q123" s="5">
        <v>-46423629614</v>
      </c>
    </row>
    <row r="124" spans="2:17" ht="15.5" x14ac:dyDescent="0.35">
      <c r="C124" t="s">
        <v>132</v>
      </c>
      <c r="D124" s="5">
        <v>962049457755</v>
      </c>
      <c r="E124" s="5">
        <v>1069240334368</v>
      </c>
      <c r="F124" s="5">
        <v>873053950742</v>
      </c>
      <c r="G124" s="5">
        <v>971889124714</v>
      </c>
      <c r="I124" s="5">
        <v>855647753464</v>
      </c>
      <c r="J124" s="5">
        <v>1035484071209</v>
      </c>
      <c r="K124" s="5">
        <v>856837978400</v>
      </c>
      <c r="L124" s="5">
        <v>600874396472</v>
      </c>
      <c r="M124" s="5">
        <v>417347357927</v>
      </c>
      <c r="N124" s="5">
        <v>189714865928</v>
      </c>
      <c r="O124" s="5">
        <v>44374172654</v>
      </c>
      <c r="P124" s="5">
        <v>51975240647</v>
      </c>
      <c r="Q124" s="5">
        <v>56678304941</v>
      </c>
    </row>
    <row r="125" spans="2:17" ht="15.5" x14ac:dyDescent="0.35">
      <c r="C125" t="s">
        <v>133</v>
      </c>
      <c r="D125" s="5">
        <v>10635644907</v>
      </c>
      <c r="E125" s="5">
        <v>10635644907</v>
      </c>
      <c r="F125" s="5">
        <v>10635644907</v>
      </c>
      <c r="G125" s="5">
        <v>10635644907</v>
      </c>
      <c r="I125" s="5">
        <v>10635644907</v>
      </c>
      <c r="J125" s="5">
        <v>10635644907</v>
      </c>
      <c r="K125" s="5">
        <v>10635644907</v>
      </c>
      <c r="L125" s="5">
        <v>9662516057</v>
      </c>
      <c r="M125" s="5">
        <v>9662500000</v>
      </c>
      <c r="N125" s="5">
        <v>7662500000</v>
      </c>
      <c r="O125" s="5">
        <v>250</v>
      </c>
      <c r="P125" s="5">
        <v>250</v>
      </c>
      <c r="Q125" s="5">
        <v>250</v>
      </c>
    </row>
    <row r="127" spans="2:17" ht="15.5" x14ac:dyDescent="0.35">
      <c r="B127" t="s">
        <v>134</v>
      </c>
      <c r="C127" t="s">
        <v>135</v>
      </c>
      <c r="D127" s="5">
        <v>63641760371</v>
      </c>
      <c r="E127" s="5">
        <v>75001300143</v>
      </c>
      <c r="F127" s="5">
        <v>-6780208802</v>
      </c>
      <c r="G127" s="5">
        <v>65727887852</v>
      </c>
      <c r="I127" s="5">
        <v>481158126684</v>
      </c>
      <c r="J127" s="5">
        <v>491711925474</v>
      </c>
      <c r="K127" s="5">
        <v>-45492008370</v>
      </c>
      <c r="L127" s="5">
        <v>9222736715</v>
      </c>
      <c r="M127" s="5">
        <v>-101457985763</v>
      </c>
      <c r="N127" s="5">
        <v>25700322570</v>
      </c>
      <c r="O127" s="5">
        <v>-2836136625</v>
      </c>
      <c r="P127" s="5">
        <v>-672749141</v>
      </c>
      <c r="Q127" s="5">
        <v>-729962068</v>
      </c>
    </row>
    <row r="128" spans="2:17" ht="15.5" x14ac:dyDescent="0.35">
      <c r="C128" t="s">
        <v>136</v>
      </c>
      <c r="D128" s="5">
        <v>248312621061</v>
      </c>
      <c r="E128" s="5">
        <v>223472806844</v>
      </c>
      <c r="F128" s="5">
        <v>210062365898</v>
      </c>
      <c r="G128" s="5">
        <v>345351003919</v>
      </c>
      <c r="I128" s="5">
        <v>1683974273031</v>
      </c>
      <c r="J128" s="5">
        <v>1272362523164</v>
      </c>
      <c r="K128" s="5">
        <v>1286828464553</v>
      </c>
      <c r="L128" s="5">
        <v>1012042444505</v>
      </c>
      <c r="M128" s="5">
        <v>395114301161</v>
      </c>
      <c r="N128" s="5">
        <v>158435998830</v>
      </c>
    </row>
    <row r="129" spans="3:17" ht="15.5" x14ac:dyDescent="0.35">
      <c r="C129" t="s">
        <v>501</v>
      </c>
      <c r="D129" s="5">
        <v>3147505806</v>
      </c>
      <c r="E129" s="5">
        <v>1849057661</v>
      </c>
      <c r="F129" s="5">
        <v>-2559726096</v>
      </c>
      <c r="G129" s="5">
        <v>8351393728</v>
      </c>
      <c r="I129" s="5">
        <v>9404096966</v>
      </c>
      <c r="J129" s="5">
        <v>1431860404</v>
      </c>
      <c r="K129" s="5">
        <v>885152816</v>
      </c>
      <c r="L129" s="5">
        <v>881189402</v>
      </c>
      <c r="M129" s="5">
        <v>590391042</v>
      </c>
      <c r="N129" s="5">
        <v>364326574</v>
      </c>
      <c r="O129" s="5">
        <v>37294125</v>
      </c>
      <c r="P129" s="5">
        <v>54795</v>
      </c>
      <c r="Q129" s="5">
        <v>74790</v>
      </c>
    </row>
    <row r="130" spans="3:17" ht="15.5" x14ac:dyDescent="0.35">
      <c r="C130" t="s">
        <v>137</v>
      </c>
      <c r="D130" s="5">
        <v>-101986551698</v>
      </c>
      <c r="E130" s="5">
        <v>-102244515404</v>
      </c>
      <c r="F130" s="5">
        <v>-242770121223</v>
      </c>
      <c r="G130" s="5">
        <v>-187531113426</v>
      </c>
      <c r="I130" s="5">
        <v>-1001124694655</v>
      </c>
      <c r="J130" s="5">
        <v>-687180213835</v>
      </c>
      <c r="K130" s="5">
        <v>-1214972606869</v>
      </c>
      <c r="L130" s="5">
        <v>-947845511626</v>
      </c>
      <c r="M130" s="5">
        <v>-463293118363</v>
      </c>
      <c r="N130" s="5">
        <v>-108653469328</v>
      </c>
    </row>
    <row r="131" spans="3:17" ht="15.5" x14ac:dyDescent="0.35">
      <c r="C131" t="s">
        <v>533</v>
      </c>
      <c r="D131" s="5">
        <v>26689467756</v>
      </c>
      <c r="E131" s="5">
        <v>-26689467756</v>
      </c>
      <c r="F131" s="5">
        <v>68795757177</v>
      </c>
      <c r="G131" s="5">
        <v>-68795757177</v>
      </c>
      <c r="N131" s="5">
        <v>-2346752565</v>
      </c>
      <c r="O131" s="5">
        <v>-2281733702</v>
      </c>
      <c r="P131" s="5">
        <v>-85170130</v>
      </c>
      <c r="Q131" s="5">
        <v>-148374197</v>
      </c>
    </row>
    <row r="132" spans="3:17" ht="15.5" x14ac:dyDescent="0.35">
      <c r="C132" t="s">
        <v>534</v>
      </c>
    </row>
    <row r="133" spans="3:17" ht="15.5" x14ac:dyDescent="0.35">
      <c r="C133" t="s">
        <v>535</v>
      </c>
      <c r="D133" s="5">
        <v>-40988134403</v>
      </c>
      <c r="F133" s="5">
        <v>-9527419112</v>
      </c>
      <c r="G133" s="5">
        <v>-55480257224</v>
      </c>
      <c r="I133" s="5">
        <v>-123911058113</v>
      </c>
      <c r="J133" s="5">
        <v>-30263440168</v>
      </c>
      <c r="K133" s="5">
        <v>-63523627066</v>
      </c>
      <c r="L133" s="5">
        <v>-22299648642</v>
      </c>
      <c r="M133" s="5">
        <v>-16688857851</v>
      </c>
      <c r="N133" s="5">
        <v>-12311825346</v>
      </c>
      <c r="O133" s="5">
        <v>-6628750</v>
      </c>
      <c r="P133" s="5">
        <v>-6871250</v>
      </c>
      <c r="Q133" s="5">
        <v>-1237500</v>
      </c>
    </row>
    <row r="134" spans="3:17" ht="15.5" x14ac:dyDescent="0.35">
      <c r="C134" t="s">
        <v>139</v>
      </c>
      <c r="D134" s="5">
        <v>-14634747018</v>
      </c>
      <c r="E134" s="5">
        <v>-20227042275</v>
      </c>
      <c r="F134" s="5">
        <v>-31669542431</v>
      </c>
      <c r="G134" s="5">
        <v>-23760634233</v>
      </c>
      <c r="I134" s="5">
        <v>-86994524400</v>
      </c>
      <c r="J134" s="5">
        <v>-64433346474</v>
      </c>
      <c r="K134" s="5">
        <v>-54570036953</v>
      </c>
      <c r="L134" s="5">
        <v>-33378398487</v>
      </c>
      <c r="M134" s="5">
        <v>-17032404374</v>
      </c>
      <c r="N134" s="5">
        <v>-9650672981</v>
      </c>
      <c r="O134" s="5">
        <v>-581985000</v>
      </c>
      <c r="P134" s="5">
        <v>-576165000</v>
      </c>
      <c r="Q134" s="5">
        <v>-575585000</v>
      </c>
    </row>
    <row r="135" spans="3:17" ht="15.5" x14ac:dyDescent="0.35">
      <c r="C135" t="s">
        <v>138</v>
      </c>
      <c r="D135" s="5">
        <v>-58096436791</v>
      </c>
      <c r="G135" s="5">
        <v>48506859179</v>
      </c>
      <c r="N135" s="5">
        <v>-137282614</v>
      </c>
      <c r="O135" s="5">
        <v>-3083298</v>
      </c>
      <c r="P135" s="5">
        <v>-4597556</v>
      </c>
      <c r="Q135" s="5">
        <v>-4840161</v>
      </c>
    </row>
    <row r="136" spans="3:17" ht="15.5" x14ac:dyDescent="0.35">
      <c r="C136" t="s">
        <v>536</v>
      </c>
      <c r="D136" s="5">
        <v>1180167658</v>
      </c>
      <c r="E136" s="5">
        <v>-1263162647</v>
      </c>
      <c r="F136" s="5">
        <v>888476985</v>
      </c>
      <c r="G136" s="5">
        <v>-913606914</v>
      </c>
      <c r="I136" s="5">
        <v>-189966145</v>
      </c>
      <c r="J136" s="5">
        <v>-205457617</v>
      </c>
      <c r="K136" s="5">
        <v>-139354851</v>
      </c>
      <c r="L136" s="5">
        <v>-177338437</v>
      </c>
      <c r="M136" s="5">
        <v>-148297378</v>
      </c>
    </row>
    <row r="137" spans="3:17" ht="15.5" x14ac:dyDescent="0.35">
      <c r="C137" t="s">
        <v>537</v>
      </c>
      <c r="D137" s="5">
        <v>17868000</v>
      </c>
      <c r="E137" s="5">
        <v>103623720</v>
      </c>
    </row>
    <row r="138" spans="3:17" ht="15.5" x14ac:dyDescent="0.35">
      <c r="C138" t="s">
        <v>519</v>
      </c>
    </row>
    <row r="139" spans="3:17" ht="15.5" x14ac:dyDescent="0.35">
      <c r="C139" t="s">
        <v>144</v>
      </c>
      <c r="D139" s="5">
        <v>-63800993284</v>
      </c>
      <c r="E139" s="5">
        <v>-306518510</v>
      </c>
      <c r="F139" s="5">
        <v>-1960213459</v>
      </c>
      <c r="G139" s="5">
        <v>-161909817706</v>
      </c>
      <c r="I139" s="5">
        <v>-451922357517</v>
      </c>
      <c r="J139" s="5">
        <v>-192236584062</v>
      </c>
      <c r="K139" s="5">
        <v>212773248769</v>
      </c>
      <c r="L139" s="5">
        <v>-2382936688</v>
      </c>
      <c r="M139" s="5">
        <v>184813163648</v>
      </c>
      <c r="N139" s="5">
        <v>25263082050</v>
      </c>
      <c r="O139" s="5">
        <v>4522533872</v>
      </c>
      <c r="P139" s="5">
        <v>662325000</v>
      </c>
      <c r="Q139" s="5">
        <v>733603410</v>
      </c>
    </row>
    <row r="140" spans="3:17" ht="15.5" x14ac:dyDescent="0.35">
      <c r="C140" t="s">
        <v>145</v>
      </c>
      <c r="D140" s="5">
        <v>-52368036791</v>
      </c>
      <c r="E140" s="5">
        <v>-17970174379</v>
      </c>
      <c r="F140" s="5">
        <v>-10401467312</v>
      </c>
      <c r="G140" s="5">
        <v>-2330965618</v>
      </c>
      <c r="I140" s="5">
        <v>-16282202800</v>
      </c>
      <c r="J140" s="5">
        <v>-207297076610</v>
      </c>
      <c r="K140" s="5">
        <v>-127008885054</v>
      </c>
      <c r="L140" s="5">
        <v>-10218781573</v>
      </c>
      <c r="M140" s="5">
        <v>-11191011764</v>
      </c>
      <c r="N140" s="5">
        <v>-24649893031</v>
      </c>
      <c r="O140" s="5">
        <v>-1645240000</v>
      </c>
      <c r="P140" s="5">
        <v>8547424</v>
      </c>
      <c r="Q140" s="5">
        <v>13500000</v>
      </c>
    </row>
    <row r="141" spans="3:17" ht="15.5" x14ac:dyDescent="0.35">
      <c r="C141" t="s">
        <v>146</v>
      </c>
      <c r="D141" s="5">
        <v>-509509349</v>
      </c>
      <c r="E141" s="5">
        <v>-336260260</v>
      </c>
      <c r="F141" s="5">
        <v>-3298242517</v>
      </c>
      <c r="G141" s="5">
        <v>-1159249618</v>
      </c>
      <c r="I141" s="5">
        <v>-7356344549</v>
      </c>
      <c r="J141" s="5">
        <v>-2448576012</v>
      </c>
      <c r="K141" s="5">
        <v>-2038245359</v>
      </c>
      <c r="L141" s="5">
        <v>-4900227064</v>
      </c>
      <c r="M141" s="5">
        <v>-8727343556</v>
      </c>
      <c r="N141" s="5">
        <v>-6602032766</v>
      </c>
      <c r="O141" s="5">
        <v>-150000000</v>
      </c>
    </row>
    <row r="142" spans="3:17" ht="15.5" x14ac:dyDescent="0.35">
      <c r="C142" t="s">
        <v>538</v>
      </c>
      <c r="K142" s="5">
        <v>370000000</v>
      </c>
    </row>
    <row r="143" spans="3:17" ht="15.5" x14ac:dyDescent="0.35">
      <c r="C143" t="s">
        <v>539</v>
      </c>
      <c r="J143" s="5">
        <v>-186865000000</v>
      </c>
      <c r="K143" s="5">
        <v>-125000000000</v>
      </c>
    </row>
    <row r="144" spans="3:17" ht="15.5" x14ac:dyDescent="0.35">
      <c r="C144" t="s">
        <v>540</v>
      </c>
      <c r="D144" s="5">
        <v>-13627847384</v>
      </c>
      <c r="E144" s="5">
        <v>-14523077896</v>
      </c>
    </row>
    <row r="145" spans="3:17" ht="15.5" x14ac:dyDescent="0.35">
      <c r="C145" t="s">
        <v>541</v>
      </c>
      <c r="D145" s="5">
        <v>38850000</v>
      </c>
      <c r="E145" s="5">
        <v>-38850000</v>
      </c>
      <c r="F145" s="5">
        <v>966926000</v>
      </c>
      <c r="G145" s="5">
        <v>-1314216000</v>
      </c>
      <c r="I145" s="5">
        <v>-347290000</v>
      </c>
      <c r="J145" s="5">
        <v>-4352318103</v>
      </c>
    </row>
    <row r="146" spans="3:17" ht="15.5" x14ac:dyDescent="0.35">
      <c r="C146" t="s">
        <v>542</v>
      </c>
      <c r="F146" s="5">
        <v>-521965183</v>
      </c>
      <c r="G146" s="5">
        <v>142500000</v>
      </c>
      <c r="I146" s="5">
        <v>-521965183</v>
      </c>
      <c r="J146" s="5">
        <v>-3502114125</v>
      </c>
    </row>
    <row r="147" spans="3:17" ht="15.5" x14ac:dyDescent="0.35">
      <c r="C147" t="s">
        <v>369</v>
      </c>
    </row>
    <row r="148" spans="3:17" ht="15.5" x14ac:dyDescent="0.35">
      <c r="C148" t="s">
        <v>543</v>
      </c>
      <c r="D148" s="5">
        <v>-134530058</v>
      </c>
      <c r="N148" s="5">
        <v>-777892500</v>
      </c>
    </row>
    <row r="149" spans="3:17" ht="15.5" x14ac:dyDescent="0.35">
      <c r="C149" t="s">
        <v>544</v>
      </c>
      <c r="D149" s="5">
        <v>-38135000000</v>
      </c>
    </row>
    <row r="150" spans="3:17" ht="15.5" x14ac:dyDescent="0.35">
      <c r="C150" t="s">
        <v>545</v>
      </c>
      <c r="N150" s="5">
        <v>-7154000000</v>
      </c>
    </row>
    <row r="151" spans="3:17" ht="15.5" x14ac:dyDescent="0.35">
      <c r="C151" t="s">
        <v>546</v>
      </c>
      <c r="N151" s="5">
        <v>758790404</v>
      </c>
      <c r="O151" s="5">
        <v>10250000</v>
      </c>
      <c r="P151" s="5">
        <v>8547424</v>
      </c>
      <c r="Q151" s="5">
        <v>13500000</v>
      </c>
    </row>
    <row r="152" spans="3:17" ht="15.5" x14ac:dyDescent="0.35">
      <c r="C152" t="s">
        <v>547</v>
      </c>
      <c r="N152" s="5">
        <v>-5995602684</v>
      </c>
    </row>
    <row r="153" spans="3:17" ht="15.5" x14ac:dyDescent="0.35">
      <c r="C153" t="s">
        <v>548</v>
      </c>
      <c r="E153" s="5">
        <v>-3071986223</v>
      </c>
      <c r="F153" s="5">
        <v>-7548185612</v>
      </c>
      <c r="I153" s="5">
        <v>-8056603068</v>
      </c>
      <c r="J153" s="5">
        <v>-10129068370</v>
      </c>
      <c r="K153" s="5">
        <v>-340639695</v>
      </c>
      <c r="L153" s="5">
        <v>-5318554509</v>
      </c>
      <c r="M153" s="5">
        <v>-2463668208</v>
      </c>
      <c r="N153" s="5">
        <v>-4879155485</v>
      </c>
      <c r="O153" s="5">
        <v>-1505490000</v>
      </c>
    </row>
    <row r="154" spans="3:17" ht="15.5" x14ac:dyDescent="0.35">
      <c r="C154" t="s">
        <v>153</v>
      </c>
      <c r="D154" s="5">
        <v>-63800993284</v>
      </c>
      <c r="E154" s="5">
        <v>-306518510</v>
      </c>
      <c r="F154" s="5">
        <v>-1960213459</v>
      </c>
      <c r="G154" s="5">
        <v>-161909817706</v>
      </c>
      <c r="I154" s="5">
        <v>-451922357517</v>
      </c>
      <c r="J154" s="5">
        <v>-192236584062</v>
      </c>
      <c r="K154" s="5">
        <v>212773248769</v>
      </c>
      <c r="L154" s="5">
        <v>-2382936688</v>
      </c>
      <c r="M154" s="5">
        <v>184813163648</v>
      </c>
      <c r="N154" s="5">
        <v>25263082050</v>
      </c>
      <c r="O154" s="5">
        <v>4522533872</v>
      </c>
      <c r="P154" s="5">
        <v>662325000</v>
      </c>
      <c r="Q154" s="5">
        <v>733603410</v>
      </c>
    </row>
    <row r="155" spans="3:17" ht="15.5" x14ac:dyDescent="0.35">
      <c r="C155" t="s">
        <v>549</v>
      </c>
      <c r="M155" s="5">
        <v>-7052502502</v>
      </c>
      <c r="O155" s="5">
        <v>-398736206</v>
      </c>
      <c r="P155" s="5">
        <v>-2377796864</v>
      </c>
    </row>
    <row r="156" spans="3:17" ht="15.5" x14ac:dyDescent="0.35">
      <c r="C156" t="s">
        <v>550</v>
      </c>
      <c r="O156" s="5">
        <v>4939820078</v>
      </c>
      <c r="Q156" s="5">
        <v>733603410</v>
      </c>
    </row>
    <row r="157" spans="3:17" ht="15.5" x14ac:dyDescent="0.35">
      <c r="C157" t="s">
        <v>551</v>
      </c>
      <c r="M157" s="5">
        <v>-656337018</v>
      </c>
      <c r="N157" s="5">
        <v>-6454907818</v>
      </c>
      <c r="O157" s="5">
        <v>-18550000</v>
      </c>
      <c r="P157" s="5">
        <v>-4200378136</v>
      </c>
    </row>
    <row r="158" spans="3:17" ht="15.5" x14ac:dyDescent="0.35">
      <c r="C158" t="s">
        <v>552</v>
      </c>
      <c r="M158" s="5">
        <v>40000000000</v>
      </c>
    </row>
    <row r="159" spans="3:17" ht="15.5" x14ac:dyDescent="0.35">
      <c r="C159" t="s">
        <v>553</v>
      </c>
      <c r="K159" s="5">
        <v>272468006996</v>
      </c>
      <c r="L159" s="5">
        <v>4495960</v>
      </c>
    </row>
    <row r="160" spans="3:17" ht="15.5" x14ac:dyDescent="0.35">
      <c r="C160" t="s">
        <v>347</v>
      </c>
      <c r="D160" s="5">
        <v>-63800993284</v>
      </c>
      <c r="G160" s="5">
        <v>-159510274514</v>
      </c>
      <c r="I160" s="5">
        <v>-446636998866</v>
      </c>
      <c r="J160" s="5">
        <v>-186083855457</v>
      </c>
      <c r="K160" s="5">
        <v>-71714629520</v>
      </c>
    </row>
    <row r="161" spans="2:17" ht="15.5" x14ac:dyDescent="0.35">
      <c r="C161" t="s">
        <v>276</v>
      </c>
      <c r="K161" s="5">
        <v>19462577000</v>
      </c>
      <c r="L161" s="5">
        <v>321140</v>
      </c>
      <c r="M161" s="5">
        <v>153644639517</v>
      </c>
      <c r="N161" s="5">
        <v>153000000000</v>
      </c>
    </row>
    <row r="162" spans="2:17" ht="15.5" x14ac:dyDescent="0.35">
      <c r="C162" t="s">
        <v>159</v>
      </c>
      <c r="E162" s="5">
        <v>-306518510</v>
      </c>
      <c r="F162" s="5">
        <v>-2158414038</v>
      </c>
      <c r="G162" s="5">
        <v>-417450171</v>
      </c>
      <c r="I162" s="5">
        <v>-3501466209</v>
      </c>
      <c r="J162" s="5">
        <v>-4459990491</v>
      </c>
      <c r="K162" s="5">
        <v>-3692644736</v>
      </c>
      <c r="L162" s="5">
        <v>-2366757006</v>
      </c>
      <c r="M162" s="5">
        <v>-966609091</v>
      </c>
      <c r="N162" s="5">
        <v>-195415376</v>
      </c>
    </row>
    <row r="163" spans="2:17" ht="15.5" x14ac:dyDescent="0.35">
      <c r="C163" t="s">
        <v>554</v>
      </c>
      <c r="P163" s="5">
        <v>7240500000</v>
      </c>
    </row>
    <row r="164" spans="2:17" ht="15.5" x14ac:dyDescent="0.35">
      <c r="C164" t="s">
        <v>512</v>
      </c>
      <c r="F164" s="5">
        <v>198200579</v>
      </c>
      <c r="G164" s="5">
        <v>-1982093021</v>
      </c>
      <c r="I164" s="5">
        <v>-1783892442</v>
      </c>
      <c r="J164" s="5">
        <v>-1692738114</v>
      </c>
      <c r="K164" s="5">
        <v>-3750060971</v>
      </c>
      <c r="L164" s="5">
        <v>-20996782</v>
      </c>
      <c r="M164" s="5">
        <v>-156027258</v>
      </c>
      <c r="N164" s="5">
        <v>-99988000</v>
      </c>
    </row>
    <row r="165" spans="2:17" ht="15.5" x14ac:dyDescent="0.35">
      <c r="C165" t="s">
        <v>555</v>
      </c>
      <c r="N165" s="5">
        <v>-120986606756</v>
      </c>
    </row>
    <row r="166" spans="2:17" ht="15.5" x14ac:dyDescent="0.35">
      <c r="C166" t="s">
        <v>163</v>
      </c>
      <c r="D166" s="5">
        <v>-52527269704</v>
      </c>
      <c r="E166" s="5">
        <v>56724607254</v>
      </c>
      <c r="F166" s="5">
        <v>-19141889573</v>
      </c>
      <c r="G166" s="5">
        <v>-98512895472</v>
      </c>
      <c r="I166" s="5">
        <v>12953566367</v>
      </c>
      <c r="J166" s="5">
        <v>92178264802</v>
      </c>
      <c r="K166" s="5">
        <v>40272355345</v>
      </c>
      <c r="L166" s="5">
        <v>-3378981546</v>
      </c>
      <c r="M166" s="5">
        <v>72164166121</v>
      </c>
      <c r="N166" s="5">
        <v>26313511589</v>
      </c>
      <c r="O166" s="5">
        <v>41157247</v>
      </c>
      <c r="P166" s="5">
        <v>-1876717</v>
      </c>
      <c r="Q166" s="5">
        <v>17141342</v>
      </c>
    </row>
    <row r="167" spans="2:17" ht="15.5" x14ac:dyDescent="0.35">
      <c r="C167" t="s">
        <v>556</v>
      </c>
      <c r="N167" s="5">
        <v>66467858</v>
      </c>
    </row>
    <row r="168" spans="2:17" ht="15.5" x14ac:dyDescent="0.35">
      <c r="C168" t="s">
        <v>557</v>
      </c>
      <c r="D168" s="5">
        <v>3</v>
      </c>
      <c r="E168" s="5">
        <v>240905311345</v>
      </c>
      <c r="I168" s="5">
        <v>227951744981</v>
      </c>
      <c r="J168" s="5">
        <v>135773480179</v>
      </c>
      <c r="K168" s="5">
        <v>95501124834</v>
      </c>
      <c r="L168" s="5">
        <v>98880106380</v>
      </c>
      <c r="M168" s="5">
        <v>26715940259</v>
      </c>
      <c r="N168" s="5">
        <v>335960812</v>
      </c>
      <c r="O168" s="5">
        <v>294803565</v>
      </c>
      <c r="P168" s="5">
        <v>296680282</v>
      </c>
      <c r="Q168" s="5">
        <v>279538940</v>
      </c>
    </row>
    <row r="169" spans="2:17" ht="15.5" x14ac:dyDescent="0.35">
      <c r="C169" t="s">
        <v>558</v>
      </c>
      <c r="D169" s="5">
        <v>-52527269701</v>
      </c>
      <c r="E169" s="5">
        <v>297629918599</v>
      </c>
      <c r="F169" s="5">
        <v>-19141889573</v>
      </c>
      <c r="G169" s="5">
        <v>-98512895472</v>
      </c>
      <c r="I169" s="5">
        <v>240905311348</v>
      </c>
      <c r="J169" s="5">
        <v>227951744981</v>
      </c>
      <c r="K169" s="5">
        <v>135773480179</v>
      </c>
      <c r="L169" s="5">
        <v>95501124834</v>
      </c>
      <c r="M169" s="5">
        <v>98880106380</v>
      </c>
      <c r="N169" s="5">
        <v>26715940259</v>
      </c>
      <c r="O169" s="5">
        <v>335960812</v>
      </c>
      <c r="P169" s="5">
        <v>294803565</v>
      </c>
      <c r="Q169" s="5">
        <v>296680282</v>
      </c>
    </row>
    <row r="171" spans="2:17" ht="15.5" x14ac:dyDescent="0.35">
      <c r="B171" t="s">
        <v>167</v>
      </c>
      <c r="C171" t="s">
        <v>12</v>
      </c>
      <c r="D171" s="5">
        <v>10640000000</v>
      </c>
      <c r="E171" s="5">
        <v>10640000000</v>
      </c>
      <c r="F171" s="5">
        <v>10640000000</v>
      </c>
      <c r="G171" s="5">
        <v>10640000000</v>
      </c>
      <c r="I171" s="5">
        <v>10640000000</v>
      </c>
      <c r="J171" s="5">
        <v>10640000000</v>
      </c>
      <c r="K171" s="5">
        <v>10640000000</v>
      </c>
      <c r="L171" s="5">
        <v>9660000000</v>
      </c>
      <c r="M171" s="5">
        <v>9660000000</v>
      </c>
      <c r="N171" s="5">
        <v>7660000000</v>
      </c>
      <c r="O171" s="5">
        <v>0</v>
      </c>
      <c r="P171" s="5">
        <v>0</v>
      </c>
      <c r="Q171" s="5">
        <v>0</v>
      </c>
    </row>
    <row r="172" spans="2:17" ht="15.5" x14ac:dyDescent="0.35">
      <c r="C172" t="s">
        <v>168</v>
      </c>
      <c r="D172" s="6">
        <v>0.25</v>
      </c>
      <c r="E172" s="6">
        <v>11.15</v>
      </c>
      <c r="F172" s="6">
        <v>-5.31</v>
      </c>
      <c r="G172" s="6">
        <v>4.08</v>
      </c>
    </row>
    <row r="173" spans="2:17" ht="15.5" x14ac:dyDescent="0.35">
      <c r="C173" t="s">
        <v>169</v>
      </c>
      <c r="D173" s="5">
        <v>1888</v>
      </c>
      <c r="E173" s="6">
        <v>72.650000000000006</v>
      </c>
      <c r="F173" s="6">
        <v>-228.81</v>
      </c>
      <c r="G173" s="6">
        <v>257.35000000000002</v>
      </c>
    </row>
    <row r="174" spans="2:17" ht="15.5" x14ac:dyDescent="0.35">
      <c r="C174" t="s">
        <v>63</v>
      </c>
      <c r="D174" s="6">
        <v>27.99</v>
      </c>
      <c r="E174" s="6">
        <v>29.2</v>
      </c>
      <c r="F174" s="6">
        <v>108.26</v>
      </c>
      <c r="G174" s="6">
        <v>37.590000000000003</v>
      </c>
    </row>
    <row r="175" spans="2:17" ht="15.5" x14ac:dyDescent="0.35">
      <c r="C175" t="s">
        <v>170</v>
      </c>
      <c r="D175" s="5">
        <v>5050000000</v>
      </c>
      <c r="E175" s="5">
        <v>153240000000</v>
      </c>
      <c r="F175" s="5">
        <v>-41650000000</v>
      </c>
      <c r="G175" s="5">
        <v>57920000000</v>
      </c>
    </row>
    <row r="176" spans="2:17" ht="15.5" x14ac:dyDescent="0.35">
      <c r="C176" t="s">
        <v>171</v>
      </c>
      <c r="D176" s="6">
        <v>2.7000000000000001E-3</v>
      </c>
      <c r="E176" s="6">
        <v>0.1109</v>
      </c>
      <c r="F176" s="6">
        <v>-6.4699999999999994E-2</v>
      </c>
      <c r="G176" s="6">
        <v>4.4699999999999997E-2</v>
      </c>
    </row>
    <row r="177" spans="3:7" ht="15.5" x14ac:dyDescent="0.35">
      <c r="C177" t="s">
        <v>172</v>
      </c>
      <c r="D177" s="6">
        <v>3.2000000000000002E-3</v>
      </c>
      <c r="E177" s="6">
        <v>0.13289999999999999</v>
      </c>
      <c r="F177" s="6">
        <v>-7.2999999999999995E-2</v>
      </c>
      <c r="G177" s="6">
        <v>5.2300000000000006E-2</v>
      </c>
    </row>
    <row r="178" spans="3:7" ht="15.5" x14ac:dyDescent="0.35">
      <c r="C178" t="s">
        <v>173</v>
      </c>
      <c r="D178" s="6">
        <v>4.0000000000000001E-3</v>
      </c>
      <c r="E178" s="6">
        <v>0.1769</v>
      </c>
      <c r="F178" s="6">
        <v>-5.5899999999999998E-2</v>
      </c>
      <c r="G178" s="6">
        <v>5.3200000000000004E-2</v>
      </c>
    </row>
    <row r="179" spans="3:7" ht="15.5" x14ac:dyDescent="0.35">
      <c r="C179" t="s">
        <v>174</v>
      </c>
      <c r="F179" s="6">
        <v>-243.44</v>
      </c>
    </row>
    <row r="180" spans="3:7" ht="15.5" x14ac:dyDescent="0.35">
      <c r="C180" t="s">
        <v>175</v>
      </c>
      <c r="D180" s="5">
        <v>834000000000</v>
      </c>
      <c r="E180" s="5">
        <v>895000000000</v>
      </c>
      <c r="F180" s="5">
        <v>776000000000</v>
      </c>
      <c r="G180" s="5">
        <v>833000000000</v>
      </c>
    </row>
    <row r="181" spans="3:7" ht="15.5" x14ac:dyDescent="0.35">
      <c r="C181" t="s">
        <v>176</v>
      </c>
      <c r="D181" s="6">
        <v>6.04</v>
      </c>
      <c r="E181" s="6">
        <v>9.65</v>
      </c>
      <c r="F181" s="6">
        <v>16.7</v>
      </c>
      <c r="G181" s="6">
        <v>13.44</v>
      </c>
    </row>
    <row r="182" spans="3:7" ht="15.5" x14ac:dyDescent="0.35">
      <c r="C182" t="s">
        <v>177</v>
      </c>
      <c r="D182" s="6">
        <v>78.16</v>
      </c>
      <c r="E182" s="6">
        <v>83.91</v>
      </c>
      <c r="F182" s="6">
        <v>72.760000000000005</v>
      </c>
      <c r="G182" s="6">
        <v>78.099999999999994</v>
      </c>
    </row>
    <row r="183" spans="3:7" ht="15.5" x14ac:dyDescent="0.35">
      <c r="C183" t="s">
        <v>178</v>
      </c>
      <c r="D183" s="6">
        <v>6.06</v>
      </c>
      <c r="E183" s="6">
        <v>9.69</v>
      </c>
      <c r="F183" s="6">
        <v>16.77</v>
      </c>
      <c r="G183" s="6">
        <v>13.49</v>
      </c>
    </row>
    <row r="184" spans="3:7" ht="15.5" x14ac:dyDescent="0.35">
      <c r="C184" t="s">
        <v>179</v>
      </c>
      <c r="D184" s="6">
        <v>77.86</v>
      </c>
      <c r="E184" s="6">
        <v>83.61</v>
      </c>
      <c r="F184" s="6">
        <v>72.459999999999994</v>
      </c>
      <c r="G184" s="6">
        <v>77.86</v>
      </c>
    </row>
    <row r="185" spans="3:7" ht="15.5" x14ac:dyDescent="0.35">
      <c r="C185" t="s">
        <v>180</v>
      </c>
      <c r="F185" s="5">
        <v>0</v>
      </c>
      <c r="G185" s="5">
        <v>1000000000</v>
      </c>
    </row>
    <row r="186" spans="3:7" ht="15.5" x14ac:dyDescent="0.35">
      <c r="C186" t="s">
        <v>181</v>
      </c>
    </row>
    <row r="187" spans="3:7" ht="15.5" x14ac:dyDescent="0.35">
      <c r="C187" t="s">
        <v>182</v>
      </c>
      <c r="D187" s="5">
        <v>831000000000</v>
      </c>
      <c r="E187" s="5">
        <v>892000000000</v>
      </c>
      <c r="F187" s="5">
        <v>774000000000</v>
      </c>
      <c r="G187" s="5">
        <v>831000000000</v>
      </c>
    </row>
    <row r="188" spans="3:7" ht="15.5" x14ac:dyDescent="0.35">
      <c r="C188" t="s">
        <v>24</v>
      </c>
      <c r="F188" s="5">
        <v>0</v>
      </c>
      <c r="G188" s="5">
        <v>1000000000</v>
      </c>
    </row>
    <row r="189" spans="3:7" ht="15.5" x14ac:dyDescent="0.35">
      <c r="C189" t="s">
        <v>21</v>
      </c>
      <c r="D189" s="5">
        <v>-245000000000</v>
      </c>
      <c r="E189" s="5">
        <v>-298000000000</v>
      </c>
      <c r="F189" s="5">
        <v>-241000000000</v>
      </c>
      <c r="G189" s="5">
        <v>-259000000000</v>
      </c>
    </row>
    <row r="190" spans="3:7" ht="15.5" x14ac:dyDescent="0.35">
      <c r="C190" t="s">
        <v>183</v>
      </c>
      <c r="D190" s="5">
        <v>208000000000</v>
      </c>
      <c r="E190" s="5">
        <v>616000000000</v>
      </c>
      <c r="F190" s="5">
        <v>546000000000</v>
      </c>
      <c r="G190" s="5">
        <v>649000000000</v>
      </c>
    </row>
    <row r="191" spans="3:7" ht="15.5" x14ac:dyDescent="0.35">
      <c r="C191" t="s">
        <v>184</v>
      </c>
      <c r="D191" s="5">
        <v>64000000000</v>
      </c>
      <c r="E191" s="5">
        <v>75000000000</v>
      </c>
      <c r="F191" s="5">
        <v>-7000000000</v>
      </c>
      <c r="G191" s="5">
        <v>66000000000</v>
      </c>
    </row>
    <row r="192" spans="3:7" ht="15.5" x14ac:dyDescent="0.35">
      <c r="C192" t="s">
        <v>185</v>
      </c>
      <c r="D192" s="5">
        <v>-1000000000</v>
      </c>
      <c r="E192" s="5">
        <v>0</v>
      </c>
      <c r="F192" s="5">
        <v>-3000000000</v>
      </c>
      <c r="G192" s="5">
        <v>-1000000000</v>
      </c>
    </row>
    <row r="193" spans="3:17" ht="15.5" x14ac:dyDescent="0.35">
      <c r="C193" t="s">
        <v>13</v>
      </c>
      <c r="D193" s="5">
        <v>63000000000</v>
      </c>
      <c r="E193" s="5">
        <v>75000000000</v>
      </c>
      <c r="F193" s="5">
        <v>-10000000000</v>
      </c>
      <c r="G193" s="5">
        <v>65000000000</v>
      </c>
    </row>
    <row r="194" spans="3:17" ht="15.5" x14ac:dyDescent="0.35">
      <c r="C194" t="s">
        <v>16</v>
      </c>
      <c r="D194" s="6">
        <v>5.94</v>
      </c>
      <c r="E194" s="6">
        <v>7.02</v>
      </c>
      <c r="F194" s="6">
        <v>-0.95</v>
      </c>
      <c r="G194" s="6">
        <v>6.07</v>
      </c>
    </row>
    <row r="195" spans="3:17" ht="15.5" x14ac:dyDescent="0.35">
      <c r="C195" t="s">
        <v>48</v>
      </c>
      <c r="I195" s="6">
        <v>32.39</v>
      </c>
      <c r="J195" s="6">
        <v>29.9</v>
      </c>
      <c r="K195" s="6">
        <v>2.5299999999999998</v>
      </c>
      <c r="L195" s="6">
        <v>15.5</v>
      </c>
      <c r="M195" s="6">
        <v>4.6900000000000004</v>
      </c>
      <c r="N195" s="6">
        <v>4.12</v>
      </c>
      <c r="O195" s="6">
        <v>-56270897.920000002</v>
      </c>
      <c r="P195" s="6">
        <v>-65513362.469999999</v>
      </c>
      <c r="Q195" s="6">
        <v>-49480707.420000002</v>
      </c>
    </row>
    <row r="196" spans="3:17" ht="15.5" x14ac:dyDescent="0.35">
      <c r="C196" t="s">
        <v>62</v>
      </c>
      <c r="I196" s="6">
        <v>37.51</v>
      </c>
      <c r="J196" s="6">
        <v>8.6999999999999993</v>
      </c>
      <c r="K196" s="6">
        <v>82.21</v>
      </c>
      <c r="L196" s="5">
        <v>10</v>
      </c>
      <c r="M196" s="6">
        <v>14.71</v>
      </c>
      <c r="N196" s="5">
        <v>0</v>
      </c>
      <c r="O196" s="5">
        <v>0</v>
      </c>
      <c r="P196" s="5">
        <v>0</v>
      </c>
      <c r="Q196" s="5">
        <v>0</v>
      </c>
    </row>
    <row r="197" spans="3:17" ht="15.5" x14ac:dyDescent="0.35">
      <c r="C197" t="s">
        <v>65</v>
      </c>
      <c r="I197" s="6">
        <v>8.77</v>
      </c>
      <c r="J197" s="6">
        <v>1.92</v>
      </c>
      <c r="K197" s="6">
        <v>1.94</v>
      </c>
      <c r="L197" s="6">
        <v>1.32</v>
      </c>
      <c r="M197" s="6">
        <v>1.59</v>
      </c>
      <c r="N197" s="5">
        <v>0</v>
      </c>
      <c r="O197" s="5">
        <v>0</v>
      </c>
      <c r="P197" s="5">
        <v>0</v>
      </c>
      <c r="Q197" s="5">
        <v>0</v>
      </c>
    </row>
    <row r="198" spans="3:17" ht="15.5" x14ac:dyDescent="0.35">
      <c r="C198" t="s">
        <v>186</v>
      </c>
      <c r="I198" s="5">
        <v>474930000000</v>
      </c>
      <c r="J198" s="5">
        <v>429690000000</v>
      </c>
      <c r="K198" s="5">
        <v>61510000000</v>
      </c>
      <c r="L198" s="5">
        <v>198370000000</v>
      </c>
      <c r="M198" s="5">
        <v>70220000000</v>
      </c>
      <c r="N198" s="5">
        <v>52140000000</v>
      </c>
      <c r="O198" s="5">
        <v>-6430000000</v>
      </c>
      <c r="P198" s="5">
        <v>-7940000000</v>
      </c>
    </row>
    <row r="199" spans="3:17" ht="15.5" x14ac:dyDescent="0.35">
      <c r="C199" t="s">
        <v>187</v>
      </c>
      <c r="I199" s="6">
        <v>0.39450000000000002</v>
      </c>
      <c r="J199" s="6">
        <v>0.3029</v>
      </c>
      <c r="K199" s="6">
        <v>3.1400000000000004E-2</v>
      </c>
      <c r="L199" s="6">
        <v>0.2492</v>
      </c>
      <c r="M199" s="6">
        <v>0.10869999999999999</v>
      </c>
      <c r="N199" s="6">
        <v>0.16639999999999999</v>
      </c>
      <c r="O199" s="6">
        <v>-0.317</v>
      </c>
      <c r="P199" s="6">
        <v>-0.31509999999999999</v>
      </c>
      <c r="Q199" s="6">
        <v>-0.21829999999999999</v>
      </c>
    </row>
    <row r="200" spans="3:17" ht="15.5" x14ac:dyDescent="0.35">
      <c r="C200" t="s">
        <v>188</v>
      </c>
      <c r="I200" s="6">
        <v>0.4451</v>
      </c>
      <c r="J200" s="6">
        <v>0.3629</v>
      </c>
      <c r="K200" s="6">
        <v>3.6200000000000003E-2</v>
      </c>
      <c r="L200" s="6">
        <v>0.30170000000000002</v>
      </c>
      <c r="M200" s="6">
        <v>0.13089999999999999</v>
      </c>
      <c r="N200" s="6">
        <v>0.29760000000000003</v>
      </c>
      <c r="O200" s="6">
        <v>0.183</v>
      </c>
      <c r="P200" s="6">
        <v>0.26079999999999998</v>
      </c>
      <c r="Q200" s="6">
        <v>0.26649999999999996</v>
      </c>
    </row>
    <row r="201" spans="3:17" ht="15.5" x14ac:dyDescent="0.35">
      <c r="C201" t="s">
        <v>189</v>
      </c>
      <c r="I201" s="6">
        <v>0.54010000000000002</v>
      </c>
      <c r="J201" s="6">
        <v>0.49930000000000002</v>
      </c>
      <c r="K201" s="6">
        <v>7.1199999999999999E-2</v>
      </c>
      <c r="L201" s="6">
        <v>0.4249</v>
      </c>
      <c r="M201" s="6">
        <v>0.25619999999999998</v>
      </c>
      <c r="N201" s="6">
        <v>0.69629999999999992</v>
      </c>
      <c r="O201" s="6">
        <v>-0.42599999999999999</v>
      </c>
      <c r="P201" s="6">
        <v>-0.40720000000000001</v>
      </c>
      <c r="Q201" s="6">
        <v>-0.52929999999999999</v>
      </c>
    </row>
    <row r="202" spans="3:17" ht="15.5" x14ac:dyDescent="0.35">
      <c r="C202" t="s">
        <v>190</v>
      </c>
      <c r="I202" s="6">
        <v>2414.34</v>
      </c>
      <c r="J202" s="6">
        <v>2015.51</v>
      </c>
      <c r="K202" s="6">
        <v>324.10000000000002</v>
      </c>
      <c r="L202" s="6">
        <v>1032.1300000000001</v>
      </c>
      <c r="M202" s="6">
        <v>401.12</v>
      </c>
      <c r="N202" s="6">
        <v>33.69</v>
      </c>
      <c r="O202" s="6">
        <v>-8.56</v>
      </c>
      <c r="P202" s="6">
        <v>-9.93</v>
      </c>
      <c r="Q202" s="6">
        <v>-6.37</v>
      </c>
    </row>
    <row r="203" spans="3:17" ht="15.5" x14ac:dyDescent="0.35">
      <c r="C203" t="s">
        <v>59</v>
      </c>
      <c r="I203" s="6">
        <v>16.7</v>
      </c>
      <c r="J203" s="6">
        <v>3.16</v>
      </c>
      <c r="K203" s="6">
        <v>2.97</v>
      </c>
      <c r="L203" s="6">
        <v>3.02</v>
      </c>
      <c r="M203" s="6">
        <v>1.92</v>
      </c>
      <c r="N203" s="5">
        <v>0</v>
      </c>
      <c r="O203" s="5">
        <v>0</v>
      </c>
      <c r="P203" s="5">
        <v>0</v>
      </c>
      <c r="Q203" s="5">
        <v>0</v>
      </c>
    </row>
    <row r="204" spans="3:17" ht="15.5" x14ac:dyDescent="0.35">
      <c r="C204" t="s">
        <v>56</v>
      </c>
      <c r="I204" s="6">
        <v>72.760000000000005</v>
      </c>
      <c r="J204" s="6">
        <v>82.39</v>
      </c>
      <c r="K204" s="6">
        <v>69.98</v>
      </c>
      <c r="L204" s="6">
        <v>51.37</v>
      </c>
      <c r="M204" s="6">
        <v>35.869999999999997</v>
      </c>
      <c r="N204" s="6">
        <v>13.85</v>
      </c>
      <c r="O204" s="6">
        <v>-307475424.24000001</v>
      </c>
      <c r="P204" s="6">
        <v>-251186309.15000001</v>
      </c>
      <c r="Q204" s="6">
        <v>-185694518.46000001</v>
      </c>
    </row>
    <row r="205" spans="3:17" ht="15.5" x14ac:dyDescent="0.35">
      <c r="C205" t="s">
        <v>191</v>
      </c>
      <c r="I205" s="6">
        <v>16.77</v>
      </c>
      <c r="J205" s="6">
        <v>3.17</v>
      </c>
      <c r="K205" s="6">
        <v>2.97</v>
      </c>
      <c r="L205" s="6">
        <v>3.02</v>
      </c>
      <c r="M205" s="6">
        <v>1.92</v>
      </c>
      <c r="N205" s="5">
        <v>0</v>
      </c>
      <c r="O205" s="5">
        <v>0</v>
      </c>
      <c r="P205" s="5">
        <v>0</v>
      </c>
      <c r="Q205" s="5">
        <v>0</v>
      </c>
    </row>
    <row r="206" spans="3:17" ht="15.5" x14ac:dyDescent="0.35">
      <c r="C206" t="s">
        <v>192</v>
      </c>
      <c r="I206" s="6">
        <v>72.459999999999994</v>
      </c>
      <c r="J206" s="6">
        <v>82.11</v>
      </c>
      <c r="K206" s="6">
        <v>69.98</v>
      </c>
      <c r="L206" s="6">
        <v>51.37</v>
      </c>
      <c r="M206" s="6">
        <v>35.869999999999997</v>
      </c>
      <c r="N206" s="6">
        <v>13.85</v>
      </c>
      <c r="O206" s="6">
        <v>-307475424.24000001</v>
      </c>
      <c r="P206" s="6">
        <v>-251186309.15000001</v>
      </c>
      <c r="Q206" s="6">
        <v>-185694518.46000001</v>
      </c>
    </row>
    <row r="207" spans="3:17" ht="15.5" x14ac:dyDescent="0.35">
      <c r="C207" t="s">
        <v>193</v>
      </c>
      <c r="I207" s="5">
        <v>0</v>
      </c>
      <c r="J207" s="5">
        <v>2000000000</v>
      </c>
      <c r="K207" s="5">
        <v>2000000000</v>
      </c>
      <c r="M207" s="5">
        <v>0</v>
      </c>
      <c r="N207" s="5">
        <v>0</v>
      </c>
    </row>
    <row r="208" spans="3:17" ht="15.5" x14ac:dyDescent="0.35">
      <c r="C208" t="s">
        <v>194</v>
      </c>
      <c r="J208" s="5">
        <v>0</v>
      </c>
      <c r="K208" s="5">
        <v>2000000000</v>
      </c>
      <c r="N208" s="5">
        <v>0</v>
      </c>
      <c r="O208" s="5">
        <v>104000000000</v>
      </c>
      <c r="P208" s="5">
        <v>105000000000</v>
      </c>
      <c r="Q208" s="5">
        <v>95000000000</v>
      </c>
    </row>
    <row r="209" spans="2:17" ht="15.5" x14ac:dyDescent="0.35">
      <c r="C209" t="s">
        <v>26</v>
      </c>
      <c r="I209" s="5">
        <v>0</v>
      </c>
      <c r="J209" s="5">
        <v>2000000000</v>
      </c>
      <c r="K209" s="5">
        <v>4000000000</v>
      </c>
      <c r="M209" s="5">
        <v>0</v>
      </c>
      <c r="N209" s="5">
        <v>0</v>
      </c>
      <c r="O209" s="5">
        <v>104000000000</v>
      </c>
      <c r="P209" s="5">
        <v>105000000000</v>
      </c>
      <c r="Q209" s="5">
        <v>95000000000</v>
      </c>
    </row>
    <row r="210" spans="2:17" ht="15.5" x14ac:dyDescent="0.35">
      <c r="C210" t="s">
        <v>23</v>
      </c>
      <c r="I210" s="5">
        <v>-241000000000</v>
      </c>
      <c r="J210" s="5">
        <v>-226000000000</v>
      </c>
      <c r="K210" s="5">
        <v>-132000000000</v>
      </c>
      <c r="L210" s="5">
        <v>-96000000000</v>
      </c>
      <c r="M210" s="5">
        <v>-99000000000</v>
      </c>
      <c r="N210" s="5">
        <v>-27000000000</v>
      </c>
      <c r="O210" s="5">
        <v>104000000000</v>
      </c>
      <c r="P210" s="5">
        <v>105000000000</v>
      </c>
      <c r="Q210" s="5">
        <v>94000000000</v>
      </c>
    </row>
    <row r="211" spans="2:17" ht="15.5" x14ac:dyDescent="0.35">
      <c r="C211" t="s">
        <v>195</v>
      </c>
      <c r="I211" s="5">
        <v>546000000000</v>
      </c>
      <c r="J211" s="5">
        <v>757000000000</v>
      </c>
      <c r="K211" s="5">
        <v>501000000000</v>
      </c>
      <c r="L211" s="5">
        <v>421000000000</v>
      </c>
      <c r="M211" s="5">
        <v>270000000000</v>
      </c>
      <c r="N211" s="5">
        <v>46000000000</v>
      </c>
      <c r="O211" s="5">
        <v>-9000000000</v>
      </c>
      <c r="P211" s="5">
        <v>-2000000000</v>
      </c>
      <c r="Q211" s="5">
        <v>4000000000</v>
      </c>
    </row>
    <row r="212" spans="2:17" ht="15.5" x14ac:dyDescent="0.35">
      <c r="C212" t="s">
        <v>196</v>
      </c>
      <c r="I212" s="5">
        <v>481000000000</v>
      </c>
      <c r="J212" s="5">
        <v>492000000000</v>
      </c>
      <c r="K212" s="5">
        <v>-45000000000</v>
      </c>
      <c r="L212" s="5">
        <v>9000000000</v>
      </c>
      <c r="M212" s="5">
        <v>-101000000000</v>
      </c>
      <c r="N212" s="5">
        <v>26000000000</v>
      </c>
      <c r="O212" s="5">
        <v>-3000000000</v>
      </c>
      <c r="P212" s="5">
        <v>-1000000000</v>
      </c>
      <c r="Q212" s="5">
        <v>-1000000000</v>
      </c>
    </row>
    <row r="213" spans="2:17" ht="15.5" x14ac:dyDescent="0.35">
      <c r="C213" t="s">
        <v>197</v>
      </c>
      <c r="I213" s="5">
        <v>-7000000000</v>
      </c>
      <c r="J213" s="5">
        <v>-2000000000</v>
      </c>
      <c r="K213" s="5">
        <v>-2000000000</v>
      </c>
      <c r="L213" s="5">
        <v>-5000000000</v>
      </c>
      <c r="M213" s="5">
        <v>-9000000000</v>
      </c>
      <c r="N213" s="5">
        <v>-7000000000</v>
      </c>
      <c r="O213" s="5">
        <v>0</v>
      </c>
    </row>
    <row r="214" spans="2:17" ht="15.5" x14ac:dyDescent="0.35">
      <c r="C214" t="s">
        <v>15</v>
      </c>
      <c r="I214" s="5">
        <v>474000000000</v>
      </c>
      <c r="J214" s="5">
        <v>489000000000</v>
      </c>
      <c r="K214" s="5">
        <v>-48000000000</v>
      </c>
      <c r="L214" s="5">
        <v>4000000000</v>
      </c>
      <c r="M214" s="5">
        <v>-110000000000</v>
      </c>
      <c r="N214" s="5">
        <v>19000000000</v>
      </c>
      <c r="O214" s="5">
        <v>-3000000000</v>
      </c>
      <c r="P214" s="5">
        <v>-1000000000</v>
      </c>
      <c r="Q214" s="5">
        <v>-1000000000</v>
      </c>
    </row>
    <row r="215" spans="2:17" ht="15.5" x14ac:dyDescent="0.35">
      <c r="C215" t="s">
        <v>17</v>
      </c>
      <c r="I215" s="6">
        <v>44.55</v>
      </c>
      <c r="J215" s="5">
        <v>46</v>
      </c>
      <c r="K215" s="6">
        <v>-4.47</v>
      </c>
      <c r="L215" s="6">
        <v>0.45</v>
      </c>
      <c r="M215" s="6">
        <v>-11.4</v>
      </c>
      <c r="N215" s="6">
        <v>2.4900000000000002</v>
      </c>
      <c r="O215" s="6">
        <v>-11944546.5</v>
      </c>
      <c r="P215" s="6">
        <v>-2690996.56</v>
      </c>
      <c r="Q215" s="6">
        <v>-2919848.27</v>
      </c>
    </row>
    <row r="217" spans="2:17" ht="15.5" x14ac:dyDescent="0.35">
      <c r="B217" t="s">
        <v>198</v>
      </c>
      <c r="C217" t="s">
        <v>199</v>
      </c>
      <c r="D217" s="5">
        <v>3000000000</v>
      </c>
      <c r="E217" s="5">
        <v>119000000000</v>
      </c>
      <c r="F217" s="5">
        <v>-56000000000</v>
      </c>
      <c r="G217" s="5">
        <v>43000000000</v>
      </c>
      <c r="H217" s="5">
        <v>242000000000</v>
      </c>
      <c r="I217" s="5">
        <v>344000000000</v>
      </c>
      <c r="J217" s="5">
        <v>318000000000</v>
      </c>
      <c r="K217" s="5">
        <v>27000000000</v>
      </c>
      <c r="L217" s="5">
        <v>150000000000</v>
      </c>
      <c r="M217" s="5">
        <v>45000000000</v>
      </c>
      <c r="N217" s="5">
        <v>32000000000</v>
      </c>
      <c r="O217" s="5">
        <v>-14000000000</v>
      </c>
      <c r="P217" s="5">
        <v>-16000000000</v>
      </c>
      <c r="Q217" s="5">
        <v>-12000000000</v>
      </c>
    </row>
    <row r="218" spans="2:17" ht="15.5" x14ac:dyDescent="0.35">
      <c r="C218" t="s">
        <v>381</v>
      </c>
      <c r="H218" s="5">
        <v>27</v>
      </c>
      <c r="I218" s="5">
        <v>36</v>
      </c>
      <c r="J218" s="5">
        <v>26</v>
      </c>
      <c r="K218" s="6">
        <v>7.5</v>
      </c>
      <c r="L218" s="5">
        <v>3</v>
      </c>
    </row>
    <row r="219" spans="2:17" ht="15.5" x14ac:dyDescent="0.35">
      <c r="C219" t="s">
        <v>67</v>
      </c>
      <c r="H219" s="6">
        <v>1.1847000000000001</v>
      </c>
      <c r="I219" s="6">
        <v>1.1115999999999999</v>
      </c>
      <c r="J219" s="6">
        <v>0.86950000000000005</v>
      </c>
      <c r="K219" s="6">
        <v>2.9626000000000001</v>
      </c>
      <c r="L219" s="6">
        <v>0.21309999999999998</v>
      </c>
    </row>
    <row r="220" spans="2:17" ht="15.5" x14ac:dyDescent="0.35">
      <c r="C220" t="s">
        <v>382</v>
      </c>
      <c r="H220" s="6">
        <v>9.9299999999999999E-2</v>
      </c>
      <c r="I220" s="6">
        <v>4.5899999999999996E-2</v>
      </c>
      <c r="J220" s="6">
        <v>3.3300000000000003E-2</v>
      </c>
      <c r="K220" s="6">
        <v>3.8699999999999998E-2</v>
      </c>
      <c r="L220" s="6">
        <v>1.15E-2</v>
      </c>
    </row>
    <row r="221" spans="2:17" ht="15.5" x14ac:dyDescent="0.35">
      <c r="C221" t="s">
        <v>47</v>
      </c>
      <c r="D221" s="6">
        <v>0.25</v>
      </c>
      <c r="E221" s="6">
        <v>11.15</v>
      </c>
      <c r="F221" s="6">
        <v>-5.31</v>
      </c>
      <c r="G221" s="6">
        <v>4.08</v>
      </c>
      <c r="H221" s="6">
        <v>22.79</v>
      </c>
      <c r="I221" s="6">
        <v>32.39</v>
      </c>
      <c r="J221" s="6">
        <v>29.9</v>
      </c>
      <c r="K221" s="6">
        <v>2.5299999999999998</v>
      </c>
      <c r="L221" s="6">
        <v>14.08</v>
      </c>
      <c r="M221" s="6">
        <v>4.2699999999999996</v>
      </c>
      <c r="N221" s="6">
        <v>2.97</v>
      </c>
      <c r="O221" s="6">
        <v>-1.32</v>
      </c>
      <c r="P221" s="6">
        <v>-1.54</v>
      </c>
      <c r="Q221" s="6">
        <v>-1.1599999999999999</v>
      </c>
    </row>
    <row r="222" spans="2:17" ht="15.5" x14ac:dyDescent="0.35">
      <c r="C222" t="s">
        <v>69</v>
      </c>
      <c r="H222" s="5">
        <v>27</v>
      </c>
      <c r="I222" s="5">
        <v>36</v>
      </c>
      <c r="J222" s="5">
        <v>26</v>
      </c>
      <c r="K222" s="6">
        <v>7.5</v>
      </c>
      <c r="L222" s="5">
        <v>3</v>
      </c>
    </row>
    <row r="223" spans="2:17" ht="15.5" x14ac:dyDescent="0.35">
      <c r="C223" t="s">
        <v>383</v>
      </c>
      <c r="H223" s="6">
        <v>1.1847000000000001</v>
      </c>
      <c r="I223" s="6">
        <v>1.1115999999999999</v>
      </c>
      <c r="J223" s="6">
        <v>0.86950000000000005</v>
      </c>
      <c r="K223" s="6">
        <v>2.9626000000000001</v>
      </c>
      <c r="L223" s="6">
        <v>0.21309999999999998</v>
      </c>
    </row>
    <row r="224" spans="2:17" ht="15.5" x14ac:dyDescent="0.35">
      <c r="C224" t="s">
        <v>384</v>
      </c>
      <c r="H224" s="6">
        <v>9.9299999999999999E-2</v>
      </c>
      <c r="I224" s="6">
        <v>4.5899999999999996E-2</v>
      </c>
      <c r="J224" s="6">
        <v>3.3300000000000003E-2</v>
      </c>
      <c r="K224" s="6">
        <v>3.8699999999999998E-2</v>
      </c>
      <c r="L224" s="6">
        <v>1.15E-2</v>
      </c>
    </row>
    <row r="225" spans="3:14" ht="15.5" x14ac:dyDescent="0.35">
      <c r="C225" t="s">
        <v>200</v>
      </c>
      <c r="D225" s="5">
        <v>179000000000</v>
      </c>
      <c r="E225" s="5">
        <v>295000000000</v>
      </c>
      <c r="F225" s="5">
        <v>119000000000</v>
      </c>
      <c r="G225" s="5">
        <v>297000000000</v>
      </c>
      <c r="H225" s="5">
        <v>949000000000</v>
      </c>
      <c r="I225" s="5">
        <v>1473000000000</v>
      </c>
      <c r="J225" s="5">
        <v>1442000000000</v>
      </c>
      <c r="K225" s="5">
        <v>1141000000000</v>
      </c>
      <c r="L225" s="5">
        <v>1132000000000</v>
      </c>
      <c r="M225" s="5">
        <v>419000000000</v>
      </c>
      <c r="N225" s="5">
        <v>188000000000</v>
      </c>
    </row>
    <row r="226" spans="3:14" ht="15.5" x14ac:dyDescent="0.35">
      <c r="C226" t="s">
        <v>385</v>
      </c>
      <c r="H226" s="5">
        <v>27</v>
      </c>
      <c r="I226" s="5">
        <v>36</v>
      </c>
      <c r="J226" s="5">
        <v>26</v>
      </c>
      <c r="K226" s="6">
        <v>7.5</v>
      </c>
      <c r="L226" s="5">
        <v>3</v>
      </c>
    </row>
    <row r="227" spans="3:14" ht="15.5" x14ac:dyDescent="0.35">
      <c r="C227" t="s">
        <v>386</v>
      </c>
      <c r="H227" s="6">
        <v>1.1847000000000001</v>
      </c>
      <c r="I227" s="6">
        <v>1.1115999999999999</v>
      </c>
      <c r="J227" s="6">
        <v>0.86950000000000005</v>
      </c>
      <c r="K227" s="6">
        <v>2.9626000000000001</v>
      </c>
      <c r="L227" s="6">
        <v>0.21309999999999998</v>
      </c>
    </row>
    <row r="228" spans="3:14" ht="15.5" x14ac:dyDescent="0.35">
      <c r="C228" t="s">
        <v>387</v>
      </c>
      <c r="H228" s="6">
        <v>9.9299999999999999E-2</v>
      </c>
      <c r="I228" s="6">
        <v>4.5899999999999996E-2</v>
      </c>
      <c r="J228" s="6">
        <v>3.3300000000000003E-2</v>
      </c>
      <c r="K228" s="6">
        <v>3.8699999999999998E-2</v>
      </c>
      <c r="L228" s="6">
        <v>1.15E-2</v>
      </c>
    </row>
    <row r="229" spans="3:14" ht="15.5" x14ac:dyDescent="0.35">
      <c r="C229" t="s">
        <v>201</v>
      </c>
      <c r="I229" s="6">
        <v>11.93</v>
      </c>
    </row>
    <row r="230" spans="3:14" ht="15.5" x14ac:dyDescent="0.35">
      <c r="C230" t="s">
        <v>281</v>
      </c>
      <c r="I230" s="6">
        <v>26.75</v>
      </c>
    </row>
    <row r="231" spans="3:14" ht="15.5" x14ac:dyDescent="0.35">
      <c r="C231" t="s">
        <v>202</v>
      </c>
      <c r="I231" s="6">
        <v>6.95</v>
      </c>
    </row>
    <row r="232" spans="3:14" ht="15.5" x14ac:dyDescent="0.35">
      <c r="C232" t="s">
        <v>282</v>
      </c>
      <c r="I232" s="6">
        <v>3.7400000000000003E-2</v>
      </c>
    </row>
    <row r="233" spans="3:14" ht="15.5" x14ac:dyDescent="0.35">
      <c r="C233" t="s">
        <v>283</v>
      </c>
      <c r="I233" s="6">
        <v>3.25</v>
      </c>
    </row>
    <row r="234" spans="3:14" ht="15.5" x14ac:dyDescent="0.35">
      <c r="C234" t="s">
        <v>203</v>
      </c>
      <c r="I234" s="6">
        <v>3.48</v>
      </c>
    </row>
    <row r="235" spans="3:14" ht="15.5" x14ac:dyDescent="0.35">
      <c r="C235" t="s">
        <v>284</v>
      </c>
      <c r="I235" s="6">
        <v>14.64</v>
      </c>
    </row>
    <row r="236" spans="3:14" ht="15.5" x14ac:dyDescent="0.35">
      <c r="C236" t="s">
        <v>285</v>
      </c>
      <c r="I236" s="6">
        <v>15.04</v>
      </c>
    </row>
    <row r="237" spans="3:14" ht="15.5" x14ac:dyDescent="0.35">
      <c r="C237" t="s">
        <v>286</v>
      </c>
      <c r="I237" s="6">
        <v>16.8</v>
      </c>
    </row>
    <row r="238" spans="3:14" ht="15.5" x14ac:dyDescent="0.35">
      <c r="C238" t="s">
        <v>287</v>
      </c>
      <c r="I238" s="6">
        <v>15.19</v>
      </c>
    </row>
    <row r="239" spans="3:14" ht="15.5" x14ac:dyDescent="0.35">
      <c r="C239" t="s">
        <v>288</v>
      </c>
      <c r="I239" s="6">
        <v>3.21</v>
      </c>
    </row>
    <row r="240" spans="3:14" ht="15.5" x14ac:dyDescent="0.35">
      <c r="C240" t="s">
        <v>289</v>
      </c>
      <c r="I240" s="6">
        <v>0.96</v>
      </c>
    </row>
    <row r="241" spans="3:9" ht="15.5" x14ac:dyDescent="0.35">
      <c r="C241" t="s">
        <v>290</v>
      </c>
      <c r="I241" s="6">
        <v>10.17</v>
      </c>
    </row>
    <row r="242" spans="3:9" ht="15.5" x14ac:dyDescent="0.35">
      <c r="C242" t="s">
        <v>204</v>
      </c>
      <c r="I242" s="6">
        <v>22.79</v>
      </c>
    </row>
    <row r="243" spans="3:9" ht="15.5" x14ac:dyDescent="0.35">
      <c r="C243" t="s">
        <v>291</v>
      </c>
      <c r="I243" s="6">
        <v>83.76</v>
      </c>
    </row>
    <row r="244" spans="3:9" ht="15.5" x14ac:dyDescent="0.35">
      <c r="C244" t="s">
        <v>205</v>
      </c>
      <c r="D244" s="6">
        <v>23.05</v>
      </c>
    </row>
    <row r="245" spans="3:9" ht="15.5" x14ac:dyDescent="0.35">
      <c r="C245" t="s">
        <v>206</v>
      </c>
      <c r="I245" s="6">
        <v>78.16</v>
      </c>
    </row>
    <row r="246" spans="3:9" ht="15.5" x14ac:dyDescent="0.35">
      <c r="C246" t="s">
        <v>292</v>
      </c>
      <c r="I246" s="6">
        <v>18.079999999999998</v>
      </c>
    </row>
    <row r="247" spans="3:9" ht="15.5" x14ac:dyDescent="0.35">
      <c r="C247" t="s">
        <v>207</v>
      </c>
      <c r="D247" s="6">
        <v>2.98</v>
      </c>
    </row>
    <row r="248" spans="3:9" ht="15.5" x14ac:dyDescent="0.35">
      <c r="C248" t="s">
        <v>208</v>
      </c>
      <c r="D248" s="6">
        <v>2.78</v>
      </c>
    </row>
    <row r="249" spans="3:9" ht="15.5" x14ac:dyDescent="0.35">
      <c r="C249" t="s">
        <v>209</v>
      </c>
      <c r="D249" s="6">
        <v>0.15</v>
      </c>
    </row>
    <row r="250" spans="3:9" ht="15.5" x14ac:dyDescent="0.35">
      <c r="C250" t="s">
        <v>210</v>
      </c>
      <c r="D250" s="6">
        <v>1.1599999999999999</v>
      </c>
    </row>
    <row r="251" spans="3:9" ht="15.5" x14ac:dyDescent="0.35">
      <c r="C251" t="s">
        <v>296</v>
      </c>
      <c r="I251" s="6">
        <v>830.77</v>
      </c>
    </row>
    <row r="252" spans="3:9" ht="15.5" x14ac:dyDescent="0.35">
      <c r="C252" t="s">
        <v>13</v>
      </c>
      <c r="D252" s="5">
        <v>63000000000</v>
      </c>
    </row>
    <row r="253" spans="3:9" ht="15.5" x14ac:dyDescent="0.35">
      <c r="C253" t="s">
        <v>211</v>
      </c>
      <c r="I253" s="6">
        <v>9.9700000000000006</v>
      </c>
    </row>
    <row r="254" spans="3:9" ht="15.5" x14ac:dyDescent="0.35">
      <c r="C254" t="s">
        <v>212</v>
      </c>
      <c r="I254" s="6">
        <v>0.1124</v>
      </c>
    </row>
    <row r="255" spans="3:9" ht="15.5" x14ac:dyDescent="0.35">
      <c r="C255" t="s">
        <v>213</v>
      </c>
      <c r="I255" s="6">
        <v>0.13009999999999999</v>
      </c>
    </row>
    <row r="256" spans="3:9" ht="15.5" x14ac:dyDescent="0.35">
      <c r="C256" t="s">
        <v>214</v>
      </c>
      <c r="I256" s="6">
        <v>0.17780000000000001</v>
      </c>
    </row>
    <row r="257" spans="3:9" ht="15.5" x14ac:dyDescent="0.35">
      <c r="C257" t="s">
        <v>297</v>
      </c>
      <c r="I257" s="6">
        <v>0.12689999999999999</v>
      </c>
    </row>
    <row r="258" spans="3:9" ht="15.5" x14ac:dyDescent="0.35">
      <c r="C258" t="s">
        <v>215</v>
      </c>
      <c r="D258" s="6">
        <v>20.14</v>
      </c>
    </row>
    <row r="259" spans="3:9" ht="15.5" x14ac:dyDescent="0.35">
      <c r="C259" t="s">
        <v>216</v>
      </c>
      <c r="D259" s="6">
        <v>14.73</v>
      </c>
    </row>
    <row r="260" spans="3:9" ht="15.5" x14ac:dyDescent="0.35">
      <c r="C260" t="s">
        <v>217</v>
      </c>
      <c r="D260" s="6">
        <v>8.52</v>
      </c>
    </row>
    <row r="261" spans="3:9" ht="15.5" x14ac:dyDescent="0.35">
      <c r="C261" t="s">
        <v>218</v>
      </c>
      <c r="D261" s="6">
        <v>26.35</v>
      </c>
    </row>
    <row r="262" spans="3:9" ht="15.5" x14ac:dyDescent="0.35">
      <c r="C262" t="s">
        <v>219</v>
      </c>
      <c r="D262" s="6">
        <v>4.5199999999999996</v>
      </c>
    </row>
    <row r="263" spans="3:9" ht="15.5" x14ac:dyDescent="0.35">
      <c r="C263" t="s">
        <v>298</v>
      </c>
      <c r="I263" s="6">
        <v>0.88</v>
      </c>
    </row>
    <row r="264" spans="3:9" ht="15.5" x14ac:dyDescent="0.35">
      <c r="C264" t="s">
        <v>299</v>
      </c>
      <c r="I264" s="6">
        <v>24.86</v>
      </c>
    </row>
    <row r="265" spans="3:9" ht="15.5" x14ac:dyDescent="0.35">
      <c r="C265" t="s">
        <v>43</v>
      </c>
      <c r="I265" s="5">
        <v>2893000000000</v>
      </c>
    </row>
    <row r="266" spans="3:9" ht="15.5" x14ac:dyDescent="0.35">
      <c r="C266" t="s">
        <v>220</v>
      </c>
      <c r="I266" s="5">
        <v>2651000000000</v>
      </c>
    </row>
    <row r="267" spans="3:9" ht="15.5" x14ac:dyDescent="0.35">
      <c r="C267" t="s">
        <v>221</v>
      </c>
      <c r="I267" s="5">
        <v>10640000000</v>
      </c>
    </row>
    <row r="268" spans="3:9" ht="15.5" x14ac:dyDescent="0.35">
      <c r="C268" t="s">
        <v>222</v>
      </c>
      <c r="I268" s="6">
        <v>0.27339999999999998</v>
      </c>
    </row>
    <row r="269" spans="3:9" ht="15.5" x14ac:dyDescent="0.35">
      <c r="C269" t="s">
        <v>223</v>
      </c>
      <c r="D269" s="6">
        <v>0.1661</v>
      </c>
    </row>
    <row r="270" spans="3:9" ht="15.5" x14ac:dyDescent="0.35">
      <c r="C270" t="s">
        <v>224</v>
      </c>
      <c r="D270" s="6">
        <v>1.9900000000000001E-2</v>
      </c>
    </row>
    <row r="271" spans="3:9" ht="15.5" x14ac:dyDescent="0.35">
      <c r="C271" t="s">
        <v>225</v>
      </c>
      <c r="D271" s="6">
        <v>1.47E-2</v>
      </c>
    </row>
    <row r="272" spans="3:9" ht="15.5" x14ac:dyDescent="0.35">
      <c r="C272" t="s">
        <v>226</v>
      </c>
      <c r="D272" s="6">
        <v>-0.6502</v>
      </c>
    </row>
    <row r="273" spans="3:9" ht="15.5" x14ac:dyDescent="0.35">
      <c r="C273" t="s">
        <v>227</v>
      </c>
      <c r="D273" s="6">
        <v>-0.87139999999999995</v>
      </c>
    </row>
    <row r="274" spans="3:9" ht="15.5" x14ac:dyDescent="0.35">
      <c r="C274" t="s">
        <v>228</v>
      </c>
      <c r="D274" s="6">
        <v>-0.9840000000000001</v>
      </c>
    </row>
    <row r="275" spans="3:9" ht="15.5" x14ac:dyDescent="0.35">
      <c r="C275" t="s">
        <v>388</v>
      </c>
      <c r="I275" s="5">
        <v>6</v>
      </c>
    </row>
    <row r="276" spans="3:9" ht="15.5" x14ac:dyDescent="0.35">
      <c r="C276" t="s">
        <v>389</v>
      </c>
      <c r="I276" s="5">
        <v>27</v>
      </c>
    </row>
    <row r="277" spans="3:9" ht="15.5" x14ac:dyDescent="0.35">
      <c r="C277" t="s">
        <v>390</v>
      </c>
      <c r="I277" s="6">
        <v>1.1847000000000001</v>
      </c>
    </row>
    <row r="278" spans="3:9" ht="15.5" x14ac:dyDescent="0.35">
      <c r="C278" t="s">
        <v>391</v>
      </c>
      <c r="I278" s="6">
        <v>9.9299999999999999E-2</v>
      </c>
    </row>
    <row r="279" spans="3:9" ht="15.5" x14ac:dyDescent="0.35">
      <c r="C279" t="s">
        <v>392</v>
      </c>
      <c r="I279" t="s">
        <v>559</v>
      </c>
    </row>
    <row r="280" spans="3:9" ht="15.5" x14ac:dyDescent="0.35">
      <c r="C280" t="s">
        <v>229</v>
      </c>
      <c r="I280" s="5">
        <v>5</v>
      </c>
    </row>
    <row r="281" spans="3:9" ht="15.5" x14ac:dyDescent="0.35">
      <c r="C281" t="s">
        <v>230</v>
      </c>
      <c r="I281" s="6">
        <v>0.01</v>
      </c>
    </row>
    <row r="282" spans="3:9" ht="15.5" x14ac:dyDescent="0.35">
      <c r="C282" t="s">
        <v>231</v>
      </c>
      <c r="I282" s="6">
        <v>0.69</v>
      </c>
    </row>
    <row r="283" spans="3:9" ht="15.5" x14ac:dyDescent="0.35">
      <c r="C283" t="s">
        <v>232</v>
      </c>
      <c r="I283" s="6">
        <v>0.28999999999999998</v>
      </c>
    </row>
    <row r="284" spans="3:9" ht="15.5" x14ac:dyDescent="0.35">
      <c r="C284" t="s">
        <v>233</v>
      </c>
      <c r="I284" s="6">
        <v>0.68</v>
      </c>
    </row>
    <row r="285" spans="3:9" ht="15.5" x14ac:dyDescent="0.35">
      <c r="C285" t="s">
        <v>234</v>
      </c>
      <c r="I285" s="6">
        <v>0.28000000000000003</v>
      </c>
    </row>
    <row r="286" spans="3:9" ht="15.5" x14ac:dyDescent="0.35">
      <c r="C286" t="s">
        <v>235</v>
      </c>
      <c r="I286" s="6">
        <v>0.18</v>
      </c>
    </row>
    <row r="287" spans="3:9" ht="15.5" x14ac:dyDescent="0.35">
      <c r="C287" t="s">
        <v>236</v>
      </c>
      <c r="I287" s="6">
        <v>0.02</v>
      </c>
    </row>
    <row r="288" spans="3:9" ht="15.5" x14ac:dyDescent="0.35">
      <c r="C288" t="s">
        <v>300</v>
      </c>
      <c r="I288" s="5">
        <v>891000000000</v>
      </c>
    </row>
    <row r="289" spans="3:9" ht="15.5" x14ac:dyDescent="0.35">
      <c r="C289" t="s">
        <v>301</v>
      </c>
      <c r="I289" s="5">
        <v>289000000000</v>
      </c>
    </row>
    <row r="290" spans="3:9" ht="15.5" x14ac:dyDescent="0.35">
      <c r="C290" t="s">
        <v>302</v>
      </c>
      <c r="I290" s="5">
        <v>172000000000</v>
      </c>
    </row>
    <row r="291" spans="3:9" ht="15.5" x14ac:dyDescent="0.35">
      <c r="C291" t="s">
        <v>303</v>
      </c>
      <c r="I291" s="5">
        <v>108000000000</v>
      </c>
    </row>
    <row r="292" spans="3:9" ht="15.5" x14ac:dyDescent="0.35">
      <c r="C292" t="s">
        <v>237</v>
      </c>
      <c r="D292" s="5">
        <v>245000000000</v>
      </c>
    </row>
    <row r="293" spans="3:9" ht="15.5" x14ac:dyDescent="0.35">
      <c r="C293" t="s">
        <v>238</v>
      </c>
      <c r="D293" s="5">
        <v>962000000000</v>
      </c>
    </row>
    <row r="294" spans="3:9" ht="15.5" x14ac:dyDescent="0.35">
      <c r="C294" t="s">
        <v>239</v>
      </c>
      <c r="D294" s="5">
        <v>128000000000</v>
      </c>
    </row>
    <row r="295" spans="3:9" ht="15.5" x14ac:dyDescent="0.35">
      <c r="C295" t="s">
        <v>183</v>
      </c>
      <c r="D295" s="5">
        <v>208000000000</v>
      </c>
    </row>
    <row r="296" spans="3:9" ht="15.5" x14ac:dyDescent="0.35">
      <c r="C296" t="s">
        <v>182</v>
      </c>
      <c r="I296" s="5">
        <v>831000000000</v>
      </c>
    </row>
    <row r="297" spans="3:9" ht="15.5" x14ac:dyDescent="0.35">
      <c r="C297" t="s">
        <v>21</v>
      </c>
      <c r="D297" s="5">
        <v>-245000000000</v>
      </c>
    </row>
    <row r="298" spans="3:9" ht="15.5" x14ac:dyDescent="0.35">
      <c r="C298" t="s">
        <v>240</v>
      </c>
      <c r="I298" s="5">
        <v>834000000000</v>
      </c>
    </row>
    <row r="299" spans="3:9" ht="15.5" x14ac:dyDescent="0.35">
      <c r="C299" t="s">
        <v>304</v>
      </c>
      <c r="I299" s="5">
        <v>198000000000</v>
      </c>
    </row>
    <row r="300" spans="3:9" ht="15.5" x14ac:dyDescent="0.35">
      <c r="C300" t="s">
        <v>305</v>
      </c>
      <c r="I300" s="5">
        <v>-83000000000</v>
      </c>
    </row>
    <row r="301" spans="3:9" ht="15.5" x14ac:dyDescent="0.35">
      <c r="C301" t="s">
        <v>306</v>
      </c>
      <c r="I301" s="5">
        <v>-228000000000</v>
      </c>
    </row>
    <row r="302" spans="3:9" ht="15.5" x14ac:dyDescent="0.35">
      <c r="C302" t="s">
        <v>307</v>
      </c>
      <c r="I302" s="5">
        <v>-5000000000</v>
      </c>
    </row>
    <row r="303" spans="3:9" ht="15.5" x14ac:dyDescent="0.35">
      <c r="C303" t="s">
        <v>308</v>
      </c>
      <c r="I303" s="5">
        <v>192000000000</v>
      </c>
    </row>
  </sheetData>
  <pageMargins left="0.7" right="0.7" top="0.75" bottom="0.75" header="0.3" footer="0.3"/>
  <ignoredErrors>
    <ignoredError sqref="A1:Q304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29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560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ht="15.5" x14ac:dyDescent="0.35">
      <c r="C2" t="s">
        <v>561</v>
      </c>
      <c r="D2" s="2" vm="27">
        <f ca="1">IFERROR(_xlfn.STOCKHISTORY("XIDX:" &amp; $C$1, D3, , 0, 0, 1), "Libur")</f>
        <v>102</v>
      </c>
      <c r="E2" s="2" vm="54">
        <f ca="1">IFERROR(_xlfn.STOCKHISTORY("XIDX:" &amp; $C$1, E3, , 0, 0, 1), "Libur")</f>
        <v>121</v>
      </c>
      <c r="H2" s="2" vm="54">
        <f ca="1">IFERROR(INDEX(D2:G2,COUNT(D2:G2)),"")</f>
        <v>121</v>
      </c>
      <c r="I2" s="2" vm="55">
        <f t="shared" ref="I2:O2" ca="1" si="0">IFERROR(_xlfn.STOCKHISTORY("XIDX:" &amp; $C$1, I1, , 0, 0, 1), "Libur")</f>
        <v>149</v>
      </c>
      <c r="J2" s="2" vm="56">
        <f t="shared" ca="1" si="0"/>
        <v>57</v>
      </c>
      <c r="K2" s="2" vm="57">
        <f t="shared" ca="1" si="0"/>
        <v>131</v>
      </c>
      <c r="L2" s="2" vm="58">
        <f t="shared" ca="1" si="0"/>
        <v>122</v>
      </c>
      <c r="M2" s="2" vm="59">
        <f t="shared" ca="1" si="0"/>
        <v>450</v>
      </c>
      <c r="N2" s="2" t="str">
        <f t="shared" ca="1" si="0"/>
        <v>Libur</v>
      </c>
      <c r="O2" s="2" t="str">
        <f t="shared" ca="1" si="0"/>
        <v>Libur</v>
      </c>
    </row>
    <row r="3" spans="1:15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5" ht="15.5" x14ac:dyDescent="0.35">
      <c r="B4" t="s">
        <v>5</v>
      </c>
      <c r="C4" t="s">
        <v>6</v>
      </c>
      <c r="D4" s="2">
        <f>IFERROR(INDEX(D51:D500,MATCH($C$4,$C$51:$C$500,0)),"")</f>
        <v>298766022967</v>
      </c>
      <c r="E4" s="2">
        <f>IFERROR(INDEX(E51:E500,MATCH($C$4,$C$51:$C$500,0)),"")</f>
        <v>330115022761</v>
      </c>
      <c r="H4" s="2">
        <f>IFERROR(SUM(D4:G4)*(4/MAX(1,COUNT(D4:G4))),"")</f>
        <v>1257762091456</v>
      </c>
      <c r="I4" s="2">
        <f t="shared" ref="I4:O4" si="1">IFERROR(INDEX(I51:I500,MATCH($C$4,$C$51:$C$500,0)),"")</f>
        <v>982180275164</v>
      </c>
      <c r="J4" s="2">
        <f t="shared" si="1"/>
        <v>834431373367</v>
      </c>
      <c r="K4" s="2">
        <f t="shared" si="1"/>
        <v>799216635841</v>
      </c>
      <c r="L4" s="2">
        <f t="shared" si="1"/>
        <v>1222169265859</v>
      </c>
      <c r="M4" s="2">
        <f t="shared" si="1"/>
        <v>939209437028</v>
      </c>
      <c r="N4" s="2">
        <f t="shared" si="1"/>
        <v>338741071082</v>
      </c>
      <c r="O4" s="2">
        <f t="shared" si="1"/>
        <v>399708012170</v>
      </c>
    </row>
    <row r="5" spans="1:15" ht="15.5" x14ac:dyDescent="0.35">
      <c r="B5" t="s">
        <v>7</v>
      </c>
      <c r="C5" t="s">
        <v>8</v>
      </c>
      <c r="D5" s="2">
        <f>IFERROR(INDEX(D51:D500,MATCH($C$5,$C$51:$C$500,0)),"")</f>
        <v>4115568051</v>
      </c>
      <c r="E5" s="2">
        <f>IFERROR(INDEX(E51:E500,MATCH($C$5,$C$51:$C$500,0)),"")</f>
        <v>4258320360</v>
      </c>
      <c r="H5" s="2">
        <f>IFERROR(SUM(D5:G5)*(4/MAX(1,COUNT(D5:G5))),"")</f>
        <v>16747776822</v>
      </c>
      <c r="I5" s="2">
        <f t="shared" ref="I5:O5" si="2">IFERROR(INDEX(I51:I500,MATCH($C$5,$C$51:$C$500,0)),"")</f>
        <v>5558760584</v>
      </c>
      <c r="J5" s="2">
        <f t="shared" si="2"/>
        <v>3439457121</v>
      </c>
      <c r="K5" s="2">
        <f t="shared" si="2"/>
        <v>6984087426</v>
      </c>
      <c r="L5" s="2">
        <f t="shared" si="2"/>
        <v>11287396198</v>
      </c>
      <c r="M5" s="2">
        <f t="shared" si="2"/>
        <v>5155700095</v>
      </c>
      <c r="N5" s="2">
        <f t="shared" si="2"/>
        <v>1561304432</v>
      </c>
      <c r="O5" s="2">
        <f t="shared" si="2"/>
        <v>307734056</v>
      </c>
    </row>
    <row r="6" spans="1:15" ht="15.5" x14ac:dyDescent="0.35">
      <c r="B6" t="s">
        <v>9</v>
      </c>
      <c r="C6" t="s">
        <v>10</v>
      </c>
      <c r="D6" s="2">
        <f>IFERROR(INDEX(D51:D500,MATCH($C$6,$C$51:$C$500,0)),"")</f>
        <v>110994254865</v>
      </c>
      <c r="E6" s="2">
        <f>IFERROR(INDEX(E51:E500,MATCH($C$6,$C$51:$C$500,0)),"")</f>
        <v>107878759233</v>
      </c>
      <c r="H6" s="2">
        <f>IFERROR(INDEX(D6:G6,COUNT(D6:G6)),"")</f>
        <v>107878759233</v>
      </c>
      <c r="I6" s="2">
        <f t="shared" ref="I6:O6" si="3">IFERROR(INDEX(I51:I500,MATCH($C$6,$C$51:$C$500,0)),"")</f>
        <v>103620438873</v>
      </c>
      <c r="J6" s="2">
        <f t="shared" si="3"/>
        <v>98061678289</v>
      </c>
      <c r="K6" s="2">
        <f t="shared" si="3"/>
        <v>95315878249</v>
      </c>
      <c r="L6" s="2">
        <f t="shared" si="3"/>
        <v>89503306633</v>
      </c>
      <c r="M6" s="2">
        <f t="shared" si="3"/>
        <v>78208135897</v>
      </c>
      <c r="N6" s="2">
        <f t="shared" si="3"/>
        <v>30295040347</v>
      </c>
      <c r="O6" s="2">
        <f t="shared" si="3"/>
        <v>28733735915</v>
      </c>
    </row>
    <row r="7" spans="1:15" ht="15.5" x14ac:dyDescent="0.35">
      <c r="B7" t="s">
        <v>11</v>
      </c>
      <c r="C7" t="s">
        <v>12</v>
      </c>
      <c r="D7" s="3">
        <f>IFERROR(INDEX(D51:D500,MATCH($C$7,$C$51:$C$500,0))/1000000000,"")</f>
        <v>2</v>
      </c>
      <c r="E7" s="3">
        <f>IFERROR(INDEX(E51:E500,MATCH($C$7,$C$51:$C$500,0))/1000000000,"")</f>
        <v>2</v>
      </c>
      <c r="H7" s="3">
        <f>IFERROR(INDEX(D7:G7,COUNT(D7:G7)),"")</f>
        <v>2</v>
      </c>
      <c r="I7" s="3">
        <f t="shared" ref="I7:O7" si="4">IFERROR(INDEX(I51:I500,MATCH($C$7,$C$51:$C$500,0))/1000000000,"")</f>
        <v>2</v>
      </c>
      <c r="J7" s="3">
        <f t="shared" si="4"/>
        <v>2</v>
      </c>
      <c r="K7" s="3">
        <f t="shared" si="4"/>
        <v>2</v>
      </c>
      <c r="L7" s="3">
        <f t="shared" si="4"/>
        <v>2</v>
      </c>
      <c r="M7" s="3">
        <f t="shared" si="4"/>
        <v>2</v>
      </c>
      <c r="N7" s="3">
        <f t="shared" si="4"/>
        <v>0</v>
      </c>
      <c r="O7" s="3">
        <f t="shared" si="4"/>
        <v>0</v>
      </c>
    </row>
    <row r="8" spans="1:15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-66000000000</v>
      </c>
      <c r="E8" s="2">
        <f>IFERROR(INDEX(E51:E500,MATCH("Free cash flow (Quarter)",$C$51:$C$500,0)),"")</f>
        <v>8000000000</v>
      </c>
      <c r="H8" s="2">
        <f>IFERROR(INDEX(D8:G8,COUNT(D8:G8)),"")</f>
        <v>8000000000</v>
      </c>
      <c r="I8" s="2">
        <f t="shared" ref="I8:O8" si="5">IFERROR(INDEX(I51:I500,MATCH($C$8,$C$51:$C$500,0)),"")</f>
        <v>73000000000</v>
      </c>
      <c r="J8" s="2">
        <f t="shared" si="5"/>
        <v>-22000000000</v>
      </c>
      <c r="K8" s="2">
        <f t="shared" si="5"/>
        <v>0</v>
      </c>
      <c r="L8" s="2">
        <f t="shared" si="5"/>
        <v>2000000000</v>
      </c>
      <c r="M8" s="2">
        <f t="shared" si="5"/>
        <v>-33000000000</v>
      </c>
      <c r="N8" s="2">
        <f t="shared" si="5"/>
        <v>4000000000</v>
      </c>
      <c r="O8" s="2">
        <f t="shared" si="5"/>
        <v>-16000000000</v>
      </c>
    </row>
    <row r="9" spans="1:15" ht="15.5" x14ac:dyDescent="0.35">
      <c r="A9" t="s">
        <v>16</v>
      </c>
      <c r="C9" t="s">
        <v>17</v>
      </c>
      <c r="D9" s="3">
        <f>IFERROR(INDEX(D51:D500,MATCH("Free cash flow per share (Quarter)",$C$51:$C$500,0)),"")</f>
        <v>-32.909999999999997</v>
      </c>
      <c r="E9" s="3">
        <f>IFERROR(INDEX(E51:E500,MATCH("Free cash flow per share (Quarter)",$C$51:$C$500,0)),"")</f>
        <v>4.08</v>
      </c>
      <c r="H9" s="3">
        <f>IFERROR(INDEX(D9:G9,COUNT(D9:G9)),"")</f>
        <v>4.08</v>
      </c>
      <c r="I9" s="3">
        <f t="shared" ref="I9:O9" si="6">IFERROR(INDEX(I51:I500,MATCH($C$9,$C$51:$C$500,0)),"")</f>
        <v>36.65</v>
      </c>
      <c r="J9" s="3">
        <f t="shared" si="6"/>
        <v>-10.95</v>
      </c>
      <c r="K9" s="3">
        <f t="shared" si="6"/>
        <v>0</v>
      </c>
      <c r="L9" s="3">
        <f t="shared" si="6"/>
        <v>0.99</v>
      </c>
      <c r="M9" s="3">
        <f t="shared" si="6"/>
        <v>-16.53</v>
      </c>
      <c r="N9" s="3">
        <f t="shared" si="6"/>
        <v>63741.82</v>
      </c>
      <c r="O9" s="3">
        <f t="shared" si="6"/>
        <v>-274484.74</v>
      </c>
    </row>
    <row r="10" spans="1:15" ht="15.5" x14ac:dyDescent="0.35">
      <c r="C10" t="s">
        <v>18</v>
      </c>
      <c r="D10" s="3">
        <f ca="1">IFERROR(IF(D9=0,"",D2/D9),"")</f>
        <v>-3.0993618960802189</v>
      </c>
      <c r="E10" s="3">
        <f ca="1">IFERROR(IF(E9=0,"",E2/E9),"")</f>
        <v>29.656862745098039</v>
      </c>
      <c r="I10" s="3">
        <f t="shared" ref="I10:O10" ca="1" si="7">IFERROR(IF(I9=0,"",I2/I9),"")</f>
        <v>4.0654843110504775</v>
      </c>
      <c r="J10" s="3">
        <f t="shared" ca="1" si="7"/>
        <v>-5.2054794520547949</v>
      </c>
      <c r="K10" s="3" t="str">
        <f t="shared" si="7"/>
        <v/>
      </c>
      <c r="L10" s="3">
        <f t="shared" ca="1" si="7"/>
        <v>123.23232323232324</v>
      </c>
      <c r="M10" s="3">
        <f t="shared" ca="1" si="7"/>
        <v>-27.223230490018146</v>
      </c>
      <c r="N10" s="3" t="str">
        <f t="shared" ca="1" si="7"/>
        <v/>
      </c>
      <c r="O10" s="3" t="str">
        <f t="shared" ca="1" si="7"/>
        <v/>
      </c>
    </row>
    <row r="11" spans="1:15" ht="15.5" x14ac:dyDescent="0.35">
      <c r="B11" t="s">
        <v>19</v>
      </c>
      <c r="C11" t="s">
        <v>20</v>
      </c>
      <c r="D11" s="2">
        <f>IFERROR(INDEX(D51:D500,MATCH($C$11,$C$51:$C$500,0)),"")</f>
        <v>14005100402</v>
      </c>
      <c r="E11" s="2">
        <f>IFERROR(INDEX(E51:E500,MATCH($C$11,$C$51:$C$500,0)),"")</f>
        <v>49717684532</v>
      </c>
      <c r="H11" s="2">
        <f>IFERROR(INDEX(D11:G11,COUNT(D11:G11)),"")</f>
        <v>49717684532</v>
      </c>
      <c r="I11" s="2">
        <f t="shared" ref="I11:O11" si="8">IFERROR(INDEX(I51:I500,MATCH($C$11,$C$51:$C$500,0)),"")</f>
        <v>1805621319</v>
      </c>
      <c r="J11" s="2">
        <f t="shared" si="8"/>
        <v>1573186187</v>
      </c>
      <c r="K11" s="2">
        <f t="shared" si="8"/>
        <v>7663713961</v>
      </c>
      <c r="L11" s="2">
        <f t="shared" si="8"/>
        <v>9790582089</v>
      </c>
      <c r="M11" s="2">
        <f t="shared" si="8"/>
        <v>17019925656</v>
      </c>
      <c r="N11" s="2">
        <f t="shared" si="8"/>
        <v>7756292694</v>
      </c>
      <c r="O11" s="2">
        <f t="shared" si="8"/>
        <v>1752115387</v>
      </c>
    </row>
    <row r="12" spans="1:15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39000000000</v>
      </c>
      <c r="E12" s="2">
        <f>IFERROR(INDEX(E51:E500,MATCH("Net Debt (Quarter)",$C$51:$C$500,0)),"")</f>
        <v>11000000000</v>
      </c>
      <c r="H12" s="2">
        <f>IFERROR(INDEX(D12:G12,COUNT(D12:G12)),"")</f>
        <v>11000000000</v>
      </c>
      <c r="I12" s="2">
        <f t="shared" ref="I12:O12" si="9">IFERROR(INDEX(I51:I500,MATCH($C$12,$C$51:$C$500,0)),"")</f>
        <v>55000000000</v>
      </c>
      <c r="J12" s="2">
        <f t="shared" si="9"/>
        <v>50000000000</v>
      </c>
      <c r="K12" s="2">
        <f t="shared" si="9"/>
        <v>-4000000000</v>
      </c>
      <c r="L12" s="2">
        <f t="shared" si="9"/>
        <v>-6000000000</v>
      </c>
      <c r="M12" s="2">
        <f t="shared" si="9"/>
        <v>-13000000000</v>
      </c>
      <c r="N12" s="2">
        <f t="shared" si="9"/>
        <v>-3000000000</v>
      </c>
      <c r="O12" s="2">
        <f t="shared" si="9"/>
        <v>4000000000</v>
      </c>
    </row>
    <row r="13" spans="1:15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53000000000</v>
      </c>
      <c r="E13" s="2">
        <f>IFERROR(INDEX(E51:E500,MATCH("Total Debt (Quarter)",$C$51:$C$500,0)),"")</f>
        <v>61000000000</v>
      </c>
      <c r="H13" s="2">
        <f>IFERROR(INDEX(D13:G13,COUNT(D13:G13)),"")</f>
        <v>61000000000</v>
      </c>
      <c r="I13" s="2">
        <f t="shared" ref="I13:O13" si="10">IFERROR(INDEX(I51:I500,MATCH($C$13,$C$51:$C$500,0)),"")</f>
        <v>57000000000</v>
      </c>
      <c r="J13" s="2">
        <f t="shared" si="10"/>
        <v>52000000000</v>
      </c>
      <c r="K13" s="2">
        <f t="shared" si="10"/>
        <v>3000000000</v>
      </c>
      <c r="L13" s="2">
        <f t="shared" si="10"/>
        <v>4000000000</v>
      </c>
      <c r="M13" s="2">
        <f t="shared" si="10"/>
        <v>4000000000</v>
      </c>
      <c r="N13" s="2">
        <f t="shared" si="10"/>
        <v>5000000000</v>
      </c>
      <c r="O13" s="2">
        <f t="shared" si="10"/>
        <v>6000000000</v>
      </c>
    </row>
    <row r="14" spans="1:15" ht="15.5" x14ac:dyDescent="0.35">
      <c r="C14" t="s">
        <v>27</v>
      </c>
      <c r="D14" s="2">
        <f>IFERROR(INDEX(D51:D500,MATCH($C$14,$C$51:$C$500,0)),"")</f>
        <v>-1341394320</v>
      </c>
      <c r="E14" s="2">
        <f>IFERROR(INDEX(E51:E500,MATCH($C$14,$C$51:$C$500,0)),"")</f>
        <v>-1465269264</v>
      </c>
      <c r="H14" s="2">
        <f>IFERROR(SUM(D14:G14)*(4/MAX(1,COUNT(D14:G14))),"")</f>
        <v>-5613327168</v>
      </c>
      <c r="I14" s="2">
        <f t="shared" ref="I14:O14" si="11">IFERROR(INDEX(I51:I500,MATCH($C$14,$C$51:$C$500,0)),"")</f>
        <v>-7446929253</v>
      </c>
      <c r="J14" s="2">
        <f t="shared" si="11"/>
        <v>-2996641496</v>
      </c>
      <c r="K14" s="2">
        <f t="shared" si="11"/>
        <v>-456062054</v>
      </c>
      <c r="L14" s="2">
        <f t="shared" si="11"/>
        <v>-1323164454</v>
      </c>
      <c r="M14" s="2">
        <f t="shared" si="11"/>
        <v>-1163263195</v>
      </c>
      <c r="N14" s="2">
        <f t="shared" si="11"/>
        <v>-1160502771</v>
      </c>
      <c r="O14" s="2">
        <f t="shared" si="11"/>
        <v>-922442275</v>
      </c>
    </row>
    <row r="15" spans="1:15" ht="15.5" x14ac:dyDescent="0.35">
      <c r="C15" t="s">
        <v>28</v>
      </c>
      <c r="D15" s="2">
        <f>IFERROR(INDEX(D51:D500,MATCH($C$15,$C$51:$C$500,0)),"")</f>
        <v>-1034812327</v>
      </c>
      <c r="E15" s="2">
        <f>IFERROR(INDEX(E51:E500,MATCH($C$15,$C$51:$C$500,0)),"")</f>
        <v>-1121849110</v>
      </c>
      <c r="H15" s="2">
        <f>IFERROR(SUM(D15:G15)*(4/MAX(1,COUNT(D15:G15))),"")</f>
        <v>-4313322874</v>
      </c>
      <c r="I15" s="2">
        <f t="shared" ref="I15:O15" si="12">IFERROR(INDEX(I51:I500,MATCH($C$15,$C$51:$C$500,0)),"")</f>
        <v>-1763969420</v>
      </c>
      <c r="J15" s="2">
        <f t="shared" si="12"/>
        <v>-1552889497</v>
      </c>
      <c r="K15" s="2">
        <f t="shared" si="12"/>
        <v>-2334609774</v>
      </c>
      <c r="L15" s="2">
        <f t="shared" si="12"/>
        <v>-3333643289</v>
      </c>
      <c r="M15" s="2">
        <f t="shared" si="12"/>
        <v>-1840344242</v>
      </c>
      <c r="N15" s="2">
        <f t="shared" si="12"/>
        <v>-579738607</v>
      </c>
      <c r="O15" s="2">
        <f t="shared" si="12"/>
        <v>-378377229</v>
      </c>
    </row>
    <row r="16" spans="1:15" ht="15.5" x14ac:dyDescent="0.35">
      <c r="C16" t="s">
        <v>29</v>
      </c>
      <c r="D16" s="2">
        <f>IFERROR(INDEX(D51:D500,MATCH($C$16,$C$51:$C$500,0)),"")</f>
        <v>5150380378</v>
      </c>
      <c r="E16" s="2">
        <f>IFERROR(INDEX(E51:E500,MATCH($C$16,$C$51:$C$500,0)),"")</f>
        <v>5380169470</v>
      </c>
      <c r="H16" s="2">
        <f>IFERROR(SUM(D16:G16)*(4/MAX(1,COUNT(D16:G16))),"")</f>
        <v>21061099696</v>
      </c>
      <c r="I16" s="2">
        <f t="shared" ref="I16:O16" si="13">IFERROR(INDEX(I51:I500,MATCH($C$16,$C$51:$C$500,0)),"")</f>
        <v>7237430452</v>
      </c>
      <c r="J16" s="2">
        <f t="shared" si="13"/>
        <v>5148044622</v>
      </c>
      <c r="K16" s="2">
        <f t="shared" si="13"/>
        <v>9274934867</v>
      </c>
      <c r="L16" s="2">
        <f t="shared" si="13"/>
        <v>15219306883</v>
      </c>
      <c r="M16" s="2">
        <f t="shared" si="13"/>
        <v>7412611851</v>
      </c>
      <c r="N16" s="2">
        <f t="shared" si="13"/>
        <v>2155970979</v>
      </c>
      <c r="O16" s="2">
        <f t="shared" si="13"/>
        <v>669922000</v>
      </c>
    </row>
    <row r="17" spans="1:15" ht="15.5" x14ac:dyDescent="0.35">
      <c r="A17" t="s">
        <v>30</v>
      </c>
    </row>
    <row r="18" spans="1:15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</row>
    <row r="19" spans="1:15" ht="15.5" x14ac:dyDescent="0.35">
      <c r="A19" t="s">
        <v>40</v>
      </c>
      <c r="C19" t="s">
        <v>41</v>
      </c>
    </row>
    <row r="20" spans="1:15" ht="15.5" x14ac:dyDescent="0.35">
      <c r="A20" t="s">
        <v>42</v>
      </c>
      <c r="C20" t="s">
        <v>43</v>
      </c>
      <c r="D20" s="2">
        <f ca="1">IFERROR(D21*D2,"")</f>
        <v>204000000000</v>
      </c>
      <c r="E20" s="2">
        <f ca="1">IFERROR(E21*E2,"")</f>
        <v>242000000000</v>
      </c>
      <c r="H20" s="2">
        <f t="shared" ref="H20:O20" ca="1" si="14">IFERROR(H21*H2,"")</f>
        <v>242000000000</v>
      </c>
      <c r="I20" s="2">
        <f t="shared" ca="1" si="14"/>
        <v>298000000000</v>
      </c>
      <c r="J20" s="2">
        <f t="shared" ca="1" si="14"/>
        <v>114000000000</v>
      </c>
      <c r="K20" s="2">
        <f t="shared" ca="1" si="14"/>
        <v>262000000000</v>
      </c>
      <c r="L20" s="2">
        <f t="shared" ca="1" si="14"/>
        <v>244000000000</v>
      </c>
      <c r="M20" s="2">
        <f t="shared" ca="1" si="14"/>
        <v>900000000000</v>
      </c>
      <c r="N20" s="2" t="str">
        <f t="shared" ca="1" si="14"/>
        <v/>
      </c>
      <c r="O20" s="2" t="str">
        <f t="shared" ca="1" si="14"/>
        <v/>
      </c>
    </row>
    <row r="21" spans="1:15" ht="15.5" x14ac:dyDescent="0.35">
      <c r="C21" t="s">
        <v>12</v>
      </c>
      <c r="D21" s="2">
        <f>IFERROR(INDEX(D51:D500,MATCH($C$7,$C$51:$C$500,0)),"")</f>
        <v>2000000000</v>
      </c>
      <c r="E21" s="2">
        <f>IFERROR(INDEX(E51:E500,MATCH($C$7,$C$51:$C$500,0)),"")</f>
        <v>2000000000</v>
      </c>
      <c r="H21" s="2">
        <f>IFERROR(INDEX(D21:G21,COUNT(D21:G21)),"")</f>
        <v>2000000000</v>
      </c>
      <c r="I21" s="2">
        <f t="shared" ref="I21:O21" si="15">IFERROR(INDEX(I51:I500,MATCH($C$7,$C$51:$C$500,0)),"")</f>
        <v>2000000000</v>
      </c>
      <c r="J21" s="2">
        <f t="shared" si="15"/>
        <v>2000000000</v>
      </c>
      <c r="K21" s="2">
        <f t="shared" si="15"/>
        <v>2000000000</v>
      </c>
      <c r="L21" s="2">
        <f t="shared" si="15"/>
        <v>2000000000</v>
      </c>
      <c r="M21" s="2">
        <f t="shared" si="15"/>
        <v>2000000000</v>
      </c>
      <c r="N21" s="2">
        <f t="shared" si="15"/>
        <v>0</v>
      </c>
      <c r="O21" s="2">
        <f t="shared" si="15"/>
        <v>0</v>
      </c>
    </row>
    <row r="23" spans="1:15" ht="15.5" x14ac:dyDescent="0.35">
      <c r="B23" t="s">
        <v>44</v>
      </c>
      <c r="C23" t="s">
        <v>45</v>
      </c>
      <c r="D23" s="3">
        <f>IFERROR(D5/D6*100,"")</f>
        <v>3.707910878815917</v>
      </c>
      <c r="E23" s="3">
        <f>IFERROR(E5/E6*100,"")</f>
        <v>3.947320482990301</v>
      </c>
      <c r="H23" s="3">
        <f t="shared" ref="H23:O23" si="16">IFERROR(H5/H6*100,"")</f>
        <v>15.524628704551205</v>
      </c>
      <c r="I23" s="3">
        <f t="shared" si="16"/>
        <v>5.3645406682874279</v>
      </c>
      <c r="J23" s="3">
        <f t="shared" si="16"/>
        <v>3.5074426432550854</v>
      </c>
      <c r="K23" s="3">
        <f t="shared" si="16"/>
        <v>7.3273074269483249</v>
      </c>
      <c r="L23" s="3">
        <f t="shared" si="16"/>
        <v>12.611149936932408</v>
      </c>
      <c r="M23" s="3">
        <f t="shared" si="16"/>
        <v>6.592281015098032</v>
      </c>
      <c r="N23" s="3">
        <f t="shared" si="16"/>
        <v>5.1536634845730118</v>
      </c>
      <c r="O23" s="3">
        <f t="shared" si="16"/>
        <v>1.0709851893618616</v>
      </c>
    </row>
    <row r="24" spans="1:15" ht="15.5" x14ac:dyDescent="0.35">
      <c r="C24" t="s">
        <v>46</v>
      </c>
      <c r="D24" s="4">
        <f>IFERROR(_xlfn.RRI(5,I23,D23),"")</f>
        <v>-7.1206111576880948E-2</v>
      </c>
      <c r="E24" s="4">
        <f>IFERROR(_xlfn.RRI(5,J23,E23),"")</f>
        <v>2.3911361612356297E-2</v>
      </c>
      <c r="H24" s="4">
        <f t="shared" ref="H24:O24" si="17">IFERROR(_xlfn.RRI(5,M23,H23),"")</f>
        <v>0.18685346487652854</v>
      </c>
      <c r="I24" s="4">
        <f t="shared" si="17"/>
        <v>8.0528386911282723E-3</v>
      </c>
      <c r="J24" s="4">
        <f t="shared" si="17"/>
        <v>0.26777277893874407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47</v>
      </c>
      <c r="C25" t="s">
        <v>48</v>
      </c>
      <c r="D25" s="3">
        <f>IFERROR(INDEX(D51:D500,MATCH($A$25,$C$51:$C$500,0)),"")</f>
        <v>2.06</v>
      </c>
      <c r="E25" s="3">
        <f>IFERROR(INDEX(E51:E500,MATCH($A$25,$C$51:$C$500,0)),"")</f>
        <v>2.13</v>
      </c>
      <c r="H25" s="3">
        <f>IFERROR(INDEX(D25:G25,COUNT(D25:G25)),"")</f>
        <v>2.13</v>
      </c>
      <c r="I25" s="3">
        <f t="shared" ref="I25:O25" si="18">IFERROR(INDEX(I51:I500,MATCH($C$25,$C$51:$C$500,0)),"")</f>
        <v>2.74</v>
      </c>
      <c r="J25" s="3">
        <f t="shared" si="18"/>
        <v>1.8</v>
      </c>
      <c r="K25" s="3">
        <f t="shared" si="18"/>
        <v>3.47</v>
      </c>
      <c r="L25" s="3">
        <f t="shared" si="18"/>
        <v>5.94</v>
      </c>
      <c r="M25" s="3">
        <f t="shared" si="18"/>
        <v>2.79</v>
      </c>
      <c r="N25" s="3">
        <f t="shared" si="18"/>
        <v>26270.54</v>
      </c>
      <c r="O25" s="3">
        <f t="shared" si="18"/>
        <v>4859.08</v>
      </c>
    </row>
    <row r="26" spans="1:15" ht="15.5" x14ac:dyDescent="0.35">
      <c r="C26" t="s">
        <v>49</v>
      </c>
      <c r="D26" s="4">
        <f>IFERROR(_xlfn.RRI(5,I25,D25),"")</f>
        <v>-5.5453525186657471E-2</v>
      </c>
      <c r="E26" s="4">
        <f>IFERROR(_xlfn.RRI(5,J25,E25),"")</f>
        <v>3.424021252947318E-2</v>
      </c>
      <c r="H26" s="4">
        <f t="shared" ref="H26:O26" si="19">IFERROR(_xlfn.RRI(5,M25,H25),"")</f>
        <v>-5.255266172048445E-2</v>
      </c>
      <c r="I26" s="4">
        <f t="shared" si="19"/>
        <v>-0.84017073121506325</v>
      </c>
      <c r="J26" s="4">
        <f t="shared" si="19"/>
        <v>-0.79405858559484266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50</v>
      </c>
      <c r="D27" s="3">
        <f>IFERROR(D4/D21,"")</f>
        <v>149.38301148350001</v>
      </c>
      <c r="E27" s="3">
        <f>IFERROR(E4/E21,"")</f>
        <v>165.05751138049999</v>
      </c>
      <c r="H27" s="3">
        <f t="shared" ref="H27:O27" si="20">IFERROR(H4/H21,"")</f>
        <v>628.881045728</v>
      </c>
      <c r="I27" s="3">
        <f t="shared" si="20"/>
        <v>491.09013758200001</v>
      </c>
      <c r="J27" s="3">
        <f t="shared" si="20"/>
        <v>417.2156866835</v>
      </c>
      <c r="K27" s="3">
        <f t="shared" si="20"/>
        <v>399.60831792049999</v>
      </c>
      <c r="L27" s="3">
        <f t="shared" si="20"/>
        <v>611.0846329295</v>
      </c>
      <c r="M27" s="3">
        <f t="shared" si="20"/>
        <v>469.60471851400001</v>
      </c>
      <c r="N27" s="3" t="str">
        <f t="shared" si="20"/>
        <v/>
      </c>
      <c r="O27" s="3" t="str">
        <f t="shared" si="20"/>
        <v/>
      </c>
    </row>
    <row r="28" spans="1:15" ht="15.5" x14ac:dyDescent="0.35">
      <c r="C28" t="s">
        <v>51</v>
      </c>
      <c r="D28" s="4">
        <f>IFERROR(_xlfn.RRI(5,I27,D27),"")</f>
        <v>-0.21181530115073177</v>
      </c>
      <c r="E28" s="4">
        <f>IFERROR(_xlfn.RRI(5,J27,E27),"")</f>
        <v>-0.16927949053731817</v>
      </c>
      <c r="H28" s="4">
        <f t="shared" ref="H28:O28" si="21">IFERROR(_xlfn.RRI(5,M27,H27),"")</f>
        <v>6.0149738818837672E-2</v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52</v>
      </c>
      <c r="H29" s="4">
        <f t="shared" ref="H29:O29" si="22">IFERROR(((H25-I25)/I25)*100%,"")</f>
        <v>-0.22262773722627746</v>
      </c>
      <c r="I29" s="4">
        <f t="shared" si="22"/>
        <v>0.52222222222222225</v>
      </c>
      <c r="J29" s="4">
        <f t="shared" si="22"/>
        <v>-0.48126801152737753</v>
      </c>
      <c r="K29" s="4">
        <f t="shared" si="22"/>
        <v>-0.41582491582491582</v>
      </c>
      <c r="L29" s="4">
        <f t="shared" si="22"/>
        <v>1.1290322580645162</v>
      </c>
      <c r="M29" s="4">
        <f t="shared" si="22"/>
        <v>-0.99989379738673045</v>
      </c>
      <c r="N29" s="4">
        <f t="shared" si="22"/>
        <v>4.4064843550630979</v>
      </c>
      <c r="O29" s="4" t="str">
        <f t="shared" si="22"/>
        <v/>
      </c>
    </row>
    <row r="30" spans="1:15" ht="15.5" x14ac:dyDescent="0.35">
      <c r="C30" t="s">
        <v>53</v>
      </c>
      <c r="H30" s="4">
        <f t="shared" ref="H30:O30" si="23">IFERROR(((H27-I27)/I27)*100%,"")</f>
        <v>0.28058170507036967</v>
      </c>
      <c r="I30" s="4">
        <f t="shared" si="23"/>
        <v>0.17706537231554575</v>
      </c>
      <c r="J30" s="4">
        <f t="shared" si="23"/>
        <v>4.4061567223190046E-2</v>
      </c>
      <c r="K30" s="4">
        <f t="shared" si="23"/>
        <v>-0.34606714620722223</v>
      </c>
      <c r="L30" s="4">
        <f t="shared" si="23"/>
        <v>0.30127447369607752</v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</row>
    <row r="32" spans="1:15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55.49</v>
      </c>
      <c r="E32" s="3">
        <f>IFERROR(INDEX(E51:E500,MATCH($A$32,$C$51:$C$500,0)),"")</f>
        <v>53.94</v>
      </c>
      <c r="H32" s="3">
        <f>IFERROR(INDEX(D32:G32,COUNT(D32:G32)),"")</f>
        <v>53.94</v>
      </c>
      <c r="I32" s="3">
        <f t="shared" ref="I32:O32" si="24">IFERROR(INDEX(I51:I500,MATCH($C$32,$C$51:$C$500,0)),"")</f>
        <v>51.81</v>
      </c>
      <c r="J32" s="3">
        <f t="shared" si="24"/>
        <v>49.03</v>
      </c>
      <c r="K32" s="3">
        <f t="shared" si="24"/>
        <v>47.65</v>
      </c>
      <c r="L32" s="3">
        <f t="shared" si="24"/>
        <v>44.75</v>
      </c>
      <c r="M32" s="3">
        <f t="shared" si="24"/>
        <v>39.1</v>
      </c>
      <c r="N32" s="3">
        <f t="shared" si="24"/>
        <v>504917.34</v>
      </c>
      <c r="O32" s="3">
        <f t="shared" si="24"/>
        <v>478895.6</v>
      </c>
    </row>
    <row r="33" spans="1:15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2.1800000000000002</v>
      </c>
      <c r="E33" s="3">
        <f>IFERROR(INDEX(E51:E500,MATCH($A$33,$C$51:$C$500,0)),"")</f>
        <v>1.98</v>
      </c>
      <c r="H33" s="3">
        <f>IFERROR(INDEX(D33:G33,COUNT(D33:G33)),"")</f>
        <v>1.98</v>
      </c>
      <c r="I33" s="3">
        <f t="shared" ref="I33:O33" si="25">IFERROR(INDEX(I51:I500,MATCH($C$33,$C$51:$C$500,0)),"")</f>
        <v>2.88</v>
      </c>
      <c r="J33" s="3">
        <f t="shared" si="25"/>
        <v>1.1599999999999999</v>
      </c>
      <c r="K33" s="3">
        <f t="shared" si="25"/>
        <v>2.75</v>
      </c>
      <c r="L33" s="3">
        <f t="shared" si="25"/>
        <v>2.73</v>
      </c>
      <c r="M33" s="3">
        <f t="shared" si="25"/>
        <v>11.51</v>
      </c>
      <c r="N33" s="3">
        <f t="shared" si="25"/>
        <v>0</v>
      </c>
      <c r="O33" s="3">
        <f t="shared" si="25"/>
        <v>0</v>
      </c>
    </row>
    <row r="34" spans="1:15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58.74</v>
      </c>
      <c r="E34" s="3">
        <f>IFERROR(INDEX(E51:E500,MATCH($A$34,$C$51:$C$500,0)),"")</f>
        <v>50.23</v>
      </c>
      <c r="H34" s="3">
        <f>IFERROR(INDEX(D34:G34,COUNT(D34:G34)),"")</f>
        <v>50.23</v>
      </c>
      <c r="I34" s="3">
        <f t="shared" ref="I34:O34" si="26">IFERROR(INDEX(I51:I500,MATCH($C$34,$C$51:$C$500,0)),"")</f>
        <v>54.38</v>
      </c>
      <c r="J34" s="3">
        <f t="shared" si="26"/>
        <v>31.67</v>
      </c>
      <c r="K34" s="3">
        <f t="shared" si="26"/>
        <v>37.75</v>
      </c>
      <c r="L34" s="3">
        <f t="shared" si="26"/>
        <v>20.54</v>
      </c>
      <c r="M34" s="3">
        <f t="shared" si="26"/>
        <v>161.29</v>
      </c>
      <c r="N34" s="3">
        <f t="shared" si="26"/>
        <v>0</v>
      </c>
      <c r="O34" s="3">
        <f t="shared" si="26"/>
        <v>0</v>
      </c>
    </row>
    <row r="35" spans="1:15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0.81</v>
      </c>
      <c r="E35" s="3">
        <f>IFERROR(INDEX(E51:E500,MATCH($A$35,$C$51:$C$500,0)),"")</f>
        <v>0.65</v>
      </c>
      <c r="H35" s="3">
        <f>IFERROR(INDEX(D35:G35,COUNT(D35:G35)),"")</f>
        <v>0.65</v>
      </c>
      <c r="I35" s="3">
        <f t="shared" ref="I35:O35" si="27">IFERROR(INDEX(I51:I500,MATCH($C$35,$C$51:$C$500,0)),"")</f>
        <v>0.3</v>
      </c>
      <c r="J35" s="3">
        <f t="shared" si="27"/>
        <v>0.14000000000000001</v>
      </c>
      <c r="K35" s="3">
        <f t="shared" si="27"/>
        <v>0.33</v>
      </c>
      <c r="L35" s="3">
        <f t="shared" si="27"/>
        <v>0.2</v>
      </c>
      <c r="M35" s="3">
        <f t="shared" si="27"/>
        <v>0.96</v>
      </c>
      <c r="N35" s="3">
        <f t="shared" si="27"/>
        <v>0</v>
      </c>
      <c r="O35" s="3">
        <f t="shared" si="27"/>
        <v>0</v>
      </c>
    </row>
    <row r="36" spans="1:15" ht="15.5" x14ac:dyDescent="0.35">
      <c r="B36" t="s">
        <v>66</v>
      </c>
      <c r="C36" t="s">
        <v>67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O36" si="28">IFERROR(INDEX(H51:H500,MATCH($C$36,$C$51:$C$500,0)),"")</f>
        <v>5.9699999999999996E-2</v>
      </c>
      <c r="I36" s="4">
        <f t="shared" si="28"/>
        <v>0.1827</v>
      </c>
      <c r="J36" s="4">
        <f t="shared" si="28"/>
        <v>0</v>
      </c>
      <c r="K36" s="4">
        <f t="shared" si="28"/>
        <v>0.1</v>
      </c>
      <c r="L36" s="4">
        <f t="shared" si="28"/>
        <v>0.1</v>
      </c>
      <c r="M36" s="4">
        <f t="shared" si="28"/>
        <v>8.9399999999999993E-2</v>
      </c>
      <c r="N36" s="4">
        <f t="shared" si="28"/>
        <v>0</v>
      </c>
      <c r="O36" s="4">
        <f t="shared" si="28"/>
        <v>0</v>
      </c>
    </row>
    <row r="37" spans="1:15" ht="15.5" x14ac:dyDescent="0.35">
      <c r="B37" t="s">
        <v>68</v>
      </c>
      <c r="C37" t="s">
        <v>69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O37" si="29">IFERROR(INDEX(H51:H500,MATCH($C$37,$C$51:$C$500,0)),"")</f>
        <v>0.5</v>
      </c>
      <c r="I37" s="3">
        <f t="shared" si="29"/>
        <v>0.5</v>
      </c>
      <c r="J37" s="3">
        <f t="shared" si="29"/>
        <v>0</v>
      </c>
      <c r="K37" s="3">
        <f t="shared" si="29"/>
        <v>0.35</v>
      </c>
      <c r="L37" s="3">
        <f t="shared" si="29"/>
        <v>0.59</v>
      </c>
      <c r="M37" s="3">
        <f t="shared" si="29"/>
        <v>0.25</v>
      </c>
      <c r="N37" s="3">
        <f t="shared" si="29"/>
        <v>0</v>
      </c>
      <c r="O37" s="3">
        <f t="shared" si="29"/>
        <v>0</v>
      </c>
    </row>
    <row r="50" spans="2:15" ht="15.5" x14ac:dyDescent="0.35">
      <c r="D50" t="s">
        <v>70</v>
      </c>
      <c r="E50" t="s">
        <v>243</v>
      </c>
      <c r="F50" t="s">
        <v>71</v>
      </c>
      <c r="G50" t="s">
        <v>244</v>
      </c>
      <c r="H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</row>
    <row r="51" spans="2:15" ht="15.5" x14ac:dyDescent="0.35">
      <c r="B51" t="s">
        <v>75</v>
      </c>
      <c r="C51" t="s">
        <v>6</v>
      </c>
      <c r="D51" s="5">
        <v>298766022967</v>
      </c>
      <c r="E51" s="5">
        <v>330115022761</v>
      </c>
      <c r="F51" s="5">
        <v>316672590599</v>
      </c>
      <c r="G51" s="5">
        <v>224072587699</v>
      </c>
      <c r="I51" s="5">
        <v>982180275164</v>
      </c>
      <c r="J51" s="5">
        <v>834431373367</v>
      </c>
      <c r="K51" s="5">
        <v>799216635841</v>
      </c>
      <c r="L51" s="5">
        <v>1222169265859</v>
      </c>
      <c r="M51" s="5">
        <v>939209437028</v>
      </c>
      <c r="N51" s="5">
        <v>338741071082</v>
      </c>
      <c r="O51" s="5">
        <v>399708012170</v>
      </c>
    </row>
    <row r="52" spans="2:15" ht="15.5" x14ac:dyDescent="0.35">
      <c r="C52" t="s">
        <v>76</v>
      </c>
      <c r="D52" s="5">
        <v>-285127465072</v>
      </c>
      <c r="E52" s="5">
        <v>-315132434435</v>
      </c>
      <c r="F52" s="5">
        <v>-305381660884</v>
      </c>
      <c r="G52" s="5">
        <v>-214775802208</v>
      </c>
      <c r="I52" s="5">
        <v>-942446436085</v>
      </c>
      <c r="J52" s="5">
        <v>-797211369873</v>
      </c>
      <c r="K52" s="5">
        <v>-755491730777</v>
      </c>
      <c r="L52" s="5">
        <v>-1169116416119</v>
      </c>
      <c r="M52" s="5">
        <v>-907385689272</v>
      </c>
      <c r="N52" s="5">
        <v>-324758669058</v>
      </c>
      <c r="O52" s="5">
        <v>-384954142502</v>
      </c>
    </row>
    <row r="53" spans="2:15" ht="15.5" x14ac:dyDescent="0.35">
      <c r="C53" t="s">
        <v>77</v>
      </c>
      <c r="D53" s="5">
        <v>13638557895</v>
      </c>
      <c r="E53" s="5">
        <v>14982588326</v>
      </c>
      <c r="F53" s="5">
        <v>11290929715</v>
      </c>
      <c r="G53" s="5">
        <v>9296785491</v>
      </c>
      <c r="I53" s="5">
        <v>39733839079</v>
      </c>
      <c r="J53" s="5">
        <v>37220003494</v>
      </c>
      <c r="K53" s="5">
        <v>43724905064</v>
      </c>
      <c r="L53" s="5">
        <v>53052849740</v>
      </c>
      <c r="M53" s="5">
        <v>31823747756</v>
      </c>
      <c r="N53" s="5">
        <v>13982402024</v>
      </c>
      <c r="O53" s="5">
        <v>14753869668</v>
      </c>
    </row>
    <row r="54" spans="2:15" ht="15.5" x14ac:dyDescent="0.35">
      <c r="C54" t="s">
        <v>78</v>
      </c>
      <c r="D54" s="5">
        <v>-11388108836</v>
      </c>
      <c r="E54" s="5">
        <v>-10884918148</v>
      </c>
      <c r="F54" s="5">
        <v>-11315889110</v>
      </c>
      <c r="G54" s="5">
        <v>-9723035366</v>
      </c>
      <c r="I54" s="5">
        <v>-40034708136</v>
      </c>
      <c r="J54" s="5">
        <v>-38032423464</v>
      </c>
      <c r="K54" s="5">
        <v>-40757769918</v>
      </c>
      <c r="L54" s="5">
        <v>-41326670935</v>
      </c>
      <c r="M54" s="5">
        <v>-25054337242</v>
      </c>
      <c r="N54" s="5">
        <v>-11032062265</v>
      </c>
      <c r="O54" s="5">
        <v>-13916486591</v>
      </c>
    </row>
    <row r="55" spans="2:15" ht="15.5" x14ac:dyDescent="0.35">
      <c r="C55" t="s">
        <v>245</v>
      </c>
      <c r="D55" s="5">
        <v>-2368644801</v>
      </c>
      <c r="E55" s="5">
        <v>-1590170398</v>
      </c>
      <c r="F55" s="5">
        <v>-2326666001</v>
      </c>
      <c r="G55" s="5">
        <v>-1176088538</v>
      </c>
      <c r="I55" s="5">
        <v>-6156245330</v>
      </c>
      <c r="J55" s="5">
        <v>-5180949538</v>
      </c>
      <c r="K55" s="5">
        <v>-9606015654</v>
      </c>
      <c r="L55" s="5">
        <v>-15195165660</v>
      </c>
      <c r="M55" s="5">
        <v>-8834000518</v>
      </c>
      <c r="N55" s="5">
        <v>-1528753618</v>
      </c>
      <c r="O55" s="5">
        <v>-6192541662</v>
      </c>
    </row>
    <row r="56" spans="2:15" ht="15.5" x14ac:dyDescent="0.35">
      <c r="C56" t="s">
        <v>246</v>
      </c>
      <c r="D56" s="5">
        <v>-9019464035</v>
      </c>
      <c r="E56" s="5">
        <v>-9294747750</v>
      </c>
      <c r="F56" s="5">
        <v>-8989223109</v>
      </c>
      <c r="G56" s="5">
        <v>-8546946828</v>
      </c>
      <c r="I56" s="5">
        <v>-33878462806</v>
      </c>
      <c r="J56" s="5">
        <v>-32851473926</v>
      </c>
      <c r="K56" s="5">
        <v>-31151754264</v>
      </c>
      <c r="L56" s="5">
        <v>-26131505275</v>
      </c>
      <c r="M56" s="5">
        <v>-16220336724</v>
      </c>
      <c r="N56" s="5">
        <v>-9503308647</v>
      </c>
      <c r="O56" s="5">
        <v>-7723944929</v>
      </c>
    </row>
    <row r="57" spans="2:15" ht="15.5" x14ac:dyDescent="0.35">
      <c r="C57" t="s">
        <v>80</v>
      </c>
      <c r="D57" s="5">
        <v>2250449059</v>
      </c>
      <c r="E57" s="5">
        <v>4097670178</v>
      </c>
      <c r="F57" s="5">
        <v>-24959395</v>
      </c>
      <c r="G57" s="5">
        <v>-426249875</v>
      </c>
      <c r="I57" s="5">
        <v>-300869057</v>
      </c>
      <c r="J57" s="5">
        <v>-812419970</v>
      </c>
      <c r="K57" s="5">
        <v>2967135146</v>
      </c>
      <c r="L57" s="5">
        <v>11726178805</v>
      </c>
      <c r="M57" s="5">
        <v>6769410514</v>
      </c>
      <c r="N57" s="5">
        <v>2950339759</v>
      </c>
      <c r="O57" s="5">
        <v>837383077</v>
      </c>
    </row>
    <row r="58" spans="2:15" ht="15.5" x14ac:dyDescent="0.35">
      <c r="C58" t="s">
        <v>81</v>
      </c>
      <c r="D58" s="5">
        <v>2899931319</v>
      </c>
      <c r="E58" s="5">
        <v>1282499292</v>
      </c>
      <c r="F58" s="5">
        <v>4254632257</v>
      </c>
      <c r="G58" s="5">
        <v>1808340605</v>
      </c>
      <c r="I58" s="5">
        <v>7538299509</v>
      </c>
      <c r="J58" s="5">
        <v>5960464592</v>
      </c>
      <c r="K58" s="5">
        <v>6307799721</v>
      </c>
      <c r="L58" s="5">
        <v>3493128078</v>
      </c>
      <c r="M58" s="5">
        <v>643201337</v>
      </c>
      <c r="N58" s="5">
        <v>-794368780</v>
      </c>
      <c r="O58" s="5">
        <v>-167461077</v>
      </c>
    </row>
    <row r="59" spans="2:15" ht="15.5" x14ac:dyDescent="0.35">
      <c r="C59" t="s">
        <v>142</v>
      </c>
      <c r="D59" s="5">
        <v>1777250</v>
      </c>
      <c r="E59" s="5">
        <v>1728044</v>
      </c>
      <c r="F59" s="5">
        <v>803127</v>
      </c>
      <c r="G59" s="5">
        <v>1635790</v>
      </c>
      <c r="I59" s="5">
        <v>4510248</v>
      </c>
      <c r="J59" s="5">
        <v>9732097</v>
      </c>
      <c r="K59" s="5">
        <v>656426574</v>
      </c>
      <c r="L59" s="5">
        <v>366098069</v>
      </c>
      <c r="M59" s="5">
        <v>38717810</v>
      </c>
      <c r="N59" s="5">
        <v>3953945</v>
      </c>
      <c r="O59" s="5">
        <v>430214</v>
      </c>
    </row>
    <row r="60" spans="2:15" ht="15.5" x14ac:dyDescent="0.35">
      <c r="C60" t="s">
        <v>27</v>
      </c>
      <c r="D60" s="5">
        <v>-1341394320</v>
      </c>
      <c r="E60" s="5">
        <v>-1465269264</v>
      </c>
      <c r="F60" s="5">
        <v>-1875060558</v>
      </c>
      <c r="G60" s="5">
        <v>-1962247784</v>
      </c>
      <c r="I60" s="5">
        <v>-7446929253</v>
      </c>
      <c r="J60" s="5">
        <v>-2996641496</v>
      </c>
      <c r="K60" s="5">
        <v>-456062054</v>
      </c>
      <c r="L60" s="5">
        <v>-1323164454</v>
      </c>
      <c r="M60" s="5">
        <v>-1163263195</v>
      </c>
      <c r="N60" s="5">
        <v>-1160502771</v>
      </c>
      <c r="O60" s="5">
        <v>-922442275</v>
      </c>
    </row>
    <row r="61" spans="2:15" ht="15.5" x14ac:dyDescent="0.35">
      <c r="C61" t="s">
        <v>83</v>
      </c>
    </row>
    <row r="62" spans="2:15" ht="15.5" x14ac:dyDescent="0.35">
      <c r="C62" t="s">
        <v>84</v>
      </c>
      <c r="D62" s="5">
        <v>2899931319</v>
      </c>
      <c r="E62" s="5">
        <v>1282499292</v>
      </c>
      <c r="F62" s="5">
        <v>4254632257</v>
      </c>
      <c r="G62" s="5">
        <v>1808340605</v>
      </c>
      <c r="I62" s="5">
        <v>7538299509</v>
      </c>
      <c r="J62" s="5">
        <v>5960464592</v>
      </c>
      <c r="K62" s="5">
        <v>6307799721</v>
      </c>
      <c r="L62" s="5">
        <v>3493128078</v>
      </c>
      <c r="M62" s="5">
        <v>643201337</v>
      </c>
      <c r="N62" s="5">
        <v>-794368780</v>
      </c>
      <c r="O62" s="5">
        <v>-167461077</v>
      </c>
    </row>
    <row r="63" spans="2:15" ht="15.5" x14ac:dyDescent="0.35">
      <c r="C63" t="s">
        <v>29</v>
      </c>
      <c r="D63" s="5">
        <v>5150380378</v>
      </c>
      <c r="E63" s="5">
        <v>5380169470</v>
      </c>
      <c r="F63" s="5">
        <v>4229672862</v>
      </c>
      <c r="G63" s="5">
        <v>1382090730</v>
      </c>
      <c r="I63" s="5">
        <v>7237430452</v>
      </c>
      <c r="J63" s="5">
        <v>5148044622</v>
      </c>
      <c r="K63" s="5">
        <v>9274934867</v>
      </c>
      <c r="L63" s="5">
        <v>15219306883</v>
      </c>
      <c r="M63" s="5">
        <v>7412611851</v>
      </c>
      <c r="N63" s="5">
        <v>2155970979</v>
      </c>
      <c r="O63" s="5">
        <v>669922000</v>
      </c>
    </row>
    <row r="64" spans="2:15" ht="15.5" x14ac:dyDescent="0.35">
      <c r="C64" t="s">
        <v>28</v>
      </c>
      <c r="D64" s="5">
        <v>-1034812327</v>
      </c>
      <c r="E64" s="5">
        <v>-1121849110</v>
      </c>
      <c r="F64" s="5">
        <v>-899915730</v>
      </c>
      <c r="G64" s="5">
        <v>-426049350</v>
      </c>
      <c r="I64" s="5">
        <v>-1763969420</v>
      </c>
      <c r="J64" s="5">
        <v>-1552889497</v>
      </c>
      <c r="K64" s="5">
        <v>-2334609774</v>
      </c>
      <c r="L64" s="5">
        <v>-3333643289</v>
      </c>
      <c r="M64" s="5">
        <v>-1840344242</v>
      </c>
      <c r="N64" s="5">
        <v>-579738607</v>
      </c>
      <c r="O64" s="5">
        <v>-378377229</v>
      </c>
    </row>
    <row r="65" spans="2:15" ht="15.5" x14ac:dyDescent="0.35">
      <c r="C65" t="s">
        <v>89</v>
      </c>
      <c r="D65" s="5">
        <v>4115568051</v>
      </c>
      <c r="E65" s="5">
        <v>4258320360</v>
      </c>
      <c r="F65" s="5">
        <v>3329757132</v>
      </c>
      <c r="G65" s="5">
        <v>956041380</v>
      </c>
      <c r="I65" s="5">
        <v>5473461032</v>
      </c>
      <c r="J65" s="5">
        <v>3595155125</v>
      </c>
      <c r="K65" s="5">
        <v>6940325093</v>
      </c>
      <c r="L65" s="5">
        <v>11885663594</v>
      </c>
      <c r="M65" s="5">
        <v>5572267609</v>
      </c>
      <c r="N65" s="5">
        <v>1576232372</v>
      </c>
      <c r="O65" s="5">
        <v>291544771</v>
      </c>
    </row>
    <row r="66" spans="2:15" ht="15.5" x14ac:dyDescent="0.35">
      <c r="C66" t="s">
        <v>90</v>
      </c>
      <c r="F66" s="5">
        <v>85299552</v>
      </c>
      <c r="I66" s="5">
        <v>85299552</v>
      </c>
      <c r="J66" s="5">
        <v>-155698004</v>
      </c>
      <c r="K66" s="5">
        <v>43762333</v>
      </c>
      <c r="L66" s="5">
        <v>-598267396</v>
      </c>
      <c r="M66" s="5">
        <v>-416567514</v>
      </c>
      <c r="N66" s="5">
        <v>-14927940</v>
      </c>
      <c r="O66" s="5">
        <v>16189285</v>
      </c>
    </row>
    <row r="67" spans="2:15" ht="15.5" x14ac:dyDescent="0.35">
      <c r="C67" t="s">
        <v>91</v>
      </c>
      <c r="D67" s="5">
        <v>4115568051</v>
      </c>
      <c r="E67" s="5">
        <v>4258320360</v>
      </c>
      <c r="F67" s="5">
        <v>3415056684</v>
      </c>
      <c r="G67" s="5">
        <v>956041380</v>
      </c>
      <c r="I67" s="5">
        <v>5558760584</v>
      </c>
      <c r="J67" s="5">
        <v>3439457121</v>
      </c>
      <c r="K67" s="5">
        <v>6984087426</v>
      </c>
      <c r="L67" s="5">
        <v>11287396198</v>
      </c>
      <c r="M67" s="5">
        <v>5155700095</v>
      </c>
      <c r="N67" s="5">
        <v>1561304432</v>
      </c>
      <c r="O67" s="5">
        <v>307734056</v>
      </c>
    </row>
    <row r="68" spans="2:15" ht="15.5" x14ac:dyDescent="0.35">
      <c r="C68" t="s">
        <v>92</v>
      </c>
      <c r="D68" s="5">
        <v>4115568051</v>
      </c>
      <c r="E68" s="5">
        <v>4258320360</v>
      </c>
      <c r="F68" s="5">
        <v>3329757132</v>
      </c>
      <c r="G68" s="5">
        <v>956041380</v>
      </c>
      <c r="I68" s="5">
        <v>5473461032</v>
      </c>
      <c r="J68" s="5">
        <v>3595155125</v>
      </c>
      <c r="K68" s="5">
        <v>6940325093</v>
      </c>
      <c r="L68" s="5">
        <v>11885663594</v>
      </c>
      <c r="M68" s="5">
        <v>5572267609</v>
      </c>
      <c r="N68" s="5">
        <v>1576232372</v>
      </c>
      <c r="O68" s="5">
        <v>291544771</v>
      </c>
    </row>
    <row r="69" spans="2:15" ht="15.5" x14ac:dyDescent="0.35">
      <c r="C69" t="s">
        <v>8</v>
      </c>
      <c r="D69" s="5">
        <v>4115568051</v>
      </c>
      <c r="E69" s="5">
        <v>4258320360</v>
      </c>
      <c r="F69" s="5">
        <v>3415056684</v>
      </c>
      <c r="G69" s="5">
        <v>956041380</v>
      </c>
      <c r="I69" s="5">
        <v>5558760584</v>
      </c>
      <c r="J69" s="5">
        <v>3439457121</v>
      </c>
      <c r="K69" s="5">
        <v>6984087426</v>
      </c>
      <c r="L69" s="5">
        <v>11287396198</v>
      </c>
      <c r="M69" s="5">
        <v>5155700095</v>
      </c>
      <c r="N69" s="5">
        <v>1561304432</v>
      </c>
      <c r="O69" s="5">
        <v>307734056</v>
      </c>
    </row>
    <row r="70" spans="2:15" ht="15.5" x14ac:dyDescent="0.35">
      <c r="C70" t="s">
        <v>94</v>
      </c>
      <c r="D70" s="5">
        <v>4115568051</v>
      </c>
      <c r="E70" s="5">
        <v>4258320360</v>
      </c>
      <c r="F70" s="5">
        <v>3329757132</v>
      </c>
      <c r="G70" s="5">
        <v>956041380</v>
      </c>
      <c r="I70" s="5">
        <v>5473461032</v>
      </c>
      <c r="J70" s="5">
        <v>3595155125</v>
      </c>
      <c r="K70" s="5">
        <v>6940325093</v>
      </c>
      <c r="L70" s="5">
        <v>11885663594</v>
      </c>
      <c r="M70" s="5">
        <v>5572267609</v>
      </c>
      <c r="N70" s="5">
        <v>1576232372</v>
      </c>
      <c r="O70" s="5">
        <v>291544771</v>
      </c>
    </row>
    <row r="71" spans="2:15" ht="15.5" x14ac:dyDescent="0.35">
      <c r="C71" t="s">
        <v>95</v>
      </c>
      <c r="D71" s="5">
        <v>4115568051</v>
      </c>
      <c r="E71" s="5">
        <v>4258320360</v>
      </c>
      <c r="F71" s="5">
        <v>3415056684</v>
      </c>
      <c r="G71" s="5">
        <v>956041380</v>
      </c>
      <c r="I71" s="5">
        <v>5558760584</v>
      </c>
      <c r="J71" s="5">
        <v>3439457121</v>
      </c>
      <c r="K71" s="5">
        <v>6984087426</v>
      </c>
      <c r="L71" s="5">
        <v>11287396198</v>
      </c>
      <c r="M71" s="5">
        <v>5155700095</v>
      </c>
      <c r="N71" s="5">
        <v>1561304432</v>
      </c>
      <c r="O71" s="5">
        <v>307734056</v>
      </c>
    </row>
    <row r="72" spans="2:15" ht="15.5" x14ac:dyDescent="0.35">
      <c r="C72" t="s">
        <v>96</v>
      </c>
      <c r="D72" s="5">
        <v>4115568051</v>
      </c>
      <c r="E72" s="5">
        <v>4258320360</v>
      </c>
      <c r="F72" s="5">
        <v>3415056684</v>
      </c>
      <c r="G72" s="5">
        <v>956041380</v>
      </c>
      <c r="I72" s="5">
        <v>5558760584</v>
      </c>
      <c r="J72" s="5">
        <v>3439457121</v>
      </c>
      <c r="K72" s="5">
        <v>6984087426</v>
      </c>
      <c r="L72" s="5">
        <v>11287396198</v>
      </c>
      <c r="M72" s="5">
        <v>5155700095</v>
      </c>
      <c r="N72" s="5">
        <v>1561304432</v>
      </c>
      <c r="O72" s="5">
        <v>307734056</v>
      </c>
    </row>
    <row r="74" spans="2:15" ht="15.5" x14ac:dyDescent="0.35">
      <c r="B74" t="s">
        <v>97</v>
      </c>
      <c r="C74" t="s">
        <v>98</v>
      </c>
    </row>
    <row r="75" spans="2:15" ht="15.5" x14ac:dyDescent="0.35">
      <c r="C75" t="s">
        <v>99</v>
      </c>
    </row>
    <row r="76" spans="2:15" ht="15.5" x14ac:dyDescent="0.35">
      <c r="C76" t="s">
        <v>20</v>
      </c>
      <c r="D76" s="5">
        <v>14005100402</v>
      </c>
      <c r="E76" s="5">
        <v>49717684532</v>
      </c>
      <c r="F76" s="5">
        <v>1805621319</v>
      </c>
      <c r="G76" s="5">
        <v>967794984</v>
      </c>
      <c r="I76" s="5">
        <v>1805621319</v>
      </c>
      <c r="J76" s="5">
        <v>1573186187</v>
      </c>
      <c r="K76" s="5">
        <v>7663713961</v>
      </c>
      <c r="L76" s="5">
        <v>9790582089</v>
      </c>
      <c r="M76" s="5">
        <v>17019925656</v>
      </c>
      <c r="N76" s="5">
        <v>7756292694</v>
      </c>
      <c r="O76" s="5">
        <v>1752115387</v>
      </c>
    </row>
    <row r="77" spans="2:15" ht="15.5" x14ac:dyDescent="0.35">
      <c r="C77" t="s">
        <v>100</v>
      </c>
      <c r="D77" s="5">
        <v>11865652560</v>
      </c>
      <c r="E77" s="5">
        <v>9977955850</v>
      </c>
      <c r="F77" s="5">
        <v>10342153671</v>
      </c>
      <c r="G77" s="5">
        <v>2594668104</v>
      </c>
      <c r="I77" s="5">
        <v>10342153671</v>
      </c>
      <c r="J77" s="5">
        <v>4215512014</v>
      </c>
      <c r="K77" s="5">
        <v>3681652382</v>
      </c>
      <c r="L77" s="5">
        <v>1989772679</v>
      </c>
      <c r="M77" s="5">
        <v>12585842204</v>
      </c>
      <c r="N77" s="5">
        <v>5894482959</v>
      </c>
      <c r="O77" s="5">
        <v>6900015990</v>
      </c>
    </row>
    <row r="78" spans="2:15" ht="15.5" x14ac:dyDescent="0.35">
      <c r="C78" t="s">
        <v>250</v>
      </c>
      <c r="E78" s="5">
        <v>134528678</v>
      </c>
      <c r="F78" s="5">
        <v>93099878</v>
      </c>
      <c r="G78" s="5">
        <v>23517709</v>
      </c>
      <c r="I78" s="5">
        <v>93099878</v>
      </c>
      <c r="J78" s="5">
        <v>203840060</v>
      </c>
      <c r="K78" s="5">
        <v>107334172</v>
      </c>
      <c r="L78" s="5">
        <v>46406135</v>
      </c>
      <c r="M78" s="5">
        <v>1015136841</v>
      </c>
      <c r="N78" s="5">
        <v>380015223</v>
      </c>
      <c r="O78" s="5">
        <v>238586773</v>
      </c>
    </row>
    <row r="79" spans="2:15" ht="15.5" x14ac:dyDescent="0.35">
      <c r="C79" t="s">
        <v>249</v>
      </c>
      <c r="O79" s="5">
        <v>295300</v>
      </c>
    </row>
    <row r="80" spans="2:15" ht="15.5" x14ac:dyDescent="0.35">
      <c r="C80" t="s">
        <v>251</v>
      </c>
      <c r="D80" s="5">
        <v>11865652560</v>
      </c>
      <c r="E80" s="5">
        <v>9977955850</v>
      </c>
      <c r="F80" s="5">
        <v>10342153671</v>
      </c>
      <c r="G80" s="5">
        <v>2594668104</v>
      </c>
      <c r="I80" s="5">
        <v>10342153671</v>
      </c>
      <c r="J80" s="5">
        <v>4215512014</v>
      </c>
      <c r="K80" s="5">
        <v>3681652382</v>
      </c>
      <c r="L80" s="5">
        <v>1989772679</v>
      </c>
      <c r="M80" s="5">
        <v>12585842204</v>
      </c>
      <c r="N80" s="5">
        <v>5894482959</v>
      </c>
      <c r="O80" s="5">
        <v>6900015990</v>
      </c>
    </row>
    <row r="81" spans="3:15" ht="15.5" x14ac:dyDescent="0.35">
      <c r="C81" t="s">
        <v>103</v>
      </c>
      <c r="D81" s="5">
        <v>125264261158</v>
      </c>
      <c r="E81" s="5">
        <v>88823918497</v>
      </c>
      <c r="F81" s="5">
        <v>49720008844</v>
      </c>
      <c r="G81" s="5">
        <v>98942914971</v>
      </c>
      <c r="I81" s="5">
        <v>49720008844</v>
      </c>
      <c r="J81" s="5">
        <v>95521934754</v>
      </c>
      <c r="K81" s="5">
        <v>52881796682</v>
      </c>
      <c r="L81" s="5">
        <v>35401507817</v>
      </c>
      <c r="M81" s="5">
        <v>20967106082</v>
      </c>
      <c r="N81" s="5">
        <v>12047971357</v>
      </c>
      <c r="O81" s="5">
        <v>8726283148</v>
      </c>
    </row>
    <row r="82" spans="3:15" ht="15.5" x14ac:dyDescent="0.35">
      <c r="C82" t="s">
        <v>102</v>
      </c>
      <c r="D82" s="5">
        <v>44059056774</v>
      </c>
      <c r="E82" s="5">
        <v>81219888814</v>
      </c>
      <c r="F82" s="5">
        <v>118032410423</v>
      </c>
      <c r="G82" s="5">
        <v>60288769756</v>
      </c>
      <c r="I82" s="5">
        <v>118032410423</v>
      </c>
      <c r="J82" s="5">
        <v>40255897177</v>
      </c>
      <c r="K82" s="5">
        <v>7869636437</v>
      </c>
      <c r="L82" s="5">
        <v>8161903891</v>
      </c>
      <c r="M82" s="5">
        <v>335957635</v>
      </c>
      <c r="N82" s="5">
        <v>452448105</v>
      </c>
      <c r="O82" s="5">
        <v>162809513</v>
      </c>
    </row>
    <row r="83" spans="3:15" ht="15.5" x14ac:dyDescent="0.35">
      <c r="C83" t="s">
        <v>252</v>
      </c>
      <c r="D83" s="5">
        <v>44059056774</v>
      </c>
      <c r="E83" s="5">
        <v>81219888814</v>
      </c>
      <c r="F83" s="5">
        <v>118032410423</v>
      </c>
      <c r="G83" s="5">
        <v>60288769756</v>
      </c>
      <c r="I83" s="5">
        <v>118032410423</v>
      </c>
      <c r="J83" s="5">
        <v>40255897177</v>
      </c>
      <c r="K83" s="5">
        <v>7869636437</v>
      </c>
      <c r="L83" s="5">
        <v>8161903891</v>
      </c>
      <c r="M83" s="5">
        <v>335957635</v>
      </c>
      <c r="N83" s="5">
        <v>452448105</v>
      </c>
      <c r="O83" s="5">
        <v>162809513</v>
      </c>
    </row>
    <row r="84" spans="3:15" ht="15.5" x14ac:dyDescent="0.35">
      <c r="C84" t="s">
        <v>83</v>
      </c>
      <c r="D84" s="5">
        <v>2579266681</v>
      </c>
      <c r="E84" s="5">
        <v>2579266681</v>
      </c>
      <c r="F84" s="5">
        <v>2579266681</v>
      </c>
      <c r="G84" s="5">
        <v>2358527214</v>
      </c>
      <c r="I84" s="5">
        <v>2579266681</v>
      </c>
      <c r="J84" s="5">
        <v>2358527214</v>
      </c>
      <c r="K84" s="5">
        <v>2166439068</v>
      </c>
      <c r="L84" s="5">
        <v>1810485837</v>
      </c>
      <c r="M84" s="5">
        <v>1085072602</v>
      </c>
      <c r="N84" s="5">
        <v>478300551</v>
      </c>
      <c r="O84" s="5">
        <v>188934310</v>
      </c>
    </row>
    <row r="85" spans="3:15" ht="15.5" x14ac:dyDescent="0.35">
      <c r="C85" t="s">
        <v>104</v>
      </c>
      <c r="D85" s="5">
        <v>202587182707</v>
      </c>
      <c r="E85" s="5">
        <v>235988919534</v>
      </c>
      <c r="F85" s="5">
        <v>182218633608</v>
      </c>
      <c r="G85" s="5">
        <v>180703744507</v>
      </c>
      <c r="I85" s="5">
        <v>182218633608</v>
      </c>
      <c r="J85" s="5">
        <v>156189878457</v>
      </c>
      <c r="K85" s="5">
        <v>84832680493</v>
      </c>
      <c r="L85" s="5">
        <v>73787882640</v>
      </c>
      <c r="M85" s="5">
        <v>65211406174</v>
      </c>
      <c r="N85" s="5">
        <v>31380321841</v>
      </c>
      <c r="O85" s="5">
        <v>26928817210</v>
      </c>
    </row>
    <row r="86" spans="3:15" ht="15.5" x14ac:dyDescent="0.35">
      <c r="C86" t="s">
        <v>105</v>
      </c>
    </row>
    <row r="87" spans="3:15" ht="15.5" x14ac:dyDescent="0.35">
      <c r="C87" t="s">
        <v>562</v>
      </c>
      <c r="N87" s="5">
        <v>255000000</v>
      </c>
      <c r="O87" s="5">
        <v>3311657500</v>
      </c>
    </row>
    <row r="88" spans="3:15" ht="15.5" x14ac:dyDescent="0.35">
      <c r="C88" t="s">
        <v>107</v>
      </c>
      <c r="D88" s="5">
        <v>17562841953</v>
      </c>
      <c r="E88" s="5">
        <v>17851137501</v>
      </c>
      <c r="F88" s="5">
        <v>17420952124</v>
      </c>
      <c r="G88" s="5">
        <v>16592122637</v>
      </c>
      <c r="I88" s="5">
        <v>17420952124</v>
      </c>
      <c r="J88" s="5">
        <v>17484587913</v>
      </c>
      <c r="K88" s="5">
        <v>17479403309</v>
      </c>
      <c r="L88" s="5">
        <v>17290152893</v>
      </c>
      <c r="M88" s="5">
        <v>15222040418</v>
      </c>
      <c r="N88" s="5">
        <v>14886679245</v>
      </c>
      <c r="O88" s="5">
        <v>8835327353</v>
      </c>
    </row>
    <row r="89" spans="3:15" ht="15.5" x14ac:dyDescent="0.35">
      <c r="C89" t="s">
        <v>106</v>
      </c>
      <c r="D89" s="5">
        <v>910051279</v>
      </c>
      <c r="E89" s="5">
        <v>928624774</v>
      </c>
      <c r="F89" s="5">
        <v>947198266</v>
      </c>
      <c r="G89" s="5">
        <v>965771765</v>
      </c>
      <c r="I89" s="5">
        <v>947198266</v>
      </c>
      <c r="J89" s="5">
        <v>1021492248</v>
      </c>
      <c r="K89" s="5">
        <v>1095786232</v>
      </c>
      <c r="L89" s="5">
        <v>1170080216</v>
      </c>
      <c r="M89" s="5">
        <v>1244424200</v>
      </c>
      <c r="N89" s="5">
        <v>1318718180</v>
      </c>
    </row>
    <row r="90" spans="3:15" ht="15.5" x14ac:dyDescent="0.35">
      <c r="C90" t="s">
        <v>108</v>
      </c>
      <c r="D90" s="5">
        <v>12843478043</v>
      </c>
      <c r="E90" s="5">
        <v>13865735705</v>
      </c>
      <c r="F90" s="5">
        <v>14619551193</v>
      </c>
      <c r="G90" s="5">
        <v>15388174023</v>
      </c>
      <c r="I90" s="5">
        <v>14619551193</v>
      </c>
      <c r="J90" s="5">
        <v>18514937973</v>
      </c>
      <c r="K90" s="5">
        <v>20437157377</v>
      </c>
      <c r="L90" s="5">
        <v>16015299807</v>
      </c>
      <c r="M90" s="5">
        <v>14229144479</v>
      </c>
      <c r="N90" s="5">
        <v>143452513</v>
      </c>
      <c r="O90" s="5">
        <v>215178769</v>
      </c>
    </row>
    <row r="91" spans="3:15" ht="15.5" x14ac:dyDescent="0.35">
      <c r="C91" t="s">
        <v>109</v>
      </c>
      <c r="D91" s="5">
        <v>88362149</v>
      </c>
      <c r="E91" s="5">
        <v>540181515</v>
      </c>
      <c r="F91" s="5">
        <v>540181515</v>
      </c>
      <c r="G91" s="5">
        <v>221893502</v>
      </c>
      <c r="I91" s="5">
        <v>540181515</v>
      </c>
      <c r="J91" s="5">
        <v>257613502</v>
      </c>
      <c r="K91" s="5">
        <v>363996755</v>
      </c>
      <c r="L91" s="5">
        <v>343992307</v>
      </c>
      <c r="M91" s="5">
        <v>266202560</v>
      </c>
      <c r="N91" s="5">
        <v>112300721</v>
      </c>
      <c r="O91" s="5">
        <v>57600343</v>
      </c>
    </row>
    <row r="92" spans="3:15" ht="15.5" x14ac:dyDescent="0.35">
      <c r="C92" t="s">
        <v>110</v>
      </c>
      <c r="D92" s="5">
        <v>33678106010</v>
      </c>
      <c r="E92" s="5">
        <v>35359068241</v>
      </c>
      <c r="F92" s="5">
        <v>34813771844</v>
      </c>
      <c r="G92" s="5">
        <v>34986408810</v>
      </c>
      <c r="I92" s="5">
        <v>34813771844</v>
      </c>
      <c r="J92" s="5">
        <v>38588213692</v>
      </c>
      <c r="K92" s="5">
        <v>39376343673</v>
      </c>
      <c r="L92" s="5">
        <v>35338411356</v>
      </c>
      <c r="M92" s="5">
        <v>30961811657</v>
      </c>
      <c r="N92" s="5">
        <v>17604042339</v>
      </c>
      <c r="O92" s="5">
        <v>12419763965</v>
      </c>
    </row>
    <row r="93" spans="3:15" ht="15.5" x14ac:dyDescent="0.35">
      <c r="C93" t="s">
        <v>111</v>
      </c>
      <c r="D93" s="5">
        <v>236265288717</v>
      </c>
      <c r="E93" s="5">
        <v>271347987775</v>
      </c>
      <c r="F93" s="5">
        <v>217032405452</v>
      </c>
      <c r="G93" s="5">
        <v>215690153317</v>
      </c>
      <c r="I93" s="5">
        <v>217032405452</v>
      </c>
      <c r="J93" s="5">
        <v>194778092149</v>
      </c>
      <c r="K93" s="5">
        <v>124209024166</v>
      </c>
      <c r="L93" s="5">
        <v>109126293996</v>
      </c>
      <c r="M93" s="5">
        <v>96173217831</v>
      </c>
      <c r="N93" s="5">
        <v>48984364180</v>
      </c>
      <c r="O93" s="5">
        <v>39348581175</v>
      </c>
    </row>
    <row r="94" spans="3:15" ht="15.5" x14ac:dyDescent="0.35">
      <c r="C94" t="s">
        <v>112</v>
      </c>
    </row>
    <row r="95" spans="3:15" ht="15.5" x14ac:dyDescent="0.35">
      <c r="C95" t="s">
        <v>113</v>
      </c>
    </row>
    <row r="96" spans="3:15" ht="15.5" x14ac:dyDescent="0.35">
      <c r="C96" t="s">
        <v>114</v>
      </c>
      <c r="D96" s="5">
        <v>121958990804</v>
      </c>
      <c r="E96" s="5">
        <v>160121414127</v>
      </c>
      <c r="F96" s="5">
        <v>110402759625</v>
      </c>
      <c r="G96" s="5">
        <v>113126243914</v>
      </c>
      <c r="I96" s="5">
        <v>110402759625</v>
      </c>
      <c r="J96" s="5">
        <v>94357886646</v>
      </c>
      <c r="K96" s="5">
        <v>24279360333</v>
      </c>
      <c r="L96" s="5">
        <v>14772380743</v>
      </c>
      <c r="M96" s="5">
        <v>13280009332</v>
      </c>
      <c r="N96" s="5">
        <v>14002698966</v>
      </c>
      <c r="O96" s="5">
        <v>5397351723</v>
      </c>
    </row>
    <row r="97" spans="3:15" ht="15.5" x14ac:dyDescent="0.35">
      <c r="C97" t="s">
        <v>119</v>
      </c>
      <c r="D97" s="5">
        <v>50371912683</v>
      </c>
      <c r="E97" s="5">
        <v>58113027423</v>
      </c>
      <c r="F97" s="5">
        <v>54516406696</v>
      </c>
      <c r="G97" s="5">
        <v>77936847259</v>
      </c>
      <c r="I97" s="5">
        <v>54516406696</v>
      </c>
      <c r="J97" s="5">
        <v>49228684318</v>
      </c>
      <c r="K97" s="5">
        <v>187559642</v>
      </c>
      <c r="L97" s="5">
        <v>102768300</v>
      </c>
      <c r="M97" s="5">
        <v>57171152</v>
      </c>
      <c r="N97" s="5">
        <v>88570245</v>
      </c>
      <c r="O97" s="5">
        <v>113529417</v>
      </c>
    </row>
    <row r="98" spans="3:15" ht="15.5" x14ac:dyDescent="0.35">
      <c r="C98" t="s">
        <v>115</v>
      </c>
    </row>
    <row r="99" spans="3:15" ht="15.5" x14ac:dyDescent="0.35">
      <c r="C99" t="s">
        <v>253</v>
      </c>
      <c r="D99" s="5">
        <v>2573156241</v>
      </c>
      <c r="E99" s="5">
        <v>3145996158</v>
      </c>
      <c r="F99" s="5">
        <v>4151886765</v>
      </c>
      <c r="G99" s="5">
        <v>8596299209</v>
      </c>
      <c r="I99" s="5">
        <v>4151886765</v>
      </c>
      <c r="J99" s="5">
        <v>14659469110</v>
      </c>
      <c r="K99" s="5">
        <v>5360190386</v>
      </c>
      <c r="L99" s="5">
        <v>605069064</v>
      </c>
      <c r="M99" s="5">
        <v>109308250</v>
      </c>
      <c r="N99" s="5">
        <v>4985167465</v>
      </c>
      <c r="O99" s="5">
        <v>2306670300</v>
      </c>
    </row>
    <row r="100" spans="3:15" ht="15.5" x14ac:dyDescent="0.35">
      <c r="C100" t="s">
        <v>118</v>
      </c>
    </row>
    <row r="101" spans="3:15" ht="15.5" x14ac:dyDescent="0.35">
      <c r="C101" t="s">
        <v>254</v>
      </c>
      <c r="E101" s="5">
        <v>134528678</v>
      </c>
      <c r="F101" s="5">
        <v>93099878</v>
      </c>
      <c r="G101" s="5">
        <v>23517709</v>
      </c>
      <c r="I101" s="5">
        <v>93099878</v>
      </c>
      <c r="J101" s="5">
        <v>203840060</v>
      </c>
      <c r="K101" s="5">
        <v>107334172</v>
      </c>
      <c r="L101" s="5">
        <v>46406135</v>
      </c>
      <c r="M101" s="5">
        <v>1015136841</v>
      </c>
      <c r="N101" s="5">
        <v>380015223</v>
      </c>
      <c r="O101" s="5">
        <v>238586773</v>
      </c>
    </row>
    <row r="102" spans="3:15" ht="15.5" x14ac:dyDescent="0.35">
      <c r="C102" t="s">
        <v>116</v>
      </c>
      <c r="D102" s="5">
        <v>312023525</v>
      </c>
      <c r="E102" s="5">
        <v>417423202</v>
      </c>
      <c r="F102" s="5">
        <v>301079205</v>
      </c>
      <c r="G102" s="5">
        <v>637520449</v>
      </c>
      <c r="I102" s="5">
        <v>301079205</v>
      </c>
      <c r="J102" s="5">
        <v>1643071161</v>
      </c>
      <c r="K102" s="5">
        <v>1196477652</v>
      </c>
      <c r="L102" s="5">
        <v>305250000</v>
      </c>
      <c r="M102" s="5">
        <v>299279268</v>
      </c>
      <c r="N102" s="5">
        <v>401219581</v>
      </c>
      <c r="O102" s="5">
        <v>297231182</v>
      </c>
    </row>
    <row r="103" spans="3:15" ht="15.5" x14ac:dyDescent="0.35">
      <c r="C103" t="s">
        <v>117</v>
      </c>
      <c r="D103" s="5">
        <v>4993036168</v>
      </c>
      <c r="E103" s="5">
        <v>6050149540</v>
      </c>
      <c r="F103" s="5">
        <v>6118312574</v>
      </c>
      <c r="G103" s="5">
        <v>6025864729</v>
      </c>
      <c r="I103" s="5">
        <v>6118312574</v>
      </c>
      <c r="J103" s="5">
        <v>4878918394</v>
      </c>
      <c r="K103" s="5">
        <v>2678089825</v>
      </c>
      <c r="L103" s="5">
        <v>1968625490</v>
      </c>
      <c r="M103" s="5">
        <v>1684250820</v>
      </c>
      <c r="N103" s="5">
        <v>682840785</v>
      </c>
      <c r="O103" s="5">
        <v>130237019</v>
      </c>
    </row>
    <row r="104" spans="3:15" ht="15.5" x14ac:dyDescent="0.35">
      <c r="C104" t="s">
        <v>120</v>
      </c>
    </row>
    <row r="105" spans="3:15" ht="15.5" x14ac:dyDescent="0.35">
      <c r="C105" t="s">
        <v>313</v>
      </c>
      <c r="K105" s="5">
        <v>2400000000</v>
      </c>
      <c r="L105" s="5">
        <v>3000000000</v>
      </c>
      <c r="M105" s="5">
        <v>3600000000</v>
      </c>
      <c r="N105" s="5">
        <v>4200000000</v>
      </c>
      <c r="O105" s="5">
        <v>4800000000</v>
      </c>
    </row>
    <row r="106" spans="3:15" ht="15.5" x14ac:dyDescent="0.35">
      <c r="C106" t="s">
        <v>563</v>
      </c>
      <c r="D106" s="5">
        <v>732776367</v>
      </c>
      <c r="E106" s="5">
        <v>768547734</v>
      </c>
      <c r="F106" s="5">
        <v>429940273</v>
      </c>
      <c r="I106" s="5">
        <v>429940273</v>
      </c>
      <c r="K106" s="5">
        <v>47346516</v>
      </c>
      <c r="L106" s="5">
        <v>40120783</v>
      </c>
      <c r="O106" s="5">
        <v>52110069</v>
      </c>
    </row>
    <row r="107" spans="3:15" ht="15.5" x14ac:dyDescent="0.35">
      <c r="C107" t="s">
        <v>121</v>
      </c>
      <c r="D107" s="5">
        <v>1907336371</v>
      </c>
      <c r="E107" s="5">
        <v>2204874299</v>
      </c>
      <c r="F107" s="5">
        <v>2178248976</v>
      </c>
      <c r="G107" s="5">
        <v>1950000000</v>
      </c>
      <c r="I107" s="5">
        <v>2178248976</v>
      </c>
      <c r="J107" s="5">
        <v>2447577566</v>
      </c>
      <c r="K107" s="5">
        <v>835355501</v>
      </c>
      <c r="L107" s="5">
        <v>818576121</v>
      </c>
      <c r="M107" s="5">
        <v>600000000</v>
      </c>
      <c r="N107" s="5">
        <v>652110069</v>
      </c>
      <c r="O107" s="5">
        <v>683905277</v>
      </c>
    </row>
    <row r="108" spans="3:15" ht="15.5" x14ac:dyDescent="0.35">
      <c r="C108" t="s">
        <v>122</v>
      </c>
      <c r="D108" s="5">
        <v>3312043048</v>
      </c>
      <c r="E108" s="5">
        <v>3347814415</v>
      </c>
      <c r="F108" s="5">
        <v>3009206954</v>
      </c>
      <c r="G108" s="5">
        <v>2358527214</v>
      </c>
      <c r="I108" s="5">
        <v>3009206954</v>
      </c>
      <c r="J108" s="5">
        <v>2358527214</v>
      </c>
      <c r="K108" s="5">
        <v>4613785584</v>
      </c>
      <c r="L108" s="5">
        <v>4850606620</v>
      </c>
      <c r="M108" s="5">
        <v>4685072602</v>
      </c>
      <c r="N108" s="5">
        <v>4686624867</v>
      </c>
      <c r="O108" s="5">
        <v>5217493537</v>
      </c>
    </row>
    <row r="109" spans="3:15" ht="15.5" x14ac:dyDescent="0.35">
      <c r="C109" t="s">
        <v>123</v>
      </c>
      <c r="D109" s="5">
        <v>3312043048</v>
      </c>
      <c r="E109" s="5">
        <v>3347814415</v>
      </c>
      <c r="F109" s="5">
        <v>3009206954</v>
      </c>
      <c r="G109" s="5">
        <v>2358527214</v>
      </c>
      <c r="I109" s="5">
        <v>3009206954</v>
      </c>
      <c r="J109" s="5">
        <v>2358527214</v>
      </c>
      <c r="K109" s="5">
        <v>4613785584</v>
      </c>
      <c r="L109" s="5">
        <v>4850606620</v>
      </c>
      <c r="M109" s="5">
        <v>4685072602</v>
      </c>
      <c r="N109" s="5">
        <v>4686624867</v>
      </c>
      <c r="O109" s="5">
        <v>5217493537</v>
      </c>
    </row>
    <row r="110" spans="3:15" ht="15.5" x14ac:dyDescent="0.35">
      <c r="C110" t="s">
        <v>124</v>
      </c>
    </row>
    <row r="111" spans="3:15" ht="15.5" x14ac:dyDescent="0.35">
      <c r="C111" t="s">
        <v>125</v>
      </c>
      <c r="D111" s="5">
        <v>732776367</v>
      </c>
      <c r="E111" s="5">
        <v>768547734</v>
      </c>
      <c r="F111" s="5">
        <v>429940273</v>
      </c>
      <c r="I111" s="5">
        <v>429940273</v>
      </c>
      <c r="K111" s="5">
        <v>2447346516</v>
      </c>
      <c r="L111" s="5">
        <v>3040120783</v>
      </c>
      <c r="M111" s="5">
        <v>3600000000</v>
      </c>
      <c r="N111" s="5">
        <v>4200000000</v>
      </c>
      <c r="O111" s="5">
        <v>4852110069</v>
      </c>
    </row>
    <row r="112" spans="3:15" ht="15.5" x14ac:dyDescent="0.35">
      <c r="C112" t="s">
        <v>532</v>
      </c>
      <c r="N112" s="5">
        <v>8324316</v>
      </c>
      <c r="O112" s="5">
        <v>176449158</v>
      </c>
    </row>
    <row r="113" spans="2:15" ht="15.5" x14ac:dyDescent="0.35">
      <c r="C113" t="s">
        <v>126</v>
      </c>
      <c r="D113" s="5">
        <v>125271033852</v>
      </c>
      <c r="E113" s="5">
        <v>163469228542</v>
      </c>
      <c r="F113" s="5">
        <v>113411966579</v>
      </c>
      <c r="G113" s="5">
        <v>115484771128</v>
      </c>
      <c r="I113" s="5">
        <v>113411966579</v>
      </c>
      <c r="J113" s="5">
        <v>96716413860</v>
      </c>
      <c r="K113" s="5">
        <v>28893145917</v>
      </c>
      <c r="L113" s="5">
        <v>19622987363</v>
      </c>
      <c r="M113" s="5">
        <v>17965081934</v>
      </c>
      <c r="N113" s="5">
        <v>18689323833</v>
      </c>
      <c r="O113" s="5">
        <v>10614845260</v>
      </c>
    </row>
    <row r="114" spans="2:15" ht="15.5" x14ac:dyDescent="0.35">
      <c r="C114" t="s">
        <v>127</v>
      </c>
    </row>
    <row r="115" spans="2:15" ht="15.5" x14ac:dyDescent="0.35">
      <c r="C115" t="s">
        <v>128</v>
      </c>
      <c r="D115" s="5">
        <v>40002896760</v>
      </c>
      <c r="E115" s="5">
        <v>40002896760</v>
      </c>
      <c r="F115" s="5">
        <v>40002896760</v>
      </c>
      <c r="G115" s="5">
        <v>40002896760</v>
      </c>
      <c r="I115" s="5">
        <v>40002896760</v>
      </c>
      <c r="J115" s="5">
        <v>40002896760</v>
      </c>
      <c r="K115" s="5">
        <v>40002896760</v>
      </c>
      <c r="L115" s="5">
        <v>40002099720</v>
      </c>
      <c r="M115" s="5">
        <v>40000000000</v>
      </c>
      <c r="N115" s="5">
        <v>30000000000</v>
      </c>
      <c r="O115" s="5">
        <v>30000000000</v>
      </c>
    </row>
    <row r="116" spans="2:15" ht="15.5" x14ac:dyDescent="0.35">
      <c r="C116" t="s">
        <v>129</v>
      </c>
      <c r="D116" s="5">
        <v>33267191995</v>
      </c>
      <c r="E116" s="5">
        <v>33267191995</v>
      </c>
      <c r="F116" s="5">
        <v>33267191995</v>
      </c>
      <c r="G116" s="5">
        <v>33267191995</v>
      </c>
      <c r="I116" s="5">
        <v>33267191995</v>
      </c>
      <c r="J116" s="5">
        <v>33267191995</v>
      </c>
      <c r="K116" s="5">
        <v>33267191995</v>
      </c>
      <c r="L116" s="5">
        <v>33254040835</v>
      </c>
      <c r="M116" s="5">
        <v>32757395455</v>
      </c>
    </row>
    <row r="117" spans="2:15" ht="15.5" x14ac:dyDescent="0.35">
      <c r="C117" t="s">
        <v>130</v>
      </c>
      <c r="D117" s="5">
        <v>37724166110</v>
      </c>
      <c r="E117" s="5">
        <v>34608670478</v>
      </c>
      <c r="F117" s="5">
        <v>30350350118</v>
      </c>
      <c r="G117" s="5">
        <v>26935293434</v>
      </c>
      <c r="I117" s="5">
        <v>30350350118</v>
      </c>
      <c r="J117" s="5">
        <v>24791589534</v>
      </c>
      <c r="K117" s="5">
        <v>22045789494</v>
      </c>
      <c r="L117" s="5">
        <v>16247166078</v>
      </c>
      <c r="M117" s="5">
        <v>5450740442</v>
      </c>
      <c r="N117" s="5">
        <v>295040347</v>
      </c>
      <c r="O117" s="5">
        <v>-1266264085</v>
      </c>
    </row>
    <row r="118" spans="2:15" ht="15.5" x14ac:dyDescent="0.35">
      <c r="C118" t="s">
        <v>257</v>
      </c>
      <c r="D118" s="5">
        <v>7116673666</v>
      </c>
      <c r="E118" s="5">
        <v>7116673666</v>
      </c>
      <c r="F118" s="5">
        <v>7116673666</v>
      </c>
      <c r="G118" s="5">
        <v>7116673666</v>
      </c>
      <c r="I118" s="5">
        <v>7116673666</v>
      </c>
      <c r="J118" s="5">
        <v>7116673666</v>
      </c>
      <c r="K118" s="5">
        <v>1116673666</v>
      </c>
      <c r="L118" s="5">
        <v>1000000000</v>
      </c>
    </row>
    <row r="119" spans="2:15" ht="15.5" x14ac:dyDescent="0.35">
      <c r="C119" t="s">
        <v>258</v>
      </c>
      <c r="D119" s="5">
        <v>30607492444</v>
      </c>
      <c r="E119" s="5">
        <v>27491996812</v>
      </c>
      <c r="F119" s="5">
        <v>23233676452</v>
      </c>
      <c r="G119" s="5">
        <v>19818619768</v>
      </c>
      <c r="I119" s="5">
        <v>23233676452</v>
      </c>
      <c r="J119" s="5">
        <v>17674915868</v>
      </c>
      <c r="K119" s="5">
        <v>20929115828</v>
      </c>
      <c r="L119" s="5">
        <v>15247166078</v>
      </c>
    </row>
    <row r="120" spans="2:15" ht="15.5" x14ac:dyDescent="0.35">
      <c r="C120" t="s">
        <v>259</v>
      </c>
      <c r="D120" s="5">
        <v>37724166110</v>
      </c>
      <c r="E120" s="5">
        <v>34608670478</v>
      </c>
      <c r="F120" s="5">
        <v>30350350118</v>
      </c>
      <c r="G120" s="5">
        <v>26935293434</v>
      </c>
      <c r="I120" s="5">
        <v>30350350118</v>
      </c>
      <c r="J120" s="5">
        <v>24791589534</v>
      </c>
      <c r="K120" s="5">
        <v>22045789494</v>
      </c>
      <c r="L120" s="5">
        <v>16247166078</v>
      </c>
      <c r="M120" s="5">
        <v>5450740442</v>
      </c>
      <c r="N120" s="5">
        <v>295040347</v>
      </c>
      <c r="O120" s="5">
        <v>-1266264085</v>
      </c>
    </row>
    <row r="121" spans="2:15" ht="15.5" x14ac:dyDescent="0.35">
      <c r="C121" t="s">
        <v>10</v>
      </c>
      <c r="D121" s="5">
        <v>110994254865</v>
      </c>
      <c r="E121" s="5">
        <v>107878759233</v>
      </c>
      <c r="F121" s="5">
        <v>103620438873</v>
      </c>
      <c r="G121" s="5">
        <v>100205382189</v>
      </c>
      <c r="I121" s="5">
        <v>103620438873</v>
      </c>
      <c r="J121" s="5">
        <v>98061678289</v>
      </c>
      <c r="K121" s="5">
        <v>95315878249</v>
      </c>
      <c r="L121" s="5">
        <v>89503306633</v>
      </c>
      <c r="M121" s="5">
        <v>78208135897</v>
      </c>
      <c r="N121" s="5">
        <v>30295040347</v>
      </c>
      <c r="O121" s="5">
        <v>28733735915</v>
      </c>
    </row>
    <row r="122" spans="2:15" ht="15.5" x14ac:dyDescent="0.35">
      <c r="C122" t="s">
        <v>132</v>
      </c>
      <c r="D122" s="5">
        <v>236265288717</v>
      </c>
      <c r="E122" s="5">
        <v>271347987775</v>
      </c>
      <c r="F122" s="5">
        <v>217032405452</v>
      </c>
      <c r="G122" s="5">
        <v>215690153317</v>
      </c>
      <c r="I122" s="5">
        <v>217032405452</v>
      </c>
      <c r="J122" s="5">
        <v>194778092149</v>
      </c>
      <c r="K122" s="5">
        <v>124209024166</v>
      </c>
      <c r="L122" s="5">
        <v>109126293996</v>
      </c>
      <c r="M122" s="5">
        <v>96173217831</v>
      </c>
      <c r="N122" s="5">
        <v>48984364180</v>
      </c>
      <c r="O122" s="5">
        <v>39348581175</v>
      </c>
    </row>
    <row r="123" spans="2:15" ht="15.5" x14ac:dyDescent="0.35">
      <c r="C123" t="s">
        <v>133</v>
      </c>
      <c r="D123" s="5">
        <v>2000144838</v>
      </c>
      <c r="E123" s="5">
        <v>2000144838</v>
      </c>
      <c r="F123" s="5">
        <v>2000144838</v>
      </c>
      <c r="G123" s="5">
        <v>2000144838</v>
      </c>
      <c r="I123" s="5">
        <v>2000144838</v>
      </c>
      <c r="J123" s="5">
        <v>2000144838</v>
      </c>
      <c r="K123" s="5">
        <v>2000144838</v>
      </c>
      <c r="L123" s="5">
        <v>2000104986</v>
      </c>
      <c r="M123" s="5">
        <v>2000000000</v>
      </c>
      <c r="N123" s="5">
        <v>60000</v>
      </c>
      <c r="O123" s="5">
        <v>60000</v>
      </c>
    </row>
    <row r="125" spans="2:15" ht="15.5" x14ac:dyDescent="0.35">
      <c r="B125" t="s">
        <v>134</v>
      </c>
      <c r="C125" t="s">
        <v>135</v>
      </c>
      <c r="D125" s="5">
        <v>-65574383026</v>
      </c>
      <c r="E125" s="5">
        <v>8487750034</v>
      </c>
      <c r="F125" s="5">
        <v>82655240638</v>
      </c>
      <c r="G125" s="5">
        <v>14671815847</v>
      </c>
      <c r="I125" s="5">
        <v>73669448901</v>
      </c>
      <c r="J125" s="5">
        <v>-20495058736</v>
      </c>
      <c r="K125" s="5">
        <v>5541495915</v>
      </c>
      <c r="L125" s="5">
        <v>6271878812</v>
      </c>
      <c r="M125" s="5">
        <v>-17884843234</v>
      </c>
      <c r="N125" s="5">
        <v>4333525449</v>
      </c>
      <c r="O125" s="5">
        <v>-8412117621</v>
      </c>
    </row>
    <row r="126" spans="2:15" ht="15.5" x14ac:dyDescent="0.35">
      <c r="C126" t="s">
        <v>316</v>
      </c>
      <c r="D126" s="5">
        <v>268624437246</v>
      </c>
      <c r="E126" s="5">
        <v>377490909878</v>
      </c>
      <c r="F126" s="5">
        <v>333748842061</v>
      </c>
      <c r="G126" s="5">
        <v>219975405524</v>
      </c>
      <c r="I126" s="5">
        <v>997537239058</v>
      </c>
      <c r="J126" s="5">
        <v>841279486618</v>
      </c>
      <c r="K126" s="5">
        <v>800513423660</v>
      </c>
      <c r="L126" s="5">
        <v>1234176158016</v>
      </c>
      <c r="M126" s="5">
        <v>935220165186</v>
      </c>
      <c r="N126" s="5">
        <v>344116897841</v>
      </c>
      <c r="O126" s="5">
        <v>395137144621</v>
      </c>
    </row>
    <row r="127" spans="2:15" ht="15.5" x14ac:dyDescent="0.35">
      <c r="C127" t="s">
        <v>408</v>
      </c>
      <c r="D127" s="5">
        <v>1777250</v>
      </c>
      <c r="E127" s="5">
        <v>1728044</v>
      </c>
      <c r="F127" s="5">
        <v>803127</v>
      </c>
      <c r="G127" s="5">
        <v>1635790</v>
      </c>
      <c r="I127" s="5">
        <v>4510248</v>
      </c>
      <c r="J127" s="5">
        <v>9732097</v>
      </c>
      <c r="K127" s="5">
        <v>656426574</v>
      </c>
      <c r="L127" s="5">
        <v>366098069</v>
      </c>
      <c r="M127" s="5">
        <v>38717810</v>
      </c>
      <c r="N127" s="5">
        <v>3953945</v>
      </c>
      <c r="O127" s="5">
        <v>430214</v>
      </c>
    </row>
    <row r="128" spans="2:15" ht="15.5" x14ac:dyDescent="0.35">
      <c r="C128" t="s">
        <v>317</v>
      </c>
      <c r="D128" s="5">
        <v>-321862585575</v>
      </c>
      <c r="E128" s="5">
        <v>-357412182766</v>
      </c>
      <c r="F128" s="5">
        <v>-248375774572</v>
      </c>
      <c r="G128" s="5">
        <v>-199512776367</v>
      </c>
      <c r="I128" s="5">
        <v>-894734523473</v>
      </c>
      <c r="J128" s="5">
        <v>-833392626275</v>
      </c>
      <c r="K128" s="5">
        <v>-761218055954</v>
      </c>
      <c r="L128" s="5">
        <v>-1187774524598</v>
      </c>
      <c r="M128" s="5">
        <v>-929932443397</v>
      </c>
      <c r="N128" s="5">
        <v>-328811399368</v>
      </c>
      <c r="O128" s="5">
        <v>-389613573463</v>
      </c>
    </row>
    <row r="129" spans="3:15" ht="15.5" x14ac:dyDescent="0.35">
      <c r="C129" t="s">
        <v>318</v>
      </c>
      <c r="D129" s="5">
        <v>-5076287428</v>
      </c>
      <c r="E129" s="5">
        <v>-5342832985</v>
      </c>
      <c r="F129" s="5">
        <v>-4974125077</v>
      </c>
      <c r="G129" s="5">
        <v>-4119528285</v>
      </c>
      <c r="I129" s="5">
        <v>-19019901799</v>
      </c>
      <c r="J129" s="5">
        <v>-19006916755</v>
      </c>
      <c r="K129" s="5">
        <v>-16965915240</v>
      </c>
      <c r="L129" s="5">
        <v>-15580711103</v>
      </c>
      <c r="M129" s="5">
        <v>-7683987673</v>
      </c>
      <c r="N129" s="5">
        <v>-5630465168</v>
      </c>
      <c r="O129" s="5">
        <v>-4491356856</v>
      </c>
    </row>
    <row r="130" spans="3:15" ht="15.5" x14ac:dyDescent="0.35">
      <c r="C130" t="s">
        <v>141</v>
      </c>
      <c r="D130" s="5">
        <v>-1341394320</v>
      </c>
      <c r="E130" s="5">
        <v>-1465269264</v>
      </c>
      <c r="F130" s="5">
        <v>-1856675106</v>
      </c>
      <c r="G130" s="5">
        <v>-1966420802</v>
      </c>
      <c r="I130" s="5">
        <v>-7446929253</v>
      </c>
      <c r="J130" s="5">
        <v>-2996641496</v>
      </c>
      <c r="K130" s="5">
        <v>-456062054</v>
      </c>
      <c r="L130" s="5">
        <v>-1342589454</v>
      </c>
      <c r="M130" s="5">
        <v>-422961373</v>
      </c>
      <c r="N130" s="5">
        <v>-489126743</v>
      </c>
      <c r="O130" s="5">
        <v>-576069527</v>
      </c>
    </row>
    <row r="131" spans="3:15" ht="15.5" x14ac:dyDescent="0.35">
      <c r="C131" t="s">
        <v>564</v>
      </c>
      <c r="D131" s="5">
        <v>-636936881</v>
      </c>
      <c r="E131" s="5">
        <v>-2764813780</v>
      </c>
      <c r="F131" s="5">
        <v>-2524991984</v>
      </c>
      <c r="G131" s="5">
        <v>422086330</v>
      </c>
      <c r="I131" s="5">
        <v>-2206379338</v>
      </c>
      <c r="J131" s="5">
        <v>-495044668</v>
      </c>
      <c r="K131" s="5">
        <v>-4214106201</v>
      </c>
      <c r="L131" s="5">
        <v>-5053201412</v>
      </c>
      <c r="M131" s="5">
        <v>-986415556</v>
      </c>
      <c r="N131" s="5">
        <v>-83336378</v>
      </c>
      <c r="O131" s="5">
        <v>-5293</v>
      </c>
    </row>
    <row r="132" spans="3:15" ht="15.5" x14ac:dyDescent="0.35">
      <c r="C132" t="s">
        <v>565</v>
      </c>
      <c r="D132" s="5">
        <v>-5283393318</v>
      </c>
      <c r="E132" s="5">
        <v>-2019789093</v>
      </c>
      <c r="F132" s="5">
        <v>6637162189</v>
      </c>
      <c r="G132" s="5">
        <v>-128586343</v>
      </c>
      <c r="I132" s="5">
        <v>-464566542</v>
      </c>
      <c r="J132" s="5">
        <v>-5893048257</v>
      </c>
      <c r="K132" s="5">
        <v>-12774214870</v>
      </c>
      <c r="L132" s="5">
        <v>-18519350706</v>
      </c>
      <c r="M132" s="5">
        <v>-14117918231</v>
      </c>
      <c r="N132" s="5">
        <v>-4772998680</v>
      </c>
      <c r="O132" s="5">
        <v>-8868687317</v>
      </c>
    </row>
    <row r="133" spans="3:15" ht="15.5" x14ac:dyDescent="0.35">
      <c r="C133" t="s">
        <v>144</v>
      </c>
      <c r="D133" s="5">
        <v>-9074496457</v>
      </c>
      <c r="E133" s="5">
        <v>3011853515</v>
      </c>
      <c r="F133" s="5">
        <v>-23861251312</v>
      </c>
      <c r="G133" s="5">
        <v>-203401317</v>
      </c>
      <c r="I133" s="5">
        <v>4349334063</v>
      </c>
      <c r="J133" s="5">
        <v>47512343143</v>
      </c>
      <c r="K133" s="5">
        <v>-2117719355</v>
      </c>
      <c r="L133" s="5">
        <v>-1170635039</v>
      </c>
      <c r="M133" s="5">
        <v>42320561977</v>
      </c>
      <c r="N133" s="5">
        <v>2179668209</v>
      </c>
      <c r="O133" s="5">
        <v>17603331339</v>
      </c>
    </row>
    <row r="134" spans="3:15" ht="15.5" x14ac:dyDescent="0.35">
      <c r="C134" t="s">
        <v>145</v>
      </c>
      <c r="D134" s="5">
        <v>38936295353</v>
      </c>
      <c r="E134" s="5">
        <v>36412459664</v>
      </c>
      <c r="F134" s="5">
        <v>-57956162989</v>
      </c>
      <c r="G134" s="5">
        <v>-14935865630</v>
      </c>
      <c r="I134" s="5">
        <v>-77786347832</v>
      </c>
      <c r="J134" s="5">
        <v>-33107812181</v>
      </c>
      <c r="K134" s="5">
        <v>-5550644688</v>
      </c>
      <c r="L134" s="5">
        <v>-12330587340</v>
      </c>
      <c r="M134" s="5">
        <v>-15172085781</v>
      </c>
      <c r="N134" s="5">
        <v>-509016351</v>
      </c>
      <c r="O134" s="5">
        <v>-8056966624</v>
      </c>
    </row>
    <row r="135" spans="3:15" ht="15.5" x14ac:dyDescent="0.35">
      <c r="C135" t="s">
        <v>146</v>
      </c>
      <c r="D135" s="5">
        <v>-255899271</v>
      </c>
      <c r="E135" s="5">
        <v>-53746597</v>
      </c>
      <c r="F135" s="5">
        <v>-45000000</v>
      </c>
      <c r="G135" s="5">
        <v>-21200000</v>
      </c>
      <c r="I135" s="5">
        <v>-106054300</v>
      </c>
      <c r="J135" s="5">
        <v>-1190087349</v>
      </c>
      <c r="K135" s="5">
        <v>-795946690</v>
      </c>
      <c r="L135" s="5">
        <v>-2221933702</v>
      </c>
      <c r="M135" s="5">
        <v>-964572099</v>
      </c>
      <c r="N135" s="5">
        <v>-509016351</v>
      </c>
      <c r="O135" s="5">
        <v>-301307224</v>
      </c>
    </row>
    <row r="136" spans="3:15" ht="15.5" x14ac:dyDescent="0.35">
      <c r="C136" t="s">
        <v>566</v>
      </c>
      <c r="D136" s="5">
        <v>42015283045</v>
      </c>
      <c r="E136" s="5">
        <v>40000000000</v>
      </c>
      <c r="F136" s="5">
        <v>1165600010</v>
      </c>
      <c r="I136" s="5">
        <v>8685600010</v>
      </c>
    </row>
    <row r="137" spans="3:15" ht="15.5" x14ac:dyDescent="0.35">
      <c r="C137" t="s">
        <v>567</v>
      </c>
      <c r="L137" s="5">
        <v>5800000</v>
      </c>
    </row>
    <row r="138" spans="3:15" ht="15.5" x14ac:dyDescent="0.35">
      <c r="C138" t="s">
        <v>148</v>
      </c>
      <c r="L138" s="5">
        <v>-518886133</v>
      </c>
    </row>
    <row r="139" spans="3:15" ht="15.5" x14ac:dyDescent="0.35">
      <c r="C139" t="s">
        <v>323</v>
      </c>
      <c r="O139" s="5">
        <v>-7700000000</v>
      </c>
    </row>
    <row r="140" spans="3:15" ht="15.5" x14ac:dyDescent="0.35">
      <c r="C140" t="s">
        <v>147</v>
      </c>
      <c r="E140" s="5">
        <v>-282941176</v>
      </c>
      <c r="F140" s="5">
        <v>-262400000</v>
      </c>
      <c r="I140" s="5">
        <v>-262400000</v>
      </c>
      <c r="J140" s="5">
        <v>-218229967</v>
      </c>
      <c r="K140" s="5">
        <v>-4754697998</v>
      </c>
      <c r="L140" s="5">
        <v>-2075567505</v>
      </c>
      <c r="M140" s="5">
        <v>-14207513682</v>
      </c>
      <c r="O140" s="5">
        <v>-55659400</v>
      </c>
    </row>
    <row r="141" spans="3:15" ht="15.5" x14ac:dyDescent="0.35">
      <c r="C141" t="s">
        <v>568</v>
      </c>
      <c r="D141" s="5">
        <v>-2823088421</v>
      </c>
      <c r="E141" s="5">
        <v>-3250852563</v>
      </c>
      <c r="F141" s="5">
        <v>-58814362999</v>
      </c>
      <c r="G141" s="5">
        <v>-14914665630</v>
      </c>
      <c r="I141" s="5">
        <v>-86103493542</v>
      </c>
      <c r="J141" s="5">
        <v>-31699494865</v>
      </c>
      <c r="L141" s="5">
        <v>-7520000000</v>
      </c>
    </row>
    <row r="142" spans="3:15" ht="15.5" x14ac:dyDescent="0.35">
      <c r="C142" t="s">
        <v>569</v>
      </c>
    </row>
    <row r="143" spans="3:15" ht="15.5" x14ac:dyDescent="0.35">
      <c r="C143" t="s">
        <v>153</v>
      </c>
      <c r="D143" s="5">
        <v>-9074496457</v>
      </c>
      <c r="E143" s="5">
        <v>3011853515</v>
      </c>
      <c r="F143" s="5">
        <v>-23861251312</v>
      </c>
      <c r="G143" s="5">
        <v>-203401317</v>
      </c>
      <c r="I143" s="5">
        <v>4349334063</v>
      </c>
      <c r="J143" s="5">
        <v>47512343143</v>
      </c>
      <c r="K143" s="5">
        <v>-2117719355</v>
      </c>
      <c r="L143" s="5">
        <v>-1170635039</v>
      </c>
      <c r="M143" s="5">
        <v>42320561977</v>
      </c>
      <c r="N143" s="5">
        <v>2179668209</v>
      </c>
      <c r="O143" s="5">
        <v>17603331339</v>
      </c>
    </row>
    <row r="144" spans="3:15" ht="15.5" x14ac:dyDescent="0.35">
      <c r="C144" t="s">
        <v>570</v>
      </c>
      <c r="M144" s="5">
        <v>-120045420</v>
      </c>
      <c r="N144" s="5">
        <v>-45891396100</v>
      </c>
      <c r="O144" s="5">
        <v>-67722633202</v>
      </c>
    </row>
    <row r="145" spans="3:15" ht="15.5" x14ac:dyDescent="0.35">
      <c r="C145" t="s">
        <v>571</v>
      </c>
      <c r="M145" s="5">
        <v>375045420</v>
      </c>
      <c r="N145" s="5">
        <v>48948053600</v>
      </c>
      <c r="O145" s="5">
        <v>65890716638</v>
      </c>
    </row>
    <row r="146" spans="3:15" ht="15.5" x14ac:dyDescent="0.35">
      <c r="C146" t="s">
        <v>370</v>
      </c>
      <c r="D146" s="5">
        <v>53116695677</v>
      </c>
      <c r="F146" s="5">
        <v>180382045918</v>
      </c>
      <c r="G146" s="5">
        <v>-83909835267</v>
      </c>
      <c r="I146" s="5">
        <v>180382045918</v>
      </c>
      <c r="J146" s="5">
        <v>50819753283</v>
      </c>
      <c r="K146" s="5">
        <v>2283286072</v>
      </c>
      <c r="L146" s="5">
        <v>1295389832</v>
      </c>
      <c r="M146" s="5">
        <v>542752773</v>
      </c>
      <c r="N146" s="5">
        <v>725633345</v>
      </c>
      <c r="O146" s="5">
        <v>661734402</v>
      </c>
    </row>
    <row r="147" spans="3:15" ht="15.5" x14ac:dyDescent="0.35">
      <c r="C147" t="s">
        <v>371</v>
      </c>
      <c r="D147" s="5">
        <v>-14363459117</v>
      </c>
      <c r="E147" s="5">
        <v>-42897730573</v>
      </c>
      <c r="F147" s="5">
        <v>-175094323540</v>
      </c>
      <c r="I147" s="5">
        <v>-175094323540</v>
      </c>
      <c r="J147" s="5">
        <v>-1778628607</v>
      </c>
      <c r="K147" s="5">
        <v>-2198494730</v>
      </c>
      <c r="L147" s="5">
        <v>-1249792684</v>
      </c>
      <c r="M147" s="5">
        <v>-574151866</v>
      </c>
      <c r="N147" s="5">
        <v>-750592517</v>
      </c>
      <c r="O147" s="5">
        <v>-548204985</v>
      </c>
    </row>
    <row r="148" spans="3:15" ht="15.5" x14ac:dyDescent="0.35">
      <c r="C148" t="s">
        <v>572</v>
      </c>
      <c r="D148" s="5">
        <v>-1000072419</v>
      </c>
      <c r="J148" s="5">
        <v>-693657081</v>
      </c>
      <c r="K148" s="5">
        <v>-1185464010</v>
      </c>
      <c r="L148" s="5">
        <v>-490970562</v>
      </c>
    </row>
    <row r="149" spans="3:15" ht="15.5" x14ac:dyDescent="0.35">
      <c r="C149" t="s">
        <v>573</v>
      </c>
      <c r="M149" s="5">
        <v>-625382184</v>
      </c>
      <c r="N149" s="5">
        <v>-55749579863</v>
      </c>
      <c r="O149" s="5">
        <v>-82196627489</v>
      </c>
    </row>
    <row r="150" spans="3:15" ht="15.5" x14ac:dyDescent="0.35">
      <c r="C150" t="s">
        <v>337</v>
      </c>
      <c r="M150" s="5">
        <v>617057868</v>
      </c>
      <c r="N150" s="5">
        <v>55581455021</v>
      </c>
      <c r="O150" s="5">
        <v>72695851665</v>
      </c>
    </row>
    <row r="151" spans="3:15" ht="15.5" x14ac:dyDescent="0.35">
      <c r="C151" t="s">
        <v>344</v>
      </c>
    </row>
    <row r="152" spans="3:15" ht="15.5" x14ac:dyDescent="0.35">
      <c r="C152" t="s">
        <v>339</v>
      </c>
      <c r="D152" s="5">
        <v>-183309299</v>
      </c>
      <c r="E152" s="5">
        <v>-434767211</v>
      </c>
      <c r="F152" s="5">
        <v>-290810749</v>
      </c>
      <c r="I152" s="5">
        <v>-338388315</v>
      </c>
      <c r="J152" s="5">
        <v>-235124452</v>
      </c>
      <c r="K152" s="5">
        <v>-430994887</v>
      </c>
      <c r="L152" s="5">
        <v>-162006725</v>
      </c>
      <c r="M152" s="5">
        <v>-52110069</v>
      </c>
      <c r="N152" s="5">
        <v>-83905277</v>
      </c>
      <c r="O152" s="5">
        <v>-77505690</v>
      </c>
    </row>
    <row r="153" spans="3:15" ht="15.5" x14ac:dyDescent="0.35">
      <c r="C153" t="s">
        <v>338</v>
      </c>
    </row>
    <row r="154" spans="3:15" ht="15.5" x14ac:dyDescent="0.35">
      <c r="C154" t="s">
        <v>574</v>
      </c>
      <c r="D154" s="5">
        <v>-46494351299</v>
      </c>
      <c r="E154" s="5">
        <v>46494351299</v>
      </c>
    </row>
    <row r="155" spans="3:15" ht="15.5" x14ac:dyDescent="0.35">
      <c r="C155" t="s">
        <v>575</v>
      </c>
      <c r="K155" s="5">
        <v>13948200</v>
      </c>
      <c r="L155" s="5">
        <v>36745100</v>
      </c>
    </row>
    <row r="156" spans="3:15" ht="15.5" x14ac:dyDescent="0.35">
      <c r="C156" t="s">
        <v>576</v>
      </c>
      <c r="M156" s="5">
        <v>42757395455</v>
      </c>
      <c r="O156" s="5">
        <v>29500000000</v>
      </c>
    </row>
    <row r="157" spans="3:15" ht="15.5" x14ac:dyDescent="0.35">
      <c r="C157" t="s">
        <v>163</v>
      </c>
      <c r="D157" s="5">
        <v>-35712584130</v>
      </c>
      <c r="E157" s="5">
        <v>47912063213</v>
      </c>
      <c r="F157" s="5">
        <v>837826337</v>
      </c>
      <c r="G157" s="5">
        <v>-467451100</v>
      </c>
      <c r="I157" s="5">
        <v>232435132</v>
      </c>
      <c r="J157" s="5">
        <v>-6090527774</v>
      </c>
      <c r="K157" s="5">
        <v>-2126868128</v>
      </c>
      <c r="L157" s="5">
        <v>-7229343567</v>
      </c>
      <c r="M157" s="5">
        <v>9263632962</v>
      </c>
      <c r="N157" s="5">
        <v>6004177307</v>
      </c>
      <c r="O157" s="5">
        <v>1134247094</v>
      </c>
    </row>
    <row r="158" spans="3:15" ht="15.5" x14ac:dyDescent="0.35">
      <c r="C158" t="s">
        <v>164</v>
      </c>
      <c r="E158" s="5">
        <v>1805621319</v>
      </c>
      <c r="F158" s="5">
        <v>-2</v>
      </c>
      <c r="I158" s="5">
        <v>1573186187</v>
      </c>
      <c r="J158" s="5">
        <v>7663713961</v>
      </c>
      <c r="K158" s="5">
        <v>9790582089</v>
      </c>
      <c r="L158" s="5">
        <v>17019925656</v>
      </c>
      <c r="M158" s="5">
        <v>7756292694</v>
      </c>
      <c r="N158" s="5">
        <v>1752115387</v>
      </c>
      <c r="O158" s="5">
        <v>617868293</v>
      </c>
    </row>
    <row r="159" spans="3:15" ht="15.5" x14ac:dyDescent="0.35">
      <c r="C159" t="s">
        <v>166</v>
      </c>
      <c r="D159" s="5">
        <v>-35712584130</v>
      </c>
      <c r="E159" s="5">
        <v>49717684532</v>
      </c>
      <c r="F159" s="5">
        <v>837826335</v>
      </c>
      <c r="G159" s="5">
        <v>-467451100</v>
      </c>
      <c r="I159" s="5">
        <v>1805621319</v>
      </c>
      <c r="J159" s="5">
        <v>1573186187</v>
      </c>
      <c r="K159" s="5">
        <v>7663713961</v>
      </c>
      <c r="L159" s="5">
        <v>9790582089</v>
      </c>
      <c r="M159" s="5">
        <v>17019925656</v>
      </c>
      <c r="N159" s="5">
        <v>7756292694</v>
      </c>
      <c r="O159" s="5">
        <v>1752115387</v>
      </c>
    </row>
    <row r="161" spans="2:15" ht="15.5" x14ac:dyDescent="0.35">
      <c r="B161" t="s">
        <v>167</v>
      </c>
      <c r="C161" t="s">
        <v>12</v>
      </c>
      <c r="D161" s="5">
        <v>2000000000</v>
      </c>
      <c r="E161" s="5">
        <v>2000000000</v>
      </c>
      <c r="F161" s="5">
        <v>2000000000</v>
      </c>
      <c r="G161" s="5">
        <v>2000000000</v>
      </c>
      <c r="I161" s="5">
        <v>2000000000</v>
      </c>
      <c r="J161" s="5">
        <v>2000000000</v>
      </c>
      <c r="K161" s="5">
        <v>2000000000</v>
      </c>
      <c r="L161" s="5">
        <v>2000000000</v>
      </c>
      <c r="M161" s="5">
        <v>2000000000</v>
      </c>
      <c r="N161" s="5">
        <v>0</v>
      </c>
      <c r="O161" s="5">
        <v>0</v>
      </c>
    </row>
    <row r="162" spans="2:15" ht="15.5" x14ac:dyDescent="0.35">
      <c r="C162" t="s">
        <v>168</v>
      </c>
      <c r="D162" s="6">
        <v>2.06</v>
      </c>
      <c r="E162" s="6">
        <v>2.13</v>
      </c>
      <c r="F162" s="6">
        <v>1.66</v>
      </c>
      <c r="G162" s="6">
        <v>0.48</v>
      </c>
    </row>
    <row r="163" spans="2:15" ht="15.5" x14ac:dyDescent="0.35">
      <c r="C163" t="s">
        <v>169</v>
      </c>
      <c r="D163" s="6">
        <v>58.74</v>
      </c>
      <c r="E163" s="6">
        <v>50.23</v>
      </c>
      <c r="F163" s="6">
        <v>89.76</v>
      </c>
      <c r="G163" s="6">
        <v>154.16999999999999</v>
      </c>
    </row>
    <row r="164" spans="2:15" ht="15.5" x14ac:dyDescent="0.35">
      <c r="C164" t="s">
        <v>63</v>
      </c>
      <c r="D164" s="6">
        <v>0.81</v>
      </c>
      <c r="E164" s="6">
        <v>0.65</v>
      </c>
      <c r="F164" s="6">
        <v>0.94</v>
      </c>
      <c r="G164" s="6">
        <v>0.66</v>
      </c>
    </row>
    <row r="165" spans="2:15" ht="15.5" x14ac:dyDescent="0.35">
      <c r="C165" t="s">
        <v>170</v>
      </c>
      <c r="D165" s="5">
        <v>3820000000</v>
      </c>
      <c r="E165" s="5">
        <v>5710000000</v>
      </c>
      <c r="F165" s="5">
        <v>1320000000</v>
      </c>
      <c r="G165" s="5">
        <v>920000000</v>
      </c>
    </row>
    <row r="166" spans="2:15" ht="15.5" x14ac:dyDescent="0.35">
      <c r="C166" t="s">
        <v>171</v>
      </c>
      <c r="D166" s="6">
        <v>1.7399999999999999E-2</v>
      </c>
      <c r="E166" s="6">
        <v>1.5700000000000002E-2</v>
      </c>
      <c r="F166" s="6">
        <v>1.5300000000000001E-2</v>
      </c>
      <c r="G166" s="6">
        <v>4.4000000000000003E-3</v>
      </c>
    </row>
    <row r="167" spans="2:15" ht="15.5" x14ac:dyDescent="0.35">
      <c r="C167" t="s">
        <v>172</v>
      </c>
      <c r="D167" s="6">
        <v>3.7100000000000001E-2</v>
      </c>
      <c r="E167" s="6">
        <v>3.95E-2</v>
      </c>
      <c r="F167" s="6">
        <v>3.2099999999999997E-2</v>
      </c>
      <c r="G167" s="6">
        <v>9.4999999999999998E-3</v>
      </c>
    </row>
    <row r="168" spans="2:15" ht="15.5" x14ac:dyDescent="0.35">
      <c r="C168" t="s">
        <v>173</v>
      </c>
      <c r="D168" s="6">
        <v>0.02</v>
      </c>
      <c r="E168" s="6">
        <v>3.7599999999999995E-2</v>
      </c>
      <c r="F168" s="6">
        <v>-2.0000000000000001E-4</v>
      </c>
      <c r="G168" s="6">
        <v>-4.1999999999999997E-3</v>
      </c>
    </row>
    <row r="169" spans="2:15" ht="15.5" x14ac:dyDescent="0.35">
      <c r="C169" t="s">
        <v>174</v>
      </c>
      <c r="D169" s="6">
        <v>1.68</v>
      </c>
      <c r="E169" s="6">
        <v>2.8</v>
      </c>
      <c r="F169" s="6">
        <v>-0.01</v>
      </c>
      <c r="G169" s="6">
        <v>-0.22</v>
      </c>
    </row>
    <row r="170" spans="2:15" ht="15.5" x14ac:dyDescent="0.35">
      <c r="C170" t="s">
        <v>175</v>
      </c>
      <c r="D170" s="5">
        <v>111000000000</v>
      </c>
      <c r="E170" s="5">
        <v>108000000000</v>
      </c>
      <c r="F170" s="5">
        <v>104000000000</v>
      </c>
      <c r="G170" s="5">
        <v>100000000000</v>
      </c>
    </row>
    <row r="171" spans="2:15" ht="15.5" x14ac:dyDescent="0.35">
      <c r="C171" t="s">
        <v>176</v>
      </c>
      <c r="D171" s="6">
        <v>2.1800000000000002</v>
      </c>
      <c r="E171" s="6">
        <v>1.98</v>
      </c>
      <c r="F171" s="6">
        <v>2.88</v>
      </c>
      <c r="G171" s="6">
        <v>1.48</v>
      </c>
    </row>
    <row r="172" spans="2:15" ht="15.5" x14ac:dyDescent="0.35">
      <c r="C172" t="s">
        <v>177</v>
      </c>
      <c r="D172" s="6">
        <v>55.49</v>
      </c>
      <c r="E172" s="6">
        <v>53.94</v>
      </c>
      <c r="F172" s="6">
        <v>51.81</v>
      </c>
      <c r="G172" s="6">
        <v>50.1</v>
      </c>
    </row>
    <row r="173" spans="2:15" ht="15.5" x14ac:dyDescent="0.35">
      <c r="C173" t="s">
        <v>178</v>
      </c>
      <c r="D173" s="6">
        <v>2.4700000000000002</v>
      </c>
      <c r="E173" s="6">
        <v>2.2799999999999998</v>
      </c>
      <c r="F173" s="6">
        <v>3.35</v>
      </c>
      <c r="G173" s="6">
        <v>1.74</v>
      </c>
    </row>
    <row r="174" spans="2:15" ht="15.5" x14ac:dyDescent="0.35">
      <c r="C174" t="s">
        <v>179</v>
      </c>
      <c r="D174" s="6">
        <v>49.07</v>
      </c>
      <c r="E174" s="5">
        <v>47</v>
      </c>
      <c r="F174" s="6">
        <v>44.5</v>
      </c>
      <c r="G174" s="6">
        <v>42.41</v>
      </c>
    </row>
    <row r="175" spans="2:15" ht="15.5" x14ac:dyDescent="0.35">
      <c r="C175" t="s">
        <v>180</v>
      </c>
      <c r="D175" s="5">
        <v>52000000000</v>
      </c>
      <c r="E175" s="5">
        <v>60000000000</v>
      </c>
      <c r="F175" s="5">
        <v>57000000000</v>
      </c>
      <c r="G175" s="5">
        <v>80000000000</v>
      </c>
    </row>
    <row r="176" spans="2:15" ht="15.5" x14ac:dyDescent="0.35">
      <c r="C176" t="s">
        <v>181</v>
      </c>
      <c r="D176" s="5">
        <v>1000000000</v>
      </c>
      <c r="E176" s="5">
        <v>1000000000</v>
      </c>
      <c r="F176" s="5">
        <v>0</v>
      </c>
    </row>
    <row r="177" spans="3:15" ht="15.5" x14ac:dyDescent="0.35">
      <c r="C177" t="s">
        <v>182</v>
      </c>
      <c r="D177" s="5">
        <v>111000000000</v>
      </c>
      <c r="E177" s="5">
        <v>108000000000</v>
      </c>
      <c r="F177" s="5">
        <v>104000000000</v>
      </c>
      <c r="G177" s="5">
        <v>100000000000</v>
      </c>
    </row>
    <row r="178" spans="3:15" ht="15.5" x14ac:dyDescent="0.35">
      <c r="C178" t="s">
        <v>24</v>
      </c>
      <c r="D178" s="5">
        <v>53000000000</v>
      </c>
      <c r="E178" s="5">
        <v>61000000000</v>
      </c>
      <c r="F178" s="5">
        <v>57000000000</v>
      </c>
      <c r="G178" s="5">
        <v>80000000000</v>
      </c>
    </row>
    <row r="179" spans="3:15" ht="15.5" x14ac:dyDescent="0.35">
      <c r="C179" t="s">
        <v>21</v>
      </c>
      <c r="D179" s="5">
        <v>39000000000</v>
      </c>
      <c r="E179" s="5">
        <v>11000000000</v>
      </c>
      <c r="F179" s="5">
        <v>55000000000</v>
      </c>
      <c r="G179" s="5">
        <v>79000000000</v>
      </c>
    </row>
    <row r="180" spans="3:15" ht="15.5" x14ac:dyDescent="0.35">
      <c r="C180" t="s">
        <v>183</v>
      </c>
      <c r="D180" s="5">
        <v>81000000000</v>
      </c>
      <c r="E180" s="5">
        <v>76000000000</v>
      </c>
      <c r="F180" s="5">
        <v>72000000000</v>
      </c>
      <c r="G180" s="5">
        <v>68000000000</v>
      </c>
    </row>
    <row r="181" spans="3:15" ht="15.5" x14ac:dyDescent="0.35">
      <c r="C181" t="s">
        <v>184</v>
      </c>
      <c r="D181" s="5">
        <v>-66000000000</v>
      </c>
      <c r="E181" s="5">
        <v>8000000000</v>
      </c>
      <c r="F181" s="5">
        <v>83000000000</v>
      </c>
      <c r="G181" s="5">
        <v>15000000000</v>
      </c>
    </row>
    <row r="182" spans="3:15" ht="15.5" x14ac:dyDescent="0.35">
      <c r="C182" t="s">
        <v>185</v>
      </c>
      <c r="D182" s="5">
        <v>0</v>
      </c>
      <c r="E182" s="5">
        <v>0</v>
      </c>
      <c r="F182" s="5">
        <v>0</v>
      </c>
      <c r="G182" s="5">
        <v>0</v>
      </c>
    </row>
    <row r="183" spans="3:15" ht="15.5" x14ac:dyDescent="0.35">
      <c r="C183" t="s">
        <v>13</v>
      </c>
      <c r="D183" s="5">
        <v>-66000000000</v>
      </c>
      <c r="E183" s="5">
        <v>8000000000</v>
      </c>
      <c r="F183" s="5">
        <v>82000000000</v>
      </c>
      <c r="G183" s="5">
        <v>15000000000</v>
      </c>
    </row>
    <row r="184" spans="3:15" ht="15.5" x14ac:dyDescent="0.35">
      <c r="C184" t="s">
        <v>16</v>
      </c>
      <c r="D184" s="6">
        <v>-32.909999999999997</v>
      </c>
      <c r="E184" s="6">
        <v>4.08</v>
      </c>
      <c r="F184" s="6">
        <v>41.17</v>
      </c>
      <c r="G184" s="6">
        <v>7.32</v>
      </c>
    </row>
    <row r="185" spans="3:15" ht="15.5" x14ac:dyDescent="0.35">
      <c r="C185" t="s">
        <v>48</v>
      </c>
      <c r="I185" s="6">
        <v>2.74</v>
      </c>
      <c r="J185" s="6">
        <v>1.8</v>
      </c>
      <c r="K185" s="6">
        <v>3.47</v>
      </c>
      <c r="L185" s="6">
        <v>5.94</v>
      </c>
      <c r="M185" s="6">
        <v>2.79</v>
      </c>
      <c r="N185" s="6">
        <v>26270.54</v>
      </c>
      <c r="O185" s="6">
        <v>4859.08</v>
      </c>
    </row>
    <row r="186" spans="3:15" ht="15.5" x14ac:dyDescent="0.35">
      <c r="C186" t="s">
        <v>62</v>
      </c>
      <c r="I186" s="6">
        <v>54.38</v>
      </c>
      <c r="J186" s="6">
        <v>31.67</v>
      </c>
      <c r="K186" s="6">
        <v>37.75</v>
      </c>
      <c r="L186" s="6">
        <v>20.54</v>
      </c>
      <c r="M186" s="6">
        <v>161.29</v>
      </c>
      <c r="N186" s="5">
        <v>0</v>
      </c>
      <c r="O186" s="5">
        <v>0</v>
      </c>
    </row>
    <row r="187" spans="3:15" ht="15.5" x14ac:dyDescent="0.35">
      <c r="C187" t="s">
        <v>65</v>
      </c>
      <c r="I187" s="6">
        <v>0.3</v>
      </c>
      <c r="J187" s="6">
        <v>0.14000000000000001</v>
      </c>
      <c r="K187" s="6">
        <v>0.33</v>
      </c>
      <c r="L187" s="6">
        <v>0.2</v>
      </c>
      <c r="M187" s="6">
        <v>0.96</v>
      </c>
      <c r="N187" s="5">
        <v>0</v>
      </c>
      <c r="O187" s="5">
        <v>0</v>
      </c>
    </row>
    <row r="188" spans="3:15" ht="15.5" x14ac:dyDescent="0.35">
      <c r="C188" t="s">
        <v>186</v>
      </c>
      <c r="I188" s="5">
        <v>5130000000</v>
      </c>
      <c r="J188" s="5">
        <v>2510000000</v>
      </c>
      <c r="K188" s="5">
        <v>4360000000</v>
      </c>
      <c r="L188" s="5">
        <v>12960000000</v>
      </c>
      <c r="M188" s="5">
        <v>7590000000</v>
      </c>
      <c r="N188" s="5">
        <v>3660000000</v>
      </c>
      <c r="O188" s="5">
        <v>1310000000</v>
      </c>
    </row>
    <row r="189" spans="3:15" ht="15.5" x14ac:dyDescent="0.35">
      <c r="C189" t="s">
        <v>187</v>
      </c>
      <c r="I189" s="6">
        <v>2.52E-2</v>
      </c>
      <c r="J189" s="6">
        <v>1.8500000000000003E-2</v>
      </c>
      <c r="K189" s="6">
        <v>5.5899999999999998E-2</v>
      </c>
      <c r="L189" s="6">
        <v>0.10890000000000001</v>
      </c>
      <c r="M189" s="6">
        <v>5.79E-2</v>
      </c>
      <c r="N189" s="6">
        <v>3.2199999999999999E-2</v>
      </c>
      <c r="O189" s="6">
        <v>7.4000000000000003E-3</v>
      </c>
    </row>
    <row r="190" spans="3:15" ht="15.5" x14ac:dyDescent="0.35">
      <c r="C190" t="s">
        <v>188</v>
      </c>
      <c r="I190" s="6">
        <v>5.28E-2</v>
      </c>
      <c r="J190" s="6">
        <v>3.6699999999999997E-2</v>
      </c>
      <c r="K190" s="6">
        <v>7.2800000000000004E-2</v>
      </c>
      <c r="L190" s="6">
        <v>0.1328</v>
      </c>
      <c r="M190" s="6">
        <v>7.1199999999999999E-2</v>
      </c>
      <c r="N190" s="6">
        <v>5.2000000000000005E-2</v>
      </c>
      <c r="O190" s="6">
        <v>1.01E-2</v>
      </c>
    </row>
    <row r="191" spans="3:15" ht="15.5" x14ac:dyDescent="0.35">
      <c r="C191" t="s">
        <v>189</v>
      </c>
      <c r="I191" s="6">
        <v>-2.8999999999999998E-3</v>
      </c>
      <c r="J191" s="6">
        <v>-8.1000000000000013E-3</v>
      </c>
      <c r="K191" s="6">
        <v>3.0499999999999999E-2</v>
      </c>
      <c r="L191" s="6">
        <v>0.1323</v>
      </c>
      <c r="M191" s="6">
        <v>0.1149</v>
      </c>
      <c r="N191" s="6">
        <v>8.5600000000000009E-2</v>
      </c>
      <c r="O191" s="6">
        <v>4.9299999999999997E-2</v>
      </c>
    </row>
    <row r="192" spans="3:15" ht="15.5" x14ac:dyDescent="0.35">
      <c r="C192" t="s">
        <v>190</v>
      </c>
      <c r="I192" s="6">
        <v>-0.04</v>
      </c>
      <c r="J192" s="6">
        <v>-0.27</v>
      </c>
      <c r="K192" s="6">
        <v>6.51</v>
      </c>
      <c r="L192" s="6">
        <v>8.86</v>
      </c>
      <c r="M192" s="6">
        <v>5.82</v>
      </c>
      <c r="N192" s="6">
        <v>2.54</v>
      </c>
      <c r="O192" s="6">
        <v>0.91</v>
      </c>
    </row>
    <row r="193" spans="2:15" ht="15.5" x14ac:dyDescent="0.35">
      <c r="C193" t="s">
        <v>59</v>
      </c>
      <c r="I193" s="6">
        <v>2.88</v>
      </c>
      <c r="J193" s="6">
        <v>1.1599999999999999</v>
      </c>
      <c r="K193" s="6">
        <v>2.75</v>
      </c>
      <c r="L193" s="6">
        <v>2.73</v>
      </c>
      <c r="M193" s="6">
        <v>11.51</v>
      </c>
      <c r="N193" s="5">
        <v>0</v>
      </c>
      <c r="O193" s="5">
        <v>0</v>
      </c>
    </row>
    <row r="194" spans="2:15" ht="15.5" x14ac:dyDescent="0.35">
      <c r="C194" t="s">
        <v>56</v>
      </c>
      <c r="I194" s="6">
        <v>51.81</v>
      </c>
      <c r="J194" s="6">
        <v>49.03</v>
      </c>
      <c r="K194" s="6">
        <v>47.65</v>
      </c>
      <c r="L194" s="6">
        <v>44.75</v>
      </c>
      <c r="M194" s="6">
        <v>39.1</v>
      </c>
      <c r="N194" s="6">
        <v>504917.34</v>
      </c>
      <c r="O194" s="6">
        <v>478895.6</v>
      </c>
    </row>
    <row r="195" spans="2:15" ht="15.5" x14ac:dyDescent="0.35">
      <c r="C195" t="s">
        <v>191</v>
      </c>
      <c r="I195" s="6">
        <v>3.35</v>
      </c>
      <c r="J195" s="6">
        <v>1.43</v>
      </c>
      <c r="K195" s="6">
        <v>3.5</v>
      </c>
      <c r="L195" s="6">
        <v>3.32</v>
      </c>
      <c r="M195" s="6">
        <v>14.07</v>
      </c>
      <c r="N195" s="5">
        <v>0</v>
      </c>
      <c r="O195" s="5">
        <v>0</v>
      </c>
    </row>
    <row r="196" spans="2:15" ht="15.5" x14ac:dyDescent="0.35">
      <c r="C196" t="s">
        <v>192</v>
      </c>
      <c r="I196" s="6">
        <v>44.5</v>
      </c>
      <c r="J196" s="6">
        <v>39.770000000000003</v>
      </c>
      <c r="K196" s="6">
        <v>37.44</v>
      </c>
      <c r="L196" s="6">
        <v>36.74</v>
      </c>
      <c r="M196" s="6">
        <v>31.99</v>
      </c>
      <c r="N196" s="6">
        <v>502526.46</v>
      </c>
      <c r="O196" s="6">
        <v>475309.29</v>
      </c>
    </row>
    <row r="197" spans="2:15" ht="15.5" x14ac:dyDescent="0.35">
      <c r="C197" t="s">
        <v>193</v>
      </c>
      <c r="I197" s="5">
        <v>57000000000</v>
      </c>
      <c r="J197" s="5">
        <v>52000000000</v>
      </c>
      <c r="K197" s="5">
        <v>1000000000</v>
      </c>
      <c r="L197" s="5">
        <v>1000000000</v>
      </c>
      <c r="M197" s="5">
        <v>1000000000</v>
      </c>
      <c r="N197" s="5">
        <v>1000000000</v>
      </c>
      <c r="O197" s="5">
        <v>1000000000</v>
      </c>
    </row>
    <row r="198" spans="2:15" ht="15.5" x14ac:dyDescent="0.35">
      <c r="C198" t="s">
        <v>194</v>
      </c>
      <c r="I198" s="5">
        <v>0</v>
      </c>
      <c r="K198" s="5">
        <v>2000000000</v>
      </c>
      <c r="L198" s="5">
        <v>3000000000</v>
      </c>
      <c r="M198" s="5">
        <v>4000000000</v>
      </c>
      <c r="N198" s="5">
        <v>4000000000</v>
      </c>
      <c r="O198" s="5">
        <v>5000000000</v>
      </c>
    </row>
    <row r="199" spans="2:15" ht="15.5" x14ac:dyDescent="0.35">
      <c r="C199" t="s">
        <v>26</v>
      </c>
      <c r="I199" s="5">
        <v>57000000000</v>
      </c>
      <c r="J199" s="5">
        <v>52000000000</v>
      </c>
      <c r="K199" s="5">
        <v>3000000000</v>
      </c>
      <c r="L199" s="5">
        <v>4000000000</v>
      </c>
      <c r="M199" s="5">
        <v>4000000000</v>
      </c>
      <c r="N199" s="5">
        <v>5000000000</v>
      </c>
      <c r="O199" s="5">
        <v>6000000000</v>
      </c>
    </row>
    <row r="200" spans="2:15" ht="15.5" x14ac:dyDescent="0.35">
      <c r="C200" t="s">
        <v>23</v>
      </c>
      <c r="I200" s="5">
        <v>55000000000</v>
      </c>
      <c r="J200" s="5">
        <v>50000000000</v>
      </c>
      <c r="K200" s="5">
        <v>-4000000000</v>
      </c>
      <c r="L200" s="5">
        <v>-6000000000</v>
      </c>
      <c r="M200" s="5">
        <v>-13000000000</v>
      </c>
      <c r="N200" s="5">
        <v>-3000000000</v>
      </c>
      <c r="O200" s="5">
        <v>4000000000</v>
      </c>
    </row>
    <row r="201" spans="2:15" ht="15.5" x14ac:dyDescent="0.35">
      <c r="C201" t="s">
        <v>195</v>
      </c>
      <c r="I201" s="5">
        <v>72000000000</v>
      </c>
      <c r="J201" s="5">
        <v>62000000000</v>
      </c>
      <c r="K201" s="5">
        <v>61000000000</v>
      </c>
      <c r="L201" s="5">
        <v>59000000000</v>
      </c>
      <c r="M201" s="5">
        <v>52000000000</v>
      </c>
      <c r="N201" s="5">
        <v>17000000000</v>
      </c>
      <c r="O201" s="5">
        <v>22000000000</v>
      </c>
    </row>
    <row r="202" spans="2:15" ht="15.5" x14ac:dyDescent="0.35">
      <c r="C202" t="s">
        <v>196</v>
      </c>
      <c r="I202" s="5">
        <v>74000000000</v>
      </c>
      <c r="J202" s="5">
        <v>-20000000000</v>
      </c>
      <c r="K202" s="5">
        <v>6000000000</v>
      </c>
      <c r="L202" s="5">
        <v>6000000000</v>
      </c>
      <c r="M202" s="5">
        <v>-18000000000</v>
      </c>
      <c r="N202" s="5">
        <v>4000000000</v>
      </c>
      <c r="O202" s="5">
        <v>-8000000000</v>
      </c>
    </row>
    <row r="203" spans="2:15" ht="15.5" x14ac:dyDescent="0.35">
      <c r="C203" t="s">
        <v>197</v>
      </c>
      <c r="I203" s="5">
        <v>0</v>
      </c>
      <c r="J203" s="5">
        <v>-1000000000</v>
      </c>
      <c r="K203" s="5">
        <v>-6000000000</v>
      </c>
      <c r="L203" s="5">
        <v>-4000000000</v>
      </c>
      <c r="M203" s="5">
        <v>-15000000000</v>
      </c>
      <c r="N203" s="5">
        <v>-1000000000</v>
      </c>
      <c r="O203" s="5">
        <v>-8000000000</v>
      </c>
    </row>
    <row r="204" spans="2:15" ht="15.5" x14ac:dyDescent="0.35">
      <c r="C204" t="s">
        <v>15</v>
      </c>
      <c r="I204" s="5">
        <v>73000000000</v>
      </c>
      <c r="J204" s="5">
        <v>-22000000000</v>
      </c>
      <c r="K204" s="5">
        <v>0</v>
      </c>
      <c r="L204" s="5">
        <v>2000000000</v>
      </c>
      <c r="M204" s="5">
        <v>-33000000000</v>
      </c>
      <c r="N204" s="5">
        <v>4000000000</v>
      </c>
      <c r="O204" s="5">
        <v>-16000000000</v>
      </c>
    </row>
    <row r="205" spans="2:15" ht="15.5" x14ac:dyDescent="0.35">
      <c r="C205" t="s">
        <v>17</v>
      </c>
      <c r="I205" s="6">
        <v>36.65</v>
      </c>
      <c r="J205" s="6">
        <v>-10.95</v>
      </c>
      <c r="K205" s="5">
        <v>0</v>
      </c>
      <c r="L205" s="6">
        <v>0.99</v>
      </c>
      <c r="M205" s="6">
        <v>-16.53</v>
      </c>
      <c r="N205" s="6">
        <v>63741.82</v>
      </c>
      <c r="O205" s="6">
        <v>-274484.74</v>
      </c>
    </row>
    <row r="207" spans="2:15" ht="15.5" x14ac:dyDescent="0.35">
      <c r="B207" t="s">
        <v>198</v>
      </c>
      <c r="C207" t="s">
        <v>199</v>
      </c>
      <c r="D207" s="5">
        <v>4000000000</v>
      </c>
      <c r="E207" s="5">
        <v>4000000000</v>
      </c>
      <c r="F207" s="5">
        <v>3000000000</v>
      </c>
      <c r="G207" s="5">
        <v>956000000</v>
      </c>
      <c r="H207" s="5">
        <v>17000000000</v>
      </c>
      <c r="I207" s="5">
        <v>5000000000</v>
      </c>
      <c r="J207" s="5">
        <v>4000000000</v>
      </c>
      <c r="K207" s="5">
        <v>7000000000</v>
      </c>
      <c r="L207" s="5">
        <v>12000000000</v>
      </c>
      <c r="M207" s="5">
        <v>6000000000</v>
      </c>
      <c r="N207" s="5">
        <v>2000000000</v>
      </c>
      <c r="O207" s="5">
        <v>292000000</v>
      </c>
    </row>
    <row r="208" spans="2:15" ht="15.5" x14ac:dyDescent="0.35">
      <c r="C208" t="s">
        <v>381</v>
      </c>
      <c r="H208" s="6">
        <v>0.5</v>
      </c>
      <c r="I208" s="6">
        <v>0.5</v>
      </c>
      <c r="K208" s="6">
        <v>0.35</v>
      </c>
      <c r="L208" s="6">
        <v>0.59</v>
      </c>
      <c r="M208" s="6">
        <v>0.25</v>
      </c>
    </row>
    <row r="209" spans="3:15" ht="15.5" x14ac:dyDescent="0.35">
      <c r="C209" t="s">
        <v>67</v>
      </c>
      <c r="H209" s="6">
        <v>5.9699999999999996E-2</v>
      </c>
      <c r="I209" s="6">
        <v>0.1827</v>
      </c>
      <c r="K209" s="6">
        <v>0.1</v>
      </c>
      <c r="L209" s="6">
        <v>0.1</v>
      </c>
      <c r="M209" s="6">
        <v>8.9399999999999993E-2</v>
      </c>
    </row>
    <row r="210" spans="3:15" ht="15.5" x14ac:dyDescent="0.35">
      <c r="C210" t="s">
        <v>382</v>
      </c>
      <c r="H210" s="6">
        <v>2.3E-3</v>
      </c>
      <c r="I210" s="6">
        <v>2.2000000000000001E-3</v>
      </c>
      <c r="K210" s="6">
        <v>4.8999999999999998E-3</v>
      </c>
      <c r="L210" s="6">
        <v>8.6E-3</v>
      </c>
      <c r="M210" s="6">
        <v>1.7000000000000001E-3</v>
      </c>
    </row>
    <row r="211" spans="3:15" ht="15.5" x14ac:dyDescent="0.35">
      <c r="C211" t="s">
        <v>47</v>
      </c>
      <c r="D211" s="6">
        <v>2.06</v>
      </c>
      <c r="E211" s="6">
        <v>2.13</v>
      </c>
      <c r="F211" s="6">
        <v>1.66</v>
      </c>
      <c r="G211" s="6">
        <v>0.48</v>
      </c>
      <c r="H211" s="6">
        <v>8.3699999999999992</v>
      </c>
      <c r="I211" s="6">
        <v>2.74</v>
      </c>
      <c r="J211" s="6">
        <v>1.8</v>
      </c>
      <c r="K211" s="6">
        <v>3.47</v>
      </c>
      <c r="L211" s="6">
        <v>5.94</v>
      </c>
      <c r="M211" s="6">
        <v>2.79</v>
      </c>
      <c r="N211" s="6">
        <v>0.79</v>
      </c>
      <c r="O211" s="6">
        <v>0.15</v>
      </c>
    </row>
    <row r="212" spans="3:15" ht="15.5" x14ac:dyDescent="0.35">
      <c r="C212" t="s">
        <v>69</v>
      </c>
      <c r="H212" s="6">
        <v>0.5</v>
      </c>
      <c r="I212" s="6">
        <v>0.5</v>
      </c>
      <c r="K212" s="6">
        <v>0.35</v>
      </c>
      <c r="L212" s="6">
        <v>0.59</v>
      </c>
      <c r="M212" s="6">
        <v>0.25</v>
      </c>
    </row>
    <row r="213" spans="3:15" ht="15.5" x14ac:dyDescent="0.35">
      <c r="C213" t="s">
        <v>383</v>
      </c>
      <c r="H213" s="6">
        <v>5.9699999999999996E-2</v>
      </c>
      <c r="I213" s="6">
        <v>0.1827</v>
      </c>
      <c r="K213" s="6">
        <v>0.1</v>
      </c>
      <c r="L213" s="6">
        <v>0.1</v>
      </c>
      <c r="M213" s="6">
        <v>8.9399999999999993E-2</v>
      </c>
    </row>
    <row r="214" spans="3:15" ht="15.5" x14ac:dyDescent="0.35">
      <c r="C214" t="s">
        <v>384</v>
      </c>
      <c r="H214" s="6">
        <v>2.3E-3</v>
      </c>
      <c r="I214" s="6">
        <v>2.2000000000000001E-3</v>
      </c>
      <c r="K214" s="6">
        <v>4.8999999999999998E-3</v>
      </c>
      <c r="L214" s="6">
        <v>8.6E-3</v>
      </c>
      <c r="M214" s="6">
        <v>1.7000000000000001E-3</v>
      </c>
    </row>
    <row r="215" spans="3:15" ht="15.5" x14ac:dyDescent="0.35">
      <c r="C215" t="s">
        <v>200</v>
      </c>
      <c r="D215" s="5">
        <v>299000000000</v>
      </c>
      <c r="E215" s="5">
        <v>330000000000</v>
      </c>
      <c r="F215" s="5">
        <v>317000000000</v>
      </c>
      <c r="G215" s="5">
        <v>224000000000</v>
      </c>
      <c r="H215" s="5">
        <v>1258000000000</v>
      </c>
      <c r="I215" s="5">
        <v>982000000000</v>
      </c>
      <c r="J215" s="5">
        <v>834000000000</v>
      </c>
      <c r="K215" s="5">
        <v>799000000000</v>
      </c>
      <c r="L215" s="5">
        <v>1222000000000</v>
      </c>
      <c r="M215" s="5">
        <v>939000000000</v>
      </c>
      <c r="N215" s="5">
        <v>339000000000</v>
      </c>
      <c r="O215" s="5">
        <v>400000000000</v>
      </c>
    </row>
    <row r="216" spans="3:15" ht="15.5" x14ac:dyDescent="0.35">
      <c r="C216" t="s">
        <v>385</v>
      </c>
      <c r="H216" s="6">
        <v>0.5</v>
      </c>
      <c r="I216" s="6">
        <v>0.5</v>
      </c>
      <c r="K216" s="6">
        <v>0.35</v>
      </c>
      <c r="L216" s="6">
        <v>0.59</v>
      </c>
      <c r="M216" s="6">
        <v>0.25</v>
      </c>
    </row>
    <row r="217" spans="3:15" ht="15.5" x14ac:dyDescent="0.35">
      <c r="C217" t="s">
        <v>386</v>
      </c>
      <c r="H217" s="6">
        <v>5.9699999999999996E-2</v>
      </c>
      <c r="I217" s="6">
        <v>0.1827</v>
      </c>
      <c r="K217" s="6">
        <v>0.1</v>
      </c>
      <c r="L217" s="6">
        <v>0.1</v>
      </c>
      <c r="M217" s="6">
        <v>8.9399999999999993E-2</v>
      </c>
    </row>
    <row r="218" spans="3:15" ht="15.5" x14ac:dyDescent="0.35">
      <c r="C218" t="s">
        <v>387</v>
      </c>
      <c r="H218" s="6">
        <v>2.3E-3</v>
      </c>
      <c r="I218" s="6">
        <v>2.2000000000000001E-3</v>
      </c>
      <c r="K218" s="6">
        <v>4.8999999999999998E-3</v>
      </c>
      <c r="L218" s="6">
        <v>8.6E-3</v>
      </c>
      <c r="M218" s="6">
        <v>1.7000000000000001E-3</v>
      </c>
    </row>
    <row r="219" spans="3:15" ht="15.5" x14ac:dyDescent="0.35">
      <c r="C219" t="s">
        <v>201</v>
      </c>
      <c r="I219" s="6">
        <v>26.27</v>
      </c>
    </row>
    <row r="220" spans="3:15" ht="15.5" x14ac:dyDescent="0.35">
      <c r="C220" t="s">
        <v>281</v>
      </c>
      <c r="I220" s="6">
        <v>34.76</v>
      </c>
    </row>
    <row r="221" spans="3:15" ht="15.5" x14ac:dyDescent="0.35">
      <c r="C221" t="s">
        <v>202</v>
      </c>
      <c r="I221" s="6">
        <v>6.95</v>
      </c>
    </row>
    <row r="222" spans="3:15" ht="15.5" x14ac:dyDescent="0.35">
      <c r="C222" t="s">
        <v>282</v>
      </c>
      <c r="I222" s="6">
        <v>2.8799999999999999E-2</v>
      </c>
    </row>
    <row r="223" spans="3:15" ht="15.5" x14ac:dyDescent="0.35">
      <c r="C223" t="s">
        <v>283</v>
      </c>
      <c r="I223" s="6">
        <v>0.38</v>
      </c>
    </row>
    <row r="224" spans="3:15" ht="15.5" x14ac:dyDescent="0.35">
      <c r="C224" t="s">
        <v>203</v>
      </c>
      <c r="I224" s="6">
        <v>3.96</v>
      </c>
    </row>
    <row r="225" spans="3:9" ht="15.5" x14ac:dyDescent="0.35">
      <c r="C225" t="s">
        <v>284</v>
      </c>
      <c r="I225" s="6">
        <v>10.94</v>
      </c>
    </row>
    <row r="226" spans="3:9" ht="15.5" x14ac:dyDescent="0.35">
      <c r="C226" t="s">
        <v>285</v>
      </c>
      <c r="I226" s="6">
        <v>11.19</v>
      </c>
    </row>
    <row r="227" spans="3:9" ht="15.5" x14ac:dyDescent="0.35">
      <c r="C227" t="s">
        <v>286</v>
      </c>
      <c r="I227" s="6">
        <v>81.239999999999995</v>
      </c>
    </row>
    <row r="228" spans="3:9" ht="15.5" x14ac:dyDescent="0.35">
      <c r="C228" t="s">
        <v>287</v>
      </c>
      <c r="I228" s="6">
        <v>40.72</v>
      </c>
    </row>
    <row r="229" spans="3:9" ht="15.5" x14ac:dyDescent="0.35">
      <c r="C229" t="s">
        <v>288</v>
      </c>
      <c r="I229" s="6">
        <v>0.67</v>
      </c>
    </row>
    <row r="230" spans="3:9" ht="15.5" x14ac:dyDescent="0.35">
      <c r="C230" t="s">
        <v>289</v>
      </c>
      <c r="I230" s="6">
        <v>-1.53</v>
      </c>
    </row>
    <row r="231" spans="3:9" ht="15.5" x14ac:dyDescent="0.35">
      <c r="C231" t="s">
        <v>290</v>
      </c>
      <c r="I231" s="6">
        <v>6.33</v>
      </c>
    </row>
    <row r="232" spans="3:9" ht="15.5" x14ac:dyDescent="0.35">
      <c r="C232" t="s">
        <v>204</v>
      </c>
      <c r="I232" s="6">
        <v>8.3699999999999992</v>
      </c>
    </row>
    <row r="233" spans="3:9" ht="15.5" x14ac:dyDescent="0.35">
      <c r="C233" t="s">
        <v>291</v>
      </c>
      <c r="I233" s="6">
        <v>584.77</v>
      </c>
    </row>
    <row r="234" spans="3:9" ht="15.5" x14ac:dyDescent="0.35">
      <c r="C234" t="s">
        <v>205</v>
      </c>
      <c r="D234" s="5">
        <v>7</v>
      </c>
    </row>
    <row r="235" spans="3:9" ht="15.5" x14ac:dyDescent="0.35">
      <c r="C235" t="s">
        <v>206</v>
      </c>
      <c r="I235" s="6">
        <v>55.49</v>
      </c>
    </row>
    <row r="236" spans="3:9" ht="15.5" x14ac:dyDescent="0.35">
      <c r="C236" t="s">
        <v>292</v>
      </c>
      <c r="I236" s="6">
        <v>19.66</v>
      </c>
    </row>
    <row r="237" spans="3:9" ht="15.5" x14ac:dyDescent="0.35">
      <c r="C237" t="s">
        <v>207</v>
      </c>
      <c r="D237" s="6">
        <v>1.66</v>
      </c>
    </row>
    <row r="238" spans="3:9" ht="15.5" x14ac:dyDescent="0.35">
      <c r="C238" t="s">
        <v>208</v>
      </c>
      <c r="D238" s="6">
        <v>0.63</v>
      </c>
    </row>
    <row r="239" spans="3:9" ht="15.5" x14ac:dyDescent="0.35">
      <c r="C239" t="s">
        <v>293</v>
      </c>
      <c r="D239" s="6">
        <v>0.48</v>
      </c>
    </row>
    <row r="240" spans="3:9" ht="15.5" x14ac:dyDescent="0.35">
      <c r="C240" t="s">
        <v>294</v>
      </c>
      <c r="D240" s="6">
        <v>0.01</v>
      </c>
    </row>
    <row r="241" spans="3:9" ht="15.5" x14ac:dyDescent="0.35">
      <c r="C241" t="s">
        <v>209</v>
      </c>
      <c r="D241" s="6">
        <v>1.1299999999999999</v>
      </c>
    </row>
    <row r="242" spans="3:9" ht="15.5" x14ac:dyDescent="0.35">
      <c r="C242" t="s">
        <v>295</v>
      </c>
      <c r="D242" s="6">
        <v>0.22</v>
      </c>
    </row>
    <row r="243" spans="3:9" ht="15.5" x14ac:dyDescent="0.35">
      <c r="C243" t="s">
        <v>210</v>
      </c>
      <c r="D243" s="6">
        <v>2.13</v>
      </c>
    </row>
    <row r="244" spans="3:9" ht="15.5" x14ac:dyDescent="0.35">
      <c r="C244" t="s">
        <v>296</v>
      </c>
      <c r="I244" s="6">
        <v>0.89</v>
      </c>
    </row>
    <row r="245" spans="3:9" ht="15.5" x14ac:dyDescent="0.35">
      <c r="C245" t="s">
        <v>13</v>
      </c>
      <c r="D245" s="5">
        <v>-66000000000</v>
      </c>
    </row>
    <row r="246" spans="3:9" ht="15.5" x14ac:dyDescent="0.35">
      <c r="C246" t="s">
        <v>211</v>
      </c>
      <c r="I246" s="6">
        <v>3.86</v>
      </c>
    </row>
    <row r="247" spans="3:9" ht="15.5" x14ac:dyDescent="0.35">
      <c r="C247" t="s">
        <v>212</v>
      </c>
      <c r="I247" s="6">
        <v>5.3600000000000002E-2</v>
      </c>
    </row>
    <row r="248" spans="3:9" ht="15.5" x14ac:dyDescent="0.35">
      <c r="C248" t="s">
        <v>213</v>
      </c>
      <c r="I248" s="6">
        <v>0.11410000000000001</v>
      </c>
    </row>
    <row r="249" spans="3:9" ht="15.5" x14ac:dyDescent="0.35">
      <c r="C249" t="s">
        <v>214</v>
      </c>
      <c r="I249" s="6">
        <v>5.2300000000000006E-2</v>
      </c>
    </row>
    <row r="250" spans="3:9" ht="15.5" x14ac:dyDescent="0.35">
      <c r="C250" t="s">
        <v>297</v>
      </c>
      <c r="I250" s="6">
        <v>2.7799999999999998E-2</v>
      </c>
    </row>
    <row r="251" spans="3:9" ht="15.5" x14ac:dyDescent="0.35">
      <c r="C251" t="s">
        <v>215</v>
      </c>
      <c r="D251" s="6">
        <v>3.33</v>
      </c>
    </row>
    <row r="252" spans="3:9" ht="15.5" x14ac:dyDescent="0.35">
      <c r="C252" t="s">
        <v>216</v>
      </c>
      <c r="D252" s="6">
        <v>34.159999999999997</v>
      </c>
    </row>
    <row r="253" spans="3:9" ht="15.5" x14ac:dyDescent="0.35">
      <c r="C253" t="s">
        <v>217</v>
      </c>
      <c r="D253" s="6">
        <v>0.91</v>
      </c>
    </row>
    <row r="254" spans="3:9" ht="15.5" x14ac:dyDescent="0.35">
      <c r="C254" t="s">
        <v>218</v>
      </c>
      <c r="D254" s="6">
        <v>36.58</v>
      </c>
    </row>
    <row r="255" spans="3:9" ht="15.5" x14ac:dyDescent="0.35">
      <c r="C255" t="s">
        <v>219</v>
      </c>
      <c r="D255" s="6">
        <v>27.36</v>
      </c>
    </row>
    <row r="256" spans="3:9" ht="15.5" x14ac:dyDescent="0.35">
      <c r="C256" t="s">
        <v>298</v>
      </c>
      <c r="I256" s="6">
        <v>4.6100000000000003</v>
      </c>
    </row>
    <row r="257" spans="3:9" ht="15.5" x14ac:dyDescent="0.35">
      <c r="C257" t="s">
        <v>299</v>
      </c>
      <c r="I257" s="6">
        <v>10.47</v>
      </c>
    </row>
    <row r="258" spans="3:9" ht="15.5" x14ac:dyDescent="0.35">
      <c r="C258" t="s">
        <v>43</v>
      </c>
      <c r="I258" s="5">
        <v>440000000000</v>
      </c>
    </row>
    <row r="259" spans="3:9" ht="15.5" x14ac:dyDescent="0.35">
      <c r="C259" t="s">
        <v>220</v>
      </c>
      <c r="I259" s="5">
        <v>479000000000</v>
      </c>
    </row>
    <row r="260" spans="3:9" ht="15.5" x14ac:dyDescent="0.35">
      <c r="C260" t="s">
        <v>221</v>
      </c>
      <c r="I260" s="5">
        <v>2000000000</v>
      </c>
    </row>
    <row r="261" spans="3:9" ht="15.5" x14ac:dyDescent="0.35">
      <c r="C261" t="s">
        <v>222</v>
      </c>
      <c r="I261" s="6">
        <v>0.45329999999999998</v>
      </c>
    </row>
    <row r="262" spans="3:9" ht="15.5" x14ac:dyDescent="0.35">
      <c r="C262" t="s">
        <v>223</v>
      </c>
      <c r="D262" s="6">
        <v>4.5599999999999995E-2</v>
      </c>
    </row>
    <row r="263" spans="3:9" ht="15.5" x14ac:dyDescent="0.35">
      <c r="C263" t="s">
        <v>224</v>
      </c>
      <c r="D263" s="6">
        <v>7.4999999999999997E-3</v>
      </c>
    </row>
    <row r="264" spans="3:9" ht="15.5" x14ac:dyDescent="0.35">
      <c r="C264" t="s">
        <v>225</v>
      </c>
      <c r="D264" s="6">
        <v>1.38E-2</v>
      </c>
    </row>
    <row r="265" spans="3:9" ht="15.5" x14ac:dyDescent="0.35">
      <c r="C265" t="s">
        <v>226</v>
      </c>
      <c r="D265" s="6">
        <v>0.4047</v>
      </c>
    </row>
    <row r="266" spans="3:9" ht="15.5" x14ac:dyDescent="0.35">
      <c r="C266" t="s">
        <v>227</v>
      </c>
      <c r="D266" s="6">
        <v>0.31780000000000003</v>
      </c>
    </row>
    <row r="267" spans="3:9" ht="15.5" x14ac:dyDescent="0.35">
      <c r="C267" t="s">
        <v>228</v>
      </c>
      <c r="D267" s="6">
        <v>0.77170000000000005</v>
      </c>
    </row>
    <row r="268" spans="3:9" ht="15.5" x14ac:dyDescent="0.35">
      <c r="C268" t="s">
        <v>388</v>
      </c>
      <c r="I268" s="6">
        <v>0.5</v>
      </c>
    </row>
    <row r="269" spans="3:9" ht="15.5" x14ac:dyDescent="0.35">
      <c r="C269" t="s">
        <v>389</v>
      </c>
      <c r="I269" s="6">
        <v>0.5</v>
      </c>
    </row>
    <row r="270" spans="3:9" ht="15.5" x14ac:dyDescent="0.35">
      <c r="C270" t="s">
        <v>390</v>
      </c>
      <c r="I270" s="6">
        <v>5.9699999999999996E-2</v>
      </c>
    </row>
    <row r="271" spans="3:9" ht="15.5" x14ac:dyDescent="0.35">
      <c r="C271" t="s">
        <v>391</v>
      </c>
      <c r="I271" s="6">
        <v>2.3E-3</v>
      </c>
    </row>
    <row r="272" spans="3:9" ht="15.5" x14ac:dyDescent="0.35">
      <c r="C272" t="s">
        <v>392</v>
      </c>
      <c r="I272" t="s">
        <v>577</v>
      </c>
    </row>
    <row r="273" spans="3:9" ht="15.5" x14ac:dyDescent="0.35">
      <c r="C273" t="s">
        <v>229</v>
      </c>
      <c r="I273" s="5">
        <v>9</v>
      </c>
    </row>
    <row r="274" spans="3:9" ht="15.5" x14ac:dyDescent="0.35">
      <c r="C274" t="s">
        <v>230</v>
      </c>
      <c r="I274" s="6">
        <v>0.96</v>
      </c>
    </row>
    <row r="275" spans="3:9" ht="15.5" x14ac:dyDescent="0.35">
      <c r="C275" t="s">
        <v>231</v>
      </c>
      <c r="I275" s="6">
        <v>0.36</v>
      </c>
    </row>
    <row r="276" spans="3:9" ht="15.5" x14ac:dyDescent="0.35">
      <c r="C276" t="s">
        <v>232</v>
      </c>
      <c r="I276" s="6">
        <v>0.24</v>
      </c>
    </row>
    <row r="277" spans="3:9" ht="15.5" x14ac:dyDescent="0.35">
      <c r="C277" t="s">
        <v>233</v>
      </c>
      <c r="I277" s="6">
        <v>0.68</v>
      </c>
    </row>
    <row r="278" spans="3:9" ht="15.5" x14ac:dyDescent="0.35">
      <c r="C278" t="s">
        <v>234</v>
      </c>
      <c r="I278" s="6">
        <v>0.82</v>
      </c>
    </row>
    <row r="279" spans="3:9" ht="15.5" x14ac:dyDescent="0.35">
      <c r="C279" t="s">
        <v>235</v>
      </c>
      <c r="I279" s="6">
        <v>0.17</v>
      </c>
    </row>
    <row r="280" spans="3:9" ht="15.5" x14ac:dyDescent="0.35">
      <c r="C280" t="s">
        <v>236</v>
      </c>
      <c r="I280" s="6">
        <v>0.7</v>
      </c>
    </row>
    <row r="281" spans="3:9" ht="15.5" x14ac:dyDescent="0.35">
      <c r="C281" t="s">
        <v>300</v>
      </c>
      <c r="I281" s="5">
        <v>1170000000000</v>
      </c>
    </row>
    <row r="282" spans="3:9" ht="15.5" x14ac:dyDescent="0.35">
      <c r="C282" t="s">
        <v>301</v>
      </c>
      <c r="I282" s="5">
        <v>49000000000</v>
      </c>
    </row>
    <row r="283" spans="3:9" ht="15.5" x14ac:dyDescent="0.35">
      <c r="C283" t="s">
        <v>302</v>
      </c>
      <c r="I283" s="5">
        <v>12000000000</v>
      </c>
    </row>
    <row r="284" spans="3:9" ht="15.5" x14ac:dyDescent="0.35">
      <c r="C284" t="s">
        <v>303</v>
      </c>
      <c r="I284" s="5">
        <v>13000000000</v>
      </c>
    </row>
    <row r="285" spans="3:9" ht="15.5" x14ac:dyDescent="0.35">
      <c r="C285" t="s">
        <v>237</v>
      </c>
      <c r="D285" s="5">
        <v>14000000000</v>
      </c>
    </row>
    <row r="286" spans="3:9" ht="15.5" x14ac:dyDescent="0.35">
      <c r="C286" t="s">
        <v>238</v>
      </c>
      <c r="D286" s="5">
        <v>236000000000</v>
      </c>
    </row>
    <row r="287" spans="3:9" ht="15.5" x14ac:dyDescent="0.35">
      <c r="C287" t="s">
        <v>239</v>
      </c>
      <c r="D287" s="5">
        <v>125000000000</v>
      </c>
    </row>
    <row r="288" spans="3:9" ht="15.5" x14ac:dyDescent="0.35">
      <c r="C288" t="s">
        <v>183</v>
      </c>
      <c r="D288" s="5">
        <v>81000000000</v>
      </c>
    </row>
    <row r="289" spans="3:9" ht="15.5" x14ac:dyDescent="0.35">
      <c r="C289" t="s">
        <v>182</v>
      </c>
      <c r="I289" s="5">
        <v>111000000000</v>
      </c>
    </row>
    <row r="290" spans="3:9" ht="15.5" x14ac:dyDescent="0.35">
      <c r="C290" t="s">
        <v>181</v>
      </c>
      <c r="D290" s="5">
        <v>1000000000</v>
      </c>
    </row>
    <row r="291" spans="3:9" ht="15.5" x14ac:dyDescent="0.35">
      <c r="C291" t="s">
        <v>180</v>
      </c>
      <c r="D291" s="5">
        <v>52000000000</v>
      </c>
    </row>
    <row r="292" spans="3:9" ht="15.5" x14ac:dyDescent="0.35">
      <c r="C292" t="s">
        <v>24</v>
      </c>
      <c r="D292" s="5">
        <v>53000000000</v>
      </c>
    </row>
    <row r="293" spans="3:9" ht="15.5" x14ac:dyDescent="0.35">
      <c r="C293" t="s">
        <v>21</v>
      </c>
      <c r="D293" s="5">
        <v>39000000000</v>
      </c>
    </row>
    <row r="294" spans="3:9" ht="15.5" x14ac:dyDescent="0.35">
      <c r="C294" t="s">
        <v>240</v>
      </c>
      <c r="I294" s="5">
        <v>111000000000</v>
      </c>
    </row>
    <row r="295" spans="3:9" ht="15.5" x14ac:dyDescent="0.35">
      <c r="C295" t="s">
        <v>304</v>
      </c>
      <c r="I295" s="5">
        <v>40000000000</v>
      </c>
    </row>
    <row r="296" spans="3:9" ht="15.5" x14ac:dyDescent="0.35">
      <c r="C296" t="s">
        <v>305</v>
      </c>
      <c r="I296" s="5">
        <v>2000000000</v>
      </c>
    </row>
    <row r="297" spans="3:9" ht="15.5" x14ac:dyDescent="0.35">
      <c r="C297" t="s">
        <v>306</v>
      </c>
      <c r="I297" s="5">
        <v>-30000000000</v>
      </c>
    </row>
    <row r="298" spans="3:9" ht="15.5" x14ac:dyDescent="0.35">
      <c r="C298" t="s">
        <v>307</v>
      </c>
      <c r="I298" s="5">
        <v>-1000000000</v>
      </c>
    </row>
    <row r="299" spans="3:9" ht="15.5" x14ac:dyDescent="0.35">
      <c r="C299" t="s">
        <v>308</v>
      </c>
      <c r="I299" s="5">
        <v>39000000000</v>
      </c>
    </row>
  </sheetData>
  <pageMargins left="0.7" right="0.7" top="0.75" bottom="0.75" header="0.3" footer="0.3"/>
  <ignoredErrors>
    <ignoredError sqref="A1:O300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28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578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579</v>
      </c>
      <c r="D2" s="2" vm="60">
        <f ca="1">IFERROR(_xlfn.STOCKHISTORY("XIDX:" &amp; $C$1, D3, , 0, 0, 1), "Libur")</f>
        <v>141</v>
      </c>
      <c r="E2" s="2" vm="15">
        <f ca="1">IFERROR(_xlfn.STOCKHISTORY("XIDX:" &amp; $C$1, E3, , 0, 0, 1), "Libur")</f>
        <v>97</v>
      </c>
      <c r="H2" s="2" vm="15">
        <f ca="1">IFERROR(INDEX(D2:G2,COUNT(D2:G2)),"")</f>
        <v>97</v>
      </c>
      <c r="I2" s="2" vm="61">
        <f t="shared" ref="I2:P2" ca="1" si="0">IFERROR(_xlfn.STOCKHISTORY("XIDX:" &amp; $C$1, I1, , 0, 0, 1), "Libur")</f>
        <v>158</v>
      </c>
      <c r="J2" s="2" vm="62">
        <f t="shared" ca="1" si="0"/>
        <v>125</v>
      </c>
      <c r="K2" s="2" vm="63">
        <f t="shared" ca="1" si="0"/>
        <v>216</v>
      </c>
      <c r="L2" s="2" vm="64">
        <f t="shared" ca="1" si="0"/>
        <v>262</v>
      </c>
      <c r="M2" s="2" vm="65">
        <f t="shared" ca="1" si="0"/>
        <v>430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</row>
    <row r="3" spans="1:1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6" ht="15.5" x14ac:dyDescent="0.35">
      <c r="B4" t="s">
        <v>5</v>
      </c>
      <c r="C4" t="s">
        <v>6</v>
      </c>
      <c r="D4" s="2">
        <f>IFERROR(INDEX(D51:D500,MATCH($C$4,$C$51:$C$500,0)),"")</f>
        <v>1621929136000</v>
      </c>
      <c r="E4" s="2">
        <f>IFERROR(INDEX(E51:E500,MATCH($C$4,$C$51:$C$500,0)),"")</f>
        <v>2369832294000</v>
      </c>
      <c r="H4" s="2">
        <f>IFERROR(SUM(D4:G4)*(4/MAX(1,COUNT(D4:G4))),"")</f>
        <v>7983522860000</v>
      </c>
      <c r="I4" s="2">
        <f t="shared" ref="I4:P4" si="1">IFERROR(INDEX(I51:I500,MATCH($C$4,$C$51:$C$500,0)),"")</f>
        <v>6510030453000</v>
      </c>
      <c r="J4" s="2">
        <f t="shared" si="1"/>
        <v>4460266085000</v>
      </c>
      <c r="K4" s="2">
        <f t="shared" si="1"/>
        <v>4438268980000</v>
      </c>
      <c r="L4" s="2">
        <f t="shared" si="1"/>
        <v>3618366163000</v>
      </c>
      <c r="M4" s="2">
        <f t="shared" si="1"/>
        <v>1869122325000</v>
      </c>
      <c r="N4" s="2">
        <f t="shared" si="1"/>
        <v>1351664460000</v>
      </c>
      <c r="O4" s="2">
        <f t="shared" si="1"/>
        <v>1076603891000</v>
      </c>
      <c r="P4" s="2">
        <f t="shared" si="1"/>
        <v>291907495000</v>
      </c>
    </row>
    <row r="5" spans="1:16" ht="15.5" x14ac:dyDescent="0.35">
      <c r="B5" t="s">
        <v>7</v>
      </c>
      <c r="C5" t="s">
        <v>8</v>
      </c>
      <c r="D5" s="2">
        <f>IFERROR(INDEX(D51:D500,MATCH($C$5,$C$51:$C$500,0)),"")</f>
        <v>-392864084000</v>
      </c>
      <c r="E5" s="2">
        <f>IFERROR(INDEX(E51:E500,MATCH($C$5,$C$51:$C$500,0)),"")</f>
        <v>-425148571000</v>
      </c>
      <c r="H5" s="2">
        <f>IFERROR(SUM(D5:G5)*(4/MAX(1,COUNT(D5:G5))),"")</f>
        <v>-1636025310000</v>
      </c>
      <c r="I5" s="2">
        <f t="shared" ref="I5:P5" si="2">IFERROR(INDEX(I51:I500,MATCH($C$5,$C$51:$C$500,0)),"")</f>
        <v>3149695714000</v>
      </c>
      <c r="J5" s="2">
        <f t="shared" si="2"/>
        <v>-1646254837000</v>
      </c>
      <c r="K5" s="2">
        <f t="shared" si="2"/>
        <v>-1312612442000</v>
      </c>
      <c r="L5" s="2">
        <f t="shared" si="2"/>
        <v>1992183681000</v>
      </c>
      <c r="M5" s="2">
        <f t="shared" si="2"/>
        <v>-1672650007000</v>
      </c>
      <c r="N5" s="2">
        <f t="shared" si="2"/>
        <v>-1316357184000</v>
      </c>
      <c r="O5" s="2">
        <f t="shared" si="2"/>
        <v>-2816891756000</v>
      </c>
      <c r="P5" s="2">
        <f t="shared" si="2"/>
        <v>-2234221227000</v>
      </c>
    </row>
    <row r="6" spans="1:16" ht="15.5" x14ac:dyDescent="0.35">
      <c r="B6" t="s">
        <v>9</v>
      </c>
      <c r="C6" t="s">
        <v>10</v>
      </c>
      <c r="D6" s="2">
        <f>IFERROR(INDEX(D51:D500,MATCH($C$6,$C$51:$C$500,0)),"")</f>
        <v>24306458265000</v>
      </c>
      <c r="E6" s="2">
        <f>IFERROR(INDEX(E51:E500,MATCH($C$6,$C$51:$C$500,0)),"")</f>
        <v>24770536912000</v>
      </c>
      <c r="H6" s="2">
        <f>IFERROR(INDEX(D6:G6,COUNT(D6:G6)),"")</f>
        <v>24770536912000</v>
      </c>
      <c r="I6" s="2">
        <f t="shared" ref="I6:P6" si="3">IFERROR(INDEX(I51:I500,MATCH($C$6,$C$51:$C$500,0)),"")</f>
        <v>25313466848000</v>
      </c>
      <c r="J6" s="2">
        <f t="shared" si="3"/>
        <v>23700795809000</v>
      </c>
      <c r="K6" s="2">
        <f t="shared" si="3"/>
        <v>25332748116000</v>
      </c>
      <c r="L6" s="2">
        <f t="shared" si="3"/>
        <v>26498483457000</v>
      </c>
      <c r="M6" s="2">
        <f t="shared" si="3"/>
        <v>23495618749000</v>
      </c>
      <c r="N6" s="2">
        <f t="shared" si="3"/>
        <v>1607835668000</v>
      </c>
      <c r="O6" s="2">
        <f t="shared" si="3"/>
        <v>1155186225000</v>
      </c>
      <c r="P6" s="2">
        <f t="shared" si="3"/>
        <v>1959878713000</v>
      </c>
    </row>
    <row r="7" spans="1:16" ht="15.5" x14ac:dyDescent="0.35">
      <c r="B7" t="s">
        <v>11</v>
      </c>
      <c r="C7" t="s">
        <v>12</v>
      </c>
      <c r="D7" s="3">
        <f>IFERROR(INDEX(D51:D500,MATCH($C$7,$C$51:$C$500,0))/1000000000,"")</f>
        <v>103.17</v>
      </c>
      <c r="E7" s="3">
        <f>IFERROR(INDEX(E51:E500,MATCH($C$7,$C$51:$C$500,0))/1000000000,"")</f>
        <v>103.15</v>
      </c>
      <c r="H7" s="3">
        <f>IFERROR(INDEX(D7:G7,COUNT(D7:G7)),"")</f>
        <v>103.15</v>
      </c>
      <c r="I7" s="3">
        <f t="shared" ref="I7:P7" si="4">IFERROR(INDEX(I51:I500,MATCH($C$7,$C$51:$C$500,0))/1000000000,"")</f>
        <v>103.15</v>
      </c>
      <c r="J7" s="3">
        <f t="shared" si="4"/>
        <v>103.12</v>
      </c>
      <c r="K7" s="3">
        <f t="shared" si="4"/>
        <v>103.1</v>
      </c>
      <c r="L7" s="3">
        <f t="shared" si="4"/>
        <v>103.07</v>
      </c>
      <c r="M7" s="3">
        <f t="shared" si="4"/>
        <v>103.06</v>
      </c>
      <c r="N7" s="3">
        <f t="shared" si="4"/>
        <v>0.01</v>
      </c>
      <c r="O7" s="3">
        <f t="shared" si="4"/>
        <v>0.01</v>
      </c>
      <c r="P7" s="3">
        <f t="shared" si="4"/>
        <v>0.01</v>
      </c>
    </row>
    <row r="8" spans="1:1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82000000000</v>
      </c>
      <c r="E8" s="2">
        <f>IFERROR(INDEX(E51:E500,MATCH("Free cash flow (Quarter)",$C$51:$C$500,0)),"")</f>
        <v>-28000000000</v>
      </c>
      <c r="H8" s="2">
        <f>IFERROR(INDEX(D8:G8,COUNT(D8:G8)),"")</f>
        <v>-28000000000</v>
      </c>
      <c r="I8" s="2">
        <f t="shared" ref="I8:P8" si="5">IFERROR(INDEX(I51:I500,MATCH($C$8,$C$51:$C$500,0)),"")</f>
        <v>271000000000</v>
      </c>
      <c r="J8" s="2">
        <f t="shared" si="5"/>
        <v>219000000000</v>
      </c>
      <c r="K8" s="2">
        <f t="shared" si="5"/>
        <v>-21000000000</v>
      </c>
      <c r="L8" s="2">
        <f t="shared" si="5"/>
        <v>-647000000000</v>
      </c>
      <c r="M8" s="2">
        <f t="shared" si="5"/>
        <v>-1411000000000</v>
      </c>
      <c r="N8" s="2">
        <f t="shared" si="5"/>
        <v>-1169000000000</v>
      </c>
      <c r="O8" s="2">
        <f t="shared" si="5"/>
        <v>-3145000000000</v>
      </c>
      <c r="P8" s="2">
        <f t="shared" si="5"/>
        <v>-2349000000000</v>
      </c>
    </row>
    <row r="9" spans="1:16" ht="15.5" x14ac:dyDescent="0.35">
      <c r="A9" t="s">
        <v>16</v>
      </c>
      <c r="C9" t="s">
        <v>17</v>
      </c>
      <c r="D9" s="3">
        <f>IFERROR(INDEX(D51:D500,MATCH("Free cash flow per share (Quarter)",$C$51:$C$500,0)),"")</f>
        <v>0.8</v>
      </c>
      <c r="E9" s="3">
        <f>IFERROR(INDEX(E51:E500,MATCH("Free cash flow per share (Quarter)",$C$51:$C$500,0)),"")</f>
        <v>-0.27</v>
      </c>
      <c r="H9" s="3">
        <f>IFERROR(INDEX(D9:G9,COUNT(D9:G9)),"")</f>
        <v>-0.27</v>
      </c>
      <c r="I9" s="3">
        <f t="shared" ref="I9:P9" si="6">IFERROR(INDEX(I51:I500,MATCH($C$9,$C$51:$C$500,0)),"")</f>
        <v>2.63</v>
      </c>
      <c r="J9" s="3">
        <f t="shared" si="6"/>
        <v>2.13</v>
      </c>
      <c r="K9" s="3">
        <f t="shared" si="6"/>
        <v>-0.2</v>
      </c>
      <c r="L9" s="3">
        <f t="shared" si="6"/>
        <v>-6.27</v>
      </c>
      <c r="M9" s="3">
        <f t="shared" si="6"/>
        <v>-13.69</v>
      </c>
      <c r="N9" s="3">
        <f t="shared" si="6"/>
        <v>-143251.9</v>
      </c>
      <c r="O9" s="3">
        <f t="shared" si="6"/>
        <v>-403339.4</v>
      </c>
      <c r="P9" s="3">
        <f t="shared" si="6"/>
        <v>-324124.40999999997</v>
      </c>
    </row>
    <row r="10" spans="1:16" ht="15.5" x14ac:dyDescent="0.35">
      <c r="C10" t="s">
        <v>18</v>
      </c>
      <c r="D10" s="3">
        <f ca="1">IFERROR(IF(D9=0,"",D2/D9),"")</f>
        <v>176.25</v>
      </c>
      <c r="E10" s="3">
        <f ca="1">IFERROR(IF(E9=0,"",E2/E9),"")</f>
        <v>-359.25925925925924</v>
      </c>
      <c r="I10" s="3">
        <f t="shared" ref="I10:P10" ca="1" si="7">IFERROR(IF(I9=0,"",I2/I9),"")</f>
        <v>60.076045627376431</v>
      </c>
      <c r="J10" s="3">
        <f t="shared" ca="1" si="7"/>
        <v>58.685446009389672</v>
      </c>
      <c r="K10" s="3">
        <f t="shared" ca="1" si="7"/>
        <v>-1080</v>
      </c>
      <c r="L10" s="3">
        <f t="shared" ca="1" si="7"/>
        <v>-41.78628389154705</v>
      </c>
      <c r="M10" s="3">
        <f t="shared" ca="1" si="7"/>
        <v>-31.409788166544924</v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</row>
    <row r="11" spans="1:16" ht="15.5" x14ac:dyDescent="0.35">
      <c r="B11" t="s">
        <v>19</v>
      </c>
      <c r="C11" t="s">
        <v>20</v>
      </c>
      <c r="D11" s="2">
        <f>IFERROR(INDEX(D51:D500,MATCH($C$11,$C$51:$C$500,0)),"")</f>
        <v>14249892611000</v>
      </c>
      <c r="E11" s="2">
        <f>IFERROR(INDEX(E51:E500,MATCH($C$11,$C$51:$C$500,0)),"")</f>
        <v>13451065841000</v>
      </c>
      <c r="H11" s="2">
        <f>IFERROR(INDEX(D11:G11,COUNT(D11:G11)),"")</f>
        <v>13451065841000</v>
      </c>
      <c r="I11" s="2">
        <f t="shared" ref="I11:P11" si="8">IFERROR(INDEX(I51:I500,MATCH($C$11,$C$51:$C$500,0)),"")</f>
        <v>16211043356000</v>
      </c>
      <c r="J11" s="2">
        <f t="shared" si="8"/>
        <v>11227560008000</v>
      </c>
      <c r="K11" s="2">
        <f t="shared" si="8"/>
        <v>15180264699000</v>
      </c>
      <c r="L11" s="2">
        <f t="shared" si="8"/>
        <v>16256067299000</v>
      </c>
      <c r="M11" s="2">
        <f t="shared" si="8"/>
        <v>24700386748000</v>
      </c>
      <c r="N11" s="2">
        <f t="shared" si="8"/>
        <v>1484437936000</v>
      </c>
      <c r="O11" s="2">
        <f t="shared" si="8"/>
        <v>883986972000</v>
      </c>
      <c r="P11" s="2">
        <f t="shared" si="8"/>
        <v>2049299693000</v>
      </c>
    </row>
    <row r="12" spans="1:1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-14250000000000</v>
      </c>
      <c r="E12" s="2">
        <f>IFERROR(INDEX(E51:E500,MATCH("Net Debt (Quarter)",$C$51:$C$500,0)),"")</f>
        <v>-13451000000000</v>
      </c>
      <c r="H12" s="2">
        <f>IFERROR(INDEX(D12:G12,COUNT(D12:G12)),"")</f>
        <v>-13451000000000</v>
      </c>
      <c r="I12" s="2">
        <f t="shared" ref="I12:P12" si="9">IFERROR(INDEX(I51:I500,MATCH($C$12,$C$51:$C$500,0)),"")</f>
        <v>-16211000000000</v>
      </c>
      <c r="J12" s="2">
        <f t="shared" si="9"/>
        <v>-11228000000000</v>
      </c>
      <c r="K12" s="2">
        <f t="shared" si="9"/>
        <v>-15180000000000</v>
      </c>
      <c r="L12" s="2">
        <f t="shared" si="9"/>
        <v>-16256000000000</v>
      </c>
      <c r="M12" s="2">
        <f t="shared" si="9"/>
        <v>-22700000000000</v>
      </c>
      <c r="N12" s="2">
        <f t="shared" si="9"/>
        <v>-1484000000000</v>
      </c>
      <c r="O12" s="2">
        <f t="shared" si="9"/>
        <v>-884000000000</v>
      </c>
      <c r="P12" s="2">
        <f t="shared" si="9"/>
        <v>-2049000000000</v>
      </c>
    </row>
    <row r="13" spans="1:1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P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2000000000000</v>
      </c>
      <c r="N13" s="2">
        <f t="shared" si="10"/>
        <v>0</v>
      </c>
      <c r="O13" s="2">
        <f t="shared" si="10"/>
        <v>0</v>
      </c>
      <c r="P13" s="2">
        <f t="shared" si="10"/>
        <v>0</v>
      </c>
    </row>
    <row r="14" spans="1:16" ht="15.5" x14ac:dyDescent="0.35">
      <c r="C14" t="s">
        <v>27</v>
      </c>
      <c r="D14" s="2">
        <f>IFERROR(INDEX(D51:D500,MATCH($C$14,$C$51:$C$500,0)),"")</f>
        <v>-2933982000</v>
      </c>
      <c r="E14" s="2">
        <f>IFERROR(INDEX(E51:E500,MATCH($C$14,$C$51:$C$500,0)),"")</f>
        <v>-2749043000</v>
      </c>
      <c r="H14" s="2">
        <f>IFERROR(SUM(D14:G14)*(4/MAX(1,COUNT(D14:G14))),"")</f>
        <v>-11366050000</v>
      </c>
      <c r="I14" s="2">
        <f t="shared" ref="I14:P14" si="11">IFERROR(INDEX(I51:I500,MATCH($C$14,$C$51:$C$500,0)),"")</f>
        <v>-9923008000</v>
      </c>
      <c r="J14" s="2">
        <f t="shared" si="11"/>
        <v>-4671022000</v>
      </c>
      <c r="K14" s="2">
        <f t="shared" si="11"/>
        <v>-5496698000</v>
      </c>
      <c r="L14" s="2">
        <f t="shared" si="11"/>
        <v>-7078053000</v>
      </c>
      <c r="M14" s="2">
        <f t="shared" si="11"/>
        <v>-18305426000</v>
      </c>
      <c r="N14" s="2">
        <f t="shared" si="11"/>
        <v>-8547175000</v>
      </c>
      <c r="O14" s="2">
        <f t="shared" si="11"/>
        <v>-370743000</v>
      </c>
      <c r="P14" s="2">
        <f t="shared" si="11"/>
        <v>-299951000</v>
      </c>
    </row>
    <row r="15" spans="1:16" ht="15.5" x14ac:dyDescent="0.35">
      <c r="C15" t="s">
        <v>28</v>
      </c>
      <c r="D15" s="2">
        <f>IFERROR(INDEX(D51:D500,MATCH($C$15,$C$51:$C$500,0)),"")</f>
        <v>-9407908000</v>
      </c>
      <c r="E15" s="2">
        <f>IFERROR(INDEX(E51:E500,MATCH($C$15,$C$51:$C$500,0)),"")</f>
        <v>-10931219000</v>
      </c>
      <c r="H15" s="2">
        <f>IFERROR(SUM(D15:G15)*(4/MAX(1,COUNT(D15:G15))),"")</f>
        <v>-40678254000</v>
      </c>
      <c r="I15" s="2">
        <f t="shared" ref="I15:P15" si="12">IFERROR(INDEX(I51:I500,MATCH($C$15,$C$51:$C$500,0)),"")</f>
        <v>-15248851000</v>
      </c>
      <c r="J15" s="2">
        <f t="shared" si="12"/>
        <v>-18837962000</v>
      </c>
      <c r="K15" s="2">
        <f t="shared" si="12"/>
        <v>-34723995000</v>
      </c>
      <c r="L15" s="2">
        <f t="shared" si="12"/>
        <v>-292615433000</v>
      </c>
      <c r="M15" s="2">
        <f t="shared" si="12"/>
        <v>-174763548000</v>
      </c>
      <c r="N15" s="2">
        <f t="shared" si="12"/>
        <v>483100591000</v>
      </c>
      <c r="O15" s="2">
        <f t="shared" si="12"/>
        <v>0</v>
      </c>
      <c r="P15" s="2">
        <f t="shared" si="12"/>
        <v>-10194728000</v>
      </c>
    </row>
    <row r="16" spans="1:16" ht="15.5" x14ac:dyDescent="0.35">
      <c r="C16" t="s">
        <v>29</v>
      </c>
      <c r="D16" s="2">
        <f>IFERROR(INDEX(D51:D500,MATCH($C$16,$C$51:$C$500,0)),"")</f>
        <v>-384905505000</v>
      </c>
      <c r="E16" s="2">
        <f>IFERROR(INDEX(E51:E500,MATCH($C$16,$C$51:$C$500,0)),"")</f>
        <v>-412570748000</v>
      </c>
      <c r="H16" s="2">
        <f>IFERROR(SUM(D16:G16)*(4/MAX(1,COUNT(D16:G16))),"")</f>
        <v>-1594952506000</v>
      </c>
      <c r="I16" s="2">
        <f t="shared" ref="I16:P16" si="13">IFERROR(INDEX(I51:I500,MATCH($C$16,$C$51:$C$500,0)),"")</f>
        <v>3163725182000</v>
      </c>
      <c r="J16" s="2">
        <f t="shared" si="13"/>
        <v>-1529625505000</v>
      </c>
      <c r="K16" s="2">
        <f t="shared" si="13"/>
        <v>-1342819714000</v>
      </c>
      <c r="L16" s="2">
        <f t="shared" si="13"/>
        <v>2270208948000</v>
      </c>
      <c r="M16" s="2">
        <f t="shared" si="13"/>
        <v>-1500980187000</v>
      </c>
      <c r="N16" s="2">
        <f t="shared" si="13"/>
        <v>-1832142744000</v>
      </c>
      <c r="O16" s="2">
        <f t="shared" si="13"/>
        <v>-2795350000000</v>
      </c>
      <c r="P16" s="2">
        <f t="shared" si="13"/>
        <v>-2233225601000</v>
      </c>
    </row>
    <row r="17" spans="1:16" ht="15.5" x14ac:dyDescent="0.35">
      <c r="A17" t="s">
        <v>30</v>
      </c>
    </row>
    <row r="18" spans="1:1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</row>
    <row r="19" spans="1:16" ht="15.5" x14ac:dyDescent="0.35">
      <c r="A19" t="s">
        <v>40</v>
      </c>
      <c r="C19" t="s">
        <v>41</v>
      </c>
    </row>
    <row r="20" spans="1:16" ht="15.5" x14ac:dyDescent="0.35">
      <c r="A20" t="s">
        <v>42</v>
      </c>
      <c r="C20" t="s">
        <v>43</v>
      </c>
      <c r="D20" s="2">
        <f ca="1">IFERROR(D21*D2,"")</f>
        <v>14546970000000</v>
      </c>
      <c r="E20" s="2">
        <f ca="1">IFERROR(E21*E2,"")</f>
        <v>10005550000000</v>
      </c>
      <c r="H20" s="2">
        <f t="shared" ref="H20:P20" ca="1" si="14">IFERROR(H21*H2,"")</f>
        <v>10005550000000</v>
      </c>
      <c r="I20" s="2">
        <f t="shared" ca="1" si="14"/>
        <v>16297700000000</v>
      </c>
      <c r="J20" s="2">
        <f t="shared" ca="1" si="14"/>
        <v>12890000000000</v>
      </c>
      <c r="K20" s="2">
        <f t="shared" ca="1" si="14"/>
        <v>22269600000000</v>
      </c>
      <c r="L20" s="2">
        <f t="shared" ca="1" si="14"/>
        <v>27004340000000</v>
      </c>
      <c r="M20" s="2">
        <f t="shared" ca="1" si="14"/>
        <v>44315800000000</v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</row>
    <row r="21" spans="1:16" ht="15.5" x14ac:dyDescent="0.35">
      <c r="C21" t="s">
        <v>12</v>
      </c>
      <c r="D21" s="2">
        <f>IFERROR(INDEX(D51:D500,MATCH($C$7,$C$51:$C$500,0)),"")</f>
        <v>103170000000</v>
      </c>
      <c r="E21" s="2">
        <f>IFERROR(INDEX(E51:E500,MATCH($C$7,$C$51:$C$500,0)),"")</f>
        <v>103150000000</v>
      </c>
      <c r="H21" s="2">
        <f>IFERROR(INDEX(D21:G21,COUNT(D21:G21)),"")</f>
        <v>103150000000</v>
      </c>
      <c r="I21" s="2">
        <f t="shared" ref="I21:P21" si="15">IFERROR(INDEX(I51:I500,MATCH($C$7,$C$51:$C$500,0)),"")</f>
        <v>103150000000</v>
      </c>
      <c r="J21" s="2">
        <f t="shared" si="15"/>
        <v>103120000000</v>
      </c>
      <c r="K21" s="2">
        <f t="shared" si="15"/>
        <v>103100000000</v>
      </c>
      <c r="L21" s="2">
        <f t="shared" si="15"/>
        <v>103070000000</v>
      </c>
      <c r="M21" s="2">
        <f t="shared" si="15"/>
        <v>103060000000</v>
      </c>
      <c r="N21" s="2">
        <f t="shared" si="15"/>
        <v>10000000</v>
      </c>
      <c r="O21" s="2">
        <f t="shared" si="15"/>
        <v>10000000</v>
      </c>
      <c r="P21" s="2">
        <f t="shared" si="15"/>
        <v>10000000</v>
      </c>
    </row>
    <row r="23" spans="1:16" ht="15.5" x14ac:dyDescent="0.35">
      <c r="B23" t="s">
        <v>44</v>
      </c>
      <c r="C23" t="s">
        <v>45</v>
      </c>
      <c r="D23" s="3">
        <f>IFERROR(D5/D6*100,"")</f>
        <v>-1.6162950591847569</v>
      </c>
      <c r="E23" s="3">
        <f>IFERROR(E5/E6*100,"")</f>
        <v>-1.7163478228606273</v>
      </c>
      <c r="H23" s="3">
        <f t="shared" ref="H23:P23" si="16">IFERROR(H5/H6*100,"")</f>
        <v>-6.6047228439664281</v>
      </c>
      <c r="I23" s="3">
        <f t="shared" si="16"/>
        <v>12.442767057207162</v>
      </c>
      <c r="J23" s="3">
        <f t="shared" si="16"/>
        <v>-6.9459897054379116</v>
      </c>
      <c r="K23" s="3">
        <f t="shared" si="16"/>
        <v>-5.1814845984710294</v>
      </c>
      <c r="L23" s="3">
        <f t="shared" si="16"/>
        <v>7.5181045142933751</v>
      </c>
      <c r="M23" s="3">
        <f t="shared" si="16"/>
        <v>-7.1189868412007238</v>
      </c>
      <c r="N23" s="3">
        <f t="shared" si="16"/>
        <v>-81.871375924719189</v>
      </c>
      <c r="O23" s="3">
        <f t="shared" si="16"/>
        <v>-243.84741568399502</v>
      </c>
      <c r="P23" s="3">
        <f t="shared" si="16"/>
        <v>-113.99793324863772</v>
      </c>
    </row>
    <row r="24" spans="1:16" ht="15.5" x14ac:dyDescent="0.35">
      <c r="C24" t="s">
        <v>46</v>
      </c>
      <c r="D24" s="4" t="str">
        <f>IFERROR(_xlfn.RRI(5,I23,D23),"")</f>
        <v/>
      </c>
      <c r="E24" s="4">
        <f>IFERROR(_xlfn.RRI(5,J23,E23),"")</f>
        <v>-0.24390871258770208</v>
      </c>
      <c r="H24" s="4">
        <f t="shared" ref="H24:P24" si="17">IFERROR(_xlfn.RRI(5,M23,H23),"")</f>
        <v>-1.4884207059020826E-2</v>
      </c>
      <c r="I24" s="4" t="str">
        <f t="shared" si="17"/>
        <v/>
      </c>
      <c r="J24" s="4">
        <f t="shared" si="17"/>
        <v>-0.50917893256281488</v>
      </c>
      <c r="K24" s="4">
        <f t="shared" si="17"/>
        <v>-0.46109595083984034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47</v>
      </c>
      <c r="C25" t="s">
        <v>48</v>
      </c>
      <c r="D25" s="3">
        <f>IFERROR(INDEX(D51:D500,MATCH($A$25,$C$51:$C$500,0)),"")</f>
        <v>-0.63</v>
      </c>
      <c r="E25" s="3">
        <f>IFERROR(INDEX(E51:E500,MATCH($A$25,$C$51:$C$500,0)),"")</f>
        <v>-3.83</v>
      </c>
      <c r="H25" s="3">
        <f>IFERROR(INDEX(D25:G25,COUNT(D25:G25)),"")</f>
        <v>-3.83</v>
      </c>
      <c r="I25" s="3">
        <f t="shared" ref="I25:P25" si="18">IFERROR(INDEX(I51:I500,MATCH($C$25,$C$51:$C$500,0)),"")</f>
        <v>30.46</v>
      </c>
      <c r="J25" s="3">
        <f t="shared" si="18"/>
        <v>-15</v>
      </c>
      <c r="K25" s="3">
        <f t="shared" si="18"/>
        <v>-13.24</v>
      </c>
      <c r="L25" s="3">
        <f t="shared" si="18"/>
        <v>19.25</v>
      </c>
      <c r="M25" s="3">
        <f t="shared" si="18"/>
        <v>-16.23</v>
      </c>
      <c r="N25" s="3">
        <f t="shared" si="18"/>
        <v>-165292.1</v>
      </c>
      <c r="O25" s="3">
        <f t="shared" si="18"/>
        <v>-358473.52</v>
      </c>
      <c r="P25" s="3">
        <f t="shared" si="18"/>
        <v>-309574.40000000002</v>
      </c>
    </row>
    <row r="26" spans="1:16" ht="15.5" x14ac:dyDescent="0.35">
      <c r="C26" t="s">
        <v>49</v>
      </c>
      <c r="D26" s="4" t="str">
        <f>IFERROR(_xlfn.RRI(5,I25,D25),"")</f>
        <v/>
      </c>
      <c r="E26" s="4">
        <f>IFERROR(_xlfn.RRI(5,J25,E25),"")</f>
        <v>-0.23893543285023677</v>
      </c>
      <c r="H26" s="4">
        <f t="shared" ref="H26:P26" si="19">IFERROR(_xlfn.RRI(5,M25,H25),"")</f>
        <v>-0.25083746449837929</v>
      </c>
      <c r="I26" s="4" t="str">
        <f t="shared" si="19"/>
        <v/>
      </c>
      <c r="J26" s="4">
        <f t="shared" si="19"/>
        <v>-0.86685439489636296</v>
      </c>
      <c r="K26" s="4">
        <f t="shared" si="19"/>
        <v>-0.86627131038561689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50</v>
      </c>
      <c r="D27" s="3">
        <f>IFERROR(D4/D21,"")</f>
        <v>15.720937636909955</v>
      </c>
      <c r="E27" s="3">
        <f>IFERROR(E4/E21,"")</f>
        <v>22.974622336403296</v>
      </c>
      <c r="H27" s="3">
        <f t="shared" ref="H27:P27" si="20">IFERROR(H4/H21,"")</f>
        <v>77.397216286960742</v>
      </c>
      <c r="I27" s="3">
        <f t="shared" si="20"/>
        <v>63.11226808531265</v>
      </c>
      <c r="J27" s="3">
        <f t="shared" si="20"/>
        <v>43.253162189681923</v>
      </c>
      <c r="K27" s="3">
        <f t="shared" si="20"/>
        <v>43.048195732298737</v>
      </c>
      <c r="L27" s="3">
        <f t="shared" si="20"/>
        <v>35.105910187251382</v>
      </c>
      <c r="M27" s="3">
        <f t="shared" si="20"/>
        <v>18.136253881234232</v>
      </c>
      <c r="N27" s="3">
        <f t="shared" si="20"/>
        <v>135166.446</v>
      </c>
      <c r="O27" s="3">
        <f t="shared" si="20"/>
        <v>107660.3891</v>
      </c>
      <c r="P27" s="3">
        <f t="shared" si="20"/>
        <v>29190.749500000002</v>
      </c>
    </row>
    <row r="28" spans="1:16" ht="15.5" x14ac:dyDescent="0.35">
      <c r="C28" t="s">
        <v>51</v>
      </c>
      <c r="D28" s="4">
        <f>IFERROR(_xlfn.RRI(5,I27,D27),"")</f>
        <v>-0.2426913255190577</v>
      </c>
      <c r="E28" s="4">
        <f>IFERROR(_xlfn.RRI(5,J27,E27),"")</f>
        <v>-0.11885759239200577</v>
      </c>
      <c r="H28" s="4">
        <f t="shared" ref="H28:P28" si="21">IFERROR(_xlfn.RRI(5,M27,H27),"")</f>
        <v>0.33670493319021322</v>
      </c>
      <c r="I28" s="4">
        <f t="shared" si="21"/>
        <v>-0.78430057936191688</v>
      </c>
      <c r="J28" s="4">
        <f t="shared" si="21"/>
        <v>-0.79068884039980514</v>
      </c>
      <c r="K28" s="4">
        <f t="shared" si="21"/>
        <v>-0.72851743642245625</v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52</v>
      </c>
      <c r="H29" s="4">
        <f t="shared" ref="H29:P29" si="22">IFERROR(((H25-I25)/I25)*100%,"")</f>
        <v>-1.1257386736703874</v>
      </c>
      <c r="I29" s="4">
        <f t="shared" si="22"/>
        <v>-3.0306666666666668</v>
      </c>
      <c r="J29" s="4">
        <f t="shared" si="22"/>
        <v>0.13293051359516614</v>
      </c>
      <c r="K29" s="4">
        <f t="shared" si="22"/>
        <v>-1.6877922077922078</v>
      </c>
      <c r="L29" s="4">
        <f t="shared" si="22"/>
        <v>-2.1860751694393099</v>
      </c>
      <c r="M29" s="4">
        <f t="shared" si="22"/>
        <v>-0.99990181018935564</v>
      </c>
      <c r="N29" s="4">
        <f t="shared" si="22"/>
        <v>-0.53890011178510477</v>
      </c>
      <c r="O29" s="4">
        <f t="shared" si="22"/>
        <v>0.1579559550143681</v>
      </c>
      <c r="P29" s="4" t="str">
        <f t="shared" si="22"/>
        <v/>
      </c>
    </row>
    <row r="30" spans="1:16" ht="15.5" x14ac:dyDescent="0.35">
      <c r="C30" t="s">
        <v>53</v>
      </c>
      <c r="H30" s="4">
        <f t="shared" ref="H30:P30" si="23">IFERROR(((H27-I27)/I27)*100%,"")</f>
        <v>0.22634186086195268</v>
      </c>
      <c r="I30" s="4">
        <f t="shared" si="23"/>
        <v>0.4591365091074921</v>
      </c>
      <c r="J30" s="4">
        <f t="shared" si="23"/>
        <v>4.7613251588475153E-3</v>
      </c>
      <c r="K30" s="4">
        <f t="shared" si="23"/>
        <v>0.22623784720817677</v>
      </c>
      <c r="L30" s="4">
        <f t="shared" si="23"/>
        <v>0.93567593490604073</v>
      </c>
      <c r="M30" s="4">
        <f t="shared" si="23"/>
        <v>-0.99986582281018743</v>
      </c>
      <c r="N30" s="4">
        <f t="shared" si="23"/>
        <v>0.25548910913233913</v>
      </c>
      <c r="O30" s="4">
        <f t="shared" si="23"/>
        <v>2.6881680307660476</v>
      </c>
      <c r="P30" s="4" t="str">
        <f t="shared" si="23"/>
        <v/>
      </c>
    </row>
    <row r="32" spans="1:16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235.52</v>
      </c>
      <c r="E32" s="3">
        <f>IFERROR(INDEX(E51:E500,MATCH($A$32,$C$51:$C$500,0)),"")</f>
        <v>240</v>
      </c>
      <c r="H32" s="3">
        <f>IFERROR(INDEX(D32:G32,COUNT(D32:G32)),"")</f>
        <v>240</v>
      </c>
      <c r="I32" s="3">
        <f t="shared" ref="I32:P32" si="24">IFERROR(INDEX(I51:I500,MATCH($C$32,$C$51:$C$500,0)),"")</f>
        <v>245.29</v>
      </c>
      <c r="J32" s="3">
        <f t="shared" si="24"/>
        <v>229.75</v>
      </c>
      <c r="K32" s="3">
        <f t="shared" si="24"/>
        <v>245.47</v>
      </c>
      <c r="L32" s="3">
        <f t="shared" si="24"/>
        <v>256.99</v>
      </c>
      <c r="M32" s="3">
        <f t="shared" si="24"/>
        <v>227.72</v>
      </c>
      <c r="N32" s="3">
        <f t="shared" si="24"/>
        <v>195701.07</v>
      </c>
      <c r="O32" s="3">
        <f t="shared" si="24"/>
        <v>148140.19</v>
      </c>
      <c r="P32" s="3">
        <f t="shared" si="24"/>
        <v>270447.84999999998</v>
      </c>
    </row>
    <row r="33" spans="1:16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0.41</v>
      </c>
      <c r="E33" s="3">
        <f>IFERROR(INDEX(E51:E500,MATCH($A$33,$C$51:$C$500,0)),"")</f>
        <v>0.57999999999999996</v>
      </c>
      <c r="H33" s="3">
        <f>IFERROR(INDEX(D33:G33,COUNT(D33:G33)),"")</f>
        <v>0.57999999999999996</v>
      </c>
      <c r="I33" s="3">
        <f t="shared" ref="I33:P33" si="25">IFERROR(INDEX(I51:I500,MATCH($C$33,$C$51:$C$500,0)),"")</f>
        <v>0.64</v>
      </c>
      <c r="J33" s="3">
        <f t="shared" si="25"/>
        <v>0.54</v>
      </c>
      <c r="K33" s="3">
        <f t="shared" si="25"/>
        <v>0.88</v>
      </c>
      <c r="L33" s="3">
        <f t="shared" si="25"/>
        <v>1.02</v>
      </c>
      <c r="M33" s="3">
        <f t="shared" si="25"/>
        <v>1.89</v>
      </c>
      <c r="N33" s="3">
        <f t="shared" si="25"/>
        <v>0</v>
      </c>
      <c r="O33" s="3">
        <f t="shared" si="25"/>
        <v>0</v>
      </c>
      <c r="P33" s="3">
        <f t="shared" si="25"/>
        <v>0</v>
      </c>
    </row>
    <row r="34" spans="1:16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-25.33</v>
      </c>
      <c r="E34" s="3">
        <f>IFERROR(INDEX(E51:E500,MATCH($A$34,$C$51:$C$500,0)),"")</f>
        <v>-33.659999999999997</v>
      </c>
      <c r="H34" s="3">
        <f>IFERROR(INDEX(D34:G34,COUNT(D34:G34)),"")</f>
        <v>-33.659999999999997</v>
      </c>
      <c r="I34" s="3">
        <f t="shared" ref="I34:P34" si="26">IFERROR(INDEX(I51:I500,MATCH($C$34,$C$51:$C$500,0)),"")</f>
        <v>5.19</v>
      </c>
      <c r="J34" s="3">
        <f t="shared" si="26"/>
        <v>-8.33</v>
      </c>
      <c r="K34" s="3">
        <f t="shared" si="26"/>
        <v>-16.309999999999999</v>
      </c>
      <c r="L34" s="3">
        <f t="shared" si="26"/>
        <v>13.61</v>
      </c>
      <c r="M34" s="3">
        <f t="shared" si="26"/>
        <v>-26.49</v>
      </c>
      <c r="N34" s="3">
        <f t="shared" si="26"/>
        <v>0</v>
      </c>
      <c r="O34" s="3">
        <f t="shared" si="26"/>
        <v>0</v>
      </c>
      <c r="P34" s="3">
        <f t="shared" si="26"/>
        <v>0</v>
      </c>
    </row>
    <row r="35" spans="1:16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6.17</v>
      </c>
      <c r="E35" s="3">
        <f>IFERROR(INDEX(E51:E500,MATCH($A$35,$C$51:$C$500,0)),"")</f>
        <v>6.05</v>
      </c>
      <c r="H35" s="3">
        <f>IFERROR(INDEX(D35:G35,COUNT(D35:G35)),"")</f>
        <v>6.05</v>
      </c>
      <c r="I35" s="3">
        <f t="shared" ref="I35:P35" si="27">IFERROR(INDEX(I51:I500,MATCH($C$35,$C$51:$C$500,0)),"")</f>
        <v>2.5</v>
      </c>
      <c r="J35" s="3">
        <f t="shared" si="27"/>
        <v>2.89</v>
      </c>
      <c r="K35" s="3">
        <f t="shared" si="27"/>
        <v>5.0199999999999996</v>
      </c>
      <c r="L35" s="3">
        <f t="shared" si="27"/>
        <v>7.46</v>
      </c>
      <c r="M35" s="3">
        <f t="shared" si="27"/>
        <v>23.71</v>
      </c>
      <c r="N35" s="3">
        <f t="shared" si="27"/>
        <v>0</v>
      </c>
      <c r="O35" s="3">
        <f t="shared" si="27"/>
        <v>0</v>
      </c>
      <c r="P35" s="3">
        <f t="shared" si="27"/>
        <v>0</v>
      </c>
    </row>
    <row r="36" spans="1:16" ht="15.5" x14ac:dyDescent="0.35">
      <c r="B36" t="s">
        <v>66</v>
      </c>
      <c r="C36" t="s">
        <v>67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P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</row>
    <row r="37" spans="1:16" ht="15.5" x14ac:dyDescent="0.35">
      <c r="B37" t="s">
        <v>68</v>
      </c>
      <c r="C37" t="s">
        <v>69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P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</row>
    <row r="50" spans="2:16" ht="15.5" x14ac:dyDescent="0.35">
      <c r="D50" t="s">
        <v>70</v>
      </c>
      <c r="E50" t="s">
        <v>243</v>
      </c>
      <c r="F50" t="s">
        <v>71</v>
      </c>
      <c r="G50" t="s">
        <v>244</v>
      </c>
      <c r="H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</row>
    <row r="51" spans="2:16" ht="15.5" x14ac:dyDescent="0.35">
      <c r="B51" t="s">
        <v>75</v>
      </c>
      <c r="C51" t="s">
        <v>6</v>
      </c>
      <c r="D51" s="5">
        <v>1621929136000</v>
      </c>
      <c r="E51" s="5">
        <v>2369832294000</v>
      </c>
      <c r="F51" s="5">
        <v>1783411024000</v>
      </c>
      <c r="G51" s="5">
        <v>1639493440000</v>
      </c>
      <c r="I51" s="5">
        <v>6510030453000</v>
      </c>
      <c r="J51" s="5">
        <v>4460266085000</v>
      </c>
      <c r="K51" s="5">
        <v>4438268980000</v>
      </c>
      <c r="L51" s="5">
        <v>3618366163000</v>
      </c>
      <c r="M51" s="5">
        <v>1869122325000</v>
      </c>
      <c r="N51" s="5">
        <v>1351664460000</v>
      </c>
      <c r="O51" s="5">
        <v>1076603891000</v>
      </c>
      <c r="P51" s="5">
        <v>291907495000</v>
      </c>
    </row>
    <row r="52" spans="2:16" ht="15.5" x14ac:dyDescent="0.35">
      <c r="C52" t="s">
        <v>76</v>
      </c>
      <c r="D52" s="5">
        <v>-1484448232000</v>
      </c>
      <c r="E52" s="5">
        <v>-2206833768000</v>
      </c>
      <c r="F52" s="5">
        <v>-1640444185000</v>
      </c>
      <c r="G52" s="5">
        <v>-1516922151000</v>
      </c>
      <c r="I52" s="5">
        <v>-5990751222000</v>
      </c>
      <c r="J52" s="5">
        <v>-3743583300000</v>
      </c>
      <c r="K52" s="5">
        <v>-3387568834000</v>
      </c>
      <c r="L52" s="5">
        <v>-2559910005000</v>
      </c>
      <c r="M52" s="5">
        <v>-441425078000</v>
      </c>
      <c r="N52" s="5">
        <v>-123260464000</v>
      </c>
      <c r="O52" s="5">
        <v>-267876489000</v>
      </c>
    </row>
    <row r="53" spans="2:16" ht="15.5" x14ac:dyDescent="0.35">
      <c r="C53" t="s">
        <v>77</v>
      </c>
      <c r="D53" s="5">
        <v>137480904000</v>
      </c>
      <c r="E53" s="5">
        <v>162998526000</v>
      </c>
      <c r="F53" s="5">
        <v>142966839000</v>
      </c>
      <c r="G53" s="5">
        <v>122571289000</v>
      </c>
      <c r="I53" s="5">
        <v>519279231000</v>
      </c>
      <c r="J53" s="5">
        <v>716682785000</v>
      </c>
      <c r="K53" s="5">
        <v>1050700146000</v>
      </c>
      <c r="L53" s="5">
        <v>1058456158000</v>
      </c>
      <c r="M53" s="5">
        <v>1427697247000</v>
      </c>
      <c r="N53" s="5">
        <v>1228403996000</v>
      </c>
      <c r="O53" s="5">
        <v>808727402000</v>
      </c>
      <c r="P53" s="5">
        <v>291907495000</v>
      </c>
    </row>
    <row r="54" spans="2:16" ht="15.5" x14ac:dyDescent="0.35">
      <c r="C54" t="s">
        <v>78</v>
      </c>
      <c r="D54" s="5">
        <v>-596055015000</v>
      </c>
      <c r="E54" s="5">
        <v>-682050937000</v>
      </c>
      <c r="F54" s="5">
        <v>-52791219000</v>
      </c>
      <c r="G54" s="5">
        <v>2144261562000</v>
      </c>
      <c r="I54" s="5">
        <v>1895910584000</v>
      </c>
      <c r="J54" s="5">
        <v>-3229371667000</v>
      </c>
      <c r="K54" s="5">
        <v>-3179689215000</v>
      </c>
      <c r="L54" s="5">
        <v>701136428000</v>
      </c>
      <c r="M54" s="5">
        <v>-3136983987000</v>
      </c>
      <c r="N54" s="5">
        <v>-3066077823000</v>
      </c>
      <c r="O54" s="5">
        <v>-3650106947000</v>
      </c>
      <c r="P54" s="5">
        <v>-2575203160000</v>
      </c>
    </row>
    <row r="55" spans="2:16" ht="15.5" x14ac:dyDescent="0.35">
      <c r="C55" t="s">
        <v>245</v>
      </c>
      <c r="D55" s="5">
        <v>-65205643000</v>
      </c>
      <c r="E55" s="5">
        <v>-64599823000</v>
      </c>
      <c r="F55" s="5">
        <v>-63314562000</v>
      </c>
      <c r="G55" s="5">
        <v>-48832088000</v>
      </c>
      <c r="I55" s="5">
        <v>-212681610000</v>
      </c>
      <c r="J55" s="5">
        <v>-328435496000</v>
      </c>
      <c r="K55" s="5">
        <v>-518432038000</v>
      </c>
      <c r="L55" s="5">
        <v>-1027865077000</v>
      </c>
      <c r="M55" s="5">
        <v>-1639532736000</v>
      </c>
      <c r="N55" s="5">
        <v>-1519717878000</v>
      </c>
      <c r="O55" s="5">
        <v>-2322629532000</v>
      </c>
      <c r="P55" s="5">
        <v>-1997156584000</v>
      </c>
    </row>
    <row r="56" spans="2:16" ht="15.5" x14ac:dyDescent="0.35">
      <c r="C56" t="s">
        <v>246</v>
      </c>
      <c r="D56" s="5">
        <v>-79738330000</v>
      </c>
      <c r="E56" s="5">
        <v>-114325787000</v>
      </c>
      <c r="F56" s="5">
        <v>-128715461000</v>
      </c>
      <c r="G56" s="5">
        <v>-55398888000</v>
      </c>
      <c r="I56" s="5">
        <v>-490052373000</v>
      </c>
      <c r="J56" s="5">
        <v>-1450637546000</v>
      </c>
      <c r="K56" s="5">
        <v>-1348631356000</v>
      </c>
      <c r="L56" s="5">
        <v>-2544545797000</v>
      </c>
      <c r="M56" s="5">
        <v>-1452156457000</v>
      </c>
      <c r="N56" s="5">
        <v>-1497479742000</v>
      </c>
      <c r="O56" s="5">
        <v>-1267375541000</v>
      </c>
      <c r="P56" s="5">
        <v>-736789316000</v>
      </c>
    </row>
    <row r="57" spans="2:16" ht="15.5" x14ac:dyDescent="0.35">
      <c r="C57" t="s">
        <v>83</v>
      </c>
      <c r="D57" s="5">
        <v>646411000</v>
      </c>
      <c r="E57" s="5">
        <v>2278471000</v>
      </c>
      <c r="F57" s="5">
        <v>873166000</v>
      </c>
      <c r="G57" s="5">
        <v>2656190000</v>
      </c>
      <c r="I57" s="5">
        <v>6198842000</v>
      </c>
      <c r="J57" s="5">
        <v>-1716812000</v>
      </c>
      <c r="K57" s="5">
        <v>-12183429000</v>
      </c>
      <c r="L57" s="5">
        <v>-6281455000</v>
      </c>
      <c r="M57" s="5">
        <v>-2733236000</v>
      </c>
      <c r="N57" s="5">
        <v>-571000</v>
      </c>
      <c r="P57" s="5">
        <v>-1000</v>
      </c>
    </row>
    <row r="58" spans="2:16" ht="15.5" x14ac:dyDescent="0.35">
      <c r="C58" t="s">
        <v>80</v>
      </c>
      <c r="D58" s="5">
        <v>-458574111000</v>
      </c>
      <c r="E58" s="5">
        <v>-519052411000</v>
      </c>
      <c r="F58" s="5">
        <v>90175620000</v>
      </c>
      <c r="G58" s="5">
        <v>2266832851000</v>
      </c>
      <c r="I58" s="5">
        <v>2415189815000</v>
      </c>
      <c r="J58" s="5">
        <v>-2512688882000</v>
      </c>
      <c r="K58" s="5">
        <v>-2128989069000</v>
      </c>
      <c r="L58" s="5">
        <v>1759592586000</v>
      </c>
      <c r="M58" s="5">
        <v>-1709286740000</v>
      </c>
      <c r="N58" s="5">
        <v>-1837673827000</v>
      </c>
      <c r="O58" s="5">
        <v>-2841379545000</v>
      </c>
      <c r="P58" s="5">
        <v>-2283295665000</v>
      </c>
    </row>
    <row r="59" spans="2:16" ht="15.5" x14ac:dyDescent="0.35">
      <c r="C59" t="s">
        <v>81</v>
      </c>
      <c r="D59" s="5">
        <v>73668606000</v>
      </c>
      <c r="E59" s="5">
        <v>106481663000</v>
      </c>
      <c r="F59" s="5">
        <v>146942356000</v>
      </c>
      <c r="G59" s="5">
        <v>180685621000</v>
      </c>
      <c r="I59" s="5">
        <v>748535367000</v>
      </c>
      <c r="J59" s="5">
        <v>983063377000</v>
      </c>
      <c r="K59" s="5">
        <v>786169355000</v>
      </c>
      <c r="L59" s="5">
        <v>510616362000</v>
      </c>
      <c r="M59" s="5">
        <v>208306553000</v>
      </c>
      <c r="N59" s="5">
        <v>5531083000</v>
      </c>
      <c r="O59" s="5">
        <v>46029545000</v>
      </c>
      <c r="P59" s="5">
        <v>50070064000</v>
      </c>
    </row>
    <row r="60" spans="2:16" ht="15.5" x14ac:dyDescent="0.35">
      <c r="C60" t="s">
        <v>142</v>
      </c>
      <c r="D60" s="5">
        <v>97340414000</v>
      </c>
      <c r="E60" s="5">
        <v>117263671000</v>
      </c>
      <c r="F60" s="5">
        <v>170378725000</v>
      </c>
      <c r="G60" s="5">
        <v>198469238000</v>
      </c>
      <c r="I60" s="5">
        <v>818135809000</v>
      </c>
      <c r="J60" s="5">
        <v>1037209129000</v>
      </c>
      <c r="K60" s="5">
        <v>822543380000</v>
      </c>
      <c r="L60" s="5">
        <v>541043541000</v>
      </c>
      <c r="M60" s="5">
        <v>226611979000</v>
      </c>
      <c r="N60" s="5">
        <v>14078258000</v>
      </c>
      <c r="O60" s="5">
        <v>46400288000</v>
      </c>
      <c r="P60" s="5">
        <v>50408624000</v>
      </c>
    </row>
    <row r="61" spans="2:16" ht="15.5" x14ac:dyDescent="0.35">
      <c r="C61" t="s">
        <v>27</v>
      </c>
      <c r="D61" s="5">
        <v>-2933982000</v>
      </c>
      <c r="E61" s="5">
        <v>-2749043000</v>
      </c>
      <c r="F61" s="5">
        <v>-2490743000</v>
      </c>
      <c r="G61" s="5">
        <v>-5073285000</v>
      </c>
      <c r="I61" s="5">
        <v>-9923008000</v>
      </c>
      <c r="J61" s="5">
        <v>-4671022000</v>
      </c>
      <c r="K61" s="5">
        <v>-5496698000</v>
      </c>
      <c r="L61" s="5">
        <v>-7078053000</v>
      </c>
      <c r="M61" s="5">
        <v>-18305426000</v>
      </c>
      <c r="N61" s="5">
        <v>-8547175000</v>
      </c>
      <c r="O61" s="5">
        <v>-370743000</v>
      </c>
      <c r="P61" s="5">
        <v>-299951000</v>
      </c>
    </row>
    <row r="62" spans="2:16" ht="15.5" x14ac:dyDescent="0.35">
      <c r="C62" t="s">
        <v>352</v>
      </c>
      <c r="D62" s="5">
        <v>-20737826000</v>
      </c>
      <c r="E62" s="5">
        <v>-8032965000</v>
      </c>
      <c r="F62" s="5">
        <v>-20945626000</v>
      </c>
      <c r="G62" s="5">
        <v>-12710332000</v>
      </c>
      <c r="I62" s="5">
        <v>-59677434000</v>
      </c>
      <c r="J62" s="5">
        <v>-49474730000</v>
      </c>
      <c r="K62" s="5">
        <v>-30877327000</v>
      </c>
      <c r="L62" s="5">
        <v>-23349126000</v>
      </c>
      <c r="P62" s="5">
        <v>-38609000</v>
      </c>
    </row>
    <row r="63" spans="2:16" ht="15.5" x14ac:dyDescent="0.35">
      <c r="C63" t="s">
        <v>84</v>
      </c>
      <c r="D63" s="5">
        <v>73668606000</v>
      </c>
      <c r="E63" s="5">
        <v>106481663000</v>
      </c>
      <c r="F63" s="5">
        <v>146942356000</v>
      </c>
      <c r="G63" s="5">
        <v>180685621000</v>
      </c>
      <c r="I63" s="5">
        <v>748535367000</v>
      </c>
      <c r="J63" s="5">
        <v>983063377000</v>
      </c>
      <c r="K63" s="5">
        <v>786169355000</v>
      </c>
      <c r="L63" s="5">
        <v>510616362000</v>
      </c>
      <c r="M63" s="5">
        <v>208306553000</v>
      </c>
      <c r="N63" s="5">
        <v>5531083000</v>
      </c>
      <c r="O63" s="5">
        <v>46029545000</v>
      </c>
      <c r="P63" s="5">
        <v>50070064000</v>
      </c>
    </row>
    <row r="64" spans="2:16" ht="15.5" x14ac:dyDescent="0.35">
      <c r="C64" t="s">
        <v>29</v>
      </c>
      <c r="D64" s="5">
        <v>-384905505000</v>
      </c>
      <c r="E64" s="5">
        <v>-412570748000</v>
      </c>
      <c r="F64" s="5">
        <v>237117976000</v>
      </c>
      <c r="G64" s="5">
        <v>2447518472000</v>
      </c>
      <c r="I64" s="5">
        <v>3163725182000</v>
      </c>
      <c r="J64" s="5">
        <v>-1529625505000</v>
      </c>
      <c r="K64" s="5">
        <v>-1342819714000</v>
      </c>
      <c r="L64" s="5">
        <v>2270208948000</v>
      </c>
      <c r="M64" s="5">
        <v>-1500980187000</v>
      </c>
      <c r="N64" s="5">
        <v>-1832142744000</v>
      </c>
      <c r="O64" s="5">
        <v>-2795350000000</v>
      </c>
      <c r="P64" s="5">
        <v>-2233225601000</v>
      </c>
    </row>
    <row r="65" spans="2:16" ht="15.5" x14ac:dyDescent="0.35">
      <c r="C65" t="s">
        <v>28</v>
      </c>
      <c r="D65" s="5">
        <v>-9407908000</v>
      </c>
      <c r="E65" s="5">
        <v>-10931219000</v>
      </c>
      <c r="F65" s="5">
        <v>-1748197000</v>
      </c>
      <c r="G65" s="5">
        <v>-1532290000</v>
      </c>
      <c r="I65" s="5">
        <v>-15248851000</v>
      </c>
      <c r="J65" s="5">
        <v>-18837962000</v>
      </c>
      <c r="K65" s="5">
        <v>-34723995000</v>
      </c>
      <c r="L65" s="5">
        <v>-292615433000</v>
      </c>
      <c r="M65" s="5">
        <v>-174763548000</v>
      </c>
      <c r="N65" s="5">
        <v>483100591000</v>
      </c>
      <c r="P65" s="5">
        <v>-10194728000</v>
      </c>
    </row>
    <row r="66" spans="2:16" ht="15.5" x14ac:dyDescent="0.35">
      <c r="C66" t="s">
        <v>85</v>
      </c>
      <c r="D66" s="5">
        <v>-9407907000</v>
      </c>
      <c r="E66" s="5">
        <v>-10930391000</v>
      </c>
      <c r="F66" s="5">
        <v>-1740815000</v>
      </c>
      <c r="G66" s="5">
        <v>-1528387000</v>
      </c>
      <c r="I66" s="5">
        <v>-15232715000</v>
      </c>
      <c r="J66" s="5">
        <v>-18782511000</v>
      </c>
      <c r="K66" s="5">
        <v>-34615209000</v>
      </c>
    </row>
    <row r="67" spans="2:16" ht="15.5" x14ac:dyDescent="0.35">
      <c r="C67" t="s">
        <v>86</v>
      </c>
      <c r="D67" s="5">
        <v>-1000</v>
      </c>
      <c r="E67" s="5">
        <v>-828000</v>
      </c>
      <c r="F67" s="5">
        <v>-7382000</v>
      </c>
      <c r="G67" s="5">
        <v>-3903000</v>
      </c>
      <c r="I67" s="5">
        <v>-16136000</v>
      </c>
      <c r="J67" s="5">
        <v>-55451000</v>
      </c>
      <c r="K67" s="5">
        <v>-108786000</v>
      </c>
    </row>
    <row r="68" spans="2:16" ht="15.5" x14ac:dyDescent="0.35">
      <c r="C68" t="s">
        <v>88</v>
      </c>
      <c r="D68" s="5">
        <v>-9407908000</v>
      </c>
      <c r="E68" s="5">
        <v>-10931219000</v>
      </c>
      <c r="F68" s="5">
        <v>-1748197000</v>
      </c>
      <c r="G68" s="5">
        <v>-1532290000</v>
      </c>
      <c r="I68" s="5">
        <v>-15248851000</v>
      </c>
      <c r="J68" s="5">
        <v>-18837962000</v>
      </c>
      <c r="K68" s="5">
        <v>-34723995000</v>
      </c>
      <c r="L68" s="5">
        <v>-292615433000</v>
      </c>
      <c r="M68" s="5">
        <v>-174763548000</v>
      </c>
      <c r="N68" s="5">
        <v>483100591000</v>
      </c>
      <c r="P68" s="5">
        <v>-10194728000</v>
      </c>
    </row>
    <row r="69" spans="2:16" ht="15.5" x14ac:dyDescent="0.35">
      <c r="C69" t="s">
        <v>89</v>
      </c>
      <c r="D69" s="5">
        <v>-394313413000</v>
      </c>
      <c r="E69" s="5">
        <v>-423501967000</v>
      </c>
      <c r="F69" s="5">
        <v>235369779000</v>
      </c>
      <c r="G69" s="5">
        <v>2445986182000</v>
      </c>
      <c r="I69" s="5">
        <v>3148476331000</v>
      </c>
      <c r="J69" s="5">
        <v>-1548463467000</v>
      </c>
      <c r="K69" s="5">
        <v>-1377543709000</v>
      </c>
      <c r="L69" s="5">
        <v>1977593515000</v>
      </c>
      <c r="M69" s="5">
        <v>-1675743735000</v>
      </c>
      <c r="N69" s="5">
        <v>-1349042153000</v>
      </c>
      <c r="O69" s="5">
        <v>-2795350000000</v>
      </c>
      <c r="P69" s="5">
        <v>-2243420329000</v>
      </c>
    </row>
    <row r="70" spans="2:16" ht="15.5" x14ac:dyDescent="0.35">
      <c r="C70" t="s">
        <v>90</v>
      </c>
      <c r="D70" s="5">
        <v>2095740000</v>
      </c>
      <c r="E70" s="5">
        <v>631867000</v>
      </c>
      <c r="F70" s="5">
        <v>770391000</v>
      </c>
      <c r="G70" s="5">
        <v>862147000</v>
      </c>
      <c r="I70" s="5">
        <v>7418225000</v>
      </c>
      <c r="J70" s="5">
        <v>-99508182000</v>
      </c>
      <c r="K70" s="5">
        <v>52747838000</v>
      </c>
      <c r="L70" s="5">
        <v>8308711000</v>
      </c>
      <c r="M70" s="5">
        <v>360492000</v>
      </c>
      <c r="N70" s="5">
        <v>32684398000</v>
      </c>
      <c r="O70" s="5">
        <v>-21541756000</v>
      </c>
      <c r="P70" s="5">
        <v>9199101000</v>
      </c>
    </row>
    <row r="71" spans="2:16" ht="15.5" x14ac:dyDescent="0.35">
      <c r="C71" t="s">
        <v>91</v>
      </c>
      <c r="D71" s="5">
        <v>-392217673000</v>
      </c>
      <c r="E71" s="5">
        <v>-422870100000</v>
      </c>
      <c r="F71" s="5">
        <v>236140170000</v>
      </c>
      <c r="G71" s="5">
        <v>2446848329000</v>
      </c>
      <c r="I71" s="5">
        <v>3155894556000</v>
      </c>
      <c r="J71" s="5">
        <v>-1647971649000</v>
      </c>
      <c r="K71" s="5">
        <v>-1324795871000</v>
      </c>
      <c r="L71" s="5">
        <v>1985902226000</v>
      </c>
      <c r="M71" s="5">
        <v>-1675383243000</v>
      </c>
      <c r="N71" s="5">
        <v>-1316357755000</v>
      </c>
      <c r="O71" s="5">
        <v>-2816891756000</v>
      </c>
      <c r="P71" s="5">
        <v>-2234221228000</v>
      </c>
    </row>
    <row r="72" spans="2:16" ht="15.5" x14ac:dyDescent="0.35">
      <c r="C72" t="s">
        <v>92</v>
      </c>
      <c r="D72" s="5">
        <v>-394313413000</v>
      </c>
      <c r="E72" s="5">
        <v>-423501967000</v>
      </c>
      <c r="F72" s="5">
        <v>235369779000</v>
      </c>
      <c r="G72" s="5">
        <v>2445986182000</v>
      </c>
      <c r="I72" s="5">
        <v>3148476331000</v>
      </c>
      <c r="J72" s="5">
        <v>-1548463467000</v>
      </c>
      <c r="K72" s="5">
        <v>-1377543709000</v>
      </c>
      <c r="L72" s="5">
        <v>1977593515000</v>
      </c>
      <c r="M72" s="5">
        <v>-1675743735000</v>
      </c>
      <c r="N72" s="5">
        <v>-1349042153000</v>
      </c>
      <c r="O72" s="5">
        <v>-2795350000000</v>
      </c>
      <c r="P72" s="5">
        <v>-2243420329000</v>
      </c>
    </row>
    <row r="73" spans="2:16" ht="15.5" x14ac:dyDescent="0.35">
      <c r="C73" t="s">
        <v>8</v>
      </c>
      <c r="D73" s="5">
        <v>-392864084000</v>
      </c>
      <c r="E73" s="5">
        <v>-425148571000</v>
      </c>
      <c r="F73" s="5">
        <v>235267004000</v>
      </c>
      <c r="G73" s="5">
        <v>2444192139000</v>
      </c>
      <c r="I73" s="5">
        <v>3149695714000</v>
      </c>
      <c r="J73" s="5">
        <v>-1646254837000</v>
      </c>
      <c r="K73" s="5">
        <v>-1312612442000</v>
      </c>
      <c r="L73" s="5">
        <v>1992183681000</v>
      </c>
      <c r="M73" s="5">
        <v>-1672650007000</v>
      </c>
      <c r="N73" s="5">
        <v>-1316357184000</v>
      </c>
      <c r="O73" s="5">
        <v>-2816891756000</v>
      </c>
      <c r="P73" s="5">
        <v>-2234221227000</v>
      </c>
    </row>
    <row r="74" spans="2:16" ht="15.5" x14ac:dyDescent="0.35">
      <c r="C74" t="s">
        <v>94</v>
      </c>
      <c r="D74" s="5">
        <v>-394313413000</v>
      </c>
      <c r="E74" s="5">
        <v>-423501967000</v>
      </c>
      <c r="F74" s="5">
        <v>235369779000</v>
      </c>
      <c r="G74" s="5">
        <v>2445986182000</v>
      </c>
      <c r="I74" s="5">
        <v>3148476331000</v>
      </c>
      <c r="J74" s="5">
        <v>-1548463467000</v>
      </c>
      <c r="K74" s="5">
        <v>-1377543709000</v>
      </c>
      <c r="L74" s="5">
        <v>1977593515000</v>
      </c>
      <c r="M74" s="5">
        <v>-1675743735000</v>
      </c>
      <c r="N74" s="5">
        <v>-1349042153000</v>
      </c>
      <c r="O74" s="5">
        <v>-2795350000000</v>
      </c>
      <c r="P74" s="5">
        <v>-2243420329000</v>
      </c>
    </row>
    <row r="75" spans="2:16" ht="15.5" x14ac:dyDescent="0.35">
      <c r="C75" t="s">
        <v>95</v>
      </c>
      <c r="D75" s="5">
        <v>-392217673000</v>
      </c>
      <c r="E75" s="5">
        <v>-422870100000</v>
      </c>
      <c r="F75" s="5">
        <v>236140170000</v>
      </c>
      <c r="G75" s="5">
        <v>2446848329000</v>
      </c>
      <c r="I75" s="5">
        <v>3155894556000</v>
      </c>
      <c r="J75" s="5">
        <v>-1647971649000</v>
      </c>
      <c r="K75" s="5">
        <v>-1324795871000</v>
      </c>
      <c r="L75" s="5">
        <v>1985902226000</v>
      </c>
      <c r="M75" s="5">
        <v>-1675383243000</v>
      </c>
      <c r="N75" s="5">
        <v>-1316357755000</v>
      </c>
      <c r="O75" s="5">
        <v>-2816891756000</v>
      </c>
      <c r="P75" s="5">
        <v>-2234221228000</v>
      </c>
    </row>
    <row r="76" spans="2:16" ht="15.5" x14ac:dyDescent="0.35">
      <c r="C76" t="s">
        <v>96</v>
      </c>
      <c r="D76" s="5">
        <v>-392217673000</v>
      </c>
      <c r="E76" s="5">
        <v>-422870100000</v>
      </c>
      <c r="F76" s="5">
        <v>236140170000</v>
      </c>
      <c r="G76" s="5">
        <v>2446848329000</v>
      </c>
      <c r="I76" s="5">
        <v>3155894556000</v>
      </c>
      <c r="J76" s="5">
        <v>-1647971649000</v>
      </c>
      <c r="K76" s="5">
        <v>-1324795871000</v>
      </c>
      <c r="L76" s="5">
        <v>1985902226000</v>
      </c>
      <c r="M76" s="5">
        <v>-1675383243000</v>
      </c>
      <c r="N76" s="5">
        <v>-1316357755000</v>
      </c>
      <c r="O76" s="5">
        <v>-2816891756000</v>
      </c>
      <c r="P76" s="5">
        <v>-2234221228000</v>
      </c>
    </row>
    <row r="78" spans="2:16" ht="15.5" x14ac:dyDescent="0.35">
      <c r="B78" t="s">
        <v>97</v>
      </c>
      <c r="C78" t="s">
        <v>98</v>
      </c>
    </row>
    <row r="79" spans="2:16" ht="15.5" x14ac:dyDescent="0.35">
      <c r="C79" t="s">
        <v>99</v>
      </c>
    </row>
    <row r="80" spans="2:16" ht="15.5" x14ac:dyDescent="0.35">
      <c r="C80" t="s">
        <v>20</v>
      </c>
      <c r="D80" s="5">
        <v>14249892611000</v>
      </c>
      <c r="E80" s="5">
        <v>13451065841000</v>
      </c>
      <c r="F80" s="5">
        <v>16211043356000</v>
      </c>
      <c r="G80" s="5">
        <v>17111695771000</v>
      </c>
      <c r="I80" s="5">
        <v>16211043356000</v>
      </c>
      <c r="J80" s="5">
        <v>11227560008000</v>
      </c>
      <c r="K80" s="5">
        <v>15180264699000</v>
      </c>
      <c r="L80" s="5">
        <v>16256067299000</v>
      </c>
      <c r="M80" s="5">
        <v>24700386748000</v>
      </c>
      <c r="N80" s="5">
        <v>1484437936000</v>
      </c>
      <c r="O80" s="5">
        <v>883986972000</v>
      </c>
      <c r="P80" s="5">
        <v>2049299693000</v>
      </c>
    </row>
    <row r="81" spans="3:16" ht="15.5" x14ac:dyDescent="0.35">
      <c r="C81" t="s">
        <v>100</v>
      </c>
      <c r="D81" s="5">
        <v>293804461000</v>
      </c>
      <c r="E81" s="5">
        <v>308269144000</v>
      </c>
      <c r="F81" s="5">
        <v>256167728000</v>
      </c>
      <c r="G81" s="5">
        <v>166698775000</v>
      </c>
      <c r="I81" s="5">
        <v>256167728000</v>
      </c>
      <c r="J81" s="5">
        <v>69973503000</v>
      </c>
      <c r="K81" s="5">
        <v>126570912000</v>
      </c>
      <c r="L81" s="5">
        <v>69269101000</v>
      </c>
      <c r="M81" s="5">
        <v>53679289000</v>
      </c>
      <c r="N81" s="5">
        <v>165721265000</v>
      </c>
      <c r="O81" s="5">
        <v>356956944000</v>
      </c>
      <c r="P81" s="5">
        <v>105158399000</v>
      </c>
    </row>
    <row r="82" spans="3:16" ht="15.5" x14ac:dyDescent="0.35">
      <c r="C82" t="s">
        <v>250</v>
      </c>
      <c r="D82" s="5">
        <v>61709052000</v>
      </c>
      <c r="E82" s="5">
        <v>77290129000</v>
      </c>
      <c r="F82" s="5">
        <v>107127958000</v>
      </c>
      <c r="G82" s="5">
        <v>222734648000</v>
      </c>
      <c r="I82" s="5">
        <v>107127958000</v>
      </c>
      <c r="J82" s="5">
        <v>183856114000</v>
      </c>
      <c r="K82" s="5">
        <v>182687355000</v>
      </c>
      <c r="L82" s="5">
        <v>191684177000</v>
      </c>
      <c r="M82" s="5">
        <v>260990635000</v>
      </c>
      <c r="N82" s="5">
        <v>237570895000</v>
      </c>
      <c r="O82" s="5">
        <v>233022963000</v>
      </c>
      <c r="P82" s="5">
        <v>517070654000</v>
      </c>
    </row>
    <row r="83" spans="3:16" ht="15.5" x14ac:dyDescent="0.35">
      <c r="C83" t="s">
        <v>249</v>
      </c>
      <c r="J83" s="5">
        <v>5000000</v>
      </c>
      <c r="K83" s="5">
        <v>5000000</v>
      </c>
      <c r="L83" s="5">
        <v>161876000</v>
      </c>
      <c r="M83" s="5">
        <v>36584457000</v>
      </c>
      <c r="N83" s="5">
        <v>63483462000</v>
      </c>
      <c r="O83" s="5">
        <v>30404427000</v>
      </c>
      <c r="P83" s="5">
        <v>70627296000</v>
      </c>
    </row>
    <row r="84" spans="3:16" ht="15.5" x14ac:dyDescent="0.35">
      <c r="C84" t="s">
        <v>251</v>
      </c>
      <c r="D84" s="5">
        <v>293804461000</v>
      </c>
      <c r="E84" s="5">
        <v>308269144000</v>
      </c>
      <c r="F84" s="5">
        <v>256167728000</v>
      </c>
      <c r="G84" s="5">
        <v>166698775000</v>
      </c>
      <c r="I84" s="5">
        <v>256167728000</v>
      </c>
      <c r="J84" s="5">
        <v>69973503000</v>
      </c>
      <c r="K84" s="5">
        <v>126570912000</v>
      </c>
      <c r="L84" s="5">
        <v>69269101000</v>
      </c>
      <c r="M84" s="5">
        <v>53679289000</v>
      </c>
      <c r="N84" s="5">
        <v>165721265000</v>
      </c>
      <c r="O84" s="5">
        <v>356956944000</v>
      </c>
      <c r="P84" s="5">
        <v>105158399000</v>
      </c>
    </row>
    <row r="85" spans="3:16" ht="15.5" x14ac:dyDescent="0.35">
      <c r="C85" t="s">
        <v>102</v>
      </c>
      <c r="D85" s="5">
        <v>80791576000</v>
      </c>
      <c r="E85" s="5">
        <v>34015990000</v>
      </c>
      <c r="F85" s="5">
        <v>76026293000</v>
      </c>
      <c r="G85" s="5">
        <v>190735877000</v>
      </c>
      <c r="I85" s="5">
        <v>76026293000</v>
      </c>
      <c r="J85" s="5">
        <v>240979278000</v>
      </c>
      <c r="K85" s="5">
        <v>178245276000</v>
      </c>
      <c r="L85" s="5">
        <v>192691465000</v>
      </c>
      <c r="M85" s="5">
        <v>54791517000</v>
      </c>
      <c r="N85" s="5">
        <v>11205602000</v>
      </c>
      <c r="O85" s="5">
        <v>41595333000</v>
      </c>
      <c r="P85" s="5">
        <v>123444711000</v>
      </c>
    </row>
    <row r="86" spans="3:16" ht="15.5" x14ac:dyDescent="0.35">
      <c r="C86" t="s">
        <v>252</v>
      </c>
      <c r="D86" s="5">
        <v>80791576000</v>
      </c>
      <c r="E86" s="5">
        <v>34015990000</v>
      </c>
      <c r="F86" s="5">
        <v>76026293000</v>
      </c>
      <c r="G86" s="5">
        <v>190735877000</v>
      </c>
      <c r="I86" s="5">
        <v>76026293000</v>
      </c>
      <c r="J86" s="5">
        <v>240979278000</v>
      </c>
      <c r="K86" s="5">
        <v>178245276000</v>
      </c>
      <c r="L86" s="5">
        <v>192691465000</v>
      </c>
      <c r="M86" s="5">
        <v>54791517000</v>
      </c>
      <c r="N86" s="5">
        <v>11205602000</v>
      </c>
      <c r="O86" s="5">
        <v>41595333000</v>
      </c>
      <c r="P86" s="5">
        <v>123444711000</v>
      </c>
    </row>
    <row r="87" spans="3:16" ht="15.5" x14ac:dyDescent="0.35">
      <c r="C87" t="s">
        <v>103</v>
      </c>
      <c r="D87" s="5">
        <v>277291349000</v>
      </c>
      <c r="E87" s="5">
        <v>285318884000</v>
      </c>
      <c r="F87" s="5">
        <v>197205224000</v>
      </c>
      <c r="G87" s="5">
        <v>164009957000</v>
      </c>
      <c r="I87" s="5">
        <v>197205224000</v>
      </c>
      <c r="J87" s="5">
        <v>157077905000</v>
      </c>
      <c r="K87" s="5">
        <v>106155305000</v>
      </c>
      <c r="L87" s="5">
        <v>71006165000</v>
      </c>
      <c r="M87" s="5">
        <v>1272646000</v>
      </c>
    </row>
    <row r="88" spans="3:16" ht="15.5" x14ac:dyDescent="0.35">
      <c r="C88" t="s">
        <v>83</v>
      </c>
      <c r="D88" s="5">
        <v>-420132189000</v>
      </c>
      <c r="E88" s="5">
        <v>-356891725000</v>
      </c>
      <c r="F88" s="5">
        <v>-237463756000</v>
      </c>
      <c r="G88" s="5">
        <v>-29610398000</v>
      </c>
      <c r="I88" s="5">
        <v>-237463756000</v>
      </c>
      <c r="J88" s="5">
        <v>1287878001000</v>
      </c>
      <c r="K88" s="5">
        <v>1357673871000</v>
      </c>
      <c r="L88" s="5">
        <v>1143449460000</v>
      </c>
      <c r="M88" s="5">
        <v>109318695000</v>
      </c>
      <c r="N88" s="5">
        <v>120286789000</v>
      </c>
      <c r="O88" s="5">
        <v>36047883000</v>
      </c>
      <c r="P88" s="5">
        <v>49956996000</v>
      </c>
    </row>
    <row r="89" spans="3:16" ht="15.5" x14ac:dyDescent="0.35">
      <c r="C89" t="s">
        <v>104</v>
      </c>
      <c r="D89" s="5">
        <v>19319656007000</v>
      </c>
      <c r="E89" s="5">
        <v>20246018046000</v>
      </c>
      <c r="F89" s="5">
        <v>21966013753000</v>
      </c>
      <c r="G89" s="5">
        <v>22912116968000</v>
      </c>
      <c r="I89" s="5">
        <v>21966013753000</v>
      </c>
      <c r="J89" s="5">
        <v>17837141664000</v>
      </c>
      <c r="K89" s="5">
        <v>20088780546000</v>
      </c>
      <c r="L89" s="5">
        <v>22005287475000</v>
      </c>
      <c r="M89" s="5">
        <v>25848765146000</v>
      </c>
      <c r="N89" s="5">
        <v>1769815305000</v>
      </c>
      <c r="O89" s="5">
        <v>1442608568000</v>
      </c>
      <c r="P89" s="5">
        <v>2497405607000</v>
      </c>
    </row>
    <row r="90" spans="3:16" ht="15.5" x14ac:dyDescent="0.35">
      <c r="C90" t="s">
        <v>105</v>
      </c>
    </row>
    <row r="91" spans="3:16" ht="15.5" x14ac:dyDescent="0.35">
      <c r="C91" t="s">
        <v>107</v>
      </c>
      <c r="D91" s="5">
        <v>73996230000</v>
      </c>
      <c r="E91" s="5">
        <v>76813138000</v>
      </c>
      <c r="F91" s="5">
        <v>78577246000</v>
      </c>
      <c r="G91" s="5">
        <v>79675880000</v>
      </c>
      <c r="I91" s="5">
        <v>78577246000</v>
      </c>
      <c r="J91" s="5">
        <v>22104569000</v>
      </c>
      <c r="K91" s="5">
        <v>17486752000</v>
      </c>
      <c r="L91" s="5">
        <v>23115330000</v>
      </c>
      <c r="M91" s="5">
        <v>69191949000</v>
      </c>
      <c r="N91" s="5">
        <v>271552233000</v>
      </c>
      <c r="O91" s="5">
        <v>451566793000</v>
      </c>
      <c r="P91" s="5">
        <v>536139184000</v>
      </c>
    </row>
    <row r="92" spans="3:16" ht="15.5" x14ac:dyDescent="0.35">
      <c r="C92" t="s">
        <v>109</v>
      </c>
      <c r="D92" s="5">
        <v>10622276000</v>
      </c>
      <c r="E92" s="5">
        <v>10202613000</v>
      </c>
      <c r="F92" s="5">
        <v>9807382000</v>
      </c>
      <c r="G92" s="5">
        <v>10165127000</v>
      </c>
      <c r="I92" s="5">
        <v>9807382000</v>
      </c>
      <c r="J92" s="5">
        <v>11343772000</v>
      </c>
      <c r="K92" s="5">
        <v>9019614000</v>
      </c>
      <c r="L92" s="5">
        <v>4784165000</v>
      </c>
      <c r="M92" s="5">
        <v>294948021000</v>
      </c>
      <c r="N92" s="5">
        <v>477792167000</v>
      </c>
    </row>
    <row r="93" spans="3:16" ht="15.5" x14ac:dyDescent="0.35">
      <c r="C93" t="s">
        <v>355</v>
      </c>
      <c r="D93" s="5">
        <v>871561222000</v>
      </c>
      <c r="E93" s="5">
        <v>822173549000</v>
      </c>
      <c r="F93" s="5">
        <v>830207573000</v>
      </c>
      <c r="G93" s="5">
        <v>810568479000</v>
      </c>
      <c r="I93" s="5">
        <v>830207573000</v>
      </c>
      <c r="J93" s="5">
        <v>813755365000</v>
      </c>
      <c r="K93" s="5">
        <v>760531460000</v>
      </c>
      <c r="L93" s="5">
        <v>776188893000</v>
      </c>
      <c r="O93" s="5">
        <v>183000000</v>
      </c>
      <c r="P93" s="5">
        <v>1064214000</v>
      </c>
    </row>
    <row r="94" spans="3:16" ht="15.5" x14ac:dyDescent="0.35">
      <c r="C94" t="s">
        <v>108</v>
      </c>
      <c r="D94" s="5">
        <v>117078488000</v>
      </c>
      <c r="E94" s="5">
        <v>124378263000</v>
      </c>
      <c r="F94" s="5">
        <v>132013108000</v>
      </c>
      <c r="G94" s="5">
        <v>138004223000</v>
      </c>
      <c r="I94" s="5">
        <v>132013108000</v>
      </c>
      <c r="J94" s="5">
        <v>154209509000</v>
      </c>
      <c r="K94" s="5">
        <v>210503623000</v>
      </c>
      <c r="L94" s="5">
        <v>40617234000</v>
      </c>
      <c r="M94" s="5">
        <v>63470194000</v>
      </c>
      <c r="N94" s="5">
        <v>2268878000</v>
      </c>
      <c r="O94" s="5">
        <v>3073715000</v>
      </c>
      <c r="P94" s="5">
        <v>4057017000</v>
      </c>
    </row>
    <row r="95" spans="3:16" ht="15.5" x14ac:dyDescent="0.35">
      <c r="C95" t="s">
        <v>396</v>
      </c>
      <c r="D95" s="5">
        <v>159327916000</v>
      </c>
      <c r="E95" s="5">
        <v>159327916000</v>
      </c>
      <c r="F95" s="5">
        <v>159327916000</v>
      </c>
      <c r="G95" s="5">
        <v>159327916000</v>
      </c>
      <c r="I95" s="5">
        <v>159327916000</v>
      </c>
      <c r="J95" s="5">
        <v>159327916000</v>
      </c>
      <c r="K95" s="5">
        <v>239834885000</v>
      </c>
      <c r="L95" s="5">
        <v>309176431000</v>
      </c>
      <c r="M95" s="5">
        <v>215710360000</v>
      </c>
    </row>
    <row r="96" spans="3:16" ht="15.5" x14ac:dyDescent="0.35">
      <c r="C96" t="s">
        <v>110</v>
      </c>
      <c r="D96" s="5">
        <v>5560158683000</v>
      </c>
      <c r="E96" s="5">
        <v>5182409323000</v>
      </c>
      <c r="F96" s="5">
        <v>4064749048000</v>
      </c>
      <c r="G96" s="5">
        <v>3230315257000</v>
      </c>
      <c r="I96" s="5">
        <v>4064749048000</v>
      </c>
      <c r="J96" s="5">
        <v>6957897326000</v>
      </c>
      <c r="K96" s="5">
        <v>6035996582000</v>
      </c>
      <c r="L96" s="5">
        <v>5401117348000</v>
      </c>
      <c r="M96" s="5">
        <v>766784811000</v>
      </c>
      <c r="N96" s="5">
        <v>823842132000</v>
      </c>
      <c r="O96" s="5">
        <v>611044163000</v>
      </c>
      <c r="P96" s="5">
        <v>570694988000</v>
      </c>
    </row>
    <row r="97" spans="3:16" ht="15.5" x14ac:dyDescent="0.35">
      <c r="C97" t="s">
        <v>111</v>
      </c>
      <c r="D97" s="5">
        <v>24879814690000</v>
      </c>
      <c r="E97" s="5">
        <v>25428427369000</v>
      </c>
      <c r="F97" s="5">
        <v>26030762801000</v>
      </c>
      <c r="G97" s="5">
        <v>26142432225000</v>
      </c>
      <c r="I97" s="5">
        <v>26030762801000</v>
      </c>
      <c r="J97" s="5">
        <v>24795038990000</v>
      </c>
      <c r="K97" s="5">
        <v>26124777128000</v>
      </c>
      <c r="L97" s="5">
        <v>27406404823000</v>
      </c>
      <c r="M97" s="5">
        <v>26615549957000</v>
      </c>
      <c r="N97" s="5">
        <v>2593657437000</v>
      </c>
      <c r="O97" s="5">
        <v>2053652731000</v>
      </c>
      <c r="P97" s="5">
        <v>3068100595000</v>
      </c>
    </row>
    <row r="98" spans="3:16" ht="15.5" x14ac:dyDescent="0.35">
      <c r="C98" t="s">
        <v>112</v>
      </c>
    </row>
    <row r="99" spans="3:16" ht="15.5" x14ac:dyDescent="0.35">
      <c r="C99" t="s">
        <v>113</v>
      </c>
    </row>
    <row r="100" spans="3:16" ht="15.5" x14ac:dyDescent="0.35">
      <c r="C100" t="s">
        <v>114</v>
      </c>
      <c r="D100" s="5">
        <v>450671037000</v>
      </c>
      <c r="E100" s="5">
        <v>532534633000</v>
      </c>
      <c r="F100" s="5">
        <v>592520366000</v>
      </c>
      <c r="G100" s="5">
        <v>708353097000</v>
      </c>
      <c r="I100" s="5">
        <v>592520366000</v>
      </c>
      <c r="J100" s="5">
        <v>1026213794000</v>
      </c>
      <c r="K100" s="5">
        <v>714125517000</v>
      </c>
      <c r="L100" s="5">
        <v>808855817000</v>
      </c>
      <c r="M100" s="5">
        <v>3007454642000</v>
      </c>
      <c r="N100" s="5">
        <v>881991424000</v>
      </c>
      <c r="O100" s="5">
        <v>830539715000</v>
      </c>
      <c r="P100" s="5">
        <v>1080147141000</v>
      </c>
    </row>
    <row r="101" spans="3:16" ht="15.5" x14ac:dyDescent="0.35">
      <c r="C101" t="s">
        <v>115</v>
      </c>
    </row>
    <row r="102" spans="3:16" ht="15.5" x14ac:dyDescent="0.35">
      <c r="C102" t="s">
        <v>253</v>
      </c>
      <c r="D102" s="5">
        <v>40087178000</v>
      </c>
      <c r="E102" s="5">
        <v>41481283000</v>
      </c>
      <c r="F102" s="5">
        <v>29661300000</v>
      </c>
      <c r="G102" s="5">
        <v>35188586000</v>
      </c>
      <c r="I102" s="5">
        <v>29661300000</v>
      </c>
      <c r="J102" s="5">
        <v>48686391000</v>
      </c>
      <c r="K102" s="5">
        <v>78960657000</v>
      </c>
      <c r="L102" s="5">
        <v>78671879000</v>
      </c>
      <c r="M102" s="5">
        <v>114473284000</v>
      </c>
      <c r="N102" s="5">
        <v>72192147000</v>
      </c>
      <c r="O102" s="5">
        <v>62080694000</v>
      </c>
      <c r="P102" s="5">
        <v>134820266000</v>
      </c>
    </row>
    <row r="103" spans="3:16" ht="15.5" x14ac:dyDescent="0.35">
      <c r="C103" t="s">
        <v>118</v>
      </c>
      <c r="D103" s="5">
        <v>633621000</v>
      </c>
      <c r="E103" s="5">
        <v>633621000</v>
      </c>
      <c r="F103" s="5">
        <v>1472721000</v>
      </c>
      <c r="G103" s="5">
        <v>1467621000</v>
      </c>
      <c r="I103" s="5">
        <v>1472721000</v>
      </c>
      <c r="J103" s="5">
        <v>3643424000</v>
      </c>
      <c r="K103" s="5">
        <v>3949736000</v>
      </c>
      <c r="L103" s="5">
        <v>323486000</v>
      </c>
    </row>
    <row r="104" spans="3:16" ht="15.5" x14ac:dyDescent="0.35">
      <c r="C104" t="s">
        <v>254</v>
      </c>
      <c r="D104" s="5">
        <v>61709052000</v>
      </c>
      <c r="E104" s="5">
        <v>77290129000</v>
      </c>
      <c r="F104" s="5">
        <v>107127958000</v>
      </c>
      <c r="G104" s="5">
        <v>222734648000</v>
      </c>
      <c r="I104" s="5">
        <v>107127958000</v>
      </c>
      <c r="J104" s="5">
        <v>183861114000</v>
      </c>
      <c r="K104" s="5">
        <v>182692355000</v>
      </c>
      <c r="L104" s="5">
        <v>191846053000</v>
      </c>
      <c r="M104" s="5">
        <v>297575092000</v>
      </c>
      <c r="N104" s="5">
        <v>301054357000</v>
      </c>
      <c r="O104" s="5">
        <v>263427390000</v>
      </c>
      <c r="P104" s="5">
        <v>587697950000</v>
      </c>
    </row>
    <row r="105" spans="3:16" ht="15.5" x14ac:dyDescent="0.35">
      <c r="C105" t="s">
        <v>117</v>
      </c>
      <c r="D105" s="5">
        <v>24052881000</v>
      </c>
      <c r="E105" s="5">
        <v>22245204000</v>
      </c>
      <c r="F105" s="5">
        <v>11715604000</v>
      </c>
      <c r="G105" s="5">
        <v>12535499000</v>
      </c>
      <c r="I105" s="5">
        <v>11715604000</v>
      </c>
      <c r="J105" s="5">
        <v>23857126000</v>
      </c>
      <c r="K105" s="5">
        <v>37233567000</v>
      </c>
      <c r="L105" s="5">
        <v>14156394000</v>
      </c>
      <c r="M105" s="5">
        <v>10932901000</v>
      </c>
      <c r="N105" s="5">
        <v>5814866000</v>
      </c>
      <c r="O105" s="5">
        <v>4862492000</v>
      </c>
      <c r="P105" s="5">
        <v>11975712000</v>
      </c>
    </row>
    <row r="106" spans="3:16" ht="15.5" x14ac:dyDescent="0.35">
      <c r="C106" t="s">
        <v>116</v>
      </c>
      <c r="D106" s="5">
        <v>210092752000</v>
      </c>
      <c r="E106" s="5">
        <v>246317804000</v>
      </c>
      <c r="F106" s="5">
        <v>276017197000</v>
      </c>
      <c r="G106" s="5">
        <v>326961301000</v>
      </c>
      <c r="I106" s="5">
        <v>276017197000</v>
      </c>
      <c r="J106" s="5">
        <v>648082579000</v>
      </c>
      <c r="K106" s="5">
        <v>289335440000</v>
      </c>
      <c r="L106" s="5">
        <v>296445373000</v>
      </c>
      <c r="M106" s="5">
        <v>437551261000</v>
      </c>
      <c r="N106" s="5">
        <v>378095994000</v>
      </c>
      <c r="O106" s="5">
        <v>400482327000</v>
      </c>
      <c r="P106" s="5">
        <v>282841485000</v>
      </c>
    </row>
    <row r="107" spans="3:16" ht="15.5" x14ac:dyDescent="0.35">
      <c r="C107" t="s">
        <v>120</v>
      </c>
    </row>
    <row r="108" spans="3:16" ht="15.5" x14ac:dyDescent="0.35">
      <c r="C108" t="s">
        <v>121</v>
      </c>
      <c r="D108" s="5">
        <v>24156380000</v>
      </c>
      <c r="E108" s="5">
        <v>25779726000</v>
      </c>
      <c r="F108" s="5">
        <v>24686436000</v>
      </c>
      <c r="G108" s="5">
        <v>30619460000</v>
      </c>
      <c r="I108" s="5">
        <v>24686436000</v>
      </c>
      <c r="J108" s="5">
        <v>25817661000</v>
      </c>
      <c r="K108" s="5">
        <v>30223267000</v>
      </c>
      <c r="L108" s="5">
        <v>39229035000</v>
      </c>
      <c r="M108" s="5">
        <v>22138562000</v>
      </c>
      <c r="N108" s="5">
        <v>17208636000</v>
      </c>
    </row>
    <row r="109" spans="3:16" ht="15.5" x14ac:dyDescent="0.35">
      <c r="C109" t="s">
        <v>119</v>
      </c>
      <c r="M109" s="5">
        <v>2000000000000</v>
      </c>
    </row>
    <row r="110" spans="3:16" ht="15.5" x14ac:dyDescent="0.35">
      <c r="C110" t="s">
        <v>122</v>
      </c>
      <c r="D110" s="5">
        <v>122685388000</v>
      </c>
      <c r="E110" s="5">
        <v>125355824000</v>
      </c>
      <c r="F110" s="5">
        <v>124775587000</v>
      </c>
      <c r="G110" s="5">
        <v>143891597000</v>
      </c>
      <c r="I110" s="5">
        <v>124775587000</v>
      </c>
      <c r="J110" s="5">
        <v>68029387000</v>
      </c>
      <c r="K110" s="5">
        <v>77903495000</v>
      </c>
      <c r="L110" s="5">
        <v>99065549000</v>
      </c>
      <c r="M110" s="5">
        <v>112476566000</v>
      </c>
      <c r="N110" s="5">
        <v>103830345000</v>
      </c>
      <c r="O110" s="5">
        <v>67926791000</v>
      </c>
      <c r="P110" s="5">
        <v>28074741000</v>
      </c>
    </row>
    <row r="111" spans="3:16" ht="15.5" x14ac:dyDescent="0.35">
      <c r="C111" t="s">
        <v>123</v>
      </c>
      <c r="D111" s="5">
        <v>122685388000</v>
      </c>
      <c r="E111" s="5">
        <v>125355824000</v>
      </c>
      <c r="F111" s="5">
        <v>124775587000</v>
      </c>
      <c r="G111" s="5">
        <v>143891597000</v>
      </c>
      <c r="I111" s="5">
        <v>124775587000</v>
      </c>
      <c r="J111" s="5">
        <v>68029387000</v>
      </c>
      <c r="K111" s="5">
        <v>77903495000</v>
      </c>
      <c r="L111" s="5">
        <v>99065549000</v>
      </c>
      <c r="M111" s="5">
        <v>112476566000</v>
      </c>
      <c r="N111" s="5">
        <v>103830345000</v>
      </c>
      <c r="O111" s="5">
        <v>67926791000</v>
      </c>
      <c r="P111" s="5">
        <v>28074741000</v>
      </c>
    </row>
    <row r="112" spans="3:16" ht="15.5" x14ac:dyDescent="0.35">
      <c r="C112" t="s">
        <v>124</v>
      </c>
    </row>
    <row r="113" spans="2:16" ht="15.5" x14ac:dyDescent="0.35">
      <c r="C113" t="s">
        <v>125</v>
      </c>
      <c r="D113" s="5">
        <v>81822192000</v>
      </c>
      <c r="E113" s="5">
        <v>87215427000</v>
      </c>
      <c r="F113" s="5">
        <v>88224501000</v>
      </c>
      <c r="G113" s="5">
        <v>84596870000</v>
      </c>
      <c r="I113" s="5">
        <v>88224501000</v>
      </c>
      <c r="J113" s="5">
        <v>13063044000</v>
      </c>
      <c r="K113" s="5">
        <v>8304829000</v>
      </c>
      <c r="L113" s="5">
        <v>25777242000</v>
      </c>
      <c r="M113" s="5">
        <v>32675044000</v>
      </c>
      <c r="N113" s="5">
        <v>51000328000</v>
      </c>
    </row>
    <row r="114" spans="2:16" ht="15.5" x14ac:dyDescent="0.35">
      <c r="C114" t="s">
        <v>357</v>
      </c>
      <c r="D114" s="5">
        <v>156191000</v>
      </c>
      <c r="E114" s="5">
        <v>41703000</v>
      </c>
      <c r="F114" s="5">
        <v>58911000</v>
      </c>
      <c r="G114" s="5">
        <v>196341000</v>
      </c>
      <c r="I114" s="5">
        <v>58911000</v>
      </c>
      <c r="J114" s="5">
        <v>490430000</v>
      </c>
      <c r="K114" s="5">
        <v>204482000</v>
      </c>
      <c r="L114" s="5">
        <v>729441000</v>
      </c>
      <c r="M114" s="5">
        <v>3742135000</v>
      </c>
    </row>
    <row r="115" spans="2:16" ht="15.5" x14ac:dyDescent="0.35">
      <c r="C115" t="s">
        <v>126</v>
      </c>
      <c r="D115" s="5">
        <v>573356425000</v>
      </c>
      <c r="E115" s="5">
        <v>657890457000</v>
      </c>
      <c r="F115" s="5">
        <v>717295953000</v>
      </c>
      <c r="G115" s="5">
        <v>852244694000</v>
      </c>
      <c r="I115" s="5">
        <v>717295953000</v>
      </c>
      <c r="J115" s="5">
        <v>1094243181000</v>
      </c>
      <c r="K115" s="5">
        <v>792029012000</v>
      </c>
      <c r="L115" s="5">
        <v>907921366000</v>
      </c>
      <c r="M115" s="5">
        <v>3119931208000</v>
      </c>
      <c r="N115" s="5">
        <v>985821769000</v>
      </c>
      <c r="O115" s="5">
        <v>898466506000</v>
      </c>
      <c r="P115" s="5">
        <v>1108221882000</v>
      </c>
    </row>
    <row r="116" spans="2:16" ht="15.5" x14ac:dyDescent="0.35">
      <c r="C116" t="s">
        <v>127</v>
      </c>
    </row>
    <row r="117" spans="2:16" ht="15.5" x14ac:dyDescent="0.35">
      <c r="C117" t="s">
        <v>128</v>
      </c>
      <c r="D117" s="5">
        <v>5158354538000</v>
      </c>
      <c r="E117" s="5">
        <v>5157435303000</v>
      </c>
      <c r="F117" s="5">
        <v>5157435303000</v>
      </c>
      <c r="G117" s="5">
        <v>5156969043000</v>
      </c>
      <c r="I117" s="5">
        <v>5157435303000</v>
      </c>
      <c r="J117" s="5">
        <v>5156081808000</v>
      </c>
      <c r="K117" s="5">
        <v>5154998353000</v>
      </c>
      <c r="L117" s="5">
        <v>5153323873000</v>
      </c>
      <c r="M117" s="5">
        <v>5153100968000</v>
      </c>
      <c r="N117" s="5">
        <v>2508277911000</v>
      </c>
      <c r="O117" s="5">
        <v>1417372911000</v>
      </c>
      <c r="P117" s="5">
        <v>7246789000</v>
      </c>
    </row>
    <row r="118" spans="2:16" ht="15.5" x14ac:dyDescent="0.35">
      <c r="C118" t="s">
        <v>129</v>
      </c>
      <c r="D118" s="5">
        <v>27494511937000</v>
      </c>
      <c r="E118" s="5">
        <v>27495431172000</v>
      </c>
      <c r="F118" s="5">
        <v>27495431172000</v>
      </c>
      <c r="G118" s="5">
        <v>27495897895000</v>
      </c>
      <c r="I118" s="5">
        <v>27495431172000</v>
      </c>
      <c r="J118" s="5">
        <v>27504192658000</v>
      </c>
      <c r="K118" s="5">
        <v>27505276113000</v>
      </c>
      <c r="L118" s="5">
        <v>27534860079000</v>
      </c>
      <c r="M118" s="5">
        <v>27535082984000</v>
      </c>
      <c r="N118" s="5">
        <v>6623547557000</v>
      </c>
      <c r="O118" s="5">
        <v>6004734202000</v>
      </c>
      <c r="P118" s="5">
        <v>5410293507000</v>
      </c>
    </row>
    <row r="119" spans="2:16" ht="15.5" x14ac:dyDescent="0.35">
      <c r="C119" t="s">
        <v>130</v>
      </c>
      <c r="D119" s="5">
        <v>-7934992843000</v>
      </c>
      <c r="E119" s="5">
        <v>-7540033019000</v>
      </c>
      <c r="F119" s="5">
        <v>-7114252581000</v>
      </c>
      <c r="G119" s="5">
        <v>-7348539179000</v>
      </c>
      <c r="I119" s="5">
        <v>-7114252581000</v>
      </c>
      <c r="J119" s="5">
        <v>-10256307357000</v>
      </c>
      <c r="K119" s="5">
        <v>-8709571394000</v>
      </c>
      <c r="L119" s="5">
        <v>-7344215356000</v>
      </c>
      <c r="M119" s="5">
        <v>-9327845361000</v>
      </c>
      <c r="N119" s="5">
        <v>-7654886018000</v>
      </c>
      <c r="O119" s="5">
        <v>-6302968771000</v>
      </c>
      <c r="P119" s="5">
        <v>-3507618771000</v>
      </c>
    </row>
    <row r="120" spans="2:16" ht="15.5" x14ac:dyDescent="0.35">
      <c r="C120" t="s">
        <v>131</v>
      </c>
      <c r="D120" s="5">
        <v>8716822000</v>
      </c>
      <c r="E120" s="5">
        <v>14595181000</v>
      </c>
      <c r="F120" s="5">
        <v>12316710000</v>
      </c>
      <c r="G120" s="5">
        <v>15470170000</v>
      </c>
      <c r="I120" s="5">
        <v>12316710000</v>
      </c>
      <c r="J120" s="5">
        <v>8950699000</v>
      </c>
      <c r="K120" s="5">
        <v>24371173000</v>
      </c>
      <c r="L120" s="5">
        <v>11065401000</v>
      </c>
      <c r="M120" s="5">
        <v>25961463000</v>
      </c>
      <c r="N120" s="5">
        <v>10609429000</v>
      </c>
      <c r="P120" s="5">
        <v>192000</v>
      </c>
    </row>
    <row r="121" spans="2:16" ht="15.5" x14ac:dyDescent="0.35">
      <c r="C121" t="s">
        <v>10</v>
      </c>
      <c r="D121" s="5">
        <v>24306458265000</v>
      </c>
      <c r="E121" s="5">
        <v>24770536912000</v>
      </c>
      <c r="F121" s="5">
        <v>25313466848000</v>
      </c>
      <c r="G121" s="5">
        <v>25290187531000</v>
      </c>
      <c r="I121" s="5">
        <v>25313466848000</v>
      </c>
      <c r="J121" s="5">
        <v>23700795809000</v>
      </c>
      <c r="K121" s="5">
        <v>25332748116000</v>
      </c>
      <c r="L121" s="5">
        <v>26498483457000</v>
      </c>
      <c r="M121" s="5">
        <v>23495618749000</v>
      </c>
      <c r="N121" s="5">
        <v>1607835668000</v>
      </c>
      <c r="O121" s="5">
        <v>1155186225000</v>
      </c>
      <c r="P121" s="5">
        <v>1959878713000</v>
      </c>
    </row>
    <row r="122" spans="2:16" ht="15.5" x14ac:dyDescent="0.35">
      <c r="C122" t="s">
        <v>132</v>
      </c>
      <c r="D122" s="5">
        <v>24879814690000</v>
      </c>
      <c r="E122" s="5">
        <v>25428427369000</v>
      </c>
      <c r="F122" s="5">
        <v>26030762801000</v>
      </c>
      <c r="G122" s="5">
        <v>26142432225000</v>
      </c>
      <c r="I122" s="5">
        <v>26030762801000</v>
      </c>
      <c r="J122" s="5">
        <v>24795038990000</v>
      </c>
      <c r="K122" s="5">
        <v>26124777128000</v>
      </c>
      <c r="L122" s="5">
        <v>27406404823000</v>
      </c>
      <c r="M122" s="5">
        <v>26615549957000</v>
      </c>
      <c r="N122" s="5">
        <v>2593657437000</v>
      </c>
      <c r="O122" s="5">
        <v>2053652731000</v>
      </c>
      <c r="P122" s="5">
        <v>3068100595000</v>
      </c>
    </row>
    <row r="123" spans="2:16" ht="15.5" x14ac:dyDescent="0.35">
      <c r="C123" t="s">
        <v>133</v>
      </c>
      <c r="D123" s="5">
        <v>103167090767</v>
      </c>
      <c r="E123" s="5">
        <v>103148706067</v>
      </c>
      <c r="F123" s="5">
        <v>103148706067</v>
      </c>
      <c r="G123" s="5">
        <v>103139380867</v>
      </c>
      <c r="I123" s="5">
        <v>103148706067</v>
      </c>
      <c r="J123" s="5">
        <v>103121636167</v>
      </c>
      <c r="K123" s="5">
        <v>103099967067</v>
      </c>
      <c r="L123" s="5">
        <v>103066477454</v>
      </c>
      <c r="M123" s="5">
        <v>103062019354</v>
      </c>
      <c r="N123" s="5">
        <v>8161561</v>
      </c>
      <c r="O123" s="5">
        <v>7797926</v>
      </c>
      <c r="P123" s="5">
        <v>7246789</v>
      </c>
    </row>
    <row r="125" spans="2:16" ht="15.5" x14ac:dyDescent="0.35">
      <c r="B125" t="s">
        <v>134</v>
      </c>
      <c r="C125" t="s">
        <v>135</v>
      </c>
      <c r="D125" s="5">
        <v>83061674000</v>
      </c>
      <c r="E125" s="5">
        <v>-23720926000</v>
      </c>
      <c r="F125" s="5">
        <v>152664299000</v>
      </c>
      <c r="G125" s="5">
        <v>139850299000</v>
      </c>
      <c r="I125" s="5">
        <v>302411054000</v>
      </c>
      <c r="J125" s="5">
        <v>331205914000</v>
      </c>
      <c r="K125" s="5">
        <v>40679393000</v>
      </c>
      <c r="L125" s="5">
        <v>-631686387000</v>
      </c>
      <c r="M125" s="5">
        <v>-1409310196000</v>
      </c>
      <c r="N125" s="5">
        <v>-1154372038000</v>
      </c>
      <c r="O125" s="5">
        <v>-3061605293000</v>
      </c>
      <c r="P125" s="5">
        <v>-1811004031000</v>
      </c>
    </row>
    <row r="126" spans="2:16" ht="15.5" x14ac:dyDescent="0.35">
      <c r="C126" t="s">
        <v>316</v>
      </c>
      <c r="D126" s="5">
        <v>1817963774000</v>
      </c>
      <c r="E126" s="5">
        <v>2568349316000</v>
      </c>
      <c r="F126" s="5">
        <v>1920216763000</v>
      </c>
      <c r="G126" s="5">
        <v>1797069295000</v>
      </c>
      <c r="I126" s="5">
        <v>7096092879000</v>
      </c>
      <c r="J126" s="5">
        <v>5037754921000</v>
      </c>
      <c r="K126" s="5">
        <v>4881063085000</v>
      </c>
      <c r="L126" s="5">
        <v>4039046228000</v>
      </c>
      <c r="M126" s="5">
        <v>2067219284000</v>
      </c>
      <c r="N126" s="5">
        <v>1649651636000</v>
      </c>
      <c r="O126" s="5">
        <v>935801246000</v>
      </c>
      <c r="P126" s="5">
        <v>230508438000</v>
      </c>
    </row>
    <row r="127" spans="2:16" ht="15.5" x14ac:dyDescent="0.35">
      <c r="C127" t="s">
        <v>580</v>
      </c>
      <c r="D127" s="5">
        <v>-10953151000</v>
      </c>
      <c r="E127" s="5">
        <v>66912719000</v>
      </c>
      <c r="F127" s="5">
        <v>-91799310000</v>
      </c>
      <c r="G127" s="5">
        <v>113335163000</v>
      </c>
      <c r="I127" s="5">
        <v>64824749000</v>
      </c>
      <c r="J127" s="5">
        <v>164544691000</v>
      </c>
      <c r="K127" s="5">
        <v>167557684000</v>
      </c>
      <c r="L127" s="5">
        <v>168252998000</v>
      </c>
      <c r="M127" s="5">
        <v>274471906000</v>
      </c>
      <c r="N127" s="5">
        <v>295079034000</v>
      </c>
      <c r="O127" s="5">
        <v>261196767000</v>
      </c>
      <c r="P127" s="5">
        <v>586412709000</v>
      </c>
    </row>
    <row r="128" spans="2:16" ht="15.5" x14ac:dyDescent="0.35">
      <c r="C128" t="s">
        <v>317</v>
      </c>
      <c r="D128" s="5">
        <v>-1856548260000</v>
      </c>
      <c r="E128" s="5">
        <v>-2723903494000</v>
      </c>
      <c r="F128" s="5">
        <v>-2060528186000</v>
      </c>
      <c r="G128" s="5">
        <v>-1886249556000</v>
      </c>
      <c r="I128" s="5">
        <v>-7613253467000</v>
      </c>
      <c r="J128" s="5">
        <v>-5660834144000</v>
      </c>
      <c r="K128" s="5">
        <v>-5826194918000</v>
      </c>
      <c r="L128" s="5">
        <v>-5346471102000</v>
      </c>
      <c r="M128" s="5">
        <v>-3855962704000</v>
      </c>
      <c r="N128" s="5">
        <v>-3239896424000</v>
      </c>
      <c r="O128" s="5">
        <v>-4351078875000</v>
      </c>
      <c r="P128" s="5">
        <v>-2731765969000</v>
      </c>
    </row>
    <row r="129" spans="3:16" ht="15.5" x14ac:dyDescent="0.35">
      <c r="C129" t="s">
        <v>581</v>
      </c>
      <c r="D129" s="5">
        <v>95543554000</v>
      </c>
      <c r="E129" s="5">
        <v>145294670000</v>
      </c>
      <c r="F129" s="5">
        <v>186203191000</v>
      </c>
      <c r="G129" s="5">
        <v>189747190000</v>
      </c>
      <c r="I129" s="5">
        <v>822606887000</v>
      </c>
      <c r="J129" s="5">
        <v>961177497000</v>
      </c>
      <c r="K129" s="5">
        <v>796077512000</v>
      </c>
      <c r="L129" s="5">
        <v>483056812000</v>
      </c>
      <c r="M129" s="5">
        <v>226611979000</v>
      </c>
      <c r="N129" s="5">
        <v>17697002000</v>
      </c>
      <c r="O129" s="5">
        <v>46128598000</v>
      </c>
      <c r="P129" s="5">
        <v>46539007000</v>
      </c>
    </row>
    <row r="130" spans="3:16" ht="15.5" x14ac:dyDescent="0.35">
      <c r="C130" t="s">
        <v>582</v>
      </c>
      <c r="D130" s="5">
        <v>48977562000</v>
      </c>
      <c r="E130" s="5">
        <v>-79380710000</v>
      </c>
      <c r="F130" s="5">
        <v>139869092000</v>
      </c>
      <c r="G130" s="5">
        <v>-70156464000</v>
      </c>
      <c r="I130" s="5">
        <v>-103115502000</v>
      </c>
      <c r="J130" s="5">
        <v>-200693475000</v>
      </c>
      <c r="K130" s="5">
        <v>47187633000</v>
      </c>
      <c r="L130" s="5">
        <v>31506730000</v>
      </c>
      <c r="M130" s="5">
        <v>-103345235000</v>
      </c>
      <c r="N130" s="5">
        <v>13250098000</v>
      </c>
      <c r="O130" s="5">
        <v>46717713000</v>
      </c>
      <c r="P130" s="5">
        <v>57601735000</v>
      </c>
    </row>
    <row r="131" spans="3:16" ht="15.5" x14ac:dyDescent="0.35">
      <c r="C131" t="s">
        <v>502</v>
      </c>
      <c r="D131" s="5">
        <v>-420131000</v>
      </c>
      <c r="E131" s="5">
        <v>-243786000</v>
      </c>
      <c r="F131" s="5">
        <v>-2490663000</v>
      </c>
      <c r="G131" s="5">
        <v>-5072935000</v>
      </c>
      <c r="I131" s="5">
        <v>-9922188000</v>
      </c>
      <c r="J131" s="5">
        <v>-3865241000</v>
      </c>
      <c r="K131" s="5">
        <v>-2322714000</v>
      </c>
      <c r="L131" s="5">
        <v>-7078053000</v>
      </c>
      <c r="M131" s="5">
        <v>-18305426000</v>
      </c>
      <c r="N131" s="5">
        <v>-8547176000</v>
      </c>
      <c r="O131" s="5">
        <v>-370742000</v>
      </c>
      <c r="P131" s="5">
        <v>-299951000</v>
      </c>
    </row>
    <row r="132" spans="3:16" ht="15.5" x14ac:dyDescent="0.35">
      <c r="C132" t="s">
        <v>265</v>
      </c>
      <c r="D132" s="5">
        <v>-11501674000</v>
      </c>
      <c r="E132" s="5">
        <v>-749641000</v>
      </c>
      <c r="F132" s="5">
        <v>-1391173000</v>
      </c>
      <c r="G132" s="5">
        <v>1177606000</v>
      </c>
      <c r="I132" s="5">
        <v>-17406889000</v>
      </c>
      <c r="J132" s="5">
        <v>-31505232000</v>
      </c>
      <c r="K132" s="5">
        <v>-19514905000</v>
      </c>
    </row>
    <row r="133" spans="3:16" ht="15.5" x14ac:dyDescent="0.35">
      <c r="C133" t="s">
        <v>583</v>
      </c>
      <c r="F133" s="5">
        <v>62584585000</v>
      </c>
      <c r="I133" s="5">
        <v>62584585000</v>
      </c>
      <c r="J133" s="5">
        <v>64626897000</v>
      </c>
      <c r="N133" s="5">
        <v>118393792000</v>
      </c>
    </row>
    <row r="134" spans="3:16" ht="15.5" x14ac:dyDescent="0.35">
      <c r="C134" t="s">
        <v>519</v>
      </c>
      <c r="K134" s="5">
        <v>284890832000</v>
      </c>
    </row>
    <row r="135" spans="3:16" ht="15.5" x14ac:dyDescent="0.35">
      <c r="C135" t="s">
        <v>144</v>
      </c>
      <c r="D135" s="5">
        <v>-63779399000</v>
      </c>
      <c r="E135" s="5">
        <v>-131822507000</v>
      </c>
      <c r="F135" s="5">
        <v>-275875578000</v>
      </c>
      <c r="G135" s="5">
        <v>-501604931000</v>
      </c>
      <c r="I135" s="5">
        <v>-1564140807000</v>
      </c>
      <c r="J135" s="5">
        <v>-30079943000</v>
      </c>
      <c r="K135" s="5">
        <v>-32971706000</v>
      </c>
      <c r="L135" s="5">
        <v>-2010156667000</v>
      </c>
      <c r="M135" s="5">
        <v>25270995926000</v>
      </c>
      <c r="N135" s="5">
        <v>1747478139000</v>
      </c>
      <c r="O135" s="5">
        <v>2004562815000</v>
      </c>
      <c r="P135" s="5">
        <v>4163762608000</v>
      </c>
    </row>
    <row r="136" spans="3:16" ht="15.5" x14ac:dyDescent="0.35">
      <c r="C136" t="s">
        <v>145</v>
      </c>
      <c r="D136" s="5">
        <v>317189671000</v>
      </c>
      <c r="E136" s="5">
        <v>-2647039500000</v>
      </c>
      <c r="F136" s="5">
        <v>-805180128000</v>
      </c>
      <c r="G136" s="5">
        <v>180870111000</v>
      </c>
      <c r="I136" s="5">
        <v>6076740457000</v>
      </c>
      <c r="J136" s="5">
        <v>-4411763591000</v>
      </c>
      <c r="K136" s="5">
        <v>-1037715508000</v>
      </c>
      <c r="L136" s="5">
        <v>-6008341514000</v>
      </c>
      <c r="M136" s="5">
        <v>-659000686000</v>
      </c>
      <c r="N136" s="5">
        <v>-1437080000</v>
      </c>
      <c r="O136" s="5">
        <v>-83302800000</v>
      </c>
      <c r="P136" s="5">
        <v>-546497189000</v>
      </c>
    </row>
    <row r="137" spans="3:16" ht="15.5" x14ac:dyDescent="0.35">
      <c r="C137" t="s">
        <v>146</v>
      </c>
      <c r="D137" s="5">
        <v>-646879000</v>
      </c>
      <c r="E137" s="5">
        <v>-4032890000</v>
      </c>
      <c r="F137" s="5">
        <v>-3575485000</v>
      </c>
      <c r="G137" s="5">
        <v>-9127317000</v>
      </c>
      <c r="I137" s="5">
        <v>-27568588000</v>
      </c>
      <c r="J137" s="5">
        <v>-62466561000</v>
      </c>
      <c r="K137" s="5">
        <v>-8639530000</v>
      </c>
      <c r="L137" s="5">
        <v>-12457593000</v>
      </c>
      <c r="M137" s="5">
        <v>-2050757000</v>
      </c>
      <c r="N137" s="5">
        <v>-14787051000</v>
      </c>
      <c r="O137" s="5">
        <v>-83605468000</v>
      </c>
      <c r="P137" s="5">
        <v>-534750323000</v>
      </c>
    </row>
    <row r="138" spans="3:16" ht="15.5" x14ac:dyDescent="0.35">
      <c r="C138" t="s">
        <v>584</v>
      </c>
    </row>
    <row r="139" spans="3:16" ht="15.5" x14ac:dyDescent="0.35">
      <c r="C139" t="s">
        <v>585</v>
      </c>
      <c r="M139" s="5">
        <v>-575000000000</v>
      </c>
    </row>
    <row r="140" spans="3:16" ht="15.5" x14ac:dyDescent="0.35">
      <c r="C140" t="s">
        <v>586</v>
      </c>
      <c r="L140" s="5">
        <v>4845488000</v>
      </c>
      <c r="M140" s="5">
        <v>21357106000</v>
      </c>
    </row>
    <row r="141" spans="3:16" ht="15.5" x14ac:dyDescent="0.35">
      <c r="C141" t="s">
        <v>399</v>
      </c>
      <c r="F141" s="5">
        <v>5200000000</v>
      </c>
      <c r="G141" s="5">
        <v>500000000</v>
      </c>
      <c r="I141" s="5">
        <v>6050000000</v>
      </c>
      <c r="J141" s="5">
        <v>1510000000</v>
      </c>
    </row>
    <row r="142" spans="3:16" ht="15.5" x14ac:dyDescent="0.35">
      <c r="C142" t="s">
        <v>587</v>
      </c>
      <c r="D142" s="5">
        <v>3250475257000</v>
      </c>
      <c r="E142" s="5">
        <v>-3250475257000</v>
      </c>
      <c r="F142" s="5">
        <v>-2664569626000</v>
      </c>
      <c r="G142" s="5">
        <v>-580557434000</v>
      </c>
      <c r="I142" s="5">
        <v>-3245127060000</v>
      </c>
      <c r="J142" s="5">
        <v>-6558209915000</v>
      </c>
      <c r="K142" s="5">
        <v>-4580043145000</v>
      </c>
      <c r="L142" s="5">
        <v>-1312455243000</v>
      </c>
      <c r="M142" s="5">
        <v>-39863877000</v>
      </c>
      <c r="P142" s="5">
        <v>-8640027000</v>
      </c>
    </row>
    <row r="143" spans="3:16" ht="15.5" x14ac:dyDescent="0.35">
      <c r="C143" t="s">
        <v>588</v>
      </c>
      <c r="D143" s="5">
        <v>-70124997000</v>
      </c>
      <c r="F143" s="5">
        <v>-40080015000</v>
      </c>
      <c r="G143" s="5">
        <v>-37125000000</v>
      </c>
      <c r="I143" s="5">
        <v>-77205015000</v>
      </c>
      <c r="J143" s="5">
        <v>-117921313000</v>
      </c>
      <c r="K143" s="5">
        <v>-4000000000</v>
      </c>
      <c r="L143" s="5">
        <v>-802647780000</v>
      </c>
    </row>
    <row r="144" spans="3:16" ht="15.5" x14ac:dyDescent="0.35">
      <c r="C144" t="s">
        <v>589</v>
      </c>
      <c r="L144" s="5">
        <v>-3706603152000</v>
      </c>
    </row>
    <row r="145" spans="3:16" ht="15.5" x14ac:dyDescent="0.35">
      <c r="C145" t="s">
        <v>590</v>
      </c>
      <c r="D145" s="5">
        <v>-3071118190000</v>
      </c>
      <c r="F145" s="5">
        <v>-7671160802000</v>
      </c>
      <c r="G145" s="5">
        <v>8477079217000</v>
      </c>
    </row>
    <row r="146" spans="3:16" ht="15.5" x14ac:dyDescent="0.35">
      <c r="C146" t="s">
        <v>591</v>
      </c>
      <c r="K146" s="5">
        <v>-284890832000</v>
      </c>
      <c r="L146" s="5">
        <v>-181509351000</v>
      </c>
      <c r="M146" s="5">
        <v>-72947900000</v>
      </c>
    </row>
    <row r="147" spans="3:16" ht="15.5" x14ac:dyDescent="0.35">
      <c r="C147" t="s">
        <v>592</v>
      </c>
      <c r="I147" s="5">
        <v>-162425190000</v>
      </c>
      <c r="K147" s="5">
        <v>-78775500000</v>
      </c>
    </row>
    <row r="148" spans="3:16" ht="15.5" x14ac:dyDescent="0.35">
      <c r="C148" t="s">
        <v>593</v>
      </c>
      <c r="D148" s="5">
        <v>13993081000</v>
      </c>
      <c r="E148" s="5">
        <v>4871512000</v>
      </c>
      <c r="F148" s="5">
        <v>10057982000</v>
      </c>
      <c r="G148" s="5">
        <v>-8466712000</v>
      </c>
      <c r="I148" s="5">
        <v>33948682000</v>
      </c>
      <c r="J148" s="5">
        <v>5084147000</v>
      </c>
      <c r="K148" s="5">
        <v>2738212000</v>
      </c>
      <c r="L148" s="5">
        <v>3303481000</v>
      </c>
    </row>
    <row r="149" spans="3:16" ht="15.5" x14ac:dyDescent="0.35">
      <c r="C149" t="s">
        <v>147</v>
      </c>
      <c r="D149" s="5">
        <v>-72850000</v>
      </c>
      <c r="E149" s="5">
        <v>-440936000</v>
      </c>
      <c r="F149" s="5">
        <v>8606269000</v>
      </c>
      <c r="G149" s="5">
        <v>-11983440000</v>
      </c>
      <c r="I149" s="5">
        <v>-3635111000</v>
      </c>
      <c r="J149" s="5">
        <v>-49334454000</v>
      </c>
      <c r="K149" s="5">
        <v>-52698118000</v>
      </c>
      <c r="L149" s="5">
        <v>-2556449000</v>
      </c>
      <c r="P149" s="5">
        <v>-3106839000</v>
      </c>
    </row>
    <row r="150" spans="3:16" ht="15.5" x14ac:dyDescent="0.35">
      <c r="C150" t="s">
        <v>594</v>
      </c>
      <c r="F150" s="5">
        <v>-2072673000</v>
      </c>
      <c r="G150" s="5">
        <v>-561447000</v>
      </c>
      <c r="I150" s="5">
        <v>-2834333000</v>
      </c>
      <c r="J150" s="5">
        <v>-35202252000</v>
      </c>
    </row>
    <row r="151" spans="3:16" ht="15.5" x14ac:dyDescent="0.35">
      <c r="C151" t="s">
        <v>595</v>
      </c>
      <c r="K151" s="5">
        <v>-62139888000</v>
      </c>
    </row>
    <row r="152" spans="3:16" ht="15.5" x14ac:dyDescent="0.35">
      <c r="C152" t="s">
        <v>153</v>
      </c>
      <c r="D152" s="5">
        <v>-63779399000</v>
      </c>
      <c r="E152" s="5">
        <v>-131822507000</v>
      </c>
      <c r="F152" s="5">
        <v>-275875578000</v>
      </c>
      <c r="G152" s="5">
        <v>-501604931000</v>
      </c>
      <c r="I152" s="5">
        <v>-1564140807000</v>
      </c>
      <c r="J152" s="5">
        <v>-30079943000</v>
      </c>
      <c r="K152" s="5">
        <v>-32971706000</v>
      </c>
      <c r="L152" s="5">
        <v>-2010156667000</v>
      </c>
      <c r="M152" s="5">
        <v>25270995926000</v>
      </c>
      <c r="N152" s="5">
        <v>1747478139000</v>
      </c>
      <c r="O152" s="5">
        <v>2004562815000</v>
      </c>
      <c r="P152" s="5">
        <v>4163762608000</v>
      </c>
    </row>
    <row r="153" spans="3:16" ht="15.5" x14ac:dyDescent="0.35">
      <c r="C153" t="s">
        <v>512</v>
      </c>
      <c r="D153" s="5">
        <v>-9888237000</v>
      </c>
      <c r="E153" s="5">
        <v>-7914739000</v>
      </c>
      <c r="F153" s="5">
        <v>-1144574000</v>
      </c>
      <c r="G153" s="5">
        <v>-17782799000</v>
      </c>
      <c r="I153" s="5">
        <v>-31743558000</v>
      </c>
      <c r="J153" s="5">
        <v>-28814812000</v>
      </c>
      <c r="K153" s="5">
        <v>-33124756000</v>
      </c>
      <c r="L153" s="5">
        <v>-13324287000</v>
      </c>
      <c r="M153" s="5">
        <v>-13395358000</v>
      </c>
      <c r="N153" s="5">
        <v>-12250216000</v>
      </c>
    </row>
    <row r="154" spans="3:16" ht="15.5" x14ac:dyDescent="0.35">
      <c r="C154" t="s">
        <v>596</v>
      </c>
      <c r="D154" s="5">
        <v>-7429361000</v>
      </c>
      <c r="F154" s="5">
        <v>-4021054000</v>
      </c>
      <c r="I154" s="5">
        <v>-8916449000</v>
      </c>
      <c r="J154" s="5">
        <v>-1265131000</v>
      </c>
    </row>
    <row r="155" spans="3:16" ht="15.5" x14ac:dyDescent="0.35">
      <c r="C155" t="s">
        <v>597</v>
      </c>
    </row>
    <row r="156" spans="3:16" ht="15.5" x14ac:dyDescent="0.35">
      <c r="C156" t="s">
        <v>598</v>
      </c>
      <c r="L156" s="5">
        <v>-2000000000000</v>
      </c>
      <c r="M156" s="5">
        <v>2000000000000</v>
      </c>
    </row>
    <row r="157" spans="3:16" ht="15.5" x14ac:dyDescent="0.35">
      <c r="C157" t="s">
        <v>599</v>
      </c>
      <c r="D157" s="5">
        <v>-46461801000</v>
      </c>
      <c r="E157" s="5">
        <v>-123907768000</v>
      </c>
      <c r="F157" s="5">
        <v>-270709950000</v>
      </c>
      <c r="G157" s="5">
        <v>-483822132000</v>
      </c>
      <c r="I157" s="5">
        <v>-1523480800000</v>
      </c>
    </row>
    <row r="158" spans="3:16" ht="15.5" x14ac:dyDescent="0.35">
      <c r="C158" t="s">
        <v>486</v>
      </c>
      <c r="M158" s="5">
        <v>23284391284000</v>
      </c>
      <c r="N158" s="5">
        <v>1709718355000</v>
      </c>
      <c r="O158" s="5">
        <v>2004562815000</v>
      </c>
      <c r="P158" s="5">
        <v>4163758606000</v>
      </c>
    </row>
    <row r="159" spans="3:16" ht="15.5" x14ac:dyDescent="0.35">
      <c r="C159" t="s">
        <v>600</v>
      </c>
      <c r="P159" s="5">
        <v>4002000</v>
      </c>
    </row>
    <row r="160" spans="3:16" ht="15.5" x14ac:dyDescent="0.35">
      <c r="C160" t="s">
        <v>601</v>
      </c>
      <c r="K160" s="5">
        <v>153050000</v>
      </c>
      <c r="L160" s="5">
        <v>3167620000</v>
      </c>
      <c r="N160" s="5">
        <v>50010000000</v>
      </c>
    </row>
    <row r="161" spans="2:16" ht="15.5" x14ac:dyDescent="0.35">
      <c r="C161" t="s">
        <v>163</v>
      </c>
      <c r="D161" s="5">
        <v>336471946000</v>
      </c>
      <c r="E161" s="5">
        <v>-2802582933000</v>
      </c>
      <c r="F161" s="5">
        <v>-928391407000</v>
      </c>
      <c r="G161" s="5">
        <v>-180884521000</v>
      </c>
      <c r="I161" s="5">
        <v>4815010704000</v>
      </c>
      <c r="J161" s="5">
        <v>-4110637620000</v>
      </c>
      <c r="K161" s="5">
        <v>-1030007821000</v>
      </c>
      <c r="L161" s="5">
        <v>-8650184568000</v>
      </c>
      <c r="M161" s="5">
        <v>23202685044000</v>
      </c>
      <c r="N161" s="5">
        <v>591669021000</v>
      </c>
      <c r="O161" s="5">
        <v>-1140345278000</v>
      </c>
      <c r="P161" s="5">
        <v>1806261388000</v>
      </c>
    </row>
    <row r="162" spans="2:16" ht="15.5" x14ac:dyDescent="0.35">
      <c r="C162" t="s">
        <v>380</v>
      </c>
      <c r="D162" s="5">
        <v>462354824000</v>
      </c>
      <c r="E162" s="5">
        <v>42605418000</v>
      </c>
      <c r="F162" s="5">
        <v>27738992000</v>
      </c>
      <c r="G162" s="5">
        <v>123810368000</v>
      </c>
      <c r="I162" s="5">
        <v>168472644000</v>
      </c>
      <c r="J162" s="5">
        <v>157932929000</v>
      </c>
      <c r="K162" s="5">
        <v>-45794779000</v>
      </c>
      <c r="L162" s="5">
        <v>205865119000</v>
      </c>
      <c r="M162" s="5">
        <v>13263768000</v>
      </c>
      <c r="N162" s="5">
        <v>8781943000</v>
      </c>
      <c r="O162" s="5">
        <v>-24967443000</v>
      </c>
      <c r="P162" s="5">
        <v>1003908000</v>
      </c>
    </row>
    <row r="163" spans="2:16" ht="15.5" x14ac:dyDescent="0.35">
      <c r="C163" t="s">
        <v>602</v>
      </c>
    </row>
    <row r="164" spans="2:16" ht="15.5" x14ac:dyDescent="0.35">
      <c r="C164" t="s">
        <v>164</v>
      </c>
      <c r="E164" s="5">
        <v>16211043356000</v>
      </c>
      <c r="I164" s="5">
        <v>11227560008000</v>
      </c>
      <c r="J164" s="5">
        <v>15180264699000</v>
      </c>
      <c r="K164" s="5">
        <v>16256067299000</v>
      </c>
      <c r="L164" s="5">
        <v>24700386748000</v>
      </c>
      <c r="M164" s="5">
        <v>1484437936000</v>
      </c>
      <c r="N164" s="5">
        <v>883986972000</v>
      </c>
      <c r="O164" s="5">
        <v>2049299693000</v>
      </c>
      <c r="P164" s="5">
        <v>242034397000</v>
      </c>
    </row>
    <row r="165" spans="2:16" ht="15.5" x14ac:dyDescent="0.35">
      <c r="C165" t="s">
        <v>166</v>
      </c>
      <c r="D165" s="5">
        <v>798826770000</v>
      </c>
      <c r="E165" s="5">
        <v>13451065841000</v>
      </c>
      <c r="F165" s="5">
        <v>-900652415000</v>
      </c>
      <c r="G165" s="5">
        <v>-57074153000</v>
      </c>
      <c r="I165" s="5">
        <v>16211043356000</v>
      </c>
      <c r="J165" s="5">
        <v>11227560008000</v>
      </c>
      <c r="K165" s="5">
        <v>15180264699000</v>
      </c>
      <c r="L165" s="5">
        <v>16256067299000</v>
      </c>
      <c r="M165" s="5">
        <v>24700386748000</v>
      </c>
      <c r="N165" s="5">
        <v>1484437936000</v>
      </c>
      <c r="O165" s="5">
        <v>883986972000</v>
      </c>
      <c r="P165" s="5">
        <v>2049299693000</v>
      </c>
    </row>
    <row r="167" spans="2:16" ht="15.5" x14ac:dyDescent="0.35">
      <c r="B167" t="s">
        <v>167</v>
      </c>
      <c r="C167" t="s">
        <v>12</v>
      </c>
      <c r="D167" s="5">
        <v>103170000000</v>
      </c>
      <c r="E167" s="5">
        <v>103150000000</v>
      </c>
      <c r="F167" s="5">
        <v>103150000000</v>
      </c>
      <c r="G167" s="5">
        <v>103140000000</v>
      </c>
      <c r="I167" s="5">
        <v>103150000000</v>
      </c>
      <c r="J167" s="5">
        <v>103120000000</v>
      </c>
      <c r="K167" s="5">
        <v>103100000000</v>
      </c>
      <c r="L167" s="5">
        <v>103070000000</v>
      </c>
      <c r="M167" s="5">
        <v>103060000000</v>
      </c>
      <c r="N167" s="5">
        <v>10000000</v>
      </c>
      <c r="O167" s="5">
        <v>10000000</v>
      </c>
      <c r="P167" s="5">
        <v>10000000</v>
      </c>
    </row>
    <row r="168" spans="2:16" ht="15.5" x14ac:dyDescent="0.35">
      <c r="C168" t="s">
        <v>168</v>
      </c>
      <c r="D168" s="6">
        <v>-3.83</v>
      </c>
      <c r="E168" s="6">
        <v>-4.13</v>
      </c>
      <c r="F168" s="6">
        <v>2.27</v>
      </c>
      <c r="G168" s="6">
        <v>23.69</v>
      </c>
    </row>
    <row r="169" spans="2:16" ht="15.5" x14ac:dyDescent="0.35">
      <c r="C169" t="s">
        <v>169</v>
      </c>
      <c r="D169" s="6">
        <v>-25.33</v>
      </c>
      <c r="E169" s="6">
        <v>-33.659999999999997</v>
      </c>
      <c r="F169" s="6">
        <v>69.599999999999994</v>
      </c>
      <c r="G169" s="6">
        <v>7.18</v>
      </c>
    </row>
    <row r="170" spans="2:16" ht="15.5" x14ac:dyDescent="0.35">
      <c r="C170" t="s">
        <v>63</v>
      </c>
      <c r="D170" s="6">
        <v>6.17</v>
      </c>
      <c r="E170" s="6">
        <v>6.05</v>
      </c>
      <c r="F170" s="6">
        <v>9.14</v>
      </c>
      <c r="G170" s="6">
        <v>10.69</v>
      </c>
    </row>
    <row r="171" spans="2:16" ht="15.5" x14ac:dyDescent="0.35">
      <c r="C171" t="s">
        <v>170</v>
      </c>
      <c r="D171" s="5">
        <v>-958210000000</v>
      </c>
      <c r="E171" s="5">
        <v>-498290000000</v>
      </c>
      <c r="F171" s="5">
        <v>106470000000</v>
      </c>
      <c r="G171" s="5">
        <v>2302940000000</v>
      </c>
    </row>
    <row r="172" spans="2:16" ht="15.5" x14ac:dyDescent="0.35">
      <c r="C172" t="s">
        <v>171</v>
      </c>
      <c r="D172" s="6">
        <v>-1.5900000000000001E-2</v>
      </c>
      <c r="E172" s="6">
        <v>-1.67E-2</v>
      </c>
      <c r="F172" s="6">
        <v>9.0000000000000011E-3</v>
      </c>
      <c r="G172" s="6">
        <v>9.35E-2</v>
      </c>
    </row>
    <row r="173" spans="2:16" ht="15.5" x14ac:dyDescent="0.35">
      <c r="C173" t="s">
        <v>172</v>
      </c>
      <c r="D173" s="6">
        <v>-1.6299999999999999E-2</v>
      </c>
      <c r="E173" s="6">
        <v>-1.72E-2</v>
      </c>
      <c r="F173" s="6">
        <v>9.300000000000001E-3</v>
      </c>
      <c r="G173" s="6">
        <v>9.6699999999999994E-2</v>
      </c>
    </row>
    <row r="174" spans="2:16" ht="15.5" x14ac:dyDescent="0.35">
      <c r="C174" t="s">
        <v>173</v>
      </c>
      <c r="D174" s="6">
        <v>-1.8600000000000002E-2</v>
      </c>
      <c r="E174" s="6">
        <v>-2.06E-2</v>
      </c>
      <c r="F174" s="6">
        <v>3.4999999999999996E-3</v>
      </c>
      <c r="G174" s="6">
        <v>9.2799999999999994E-2</v>
      </c>
    </row>
    <row r="175" spans="2:16" ht="15.5" x14ac:dyDescent="0.35">
      <c r="C175" t="s">
        <v>174</v>
      </c>
      <c r="D175" s="6">
        <v>-156.30000000000001</v>
      </c>
      <c r="E175" s="6">
        <v>-188.81</v>
      </c>
      <c r="F175" s="6">
        <v>36.200000000000003</v>
      </c>
      <c r="G175" s="6">
        <v>446.82</v>
      </c>
    </row>
    <row r="176" spans="2:16" ht="15.5" x14ac:dyDescent="0.35">
      <c r="C176" t="s">
        <v>175</v>
      </c>
      <c r="D176" s="5">
        <v>24306000000000</v>
      </c>
      <c r="E176" s="5">
        <v>24771000000000</v>
      </c>
      <c r="F176" s="5">
        <v>25313000000000</v>
      </c>
      <c r="G176" s="5">
        <v>25290000000000</v>
      </c>
    </row>
    <row r="177" spans="3:16" ht="15.5" x14ac:dyDescent="0.35">
      <c r="C177" t="s">
        <v>176</v>
      </c>
      <c r="D177" s="6">
        <v>0.41</v>
      </c>
      <c r="E177" s="6">
        <v>0.57999999999999996</v>
      </c>
      <c r="F177" s="6">
        <v>0.64</v>
      </c>
      <c r="G177" s="6">
        <v>0.69</v>
      </c>
    </row>
    <row r="178" spans="3:16" ht="15.5" x14ac:dyDescent="0.35">
      <c r="C178" t="s">
        <v>177</v>
      </c>
      <c r="D178" s="6">
        <v>235.52</v>
      </c>
      <c r="E178" s="5">
        <v>240</v>
      </c>
      <c r="F178" s="6">
        <v>245.29</v>
      </c>
      <c r="G178" s="6">
        <v>245.05</v>
      </c>
    </row>
    <row r="179" spans="3:16" ht="15.5" x14ac:dyDescent="0.35">
      <c r="C179" t="s">
        <v>178</v>
      </c>
      <c r="D179" s="6">
        <v>0.42</v>
      </c>
      <c r="E179" s="6">
        <v>0.59</v>
      </c>
      <c r="F179" s="6">
        <v>0.65</v>
      </c>
      <c r="G179" s="6">
        <v>0.7</v>
      </c>
    </row>
    <row r="180" spans="3:16" ht="15.5" x14ac:dyDescent="0.35">
      <c r="C180" t="s">
        <v>179</v>
      </c>
      <c r="D180" s="6">
        <v>232.84</v>
      </c>
      <c r="E180" s="6">
        <v>237.25</v>
      </c>
      <c r="F180" s="6">
        <v>242.46</v>
      </c>
      <c r="G180" s="6">
        <v>242.17</v>
      </c>
    </row>
    <row r="181" spans="3:16" ht="15.5" x14ac:dyDescent="0.35">
      <c r="C181" t="s">
        <v>180</v>
      </c>
    </row>
    <row r="182" spans="3:16" ht="15.5" x14ac:dyDescent="0.35">
      <c r="C182" t="s">
        <v>181</v>
      </c>
    </row>
    <row r="183" spans="3:16" ht="15.5" x14ac:dyDescent="0.35">
      <c r="C183" t="s">
        <v>182</v>
      </c>
      <c r="D183" s="5">
        <v>24298000000000</v>
      </c>
      <c r="E183" s="5">
        <v>24756000000000</v>
      </c>
      <c r="F183" s="5">
        <v>25301000000000</v>
      </c>
      <c r="G183" s="5">
        <v>25275000000000</v>
      </c>
    </row>
    <row r="184" spans="3:16" ht="15.5" x14ac:dyDescent="0.35">
      <c r="C184" t="s">
        <v>24</v>
      </c>
    </row>
    <row r="185" spans="3:16" ht="15.5" x14ac:dyDescent="0.35">
      <c r="C185" t="s">
        <v>21</v>
      </c>
      <c r="D185" s="5">
        <v>-14250000000000</v>
      </c>
      <c r="E185" s="5">
        <v>-13451000000000</v>
      </c>
      <c r="F185" s="5">
        <v>-16211000000000</v>
      </c>
      <c r="G185" s="5">
        <v>-17112000000000</v>
      </c>
    </row>
    <row r="186" spans="3:16" ht="15.5" x14ac:dyDescent="0.35">
      <c r="C186" t="s">
        <v>183</v>
      </c>
      <c r="D186" s="5">
        <v>18869000000000</v>
      </c>
      <c r="E186" s="5">
        <v>19713000000000</v>
      </c>
      <c r="F186" s="5">
        <v>21373000000000</v>
      </c>
      <c r="G186" s="5">
        <v>22204000000000</v>
      </c>
    </row>
    <row r="187" spans="3:16" ht="15.5" x14ac:dyDescent="0.35">
      <c r="C187" t="s">
        <v>184</v>
      </c>
      <c r="D187" s="5">
        <v>83000000000</v>
      </c>
      <c r="E187" s="5">
        <v>-24000000000</v>
      </c>
      <c r="F187" s="5">
        <v>153000000000</v>
      </c>
      <c r="G187" s="5">
        <v>140000000000</v>
      </c>
    </row>
    <row r="188" spans="3:16" ht="15.5" x14ac:dyDescent="0.35">
      <c r="C188" t="s">
        <v>185</v>
      </c>
      <c r="D188" s="5">
        <v>-1000000000</v>
      </c>
      <c r="E188" s="5">
        <v>-4000000000</v>
      </c>
      <c r="F188" s="5">
        <v>5000000000</v>
      </c>
      <c r="G188" s="5">
        <v>-21000000000</v>
      </c>
    </row>
    <row r="189" spans="3:16" ht="15.5" x14ac:dyDescent="0.35">
      <c r="C189" t="s">
        <v>13</v>
      </c>
      <c r="D189" s="5">
        <v>82000000000</v>
      </c>
      <c r="E189" s="5">
        <v>-28000000000</v>
      </c>
      <c r="F189" s="5">
        <v>158000000000</v>
      </c>
      <c r="G189" s="5">
        <v>119000000000</v>
      </c>
    </row>
    <row r="190" spans="3:16" ht="15.5" x14ac:dyDescent="0.35">
      <c r="C190" t="s">
        <v>16</v>
      </c>
      <c r="D190" s="6">
        <v>0.8</v>
      </c>
      <c r="E190" s="6">
        <v>-0.27</v>
      </c>
      <c r="F190" s="6">
        <v>1.53</v>
      </c>
      <c r="G190" s="6">
        <v>1.1499999999999999</v>
      </c>
    </row>
    <row r="191" spans="3:16" ht="15.5" x14ac:dyDescent="0.35">
      <c r="C191" t="s">
        <v>48</v>
      </c>
      <c r="I191" s="6">
        <v>30.46</v>
      </c>
      <c r="J191" s="5">
        <v>-15</v>
      </c>
      <c r="K191" s="6">
        <v>-13.24</v>
      </c>
      <c r="L191" s="6">
        <v>19.25</v>
      </c>
      <c r="M191" s="6">
        <v>-16.23</v>
      </c>
      <c r="N191" s="6">
        <v>-165292.1</v>
      </c>
      <c r="O191" s="6">
        <v>-358473.52</v>
      </c>
      <c r="P191" s="6">
        <v>-309574.40000000002</v>
      </c>
    </row>
    <row r="192" spans="3:16" ht="15.5" x14ac:dyDescent="0.35">
      <c r="C192" t="s">
        <v>62</v>
      </c>
      <c r="I192" s="6">
        <v>5.19</v>
      </c>
      <c r="J192" s="6">
        <v>-8.33</v>
      </c>
      <c r="K192" s="6">
        <v>-16.309999999999999</v>
      </c>
      <c r="L192" s="6">
        <v>13.61</v>
      </c>
      <c r="M192" s="6">
        <v>-26.49</v>
      </c>
      <c r="N192" s="5">
        <v>0</v>
      </c>
      <c r="O192" s="5">
        <v>0</v>
      </c>
      <c r="P192" s="5">
        <v>0</v>
      </c>
    </row>
    <row r="193" spans="3:16" ht="15.5" x14ac:dyDescent="0.35">
      <c r="C193" t="s">
        <v>65</v>
      </c>
      <c r="I193" s="6">
        <v>2.5</v>
      </c>
      <c r="J193" s="6">
        <v>2.89</v>
      </c>
      <c r="K193" s="6">
        <v>5.0199999999999996</v>
      </c>
      <c r="L193" s="6">
        <v>7.46</v>
      </c>
      <c r="M193" s="6">
        <v>23.71</v>
      </c>
      <c r="N193" s="5">
        <v>0</v>
      </c>
      <c r="O193" s="5">
        <v>0</v>
      </c>
      <c r="P193" s="5">
        <v>0</v>
      </c>
    </row>
    <row r="194" spans="3:16" ht="15.5" x14ac:dyDescent="0.35">
      <c r="C194" t="s">
        <v>186</v>
      </c>
      <c r="I194" s="5">
        <v>2524030000000</v>
      </c>
      <c r="J194" s="5">
        <v>-2427750000000</v>
      </c>
      <c r="K194" s="6">
        <v>-2056320000000.0002</v>
      </c>
      <c r="L194" s="5">
        <v>1852620000000</v>
      </c>
      <c r="M194" s="5">
        <v>-1554750000000</v>
      </c>
      <c r="N194" s="5">
        <v>-1651430000000</v>
      </c>
      <c r="O194" s="5">
        <v>-2687100000000</v>
      </c>
      <c r="P194" s="5">
        <v>-2218460000000</v>
      </c>
    </row>
    <row r="195" spans="3:16" ht="15.5" x14ac:dyDescent="0.35">
      <c r="C195" t="s">
        <v>187</v>
      </c>
      <c r="I195" s="6">
        <v>0.1207</v>
      </c>
      <c r="J195" s="6">
        <v>-6.2400000000000004E-2</v>
      </c>
      <c r="K195" s="6">
        <v>-5.2300000000000006E-2</v>
      </c>
      <c r="L195" s="6">
        <v>7.2400000000000006E-2</v>
      </c>
      <c r="M195" s="6">
        <v>-6.2899999999999998E-2</v>
      </c>
      <c r="N195" s="6">
        <v>-0.52010000000000001</v>
      </c>
      <c r="O195" s="6">
        <v>-1.3612</v>
      </c>
      <c r="P195" s="6">
        <v>-0.73120000000000007</v>
      </c>
    </row>
    <row r="196" spans="3:16" ht="15.5" x14ac:dyDescent="0.35">
      <c r="C196" t="s">
        <v>188</v>
      </c>
      <c r="I196" s="6">
        <v>0.1242</v>
      </c>
      <c r="J196" s="6">
        <v>-6.5299999999999997E-2</v>
      </c>
      <c r="K196" s="6">
        <v>-5.3899999999999997E-2</v>
      </c>
      <c r="L196" s="6">
        <v>7.4900000000000008E-2</v>
      </c>
      <c r="M196" s="6">
        <v>-7.1300000000000002E-2</v>
      </c>
      <c r="N196" s="6">
        <v>-0.84459999999999991</v>
      </c>
      <c r="O196" s="6">
        <v>-2.4198</v>
      </c>
      <c r="P196" s="6">
        <v>-1.1447000000000001</v>
      </c>
    </row>
    <row r="197" spans="3:16" ht="15.5" x14ac:dyDescent="0.35">
      <c r="C197" t="s">
        <v>189</v>
      </c>
      <c r="I197" s="6">
        <v>9.820000000000001E-2</v>
      </c>
      <c r="J197" s="6">
        <v>-0.10220000000000001</v>
      </c>
      <c r="K197" s="6">
        <v>-8.1900000000000001E-2</v>
      </c>
      <c r="L197" s="6">
        <v>7.0099999999999996E-2</v>
      </c>
      <c r="M197" s="6">
        <v>-0.13500000000000001</v>
      </c>
      <c r="N197" s="6">
        <v>-1.2523</v>
      </c>
      <c r="O197" s="6">
        <v>-1.7697000000000001</v>
      </c>
      <c r="P197" s="6">
        <v>-2.2970999999999999</v>
      </c>
    </row>
    <row r="198" spans="3:16" ht="15.5" x14ac:dyDescent="0.35">
      <c r="C198" t="s">
        <v>190</v>
      </c>
      <c r="I198" s="6">
        <v>243.39</v>
      </c>
      <c r="J198" s="6">
        <v>-537.92999999999995</v>
      </c>
      <c r="K198" s="6">
        <v>-387.32</v>
      </c>
      <c r="L198" s="6">
        <v>248.6</v>
      </c>
      <c r="M198" s="6">
        <v>-93.38</v>
      </c>
      <c r="N198" s="5">
        <v>-215</v>
      </c>
      <c r="O198" s="6">
        <v>-7664.01</v>
      </c>
      <c r="P198" s="6">
        <v>-7612.23</v>
      </c>
    </row>
    <row r="199" spans="3:16" ht="15.5" x14ac:dyDescent="0.35">
      <c r="C199" t="s">
        <v>59</v>
      </c>
      <c r="I199" s="6">
        <v>0.64</v>
      </c>
      <c r="J199" s="6">
        <v>0.54</v>
      </c>
      <c r="K199" s="6">
        <v>0.88</v>
      </c>
      <c r="L199" s="6">
        <v>1.02</v>
      </c>
      <c r="M199" s="6">
        <v>1.89</v>
      </c>
      <c r="N199" s="5">
        <v>0</v>
      </c>
      <c r="O199" s="5">
        <v>0</v>
      </c>
      <c r="P199" s="5">
        <v>0</v>
      </c>
    </row>
    <row r="200" spans="3:16" ht="15.5" x14ac:dyDescent="0.35">
      <c r="C200" t="s">
        <v>56</v>
      </c>
      <c r="I200" s="6">
        <v>245.29</v>
      </c>
      <c r="J200" s="6">
        <v>229.75</v>
      </c>
      <c r="K200" s="6">
        <v>245.47</v>
      </c>
      <c r="L200" s="6">
        <v>256.99</v>
      </c>
      <c r="M200" s="6">
        <v>227.72</v>
      </c>
      <c r="N200" s="6">
        <v>195701.07</v>
      </c>
      <c r="O200" s="6">
        <v>148140.19</v>
      </c>
      <c r="P200" s="6">
        <v>270447.84999999998</v>
      </c>
    </row>
    <row r="201" spans="3:16" ht="15.5" x14ac:dyDescent="0.35">
      <c r="C201" t="s">
        <v>191</v>
      </c>
      <c r="I201" s="6">
        <v>0.65</v>
      </c>
      <c r="J201" s="6">
        <v>0.55000000000000004</v>
      </c>
      <c r="K201" s="6">
        <v>0.9</v>
      </c>
      <c r="L201" s="6">
        <v>1.03</v>
      </c>
      <c r="M201" s="6">
        <v>1.91</v>
      </c>
      <c r="N201" s="5">
        <v>0</v>
      </c>
      <c r="O201" s="5">
        <v>0</v>
      </c>
      <c r="P201" s="5">
        <v>0</v>
      </c>
    </row>
    <row r="202" spans="3:16" ht="15.5" x14ac:dyDescent="0.35">
      <c r="C202" t="s">
        <v>192</v>
      </c>
      <c r="I202" s="6">
        <v>242.46</v>
      </c>
      <c r="J202" s="6">
        <v>226.71</v>
      </c>
      <c r="K202" s="6">
        <v>241.11</v>
      </c>
      <c r="L202" s="6">
        <v>253.6</v>
      </c>
      <c r="M202" s="6">
        <v>225.01</v>
      </c>
      <c r="N202" s="6">
        <v>195423.08</v>
      </c>
      <c r="O202" s="6">
        <v>147746.01999999999</v>
      </c>
      <c r="P202" s="6">
        <v>269888.02</v>
      </c>
    </row>
    <row r="203" spans="3:16" ht="15.5" x14ac:dyDescent="0.35">
      <c r="C203" t="s">
        <v>193</v>
      </c>
      <c r="M203" s="5">
        <v>2000000000000</v>
      </c>
    </row>
    <row r="204" spans="3:16" ht="15.5" x14ac:dyDescent="0.35">
      <c r="C204" t="s">
        <v>194</v>
      </c>
    </row>
    <row r="205" spans="3:16" ht="15.5" x14ac:dyDescent="0.35">
      <c r="C205" t="s">
        <v>26</v>
      </c>
      <c r="M205" s="5">
        <v>2000000000000</v>
      </c>
    </row>
    <row r="206" spans="3:16" ht="15.5" x14ac:dyDescent="0.35">
      <c r="C206" t="s">
        <v>23</v>
      </c>
      <c r="I206" s="5">
        <v>-16211000000000</v>
      </c>
      <c r="J206" s="5">
        <v>-11228000000000</v>
      </c>
      <c r="K206" s="5">
        <v>-15180000000000</v>
      </c>
      <c r="L206" s="5">
        <v>-16256000000000</v>
      </c>
      <c r="M206" s="5">
        <v>-22700000000000</v>
      </c>
      <c r="N206" s="5">
        <v>-1484000000000</v>
      </c>
      <c r="O206" s="5">
        <v>-884000000000</v>
      </c>
      <c r="P206" s="5">
        <v>-2049000000000</v>
      </c>
    </row>
    <row r="207" spans="3:16" ht="15.5" x14ac:dyDescent="0.35">
      <c r="C207" t="s">
        <v>195</v>
      </c>
      <c r="I207" s="5">
        <v>21373000000000</v>
      </c>
      <c r="J207" s="5">
        <v>16811000000000</v>
      </c>
      <c r="K207" s="5">
        <v>19375000000000</v>
      </c>
      <c r="L207" s="5">
        <v>21196000000000</v>
      </c>
      <c r="M207" s="5">
        <v>22841000000000</v>
      </c>
      <c r="N207" s="5">
        <v>888000000000</v>
      </c>
      <c r="O207" s="5">
        <v>612000000000</v>
      </c>
      <c r="P207" s="5">
        <v>1417000000000</v>
      </c>
    </row>
    <row r="208" spans="3:16" ht="15.5" x14ac:dyDescent="0.35">
      <c r="C208" t="s">
        <v>196</v>
      </c>
      <c r="I208" s="5">
        <v>302000000000</v>
      </c>
      <c r="J208" s="5">
        <v>331000000000</v>
      </c>
      <c r="K208" s="5">
        <v>41000000000</v>
      </c>
      <c r="L208" s="5">
        <v>-632000000000</v>
      </c>
      <c r="M208" s="5">
        <v>-1409000000000</v>
      </c>
      <c r="N208" s="5">
        <v>-1154000000000</v>
      </c>
      <c r="O208" s="5">
        <v>-3062000000000</v>
      </c>
      <c r="P208" s="5">
        <v>-1811000000000</v>
      </c>
    </row>
    <row r="209" spans="2:16" ht="15.5" x14ac:dyDescent="0.35">
      <c r="C209" t="s">
        <v>197</v>
      </c>
      <c r="I209" s="5">
        <v>-31000000000</v>
      </c>
      <c r="J209" s="5">
        <v>-112000000000</v>
      </c>
      <c r="K209" s="5">
        <v>-61000000000</v>
      </c>
      <c r="L209" s="5">
        <v>-15000000000</v>
      </c>
      <c r="M209" s="5">
        <v>-2000000000</v>
      </c>
      <c r="N209" s="5">
        <v>-15000000000</v>
      </c>
      <c r="O209" s="5">
        <v>-84000000000</v>
      </c>
      <c r="P209" s="5">
        <v>-538000000000</v>
      </c>
    </row>
    <row r="210" spans="2:16" ht="15.5" x14ac:dyDescent="0.35">
      <c r="C210" t="s">
        <v>15</v>
      </c>
      <c r="I210" s="5">
        <v>271000000000</v>
      </c>
      <c r="J210" s="5">
        <v>219000000000</v>
      </c>
      <c r="K210" s="5">
        <v>-21000000000</v>
      </c>
      <c r="L210" s="5">
        <v>-647000000000</v>
      </c>
      <c r="M210" s="5">
        <v>-1411000000000</v>
      </c>
      <c r="N210" s="5">
        <v>-1169000000000</v>
      </c>
      <c r="O210" s="5">
        <v>-3145000000000</v>
      </c>
      <c r="P210" s="5">
        <v>-2349000000000</v>
      </c>
    </row>
    <row r="211" spans="2:16" ht="15.5" x14ac:dyDescent="0.35">
      <c r="C211" t="s">
        <v>17</v>
      </c>
      <c r="I211" s="6">
        <v>2.63</v>
      </c>
      <c r="J211" s="6">
        <v>2.13</v>
      </c>
      <c r="K211" s="6">
        <v>-0.2</v>
      </c>
      <c r="L211" s="6">
        <v>-6.27</v>
      </c>
      <c r="M211" s="6">
        <v>-13.69</v>
      </c>
      <c r="N211" s="6">
        <v>-143251.9</v>
      </c>
      <c r="O211" s="6">
        <v>-403339.4</v>
      </c>
      <c r="P211" s="6">
        <v>-324124.40999999997</v>
      </c>
    </row>
    <row r="213" spans="2:16" ht="15.5" x14ac:dyDescent="0.35">
      <c r="B213" t="s">
        <v>198</v>
      </c>
      <c r="C213" t="s">
        <v>199</v>
      </c>
      <c r="D213" s="5">
        <v>-65000000000</v>
      </c>
      <c r="E213" s="5">
        <v>-395000000000</v>
      </c>
      <c r="F213" s="5">
        <v>-426000000000</v>
      </c>
      <c r="G213" s="5">
        <v>234000000000</v>
      </c>
      <c r="H213" s="5">
        <v>-1181000000000</v>
      </c>
      <c r="I213" s="5">
        <v>3142000000000</v>
      </c>
      <c r="J213" s="5">
        <v>-1547000000000</v>
      </c>
      <c r="K213" s="5">
        <v>-1365000000000</v>
      </c>
      <c r="L213" s="5">
        <v>1984000000000</v>
      </c>
      <c r="M213" s="5">
        <v>-1673000000000</v>
      </c>
      <c r="N213" s="5">
        <v>-1349000000000</v>
      </c>
      <c r="O213" s="5">
        <v>-2795000000000</v>
      </c>
      <c r="P213" s="5">
        <v>-2243000000000</v>
      </c>
    </row>
    <row r="214" spans="2:16" ht="15.5" x14ac:dyDescent="0.35">
      <c r="C214" t="s">
        <v>47</v>
      </c>
      <c r="D214" s="6">
        <v>-0.63</v>
      </c>
      <c r="E214" s="6">
        <v>-3.83</v>
      </c>
      <c r="F214" s="6">
        <v>-4.13</v>
      </c>
      <c r="G214" s="6">
        <v>2.27</v>
      </c>
      <c r="H214" s="6">
        <v>-11.45</v>
      </c>
      <c r="I214" s="6">
        <v>30.46</v>
      </c>
      <c r="J214" s="6">
        <v>-14.99</v>
      </c>
      <c r="K214" s="6">
        <v>-13.23</v>
      </c>
      <c r="L214" s="6">
        <v>19.23</v>
      </c>
      <c r="M214" s="6">
        <v>-16.22</v>
      </c>
      <c r="N214" s="6">
        <v>-13.08</v>
      </c>
      <c r="O214" s="6">
        <v>-27.1</v>
      </c>
      <c r="P214" s="6">
        <v>-21.75</v>
      </c>
    </row>
    <row r="215" spans="2:16" ht="15.5" x14ac:dyDescent="0.35">
      <c r="C215" t="s">
        <v>200</v>
      </c>
      <c r="D215" s="5">
        <v>1649000000000</v>
      </c>
      <c r="E215" s="5">
        <v>1622000000000</v>
      </c>
      <c r="F215" s="5">
        <v>2370000000000</v>
      </c>
      <c r="G215" s="5">
        <v>1783000000000</v>
      </c>
      <c r="H215" s="5">
        <v>7521000000000</v>
      </c>
      <c r="I215" s="5">
        <v>6510000000000</v>
      </c>
      <c r="J215" s="5">
        <v>4460000000000</v>
      </c>
      <c r="K215" s="5">
        <v>4438000000000</v>
      </c>
      <c r="L215" s="5">
        <v>3618000000000</v>
      </c>
      <c r="M215" s="5">
        <v>1869000000000</v>
      </c>
      <c r="N215" s="5">
        <v>1352000000000</v>
      </c>
      <c r="O215" s="5">
        <v>1077000000000</v>
      </c>
      <c r="P215" s="5">
        <v>292000000000</v>
      </c>
    </row>
    <row r="216" spans="2:16" ht="15.5" x14ac:dyDescent="0.35">
      <c r="C216" t="s">
        <v>201</v>
      </c>
      <c r="I216" s="6">
        <v>-9.52</v>
      </c>
    </row>
    <row r="217" spans="2:16" ht="15.5" x14ac:dyDescent="0.35">
      <c r="C217" t="s">
        <v>281</v>
      </c>
      <c r="I217" s="6">
        <v>-17.260000000000002</v>
      </c>
    </row>
    <row r="218" spans="2:16" ht="15.5" x14ac:dyDescent="0.35">
      <c r="C218" t="s">
        <v>603</v>
      </c>
      <c r="I218" s="6">
        <v>19.989999999999998</v>
      </c>
    </row>
    <row r="219" spans="2:16" ht="15.5" x14ac:dyDescent="0.35">
      <c r="C219" t="s">
        <v>202</v>
      </c>
      <c r="I219" s="6">
        <v>6.95</v>
      </c>
    </row>
    <row r="220" spans="2:16" ht="15.5" x14ac:dyDescent="0.35">
      <c r="C220" t="s">
        <v>282</v>
      </c>
      <c r="I220" s="6">
        <v>-5.79E-2</v>
      </c>
    </row>
    <row r="221" spans="2:16" ht="15.5" x14ac:dyDescent="0.35">
      <c r="C221" t="s">
        <v>283</v>
      </c>
      <c r="I221" s="6">
        <v>1.51</v>
      </c>
    </row>
    <row r="222" spans="2:16" ht="15.5" x14ac:dyDescent="0.35">
      <c r="C222" t="s">
        <v>203</v>
      </c>
      <c r="I222" s="6">
        <v>0.46</v>
      </c>
    </row>
    <row r="223" spans="2:16" ht="15.5" x14ac:dyDescent="0.35">
      <c r="C223" t="s">
        <v>284</v>
      </c>
      <c r="I223" s="6">
        <v>33.700000000000003</v>
      </c>
    </row>
    <row r="224" spans="2:16" ht="15.5" x14ac:dyDescent="0.35">
      <c r="C224" t="s">
        <v>285</v>
      </c>
      <c r="I224" s="6">
        <v>33.700000000000003</v>
      </c>
    </row>
    <row r="225" spans="3:9" ht="15.5" x14ac:dyDescent="0.35">
      <c r="C225" t="s">
        <v>287</v>
      </c>
      <c r="I225" s="6">
        <v>-2.93</v>
      </c>
    </row>
    <row r="226" spans="3:9" ht="15.5" x14ac:dyDescent="0.35">
      <c r="C226" t="s">
        <v>288</v>
      </c>
      <c r="I226" s="6">
        <v>0.02</v>
      </c>
    </row>
    <row r="227" spans="3:9" ht="15.5" x14ac:dyDescent="0.35">
      <c r="C227" t="s">
        <v>289</v>
      </c>
      <c r="I227" s="6">
        <v>0.37</v>
      </c>
    </row>
    <row r="228" spans="3:9" ht="15.5" x14ac:dyDescent="0.35">
      <c r="C228" t="s">
        <v>290</v>
      </c>
      <c r="I228" s="6">
        <v>-6.32</v>
      </c>
    </row>
    <row r="229" spans="3:9" ht="15.5" x14ac:dyDescent="0.35">
      <c r="C229" t="s">
        <v>204</v>
      </c>
      <c r="I229" s="6">
        <v>-11.45</v>
      </c>
    </row>
    <row r="230" spans="3:9" ht="15.5" x14ac:dyDescent="0.35">
      <c r="C230" t="s">
        <v>291</v>
      </c>
      <c r="I230" s="6">
        <v>71.959999999999994</v>
      </c>
    </row>
    <row r="231" spans="3:9" ht="15.5" x14ac:dyDescent="0.35">
      <c r="C231" t="s">
        <v>205</v>
      </c>
      <c r="D231" s="6">
        <v>150.86000000000001</v>
      </c>
    </row>
    <row r="232" spans="3:9" ht="15.5" x14ac:dyDescent="0.35">
      <c r="C232" t="s">
        <v>206</v>
      </c>
      <c r="I232" s="6">
        <v>234.91</v>
      </c>
    </row>
    <row r="233" spans="3:9" ht="15.5" x14ac:dyDescent="0.35">
      <c r="C233" t="s">
        <v>292</v>
      </c>
      <c r="I233" s="6">
        <v>3.23</v>
      </c>
    </row>
    <row r="234" spans="3:9" ht="15.5" x14ac:dyDescent="0.35">
      <c r="C234" t="s">
        <v>207</v>
      </c>
      <c r="D234" s="6">
        <v>34.78</v>
      </c>
    </row>
    <row r="235" spans="3:9" ht="15.5" x14ac:dyDescent="0.35">
      <c r="C235" t="s">
        <v>208</v>
      </c>
      <c r="D235" s="6">
        <v>42.25</v>
      </c>
    </row>
    <row r="236" spans="3:9" ht="15.5" x14ac:dyDescent="0.35">
      <c r="C236" t="s">
        <v>209</v>
      </c>
      <c r="D236" s="6">
        <v>0.03</v>
      </c>
    </row>
    <row r="237" spans="3:9" ht="15.5" x14ac:dyDescent="0.35">
      <c r="C237" t="s">
        <v>210</v>
      </c>
      <c r="D237" s="6">
        <v>1.02</v>
      </c>
    </row>
    <row r="238" spans="3:9" ht="15.5" x14ac:dyDescent="0.35">
      <c r="C238" t="s">
        <v>296</v>
      </c>
      <c r="I238" s="6">
        <v>104.13</v>
      </c>
    </row>
    <row r="239" spans="3:9" ht="15.5" x14ac:dyDescent="0.35">
      <c r="C239" t="s">
        <v>13</v>
      </c>
      <c r="D239" s="5">
        <v>82000000000</v>
      </c>
    </row>
    <row r="240" spans="3:9" ht="15.5" x14ac:dyDescent="0.35">
      <c r="C240" t="s">
        <v>211</v>
      </c>
      <c r="I240" s="6">
        <v>42.7</v>
      </c>
    </row>
    <row r="241" spans="3:9" ht="15.5" x14ac:dyDescent="0.35">
      <c r="C241" t="s">
        <v>212</v>
      </c>
      <c r="I241" s="6">
        <v>-2.6200000000000001E-2</v>
      </c>
    </row>
    <row r="242" spans="3:9" ht="15.5" x14ac:dyDescent="0.35">
      <c r="C242" t="s">
        <v>213</v>
      </c>
      <c r="I242" s="6">
        <v>-2.69E-2</v>
      </c>
    </row>
    <row r="243" spans="3:9" ht="15.5" x14ac:dyDescent="0.35">
      <c r="C243" t="s">
        <v>214</v>
      </c>
      <c r="I243" s="6">
        <v>5.5899999999999998E-2</v>
      </c>
    </row>
    <row r="244" spans="3:9" ht="15.5" x14ac:dyDescent="0.35">
      <c r="C244" t="s">
        <v>297</v>
      </c>
      <c r="I244" s="6">
        <v>5.5500000000000001E-2</v>
      </c>
    </row>
    <row r="245" spans="3:9" ht="15.5" x14ac:dyDescent="0.35">
      <c r="C245" t="s">
        <v>215</v>
      </c>
      <c r="D245" s="6">
        <v>16.89</v>
      </c>
    </row>
    <row r="246" spans="3:9" ht="15.5" x14ac:dyDescent="0.35">
      <c r="C246" t="s">
        <v>216</v>
      </c>
      <c r="D246" s="6">
        <v>17.239999999999998</v>
      </c>
    </row>
    <row r="247" spans="3:9" ht="15.5" x14ac:dyDescent="0.35">
      <c r="C247" t="s">
        <v>217</v>
      </c>
      <c r="D247" s="6">
        <v>2.5</v>
      </c>
    </row>
    <row r="248" spans="3:9" ht="15.5" x14ac:dyDescent="0.35">
      <c r="C248" t="s">
        <v>218</v>
      </c>
      <c r="D248" s="6">
        <v>31.63</v>
      </c>
    </row>
    <row r="249" spans="3:9" ht="15.5" x14ac:dyDescent="0.35">
      <c r="C249" t="s">
        <v>219</v>
      </c>
      <c r="D249" s="6">
        <v>5.39</v>
      </c>
    </row>
    <row r="250" spans="3:9" ht="15.5" x14ac:dyDescent="0.35">
      <c r="C250" t="s">
        <v>298</v>
      </c>
      <c r="I250" s="6">
        <v>0.3</v>
      </c>
    </row>
    <row r="251" spans="3:9" ht="15.5" x14ac:dyDescent="0.35">
      <c r="C251" t="s">
        <v>299</v>
      </c>
      <c r="I251" s="6">
        <v>24.35</v>
      </c>
    </row>
    <row r="252" spans="3:9" ht="15.5" x14ac:dyDescent="0.35">
      <c r="C252" t="s">
        <v>43</v>
      </c>
      <c r="I252" s="5">
        <v>11245000000000</v>
      </c>
    </row>
    <row r="253" spans="3:9" ht="15.5" x14ac:dyDescent="0.35">
      <c r="C253" t="s">
        <v>220</v>
      </c>
      <c r="I253" s="5">
        <v>-4310000000000</v>
      </c>
    </row>
    <row r="254" spans="3:9" ht="15.5" x14ac:dyDescent="0.35">
      <c r="C254" t="s">
        <v>221</v>
      </c>
      <c r="I254" s="5">
        <v>103170000000</v>
      </c>
    </row>
    <row r="255" spans="3:9" ht="15.5" x14ac:dyDescent="0.35">
      <c r="C255" t="s">
        <v>222</v>
      </c>
      <c r="I255" s="6">
        <v>0.28699999999999998</v>
      </c>
    </row>
    <row r="256" spans="3:9" ht="15.5" x14ac:dyDescent="0.35">
      <c r="C256" t="s">
        <v>223</v>
      </c>
      <c r="D256" s="6">
        <v>8.48E-2</v>
      </c>
    </row>
    <row r="257" spans="3:9" ht="15.5" x14ac:dyDescent="0.35">
      <c r="C257" t="s">
        <v>224</v>
      </c>
      <c r="D257" s="6">
        <v>-0.28270000000000001</v>
      </c>
    </row>
    <row r="258" spans="3:9" ht="15.5" x14ac:dyDescent="0.35">
      <c r="C258" t="s">
        <v>225</v>
      </c>
      <c r="D258" s="6">
        <v>-3.95E-2</v>
      </c>
    </row>
    <row r="259" spans="3:9" ht="15.5" x14ac:dyDescent="0.35">
      <c r="C259" t="s">
        <v>226</v>
      </c>
      <c r="D259" s="6">
        <v>5.7999999999999996E-3</v>
      </c>
    </row>
    <row r="260" spans="3:9" ht="15.5" x14ac:dyDescent="0.35">
      <c r="C260" t="s">
        <v>227</v>
      </c>
      <c r="D260" s="6">
        <v>0.1202</v>
      </c>
    </row>
    <row r="261" spans="3:9" ht="15.5" x14ac:dyDescent="0.35">
      <c r="C261" t="s">
        <v>228</v>
      </c>
      <c r="D261" s="6">
        <v>-1.0266999999999999</v>
      </c>
    </row>
    <row r="262" spans="3:9" ht="15.5" x14ac:dyDescent="0.35">
      <c r="C262" t="s">
        <v>229</v>
      </c>
      <c r="I262" s="5">
        <v>7</v>
      </c>
    </row>
    <row r="263" spans="3:9" ht="15.5" x14ac:dyDescent="0.35">
      <c r="C263" t="s">
        <v>230</v>
      </c>
      <c r="I263" s="6">
        <v>0.31</v>
      </c>
    </row>
    <row r="264" spans="3:9" ht="15.5" x14ac:dyDescent="0.35">
      <c r="C264" t="s">
        <v>231</v>
      </c>
      <c r="I264" s="6">
        <v>0.86</v>
      </c>
    </row>
    <row r="265" spans="3:9" ht="15.5" x14ac:dyDescent="0.35">
      <c r="C265" t="s">
        <v>232</v>
      </c>
      <c r="I265" s="6">
        <v>0.85</v>
      </c>
    </row>
    <row r="266" spans="3:9" ht="15.5" x14ac:dyDescent="0.35">
      <c r="C266" t="s">
        <v>233</v>
      </c>
      <c r="I266" s="6">
        <v>0.15</v>
      </c>
    </row>
    <row r="267" spans="3:9" ht="15.5" x14ac:dyDescent="0.35">
      <c r="C267" t="s">
        <v>234</v>
      </c>
      <c r="I267" s="6">
        <v>0.47</v>
      </c>
    </row>
    <row r="268" spans="3:9" ht="15.5" x14ac:dyDescent="0.35">
      <c r="C268" t="s">
        <v>235</v>
      </c>
      <c r="I268" s="6">
        <v>0.82</v>
      </c>
    </row>
    <row r="269" spans="3:9" ht="15.5" x14ac:dyDescent="0.35">
      <c r="C269" t="s">
        <v>236</v>
      </c>
      <c r="I269" s="6">
        <v>0.55000000000000004</v>
      </c>
    </row>
    <row r="270" spans="3:9" ht="15.5" x14ac:dyDescent="0.35">
      <c r="C270" t="s">
        <v>300</v>
      </c>
      <c r="I270" s="5">
        <v>7424000000000</v>
      </c>
    </row>
    <row r="271" spans="3:9" ht="15.5" x14ac:dyDescent="0.35">
      <c r="C271" t="s">
        <v>301</v>
      </c>
      <c r="I271" s="5">
        <v>566000000000</v>
      </c>
    </row>
    <row r="272" spans="3:9" ht="15.5" x14ac:dyDescent="0.35">
      <c r="C272" t="s">
        <v>302</v>
      </c>
      <c r="I272" s="5">
        <v>1472000000000</v>
      </c>
    </row>
    <row r="273" spans="3:9" ht="15.5" x14ac:dyDescent="0.35">
      <c r="C273" t="s">
        <v>303</v>
      </c>
      <c r="I273" s="5">
        <v>-652000000000</v>
      </c>
    </row>
    <row r="274" spans="3:9" ht="15.5" x14ac:dyDescent="0.35">
      <c r="C274" t="s">
        <v>237</v>
      </c>
      <c r="D274" s="5">
        <v>15564000000000</v>
      </c>
    </row>
    <row r="275" spans="3:9" ht="15.5" x14ac:dyDescent="0.35">
      <c r="C275" t="s">
        <v>238</v>
      </c>
      <c r="D275" s="5">
        <v>24918000000000</v>
      </c>
    </row>
    <row r="276" spans="3:9" ht="15.5" x14ac:dyDescent="0.35">
      <c r="C276" t="s">
        <v>239</v>
      </c>
      <c r="D276" s="5">
        <v>674000000000</v>
      </c>
    </row>
    <row r="277" spans="3:9" ht="15.5" x14ac:dyDescent="0.35">
      <c r="C277" t="s">
        <v>183</v>
      </c>
      <c r="D277" s="5">
        <v>18869000000000</v>
      </c>
    </row>
    <row r="278" spans="3:9" ht="15.5" x14ac:dyDescent="0.35">
      <c r="C278" t="s">
        <v>182</v>
      </c>
      <c r="I278" s="5">
        <v>24235000000000</v>
      </c>
    </row>
    <row r="279" spans="3:9" ht="15.5" x14ac:dyDescent="0.35">
      <c r="C279" t="s">
        <v>21</v>
      </c>
      <c r="D279" s="5">
        <v>-14250000000000</v>
      </c>
    </row>
    <row r="280" spans="3:9" ht="15.5" x14ac:dyDescent="0.35">
      <c r="C280" t="s">
        <v>240</v>
      </c>
      <c r="I280" s="5">
        <v>24244000000000</v>
      </c>
    </row>
    <row r="281" spans="3:9" ht="15.5" x14ac:dyDescent="0.35">
      <c r="C281" t="s">
        <v>304</v>
      </c>
      <c r="I281" s="5">
        <v>334000000000</v>
      </c>
    </row>
    <row r="282" spans="3:9" ht="15.5" x14ac:dyDescent="0.35">
      <c r="C282" t="s">
        <v>305</v>
      </c>
      <c r="I282" s="5">
        <v>-2035000000000</v>
      </c>
    </row>
    <row r="283" spans="3:9" ht="15.5" x14ac:dyDescent="0.35">
      <c r="C283" t="s">
        <v>306</v>
      </c>
      <c r="I283" s="5">
        <v>-477000000000</v>
      </c>
    </row>
    <row r="284" spans="3:9" ht="15.5" x14ac:dyDescent="0.35">
      <c r="C284" t="s">
        <v>307</v>
      </c>
      <c r="I284" s="5">
        <v>-21000000000</v>
      </c>
    </row>
    <row r="285" spans="3:9" ht="15.5" x14ac:dyDescent="0.35">
      <c r="C285" t="s">
        <v>308</v>
      </c>
      <c r="I285" s="5">
        <v>331000000000</v>
      </c>
    </row>
  </sheetData>
  <pageMargins left="0.7" right="0.7" top="0.75" bottom="0.75" header="0.3" footer="0.3"/>
  <ignoredErrors>
    <ignoredError sqref="A1:P286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29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604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605</v>
      </c>
      <c r="D2" s="2" vm="5">
        <f ca="1">IFERROR(_xlfn.STOCKHISTORY("XIDX:" &amp; $C$1, D3, , 0, 0, 1), "Libur")</f>
        <v>202</v>
      </c>
      <c r="E2" s="2" vm="66">
        <f ca="1">IFERROR(_xlfn.STOCKHISTORY("XIDX:" &amp; $C$1, E3, , 0, 0, 1), "Libur")</f>
        <v>167</v>
      </c>
      <c r="H2" s="2" vm="66">
        <f ca="1">IFERROR(INDEX(D2:G2,COUNT(D2:G2)),"")</f>
        <v>167</v>
      </c>
      <c r="I2" s="2" vm="67">
        <f t="shared" ref="I2:N2" ca="1" si="0">IFERROR(_xlfn.STOCKHISTORY("XIDX:" &amp; $C$1, I1, , 0, 0, 1), "Libur")</f>
        <v>242</v>
      </c>
      <c r="J2" s="2" vm="68">
        <f t="shared" ca="1" si="0"/>
        <v>214</v>
      </c>
      <c r="K2" s="2" vm="63">
        <f t="shared" ca="1" si="0"/>
        <v>216</v>
      </c>
      <c r="L2" s="2" vm="69">
        <f t="shared" ca="1" si="0"/>
        <v>218</v>
      </c>
      <c r="M2" s="2" vm="70">
        <f t="shared" ca="1" si="0"/>
        <v>171</v>
      </c>
      <c r="N2" s="2" t="str">
        <f t="shared" ca="1" si="0"/>
        <v>Libur</v>
      </c>
    </row>
    <row r="3" spans="1:14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4" ht="15.5" x14ac:dyDescent="0.35">
      <c r="B4" t="s">
        <v>5</v>
      </c>
      <c r="C4" t="s">
        <v>6</v>
      </c>
      <c r="D4" s="2">
        <f>IFERROR(INDEX(D51:D500,MATCH($C$4,$C$51:$C$500,0)),"")</f>
        <v>209445388630</v>
      </c>
      <c r="E4" s="2">
        <f>IFERROR(INDEX(E51:E500,MATCH($C$4,$C$51:$C$500,0)),"")</f>
        <v>162899847225</v>
      </c>
      <c r="H4" s="2">
        <f>IFERROR(SUM(D4:G4)*(4/MAX(1,COUNT(D4:G4))),"")</f>
        <v>744690471710</v>
      </c>
      <c r="I4" s="2">
        <f t="shared" ref="I4:N4" si="1">IFERROR(INDEX(I51:I500,MATCH($C$4,$C$51:$C$500,0)),"")</f>
        <v>880577917948</v>
      </c>
      <c r="J4" s="2">
        <f t="shared" si="1"/>
        <v>1018111562653</v>
      </c>
      <c r="K4" s="2">
        <f t="shared" si="1"/>
        <v>941907788741</v>
      </c>
      <c r="L4" s="2">
        <f t="shared" si="1"/>
        <v>781001150899</v>
      </c>
      <c r="M4" s="2">
        <f t="shared" si="1"/>
        <v>428315589922</v>
      </c>
      <c r="N4" s="2">
        <f t="shared" si="1"/>
        <v>310349248348</v>
      </c>
    </row>
    <row r="5" spans="1:14" ht="15.5" x14ac:dyDescent="0.35">
      <c r="B5" t="s">
        <v>7</v>
      </c>
      <c r="C5" t="s">
        <v>8</v>
      </c>
      <c r="D5" s="2">
        <f>IFERROR(INDEX(D51:D500,MATCH($C$5,$C$51:$C$500,0)),"")</f>
        <v>15768985066</v>
      </c>
      <c r="E5" s="2">
        <f>IFERROR(INDEX(E51:E500,MATCH($C$5,$C$51:$C$500,0)),"")</f>
        <v>3151814105</v>
      </c>
      <c r="H5" s="2">
        <f>IFERROR(SUM(D5:G5)*(4/MAX(1,COUNT(D5:G5))),"")</f>
        <v>37841598342</v>
      </c>
      <c r="I5" s="2">
        <f t="shared" ref="I5:N5" si="2">IFERROR(INDEX(I51:I500,MATCH($C$5,$C$51:$C$500,0)),"")</f>
        <v>86776950330</v>
      </c>
      <c r="J5" s="2">
        <f t="shared" si="2"/>
        <v>120863021390</v>
      </c>
      <c r="K5" s="2">
        <f t="shared" si="2"/>
        <v>161799045955</v>
      </c>
      <c r="L5" s="2">
        <f t="shared" si="2"/>
        <v>116735035155</v>
      </c>
      <c r="M5" s="2">
        <f t="shared" si="2"/>
        <v>35708186467</v>
      </c>
      <c r="N5" s="2">
        <f t="shared" si="2"/>
        <v>15367687858</v>
      </c>
    </row>
    <row r="6" spans="1:14" ht="15.5" x14ac:dyDescent="0.35">
      <c r="B6" t="s">
        <v>9</v>
      </c>
      <c r="C6" t="s">
        <v>10</v>
      </c>
      <c r="D6" s="2">
        <f>IFERROR(INDEX(D51:D500,MATCH($C$6,$C$51:$C$500,0)),"")</f>
        <v>831545390156</v>
      </c>
      <c r="E6" s="2">
        <f>IFERROR(INDEX(E51:E500,MATCH($C$6,$C$51:$C$500,0)),"")</f>
        <v>841999724871</v>
      </c>
      <c r="H6" s="2">
        <f>IFERROR(INDEX(D6:G6,COUNT(D6:G6)),"")</f>
        <v>841999724871</v>
      </c>
      <c r="I6" s="2">
        <f t="shared" ref="I6:N6" si="3">IFERROR(INDEX(I51:I500,MATCH($C$6,$C$51:$C$500,0)),"")</f>
        <v>838858464740</v>
      </c>
      <c r="J6" s="2">
        <f t="shared" si="3"/>
        <v>762450402148</v>
      </c>
      <c r="K6" s="2">
        <f t="shared" si="3"/>
        <v>666139506584</v>
      </c>
      <c r="L6" s="2">
        <f t="shared" si="3"/>
        <v>539030505517</v>
      </c>
      <c r="M6" s="2">
        <f t="shared" si="3"/>
        <v>432591622206</v>
      </c>
      <c r="N6" s="2">
        <f t="shared" si="3"/>
        <v>249025613103</v>
      </c>
    </row>
    <row r="7" spans="1:14" ht="15.5" x14ac:dyDescent="0.35">
      <c r="B7" t="s">
        <v>11</v>
      </c>
      <c r="C7" t="s">
        <v>12</v>
      </c>
      <c r="D7" s="3">
        <f>IFERROR(INDEX(D51:D500,MATCH($C$7,$C$51:$C$500,0))/1000000000,"")</f>
        <v>2.63</v>
      </c>
      <c r="E7" s="3">
        <f>IFERROR(INDEX(E51:E500,MATCH($C$7,$C$51:$C$500,0))/1000000000,"")</f>
        <v>2.63</v>
      </c>
      <c r="H7" s="3">
        <f>IFERROR(INDEX(D7:G7,COUNT(D7:G7)),"")</f>
        <v>2.63</v>
      </c>
      <c r="I7" s="3">
        <f t="shared" ref="I7:N7" si="4">IFERROR(INDEX(I51:I500,MATCH($C$7,$C$51:$C$500,0))/1000000000,"")</f>
        <v>2.63</v>
      </c>
      <c r="J7" s="3">
        <f t="shared" si="4"/>
        <v>2.63</v>
      </c>
      <c r="K7" s="3">
        <f t="shared" si="4"/>
        <v>2.63</v>
      </c>
      <c r="L7" s="3">
        <f t="shared" si="4"/>
        <v>2.63</v>
      </c>
      <c r="M7" s="3">
        <f t="shared" si="4"/>
        <v>2.63</v>
      </c>
      <c r="N7" s="3">
        <f t="shared" si="4"/>
        <v>0</v>
      </c>
    </row>
    <row r="8" spans="1:14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20000000000</v>
      </c>
      <c r="E8" s="2">
        <f>IFERROR(INDEX(E51:E500,MATCH("Free cash flow (Quarter)",$C$51:$C$500,0)),"")</f>
        <v>-56000000000</v>
      </c>
      <c r="H8" s="2">
        <f>IFERROR(INDEX(D8:G8,COUNT(D8:G8)),"")</f>
        <v>-56000000000</v>
      </c>
      <c r="I8" s="2">
        <f t="shared" ref="I8:N8" si="5">IFERROR(INDEX(I51:I500,MATCH($C$8,$C$51:$C$500,0)),"")</f>
        <v>-251000000000</v>
      </c>
      <c r="J8" s="2">
        <f t="shared" si="5"/>
        <v>13000000000</v>
      </c>
      <c r="K8" s="2">
        <f t="shared" si="5"/>
        <v>24000000000</v>
      </c>
      <c r="L8" s="2">
        <f t="shared" si="5"/>
        <v>79000000000</v>
      </c>
      <c r="M8" s="2">
        <f t="shared" si="5"/>
        <v>38000000000</v>
      </c>
      <c r="N8" s="2">
        <f t="shared" si="5"/>
        <v>25000000000</v>
      </c>
    </row>
    <row r="9" spans="1:14" ht="15.5" x14ac:dyDescent="0.35">
      <c r="A9" t="s">
        <v>16</v>
      </c>
      <c r="C9" t="s">
        <v>17</v>
      </c>
      <c r="D9" s="3">
        <f>IFERROR(INDEX(D51:D500,MATCH("Free cash flow per share (Quarter)",$C$51:$C$500,0)),"")</f>
        <v>7.72</v>
      </c>
      <c r="E9" s="3">
        <f>IFERROR(INDEX(E51:E500,MATCH("Free cash flow per share (Quarter)",$C$51:$C$500,0)),"")</f>
        <v>-21.36</v>
      </c>
      <c r="H9" s="3">
        <f>IFERROR(INDEX(D9:G9,COUNT(D9:G9)),"")</f>
        <v>-21.36</v>
      </c>
      <c r="I9" s="3">
        <f t="shared" ref="I9:N9" si="6">IFERROR(INDEX(I51:I500,MATCH($C$9,$C$51:$C$500,0)),"")</f>
        <v>-95.42</v>
      </c>
      <c r="J9" s="3">
        <f t="shared" si="6"/>
        <v>4.87</v>
      </c>
      <c r="K9" s="3">
        <f t="shared" si="6"/>
        <v>9.17</v>
      </c>
      <c r="L9" s="3">
        <f t="shared" si="6"/>
        <v>30.05</v>
      </c>
      <c r="M9" s="3">
        <f t="shared" si="6"/>
        <v>14.34</v>
      </c>
      <c r="N9" s="3">
        <f t="shared" si="6"/>
        <v>251020.55</v>
      </c>
    </row>
    <row r="10" spans="1:14" ht="15.5" x14ac:dyDescent="0.35">
      <c r="C10" t="s">
        <v>18</v>
      </c>
      <c r="D10" s="3">
        <f ca="1">IFERROR(IF(D9=0,"",D2/D9),"")</f>
        <v>26.165803108808291</v>
      </c>
      <c r="E10" s="3">
        <f ca="1">IFERROR(IF(E9=0,"",E2/E9),"")</f>
        <v>-7.8183520599250942</v>
      </c>
      <c r="I10" s="3">
        <f t="shared" ref="I10:N10" ca="1" si="7">IFERROR(IF(I9=0,"",I2/I9),"")</f>
        <v>-2.5361559421504927</v>
      </c>
      <c r="J10" s="3">
        <f t="shared" ca="1" si="7"/>
        <v>43.942505133470227</v>
      </c>
      <c r="K10" s="3">
        <f t="shared" ca="1" si="7"/>
        <v>23.555070883315157</v>
      </c>
      <c r="L10" s="3">
        <f t="shared" ca="1" si="7"/>
        <v>7.2545757071547419</v>
      </c>
      <c r="M10" s="3">
        <f t="shared" ca="1" si="7"/>
        <v>11.92468619246862</v>
      </c>
      <c r="N10" s="3" t="str">
        <f t="shared" ca="1" si="7"/>
        <v/>
      </c>
    </row>
    <row r="11" spans="1:14" ht="15.5" x14ac:dyDescent="0.35">
      <c r="B11" t="s">
        <v>19</v>
      </c>
      <c r="C11" t="s">
        <v>20</v>
      </c>
      <c r="D11" s="2">
        <f>IFERROR(INDEX(D51:D500,MATCH($C$11,$C$51:$C$500,0)),"")</f>
        <v>84315345263</v>
      </c>
      <c r="E11" s="2">
        <f>IFERROR(INDEX(E51:E500,MATCH($C$11,$C$51:$C$500,0)),"")</f>
        <v>117421978285</v>
      </c>
      <c r="H11" s="2">
        <f>IFERROR(INDEX(D11:G11,COUNT(D11:G11)),"")</f>
        <v>117421978285</v>
      </c>
      <c r="I11" s="2">
        <f t="shared" ref="I11:N11" si="8">IFERROR(INDEX(I51:I500,MATCH($C$11,$C$51:$C$500,0)),"")</f>
        <v>122845319643</v>
      </c>
      <c r="J11" s="2">
        <f t="shared" si="8"/>
        <v>164738143232</v>
      </c>
      <c r="K11" s="2">
        <f t="shared" si="8"/>
        <v>148154097500</v>
      </c>
      <c r="L11" s="2">
        <f t="shared" si="8"/>
        <v>182883958069</v>
      </c>
      <c r="M11" s="2">
        <f t="shared" si="8"/>
        <v>168017479893</v>
      </c>
      <c r="N11" s="2">
        <f t="shared" si="8"/>
        <v>32794296467</v>
      </c>
    </row>
    <row r="12" spans="1:14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467000000000</v>
      </c>
      <c r="E12" s="2">
        <f>IFERROR(INDEX(E51:E500,MATCH("Net Debt (Quarter)",$C$51:$C$500,0)),"")</f>
        <v>452000000000</v>
      </c>
      <c r="H12" s="2">
        <f>IFERROR(INDEX(D12:G12,COUNT(D12:G12)),"")</f>
        <v>452000000000</v>
      </c>
      <c r="I12" s="2">
        <f t="shared" ref="I12:N12" si="9">IFERROR(INDEX(I51:I500,MATCH($C$12,$C$51:$C$500,0)),"")</f>
        <v>397000000000</v>
      </c>
      <c r="J12" s="2">
        <f t="shared" si="9"/>
        <v>83000000000</v>
      </c>
      <c r="K12" s="2">
        <f t="shared" si="9"/>
        <v>-51000000000</v>
      </c>
      <c r="L12" s="2">
        <f t="shared" si="9"/>
        <v>-163000000000</v>
      </c>
      <c r="M12" s="2">
        <f t="shared" si="9"/>
        <v>-142000000000</v>
      </c>
      <c r="N12" s="2">
        <f t="shared" si="9"/>
        <v>41000000000</v>
      </c>
    </row>
    <row r="13" spans="1:14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551000000000</v>
      </c>
      <c r="E13" s="2">
        <f>IFERROR(INDEX(E51:E500,MATCH("Total Debt (Quarter)",$C$51:$C$500,0)),"")</f>
        <v>569000000000</v>
      </c>
      <c r="H13" s="2">
        <f>IFERROR(INDEX(D13:G13,COUNT(D13:G13)),"")</f>
        <v>569000000000</v>
      </c>
      <c r="I13" s="2">
        <f t="shared" ref="I13:N13" si="10">IFERROR(INDEX(I51:I500,MATCH($C$13,$C$51:$C$500,0)),"")</f>
        <v>520000000000</v>
      </c>
      <c r="J13" s="2">
        <f t="shared" si="10"/>
        <v>248000000000</v>
      </c>
      <c r="K13" s="2">
        <f t="shared" si="10"/>
        <v>97000000000</v>
      </c>
      <c r="L13" s="2">
        <f t="shared" si="10"/>
        <v>20000000000</v>
      </c>
      <c r="M13" s="2">
        <f t="shared" si="10"/>
        <v>26000000000</v>
      </c>
      <c r="N13" s="2">
        <f t="shared" si="10"/>
        <v>74000000000</v>
      </c>
    </row>
    <row r="14" spans="1:14" ht="15.5" x14ac:dyDescent="0.35">
      <c r="C14" t="s">
        <v>27</v>
      </c>
      <c r="D14" s="2">
        <f>IFERROR(INDEX(D51:D500,MATCH($C$14,$C$51:$C$500,0)),"")</f>
        <v>-7854731572</v>
      </c>
      <c r="E14" s="2">
        <f>IFERROR(INDEX(E51:E500,MATCH($C$14,$C$51:$C$500,0)),"")</f>
        <v>-7875228198</v>
      </c>
      <c r="H14" s="2">
        <f>IFERROR(SUM(D14:G14)*(4/MAX(1,COUNT(D14:G14))),"")</f>
        <v>-31459919540</v>
      </c>
      <c r="I14" s="2">
        <f t="shared" ref="I14:N14" si="11">IFERROR(INDEX(I51:I500,MATCH($C$14,$C$51:$C$500,0)),"")</f>
        <v>-27325963872</v>
      </c>
      <c r="J14" s="2">
        <f t="shared" si="11"/>
        <v>-17707556385</v>
      </c>
      <c r="K14" s="2">
        <f t="shared" si="11"/>
        <v>-6909420975</v>
      </c>
      <c r="L14" s="2">
        <f t="shared" si="11"/>
        <v>-2803334000</v>
      </c>
      <c r="M14" s="2">
        <f t="shared" si="11"/>
        <v>-4134154167</v>
      </c>
      <c r="N14" s="2">
        <f t="shared" si="11"/>
        <v>-12539795928</v>
      </c>
    </row>
    <row r="15" spans="1:14" ht="15.5" x14ac:dyDescent="0.35">
      <c r="C15" t="s">
        <v>28</v>
      </c>
      <c r="D15" s="2">
        <f>IFERROR(INDEX(D51:D500,MATCH($C$15,$C$51:$C$500,0)),"")</f>
        <v>-2867175975</v>
      </c>
      <c r="E15" s="2">
        <f>IFERROR(INDEX(E51:E500,MATCH($C$15,$C$51:$C$500,0)),"")</f>
        <v>-2446869846</v>
      </c>
      <c r="H15" s="2">
        <f>IFERROR(SUM(D15:G15)*(4/MAX(1,COUNT(D15:G15))),"")</f>
        <v>-10628091642</v>
      </c>
      <c r="I15" s="2">
        <f t="shared" ref="I15:N15" si="12">IFERROR(INDEX(I51:I500,MATCH($C$15,$C$51:$C$500,0)),"")</f>
        <v>-14434836173</v>
      </c>
      <c r="J15" s="2">
        <f t="shared" si="12"/>
        <v>-15162718398</v>
      </c>
      <c r="K15" s="2">
        <f t="shared" si="12"/>
        <v>-12573600033</v>
      </c>
      <c r="L15" s="2">
        <f t="shared" si="12"/>
        <v>-9832224545</v>
      </c>
      <c r="M15" s="2">
        <f t="shared" si="12"/>
        <v>-5754267166</v>
      </c>
      <c r="N15" s="2">
        <f t="shared" si="12"/>
        <v>-4227410100</v>
      </c>
    </row>
    <row r="16" spans="1:14" ht="15.5" x14ac:dyDescent="0.35">
      <c r="C16" t="s">
        <v>29</v>
      </c>
      <c r="D16" s="2">
        <f>IFERROR(INDEX(D51:D500,MATCH($C$16,$C$51:$C$500,0)),"")</f>
        <v>18535459898</v>
      </c>
      <c r="E16" s="2">
        <f>IFERROR(INDEX(E51:E500,MATCH($C$16,$C$51:$C$500,0)),"")</f>
        <v>5588129977</v>
      </c>
      <c r="H16" s="2">
        <f>IFERROR(SUM(D16:G16)*(4/MAX(1,COUNT(D16:G16))),"")</f>
        <v>48247179750</v>
      </c>
      <c r="I16" s="2">
        <f t="shared" ref="I16:N16" si="13">IFERROR(INDEX(I51:I500,MATCH($C$16,$C$51:$C$500,0)),"")</f>
        <v>101558647344</v>
      </c>
      <c r="J16" s="2">
        <f t="shared" si="13"/>
        <v>136449296047</v>
      </c>
      <c r="K16" s="2">
        <f t="shared" si="13"/>
        <v>170086259569</v>
      </c>
      <c r="L16" s="2">
        <f t="shared" si="13"/>
        <v>125963781377</v>
      </c>
      <c r="M16" s="2">
        <f t="shared" si="13"/>
        <v>40774906481</v>
      </c>
      <c r="N16" s="2">
        <f t="shared" si="13"/>
        <v>21978328554</v>
      </c>
    </row>
    <row r="17" spans="1:14" ht="15.5" x14ac:dyDescent="0.35">
      <c r="A17" t="s">
        <v>30</v>
      </c>
    </row>
    <row r="18" spans="1:14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</row>
    <row r="19" spans="1:14" ht="15.5" x14ac:dyDescent="0.35">
      <c r="A19" t="s">
        <v>40</v>
      </c>
      <c r="C19" t="s">
        <v>41</v>
      </c>
    </row>
    <row r="20" spans="1:14" ht="15.5" x14ac:dyDescent="0.35">
      <c r="A20" t="s">
        <v>42</v>
      </c>
      <c r="C20" t="s">
        <v>43</v>
      </c>
      <c r="D20" s="2">
        <f ca="1">IFERROR(D21*D2,"")</f>
        <v>531260000000</v>
      </c>
      <c r="E20" s="2">
        <f ca="1">IFERROR(E21*E2,"")</f>
        <v>439210000000</v>
      </c>
      <c r="H20" s="2">
        <f t="shared" ref="H20:N20" ca="1" si="14">IFERROR(H21*H2,"")</f>
        <v>439210000000</v>
      </c>
      <c r="I20" s="2">
        <f t="shared" ca="1" si="14"/>
        <v>636460000000</v>
      </c>
      <c r="J20" s="2">
        <f t="shared" ca="1" si="14"/>
        <v>562820000000</v>
      </c>
      <c r="K20" s="2">
        <f t="shared" ca="1" si="14"/>
        <v>568080000000</v>
      </c>
      <c r="L20" s="2">
        <f t="shared" ca="1" si="14"/>
        <v>573340000000</v>
      </c>
      <c r="M20" s="2">
        <f t="shared" ca="1" si="14"/>
        <v>449730000000</v>
      </c>
      <c r="N20" s="2" t="str">
        <f t="shared" ca="1" si="14"/>
        <v/>
      </c>
    </row>
    <row r="21" spans="1:14" ht="15.5" x14ac:dyDescent="0.35">
      <c r="C21" t="s">
        <v>12</v>
      </c>
      <c r="D21" s="2">
        <f>IFERROR(INDEX(D51:D500,MATCH($C$7,$C$51:$C$500,0)),"")</f>
        <v>2630000000</v>
      </c>
      <c r="E21" s="2">
        <f>IFERROR(INDEX(E51:E500,MATCH($C$7,$C$51:$C$500,0)),"")</f>
        <v>2630000000</v>
      </c>
      <c r="H21" s="2">
        <f>IFERROR(INDEX(D21:G21,COUNT(D21:G21)),"")</f>
        <v>2630000000</v>
      </c>
      <c r="I21" s="2">
        <f t="shared" ref="I21:N21" si="15">IFERROR(INDEX(I51:I500,MATCH($C$7,$C$51:$C$500,0)),"")</f>
        <v>2630000000</v>
      </c>
      <c r="J21" s="2">
        <f t="shared" si="15"/>
        <v>2630000000</v>
      </c>
      <c r="K21" s="2">
        <f t="shared" si="15"/>
        <v>2630000000</v>
      </c>
      <c r="L21" s="2">
        <f t="shared" si="15"/>
        <v>2630000000</v>
      </c>
      <c r="M21" s="2">
        <f t="shared" si="15"/>
        <v>2630000000</v>
      </c>
      <c r="N21" s="2">
        <f t="shared" si="15"/>
        <v>0</v>
      </c>
    </row>
    <row r="23" spans="1:14" ht="15.5" x14ac:dyDescent="0.35">
      <c r="B23" t="s">
        <v>44</v>
      </c>
      <c r="C23" t="s">
        <v>45</v>
      </c>
      <c r="D23" s="3">
        <f>IFERROR(D5/D6*100,"")</f>
        <v>1.8963468804801744</v>
      </c>
      <c r="E23" s="3">
        <f>IFERROR(E5/E6*100,"")</f>
        <v>0.37432483787128068</v>
      </c>
      <c r="H23" s="3">
        <f t="shared" ref="H23:N23" si="16">IFERROR(H5/H6*100,"")</f>
        <v>4.4942530530871121</v>
      </c>
      <c r="I23" s="3">
        <f t="shared" si="16"/>
        <v>10.344647396136853</v>
      </c>
      <c r="J23" s="3">
        <f t="shared" si="16"/>
        <v>15.851919160839941</v>
      </c>
      <c r="K23" s="3">
        <f t="shared" si="16"/>
        <v>24.289063230120426</v>
      </c>
      <c r="L23" s="3">
        <f t="shared" si="16"/>
        <v>21.656480284550128</v>
      </c>
      <c r="M23" s="3">
        <f t="shared" si="16"/>
        <v>8.2544794290990158</v>
      </c>
      <c r="N23" s="3">
        <f t="shared" si="16"/>
        <v>6.1711274059362475</v>
      </c>
    </row>
    <row r="24" spans="1:14" ht="15.5" x14ac:dyDescent="0.35">
      <c r="C24" t="s">
        <v>46</v>
      </c>
      <c r="D24" s="4">
        <f>IFERROR(_xlfn.RRI(5,I23,D23),"")</f>
        <v>-0.28773694536142702</v>
      </c>
      <c r="E24" s="4">
        <f>IFERROR(_xlfn.RRI(5,J23,E23),"")</f>
        <v>-0.52724801695705836</v>
      </c>
      <c r="H24" s="4">
        <f t="shared" ref="H24:N24" si="17">IFERROR(_xlfn.RRI(5,M23,H23),"")</f>
        <v>-0.11448980323651126</v>
      </c>
      <c r="I24" s="4">
        <f t="shared" si="17"/>
        <v>0.10884345113906879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47</v>
      </c>
      <c r="C25" t="s">
        <v>48</v>
      </c>
      <c r="D25" s="3">
        <f>IFERROR(INDEX(D51:D500,MATCH($A$25,$C$51:$C$500,0)),"")</f>
        <v>6</v>
      </c>
      <c r="E25" s="3">
        <f>IFERROR(INDEX(E51:E500,MATCH($A$25,$C$51:$C$500,0)),"")</f>
        <v>1.2</v>
      </c>
      <c r="H25" s="3">
        <f>IFERROR(INDEX(D25:G25,COUNT(D25:G25)),"")</f>
        <v>1.2</v>
      </c>
      <c r="I25" s="3">
        <f t="shared" ref="I25:N25" si="18">IFERROR(INDEX(I51:I500,MATCH($C$25,$C$51:$C$500,0)),"")</f>
        <v>33.18</v>
      </c>
      <c r="J25" s="3">
        <f t="shared" si="18"/>
        <v>46.06</v>
      </c>
      <c r="K25" s="3">
        <f t="shared" si="18"/>
        <v>59.93</v>
      </c>
      <c r="L25" s="3">
        <f t="shared" si="18"/>
        <v>44.16</v>
      </c>
      <c r="M25" s="3">
        <f t="shared" si="18"/>
        <v>13.31</v>
      </c>
      <c r="N25" s="3">
        <f t="shared" si="18"/>
        <v>184956.6</v>
      </c>
    </row>
    <row r="26" spans="1:14" ht="15.5" x14ac:dyDescent="0.35">
      <c r="C26" t="s">
        <v>49</v>
      </c>
      <c r="D26" s="4">
        <f>IFERROR(_xlfn.RRI(5,I25,D25),"")</f>
        <v>-0.28967847767519628</v>
      </c>
      <c r="E26" s="4">
        <f>IFERROR(_xlfn.RRI(5,J25,E25),"")</f>
        <v>-0.51786188846414882</v>
      </c>
      <c r="H26" s="4">
        <f t="shared" ref="H26:N26" si="19">IFERROR(_xlfn.RRI(5,M25,H25),"")</f>
        <v>-0.38198269180129807</v>
      </c>
      <c r="I26" s="4">
        <f t="shared" si="19"/>
        <v>-0.82186005673009488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50</v>
      </c>
      <c r="D27" s="3">
        <f>IFERROR(D4/D21,"")</f>
        <v>79.637029897338408</v>
      </c>
      <c r="E27" s="3">
        <f>IFERROR(E4/E21,"")</f>
        <v>61.939105408745249</v>
      </c>
      <c r="H27" s="3">
        <f t="shared" ref="H27:N27" si="20">IFERROR(H4/H21,"")</f>
        <v>283.15227061216729</v>
      </c>
      <c r="I27" s="3">
        <f t="shared" si="20"/>
        <v>334.82050112091252</v>
      </c>
      <c r="J27" s="3">
        <f t="shared" si="20"/>
        <v>387.11466260570342</v>
      </c>
      <c r="K27" s="3">
        <f t="shared" si="20"/>
        <v>358.13984362775665</v>
      </c>
      <c r="L27" s="3">
        <f t="shared" si="20"/>
        <v>296.95861250912549</v>
      </c>
      <c r="M27" s="3">
        <f t="shared" si="20"/>
        <v>162.85763875361218</v>
      </c>
      <c r="N27" s="3" t="str">
        <f t="shared" si="20"/>
        <v/>
      </c>
    </row>
    <row r="28" spans="1:14" ht="15.5" x14ac:dyDescent="0.35">
      <c r="C28" t="s">
        <v>51</v>
      </c>
      <c r="D28" s="4">
        <f>IFERROR(_xlfn.RRI(5,I27,D27),"")</f>
        <v>-0.24965567458738847</v>
      </c>
      <c r="E28" s="4">
        <f>IFERROR(_xlfn.RRI(5,J27,E27),"")</f>
        <v>-0.30685345720001245</v>
      </c>
      <c r="H28" s="4">
        <f t="shared" ref="H28:N28" si="21">IFERROR(_xlfn.RRI(5,M27,H27),"")</f>
        <v>0.11697224823391372</v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52</v>
      </c>
      <c r="H29" s="4">
        <f t="shared" ref="H29:N29" si="22">IFERROR(((H25-I25)/I25)*100%,"")</f>
        <v>-0.96383363471971073</v>
      </c>
      <c r="I29" s="4">
        <f t="shared" si="22"/>
        <v>-0.27963525835866265</v>
      </c>
      <c r="J29" s="4">
        <f t="shared" si="22"/>
        <v>-0.23143667612214247</v>
      </c>
      <c r="K29" s="4">
        <f t="shared" si="22"/>
        <v>0.35711050724637688</v>
      </c>
      <c r="L29" s="4">
        <f t="shared" si="22"/>
        <v>2.3178061607813669</v>
      </c>
      <c r="M29" s="4">
        <f t="shared" si="22"/>
        <v>-0.99992803717196355</v>
      </c>
      <c r="N29" s="4" t="str">
        <f t="shared" si="22"/>
        <v/>
      </c>
    </row>
    <row r="30" spans="1:14" ht="15.5" x14ac:dyDescent="0.35">
      <c r="C30" t="s">
        <v>53</v>
      </c>
      <c r="H30" s="4">
        <f t="shared" ref="H30:N30" si="23">IFERROR(((H27-I27)/I27)*100%,"")</f>
        <v>-0.15431620923978748</v>
      </c>
      <c r="I30" s="4">
        <f t="shared" si="23"/>
        <v>-0.1350870078978518</v>
      </c>
      <c r="J30" s="4">
        <f t="shared" si="23"/>
        <v>8.0903645582820469E-2</v>
      </c>
      <c r="K30" s="4">
        <f t="shared" si="23"/>
        <v>0.20602612128904352</v>
      </c>
      <c r="L30" s="4">
        <f t="shared" si="23"/>
        <v>0.82342452452227366</v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294</v>
      </c>
      <c r="E32" s="3">
        <f>IFERROR(INDEX(E51:E500,MATCH($A$32,$C$51:$C$500,0)),"")</f>
        <v>297.94</v>
      </c>
      <c r="H32" s="3">
        <f>IFERROR(INDEX(D32:G32,COUNT(D32:G32)),"")</f>
        <v>297.94</v>
      </c>
      <c r="I32" s="3">
        <f t="shared" ref="I32:N32" si="24">IFERROR(INDEX(I51:I500,MATCH($C$32,$C$51:$C$500,0)),"")</f>
        <v>296.74</v>
      </c>
      <c r="J32" s="3">
        <f t="shared" si="24"/>
        <v>279.07</v>
      </c>
      <c r="K32" s="3">
        <f t="shared" si="24"/>
        <v>252.85</v>
      </c>
      <c r="L32" s="3">
        <f t="shared" si="24"/>
        <v>204.49</v>
      </c>
      <c r="M32" s="3">
        <f t="shared" si="24"/>
        <v>164.03</v>
      </c>
      <c r="N32" s="3">
        <f t="shared" si="24"/>
        <v>2473015.58</v>
      </c>
    </row>
    <row r="33" spans="1:14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0.56999999999999995</v>
      </c>
      <c r="E33" s="3">
        <f>IFERROR(INDEX(E51:E500,MATCH($A$33,$C$51:$C$500,0)),"")</f>
        <v>0.67</v>
      </c>
      <c r="H33" s="3">
        <f>IFERROR(INDEX(D33:G33,COUNT(D33:G33)),"")</f>
        <v>0.67</v>
      </c>
      <c r="I33" s="3">
        <f t="shared" ref="I33:N33" si="25">IFERROR(INDEX(I51:I500,MATCH($C$33,$C$51:$C$500,0)),"")</f>
        <v>0.82</v>
      </c>
      <c r="J33" s="3">
        <f t="shared" si="25"/>
        <v>0.77</v>
      </c>
      <c r="K33" s="3">
        <f t="shared" si="25"/>
        <v>0.85</v>
      </c>
      <c r="L33" s="3">
        <f t="shared" si="25"/>
        <v>1.07</v>
      </c>
      <c r="M33" s="3">
        <f t="shared" si="25"/>
        <v>1.04</v>
      </c>
      <c r="N33" s="3">
        <f t="shared" si="25"/>
        <v>0</v>
      </c>
    </row>
    <row r="34" spans="1:14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27.83</v>
      </c>
      <c r="E34" s="3">
        <f>IFERROR(INDEX(E51:E500,MATCH($A$34,$C$51:$C$500,0)),"")</f>
        <v>166.67</v>
      </c>
      <c r="H34" s="3">
        <f>IFERROR(INDEX(D34:G34,COUNT(D34:G34)),"")</f>
        <v>166.67</v>
      </c>
      <c r="I34" s="3">
        <f t="shared" ref="I34:N34" si="26">IFERROR(INDEX(I51:I500,MATCH($C$34,$C$51:$C$500,0)),"")</f>
        <v>7.29</v>
      </c>
      <c r="J34" s="3">
        <f t="shared" si="26"/>
        <v>4.6500000000000004</v>
      </c>
      <c r="K34" s="3">
        <f t="shared" si="26"/>
        <v>3.6</v>
      </c>
      <c r="L34" s="3">
        <f t="shared" si="26"/>
        <v>4.9400000000000004</v>
      </c>
      <c r="M34" s="3">
        <f t="shared" si="26"/>
        <v>12.85</v>
      </c>
      <c r="N34" s="3">
        <f t="shared" si="26"/>
        <v>0</v>
      </c>
    </row>
    <row r="35" spans="1:14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2.09</v>
      </c>
      <c r="E35" s="3">
        <f>IFERROR(INDEX(E51:E500,MATCH($A$35,$C$51:$C$500,0)),"")</f>
        <v>3.22</v>
      </c>
      <c r="H35" s="3">
        <f>IFERROR(INDEX(D35:G35,COUNT(D35:G35)),"")</f>
        <v>3.22</v>
      </c>
      <c r="I35" s="3">
        <f t="shared" ref="I35:N35" si="27">IFERROR(INDEX(I51:I500,MATCH($C$35,$C$51:$C$500,0)),"")</f>
        <v>0.72</v>
      </c>
      <c r="J35" s="3">
        <f t="shared" si="27"/>
        <v>0.55000000000000004</v>
      </c>
      <c r="K35" s="3">
        <f t="shared" si="27"/>
        <v>0.6</v>
      </c>
      <c r="L35" s="3">
        <f t="shared" si="27"/>
        <v>0.73</v>
      </c>
      <c r="M35" s="3">
        <f t="shared" si="27"/>
        <v>1.05</v>
      </c>
      <c r="N35" s="3">
        <f t="shared" si="27"/>
        <v>0</v>
      </c>
    </row>
    <row r="36" spans="1:14" ht="15.5" x14ac:dyDescent="0.35">
      <c r="B36" t="s">
        <v>66</v>
      </c>
      <c r="C36" t="s">
        <v>67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N36" si="28">IFERROR(INDEX(H51:H500,MATCH($C$36,$C$51:$C$500,0)),"")</f>
        <v>0.6905</v>
      </c>
      <c r="I36" s="4">
        <f t="shared" si="28"/>
        <v>0.2999</v>
      </c>
      <c r="J36" s="4">
        <f t="shared" si="28"/>
        <v>0.3337</v>
      </c>
      <c r="K36" s="4">
        <f t="shared" si="28"/>
        <v>0.33340000000000003</v>
      </c>
      <c r="L36" s="4">
        <f t="shared" si="28"/>
        <v>0.3</v>
      </c>
      <c r="M36" s="4">
        <f t="shared" si="28"/>
        <v>0.29980000000000001</v>
      </c>
      <c r="N36" s="4">
        <f t="shared" si="28"/>
        <v>0</v>
      </c>
    </row>
    <row r="37" spans="1:14" ht="15.5" x14ac:dyDescent="0.35">
      <c r="B37" t="s">
        <v>68</v>
      </c>
      <c r="C37" t="s">
        <v>69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N37" si="29">IFERROR(INDEX(H51:H500,MATCH($C$37,$C$51:$C$500,0)),"")</f>
        <v>9.9499999999999993</v>
      </c>
      <c r="I37" s="3">
        <f t="shared" si="29"/>
        <v>9.9499999999999993</v>
      </c>
      <c r="J37" s="3">
        <f t="shared" si="29"/>
        <v>15.37</v>
      </c>
      <c r="K37" s="3">
        <f t="shared" si="29"/>
        <v>19.98</v>
      </c>
      <c r="L37" s="3">
        <f t="shared" si="29"/>
        <v>13.25</v>
      </c>
      <c r="M37" s="3">
        <f t="shared" si="29"/>
        <v>3.99</v>
      </c>
      <c r="N37" s="3">
        <f t="shared" si="29"/>
        <v>0</v>
      </c>
    </row>
    <row r="50" spans="2:14" ht="15.5" x14ac:dyDescent="0.35">
      <c r="D50" t="s">
        <v>70</v>
      </c>
      <c r="E50" t="s">
        <v>243</v>
      </c>
      <c r="F50" t="s">
        <v>71</v>
      </c>
      <c r="G50" t="s">
        <v>244</v>
      </c>
      <c r="H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</row>
    <row r="51" spans="2:14" ht="15.5" x14ac:dyDescent="0.35">
      <c r="B51" t="s">
        <v>75</v>
      </c>
      <c r="C51" t="s">
        <v>6</v>
      </c>
      <c r="D51" s="5">
        <v>209445388630</v>
      </c>
      <c r="E51" s="5">
        <v>162899847225</v>
      </c>
      <c r="F51" s="5">
        <v>219330516805</v>
      </c>
      <c r="G51" s="5">
        <v>226387133217</v>
      </c>
      <c r="I51" s="5">
        <v>880577917948</v>
      </c>
      <c r="J51" s="5">
        <v>1018111562653</v>
      </c>
      <c r="K51" s="5">
        <v>941907788741</v>
      </c>
      <c r="L51" s="5">
        <v>781001150899</v>
      </c>
      <c r="M51" s="5">
        <v>428315589922</v>
      </c>
      <c r="N51" s="5">
        <v>310349248348</v>
      </c>
    </row>
    <row r="52" spans="2:14" ht="15.5" x14ac:dyDescent="0.35">
      <c r="C52" t="s">
        <v>76</v>
      </c>
      <c r="D52" s="5">
        <v>-165724281173</v>
      </c>
      <c r="E52" s="5">
        <v>-134964357286</v>
      </c>
      <c r="F52" s="5">
        <v>-161830157450</v>
      </c>
      <c r="G52" s="5">
        <v>-163647409413</v>
      </c>
      <c r="I52" s="5">
        <v>-663879180662</v>
      </c>
      <c r="J52" s="5">
        <v>-775576598320</v>
      </c>
      <c r="K52" s="5">
        <v>-683108560422</v>
      </c>
      <c r="L52" s="5">
        <v>-581883484253</v>
      </c>
      <c r="M52" s="5">
        <v>-343146760646</v>
      </c>
      <c r="N52" s="5">
        <v>-246027101551</v>
      </c>
    </row>
    <row r="53" spans="2:14" ht="15.5" x14ac:dyDescent="0.35">
      <c r="C53" t="s">
        <v>77</v>
      </c>
      <c r="D53" s="5">
        <v>43721107457</v>
      </c>
      <c r="E53" s="5">
        <v>27935489939</v>
      </c>
      <c r="F53" s="5">
        <v>57500359355</v>
      </c>
      <c r="G53" s="5">
        <v>62739723804</v>
      </c>
      <c r="I53" s="5">
        <v>216698737286</v>
      </c>
      <c r="J53" s="5">
        <v>242534964333</v>
      </c>
      <c r="K53" s="5">
        <v>258799228319</v>
      </c>
      <c r="L53" s="5">
        <v>199117666646</v>
      </c>
      <c r="M53" s="5">
        <v>85168829276</v>
      </c>
      <c r="N53" s="5">
        <v>64322146797</v>
      </c>
    </row>
    <row r="54" spans="2:14" ht="15.5" x14ac:dyDescent="0.35">
      <c r="C54" t="s">
        <v>78</v>
      </c>
      <c r="D54" s="5">
        <v>-17630577042</v>
      </c>
      <c r="E54" s="5">
        <v>-15732820460</v>
      </c>
      <c r="F54" s="5">
        <v>-28127373103</v>
      </c>
      <c r="G54" s="5">
        <v>-18641093756</v>
      </c>
      <c r="I54" s="5">
        <v>-90892871502</v>
      </c>
      <c r="J54" s="5">
        <v>-96191175801</v>
      </c>
      <c r="K54" s="5">
        <v>-85781944439</v>
      </c>
      <c r="L54" s="5">
        <v>-73566836472</v>
      </c>
      <c r="M54" s="5">
        <v>-42473423412</v>
      </c>
      <c r="N54" s="5">
        <v>-31181805572</v>
      </c>
    </row>
    <row r="55" spans="2:14" ht="15.5" x14ac:dyDescent="0.35">
      <c r="C55" t="s">
        <v>246</v>
      </c>
      <c r="D55" s="5">
        <v>-17630577042</v>
      </c>
      <c r="E55" s="5">
        <v>-15732820460</v>
      </c>
      <c r="F55" s="5">
        <v>-28127373103</v>
      </c>
      <c r="G55" s="5">
        <v>-18641093756</v>
      </c>
      <c r="I55" s="5">
        <v>-90892871502</v>
      </c>
      <c r="J55" s="5">
        <v>-96191175801</v>
      </c>
      <c r="K55" s="5">
        <v>-85781944439</v>
      </c>
      <c r="L55" s="5">
        <v>-73566836472</v>
      </c>
      <c r="M55" s="5">
        <v>-42473423412</v>
      </c>
      <c r="N55" s="5">
        <v>-31181805572</v>
      </c>
    </row>
    <row r="56" spans="2:14" ht="15.5" x14ac:dyDescent="0.35">
      <c r="C56" t="s">
        <v>80</v>
      </c>
      <c r="D56" s="5">
        <v>26090530415</v>
      </c>
      <c r="E56" s="5">
        <v>12202669479</v>
      </c>
      <c r="F56" s="5">
        <v>29372986252</v>
      </c>
      <c r="G56" s="5">
        <v>44098630048</v>
      </c>
      <c r="I56" s="5">
        <v>125805865784</v>
      </c>
      <c r="J56" s="5">
        <v>146343788532</v>
      </c>
      <c r="K56" s="5">
        <v>173017283880</v>
      </c>
      <c r="L56" s="5">
        <v>125550830174</v>
      </c>
      <c r="M56" s="5">
        <v>42695405864</v>
      </c>
      <c r="N56" s="5">
        <v>33140341225</v>
      </c>
    </row>
    <row r="57" spans="2:14" ht="15.5" x14ac:dyDescent="0.35">
      <c r="C57" t="s">
        <v>81</v>
      </c>
      <c r="D57" s="5">
        <v>-7555070517</v>
      </c>
      <c r="E57" s="5">
        <v>-6614539502</v>
      </c>
      <c r="F57" s="5">
        <v>-6446893786</v>
      </c>
      <c r="G57" s="5">
        <v>-5821256528</v>
      </c>
      <c r="I57" s="5">
        <v>-24247218440</v>
      </c>
      <c r="J57" s="5">
        <v>-9894492485</v>
      </c>
      <c r="K57" s="5">
        <v>-2931024311</v>
      </c>
      <c r="L57" s="5">
        <v>412951203</v>
      </c>
      <c r="M57" s="5">
        <v>-1920499383</v>
      </c>
      <c r="N57" s="5">
        <v>-11162012671</v>
      </c>
    </row>
    <row r="58" spans="2:14" ht="15.5" x14ac:dyDescent="0.35">
      <c r="C58" t="s">
        <v>142</v>
      </c>
      <c r="D58" s="5">
        <v>374510668</v>
      </c>
      <c r="E58" s="5">
        <v>500064555</v>
      </c>
      <c r="F58" s="5">
        <v>281154639</v>
      </c>
      <c r="G58" s="5">
        <v>573903279</v>
      </c>
      <c r="I58" s="5">
        <v>2278652645</v>
      </c>
      <c r="J58" s="5">
        <v>2776594945</v>
      </c>
      <c r="K58" s="5">
        <v>3333266824</v>
      </c>
      <c r="L58" s="5">
        <v>2776540558</v>
      </c>
      <c r="M58" s="5">
        <v>1428639195</v>
      </c>
      <c r="N58" s="5">
        <v>563900597</v>
      </c>
    </row>
    <row r="59" spans="2:14" ht="15.5" x14ac:dyDescent="0.35">
      <c r="C59" t="s">
        <v>27</v>
      </c>
      <c r="D59" s="5">
        <v>-7854731572</v>
      </c>
      <c r="E59" s="5">
        <v>-7875228198</v>
      </c>
      <c r="F59" s="5">
        <v>-7174187354</v>
      </c>
      <c r="G59" s="5">
        <v>-7052787747</v>
      </c>
      <c r="I59" s="5">
        <v>-27325963872</v>
      </c>
      <c r="J59" s="5">
        <v>-17707556385</v>
      </c>
      <c r="K59" s="5">
        <v>-6909420975</v>
      </c>
      <c r="L59" s="5">
        <v>-2803334000</v>
      </c>
      <c r="M59" s="5">
        <v>-4134154167</v>
      </c>
      <c r="N59" s="5">
        <v>-12539795928</v>
      </c>
    </row>
    <row r="60" spans="2:14" ht="15.5" x14ac:dyDescent="0.35">
      <c r="C60" t="s">
        <v>82</v>
      </c>
      <c r="D60" s="5">
        <v>-7563315</v>
      </c>
      <c r="E60" s="5">
        <v>646338015</v>
      </c>
      <c r="F60" s="5">
        <v>433348523</v>
      </c>
      <c r="G60" s="5">
        <v>633122728</v>
      </c>
      <c r="I60" s="5">
        <v>597042759</v>
      </c>
      <c r="J60" s="5">
        <v>4271506050</v>
      </c>
      <c r="K60" s="5">
        <v>-153107418</v>
      </c>
      <c r="L60" s="5">
        <v>-236612361</v>
      </c>
      <c r="M60" s="5">
        <v>-2314193</v>
      </c>
      <c r="N60" s="5">
        <v>140123462</v>
      </c>
    </row>
    <row r="61" spans="2:14" ht="15.5" x14ac:dyDescent="0.35">
      <c r="C61" t="s">
        <v>83</v>
      </c>
      <c r="D61" s="5">
        <v>-67286298</v>
      </c>
      <c r="E61" s="5">
        <v>114286126</v>
      </c>
      <c r="F61" s="5">
        <v>12790406</v>
      </c>
      <c r="G61" s="5">
        <v>24505212</v>
      </c>
      <c r="I61" s="5">
        <v>203050028</v>
      </c>
      <c r="J61" s="5">
        <v>764962905</v>
      </c>
      <c r="K61" s="5">
        <v>798237258</v>
      </c>
      <c r="L61" s="5">
        <v>676357006</v>
      </c>
      <c r="M61" s="5">
        <v>787329782</v>
      </c>
      <c r="N61" s="5">
        <v>673759198</v>
      </c>
    </row>
    <row r="62" spans="2:14" ht="15.5" x14ac:dyDescent="0.35">
      <c r="C62" t="s">
        <v>84</v>
      </c>
      <c r="D62" s="5">
        <v>-7555070517</v>
      </c>
      <c r="E62" s="5">
        <v>-6614539502</v>
      </c>
      <c r="F62" s="5">
        <v>-6446893786</v>
      </c>
      <c r="G62" s="5">
        <v>-5821256528</v>
      </c>
      <c r="I62" s="5">
        <v>-24247218440</v>
      </c>
      <c r="J62" s="5">
        <v>-9894492485</v>
      </c>
      <c r="K62" s="5">
        <v>-2931024311</v>
      </c>
      <c r="L62" s="5">
        <v>412951203</v>
      </c>
      <c r="M62" s="5">
        <v>-1920499383</v>
      </c>
      <c r="N62" s="5">
        <v>-11162012671</v>
      </c>
    </row>
    <row r="63" spans="2:14" ht="15.5" x14ac:dyDescent="0.35">
      <c r="C63" t="s">
        <v>29</v>
      </c>
      <c r="D63" s="5">
        <v>18535459898</v>
      </c>
      <c r="E63" s="5">
        <v>5588129977</v>
      </c>
      <c r="F63" s="5">
        <v>22926092466</v>
      </c>
      <c r="G63" s="5">
        <v>38277373520</v>
      </c>
      <c r="I63" s="5">
        <v>101558647344</v>
      </c>
      <c r="J63" s="5">
        <v>136449296047</v>
      </c>
      <c r="K63" s="5">
        <v>170086259569</v>
      </c>
      <c r="L63" s="5">
        <v>125963781377</v>
      </c>
      <c r="M63" s="5">
        <v>40774906481</v>
      </c>
      <c r="N63" s="5">
        <v>21978328554</v>
      </c>
    </row>
    <row r="64" spans="2:14" ht="15.5" x14ac:dyDescent="0.35">
      <c r="C64" t="s">
        <v>28</v>
      </c>
      <c r="D64" s="5">
        <v>-2867175975</v>
      </c>
      <c r="E64" s="5">
        <v>-2446869846</v>
      </c>
      <c r="F64" s="5">
        <v>-4412588438</v>
      </c>
      <c r="G64" s="5">
        <v>-3761972360</v>
      </c>
      <c r="I64" s="5">
        <v>-14434836173</v>
      </c>
      <c r="J64" s="5">
        <v>-15162718398</v>
      </c>
      <c r="K64" s="5">
        <v>-12573600033</v>
      </c>
      <c r="L64" s="5">
        <v>-9832224545</v>
      </c>
      <c r="M64" s="5">
        <v>-5754267166</v>
      </c>
      <c r="N64" s="5">
        <v>-4227410100</v>
      </c>
    </row>
    <row r="65" spans="2:14" ht="15.5" x14ac:dyDescent="0.35">
      <c r="C65" t="s">
        <v>247</v>
      </c>
      <c r="D65" s="5">
        <v>15668283923</v>
      </c>
      <c r="E65" s="5">
        <v>3141260131</v>
      </c>
      <c r="F65" s="5">
        <v>18513504028</v>
      </c>
      <c r="G65" s="5">
        <v>34515401160</v>
      </c>
      <c r="I65" s="5">
        <v>87123811171</v>
      </c>
      <c r="J65" s="5">
        <v>121286577649</v>
      </c>
      <c r="K65" s="5">
        <v>157512659536</v>
      </c>
      <c r="L65" s="5">
        <v>116131556832</v>
      </c>
      <c r="M65" s="5">
        <v>35020639315</v>
      </c>
      <c r="N65" s="5">
        <v>17750918454</v>
      </c>
    </row>
    <row r="66" spans="2:14" ht="15.5" x14ac:dyDescent="0.35">
      <c r="C66" t="s">
        <v>606</v>
      </c>
      <c r="N66" s="5">
        <v>875156034</v>
      </c>
    </row>
    <row r="67" spans="2:14" ht="15.5" x14ac:dyDescent="0.35">
      <c r="C67" t="s">
        <v>89</v>
      </c>
      <c r="D67" s="5">
        <v>15668283923</v>
      </c>
      <c r="E67" s="5">
        <v>3141260131</v>
      </c>
      <c r="F67" s="5">
        <v>18513504028</v>
      </c>
      <c r="G67" s="5">
        <v>34515401160</v>
      </c>
      <c r="I67" s="5">
        <v>87123811171</v>
      </c>
      <c r="J67" s="5">
        <v>121286577649</v>
      </c>
      <c r="K67" s="5">
        <v>157512659536</v>
      </c>
      <c r="L67" s="5">
        <v>116131556832</v>
      </c>
      <c r="M67" s="5">
        <v>35020639315</v>
      </c>
      <c r="N67" s="5">
        <v>18626074488</v>
      </c>
    </row>
    <row r="68" spans="2:14" ht="15.5" x14ac:dyDescent="0.35">
      <c r="C68" t="s">
        <v>90</v>
      </c>
      <c r="F68" s="5">
        <v>-358440080</v>
      </c>
      <c r="I68" s="5">
        <v>-358440080</v>
      </c>
      <c r="J68" s="5">
        <v>-104207085</v>
      </c>
      <c r="K68" s="5">
        <v>4396108772</v>
      </c>
      <c r="L68" s="5">
        <v>793949105</v>
      </c>
      <c r="M68" s="5">
        <v>762867177</v>
      </c>
      <c r="N68" s="5">
        <v>-3204491061</v>
      </c>
    </row>
    <row r="69" spans="2:14" ht="15.5" x14ac:dyDescent="0.35">
      <c r="C69" t="s">
        <v>91</v>
      </c>
      <c r="D69" s="5">
        <v>15668283923</v>
      </c>
      <c r="E69" s="5">
        <v>3141260131</v>
      </c>
      <c r="F69" s="5">
        <v>18155063948</v>
      </c>
      <c r="G69" s="5">
        <v>34515401160</v>
      </c>
      <c r="I69" s="5">
        <v>86765371091</v>
      </c>
      <c r="J69" s="5">
        <v>121182370564</v>
      </c>
      <c r="K69" s="5">
        <v>161908768308</v>
      </c>
      <c r="L69" s="5">
        <v>116925505937</v>
      </c>
      <c r="M69" s="5">
        <v>35783506492</v>
      </c>
      <c r="N69" s="5">
        <v>15421583427</v>
      </c>
    </row>
    <row r="70" spans="2:14" ht="15.5" x14ac:dyDescent="0.35">
      <c r="C70" t="s">
        <v>92</v>
      </c>
      <c r="D70" s="5">
        <v>15668283923</v>
      </c>
      <c r="E70" s="5">
        <v>3141260131</v>
      </c>
      <c r="F70" s="5">
        <v>18513504028</v>
      </c>
      <c r="G70" s="5">
        <v>34515401160</v>
      </c>
      <c r="I70" s="5">
        <v>87123811171</v>
      </c>
      <c r="J70" s="5">
        <v>121286577649</v>
      </c>
      <c r="K70" s="5">
        <v>157512659536</v>
      </c>
      <c r="L70" s="5">
        <v>116131556832</v>
      </c>
      <c r="M70" s="5">
        <v>35020639315</v>
      </c>
      <c r="N70" s="5">
        <v>18626074488</v>
      </c>
    </row>
    <row r="71" spans="2:14" ht="15.5" x14ac:dyDescent="0.35">
      <c r="C71" t="s">
        <v>8</v>
      </c>
      <c r="D71" s="5">
        <v>15768985066</v>
      </c>
      <c r="E71" s="5">
        <v>3151814105</v>
      </c>
      <c r="F71" s="5">
        <v>17559754941</v>
      </c>
      <c r="G71" s="5">
        <v>34256894662</v>
      </c>
      <c r="I71" s="5">
        <v>86776950330</v>
      </c>
      <c r="J71" s="5">
        <v>120863021390</v>
      </c>
      <c r="K71" s="5">
        <v>161799045955</v>
      </c>
      <c r="L71" s="5">
        <v>116735035155</v>
      </c>
      <c r="M71" s="5">
        <v>35708186467</v>
      </c>
      <c r="N71" s="5">
        <v>15367687858</v>
      </c>
    </row>
    <row r="72" spans="2:14" ht="15.5" x14ac:dyDescent="0.35">
      <c r="C72" t="s">
        <v>93</v>
      </c>
      <c r="D72" s="5">
        <v>-100701143</v>
      </c>
      <c r="E72" s="5">
        <v>-10553974</v>
      </c>
      <c r="F72" s="5">
        <v>595309007</v>
      </c>
      <c r="G72" s="5">
        <v>258506498</v>
      </c>
      <c r="I72" s="5">
        <v>-11579239</v>
      </c>
      <c r="J72" s="5">
        <v>319349174</v>
      </c>
      <c r="K72" s="5">
        <v>109722353</v>
      </c>
      <c r="L72" s="5">
        <v>190470782</v>
      </c>
      <c r="M72" s="5">
        <v>75320025</v>
      </c>
      <c r="N72" s="5">
        <v>53895569</v>
      </c>
    </row>
    <row r="73" spans="2:14" ht="15.5" x14ac:dyDescent="0.35">
      <c r="C73" t="s">
        <v>94</v>
      </c>
      <c r="D73" s="5">
        <v>15668283923</v>
      </c>
      <c r="E73" s="5">
        <v>3141260131</v>
      </c>
      <c r="F73" s="5">
        <v>18513504028</v>
      </c>
      <c r="G73" s="5">
        <v>34515401160</v>
      </c>
      <c r="I73" s="5">
        <v>87123811171</v>
      </c>
      <c r="J73" s="5">
        <v>121286577649</v>
      </c>
      <c r="K73" s="5">
        <v>157512659536</v>
      </c>
      <c r="L73" s="5">
        <v>116131556832</v>
      </c>
      <c r="M73" s="5">
        <v>35020639315</v>
      </c>
      <c r="N73" s="5">
        <v>18626074488</v>
      </c>
    </row>
    <row r="74" spans="2:14" ht="15.5" x14ac:dyDescent="0.35">
      <c r="C74" t="s">
        <v>95</v>
      </c>
      <c r="D74" s="5">
        <v>15668283923</v>
      </c>
      <c r="E74" s="5">
        <v>3141260131</v>
      </c>
      <c r="F74" s="5">
        <v>18155063948</v>
      </c>
      <c r="G74" s="5">
        <v>34515401160</v>
      </c>
      <c r="I74" s="5">
        <v>86765371091</v>
      </c>
      <c r="J74" s="5">
        <v>121182370564</v>
      </c>
      <c r="K74" s="5">
        <v>161908768308</v>
      </c>
      <c r="L74" s="5">
        <v>116925505937</v>
      </c>
      <c r="M74" s="5">
        <v>35783506492</v>
      </c>
      <c r="N74" s="5">
        <v>15421583427</v>
      </c>
    </row>
    <row r="75" spans="2:14" ht="15.5" x14ac:dyDescent="0.35">
      <c r="C75" t="s">
        <v>96</v>
      </c>
      <c r="D75" s="5">
        <v>15668283923</v>
      </c>
      <c r="E75" s="5">
        <v>3141260131</v>
      </c>
      <c r="F75" s="5">
        <v>18155063948</v>
      </c>
      <c r="G75" s="5">
        <v>34515401160</v>
      </c>
      <c r="I75" s="5">
        <v>86765371091</v>
      </c>
      <c r="J75" s="5">
        <v>121182370564</v>
      </c>
      <c r="K75" s="5">
        <v>161908768308</v>
      </c>
      <c r="L75" s="5">
        <v>116925505937</v>
      </c>
      <c r="M75" s="5">
        <v>35783506492</v>
      </c>
      <c r="N75" s="5">
        <v>15421583427</v>
      </c>
    </row>
    <row r="77" spans="2:14" ht="15.5" x14ac:dyDescent="0.35">
      <c r="B77" t="s">
        <v>97</v>
      </c>
      <c r="C77" t="s">
        <v>98</v>
      </c>
    </row>
    <row r="78" spans="2:14" ht="15.5" x14ac:dyDescent="0.35">
      <c r="C78" t="s">
        <v>99</v>
      </c>
    </row>
    <row r="79" spans="2:14" ht="15.5" x14ac:dyDescent="0.35">
      <c r="C79" t="s">
        <v>20</v>
      </c>
      <c r="D79" s="5">
        <v>84315345263</v>
      </c>
      <c r="E79" s="5">
        <v>117421978285</v>
      </c>
      <c r="F79" s="5">
        <v>122845319643</v>
      </c>
      <c r="G79" s="5">
        <v>217795646065</v>
      </c>
      <c r="I79" s="5">
        <v>122845319643</v>
      </c>
      <c r="J79" s="5">
        <v>164738143232</v>
      </c>
      <c r="K79" s="5">
        <v>148154097500</v>
      </c>
      <c r="L79" s="5">
        <v>182883958069</v>
      </c>
      <c r="M79" s="5">
        <v>168017479893</v>
      </c>
      <c r="N79" s="5">
        <v>32794296467</v>
      </c>
    </row>
    <row r="80" spans="2:14" ht="15.5" x14ac:dyDescent="0.35">
      <c r="C80" t="s">
        <v>100</v>
      </c>
      <c r="M80" s="5">
        <v>1466438021</v>
      </c>
      <c r="N80" s="5">
        <v>1466438021</v>
      </c>
    </row>
    <row r="81" spans="3:14" ht="15.5" x14ac:dyDescent="0.35">
      <c r="C81" t="s">
        <v>249</v>
      </c>
      <c r="D81" s="5">
        <v>3289070466</v>
      </c>
      <c r="E81" s="5">
        <v>2522194305</v>
      </c>
      <c r="F81" s="5">
        <v>1835897513</v>
      </c>
      <c r="G81" s="5">
        <v>2527054683</v>
      </c>
      <c r="I81" s="5">
        <v>1835897513</v>
      </c>
      <c r="J81" s="5">
        <v>1539108046</v>
      </c>
      <c r="K81" s="5">
        <v>1246675353</v>
      </c>
      <c r="L81" s="5">
        <v>4495573359</v>
      </c>
      <c r="M81" s="5">
        <v>2279251740</v>
      </c>
      <c r="N81" s="5">
        <v>43415406</v>
      </c>
    </row>
    <row r="82" spans="3:14" ht="15.5" x14ac:dyDescent="0.35">
      <c r="C82" t="s">
        <v>250</v>
      </c>
      <c r="D82" s="5">
        <v>5662094</v>
      </c>
      <c r="E82" s="5">
        <v>10540611</v>
      </c>
      <c r="F82" s="5">
        <v>10540611</v>
      </c>
      <c r="G82" s="5">
        <v>10540602</v>
      </c>
      <c r="I82" s="5">
        <v>10540611</v>
      </c>
      <c r="J82" s="5">
        <v>18694596</v>
      </c>
      <c r="K82" s="5">
        <v>238134535</v>
      </c>
      <c r="L82" s="5">
        <v>534493061</v>
      </c>
      <c r="M82" s="5">
        <v>926449789</v>
      </c>
      <c r="N82" s="5">
        <v>471146230</v>
      </c>
    </row>
    <row r="83" spans="3:14" ht="15.5" x14ac:dyDescent="0.35">
      <c r="C83" t="s">
        <v>251</v>
      </c>
      <c r="M83" s="5">
        <v>1466438021</v>
      </c>
      <c r="N83" s="5">
        <v>1466438021</v>
      </c>
    </row>
    <row r="84" spans="3:14" ht="15.5" x14ac:dyDescent="0.35">
      <c r="C84" t="s">
        <v>102</v>
      </c>
      <c r="D84" s="5">
        <v>1812700070</v>
      </c>
      <c r="E84" s="5">
        <v>2006349682</v>
      </c>
      <c r="F84" s="5">
        <v>2204192193</v>
      </c>
      <c r="G84" s="5">
        <v>2395964850</v>
      </c>
      <c r="I84" s="5">
        <v>2204192193</v>
      </c>
      <c r="J84" s="5">
        <v>2625986695</v>
      </c>
      <c r="K84" s="5">
        <v>1663831692</v>
      </c>
      <c r="L84" s="5">
        <v>262566821</v>
      </c>
      <c r="M84" s="5">
        <v>692777745</v>
      </c>
      <c r="N84" s="5">
        <v>790265083</v>
      </c>
    </row>
    <row r="85" spans="3:14" ht="15.5" x14ac:dyDescent="0.35">
      <c r="C85" t="s">
        <v>252</v>
      </c>
      <c r="D85" s="5">
        <v>1812700070</v>
      </c>
      <c r="E85" s="5">
        <v>2006349682</v>
      </c>
      <c r="F85" s="5">
        <v>2204192193</v>
      </c>
      <c r="G85" s="5">
        <v>2395964850</v>
      </c>
      <c r="I85" s="5">
        <v>2204192193</v>
      </c>
      <c r="J85" s="5">
        <v>2625986695</v>
      </c>
      <c r="K85" s="5">
        <v>1663831692</v>
      </c>
      <c r="L85" s="5">
        <v>262566821</v>
      </c>
      <c r="M85" s="5">
        <v>692777745</v>
      </c>
      <c r="N85" s="5">
        <v>790265083</v>
      </c>
    </row>
    <row r="86" spans="3:14" ht="15.5" x14ac:dyDescent="0.35">
      <c r="C86" t="s">
        <v>103</v>
      </c>
      <c r="D86" s="5">
        <v>22104556992</v>
      </c>
      <c r="E86" s="5">
        <v>15201708897</v>
      </c>
      <c r="F86" s="5">
        <v>12154854845</v>
      </c>
      <c r="G86" s="5">
        <v>13349361765</v>
      </c>
      <c r="I86" s="5">
        <v>12154854845</v>
      </c>
      <c r="J86" s="5">
        <v>9278620568</v>
      </c>
      <c r="K86" s="5">
        <v>10082815516</v>
      </c>
      <c r="L86" s="5">
        <v>9115020054</v>
      </c>
      <c r="M86" s="5">
        <v>7066164986</v>
      </c>
      <c r="N86" s="5">
        <v>3501143527</v>
      </c>
    </row>
    <row r="87" spans="3:14" ht="15.5" x14ac:dyDescent="0.35">
      <c r="C87" t="s">
        <v>83</v>
      </c>
      <c r="D87" s="5">
        <v>468618514</v>
      </c>
      <c r="E87" s="5">
        <v>468618514</v>
      </c>
      <c r="F87" s="5">
        <v>468618514</v>
      </c>
      <c r="I87" s="5">
        <v>468618514</v>
      </c>
      <c r="J87" s="5">
        <v>468618514</v>
      </c>
    </row>
    <row r="88" spans="3:14" ht="15.5" x14ac:dyDescent="0.35">
      <c r="C88" t="s">
        <v>104</v>
      </c>
      <c r="D88" s="5">
        <v>344244910784</v>
      </c>
      <c r="E88" s="5">
        <v>315145705289</v>
      </c>
      <c r="F88" s="5">
        <v>345929768352</v>
      </c>
      <c r="G88" s="5">
        <v>430219376378</v>
      </c>
      <c r="I88" s="5">
        <v>345929768352</v>
      </c>
      <c r="J88" s="5">
        <v>375000067671</v>
      </c>
      <c r="K88" s="5">
        <v>292616796348</v>
      </c>
      <c r="L88" s="5">
        <v>257225475675</v>
      </c>
      <c r="M88" s="5">
        <v>219002058335</v>
      </c>
      <c r="N88" s="5">
        <v>92266921060</v>
      </c>
    </row>
    <row r="89" spans="3:14" ht="15.5" x14ac:dyDescent="0.35">
      <c r="C89" t="s">
        <v>105</v>
      </c>
    </row>
    <row r="90" spans="3:14" ht="15.5" x14ac:dyDescent="0.35">
      <c r="C90" t="s">
        <v>107</v>
      </c>
      <c r="D90" s="5">
        <v>1168582276682</v>
      </c>
      <c r="E90" s="5">
        <v>1176573431112</v>
      </c>
      <c r="F90" s="5">
        <v>1098039924030</v>
      </c>
      <c r="G90" s="5">
        <v>731569942132</v>
      </c>
      <c r="I90" s="5">
        <v>1098039924030</v>
      </c>
      <c r="J90" s="5">
        <v>645755026116</v>
      </c>
      <c r="K90" s="5">
        <v>447567545325</v>
      </c>
      <c r="L90" s="5">
        <v>315198482034</v>
      </c>
      <c r="M90" s="5">
        <v>253926446347</v>
      </c>
      <c r="N90" s="5">
        <v>230909554164</v>
      </c>
    </row>
    <row r="91" spans="3:14" ht="15.5" x14ac:dyDescent="0.35">
      <c r="C91" t="s">
        <v>108</v>
      </c>
      <c r="D91" s="5">
        <v>899993776</v>
      </c>
      <c r="E91" s="5">
        <v>965846980</v>
      </c>
      <c r="F91" s="5">
        <v>1031700183</v>
      </c>
      <c r="I91" s="5">
        <v>1031700183</v>
      </c>
    </row>
    <row r="92" spans="3:14" ht="15.5" x14ac:dyDescent="0.35">
      <c r="C92" t="s">
        <v>562</v>
      </c>
      <c r="K92" s="5">
        <v>2861228334</v>
      </c>
      <c r="L92" s="5">
        <v>5673577798</v>
      </c>
      <c r="M92" s="5">
        <v>5683675407</v>
      </c>
      <c r="N92" s="5">
        <v>7625825284</v>
      </c>
    </row>
    <row r="93" spans="3:14" ht="15.5" x14ac:dyDescent="0.35">
      <c r="C93" t="s">
        <v>109</v>
      </c>
      <c r="D93" s="5">
        <v>302195747</v>
      </c>
      <c r="E93" s="5">
        <v>302195747</v>
      </c>
      <c r="F93" s="5">
        <v>302195747</v>
      </c>
      <c r="G93" s="5">
        <v>313497158</v>
      </c>
      <c r="I93" s="5">
        <v>302195747</v>
      </c>
      <c r="J93" s="5">
        <v>313497158</v>
      </c>
      <c r="K93" s="5">
        <v>546476720</v>
      </c>
      <c r="L93" s="5">
        <v>817138219</v>
      </c>
      <c r="M93" s="5">
        <v>485247358</v>
      </c>
      <c r="N93" s="5">
        <v>509663610</v>
      </c>
    </row>
    <row r="94" spans="3:14" ht="15.5" x14ac:dyDescent="0.35">
      <c r="C94" t="s">
        <v>110</v>
      </c>
      <c r="D94" s="5">
        <v>1235292028440</v>
      </c>
      <c r="E94" s="5">
        <v>1245300962409</v>
      </c>
      <c r="F94" s="5">
        <v>1188509379089</v>
      </c>
      <c r="G94" s="5">
        <v>1033688033225</v>
      </c>
      <c r="I94" s="5">
        <v>1188509379089</v>
      </c>
      <c r="J94" s="5">
        <v>824584739407</v>
      </c>
      <c r="K94" s="5">
        <v>621868454813</v>
      </c>
      <c r="L94" s="5">
        <v>396219273371</v>
      </c>
      <c r="M94" s="5">
        <v>318518488862</v>
      </c>
      <c r="N94" s="5">
        <v>286131053493</v>
      </c>
    </row>
    <row r="95" spans="3:14" ht="15.5" x14ac:dyDescent="0.35">
      <c r="C95" t="s">
        <v>111</v>
      </c>
      <c r="D95" s="5">
        <v>1579536939224</v>
      </c>
      <c r="E95" s="5">
        <v>1560446667698</v>
      </c>
      <c r="F95" s="5">
        <v>1534439147441</v>
      </c>
      <c r="G95" s="5">
        <v>1463907409603</v>
      </c>
      <c r="I95" s="5">
        <v>1534439147441</v>
      </c>
      <c r="J95" s="5">
        <v>1199584807078</v>
      </c>
      <c r="K95" s="5">
        <v>914485251161</v>
      </c>
      <c r="L95" s="5">
        <v>653444749046</v>
      </c>
      <c r="M95" s="5">
        <v>537520547197</v>
      </c>
      <c r="N95" s="5">
        <v>378397974553</v>
      </c>
    </row>
    <row r="96" spans="3:14" ht="15.5" x14ac:dyDescent="0.35">
      <c r="C96" t="s">
        <v>112</v>
      </c>
    </row>
    <row r="97" spans="3:14" ht="15.5" x14ac:dyDescent="0.35">
      <c r="C97" t="s">
        <v>113</v>
      </c>
    </row>
    <row r="98" spans="3:14" ht="15.5" x14ac:dyDescent="0.35">
      <c r="C98" t="s">
        <v>114</v>
      </c>
      <c r="D98" s="5">
        <v>276669204834</v>
      </c>
      <c r="E98" s="5">
        <v>219766550744</v>
      </c>
      <c r="F98" s="5">
        <v>232087631084</v>
      </c>
      <c r="G98" s="5">
        <v>203597880960</v>
      </c>
      <c r="I98" s="5">
        <v>232087631084</v>
      </c>
      <c r="J98" s="5">
        <v>202985829893</v>
      </c>
      <c r="K98" s="5">
        <v>120361156636</v>
      </c>
      <c r="L98" s="5">
        <v>85141508656</v>
      </c>
      <c r="M98" s="5">
        <v>69730812568</v>
      </c>
      <c r="N98" s="5">
        <v>54058635372</v>
      </c>
    </row>
    <row r="99" spans="3:14" ht="15.5" x14ac:dyDescent="0.35">
      <c r="C99" t="s">
        <v>115</v>
      </c>
    </row>
    <row r="100" spans="3:14" ht="15.5" x14ac:dyDescent="0.35">
      <c r="C100" t="s">
        <v>253</v>
      </c>
      <c r="D100" s="5">
        <v>120597595218</v>
      </c>
      <c r="E100" s="5">
        <v>81627442428</v>
      </c>
      <c r="F100" s="5">
        <v>100789260728</v>
      </c>
      <c r="G100" s="5">
        <v>71627157406</v>
      </c>
      <c r="I100" s="5">
        <v>100789260728</v>
      </c>
      <c r="J100" s="5">
        <v>97203315943</v>
      </c>
      <c r="K100" s="5">
        <v>45924275401</v>
      </c>
      <c r="L100" s="5">
        <v>44804332985</v>
      </c>
      <c r="M100" s="5">
        <v>35726077830</v>
      </c>
      <c r="N100" s="5">
        <v>29064275075</v>
      </c>
    </row>
    <row r="101" spans="3:14" ht="15.5" x14ac:dyDescent="0.35">
      <c r="C101" t="s">
        <v>118</v>
      </c>
    </row>
    <row r="102" spans="3:14" ht="15.5" x14ac:dyDescent="0.35">
      <c r="C102" t="s">
        <v>254</v>
      </c>
      <c r="D102" s="5">
        <v>5662094</v>
      </c>
      <c r="E102" s="5">
        <v>10540611</v>
      </c>
      <c r="F102" s="5">
        <v>10540611</v>
      </c>
      <c r="G102" s="5">
        <v>10540602</v>
      </c>
      <c r="I102" s="5">
        <v>10540611</v>
      </c>
      <c r="J102" s="5">
        <v>18694596</v>
      </c>
      <c r="K102" s="5">
        <v>238134535</v>
      </c>
      <c r="L102" s="5">
        <v>534493061</v>
      </c>
      <c r="M102" s="5">
        <v>926449789</v>
      </c>
      <c r="N102" s="5">
        <v>471146230</v>
      </c>
    </row>
    <row r="103" spans="3:14" ht="15.5" x14ac:dyDescent="0.35">
      <c r="C103" t="s">
        <v>116</v>
      </c>
      <c r="D103" s="5">
        <v>39453656207</v>
      </c>
      <c r="E103" s="5">
        <v>35622256246</v>
      </c>
      <c r="F103" s="5">
        <v>34702042214</v>
      </c>
      <c r="G103" s="5">
        <v>43865276528</v>
      </c>
      <c r="I103" s="5">
        <v>34702042214</v>
      </c>
      <c r="J103" s="5">
        <v>34351444857</v>
      </c>
      <c r="K103" s="5">
        <v>35711655568</v>
      </c>
      <c r="L103" s="5">
        <v>30140800081</v>
      </c>
      <c r="M103" s="5">
        <v>9706665696</v>
      </c>
      <c r="N103" s="5">
        <v>4747211100</v>
      </c>
    </row>
    <row r="104" spans="3:14" ht="15.5" x14ac:dyDescent="0.35">
      <c r="C104" t="s">
        <v>117</v>
      </c>
      <c r="D104" s="5">
        <v>10958506544</v>
      </c>
      <c r="E104" s="5">
        <v>4842914632</v>
      </c>
      <c r="F104" s="5">
        <v>7184094654</v>
      </c>
      <c r="G104" s="5">
        <v>6259747298</v>
      </c>
      <c r="I104" s="5">
        <v>7184094654</v>
      </c>
      <c r="J104" s="5">
        <v>5592266891</v>
      </c>
      <c r="K104" s="5">
        <v>3672763515</v>
      </c>
      <c r="L104" s="5">
        <v>2652325151</v>
      </c>
      <c r="M104" s="5">
        <v>1472451875</v>
      </c>
      <c r="N104" s="5">
        <v>2256181589</v>
      </c>
    </row>
    <row r="105" spans="3:14" ht="15.5" x14ac:dyDescent="0.35">
      <c r="C105" t="s">
        <v>607</v>
      </c>
      <c r="D105" s="5">
        <v>768232959</v>
      </c>
      <c r="E105" s="5">
        <v>768232959</v>
      </c>
      <c r="F105" s="5">
        <v>768232959</v>
      </c>
      <c r="I105" s="5">
        <v>768232959</v>
      </c>
      <c r="K105" s="5">
        <v>3353664508</v>
      </c>
      <c r="L105" s="5">
        <v>529557378</v>
      </c>
      <c r="M105" s="5">
        <v>15419167378</v>
      </c>
      <c r="N105" s="5">
        <v>208841378</v>
      </c>
    </row>
    <row r="106" spans="3:14" ht="15.5" x14ac:dyDescent="0.35">
      <c r="C106" t="s">
        <v>120</v>
      </c>
    </row>
    <row r="107" spans="3:14" ht="15.5" x14ac:dyDescent="0.35">
      <c r="C107" t="s">
        <v>313</v>
      </c>
      <c r="D107" s="5">
        <v>453861215771</v>
      </c>
      <c r="E107" s="5">
        <v>479221850216</v>
      </c>
      <c r="F107" s="5">
        <v>439331700854</v>
      </c>
      <c r="G107" s="5">
        <v>414718211060</v>
      </c>
      <c r="I107" s="5">
        <v>439331700854</v>
      </c>
      <c r="J107" s="5">
        <v>192624375316</v>
      </c>
      <c r="K107" s="5">
        <v>75324800000</v>
      </c>
      <c r="L107" s="5">
        <v>13054800000</v>
      </c>
      <c r="M107" s="5">
        <v>19534800000</v>
      </c>
      <c r="N107" s="5">
        <v>26014800000</v>
      </c>
    </row>
    <row r="108" spans="3:14" ht="15.5" x14ac:dyDescent="0.35">
      <c r="C108" t="s">
        <v>121</v>
      </c>
      <c r="D108" s="5">
        <v>104885551812</v>
      </c>
      <c r="E108" s="5">
        <v>96895163868</v>
      </c>
      <c r="F108" s="5">
        <v>88633459918</v>
      </c>
      <c r="G108" s="5">
        <v>81835159126</v>
      </c>
      <c r="I108" s="5">
        <v>88633459918</v>
      </c>
      <c r="J108" s="5">
        <v>65820107606</v>
      </c>
      <c r="K108" s="5">
        <v>31460663109</v>
      </c>
      <c r="L108" s="5">
        <v>6480000000</v>
      </c>
      <c r="M108" s="5">
        <v>6480000000</v>
      </c>
      <c r="N108" s="5">
        <v>17310980000</v>
      </c>
    </row>
    <row r="109" spans="3:14" ht="15.5" x14ac:dyDescent="0.35">
      <c r="C109" t="s">
        <v>122</v>
      </c>
      <c r="D109" s="5">
        <v>471322344234</v>
      </c>
      <c r="E109" s="5">
        <v>498680392083</v>
      </c>
      <c r="F109" s="5">
        <v>463493051617</v>
      </c>
      <c r="G109" s="5">
        <v>439606127851</v>
      </c>
      <c r="I109" s="5">
        <v>463493051617</v>
      </c>
      <c r="J109" s="5">
        <v>234148575037</v>
      </c>
      <c r="K109" s="5">
        <v>127984587941</v>
      </c>
      <c r="L109" s="5">
        <v>29272734873</v>
      </c>
      <c r="M109" s="5">
        <v>35198112423</v>
      </c>
      <c r="N109" s="5">
        <v>75313726078</v>
      </c>
    </row>
    <row r="110" spans="3:14" ht="15.5" x14ac:dyDescent="0.35">
      <c r="C110" t="s">
        <v>123</v>
      </c>
      <c r="D110" s="5">
        <v>471322344234</v>
      </c>
      <c r="E110" s="5">
        <v>498680392083</v>
      </c>
      <c r="F110" s="5">
        <v>463493051617</v>
      </c>
      <c r="G110" s="5">
        <v>439606127851</v>
      </c>
      <c r="I110" s="5">
        <v>463493051617</v>
      </c>
      <c r="J110" s="5">
        <v>234148575037</v>
      </c>
      <c r="K110" s="5">
        <v>127984587941</v>
      </c>
      <c r="L110" s="5">
        <v>29272734873</v>
      </c>
      <c r="M110" s="5">
        <v>35198112423</v>
      </c>
      <c r="N110" s="5">
        <v>75313726078</v>
      </c>
    </row>
    <row r="111" spans="3:14" ht="15.5" x14ac:dyDescent="0.35">
      <c r="C111" t="s">
        <v>314</v>
      </c>
      <c r="N111" s="5">
        <v>30218936000</v>
      </c>
    </row>
    <row r="112" spans="3:14" ht="15.5" x14ac:dyDescent="0.35">
      <c r="C112" t="s">
        <v>124</v>
      </c>
    </row>
    <row r="113" spans="2:14" ht="15.5" x14ac:dyDescent="0.35">
      <c r="C113" t="s">
        <v>125</v>
      </c>
      <c r="D113" s="5">
        <v>463156320815</v>
      </c>
      <c r="E113" s="5">
        <v>490386531064</v>
      </c>
      <c r="F113" s="5">
        <v>455096916888</v>
      </c>
      <c r="G113" s="5">
        <v>432656791342</v>
      </c>
      <c r="I113" s="5">
        <v>455096916888</v>
      </c>
      <c r="J113" s="5">
        <v>226763031427</v>
      </c>
      <c r="K113" s="5">
        <v>120353315921</v>
      </c>
      <c r="L113" s="5">
        <v>13054800000</v>
      </c>
      <c r="M113" s="5">
        <v>19534800000</v>
      </c>
      <c r="N113" s="5">
        <v>26014800000</v>
      </c>
    </row>
    <row r="114" spans="2:14" ht="15.5" x14ac:dyDescent="0.35">
      <c r="C114" t="s">
        <v>126</v>
      </c>
      <c r="D114" s="5">
        <v>747991549068</v>
      </c>
      <c r="E114" s="5">
        <v>718446942827</v>
      </c>
      <c r="F114" s="5">
        <v>695580682701</v>
      </c>
      <c r="G114" s="5">
        <v>643204008811</v>
      </c>
      <c r="I114" s="5">
        <v>695580682701</v>
      </c>
      <c r="J114" s="5">
        <v>437134404930</v>
      </c>
      <c r="K114" s="5">
        <v>248345744577</v>
      </c>
      <c r="L114" s="5">
        <v>114414243529</v>
      </c>
      <c r="M114" s="5">
        <v>104928924991</v>
      </c>
      <c r="N114" s="5">
        <v>129372361450</v>
      </c>
    </row>
    <row r="115" spans="2:14" ht="15.5" x14ac:dyDescent="0.35">
      <c r="C115" t="s">
        <v>127</v>
      </c>
    </row>
    <row r="116" spans="2:14" ht="15.5" x14ac:dyDescent="0.35">
      <c r="C116" t="s">
        <v>128</v>
      </c>
      <c r="D116" s="5">
        <v>262625000000</v>
      </c>
      <c r="E116" s="5">
        <v>262625000000</v>
      </c>
      <c r="F116" s="5">
        <v>262625000000</v>
      </c>
      <c r="G116" s="5">
        <v>262625000000</v>
      </c>
      <c r="I116" s="5">
        <v>262625000000</v>
      </c>
      <c r="J116" s="5">
        <v>262625000000</v>
      </c>
      <c r="K116" s="5">
        <v>262625000000</v>
      </c>
      <c r="L116" s="5">
        <v>262625000000</v>
      </c>
      <c r="M116" s="5">
        <v>262625000000</v>
      </c>
      <c r="N116" s="5">
        <v>210000000000</v>
      </c>
    </row>
    <row r="117" spans="2:14" ht="15.5" x14ac:dyDescent="0.35">
      <c r="C117" t="s">
        <v>129</v>
      </c>
      <c r="D117" s="5">
        <v>106961981615</v>
      </c>
      <c r="E117" s="5">
        <v>106961981615</v>
      </c>
      <c r="F117" s="5">
        <v>106961981615</v>
      </c>
      <c r="G117" s="5">
        <v>106961981615</v>
      </c>
      <c r="I117" s="5">
        <v>106961981615</v>
      </c>
      <c r="J117" s="5">
        <v>106961981615</v>
      </c>
      <c r="K117" s="5">
        <v>106961981615</v>
      </c>
      <c r="L117" s="5">
        <v>106961981615</v>
      </c>
      <c r="M117" s="5">
        <v>106961981615</v>
      </c>
      <c r="N117" s="5">
        <v>7194172646</v>
      </c>
    </row>
    <row r="118" spans="2:14" ht="15.5" x14ac:dyDescent="0.35">
      <c r="C118" t="s">
        <v>130</v>
      </c>
      <c r="D118" s="5">
        <v>402061325434</v>
      </c>
      <c r="E118" s="5">
        <v>412414959006</v>
      </c>
      <c r="F118" s="5">
        <v>409263144901</v>
      </c>
      <c r="G118" s="5">
        <v>391703389960</v>
      </c>
      <c r="I118" s="5">
        <v>409263144901</v>
      </c>
      <c r="J118" s="5">
        <v>362843503070</v>
      </c>
      <c r="K118" s="5">
        <v>294452956680</v>
      </c>
      <c r="L118" s="5">
        <v>167453677966</v>
      </c>
      <c r="M118" s="5">
        <v>61205265437</v>
      </c>
      <c r="N118" s="5">
        <v>30107385328</v>
      </c>
    </row>
    <row r="119" spans="2:14" ht="15.5" x14ac:dyDescent="0.35">
      <c r="C119" t="s">
        <v>257</v>
      </c>
      <c r="D119" s="5">
        <v>52525000000</v>
      </c>
      <c r="E119" s="5">
        <v>52525000000</v>
      </c>
      <c r="F119" s="5">
        <v>52525000000</v>
      </c>
      <c r="G119" s="5">
        <v>52525000000</v>
      </c>
      <c r="I119" s="5">
        <v>52525000000</v>
      </c>
      <c r="J119" s="5">
        <v>52525000000</v>
      </c>
      <c r="K119" s="5">
        <v>42000000000</v>
      </c>
      <c r="L119" s="5">
        <v>42000000000</v>
      </c>
      <c r="M119" s="5">
        <v>42000000000</v>
      </c>
    </row>
    <row r="120" spans="2:14" ht="15.5" x14ac:dyDescent="0.35">
      <c r="C120" t="s">
        <v>258</v>
      </c>
      <c r="D120" s="5">
        <v>349536325434</v>
      </c>
      <c r="E120" s="5">
        <v>359889959006</v>
      </c>
      <c r="F120" s="5">
        <v>356738144901</v>
      </c>
      <c r="G120" s="5">
        <v>339178389960</v>
      </c>
      <c r="I120" s="5">
        <v>356738144901</v>
      </c>
      <c r="J120" s="5">
        <v>310318503070</v>
      </c>
      <c r="K120" s="5">
        <v>252452956680</v>
      </c>
      <c r="L120" s="5">
        <v>125453677966</v>
      </c>
      <c r="M120" s="5">
        <v>19205265437</v>
      </c>
      <c r="N120" s="5">
        <v>30107385328</v>
      </c>
    </row>
    <row r="121" spans="2:14" ht="15.5" x14ac:dyDescent="0.35">
      <c r="C121" t="s">
        <v>259</v>
      </c>
      <c r="D121" s="5">
        <v>402061325434</v>
      </c>
      <c r="E121" s="5">
        <v>412414959006</v>
      </c>
      <c r="F121" s="5">
        <v>409263144901</v>
      </c>
      <c r="G121" s="5">
        <v>391703389960</v>
      </c>
      <c r="I121" s="5">
        <v>409263144901</v>
      </c>
      <c r="J121" s="5">
        <v>362843503070</v>
      </c>
      <c r="K121" s="5">
        <v>294452956680</v>
      </c>
      <c r="L121" s="5">
        <v>167453677966</v>
      </c>
      <c r="M121" s="5">
        <v>61205265437</v>
      </c>
      <c r="N121" s="5">
        <v>30107385328</v>
      </c>
    </row>
    <row r="122" spans="2:14" ht="15.5" x14ac:dyDescent="0.35">
      <c r="C122" t="s">
        <v>131</v>
      </c>
      <c r="D122" s="5">
        <v>59428464593</v>
      </c>
      <c r="E122" s="5">
        <v>59529165736</v>
      </c>
      <c r="F122" s="5">
        <v>59539719710</v>
      </c>
      <c r="G122" s="5">
        <v>59413029217</v>
      </c>
      <c r="I122" s="5">
        <v>59539719710</v>
      </c>
      <c r="J122" s="5">
        <v>29551298949</v>
      </c>
      <c r="K122" s="5">
        <v>2099568289</v>
      </c>
      <c r="L122" s="5">
        <v>1989845936</v>
      </c>
      <c r="M122" s="5">
        <v>1799375154</v>
      </c>
      <c r="N122" s="5">
        <v>1724055129</v>
      </c>
    </row>
    <row r="123" spans="2:14" ht="15.5" x14ac:dyDescent="0.35">
      <c r="C123" t="s">
        <v>10</v>
      </c>
      <c r="D123" s="5">
        <v>831545390156</v>
      </c>
      <c r="E123" s="5">
        <v>841999724871</v>
      </c>
      <c r="F123" s="5">
        <v>838858464740</v>
      </c>
      <c r="G123" s="5">
        <v>820703400792</v>
      </c>
      <c r="I123" s="5">
        <v>838858464740</v>
      </c>
      <c r="J123" s="5">
        <v>762450402148</v>
      </c>
      <c r="K123" s="5">
        <v>666139506584</v>
      </c>
      <c r="L123" s="5">
        <v>539030505517</v>
      </c>
      <c r="M123" s="5">
        <v>432591622206</v>
      </c>
      <c r="N123" s="5">
        <v>249025613103</v>
      </c>
    </row>
    <row r="124" spans="2:14" ht="15.5" x14ac:dyDescent="0.35">
      <c r="C124" t="s">
        <v>132</v>
      </c>
      <c r="D124" s="5">
        <v>1579536939224</v>
      </c>
      <c r="E124" s="5">
        <v>1560446667698</v>
      </c>
      <c r="F124" s="5">
        <v>1534439147441</v>
      </c>
      <c r="G124" s="5">
        <v>1463907409603</v>
      </c>
      <c r="I124" s="5">
        <v>1534439147441</v>
      </c>
      <c r="J124" s="5">
        <v>1199584807078</v>
      </c>
      <c r="K124" s="5">
        <v>914485251161</v>
      </c>
      <c r="L124" s="5">
        <v>653444749046</v>
      </c>
      <c r="M124" s="5">
        <v>537520547197</v>
      </c>
      <c r="N124" s="5">
        <v>378397974553</v>
      </c>
    </row>
    <row r="125" spans="2:14" ht="15.5" x14ac:dyDescent="0.35">
      <c r="C125" t="s">
        <v>133</v>
      </c>
      <c r="D125" s="5">
        <v>2626250000</v>
      </c>
      <c r="E125" s="5">
        <v>2626250000</v>
      </c>
      <c r="F125" s="5">
        <v>2626250000</v>
      </c>
      <c r="G125" s="5">
        <v>2626250000</v>
      </c>
      <c r="I125" s="5">
        <v>2626250000</v>
      </c>
      <c r="J125" s="5">
        <v>2626250000</v>
      </c>
      <c r="K125" s="5">
        <v>2626250000</v>
      </c>
      <c r="L125" s="5">
        <v>2626250000</v>
      </c>
      <c r="M125" s="5">
        <v>2626250000</v>
      </c>
      <c r="N125" s="5">
        <v>100000</v>
      </c>
    </row>
    <row r="127" spans="2:14" ht="15.5" x14ac:dyDescent="0.35">
      <c r="B127" t="s">
        <v>134</v>
      </c>
      <c r="C127" t="s">
        <v>135</v>
      </c>
      <c r="D127" s="5">
        <v>31054464339</v>
      </c>
      <c r="E127" s="5">
        <v>41180181907</v>
      </c>
      <c r="F127" s="5">
        <v>61377329989</v>
      </c>
      <c r="G127" s="5">
        <v>78285042320</v>
      </c>
      <c r="I127" s="5">
        <v>207615953935</v>
      </c>
      <c r="J127" s="5">
        <v>197509785240</v>
      </c>
      <c r="K127" s="5">
        <v>146689607688</v>
      </c>
      <c r="L127" s="5">
        <v>167828547212</v>
      </c>
      <c r="M127" s="5">
        <v>85723688702</v>
      </c>
      <c r="N127" s="5">
        <v>74904093291</v>
      </c>
    </row>
    <row r="128" spans="2:14" ht="15.5" x14ac:dyDescent="0.35">
      <c r="C128" t="s">
        <v>608</v>
      </c>
      <c r="D128" s="5">
        <v>172938758193</v>
      </c>
      <c r="E128" s="5">
        <v>211318170018</v>
      </c>
      <c r="F128" s="5">
        <v>308039387431</v>
      </c>
      <c r="G128" s="5">
        <v>216564981169</v>
      </c>
      <c r="I128" s="5">
        <v>975857289501</v>
      </c>
      <c r="J128" s="5">
        <v>956497139196</v>
      </c>
      <c r="K128" s="5">
        <v>877995914371</v>
      </c>
      <c r="L128" s="5">
        <v>760315526043</v>
      </c>
      <c r="M128" s="5">
        <v>440901720669</v>
      </c>
      <c r="N128" s="5">
        <v>342244393871</v>
      </c>
    </row>
    <row r="129" spans="3:14" ht="15.5" x14ac:dyDescent="0.35">
      <c r="C129" t="s">
        <v>266</v>
      </c>
      <c r="D129" s="5">
        <v>374510668</v>
      </c>
      <c r="E129" s="5">
        <v>500064555</v>
      </c>
      <c r="F129" s="5">
        <v>281154639</v>
      </c>
      <c r="G129" s="5">
        <v>573903279</v>
      </c>
      <c r="I129" s="5">
        <v>2278652645</v>
      </c>
      <c r="J129" s="5">
        <v>2776594945</v>
      </c>
      <c r="K129" s="5">
        <v>3333266824</v>
      </c>
      <c r="L129" s="5">
        <v>2776540558</v>
      </c>
      <c r="M129" s="5">
        <v>1428639195</v>
      </c>
      <c r="N129" s="5">
        <v>563900597</v>
      </c>
    </row>
    <row r="130" spans="3:14" ht="15.5" x14ac:dyDescent="0.35">
      <c r="C130" t="s">
        <v>317</v>
      </c>
      <c r="D130" s="5">
        <v>-125147309219</v>
      </c>
      <c r="E130" s="5">
        <v>-153582666538</v>
      </c>
      <c r="F130" s="5">
        <v>-203438216722</v>
      </c>
      <c r="G130" s="5">
        <v>-128567833287</v>
      </c>
      <c r="I130" s="5">
        <v>-695921184190</v>
      </c>
      <c r="J130" s="5">
        <v>-727125365731</v>
      </c>
      <c r="K130" s="5">
        <v>-716240335844</v>
      </c>
      <c r="L130" s="5">
        <v>-582661546603</v>
      </c>
      <c r="M130" s="5">
        <v>-346229787155</v>
      </c>
      <c r="N130" s="5">
        <v>-251096979362</v>
      </c>
    </row>
    <row r="131" spans="3:14" ht="15.5" x14ac:dyDescent="0.35">
      <c r="C131" t="s">
        <v>363</v>
      </c>
      <c r="D131" s="5">
        <v>-9256763731</v>
      </c>
      <c r="E131" s="5">
        <v>-9180157930</v>
      </c>
      <c r="F131" s="5">
        <v>-36330808005</v>
      </c>
      <c r="G131" s="5">
        <v>-3233221094</v>
      </c>
      <c r="I131" s="5">
        <v>-47272840149</v>
      </c>
      <c r="J131" s="5">
        <v>-16931026785</v>
      </c>
      <c r="K131" s="5">
        <v>-11489816688</v>
      </c>
      <c r="L131" s="5">
        <v>-9798638786</v>
      </c>
      <c r="M131" s="5">
        <v>-6242729840</v>
      </c>
      <c r="N131" s="5">
        <v>-4267425887</v>
      </c>
    </row>
    <row r="132" spans="3:14" ht="15.5" x14ac:dyDescent="0.35">
      <c r="C132" t="s">
        <v>609</v>
      </c>
      <c r="D132" s="5">
        <v>-7854731572</v>
      </c>
      <c r="E132" s="5">
        <v>-7875228198</v>
      </c>
      <c r="F132" s="5">
        <v>-7174187354</v>
      </c>
      <c r="G132" s="5">
        <v>-7052787747</v>
      </c>
      <c r="I132" s="5">
        <v>-27325963872</v>
      </c>
      <c r="J132" s="5">
        <v>-17707556385</v>
      </c>
      <c r="K132" s="5">
        <v>-6909420975</v>
      </c>
      <c r="L132" s="5">
        <v>-2803334000</v>
      </c>
      <c r="M132" s="5">
        <v>-4134154167</v>
      </c>
      <c r="N132" s="5">
        <v>-12539795928</v>
      </c>
    </row>
    <row r="133" spans="3:14" ht="15.5" x14ac:dyDescent="0.35">
      <c r="C133" t="s">
        <v>144</v>
      </c>
      <c r="D133" s="5">
        <v>-45362440943</v>
      </c>
      <c r="E133" s="5">
        <v>43551318126</v>
      </c>
      <c r="F133" s="5">
        <v>40818249190</v>
      </c>
      <c r="G133" s="5">
        <v>188066857611</v>
      </c>
      <c r="I133" s="5">
        <v>252369750126</v>
      </c>
      <c r="J133" s="5">
        <v>112544020495</v>
      </c>
      <c r="K133" s="5">
        <v>41714108437</v>
      </c>
      <c r="L133" s="5">
        <v>-31839492772</v>
      </c>
      <c r="M133" s="5">
        <v>120745103642</v>
      </c>
      <c r="N133" s="5">
        <v>-50794058338</v>
      </c>
    </row>
    <row r="134" spans="3:14" ht="15.5" x14ac:dyDescent="0.35">
      <c r="C134" t="s">
        <v>145</v>
      </c>
      <c r="D134" s="5">
        <v>-18798656418</v>
      </c>
      <c r="E134" s="5">
        <v>-90154841391</v>
      </c>
      <c r="F134" s="5">
        <v>-197145903601</v>
      </c>
      <c r="G134" s="5">
        <v>-153091942507</v>
      </c>
      <c r="I134" s="5">
        <v>-501878527650</v>
      </c>
      <c r="J134" s="5">
        <v>-293469760003</v>
      </c>
      <c r="K134" s="5">
        <v>-223133576694</v>
      </c>
      <c r="L134" s="5">
        <v>-121122576264</v>
      </c>
      <c r="M134" s="5">
        <v>-71245608918</v>
      </c>
      <c r="N134" s="5">
        <v>-13098550875</v>
      </c>
    </row>
    <row r="135" spans="3:14" ht="15.5" x14ac:dyDescent="0.35">
      <c r="C135" t="s">
        <v>610</v>
      </c>
      <c r="J135" s="5">
        <v>2819330581</v>
      </c>
      <c r="K135" s="5">
        <v>2812349464</v>
      </c>
      <c r="L135" s="5">
        <v>10097609</v>
      </c>
      <c r="M135" s="5">
        <v>1942149877</v>
      </c>
      <c r="N135" s="5">
        <v>55214799208</v>
      </c>
    </row>
    <row r="136" spans="3:14" ht="15.5" x14ac:dyDescent="0.35">
      <c r="C136" t="s">
        <v>400</v>
      </c>
      <c r="F136" s="5">
        <v>-1053651251</v>
      </c>
      <c r="I136" s="5">
        <v>-1053651251</v>
      </c>
    </row>
    <row r="137" spans="3:14" ht="15.5" x14ac:dyDescent="0.35">
      <c r="C137" t="s">
        <v>611</v>
      </c>
      <c r="D137" s="5">
        <v>-7521749818</v>
      </c>
      <c r="E137" s="5">
        <v>-12240321108</v>
      </c>
      <c r="F137" s="5">
        <v>-2431780627</v>
      </c>
      <c r="G137" s="5">
        <v>-11036068097</v>
      </c>
      <c r="I137" s="5">
        <v>-23206930288</v>
      </c>
      <c r="J137" s="5">
        <v>-37813348407</v>
      </c>
      <c r="K137" s="5">
        <v>-41441161076</v>
      </c>
      <c r="L137" s="5">
        <v>-14953169900</v>
      </c>
      <c r="M137" s="5">
        <v>-25117845994</v>
      </c>
      <c r="N137" s="5">
        <v>-18511312021</v>
      </c>
    </row>
    <row r="138" spans="3:14" ht="15.5" x14ac:dyDescent="0.35">
      <c r="C138" t="s">
        <v>612</v>
      </c>
      <c r="D138" s="5">
        <v>-500806649</v>
      </c>
      <c r="E138" s="5">
        <v>19350957812</v>
      </c>
      <c r="F138" s="5">
        <v>132384796651</v>
      </c>
      <c r="G138" s="5">
        <v>-77312328884</v>
      </c>
      <c r="I138" s="5">
        <v>-19411847940</v>
      </c>
      <c r="J138" s="5">
        <v>-73746736528</v>
      </c>
      <c r="K138" s="5">
        <v>-61892697780</v>
      </c>
      <c r="L138" s="5">
        <v>-17269020000</v>
      </c>
    </row>
    <row r="139" spans="3:14" ht="15.5" x14ac:dyDescent="0.35">
      <c r="C139" t="s">
        <v>146</v>
      </c>
      <c r="D139" s="5">
        <v>-10776099951</v>
      </c>
      <c r="E139" s="5">
        <v>-97265478095</v>
      </c>
      <c r="F139" s="5">
        <v>-326045268374</v>
      </c>
      <c r="G139" s="5">
        <v>-64743545526</v>
      </c>
      <c r="I139" s="5">
        <v>-458206098171</v>
      </c>
      <c r="J139" s="5">
        <v>-184729005649</v>
      </c>
      <c r="K139" s="5">
        <v>-122612067302</v>
      </c>
      <c r="L139" s="5">
        <v>-88910483973</v>
      </c>
      <c r="M139" s="5">
        <v>-48069912801</v>
      </c>
      <c r="N139" s="5">
        <v>-49802038062</v>
      </c>
    </row>
    <row r="140" spans="3:14" ht="15.5" x14ac:dyDescent="0.35">
      <c r="C140" t="s">
        <v>153</v>
      </c>
      <c r="D140" s="5">
        <v>-45362440943</v>
      </c>
      <c r="E140" s="5">
        <v>43551318126</v>
      </c>
      <c r="F140" s="5">
        <v>40818249190</v>
      </c>
      <c r="G140" s="5">
        <v>188066857611</v>
      </c>
      <c r="I140" s="5">
        <v>252369750126</v>
      </c>
      <c r="J140" s="5">
        <v>112544020495</v>
      </c>
      <c r="K140" s="5">
        <v>41714108437</v>
      </c>
      <c r="L140" s="5">
        <v>-31839492772</v>
      </c>
      <c r="M140" s="5">
        <v>120745103642</v>
      </c>
      <c r="N140" s="5">
        <v>-50794058338</v>
      </c>
    </row>
    <row r="141" spans="3:14" ht="15.5" x14ac:dyDescent="0.35">
      <c r="C141" t="s">
        <v>341</v>
      </c>
      <c r="M141" s="5">
        <v>157575000000</v>
      </c>
    </row>
    <row r="142" spans="3:14" ht="15.5" x14ac:dyDescent="0.35">
      <c r="C142" t="s">
        <v>613</v>
      </c>
      <c r="M142" s="5">
        <v>100000000</v>
      </c>
      <c r="N142" s="5">
        <v>3000000000</v>
      </c>
    </row>
    <row r="143" spans="3:14" ht="15.5" x14ac:dyDescent="0.35">
      <c r="C143" t="s">
        <v>511</v>
      </c>
      <c r="D143" s="5">
        <v>-22881864457</v>
      </c>
      <c r="E143" s="5">
        <v>-22145336373</v>
      </c>
      <c r="F143" s="5">
        <v>-18649604205</v>
      </c>
      <c r="G143" s="5">
        <v>-15466761191</v>
      </c>
      <c r="I143" s="5">
        <v>-61399123783</v>
      </c>
      <c r="J143" s="5">
        <v>-42291796887</v>
      </c>
      <c r="K143" s="5">
        <v>-12730000000</v>
      </c>
      <c r="L143" s="5">
        <v>-6480000000</v>
      </c>
      <c r="M143" s="5">
        <v>-17310980000</v>
      </c>
      <c r="N143" s="5">
        <v>-75802654082</v>
      </c>
    </row>
    <row r="144" spans="3:14" ht="15.5" x14ac:dyDescent="0.35">
      <c r="C144" t="s">
        <v>572</v>
      </c>
      <c r="D144" s="5">
        <v>-26122618638</v>
      </c>
      <c r="I144" s="5">
        <v>-40357308499</v>
      </c>
      <c r="J144" s="5">
        <v>-52472475000</v>
      </c>
      <c r="K144" s="5">
        <v>-34797812500</v>
      </c>
      <c r="L144" s="5">
        <v>-10469882772</v>
      </c>
      <c r="M144" s="5">
        <v>-4610306358</v>
      </c>
      <c r="N144" s="5">
        <v>-4565259388</v>
      </c>
    </row>
    <row r="145" spans="2:14" ht="15.5" x14ac:dyDescent="0.35">
      <c r="C145" t="s">
        <v>614</v>
      </c>
      <c r="G145" s="5">
        <v>-106983210</v>
      </c>
      <c r="K145" s="5">
        <v>2909630230</v>
      </c>
    </row>
    <row r="146" spans="2:14" ht="15.5" x14ac:dyDescent="0.35">
      <c r="C146" t="s">
        <v>549</v>
      </c>
      <c r="J146" s="5">
        <v>-3353664508</v>
      </c>
      <c r="K146" s="5">
        <v>-529557378</v>
      </c>
      <c r="L146" s="5">
        <v>-14889610000</v>
      </c>
      <c r="M146" s="5">
        <v>-15008610000</v>
      </c>
      <c r="N146" s="5">
        <v>-6580944868</v>
      </c>
    </row>
    <row r="147" spans="2:14" ht="15.5" x14ac:dyDescent="0.35">
      <c r="C147" t="s">
        <v>615</v>
      </c>
      <c r="D147" s="5">
        <v>-9251067905</v>
      </c>
      <c r="E147" s="5">
        <v>1676542100</v>
      </c>
      <c r="F147" s="5">
        <v>-9239139904</v>
      </c>
      <c r="G147" s="5">
        <v>5326272999</v>
      </c>
      <c r="I147" s="5">
        <v>-9239139904</v>
      </c>
      <c r="J147" s="5">
        <v>-9980663110</v>
      </c>
      <c r="K147" s="5">
        <v>-3138151915</v>
      </c>
    </row>
    <row r="148" spans="2:14" ht="15.5" x14ac:dyDescent="0.35">
      <c r="C148" t="s">
        <v>616</v>
      </c>
      <c r="I148" s="5">
        <v>30000000000</v>
      </c>
      <c r="J148" s="5">
        <v>27601000000</v>
      </c>
    </row>
    <row r="149" spans="2:14" ht="15.5" x14ac:dyDescent="0.35">
      <c r="C149" t="s">
        <v>617</v>
      </c>
      <c r="D149" s="5">
        <v>7645797601</v>
      </c>
      <c r="E149" s="5">
        <v>-7645797601</v>
      </c>
      <c r="F149" s="5">
        <v>18790903299</v>
      </c>
      <c r="G149" s="5">
        <v>-18790903299</v>
      </c>
    </row>
    <row r="150" spans="2:14" ht="15.5" x14ac:dyDescent="0.35">
      <c r="C150" t="s">
        <v>273</v>
      </c>
      <c r="D150" s="5">
        <v>5247312456</v>
      </c>
      <c r="E150" s="5">
        <v>71665910000</v>
      </c>
      <c r="F150" s="5">
        <v>49916090000</v>
      </c>
      <c r="G150" s="5">
        <v>217105232312</v>
      </c>
      <c r="I150" s="5">
        <v>333365322312</v>
      </c>
      <c r="J150" s="5">
        <v>193041620000</v>
      </c>
      <c r="K150" s="5">
        <v>90000000000</v>
      </c>
      <c r="N150" s="5">
        <v>33154800000</v>
      </c>
    </row>
    <row r="151" spans="2:14" ht="15.5" x14ac:dyDescent="0.35">
      <c r="C151" t="s">
        <v>163</v>
      </c>
      <c r="D151" s="5">
        <v>-33106633022</v>
      </c>
      <c r="E151" s="5">
        <v>-5423341358</v>
      </c>
      <c r="F151" s="5">
        <v>-94950324422</v>
      </c>
      <c r="G151" s="5">
        <v>113259957424</v>
      </c>
      <c r="I151" s="5">
        <v>-41892823589</v>
      </c>
      <c r="J151" s="5">
        <v>16584045732</v>
      </c>
      <c r="K151" s="5">
        <v>-34729860569</v>
      </c>
      <c r="L151" s="5">
        <v>14866478176</v>
      </c>
      <c r="M151" s="5">
        <v>135223183426</v>
      </c>
      <c r="N151" s="5">
        <v>11011484078</v>
      </c>
    </row>
    <row r="152" spans="2:14" ht="15.5" x14ac:dyDescent="0.35">
      <c r="C152" t="s">
        <v>164</v>
      </c>
      <c r="E152" s="5">
        <v>122845319643</v>
      </c>
      <c r="I152" s="5">
        <v>164738143232</v>
      </c>
      <c r="J152" s="5">
        <v>148154097500</v>
      </c>
      <c r="K152" s="5">
        <v>182883958069</v>
      </c>
      <c r="L152" s="5">
        <v>168017479893</v>
      </c>
      <c r="M152" s="5">
        <v>32794296467</v>
      </c>
      <c r="N152" s="5">
        <v>21782812389</v>
      </c>
    </row>
    <row r="153" spans="2:14" ht="15.5" x14ac:dyDescent="0.35">
      <c r="C153" t="s">
        <v>166</v>
      </c>
      <c r="D153" s="5">
        <v>-33106633022</v>
      </c>
      <c r="E153" s="5">
        <v>117421978285</v>
      </c>
      <c r="F153" s="5">
        <v>-94950324422</v>
      </c>
      <c r="G153" s="5">
        <v>113259957424</v>
      </c>
      <c r="I153" s="5">
        <v>122845319643</v>
      </c>
      <c r="J153" s="5">
        <v>164738143232</v>
      </c>
      <c r="K153" s="5">
        <v>148154097500</v>
      </c>
      <c r="L153" s="5">
        <v>182883958069</v>
      </c>
      <c r="M153" s="5">
        <v>168017479893</v>
      </c>
      <c r="N153" s="5">
        <v>32794296467</v>
      </c>
    </row>
    <row r="155" spans="2:14" ht="15.5" x14ac:dyDescent="0.35">
      <c r="B155" t="s">
        <v>167</v>
      </c>
      <c r="C155" t="s">
        <v>12</v>
      </c>
      <c r="D155" s="5">
        <v>2630000000</v>
      </c>
      <c r="E155" s="5">
        <v>2630000000</v>
      </c>
      <c r="F155" s="5">
        <v>2630000000</v>
      </c>
      <c r="G155" s="5">
        <v>2630000000</v>
      </c>
      <c r="I155" s="5">
        <v>2630000000</v>
      </c>
      <c r="J155" s="5">
        <v>2630000000</v>
      </c>
      <c r="K155" s="5">
        <v>2630000000</v>
      </c>
      <c r="L155" s="5">
        <v>2630000000</v>
      </c>
      <c r="M155" s="5">
        <v>2630000000</v>
      </c>
      <c r="N155" s="5">
        <v>0</v>
      </c>
    </row>
    <row r="156" spans="2:14" ht="15.5" x14ac:dyDescent="0.35">
      <c r="C156" t="s">
        <v>168</v>
      </c>
      <c r="D156" s="5">
        <v>6</v>
      </c>
      <c r="E156" s="6">
        <v>1.2</v>
      </c>
      <c r="F156" s="6">
        <v>6.82</v>
      </c>
      <c r="G156" s="6">
        <v>13.04</v>
      </c>
    </row>
    <row r="157" spans="2:14" ht="15.5" x14ac:dyDescent="0.35">
      <c r="C157" t="s">
        <v>169</v>
      </c>
      <c r="D157" s="6">
        <v>27.83</v>
      </c>
      <c r="E157" s="6">
        <v>166.67</v>
      </c>
      <c r="F157" s="6">
        <v>35.479999999999997</v>
      </c>
      <c r="G157" s="6">
        <v>15.11</v>
      </c>
    </row>
    <row r="158" spans="2:14" ht="15.5" x14ac:dyDescent="0.35">
      <c r="C158" t="s">
        <v>63</v>
      </c>
      <c r="D158" s="6">
        <v>2.09</v>
      </c>
      <c r="E158" s="6">
        <v>3.22</v>
      </c>
      <c r="F158" s="6">
        <v>2.9</v>
      </c>
      <c r="G158" s="6">
        <v>2.29</v>
      </c>
    </row>
    <row r="159" spans="2:14" ht="15.5" x14ac:dyDescent="0.35">
      <c r="C159" t="s">
        <v>170</v>
      </c>
      <c r="D159" s="5">
        <v>46510000000</v>
      </c>
      <c r="E159" s="5">
        <v>32720000000</v>
      </c>
      <c r="F159" s="5">
        <v>48950000000</v>
      </c>
      <c r="G159" s="5">
        <v>62120000000</v>
      </c>
    </row>
    <row r="160" spans="2:14" ht="15.5" x14ac:dyDescent="0.35">
      <c r="C160" t="s">
        <v>171</v>
      </c>
      <c r="D160" s="6">
        <v>0.01</v>
      </c>
      <c r="E160" s="6">
        <v>2E-3</v>
      </c>
      <c r="F160" s="6">
        <v>1.1699999999999999E-2</v>
      </c>
      <c r="G160" s="6">
        <v>2.3399999999999997E-2</v>
      </c>
    </row>
    <row r="161" spans="3:7" ht="15.5" x14ac:dyDescent="0.35">
      <c r="C161" t="s">
        <v>172</v>
      </c>
      <c r="D161" s="6">
        <v>2.0400000000000001E-2</v>
      </c>
      <c r="E161" s="6">
        <v>4.0000000000000001E-3</v>
      </c>
      <c r="F161" s="6">
        <v>2.3E-2</v>
      </c>
      <c r="G161" s="6">
        <v>4.4999999999999998E-2</v>
      </c>
    </row>
    <row r="162" spans="3:7" ht="15.5" x14ac:dyDescent="0.35">
      <c r="C162" t="s">
        <v>173</v>
      </c>
      <c r="D162" s="6">
        <v>1.9699999999999999E-2</v>
      </c>
      <c r="E162" s="6">
        <v>9.1999999999999998E-3</v>
      </c>
      <c r="F162" s="6">
        <v>2.29E-2</v>
      </c>
      <c r="G162" s="6">
        <v>3.8300000000000001E-2</v>
      </c>
    </row>
    <row r="163" spans="3:7" ht="15.5" x14ac:dyDescent="0.35">
      <c r="C163" t="s">
        <v>174</v>
      </c>
      <c r="D163" s="6">
        <v>3.32</v>
      </c>
      <c r="E163" s="6">
        <v>1.55</v>
      </c>
      <c r="F163" s="6">
        <v>4.09</v>
      </c>
      <c r="G163" s="6">
        <v>6.25</v>
      </c>
    </row>
    <row r="164" spans="3:7" ht="15.5" x14ac:dyDescent="0.35">
      <c r="C164" t="s">
        <v>175</v>
      </c>
      <c r="D164" s="5">
        <v>832000000000</v>
      </c>
      <c r="E164" s="5">
        <v>842000000000</v>
      </c>
      <c r="F164" s="5">
        <v>839000000000</v>
      </c>
      <c r="G164" s="5">
        <v>821000000000</v>
      </c>
    </row>
    <row r="165" spans="3:7" ht="15.5" x14ac:dyDescent="0.35">
      <c r="C165" t="s">
        <v>176</v>
      </c>
      <c r="D165" s="6">
        <v>0.56999999999999995</v>
      </c>
      <c r="E165" s="6">
        <v>0.67</v>
      </c>
      <c r="F165" s="6">
        <v>0.82</v>
      </c>
      <c r="G165" s="6">
        <v>0.68</v>
      </c>
    </row>
    <row r="166" spans="3:7" ht="15.5" x14ac:dyDescent="0.35">
      <c r="C166" t="s">
        <v>177</v>
      </c>
      <c r="D166" s="5">
        <v>294</v>
      </c>
      <c r="E166" s="6">
        <v>297.94</v>
      </c>
      <c r="F166" s="6">
        <v>296.74</v>
      </c>
      <c r="G166" s="6">
        <v>289.88</v>
      </c>
    </row>
    <row r="167" spans="3:7" ht="15.5" x14ac:dyDescent="0.35">
      <c r="C167" t="s">
        <v>178</v>
      </c>
      <c r="D167" s="6">
        <v>0.56999999999999995</v>
      </c>
      <c r="E167" s="6">
        <v>0.67</v>
      </c>
      <c r="F167" s="6">
        <v>0.82</v>
      </c>
      <c r="G167" s="6">
        <v>0.68</v>
      </c>
    </row>
    <row r="168" spans="3:7" ht="15.5" x14ac:dyDescent="0.35">
      <c r="C168" t="s">
        <v>179</v>
      </c>
      <c r="D168" s="6">
        <v>293.66000000000003</v>
      </c>
      <c r="E168" s="6">
        <v>297.57</v>
      </c>
      <c r="F168" s="6">
        <v>296.35000000000002</v>
      </c>
      <c r="G168" s="6">
        <v>289.88</v>
      </c>
    </row>
    <row r="169" spans="3:7" ht="15.5" x14ac:dyDescent="0.35">
      <c r="C169" t="s">
        <v>180</v>
      </c>
      <c r="D169" s="5">
        <v>98000000000</v>
      </c>
      <c r="E169" s="5">
        <v>90000000000</v>
      </c>
      <c r="F169" s="5">
        <v>80000000000</v>
      </c>
      <c r="G169" s="5">
        <v>74000000000</v>
      </c>
    </row>
    <row r="170" spans="3:7" ht="15.5" x14ac:dyDescent="0.35">
      <c r="C170" t="s">
        <v>181</v>
      </c>
      <c r="D170" s="5">
        <v>454000000000</v>
      </c>
      <c r="E170" s="5">
        <v>479000000000</v>
      </c>
      <c r="F170" s="5">
        <v>439000000000</v>
      </c>
      <c r="G170" s="5">
        <v>415000000000</v>
      </c>
    </row>
    <row r="171" spans="3:7" ht="15.5" x14ac:dyDescent="0.35">
      <c r="C171" t="s">
        <v>182</v>
      </c>
      <c r="D171" s="5">
        <v>772000000000</v>
      </c>
      <c r="E171" s="5">
        <v>782000000000</v>
      </c>
      <c r="F171" s="5">
        <v>779000000000</v>
      </c>
      <c r="G171" s="5">
        <v>761000000000</v>
      </c>
    </row>
    <row r="172" spans="3:7" ht="15.5" x14ac:dyDescent="0.35">
      <c r="C172" t="s">
        <v>24</v>
      </c>
      <c r="D172" s="5">
        <v>551000000000</v>
      </c>
      <c r="E172" s="5">
        <v>569000000000</v>
      </c>
      <c r="F172" s="5">
        <v>520000000000</v>
      </c>
      <c r="G172" s="5">
        <v>488000000000</v>
      </c>
    </row>
    <row r="173" spans="3:7" ht="15.5" x14ac:dyDescent="0.35">
      <c r="C173" t="s">
        <v>21</v>
      </c>
      <c r="D173" s="5">
        <v>467000000000</v>
      </c>
      <c r="E173" s="5">
        <v>452000000000</v>
      </c>
      <c r="F173" s="5">
        <v>397000000000</v>
      </c>
      <c r="G173" s="5">
        <v>270000000000</v>
      </c>
    </row>
    <row r="174" spans="3:7" ht="15.5" x14ac:dyDescent="0.35">
      <c r="C174" t="s">
        <v>183</v>
      </c>
      <c r="D174" s="5">
        <v>68000000000</v>
      </c>
      <c r="E174" s="5">
        <v>95000000000</v>
      </c>
      <c r="F174" s="5">
        <v>114000000000</v>
      </c>
      <c r="G174" s="5">
        <v>227000000000</v>
      </c>
    </row>
    <row r="175" spans="3:7" ht="15.5" x14ac:dyDescent="0.35">
      <c r="C175" t="s">
        <v>184</v>
      </c>
      <c r="D175" s="5">
        <v>31000000000</v>
      </c>
      <c r="E175" s="5">
        <v>41000000000</v>
      </c>
      <c r="F175" s="5">
        <v>61000000000</v>
      </c>
      <c r="G175" s="5">
        <v>78000000000</v>
      </c>
    </row>
    <row r="176" spans="3:7" ht="15.5" x14ac:dyDescent="0.35">
      <c r="C176" t="s">
        <v>185</v>
      </c>
      <c r="D176" s="5">
        <v>-11000000000</v>
      </c>
      <c r="E176" s="5">
        <v>-97000000000</v>
      </c>
      <c r="F176" s="5">
        <v>-326000000000</v>
      </c>
      <c r="G176" s="5">
        <v>-65000000000</v>
      </c>
    </row>
    <row r="177" spans="3:14" ht="15.5" x14ac:dyDescent="0.35">
      <c r="C177" t="s">
        <v>13</v>
      </c>
      <c r="D177" s="5">
        <v>20000000000</v>
      </c>
      <c r="E177" s="5">
        <v>-56000000000</v>
      </c>
      <c r="F177" s="5">
        <v>-265000000000</v>
      </c>
      <c r="G177" s="5">
        <v>14000000000</v>
      </c>
    </row>
    <row r="178" spans="3:14" ht="15.5" x14ac:dyDescent="0.35">
      <c r="C178" t="s">
        <v>16</v>
      </c>
      <c r="D178" s="6">
        <v>7.72</v>
      </c>
      <c r="E178" s="6">
        <v>-21.36</v>
      </c>
      <c r="F178" s="6">
        <v>-100.78</v>
      </c>
      <c r="G178" s="6">
        <v>5.16</v>
      </c>
    </row>
    <row r="179" spans="3:14" ht="15.5" x14ac:dyDescent="0.35">
      <c r="C179" t="s">
        <v>48</v>
      </c>
      <c r="I179" s="6">
        <v>33.18</v>
      </c>
      <c r="J179" s="6">
        <v>46.06</v>
      </c>
      <c r="K179" s="6">
        <v>59.93</v>
      </c>
      <c r="L179" s="6">
        <v>44.16</v>
      </c>
      <c r="M179" s="6">
        <v>13.31</v>
      </c>
      <c r="N179" s="6">
        <v>184956.6</v>
      </c>
    </row>
    <row r="180" spans="3:14" ht="15.5" x14ac:dyDescent="0.35">
      <c r="C180" t="s">
        <v>62</v>
      </c>
      <c r="I180" s="6">
        <v>7.29</v>
      </c>
      <c r="J180" s="6">
        <v>4.6500000000000004</v>
      </c>
      <c r="K180" s="6">
        <v>3.6</v>
      </c>
      <c r="L180" s="6">
        <v>4.9400000000000004</v>
      </c>
      <c r="M180" s="6">
        <v>12.85</v>
      </c>
      <c r="N180" s="5">
        <v>0</v>
      </c>
    </row>
    <row r="181" spans="3:14" ht="15.5" x14ac:dyDescent="0.35">
      <c r="C181" t="s">
        <v>65</v>
      </c>
      <c r="I181" s="6">
        <v>0.72</v>
      </c>
      <c r="J181" s="6">
        <v>0.55000000000000004</v>
      </c>
      <c r="K181" s="6">
        <v>0.6</v>
      </c>
      <c r="L181" s="6">
        <v>0.73</v>
      </c>
      <c r="M181" s="6">
        <v>1.05</v>
      </c>
      <c r="N181" s="5">
        <v>0</v>
      </c>
    </row>
    <row r="182" spans="3:14" ht="15.5" x14ac:dyDescent="0.35">
      <c r="C182" t="s">
        <v>186</v>
      </c>
      <c r="I182" s="5">
        <v>199540000000</v>
      </c>
      <c r="J182" s="5">
        <v>206410000000</v>
      </c>
      <c r="K182" s="5">
        <v>211230000000</v>
      </c>
      <c r="L182" s="5">
        <v>152010000000</v>
      </c>
      <c r="M182" s="5">
        <v>67220000000</v>
      </c>
      <c r="N182" s="5">
        <v>55680000000</v>
      </c>
    </row>
    <row r="183" spans="3:14" ht="15.5" x14ac:dyDescent="0.35">
      <c r="C183" t="s">
        <v>187</v>
      </c>
      <c r="I183" s="6">
        <v>5.6799999999999996E-2</v>
      </c>
      <c r="J183" s="6">
        <v>0.1008</v>
      </c>
      <c r="K183" s="6">
        <v>0.1721</v>
      </c>
      <c r="L183" s="6">
        <v>0.17749999999999999</v>
      </c>
      <c r="M183" s="6">
        <v>6.5000000000000002E-2</v>
      </c>
      <c r="N183" s="6">
        <v>4.8899999999999999E-2</v>
      </c>
    </row>
    <row r="184" spans="3:14" ht="15.5" x14ac:dyDescent="0.35">
      <c r="C184" t="s">
        <v>188</v>
      </c>
      <c r="I184" s="6">
        <v>0.1118</v>
      </c>
      <c r="J184" s="6">
        <v>0.16510000000000002</v>
      </c>
      <c r="K184" s="6">
        <v>0.23699999999999999</v>
      </c>
      <c r="L184" s="6">
        <v>0.21600000000000003</v>
      </c>
      <c r="M184" s="6">
        <v>8.1099999999999992E-2</v>
      </c>
      <c r="N184" s="6">
        <v>7.4800000000000005E-2</v>
      </c>
    </row>
    <row r="185" spans="3:14" ht="15.5" x14ac:dyDescent="0.35">
      <c r="C185" t="s">
        <v>189</v>
      </c>
      <c r="I185" s="6">
        <v>0.1094</v>
      </c>
      <c r="J185" s="6">
        <v>0.16339999999999999</v>
      </c>
      <c r="K185" s="6">
        <v>0.254</v>
      </c>
      <c r="L185" s="6">
        <v>0.24239999999999998</v>
      </c>
      <c r="M185" s="6">
        <v>0.10779999999999999</v>
      </c>
      <c r="N185" s="6">
        <v>0.20440000000000003</v>
      </c>
    </row>
    <row r="186" spans="3:14" ht="15.5" x14ac:dyDescent="0.35">
      <c r="C186" t="s">
        <v>190</v>
      </c>
      <c r="I186" s="6">
        <v>4.5999999999999996</v>
      </c>
      <c r="J186" s="6">
        <v>8.26</v>
      </c>
      <c r="K186" s="6">
        <v>25.04</v>
      </c>
      <c r="L186" s="6">
        <v>44.79</v>
      </c>
      <c r="M186" s="6">
        <v>10.33</v>
      </c>
      <c r="N186" s="6">
        <v>2.64</v>
      </c>
    </row>
    <row r="187" spans="3:14" ht="15.5" x14ac:dyDescent="0.35">
      <c r="C187" t="s">
        <v>59</v>
      </c>
      <c r="I187" s="6">
        <v>0.82</v>
      </c>
      <c r="J187" s="6">
        <v>0.77</v>
      </c>
      <c r="K187" s="6">
        <v>0.85</v>
      </c>
      <c r="L187" s="6">
        <v>1.07</v>
      </c>
      <c r="M187" s="6">
        <v>1.04</v>
      </c>
      <c r="N187" s="5">
        <v>0</v>
      </c>
    </row>
    <row r="188" spans="3:14" ht="15.5" x14ac:dyDescent="0.35">
      <c r="C188" t="s">
        <v>56</v>
      </c>
      <c r="I188" s="6">
        <v>296.74</v>
      </c>
      <c r="J188" s="6">
        <v>279.07</v>
      </c>
      <c r="K188" s="6">
        <v>252.85</v>
      </c>
      <c r="L188" s="6">
        <v>204.49</v>
      </c>
      <c r="M188" s="6">
        <v>164.03</v>
      </c>
      <c r="N188" s="6">
        <v>2473015.58</v>
      </c>
    </row>
    <row r="189" spans="3:14" ht="15.5" x14ac:dyDescent="0.35">
      <c r="C189" t="s">
        <v>191</v>
      </c>
      <c r="I189" s="6">
        <v>0.82</v>
      </c>
      <c r="J189" s="6">
        <v>0.77</v>
      </c>
      <c r="K189" s="6">
        <v>0.85</v>
      </c>
      <c r="L189" s="6">
        <v>1.07</v>
      </c>
      <c r="M189" s="6">
        <v>1.04</v>
      </c>
      <c r="N189" s="5">
        <v>0</v>
      </c>
    </row>
    <row r="190" spans="3:14" ht="15.5" x14ac:dyDescent="0.35">
      <c r="C190" t="s">
        <v>192</v>
      </c>
      <c r="I190" s="6">
        <v>296.35000000000002</v>
      </c>
      <c r="J190" s="6">
        <v>279.07</v>
      </c>
      <c r="K190" s="6">
        <v>252.85</v>
      </c>
      <c r="L190" s="6">
        <v>204.49</v>
      </c>
      <c r="M190" s="6">
        <v>164.03</v>
      </c>
      <c r="N190" s="6">
        <v>2473015.58</v>
      </c>
    </row>
    <row r="191" spans="3:14" ht="15.5" x14ac:dyDescent="0.35">
      <c r="C191" t="s">
        <v>193</v>
      </c>
      <c r="I191" s="5">
        <v>80000000000</v>
      </c>
      <c r="J191" s="5">
        <v>55000000000</v>
      </c>
      <c r="K191" s="5">
        <v>21000000000</v>
      </c>
      <c r="L191" s="5">
        <v>6000000000</v>
      </c>
      <c r="M191" s="5">
        <v>6000000000</v>
      </c>
      <c r="N191" s="5">
        <v>17000000000</v>
      </c>
    </row>
    <row r="192" spans="3:14" ht="15.5" x14ac:dyDescent="0.35">
      <c r="C192" t="s">
        <v>194</v>
      </c>
      <c r="I192" s="5">
        <v>439000000000</v>
      </c>
      <c r="J192" s="5">
        <v>193000000000</v>
      </c>
      <c r="K192" s="5">
        <v>75000000000</v>
      </c>
      <c r="L192" s="5">
        <v>13000000000</v>
      </c>
      <c r="M192" s="5">
        <v>20000000000</v>
      </c>
      <c r="N192" s="5">
        <v>56000000000</v>
      </c>
    </row>
    <row r="193" spans="2:14" ht="15.5" x14ac:dyDescent="0.35">
      <c r="C193" t="s">
        <v>26</v>
      </c>
      <c r="I193" s="5">
        <v>520000000000</v>
      </c>
      <c r="J193" s="5">
        <v>248000000000</v>
      </c>
      <c r="K193" s="5">
        <v>97000000000</v>
      </c>
      <c r="L193" s="5">
        <v>20000000000</v>
      </c>
      <c r="M193" s="5">
        <v>26000000000</v>
      </c>
      <c r="N193" s="5">
        <v>74000000000</v>
      </c>
    </row>
    <row r="194" spans="2:14" ht="15.5" x14ac:dyDescent="0.35">
      <c r="C194" t="s">
        <v>23</v>
      </c>
      <c r="I194" s="5">
        <v>397000000000</v>
      </c>
      <c r="J194" s="5">
        <v>83000000000</v>
      </c>
      <c r="K194" s="5">
        <v>-51000000000</v>
      </c>
      <c r="L194" s="5">
        <v>-163000000000</v>
      </c>
      <c r="M194" s="5">
        <v>-142000000000</v>
      </c>
      <c r="N194" s="5">
        <v>41000000000</v>
      </c>
    </row>
    <row r="195" spans="2:14" ht="15.5" x14ac:dyDescent="0.35">
      <c r="C195" t="s">
        <v>195</v>
      </c>
      <c r="I195" s="5">
        <v>114000000000</v>
      </c>
      <c r="J195" s="5">
        <v>172000000000</v>
      </c>
      <c r="K195" s="5">
        <v>172000000000</v>
      </c>
      <c r="L195" s="5">
        <v>172000000000</v>
      </c>
      <c r="M195" s="5">
        <v>149000000000</v>
      </c>
      <c r="N195" s="5">
        <v>38000000000</v>
      </c>
    </row>
    <row r="196" spans="2:14" ht="15.5" x14ac:dyDescent="0.35">
      <c r="C196" t="s">
        <v>196</v>
      </c>
      <c r="I196" s="5">
        <v>208000000000</v>
      </c>
      <c r="J196" s="5">
        <v>198000000000</v>
      </c>
      <c r="K196" s="5">
        <v>147000000000</v>
      </c>
      <c r="L196" s="5">
        <v>168000000000</v>
      </c>
      <c r="M196" s="5">
        <v>86000000000</v>
      </c>
      <c r="N196" s="5">
        <v>75000000000</v>
      </c>
    </row>
    <row r="197" spans="2:14" ht="15.5" x14ac:dyDescent="0.35">
      <c r="C197" t="s">
        <v>197</v>
      </c>
      <c r="I197" s="5">
        <v>-458000000000</v>
      </c>
      <c r="J197" s="5">
        <v>-185000000000</v>
      </c>
      <c r="K197" s="5">
        <v>-123000000000</v>
      </c>
      <c r="L197" s="5">
        <v>-89000000000</v>
      </c>
      <c r="M197" s="5">
        <v>-48000000000</v>
      </c>
      <c r="N197" s="5">
        <v>-50000000000</v>
      </c>
    </row>
    <row r="198" spans="2:14" ht="15.5" x14ac:dyDescent="0.35">
      <c r="C198" t="s">
        <v>15</v>
      </c>
      <c r="I198" s="5">
        <v>-251000000000</v>
      </c>
      <c r="J198" s="5">
        <v>13000000000</v>
      </c>
      <c r="K198" s="5">
        <v>24000000000</v>
      </c>
      <c r="L198" s="5">
        <v>79000000000</v>
      </c>
      <c r="M198" s="5">
        <v>38000000000</v>
      </c>
      <c r="N198" s="5">
        <v>25000000000</v>
      </c>
    </row>
    <row r="199" spans="2:14" ht="15.5" x14ac:dyDescent="0.35">
      <c r="C199" t="s">
        <v>17</v>
      </c>
      <c r="I199" s="6">
        <v>-95.42</v>
      </c>
      <c r="J199" s="6">
        <v>4.87</v>
      </c>
      <c r="K199" s="6">
        <v>9.17</v>
      </c>
      <c r="L199" s="6">
        <v>30.05</v>
      </c>
      <c r="M199" s="6">
        <v>14.34</v>
      </c>
      <c r="N199" s="6">
        <v>251020.55</v>
      </c>
    </row>
    <row r="201" spans="2:14" ht="15.5" x14ac:dyDescent="0.35">
      <c r="B201" t="s">
        <v>198</v>
      </c>
      <c r="C201" t="s">
        <v>199</v>
      </c>
      <c r="D201" s="5">
        <v>16000000000</v>
      </c>
      <c r="E201" s="5">
        <v>3000000000</v>
      </c>
      <c r="F201" s="5">
        <v>18000000000</v>
      </c>
      <c r="G201" s="5">
        <v>34000000000</v>
      </c>
      <c r="H201" s="5">
        <v>38000000000</v>
      </c>
      <c r="I201" s="5">
        <v>87000000000</v>
      </c>
      <c r="J201" s="5">
        <v>121000000000</v>
      </c>
      <c r="K201" s="5">
        <v>157000000000</v>
      </c>
      <c r="L201" s="5">
        <v>116000000000</v>
      </c>
      <c r="M201" s="5">
        <v>35000000000</v>
      </c>
      <c r="N201" s="5">
        <v>18000000000</v>
      </c>
    </row>
    <row r="202" spans="2:14" ht="15.5" x14ac:dyDescent="0.35">
      <c r="C202" t="s">
        <v>381</v>
      </c>
      <c r="H202" s="6">
        <v>9.9499999999999993</v>
      </c>
      <c r="I202" s="6">
        <v>9.9499999999999993</v>
      </c>
      <c r="J202" s="6">
        <v>15.37</v>
      </c>
      <c r="K202" s="6">
        <v>19.98</v>
      </c>
      <c r="L202" s="6">
        <v>13.25</v>
      </c>
      <c r="M202" s="6">
        <v>3.99</v>
      </c>
    </row>
    <row r="203" spans="2:14" ht="15.5" x14ac:dyDescent="0.35">
      <c r="C203" t="s">
        <v>67</v>
      </c>
      <c r="H203" s="6">
        <v>0.6905</v>
      </c>
      <c r="I203" s="6">
        <v>0.2999</v>
      </c>
      <c r="J203" s="6">
        <v>0.3337</v>
      </c>
      <c r="K203" s="6">
        <v>0.33340000000000003</v>
      </c>
      <c r="L203" s="6">
        <v>0.3</v>
      </c>
      <c r="M203" s="6">
        <v>0.29980000000000001</v>
      </c>
    </row>
    <row r="204" spans="2:14" ht="15.5" x14ac:dyDescent="0.35">
      <c r="C204" t="s">
        <v>382</v>
      </c>
      <c r="H204" s="6">
        <v>5.96E-2</v>
      </c>
      <c r="I204" s="6">
        <v>4.5599999999999995E-2</v>
      </c>
      <c r="J204" s="6">
        <v>7.1800000000000003E-2</v>
      </c>
      <c r="K204" s="6">
        <v>7.5700000000000003E-2</v>
      </c>
      <c r="L204" s="6">
        <v>5.6600000000000004E-2</v>
      </c>
      <c r="M204" s="6">
        <v>1.5300000000000001E-2</v>
      </c>
    </row>
    <row r="205" spans="2:14" ht="15.5" x14ac:dyDescent="0.35">
      <c r="C205" t="s">
        <v>47</v>
      </c>
      <c r="D205" s="5">
        <v>6</v>
      </c>
      <c r="E205" s="6">
        <v>1.2</v>
      </c>
      <c r="F205" s="6">
        <v>6.82</v>
      </c>
      <c r="G205" s="6">
        <v>13.04</v>
      </c>
      <c r="H205" s="6">
        <v>14.41</v>
      </c>
      <c r="I205" s="6">
        <v>33.18</v>
      </c>
      <c r="J205" s="6">
        <v>46.06</v>
      </c>
      <c r="K205" s="6">
        <v>59.93</v>
      </c>
      <c r="L205" s="6">
        <v>44.16</v>
      </c>
      <c r="M205" s="6">
        <v>13.31</v>
      </c>
      <c r="N205" s="6">
        <v>7.04</v>
      </c>
    </row>
    <row r="206" spans="2:14" ht="15.5" x14ac:dyDescent="0.35">
      <c r="C206" t="s">
        <v>69</v>
      </c>
      <c r="H206" s="6">
        <v>9.9499999999999993</v>
      </c>
      <c r="I206" s="6">
        <v>9.9499999999999993</v>
      </c>
      <c r="J206" s="6">
        <v>15.37</v>
      </c>
      <c r="K206" s="6">
        <v>19.98</v>
      </c>
      <c r="L206" s="6">
        <v>13.25</v>
      </c>
      <c r="M206" s="6">
        <v>3.99</v>
      </c>
    </row>
    <row r="207" spans="2:14" ht="15.5" x14ac:dyDescent="0.35">
      <c r="C207" t="s">
        <v>383</v>
      </c>
      <c r="H207" s="6">
        <v>0.6905</v>
      </c>
      <c r="I207" s="6">
        <v>0.2999</v>
      </c>
      <c r="J207" s="6">
        <v>0.3337</v>
      </c>
      <c r="K207" s="6">
        <v>0.33340000000000003</v>
      </c>
      <c r="L207" s="6">
        <v>0.3</v>
      </c>
      <c r="M207" s="6">
        <v>0.29980000000000001</v>
      </c>
    </row>
    <row r="208" spans="2:14" ht="15.5" x14ac:dyDescent="0.35">
      <c r="C208" t="s">
        <v>384</v>
      </c>
      <c r="H208" s="6">
        <v>5.96E-2</v>
      </c>
      <c r="I208" s="6">
        <v>4.5599999999999995E-2</v>
      </c>
      <c r="J208" s="6">
        <v>7.1800000000000003E-2</v>
      </c>
      <c r="K208" s="6">
        <v>7.5700000000000003E-2</v>
      </c>
      <c r="L208" s="6">
        <v>5.6600000000000004E-2</v>
      </c>
      <c r="M208" s="6">
        <v>1.5300000000000001E-2</v>
      </c>
    </row>
    <row r="209" spans="3:14" ht="15.5" x14ac:dyDescent="0.35">
      <c r="C209" t="s">
        <v>200</v>
      </c>
      <c r="D209" s="5">
        <v>209000000000</v>
      </c>
      <c r="E209" s="5">
        <v>163000000000</v>
      </c>
      <c r="F209" s="5">
        <v>219000000000</v>
      </c>
      <c r="G209" s="5">
        <v>226000000000</v>
      </c>
      <c r="H209" s="5">
        <v>745000000000</v>
      </c>
      <c r="I209" s="5">
        <v>881000000000</v>
      </c>
      <c r="J209" s="5">
        <v>1018000000000</v>
      </c>
      <c r="K209" s="5">
        <v>942000000000</v>
      </c>
      <c r="L209" s="5">
        <v>781000000000</v>
      </c>
      <c r="M209" s="5">
        <v>428000000000</v>
      </c>
      <c r="N209" s="5">
        <v>310000000000</v>
      </c>
    </row>
    <row r="210" spans="3:14" ht="15.5" x14ac:dyDescent="0.35">
      <c r="C210" t="s">
        <v>385</v>
      </c>
      <c r="H210" s="6">
        <v>9.9499999999999993</v>
      </c>
      <c r="I210" s="6">
        <v>9.9499999999999993</v>
      </c>
      <c r="J210" s="6">
        <v>15.37</v>
      </c>
      <c r="K210" s="6">
        <v>19.98</v>
      </c>
      <c r="L210" s="6">
        <v>13.25</v>
      </c>
      <c r="M210" s="6">
        <v>3.99</v>
      </c>
    </row>
    <row r="211" spans="3:14" ht="15.5" x14ac:dyDescent="0.35">
      <c r="C211" t="s">
        <v>386</v>
      </c>
      <c r="H211" s="6">
        <v>0.6905</v>
      </c>
      <c r="I211" s="6">
        <v>0.2999</v>
      </c>
      <c r="J211" s="6">
        <v>0.3337</v>
      </c>
      <c r="K211" s="6">
        <v>0.33340000000000003</v>
      </c>
      <c r="L211" s="6">
        <v>0.3</v>
      </c>
      <c r="M211" s="6">
        <v>0.29980000000000001</v>
      </c>
    </row>
    <row r="212" spans="3:14" ht="15.5" x14ac:dyDescent="0.35">
      <c r="C212" t="s">
        <v>387</v>
      </c>
      <c r="H212" s="6">
        <v>5.96E-2</v>
      </c>
      <c r="I212" s="6">
        <v>4.5599999999999995E-2</v>
      </c>
      <c r="J212" s="6">
        <v>7.1800000000000003E-2</v>
      </c>
      <c r="K212" s="6">
        <v>7.5700000000000003E-2</v>
      </c>
      <c r="L212" s="6">
        <v>5.6600000000000004E-2</v>
      </c>
      <c r="M212" s="6">
        <v>1.5300000000000001E-2</v>
      </c>
    </row>
    <row r="213" spans="3:14" ht="15.5" x14ac:dyDescent="0.35">
      <c r="C213" t="s">
        <v>201</v>
      </c>
      <c r="I213" s="6">
        <v>11.59</v>
      </c>
    </row>
    <row r="214" spans="3:14" ht="15.5" x14ac:dyDescent="0.35">
      <c r="C214" t="s">
        <v>281</v>
      </c>
      <c r="I214" s="6">
        <v>6.17</v>
      </c>
    </row>
    <row r="215" spans="3:14" ht="15.5" x14ac:dyDescent="0.35">
      <c r="C215" t="s">
        <v>202</v>
      </c>
      <c r="I215" s="6">
        <v>6.95</v>
      </c>
    </row>
    <row r="216" spans="3:14" ht="15.5" x14ac:dyDescent="0.35">
      <c r="C216" t="s">
        <v>282</v>
      </c>
      <c r="I216" s="6">
        <v>0.16210000000000002</v>
      </c>
    </row>
    <row r="217" spans="3:14" ht="15.5" x14ac:dyDescent="0.35">
      <c r="C217" t="s">
        <v>283</v>
      </c>
      <c r="I217" s="6">
        <v>0.54</v>
      </c>
    </row>
    <row r="218" spans="3:14" ht="15.5" x14ac:dyDescent="0.35">
      <c r="C218" t="s">
        <v>203</v>
      </c>
      <c r="I218" s="6">
        <v>0.56999999999999995</v>
      </c>
    </row>
    <row r="219" spans="3:14" ht="15.5" x14ac:dyDescent="0.35">
      <c r="C219" t="s">
        <v>284</v>
      </c>
      <c r="I219" s="6">
        <v>2.0699999999999998</v>
      </c>
    </row>
    <row r="220" spans="3:14" ht="15.5" x14ac:dyDescent="0.35">
      <c r="C220" t="s">
        <v>285</v>
      </c>
      <c r="I220" s="6">
        <v>-1.53</v>
      </c>
    </row>
    <row r="221" spans="3:14" ht="15.5" x14ac:dyDescent="0.35">
      <c r="C221" t="s">
        <v>286</v>
      </c>
      <c r="I221" s="6">
        <v>8.64</v>
      </c>
    </row>
    <row r="222" spans="3:14" ht="15.5" x14ac:dyDescent="0.35">
      <c r="C222" t="s">
        <v>287</v>
      </c>
      <c r="I222" s="6">
        <v>5.07</v>
      </c>
    </row>
    <row r="223" spans="3:14" ht="15.5" x14ac:dyDescent="0.35">
      <c r="C223" t="s">
        <v>288</v>
      </c>
      <c r="I223" s="6">
        <v>-0.22</v>
      </c>
    </row>
    <row r="224" spans="3:14" ht="15.5" x14ac:dyDescent="0.35">
      <c r="C224" t="s">
        <v>289</v>
      </c>
      <c r="I224" s="6">
        <v>-0.68</v>
      </c>
    </row>
    <row r="225" spans="3:9" ht="15.5" x14ac:dyDescent="0.35">
      <c r="C225" t="s">
        <v>290</v>
      </c>
      <c r="I225" s="6">
        <v>27.07</v>
      </c>
    </row>
    <row r="226" spans="3:9" ht="15.5" x14ac:dyDescent="0.35">
      <c r="C226" t="s">
        <v>204</v>
      </c>
      <c r="I226" s="6">
        <v>14.41</v>
      </c>
    </row>
    <row r="227" spans="3:9" ht="15.5" x14ac:dyDescent="0.35">
      <c r="C227" t="s">
        <v>291</v>
      </c>
      <c r="I227" s="6">
        <v>311.49</v>
      </c>
    </row>
    <row r="228" spans="3:9" ht="15.5" x14ac:dyDescent="0.35">
      <c r="C228" t="s">
        <v>205</v>
      </c>
      <c r="D228" s="6">
        <v>32.1</v>
      </c>
    </row>
    <row r="229" spans="3:9" ht="15.5" x14ac:dyDescent="0.35">
      <c r="C229" t="s">
        <v>206</v>
      </c>
      <c r="I229" s="5">
        <v>294</v>
      </c>
    </row>
    <row r="230" spans="3:9" ht="15.5" x14ac:dyDescent="0.35">
      <c r="C230" t="s">
        <v>292</v>
      </c>
      <c r="I230" s="6">
        <v>-109.26</v>
      </c>
    </row>
    <row r="231" spans="3:9" ht="15.5" x14ac:dyDescent="0.35">
      <c r="C231" t="s">
        <v>207</v>
      </c>
      <c r="D231" s="6">
        <v>1.24</v>
      </c>
    </row>
    <row r="232" spans="3:9" ht="15.5" x14ac:dyDescent="0.35">
      <c r="C232" t="s">
        <v>208</v>
      </c>
      <c r="D232" s="6">
        <v>1.1599999999999999</v>
      </c>
    </row>
    <row r="233" spans="3:9" ht="15.5" x14ac:dyDescent="0.35">
      <c r="C233" t="s">
        <v>293</v>
      </c>
      <c r="D233" s="6">
        <v>0.71</v>
      </c>
    </row>
    <row r="234" spans="3:9" ht="15.5" x14ac:dyDescent="0.35">
      <c r="C234" t="s">
        <v>294</v>
      </c>
      <c r="D234" s="6">
        <v>0.59</v>
      </c>
    </row>
    <row r="235" spans="3:9" ht="15.5" x14ac:dyDescent="0.35">
      <c r="C235" t="s">
        <v>209</v>
      </c>
      <c r="D235" s="6">
        <v>0.97</v>
      </c>
    </row>
    <row r="236" spans="3:9" ht="15.5" x14ac:dyDescent="0.35">
      <c r="C236" t="s">
        <v>295</v>
      </c>
      <c r="D236" s="6">
        <v>0.35</v>
      </c>
    </row>
    <row r="237" spans="3:9" ht="15.5" x14ac:dyDescent="0.35">
      <c r="C237" t="s">
        <v>210</v>
      </c>
      <c r="D237" s="6">
        <v>2.0499999999999998</v>
      </c>
    </row>
    <row r="238" spans="3:9" ht="15.5" x14ac:dyDescent="0.35">
      <c r="C238" t="s">
        <v>296</v>
      </c>
      <c r="I238" s="6">
        <v>3.73</v>
      </c>
    </row>
    <row r="239" spans="3:9" ht="15.5" x14ac:dyDescent="0.35">
      <c r="C239" t="s">
        <v>13</v>
      </c>
      <c r="D239" s="5">
        <v>20000000000</v>
      </c>
    </row>
    <row r="240" spans="3:9" ht="15.5" x14ac:dyDescent="0.35">
      <c r="C240" t="s">
        <v>211</v>
      </c>
      <c r="I240" s="6">
        <v>2.67</v>
      </c>
    </row>
    <row r="241" spans="3:9" ht="15.5" x14ac:dyDescent="0.35">
      <c r="C241" t="s">
        <v>212</v>
      </c>
      <c r="I241" s="6">
        <v>4.4999999999999998E-2</v>
      </c>
    </row>
    <row r="242" spans="3:9" ht="15.5" x14ac:dyDescent="0.35">
      <c r="C242" t="s">
        <v>213</v>
      </c>
      <c r="I242" s="6">
        <v>9.2100000000000015E-2</v>
      </c>
    </row>
    <row r="243" spans="3:9" ht="15.5" x14ac:dyDescent="0.35">
      <c r="C243" t="s">
        <v>214</v>
      </c>
      <c r="I243" s="6">
        <v>8.4600000000000009E-2</v>
      </c>
    </row>
    <row r="244" spans="3:9" ht="15.5" x14ac:dyDescent="0.35">
      <c r="C244" t="s">
        <v>297</v>
      </c>
      <c r="I244" s="6">
        <v>6.7400000000000002E-2</v>
      </c>
    </row>
    <row r="245" spans="3:9" ht="15.5" x14ac:dyDescent="0.35">
      <c r="C245" t="s">
        <v>215</v>
      </c>
      <c r="D245" s="6">
        <v>72.97</v>
      </c>
    </row>
    <row r="246" spans="3:9" ht="15.5" x14ac:dyDescent="0.35">
      <c r="C246" t="s">
        <v>216</v>
      </c>
      <c r="D246" s="6">
        <v>10.24</v>
      </c>
    </row>
    <row r="247" spans="3:9" ht="15.5" x14ac:dyDescent="0.35">
      <c r="C247" t="s">
        <v>217</v>
      </c>
      <c r="D247" s="6">
        <v>55.52</v>
      </c>
    </row>
    <row r="248" spans="3:9" ht="15.5" x14ac:dyDescent="0.35">
      <c r="C248" t="s">
        <v>218</v>
      </c>
      <c r="D248" s="6">
        <v>27.69</v>
      </c>
    </row>
    <row r="249" spans="3:9" ht="15.5" x14ac:dyDescent="0.35">
      <c r="C249" t="s">
        <v>219</v>
      </c>
      <c r="D249" s="6">
        <v>1.25</v>
      </c>
    </row>
    <row r="250" spans="3:9" ht="15.5" x14ac:dyDescent="0.35">
      <c r="C250" t="s">
        <v>298</v>
      </c>
      <c r="I250" s="6">
        <v>0.52</v>
      </c>
    </row>
    <row r="251" spans="3:9" ht="15.5" x14ac:dyDescent="0.35">
      <c r="C251" t="s">
        <v>299</v>
      </c>
      <c r="I251" s="6">
        <v>33.57</v>
      </c>
    </row>
    <row r="252" spans="3:9" ht="15.5" x14ac:dyDescent="0.35">
      <c r="C252" t="s">
        <v>43</v>
      </c>
      <c r="I252" s="5">
        <v>439000000000</v>
      </c>
    </row>
    <row r="253" spans="3:9" ht="15.5" x14ac:dyDescent="0.35">
      <c r="C253" t="s">
        <v>220</v>
      </c>
      <c r="I253" s="5">
        <v>965000000000</v>
      </c>
    </row>
    <row r="254" spans="3:9" ht="15.5" x14ac:dyDescent="0.35">
      <c r="C254" t="s">
        <v>221</v>
      </c>
      <c r="I254" s="5">
        <v>2630000000</v>
      </c>
    </row>
    <row r="255" spans="3:9" ht="15.5" x14ac:dyDescent="0.35">
      <c r="C255" t="s">
        <v>222</v>
      </c>
      <c r="I255" s="6">
        <v>0.1925</v>
      </c>
    </row>
    <row r="256" spans="3:9" ht="15.5" x14ac:dyDescent="0.35">
      <c r="C256" t="s">
        <v>223</v>
      </c>
      <c r="D256" s="6">
        <v>0.2087</v>
      </c>
    </row>
    <row r="257" spans="3:9" ht="15.5" x14ac:dyDescent="0.35">
      <c r="C257" t="s">
        <v>224</v>
      </c>
      <c r="D257" s="6">
        <v>0.1246</v>
      </c>
    </row>
    <row r="258" spans="3:9" ht="15.5" x14ac:dyDescent="0.35">
      <c r="C258" t="s">
        <v>225</v>
      </c>
      <c r="D258" s="6">
        <v>7.5300000000000006E-2</v>
      </c>
    </row>
    <row r="259" spans="3:9" ht="15.5" x14ac:dyDescent="0.35">
      <c r="C259" t="s">
        <v>226</v>
      </c>
      <c r="D259" s="6">
        <v>4.99E-2</v>
      </c>
    </row>
    <row r="260" spans="3:9" ht="15.5" x14ac:dyDescent="0.35">
      <c r="C260" t="s">
        <v>227</v>
      </c>
      <c r="D260" s="6">
        <v>-7.5499999999999998E-2</v>
      </c>
    </row>
    <row r="261" spans="3:9" ht="15.5" x14ac:dyDescent="0.35">
      <c r="C261" t="s">
        <v>228</v>
      </c>
      <c r="D261" s="6">
        <v>-0.11779999999999999</v>
      </c>
    </row>
    <row r="262" spans="3:9" ht="15.5" x14ac:dyDescent="0.35">
      <c r="C262" t="s">
        <v>388</v>
      </c>
      <c r="I262" s="6">
        <v>9.9499999999999993</v>
      </c>
    </row>
    <row r="263" spans="3:9" ht="15.5" x14ac:dyDescent="0.35">
      <c r="C263" t="s">
        <v>389</v>
      </c>
      <c r="I263" s="6">
        <v>9.9499999999999993</v>
      </c>
    </row>
    <row r="264" spans="3:9" ht="15.5" x14ac:dyDescent="0.35">
      <c r="C264" t="s">
        <v>390</v>
      </c>
      <c r="I264" s="6">
        <v>0.6905</v>
      </c>
    </row>
    <row r="265" spans="3:9" ht="15.5" x14ac:dyDescent="0.35">
      <c r="C265" t="s">
        <v>391</v>
      </c>
      <c r="I265" s="6">
        <v>5.96E-2</v>
      </c>
    </row>
    <row r="266" spans="3:9" ht="15.5" x14ac:dyDescent="0.35">
      <c r="C266" t="s">
        <v>392</v>
      </c>
      <c r="I266" t="s">
        <v>618</v>
      </c>
    </row>
    <row r="267" spans="3:9" ht="15.5" x14ac:dyDescent="0.35">
      <c r="C267" t="s">
        <v>229</v>
      </c>
      <c r="I267" s="5">
        <v>5</v>
      </c>
    </row>
    <row r="268" spans="3:9" ht="15.5" x14ac:dyDescent="0.35">
      <c r="C268" t="s">
        <v>230</v>
      </c>
      <c r="I268" s="6">
        <v>0.42</v>
      </c>
    </row>
    <row r="269" spans="3:9" ht="15.5" x14ac:dyDescent="0.35">
      <c r="C269" t="s">
        <v>231</v>
      </c>
      <c r="I269" s="6">
        <v>0.35</v>
      </c>
    </row>
    <row r="270" spans="3:9" ht="15.5" x14ac:dyDescent="0.35">
      <c r="C270" t="s">
        <v>232</v>
      </c>
      <c r="I270" s="6">
        <v>0.84</v>
      </c>
    </row>
    <row r="271" spans="3:9" ht="15.5" x14ac:dyDescent="0.35">
      <c r="C271" t="s">
        <v>233</v>
      </c>
      <c r="I271" s="6">
        <v>0.96</v>
      </c>
    </row>
    <row r="272" spans="3:9" ht="15.5" x14ac:dyDescent="0.35">
      <c r="C272" t="s">
        <v>234</v>
      </c>
      <c r="I272" s="6">
        <v>0.73</v>
      </c>
    </row>
    <row r="273" spans="3:9" ht="15.5" x14ac:dyDescent="0.35">
      <c r="C273" t="s">
        <v>235</v>
      </c>
      <c r="I273" s="6">
        <v>0.76</v>
      </c>
    </row>
    <row r="274" spans="3:9" ht="15.5" x14ac:dyDescent="0.35">
      <c r="C274" t="s">
        <v>236</v>
      </c>
      <c r="I274" s="6">
        <v>0.55000000000000004</v>
      </c>
    </row>
    <row r="275" spans="3:9" ht="15.5" x14ac:dyDescent="0.35">
      <c r="C275" t="s">
        <v>300</v>
      </c>
      <c r="I275" s="5">
        <v>818000000000</v>
      </c>
    </row>
    <row r="276" spans="3:9" ht="15.5" x14ac:dyDescent="0.35">
      <c r="C276" t="s">
        <v>301</v>
      </c>
      <c r="I276" s="5">
        <v>192000000000</v>
      </c>
    </row>
    <row r="277" spans="3:9" ht="15.5" x14ac:dyDescent="0.35">
      <c r="C277" t="s">
        <v>302</v>
      </c>
      <c r="I277" s="5">
        <v>190000000000</v>
      </c>
    </row>
    <row r="278" spans="3:9" ht="15.5" x14ac:dyDescent="0.35">
      <c r="C278" t="s">
        <v>303</v>
      </c>
      <c r="I278" s="5">
        <v>71000000000</v>
      </c>
    </row>
    <row r="279" spans="3:9" ht="15.5" x14ac:dyDescent="0.35">
      <c r="C279" t="s">
        <v>237</v>
      </c>
      <c r="D279" s="5">
        <v>84000000000</v>
      </c>
    </row>
    <row r="280" spans="3:9" ht="15.5" x14ac:dyDescent="0.35">
      <c r="C280" t="s">
        <v>238</v>
      </c>
      <c r="D280" s="5">
        <v>1580000000000</v>
      </c>
    </row>
    <row r="281" spans="3:9" ht="15.5" x14ac:dyDescent="0.35">
      <c r="C281" t="s">
        <v>239</v>
      </c>
      <c r="D281" s="5">
        <v>748000000000</v>
      </c>
    </row>
    <row r="282" spans="3:9" ht="15.5" x14ac:dyDescent="0.35">
      <c r="C282" t="s">
        <v>183</v>
      </c>
      <c r="D282" s="5">
        <v>68000000000</v>
      </c>
    </row>
    <row r="283" spans="3:9" ht="15.5" x14ac:dyDescent="0.35">
      <c r="C283" t="s">
        <v>182</v>
      </c>
      <c r="I283" s="5">
        <v>772000000000</v>
      </c>
    </row>
    <row r="284" spans="3:9" ht="15.5" x14ac:dyDescent="0.35">
      <c r="C284" t="s">
        <v>181</v>
      </c>
      <c r="D284" s="5">
        <v>454000000000</v>
      </c>
    </row>
    <row r="285" spans="3:9" ht="15.5" x14ac:dyDescent="0.35">
      <c r="C285" t="s">
        <v>180</v>
      </c>
      <c r="D285" s="5">
        <v>98000000000</v>
      </c>
    </row>
    <row r="286" spans="3:9" ht="15.5" x14ac:dyDescent="0.35">
      <c r="C286" t="s">
        <v>24</v>
      </c>
      <c r="D286" s="5">
        <v>551000000000</v>
      </c>
    </row>
    <row r="287" spans="3:9" ht="15.5" x14ac:dyDescent="0.35">
      <c r="C287" t="s">
        <v>21</v>
      </c>
      <c r="D287" s="5">
        <v>467000000000</v>
      </c>
    </row>
    <row r="288" spans="3:9" ht="15.5" x14ac:dyDescent="0.35">
      <c r="C288" t="s">
        <v>240</v>
      </c>
      <c r="I288" s="5">
        <v>832000000000</v>
      </c>
    </row>
    <row r="289" spans="3:9" ht="15.5" x14ac:dyDescent="0.35">
      <c r="C289" t="s">
        <v>304</v>
      </c>
      <c r="I289" s="5">
        <v>212000000000</v>
      </c>
    </row>
    <row r="290" spans="3:9" ht="15.5" x14ac:dyDescent="0.35">
      <c r="C290" t="s">
        <v>305</v>
      </c>
      <c r="I290" s="5">
        <v>-459000000000</v>
      </c>
    </row>
    <row r="291" spans="3:9" ht="15.5" x14ac:dyDescent="0.35">
      <c r="C291" t="s">
        <v>306</v>
      </c>
      <c r="I291" s="5">
        <v>227000000000</v>
      </c>
    </row>
    <row r="292" spans="3:9" ht="15.5" x14ac:dyDescent="0.35">
      <c r="C292" t="s">
        <v>307</v>
      </c>
      <c r="I292" s="5">
        <v>-499000000000</v>
      </c>
    </row>
    <row r="293" spans="3:9" ht="15.5" x14ac:dyDescent="0.35">
      <c r="C293" t="s">
        <v>308</v>
      </c>
      <c r="I293" s="5">
        <v>-287000000000</v>
      </c>
    </row>
  </sheetData>
  <pageMargins left="0.7" right="0.7" top="0.75" bottom="0.75" header="0.3" footer="0.3"/>
  <ignoredErrors>
    <ignoredError sqref="A1:N294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30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619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620</v>
      </c>
      <c r="D2" s="2" vm="71">
        <f ca="1">IFERROR(_xlfn.STOCKHISTORY("XIDX:" &amp; $C$1, D3, , 0, 0, 1), "Libur")</f>
        <v>278</v>
      </c>
      <c r="E2" s="2" vm="72">
        <f ca="1">IFERROR(_xlfn.STOCKHISTORY("XIDX:" &amp; $C$1, E3, , 0, 0, 1), "Libur")</f>
        <v>186</v>
      </c>
      <c r="H2" s="2" vm="72">
        <f ca="1">IFERROR(INDEX(D2:G2,COUNT(D2:G2)),"")</f>
        <v>186</v>
      </c>
      <c r="I2" s="2" vm="73">
        <f t="shared" ref="I2:P2" ca="1" si="0">IFERROR(_xlfn.STOCKHISTORY("XIDX:" &amp; $C$1, I1, , 0, 0, 1), "Libur")</f>
        <v>230</v>
      </c>
      <c r="J2" s="2" vm="74">
        <f t="shared" ca="1" si="0"/>
        <v>94</v>
      </c>
      <c r="K2" s="2" vm="75">
        <f t="shared" ca="1" si="0"/>
        <v>133</v>
      </c>
      <c r="L2" s="2" vm="76">
        <f t="shared" ca="1" si="0"/>
        <v>212</v>
      </c>
      <c r="M2" s="2" vm="77">
        <f t="shared" ca="1" si="0"/>
        <v>340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</row>
    <row r="3" spans="1:1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6" ht="15.5" x14ac:dyDescent="0.35">
      <c r="B4" t="s">
        <v>5</v>
      </c>
      <c r="C4" t="s">
        <v>6</v>
      </c>
      <c r="D4" s="2">
        <f>IFERROR(INDEX(D51:D500,MATCH($C$4,$C$51:$C$500,0)),"")</f>
        <v>432422937833</v>
      </c>
      <c r="E4" s="2">
        <f>IFERROR(INDEX(E51:E500,MATCH($C$4,$C$51:$C$500,0)),"")</f>
        <v>299915970284</v>
      </c>
      <c r="H4" s="2">
        <f>IFERROR(SUM(D4:G4)*(4/MAX(1,COUNT(D4:G4))),"")</f>
        <v>1464677816234</v>
      </c>
      <c r="I4" s="2">
        <f t="shared" ref="I4:P4" si="1">IFERROR(INDEX(I51:I500,MATCH($C$4,$C$51:$C$500,0)),"")</f>
        <v>1035606692811</v>
      </c>
      <c r="J4" s="2">
        <f t="shared" si="1"/>
        <v>634376822301</v>
      </c>
      <c r="K4" s="2">
        <f t="shared" si="1"/>
        <v>600351628985</v>
      </c>
      <c r="L4" s="2">
        <f t="shared" si="1"/>
        <v>514201823992</v>
      </c>
      <c r="M4" s="2">
        <f t="shared" si="1"/>
        <v>375300332846</v>
      </c>
      <c r="N4" s="2">
        <f t="shared" si="1"/>
        <v>293870179399</v>
      </c>
      <c r="O4" s="2">
        <f t="shared" si="1"/>
        <v>214786818549</v>
      </c>
      <c r="P4" s="2">
        <f t="shared" si="1"/>
        <v>168487802123</v>
      </c>
    </row>
    <row r="5" spans="1:16" ht="15.5" x14ac:dyDescent="0.35">
      <c r="B5" t="s">
        <v>7</v>
      </c>
      <c r="C5" t="s">
        <v>8</v>
      </c>
      <c r="D5" s="2">
        <f>IFERROR(INDEX(D51:D500,MATCH($C$5,$C$51:$C$500,0)),"")</f>
        <v>17129725364</v>
      </c>
      <c r="E5" s="2">
        <f>IFERROR(INDEX(E51:E500,MATCH($C$5,$C$51:$C$500,0)),"")</f>
        <v>3183414371</v>
      </c>
      <c r="H5" s="2">
        <f>IFERROR(SUM(D5:G5)*(4/MAX(1,COUNT(D5:G5))),"")</f>
        <v>40626279470</v>
      </c>
      <c r="I5" s="2">
        <f t="shared" ref="I5:P5" si="2">IFERROR(INDEX(I51:I500,MATCH($C$5,$C$51:$C$500,0)),"")</f>
        <v>7523749168</v>
      </c>
      <c r="J5" s="2">
        <f t="shared" si="2"/>
        <v>6327402621</v>
      </c>
      <c r="K5" s="2">
        <f t="shared" si="2"/>
        <v>3103276788</v>
      </c>
      <c r="L5" s="2">
        <f t="shared" si="2"/>
        <v>6857620630</v>
      </c>
      <c r="M5" s="2">
        <f t="shared" si="2"/>
        <v>5986654658</v>
      </c>
      <c r="N5" s="2">
        <f t="shared" si="2"/>
        <v>4706557024</v>
      </c>
      <c r="O5" s="2">
        <f t="shared" si="2"/>
        <v>3808257595</v>
      </c>
      <c r="P5" s="2">
        <f t="shared" si="2"/>
        <v>3837968677</v>
      </c>
    </row>
    <row r="6" spans="1:16" ht="15.5" x14ac:dyDescent="0.35">
      <c r="B6" t="s">
        <v>9</v>
      </c>
      <c r="C6" t="s">
        <v>10</v>
      </c>
      <c r="D6" s="2">
        <f>IFERROR(INDEX(D51:D500,MATCH($C$6,$C$51:$C$500,0)),"")</f>
        <v>123283141060</v>
      </c>
      <c r="E6" s="2">
        <f>IFERROR(INDEX(E51:E500,MATCH($C$6,$C$51:$C$500,0)),"")</f>
        <v>101520745398</v>
      </c>
      <c r="H6" s="2">
        <f>IFERROR(INDEX(D6:G6,COUNT(D6:G6)),"")</f>
        <v>101520745398</v>
      </c>
      <c r="I6" s="2">
        <f t="shared" ref="I6:P6" si="3">IFERROR(INDEX(I51:I500,MATCH($C$6,$C$51:$C$500,0)),"")</f>
        <v>98337331027</v>
      </c>
      <c r="J6" s="2">
        <f t="shared" si="3"/>
        <v>90813581859</v>
      </c>
      <c r="K6" s="2">
        <f t="shared" si="3"/>
        <v>84486179238</v>
      </c>
      <c r="L6" s="2">
        <f t="shared" si="3"/>
        <v>82788715624</v>
      </c>
      <c r="M6" s="2">
        <f t="shared" si="3"/>
        <v>77061523099</v>
      </c>
      <c r="N6" s="2">
        <f t="shared" si="3"/>
        <v>24754318441</v>
      </c>
      <c r="O6" s="2">
        <f t="shared" si="3"/>
        <v>20047761416</v>
      </c>
      <c r="P6" s="2">
        <f t="shared" si="3"/>
        <v>16239503822</v>
      </c>
    </row>
    <row r="7" spans="1:16" ht="15.5" x14ac:dyDescent="0.35">
      <c r="B7" t="s">
        <v>11</v>
      </c>
      <c r="C7" t="s">
        <v>12</v>
      </c>
      <c r="D7" s="3">
        <f>IFERROR(INDEX(D51:D500,MATCH($C$7,$C$51:$C$500,0))/1000000000,"")</f>
        <v>0.45</v>
      </c>
      <c r="E7" s="3">
        <f>IFERROR(INDEX(E51:E500,MATCH($C$7,$C$51:$C$500,0))/1000000000,"")</f>
        <v>0.45</v>
      </c>
      <c r="H7" s="3">
        <f>IFERROR(INDEX(D7:G7,COUNT(D7:G7)),"")</f>
        <v>0.45</v>
      </c>
      <c r="I7" s="3">
        <f t="shared" ref="I7:P7" si="4">IFERROR(INDEX(I51:I500,MATCH($C$7,$C$51:$C$500,0))/1000000000,"")</f>
        <v>0.45</v>
      </c>
      <c r="J7" s="3">
        <f t="shared" si="4"/>
        <v>0.45</v>
      </c>
      <c r="K7" s="3">
        <f t="shared" si="4"/>
        <v>0.45</v>
      </c>
      <c r="L7" s="3">
        <f t="shared" si="4"/>
        <v>0.45</v>
      </c>
      <c r="M7" s="3">
        <f t="shared" si="4"/>
        <v>0.45</v>
      </c>
      <c r="N7" s="3">
        <f t="shared" si="4"/>
        <v>0</v>
      </c>
      <c r="O7" s="3">
        <f t="shared" si="4"/>
        <v>0</v>
      </c>
      <c r="P7" s="3">
        <f t="shared" si="4"/>
        <v>0</v>
      </c>
    </row>
    <row r="8" spans="1:1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25000000000</v>
      </c>
      <c r="E8" s="2">
        <f>IFERROR(INDEX(E51:E500,MATCH("Free cash flow (Quarter)",$C$51:$C$500,0)),"")</f>
        <v>-14000000000</v>
      </c>
      <c r="H8" s="2">
        <f>IFERROR(INDEX(D8:G8,COUNT(D8:G8)),"")</f>
        <v>-14000000000</v>
      </c>
      <c r="I8" s="2">
        <f t="shared" ref="I8:P8" si="5">IFERROR(INDEX(I51:I500,MATCH($C$8,$C$51:$C$500,0)),"")</f>
        <v>-20000000000</v>
      </c>
      <c r="J8" s="2">
        <f t="shared" si="5"/>
        <v>1000000000</v>
      </c>
      <c r="K8" s="2">
        <f t="shared" si="5"/>
        <v>-26000000000</v>
      </c>
      <c r="L8" s="2">
        <f t="shared" si="5"/>
        <v>-8000000000</v>
      </c>
      <c r="M8" s="2">
        <f t="shared" si="5"/>
        <v>-42000000000</v>
      </c>
      <c r="N8" s="2">
        <f t="shared" si="5"/>
        <v>0</v>
      </c>
      <c r="O8" s="2">
        <f t="shared" si="5"/>
        <v>-19000000000</v>
      </c>
      <c r="P8" s="2">
        <f t="shared" si="5"/>
        <v>-1000000000</v>
      </c>
    </row>
    <row r="9" spans="1:16" ht="15.5" x14ac:dyDescent="0.35">
      <c r="A9" t="s">
        <v>16</v>
      </c>
      <c r="C9" t="s">
        <v>17</v>
      </c>
      <c r="D9" s="3">
        <f>IFERROR(INDEX(D51:D500,MATCH("Free cash flow per share (Quarter)",$C$51:$C$500,0)),"")</f>
        <v>54.47</v>
      </c>
      <c r="E9" s="3">
        <f>IFERROR(INDEX(E51:E500,MATCH("Free cash flow per share (Quarter)",$C$51:$C$500,0)),"")</f>
        <v>-31.78</v>
      </c>
      <c r="H9" s="3">
        <f>IFERROR(INDEX(D9:G9,COUNT(D9:G9)),"")</f>
        <v>-31.78</v>
      </c>
      <c r="I9" s="3">
        <f t="shared" ref="I9:P9" si="6">IFERROR(INDEX(I51:I500,MATCH($C$9,$C$51:$C$500,0)),"")</f>
        <v>-42.96</v>
      </c>
      <c r="J9" s="3">
        <f t="shared" si="6"/>
        <v>1.1399999999999999</v>
      </c>
      <c r="K9" s="3">
        <f t="shared" si="6"/>
        <v>-57.97</v>
      </c>
      <c r="L9" s="3">
        <f t="shared" si="6"/>
        <v>-18.41</v>
      </c>
      <c r="M9" s="3">
        <f t="shared" si="6"/>
        <v>-92.39</v>
      </c>
      <c r="N9" s="3">
        <f t="shared" si="6"/>
        <v>-767355.09</v>
      </c>
      <c r="O9" s="3">
        <f t="shared" si="6"/>
        <v>-120921627.69</v>
      </c>
      <c r="P9" s="3">
        <f t="shared" si="6"/>
        <v>-5649020.04</v>
      </c>
    </row>
    <row r="10" spans="1:16" ht="15.5" x14ac:dyDescent="0.35">
      <c r="C10" t="s">
        <v>18</v>
      </c>
      <c r="D10" s="3">
        <f ca="1">IFERROR(IF(D9=0,"",D2/D9),"")</f>
        <v>5.1037268221039103</v>
      </c>
      <c r="E10" s="3">
        <f ca="1">IFERROR(IF(E9=0,"",E2/E9),"")</f>
        <v>-5.8527375707992446</v>
      </c>
      <c r="I10" s="3">
        <f t="shared" ref="I10:P10" ca="1" si="7">IFERROR(IF(I9=0,"",I2/I9),"")</f>
        <v>-5.3538175046554937</v>
      </c>
      <c r="J10" s="3">
        <f t="shared" ca="1" si="7"/>
        <v>82.456140350877206</v>
      </c>
      <c r="K10" s="3">
        <f t="shared" ca="1" si="7"/>
        <v>-2.2942901500776265</v>
      </c>
      <c r="L10" s="3">
        <f t="shared" ca="1" si="7"/>
        <v>-11.51548071700163</v>
      </c>
      <c r="M10" s="3">
        <f t="shared" ca="1" si="7"/>
        <v>-3.6800519536746399</v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</row>
    <row r="11" spans="1:16" ht="15.5" x14ac:dyDescent="0.35">
      <c r="B11" t="s">
        <v>19</v>
      </c>
      <c r="C11" t="s">
        <v>20</v>
      </c>
      <c r="D11" s="2">
        <f>IFERROR(INDEX(D51:D500,MATCH($C$11,$C$51:$C$500,0)),"")</f>
        <v>14447039546</v>
      </c>
      <c r="E11" s="2">
        <f>IFERROR(INDEX(E51:E500,MATCH($C$11,$C$51:$C$500,0)),"")</f>
        <v>4091062749</v>
      </c>
      <c r="H11" s="2">
        <f>IFERROR(INDEX(D11:G11,COUNT(D11:G11)),"")</f>
        <v>4091062749</v>
      </c>
      <c r="I11" s="2">
        <f t="shared" ref="I11:P11" si="8">IFERROR(INDEX(I51:I500,MATCH($C$11,$C$51:$C$500,0)),"")</f>
        <v>9272109179</v>
      </c>
      <c r="J11" s="2">
        <f t="shared" si="8"/>
        <v>9774791533</v>
      </c>
      <c r="K11" s="2">
        <f t="shared" si="8"/>
        <v>7906848519</v>
      </c>
      <c r="L11" s="2">
        <f t="shared" si="8"/>
        <v>7960624019</v>
      </c>
      <c r="M11" s="2">
        <f t="shared" si="8"/>
        <v>4982610906</v>
      </c>
      <c r="N11" s="2">
        <f t="shared" si="8"/>
        <v>557847702</v>
      </c>
      <c r="O11" s="2">
        <f t="shared" si="8"/>
        <v>1816212719</v>
      </c>
      <c r="P11" s="2">
        <f t="shared" si="8"/>
        <v>4519167497</v>
      </c>
    </row>
    <row r="12" spans="1:1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103000000000</v>
      </c>
      <c r="E12" s="2">
        <f>IFERROR(INDEX(E51:E500,MATCH("Net Debt (Quarter)",$C$51:$C$500,0)),"")</f>
        <v>125000000000</v>
      </c>
      <c r="H12" s="2">
        <f>IFERROR(INDEX(D12:G12,COUNT(D12:G12)),"")</f>
        <v>125000000000</v>
      </c>
      <c r="I12" s="2">
        <f t="shared" ref="I12:P12" si="9">IFERROR(INDEX(I51:I500,MATCH($C$12,$C$51:$C$500,0)),"")</f>
        <v>109000000000</v>
      </c>
      <c r="J12" s="2">
        <f t="shared" si="9"/>
        <v>82000000000</v>
      </c>
      <c r="K12" s="2">
        <f t="shared" si="9"/>
        <v>75000000000</v>
      </c>
      <c r="L12" s="2">
        <f t="shared" si="9"/>
        <v>44000000000</v>
      </c>
      <c r="M12" s="2">
        <f t="shared" si="9"/>
        <v>33000000000</v>
      </c>
      <c r="N12" s="2">
        <f t="shared" si="9"/>
        <v>37000000000</v>
      </c>
      <c r="O12" s="2">
        <f t="shared" si="9"/>
        <v>37000000000</v>
      </c>
      <c r="P12" s="2">
        <f t="shared" si="9"/>
        <v>17000000000</v>
      </c>
    </row>
    <row r="13" spans="1:1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117000000000</v>
      </c>
      <c r="E13" s="2">
        <f>IFERROR(INDEX(E51:E500,MATCH("Total Debt (Quarter)",$C$51:$C$500,0)),"")</f>
        <v>130000000000</v>
      </c>
      <c r="H13" s="2">
        <f>IFERROR(INDEX(D13:G13,COUNT(D13:G13)),"")</f>
        <v>130000000000</v>
      </c>
      <c r="I13" s="2">
        <f t="shared" ref="I13:P13" si="10">IFERROR(INDEX(I51:I500,MATCH($C$13,$C$51:$C$500,0)),"")</f>
        <v>118000000000</v>
      </c>
      <c r="J13" s="2">
        <f t="shared" si="10"/>
        <v>92000000000</v>
      </c>
      <c r="K13" s="2">
        <f t="shared" si="10"/>
        <v>83000000000</v>
      </c>
      <c r="L13" s="2">
        <f t="shared" si="10"/>
        <v>52000000000</v>
      </c>
      <c r="M13" s="2">
        <f t="shared" si="10"/>
        <v>38000000000</v>
      </c>
      <c r="N13" s="2">
        <f t="shared" si="10"/>
        <v>38000000000</v>
      </c>
      <c r="O13" s="2">
        <f t="shared" si="10"/>
        <v>39000000000</v>
      </c>
      <c r="P13" s="2">
        <f t="shared" si="10"/>
        <v>21000000000</v>
      </c>
    </row>
    <row r="14" spans="1:16" ht="15.5" x14ac:dyDescent="0.35">
      <c r="C14" t="s">
        <v>27</v>
      </c>
      <c r="D14" s="2">
        <f>IFERROR(INDEX(D51:D500,MATCH($C$14,$C$51:$C$500,0)),"")</f>
        <v>-1209191565</v>
      </c>
      <c r="E14" s="2">
        <f>IFERROR(INDEX(E51:E500,MATCH($C$14,$C$51:$C$500,0)),"")</f>
        <v>-2418043805</v>
      </c>
      <c r="H14" s="2">
        <f>IFERROR(SUM(D14:G14)*(4/MAX(1,COUNT(D14:G14))),"")</f>
        <v>-7254470740</v>
      </c>
      <c r="I14" s="2">
        <f t="shared" ref="I14:P14" si="11">IFERROR(INDEX(I51:I500,MATCH($C$14,$C$51:$C$500,0)),"")</f>
        <v>-9334780390</v>
      </c>
      <c r="J14" s="2">
        <f t="shared" si="11"/>
        <v>-8146678565</v>
      </c>
      <c r="K14" s="2">
        <f t="shared" si="11"/>
        <v>-7325206157</v>
      </c>
      <c r="L14" s="2">
        <f t="shared" si="11"/>
        <v>-5433551578</v>
      </c>
      <c r="M14" s="2">
        <f t="shared" si="11"/>
        <v>-5121216887</v>
      </c>
      <c r="N14" s="2">
        <f t="shared" si="11"/>
        <v>-3074794787</v>
      </c>
      <c r="O14" s="2">
        <f t="shared" si="11"/>
        <v>-3124712979</v>
      </c>
      <c r="P14" s="2">
        <f t="shared" si="11"/>
        <v>-2601188441</v>
      </c>
    </row>
    <row r="15" spans="1:16" ht="15.5" x14ac:dyDescent="0.35">
      <c r="C15" t="s">
        <v>28</v>
      </c>
      <c r="D15" s="2">
        <f>IFERROR(INDEX(D51:D500,MATCH($C$15,$C$51:$C$500,0)),"")</f>
        <v>-4411482024</v>
      </c>
      <c r="E15" s="2">
        <f>IFERROR(INDEX(E51:E500,MATCH($C$15,$C$51:$C$500,0)),"")</f>
        <v>-789380289</v>
      </c>
      <c r="H15" s="2">
        <f>IFERROR(SUM(D15:G15)*(4/MAX(1,COUNT(D15:G15))),"")</f>
        <v>-10401724626</v>
      </c>
      <c r="I15" s="2">
        <f t="shared" ref="I15:P15" si="12">IFERROR(INDEX(I51:I500,MATCH($C$15,$C$51:$C$500,0)),"")</f>
        <v>-1817364290</v>
      </c>
      <c r="J15" s="2">
        <f t="shared" si="12"/>
        <v>-1765951008</v>
      </c>
      <c r="K15" s="2">
        <f t="shared" si="12"/>
        <v>-905126364</v>
      </c>
      <c r="L15" s="2">
        <f t="shared" si="12"/>
        <v>-2623953420</v>
      </c>
      <c r="M15" s="2">
        <f t="shared" si="12"/>
        <v>-1772771249</v>
      </c>
      <c r="N15" s="2">
        <f t="shared" si="12"/>
        <v>-1334509000</v>
      </c>
      <c r="O15" s="2">
        <f t="shared" si="12"/>
        <v>-1503320250</v>
      </c>
      <c r="P15" s="2">
        <f t="shared" si="12"/>
        <v>-501530750</v>
      </c>
    </row>
    <row r="16" spans="1:16" ht="15.5" x14ac:dyDescent="0.35">
      <c r="C16" t="s">
        <v>29</v>
      </c>
      <c r="D16" s="2">
        <f>IFERROR(INDEX(D51:D500,MATCH($C$16,$C$51:$C$500,0)),"")</f>
        <v>22706933859</v>
      </c>
      <c r="E16" s="2">
        <f>IFERROR(INDEX(E51:E500,MATCH($C$16,$C$51:$C$500,0)),"")</f>
        <v>3972794660</v>
      </c>
      <c r="H16" s="2">
        <f>IFERROR(SUM(D16:G16)*(4/MAX(1,COUNT(D16:G16))),"")</f>
        <v>53359457038</v>
      </c>
      <c r="I16" s="2">
        <f t="shared" ref="I16:P16" si="13">IFERROR(INDEX(I51:I500,MATCH($C$16,$C$51:$C$500,0)),"")</f>
        <v>9384066948</v>
      </c>
      <c r="J16" s="2">
        <f t="shared" si="13"/>
        <v>8111745489</v>
      </c>
      <c r="K16" s="2">
        <f t="shared" si="13"/>
        <v>4035572982</v>
      </c>
      <c r="L16" s="2">
        <f t="shared" si="13"/>
        <v>9441746350</v>
      </c>
      <c r="M16" s="2">
        <f t="shared" si="13"/>
        <v>7799736907</v>
      </c>
      <c r="N16" s="2">
        <f t="shared" si="13"/>
        <v>6049116024</v>
      </c>
      <c r="O16" s="2">
        <f t="shared" si="13"/>
        <v>5313098845</v>
      </c>
      <c r="P16" s="2">
        <f t="shared" si="13"/>
        <v>4339499427</v>
      </c>
    </row>
    <row r="17" spans="1:16" ht="15.5" x14ac:dyDescent="0.35">
      <c r="A17" t="s">
        <v>30</v>
      </c>
    </row>
    <row r="18" spans="1:1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</row>
    <row r="19" spans="1:16" ht="15.5" x14ac:dyDescent="0.35">
      <c r="A19" t="s">
        <v>40</v>
      </c>
      <c r="C19" t="s">
        <v>41</v>
      </c>
    </row>
    <row r="20" spans="1:16" ht="15.5" x14ac:dyDescent="0.35">
      <c r="A20" t="s">
        <v>42</v>
      </c>
      <c r="C20" t="s">
        <v>43</v>
      </c>
      <c r="D20" s="2">
        <f ca="1">IFERROR(D21*D2,"")</f>
        <v>125100000000</v>
      </c>
      <c r="E20" s="2">
        <f ca="1">IFERROR(E21*E2,"")</f>
        <v>83700000000</v>
      </c>
      <c r="H20" s="2">
        <f t="shared" ref="H20:P20" ca="1" si="14">IFERROR(H21*H2,"")</f>
        <v>83700000000</v>
      </c>
      <c r="I20" s="2">
        <f t="shared" ca="1" si="14"/>
        <v>103500000000</v>
      </c>
      <c r="J20" s="2">
        <f t="shared" ca="1" si="14"/>
        <v>42300000000</v>
      </c>
      <c r="K20" s="2">
        <f t="shared" ca="1" si="14"/>
        <v>59850000000</v>
      </c>
      <c r="L20" s="2">
        <f t="shared" ca="1" si="14"/>
        <v>95400000000</v>
      </c>
      <c r="M20" s="2">
        <f t="shared" ca="1" si="14"/>
        <v>153000000000</v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</row>
    <row r="21" spans="1:16" ht="15.5" x14ac:dyDescent="0.35">
      <c r="C21" t="s">
        <v>12</v>
      </c>
      <c r="D21" s="2">
        <f>IFERROR(INDEX(D51:D500,MATCH($C$7,$C$51:$C$500,0)),"")</f>
        <v>450000000</v>
      </c>
      <c r="E21" s="2">
        <f>IFERROR(INDEX(E51:E500,MATCH($C$7,$C$51:$C$500,0)),"")</f>
        <v>450000000</v>
      </c>
      <c r="H21" s="2">
        <f>IFERROR(INDEX(D21:G21,COUNT(D21:G21)),"")</f>
        <v>450000000</v>
      </c>
      <c r="I21" s="2">
        <f t="shared" ref="I21:P21" si="15">IFERROR(INDEX(I51:I500,MATCH($C$7,$C$51:$C$500,0)),"")</f>
        <v>450000000</v>
      </c>
      <c r="J21" s="2">
        <f t="shared" si="15"/>
        <v>450000000</v>
      </c>
      <c r="K21" s="2">
        <f t="shared" si="15"/>
        <v>450000000</v>
      </c>
      <c r="L21" s="2">
        <f t="shared" si="15"/>
        <v>450000000</v>
      </c>
      <c r="M21" s="2">
        <f t="shared" si="15"/>
        <v>450000000</v>
      </c>
      <c r="N21" s="2">
        <f t="shared" si="15"/>
        <v>0</v>
      </c>
      <c r="O21" s="2">
        <f t="shared" si="15"/>
        <v>0</v>
      </c>
      <c r="P21" s="2">
        <f t="shared" si="15"/>
        <v>0</v>
      </c>
    </row>
    <row r="23" spans="1:16" ht="15.5" x14ac:dyDescent="0.35">
      <c r="B23" t="s">
        <v>44</v>
      </c>
      <c r="C23" t="s">
        <v>45</v>
      </c>
      <c r="D23" s="3">
        <f>IFERROR(D5/D6*100,"")</f>
        <v>13.894621127201187</v>
      </c>
      <c r="E23" s="3">
        <f>IFERROR(E5/E6*100,"")</f>
        <v>3.1357279327686207</v>
      </c>
      <c r="H23" s="3">
        <f t="shared" ref="H23:P23" si="16">IFERROR(H5/H6*100,"")</f>
        <v>40.017711957028588</v>
      </c>
      <c r="I23" s="3">
        <f t="shared" si="16"/>
        <v>7.6509592943235782</v>
      </c>
      <c r="J23" s="3">
        <f t="shared" si="16"/>
        <v>6.9674628964906633</v>
      </c>
      <c r="K23" s="3">
        <f t="shared" si="16"/>
        <v>3.6731176814825295</v>
      </c>
      <c r="L23" s="3">
        <f t="shared" si="16"/>
        <v>8.2832794038563549</v>
      </c>
      <c r="M23" s="3">
        <f t="shared" si="16"/>
        <v>7.7686690026993341</v>
      </c>
      <c r="N23" s="3">
        <f t="shared" si="16"/>
        <v>19.013074568050474</v>
      </c>
      <c r="O23" s="3">
        <f t="shared" si="16"/>
        <v>18.995924362710404</v>
      </c>
      <c r="P23" s="3">
        <f t="shared" si="16"/>
        <v>23.633534121902311</v>
      </c>
    </row>
    <row r="24" spans="1:16" ht="15.5" x14ac:dyDescent="0.35">
      <c r="C24" t="s">
        <v>46</v>
      </c>
      <c r="D24" s="4">
        <f>IFERROR(_xlfn.RRI(5,I23,D23),"")</f>
        <v>0.1267463595009557</v>
      </c>
      <c r="E24" s="4">
        <f>IFERROR(_xlfn.RRI(5,J23,E23),"")</f>
        <v>-0.14758174459364037</v>
      </c>
      <c r="H24" s="4">
        <f t="shared" ref="H24:P24" si="17">IFERROR(_xlfn.RRI(5,M23,H23),"")</f>
        <v>0.3879733491090358</v>
      </c>
      <c r="I24" s="4">
        <f t="shared" si="17"/>
        <v>-0.16644798060639787</v>
      </c>
      <c r="J24" s="4">
        <f t="shared" si="17"/>
        <v>-0.18175596760514512</v>
      </c>
      <c r="K24" s="4">
        <f t="shared" si="17"/>
        <v>-0.31086987627176477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47</v>
      </c>
      <c r="C25" t="s">
        <v>48</v>
      </c>
      <c r="D25" s="3">
        <f>IFERROR(INDEX(D51:D500,MATCH($A$25,$C$51:$C$500,0)),"")</f>
        <v>37.770000000000003</v>
      </c>
      <c r="E25" s="3">
        <f>IFERROR(INDEX(E51:E500,MATCH($A$25,$C$51:$C$500,0)),"")</f>
        <v>7.01</v>
      </c>
      <c r="H25" s="3">
        <f>IFERROR(INDEX(D25:G25,COUNT(D25:G25)),"")</f>
        <v>7.01</v>
      </c>
      <c r="I25" s="3">
        <f t="shared" ref="I25:P25" si="18">IFERROR(INDEX(I51:I500,MATCH($C$25,$C$51:$C$500,0)),"")</f>
        <v>16.66</v>
      </c>
      <c r="J25" s="3">
        <f t="shared" si="18"/>
        <v>13.98</v>
      </c>
      <c r="K25" s="3">
        <f t="shared" si="18"/>
        <v>6.89</v>
      </c>
      <c r="L25" s="3">
        <f t="shared" si="18"/>
        <v>15.02</v>
      </c>
      <c r="M25" s="3">
        <f t="shared" si="18"/>
        <v>13.28</v>
      </c>
      <c r="N25" s="3">
        <f t="shared" si="18"/>
        <v>7366573.4699999997</v>
      </c>
      <c r="O25" s="3">
        <f t="shared" si="18"/>
        <v>23811116.219999999</v>
      </c>
      <c r="P25" s="3">
        <f t="shared" si="18"/>
        <v>23987304.23</v>
      </c>
    </row>
    <row r="26" spans="1:16" ht="15.5" x14ac:dyDescent="0.35">
      <c r="C26" t="s">
        <v>49</v>
      </c>
      <c r="D26" s="4">
        <f>IFERROR(_xlfn.RRI(5,I25,D25),"")</f>
        <v>0.17786196388445141</v>
      </c>
      <c r="E26" s="4">
        <f>IFERROR(_xlfn.RRI(5,J25,E25),"")</f>
        <v>-0.12895183674275434</v>
      </c>
      <c r="H26" s="4">
        <f t="shared" ref="H26:P26" si="19">IFERROR(_xlfn.RRI(5,M25,H25),"")</f>
        <v>-0.11995680597958069</v>
      </c>
      <c r="I26" s="4">
        <f t="shared" si="19"/>
        <v>-0.92571828971869441</v>
      </c>
      <c r="J26" s="4">
        <f t="shared" si="19"/>
        <v>-0.94327879045658114</v>
      </c>
      <c r="K26" s="4">
        <f t="shared" si="19"/>
        <v>-0.95083596086306266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50</v>
      </c>
      <c r="D27" s="3">
        <f>IFERROR(D4/D21,"")</f>
        <v>960.93986185111112</v>
      </c>
      <c r="E27" s="3">
        <f>IFERROR(E4/E21,"")</f>
        <v>666.4799339644444</v>
      </c>
      <c r="H27" s="3">
        <f t="shared" ref="H27:P27" si="20">IFERROR(H4/H21,"")</f>
        <v>3254.839591631111</v>
      </c>
      <c r="I27" s="3">
        <f t="shared" si="20"/>
        <v>2301.3482062466665</v>
      </c>
      <c r="J27" s="3">
        <f t="shared" si="20"/>
        <v>1409.7262717799999</v>
      </c>
      <c r="K27" s="3">
        <f t="shared" si="20"/>
        <v>1334.1147310777778</v>
      </c>
      <c r="L27" s="3">
        <f t="shared" si="20"/>
        <v>1142.6707199822222</v>
      </c>
      <c r="M27" s="3">
        <f t="shared" si="20"/>
        <v>834.00073965777779</v>
      </c>
      <c r="N27" s="3" t="str">
        <f t="shared" si="20"/>
        <v/>
      </c>
      <c r="O27" s="3" t="str">
        <f t="shared" si="20"/>
        <v/>
      </c>
      <c r="P27" s="3" t="str">
        <f t="shared" si="20"/>
        <v/>
      </c>
    </row>
    <row r="28" spans="1:16" ht="15.5" x14ac:dyDescent="0.35">
      <c r="C28" t="s">
        <v>51</v>
      </c>
      <c r="D28" s="4">
        <f>IFERROR(_xlfn.RRI(5,I27,D27),"")</f>
        <v>-0.16026399449682938</v>
      </c>
      <c r="E28" s="4">
        <f>IFERROR(_xlfn.RRI(5,J27,E27),"")</f>
        <v>-0.13914410654092424</v>
      </c>
      <c r="H28" s="4">
        <f t="shared" ref="H28:P28" si="21">IFERROR(_xlfn.RRI(5,M27,H27),"")</f>
        <v>0.31302389865096192</v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52</v>
      </c>
      <c r="H29" s="4">
        <f t="shared" ref="H29:P29" si="22">IFERROR(((H25-I25)/I25)*100%,"")</f>
        <v>-0.57923169267707086</v>
      </c>
      <c r="I29" s="4">
        <f t="shared" si="22"/>
        <v>0.19170243204577966</v>
      </c>
      <c r="J29" s="4">
        <f t="shared" si="22"/>
        <v>1.0290275761973877</v>
      </c>
      <c r="K29" s="4">
        <f t="shared" si="22"/>
        <v>-0.54127829560585883</v>
      </c>
      <c r="L29" s="4">
        <f t="shared" si="22"/>
        <v>0.13102409638554219</v>
      </c>
      <c r="M29" s="4">
        <f t="shared" si="22"/>
        <v>-0.99999819726226113</v>
      </c>
      <c r="N29" s="4">
        <f t="shared" si="22"/>
        <v>-0.69062460566999828</v>
      </c>
      <c r="O29" s="4">
        <f t="shared" si="22"/>
        <v>-7.3450525457400108E-3</v>
      </c>
      <c r="P29" s="4" t="str">
        <f t="shared" si="22"/>
        <v/>
      </c>
    </row>
    <row r="30" spans="1:16" ht="15.5" x14ac:dyDescent="0.35">
      <c r="C30" t="s">
        <v>53</v>
      </c>
      <c r="H30" s="4">
        <f t="shared" ref="H30:P30" si="23">IFERROR(((H27-I27)/I27)*100%,"")</f>
        <v>0.41431860802130438</v>
      </c>
      <c r="I30" s="4">
        <f t="shared" si="23"/>
        <v>0.63247876720127683</v>
      </c>
      <c r="J30" s="4">
        <f t="shared" si="23"/>
        <v>5.6675440980355991E-2</v>
      </c>
      <c r="K30" s="4">
        <f t="shared" si="23"/>
        <v>0.16754083897287064</v>
      </c>
      <c r="L30" s="4">
        <f t="shared" si="23"/>
        <v>0.37010756183634014</v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  <c r="P30" s="4" t="str">
        <f t="shared" si="23"/>
        <v/>
      </c>
    </row>
    <row r="32" spans="1:16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259.73</v>
      </c>
      <c r="E32" s="3">
        <f>IFERROR(INDEX(E51:E500,MATCH($A$32,$C$51:$C$500,0)),"")</f>
        <v>223.59</v>
      </c>
      <c r="H32" s="3">
        <f>IFERROR(INDEX(D32:G32,COUNT(D32:G32)),"")</f>
        <v>223.59</v>
      </c>
      <c r="I32" s="3">
        <f t="shared" ref="I32:P32" si="24">IFERROR(INDEX(I51:I500,MATCH($C$32,$C$51:$C$500,0)),"")</f>
        <v>216.58</v>
      </c>
      <c r="J32" s="3">
        <f t="shared" si="24"/>
        <v>200</v>
      </c>
      <c r="K32" s="3">
        <f t="shared" si="24"/>
        <v>186.07</v>
      </c>
      <c r="L32" s="3">
        <f t="shared" si="24"/>
        <v>182.33</v>
      </c>
      <c r="M32" s="3">
        <f t="shared" si="24"/>
        <v>169.74</v>
      </c>
      <c r="N32" s="3">
        <f t="shared" si="24"/>
        <v>38678622.560000002</v>
      </c>
      <c r="O32" s="3">
        <f t="shared" si="24"/>
        <v>125298508.84999999</v>
      </c>
      <c r="P32" s="3">
        <f t="shared" si="24"/>
        <v>101496898.89</v>
      </c>
    </row>
    <row r="33" spans="1:16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0.72</v>
      </c>
      <c r="E33" s="3">
        <f>IFERROR(INDEX(E51:E500,MATCH($A$33,$C$51:$C$500,0)),"")</f>
        <v>1.1599999999999999</v>
      </c>
      <c r="H33" s="3">
        <f>IFERROR(INDEX(D33:G33,COUNT(D33:G33)),"")</f>
        <v>1.1599999999999999</v>
      </c>
      <c r="I33" s="3">
        <f t="shared" ref="I33:P33" si="25">IFERROR(INDEX(I51:I500,MATCH($C$33,$C$51:$C$500,0)),"")</f>
        <v>1.06</v>
      </c>
      <c r="J33" s="3">
        <f t="shared" si="25"/>
        <v>0.47</v>
      </c>
      <c r="K33" s="3">
        <f t="shared" si="25"/>
        <v>0.71</v>
      </c>
      <c r="L33" s="3">
        <f t="shared" si="25"/>
        <v>1.1599999999999999</v>
      </c>
      <c r="M33" s="3">
        <f t="shared" si="25"/>
        <v>2</v>
      </c>
      <c r="N33" s="3">
        <f t="shared" si="25"/>
        <v>0</v>
      </c>
      <c r="O33" s="3">
        <f t="shared" si="25"/>
        <v>0</v>
      </c>
      <c r="P33" s="3">
        <f t="shared" si="25"/>
        <v>0</v>
      </c>
    </row>
    <row r="34" spans="1:16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4.92</v>
      </c>
      <c r="E34" s="3">
        <f>IFERROR(INDEX(E51:E500,MATCH($A$34,$C$51:$C$500,0)),"")</f>
        <v>37.090000000000003</v>
      </c>
      <c r="H34" s="3">
        <f>IFERROR(INDEX(D34:G34,COUNT(D34:G34)),"")</f>
        <v>37.090000000000003</v>
      </c>
      <c r="I34" s="3">
        <f t="shared" ref="I34:P34" si="26">IFERROR(INDEX(I51:I500,MATCH($C$34,$C$51:$C$500,0)),"")</f>
        <v>13.81</v>
      </c>
      <c r="J34" s="3">
        <f t="shared" si="26"/>
        <v>6.72</v>
      </c>
      <c r="K34" s="3">
        <f t="shared" si="26"/>
        <v>19.3</v>
      </c>
      <c r="L34" s="3">
        <f t="shared" si="26"/>
        <v>14.11</v>
      </c>
      <c r="M34" s="3">
        <f t="shared" si="26"/>
        <v>25.6</v>
      </c>
      <c r="N34" s="3">
        <f t="shared" si="26"/>
        <v>0</v>
      </c>
      <c r="O34" s="3">
        <f t="shared" si="26"/>
        <v>0</v>
      </c>
      <c r="P34" s="3">
        <f t="shared" si="26"/>
        <v>0</v>
      </c>
    </row>
    <row r="35" spans="1:16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0.2</v>
      </c>
      <c r="E35" s="3">
        <f>IFERROR(INDEX(E51:E500,MATCH($A$35,$C$51:$C$500,0)),"")</f>
        <v>0.39</v>
      </c>
      <c r="H35" s="3">
        <f>IFERROR(INDEX(D35:G35,COUNT(D35:G35)),"")</f>
        <v>0.39</v>
      </c>
      <c r="I35" s="3">
        <f t="shared" ref="I35:P35" si="27">IFERROR(INDEX(I51:I500,MATCH($C$35,$C$51:$C$500,0)),"")</f>
        <v>0.1</v>
      </c>
      <c r="J35" s="3">
        <f t="shared" si="27"/>
        <v>7.0000000000000007E-2</v>
      </c>
      <c r="K35" s="3">
        <f t="shared" si="27"/>
        <v>0.1</v>
      </c>
      <c r="L35" s="3">
        <f t="shared" si="27"/>
        <v>0.19</v>
      </c>
      <c r="M35" s="3">
        <f t="shared" si="27"/>
        <v>0.41</v>
      </c>
      <c r="N35" s="3">
        <f t="shared" si="27"/>
        <v>0</v>
      </c>
      <c r="O35" s="3">
        <f t="shared" si="27"/>
        <v>0</v>
      </c>
      <c r="P35" s="3">
        <f t="shared" si="27"/>
        <v>0</v>
      </c>
    </row>
    <row r="36" spans="1:16" ht="15.5" x14ac:dyDescent="0.35">
      <c r="B36" t="s">
        <v>66</v>
      </c>
      <c r="C36" t="s">
        <v>67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P36" si="28">IFERROR(INDEX(H51:H500,MATCH($C$36,$C$51:$C$500,0)),"")</f>
        <v>0</v>
      </c>
      <c r="I36" s="4">
        <f t="shared" si="28"/>
        <v>0</v>
      </c>
      <c r="J36" s="4">
        <f t="shared" si="28"/>
        <v>0</v>
      </c>
      <c r="K36" s="4">
        <f t="shared" si="28"/>
        <v>0</v>
      </c>
      <c r="L36" s="4">
        <f t="shared" si="28"/>
        <v>0.20620000000000002</v>
      </c>
      <c r="M36" s="4">
        <f t="shared" si="28"/>
        <v>0.18989999999999999</v>
      </c>
      <c r="N36" s="4">
        <f t="shared" si="28"/>
        <v>0</v>
      </c>
      <c r="O36" s="4">
        <f t="shared" si="28"/>
        <v>0</v>
      </c>
      <c r="P36" s="4">
        <f t="shared" si="28"/>
        <v>0</v>
      </c>
    </row>
    <row r="37" spans="1:16" ht="15.5" x14ac:dyDescent="0.35">
      <c r="B37" t="s">
        <v>68</v>
      </c>
      <c r="C37" t="s">
        <v>69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P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</v>
      </c>
      <c r="L37" s="3">
        <f t="shared" si="29"/>
        <v>3.1</v>
      </c>
      <c r="M37" s="3">
        <f t="shared" si="29"/>
        <v>2.52</v>
      </c>
      <c r="N37" s="3">
        <f t="shared" si="29"/>
        <v>0</v>
      </c>
      <c r="O37" s="3">
        <f t="shared" si="29"/>
        <v>0</v>
      </c>
      <c r="P37" s="3">
        <f t="shared" si="29"/>
        <v>0</v>
      </c>
    </row>
    <row r="50" spans="2:16" ht="15.5" x14ac:dyDescent="0.35">
      <c r="D50" t="s">
        <v>70</v>
      </c>
      <c r="E50" t="s">
        <v>243</v>
      </c>
      <c r="F50" t="s">
        <v>71</v>
      </c>
      <c r="G50" t="s">
        <v>244</v>
      </c>
      <c r="H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</row>
    <row r="51" spans="2:16" ht="15.5" x14ac:dyDescent="0.35">
      <c r="B51" t="s">
        <v>75</v>
      </c>
      <c r="C51" t="s">
        <v>6</v>
      </c>
      <c r="D51" s="5">
        <v>432422937833</v>
      </c>
      <c r="E51" s="5">
        <v>299915970284</v>
      </c>
      <c r="F51" s="5">
        <v>282021694434</v>
      </c>
      <c r="G51" s="5">
        <v>285094819890</v>
      </c>
      <c r="I51" s="5">
        <v>1035606692811</v>
      </c>
      <c r="J51" s="5">
        <v>634376822301</v>
      </c>
      <c r="K51" s="5">
        <v>600351628985</v>
      </c>
      <c r="L51" s="5">
        <v>514201823992</v>
      </c>
      <c r="M51" s="5">
        <v>375300332846</v>
      </c>
      <c r="N51" s="5">
        <v>293870179399</v>
      </c>
      <c r="O51" s="5">
        <v>214786818549</v>
      </c>
      <c r="P51" s="5">
        <v>168487802123</v>
      </c>
    </row>
    <row r="52" spans="2:16" ht="15.5" x14ac:dyDescent="0.35">
      <c r="C52" t="s">
        <v>76</v>
      </c>
      <c r="D52" s="5">
        <v>-393536345508</v>
      </c>
      <c r="E52" s="5">
        <v>-285382196659</v>
      </c>
      <c r="F52" s="5">
        <v>-268767020259</v>
      </c>
      <c r="G52" s="5">
        <v>-272471805271</v>
      </c>
      <c r="I52" s="5">
        <v>-990817868170</v>
      </c>
      <c r="J52" s="5">
        <v>-588206732966</v>
      </c>
      <c r="K52" s="5">
        <v>-564427727670</v>
      </c>
      <c r="L52" s="5">
        <v>-470059337913</v>
      </c>
      <c r="M52" s="5">
        <v>-351234554192</v>
      </c>
      <c r="N52" s="5">
        <v>-271151431928</v>
      </c>
      <c r="O52" s="5">
        <v>-194975406296</v>
      </c>
      <c r="P52" s="5">
        <v>-150091690438</v>
      </c>
    </row>
    <row r="53" spans="2:16" ht="15.5" x14ac:dyDescent="0.35">
      <c r="C53" t="s">
        <v>77</v>
      </c>
      <c r="D53" s="5">
        <v>38886592325</v>
      </c>
      <c r="E53" s="5">
        <v>14533773625</v>
      </c>
      <c r="F53" s="5">
        <v>13254674175</v>
      </c>
      <c r="G53" s="5">
        <v>12623014619</v>
      </c>
      <c r="I53" s="5">
        <v>44788824641</v>
      </c>
      <c r="J53" s="5">
        <v>46170089335</v>
      </c>
      <c r="K53" s="5">
        <v>35923901315</v>
      </c>
      <c r="L53" s="5">
        <v>44142486079</v>
      </c>
      <c r="M53" s="5">
        <v>24065778654</v>
      </c>
      <c r="N53" s="5">
        <v>22718747471</v>
      </c>
      <c r="O53" s="5">
        <v>19811412253</v>
      </c>
      <c r="P53" s="5">
        <v>18396111685</v>
      </c>
    </row>
    <row r="54" spans="2:16" ht="15.5" x14ac:dyDescent="0.35">
      <c r="C54" t="s">
        <v>78</v>
      </c>
      <c r="D54" s="5">
        <v>-14748509717</v>
      </c>
      <c r="E54" s="5">
        <v>-8550549691</v>
      </c>
      <c r="F54" s="5">
        <v>-3948721081</v>
      </c>
      <c r="G54" s="5">
        <v>-10112013035</v>
      </c>
      <c r="I54" s="5">
        <v>-26365818989</v>
      </c>
      <c r="J54" s="5">
        <v>-29275685778</v>
      </c>
      <c r="K54" s="5">
        <v>-23363766052</v>
      </c>
      <c r="L54" s="5">
        <v>-27016652840</v>
      </c>
      <c r="M54" s="5">
        <v>-15586893204</v>
      </c>
      <c r="N54" s="5">
        <v>-13028240760</v>
      </c>
      <c r="O54" s="5">
        <v>-11616437999</v>
      </c>
      <c r="P54" s="5">
        <v>-8112779435</v>
      </c>
    </row>
    <row r="55" spans="2:16" ht="15.5" x14ac:dyDescent="0.35">
      <c r="C55" t="s">
        <v>245</v>
      </c>
    </row>
    <row r="56" spans="2:16" ht="15.5" x14ac:dyDescent="0.35">
      <c r="C56" t="s">
        <v>246</v>
      </c>
      <c r="D56" s="5">
        <v>-14748509717</v>
      </c>
      <c r="E56" s="5">
        <v>-8550549691</v>
      </c>
      <c r="F56" s="5">
        <v>-3948721081</v>
      </c>
      <c r="G56" s="5">
        <v>-10112013035</v>
      </c>
      <c r="I56" s="5">
        <v>-26365818989</v>
      </c>
      <c r="J56" s="5">
        <v>-29275685778</v>
      </c>
      <c r="K56" s="5">
        <v>-26991929213</v>
      </c>
      <c r="L56" s="5">
        <v>-27016652840</v>
      </c>
      <c r="M56" s="5">
        <v>-15586893204</v>
      </c>
      <c r="N56" s="5">
        <v>-13028240760</v>
      </c>
      <c r="O56" s="5">
        <v>-11616437999</v>
      </c>
      <c r="P56" s="5">
        <v>-8112779435</v>
      </c>
    </row>
    <row r="57" spans="2:16" ht="15.5" x14ac:dyDescent="0.35">
      <c r="C57" t="s">
        <v>83</v>
      </c>
      <c r="D57" s="5">
        <v>1144249726</v>
      </c>
    </row>
    <row r="58" spans="2:16" ht="15.5" x14ac:dyDescent="0.35">
      <c r="C58" t="s">
        <v>80</v>
      </c>
      <c r="D58" s="5">
        <v>24138082608</v>
      </c>
      <c r="E58" s="5">
        <v>5983223934</v>
      </c>
      <c r="F58" s="5">
        <v>9305953094</v>
      </c>
      <c r="G58" s="5">
        <v>2511001584</v>
      </c>
      <c r="I58" s="5">
        <v>18423005652</v>
      </c>
      <c r="J58" s="5">
        <v>16894403557</v>
      </c>
      <c r="K58" s="5">
        <v>12560135263</v>
      </c>
      <c r="L58" s="5">
        <v>17125833239</v>
      </c>
      <c r="M58" s="5">
        <v>8478885450</v>
      </c>
      <c r="N58" s="5">
        <v>9690506711</v>
      </c>
      <c r="O58" s="5">
        <v>8194974254</v>
      </c>
      <c r="P58" s="5">
        <v>10283332250</v>
      </c>
    </row>
    <row r="59" spans="2:16" ht="15.5" x14ac:dyDescent="0.35">
      <c r="C59" t="s">
        <v>81</v>
      </c>
      <c r="D59" s="5">
        <v>-1431148749</v>
      </c>
      <c r="E59" s="5">
        <v>-2010429274</v>
      </c>
      <c r="F59" s="5">
        <v>-8051743803</v>
      </c>
      <c r="G59" s="5">
        <v>1649673070</v>
      </c>
      <c r="I59" s="5">
        <v>-9038938704</v>
      </c>
      <c r="J59" s="5">
        <v>-8782658068</v>
      </c>
      <c r="K59" s="5">
        <v>-8524562281</v>
      </c>
      <c r="L59" s="5">
        <v>-7684086889</v>
      </c>
      <c r="M59" s="5">
        <v>-679148543</v>
      </c>
      <c r="N59" s="5">
        <v>-3641390687</v>
      </c>
      <c r="O59" s="5">
        <v>-2881875409</v>
      </c>
      <c r="P59" s="5">
        <v>-5943832823</v>
      </c>
    </row>
    <row r="60" spans="2:16" ht="15.5" x14ac:dyDescent="0.35">
      <c r="C60" t="s">
        <v>27</v>
      </c>
      <c r="D60" s="5">
        <v>-1209191565</v>
      </c>
      <c r="E60" s="5">
        <v>-2418043805</v>
      </c>
      <c r="F60" s="5">
        <v>-3081727300</v>
      </c>
      <c r="G60" s="5">
        <v>-2122272137</v>
      </c>
      <c r="I60" s="5">
        <v>-9334780390</v>
      </c>
      <c r="J60" s="5">
        <v>-8146678565</v>
      </c>
      <c r="K60" s="5">
        <v>-7325206157</v>
      </c>
      <c r="L60" s="5">
        <v>-5433551578</v>
      </c>
      <c r="M60" s="5">
        <v>-5121216887</v>
      </c>
      <c r="N60" s="5">
        <v>-3074794787</v>
      </c>
      <c r="O60" s="5">
        <v>-3124712979</v>
      </c>
      <c r="P60" s="5">
        <v>-2601188441</v>
      </c>
    </row>
    <row r="61" spans="2:16" ht="15.5" x14ac:dyDescent="0.35">
      <c r="C61" t="s">
        <v>84</v>
      </c>
      <c r="D61" s="5">
        <v>-1431148749</v>
      </c>
      <c r="E61" s="5">
        <v>-2010429274</v>
      </c>
      <c r="F61" s="5">
        <v>-8051743803</v>
      </c>
      <c r="G61" s="5">
        <v>1649673070</v>
      </c>
      <c r="I61" s="5">
        <v>-9038938704</v>
      </c>
      <c r="J61" s="5">
        <v>-8782658068</v>
      </c>
      <c r="K61" s="5">
        <v>-8524562281</v>
      </c>
      <c r="L61" s="5">
        <v>-7684086889</v>
      </c>
      <c r="M61" s="5">
        <v>-679148543</v>
      </c>
      <c r="N61" s="5">
        <v>-3641390687</v>
      </c>
      <c r="O61" s="5">
        <v>-2881875409</v>
      </c>
      <c r="P61" s="5">
        <v>-5943832823</v>
      </c>
    </row>
    <row r="62" spans="2:16" ht="15.5" x14ac:dyDescent="0.35">
      <c r="C62" t="s">
        <v>29</v>
      </c>
      <c r="D62" s="5">
        <v>22706933859</v>
      </c>
      <c r="E62" s="5">
        <v>3972794660</v>
      </c>
      <c r="F62" s="5">
        <v>1254209291</v>
      </c>
      <c r="G62" s="5">
        <v>4160674654</v>
      </c>
      <c r="I62" s="5">
        <v>9384066948</v>
      </c>
      <c r="J62" s="5">
        <v>8111745489</v>
      </c>
      <c r="K62" s="5">
        <v>4035572982</v>
      </c>
      <c r="L62" s="5">
        <v>9441746350</v>
      </c>
      <c r="M62" s="5">
        <v>7799736907</v>
      </c>
      <c r="N62" s="5">
        <v>6049116024</v>
      </c>
      <c r="O62" s="5">
        <v>5313098845</v>
      </c>
      <c r="P62" s="5">
        <v>4339499427</v>
      </c>
    </row>
    <row r="63" spans="2:16" ht="15.5" x14ac:dyDescent="0.35">
      <c r="C63" t="s">
        <v>28</v>
      </c>
      <c r="D63" s="5">
        <v>-4411482024</v>
      </c>
      <c r="E63" s="5">
        <v>-789380289</v>
      </c>
      <c r="F63" s="5">
        <v>-11744627</v>
      </c>
      <c r="G63" s="5">
        <v>-975533983</v>
      </c>
      <c r="I63" s="5">
        <v>-1817364290</v>
      </c>
      <c r="J63" s="5">
        <v>-1765951008</v>
      </c>
      <c r="K63" s="5">
        <v>-905126364</v>
      </c>
      <c r="L63" s="5">
        <v>-2623953420</v>
      </c>
      <c r="M63" s="5">
        <v>-1772771249</v>
      </c>
      <c r="N63" s="5">
        <v>-1334509000</v>
      </c>
      <c r="O63" s="5">
        <v>-1503320250</v>
      </c>
      <c r="P63" s="5">
        <v>-501530750</v>
      </c>
    </row>
    <row r="64" spans="2:16" ht="15.5" x14ac:dyDescent="0.35">
      <c r="C64" t="s">
        <v>85</v>
      </c>
      <c r="D64" s="5">
        <v>-4523944288</v>
      </c>
      <c r="E64" s="5">
        <v>-817017860</v>
      </c>
      <c r="F64" s="5">
        <v>405341250</v>
      </c>
      <c r="G64" s="5">
        <v>-871676300</v>
      </c>
      <c r="I64" s="5">
        <v>-1296420730</v>
      </c>
      <c r="J64" s="5">
        <v>-1887453920</v>
      </c>
      <c r="L64" s="5">
        <v>-2717742520</v>
      </c>
      <c r="M64" s="5">
        <v>-1831617700</v>
      </c>
      <c r="N64" s="5">
        <v>-1342624360</v>
      </c>
      <c r="O64" s="5">
        <v>-1503664000</v>
      </c>
      <c r="P64" s="5">
        <v>-502080250</v>
      </c>
    </row>
    <row r="65" spans="2:16" ht="15.5" x14ac:dyDescent="0.35">
      <c r="C65" t="s">
        <v>87</v>
      </c>
      <c r="D65" s="5">
        <v>112462264</v>
      </c>
      <c r="E65" s="5">
        <v>27637571</v>
      </c>
      <c r="F65" s="5">
        <v>-417085877</v>
      </c>
      <c r="G65" s="5">
        <v>-103857683</v>
      </c>
      <c r="I65" s="5">
        <v>-520943560</v>
      </c>
      <c r="J65" s="5">
        <v>121502912</v>
      </c>
      <c r="L65" s="5">
        <v>93789100</v>
      </c>
      <c r="M65" s="5">
        <v>58846451</v>
      </c>
      <c r="N65" s="5">
        <v>8115360</v>
      </c>
      <c r="O65" s="5">
        <v>343750</v>
      </c>
      <c r="P65" s="5">
        <v>549500</v>
      </c>
    </row>
    <row r="66" spans="2:16" ht="15.5" x14ac:dyDescent="0.35">
      <c r="C66" t="s">
        <v>519</v>
      </c>
    </row>
    <row r="67" spans="2:16" ht="15.5" x14ac:dyDescent="0.35">
      <c r="C67" t="s">
        <v>88</v>
      </c>
      <c r="D67" s="5">
        <v>-4411482024</v>
      </c>
      <c r="E67" s="5">
        <v>-789380289</v>
      </c>
      <c r="F67" s="5">
        <v>-11744627</v>
      </c>
      <c r="G67" s="5">
        <v>-975533983</v>
      </c>
      <c r="I67" s="5">
        <v>-1817364290</v>
      </c>
      <c r="J67" s="5">
        <v>-1765951008</v>
      </c>
      <c r="K67" s="5">
        <v>-905126364</v>
      </c>
      <c r="L67" s="5">
        <v>-2623953420</v>
      </c>
      <c r="M67" s="5">
        <v>-1772771249</v>
      </c>
      <c r="N67" s="5">
        <v>-1334509000</v>
      </c>
      <c r="O67" s="5">
        <v>-1503320250</v>
      </c>
      <c r="P67" s="5">
        <v>-501530750</v>
      </c>
    </row>
    <row r="68" spans="2:16" ht="15.5" x14ac:dyDescent="0.35">
      <c r="C68" t="s">
        <v>247</v>
      </c>
      <c r="D68" s="5">
        <v>18295451835</v>
      </c>
      <c r="E68" s="5">
        <v>3183414371</v>
      </c>
      <c r="F68" s="5">
        <v>1242464664</v>
      </c>
      <c r="G68" s="5">
        <v>3185140671</v>
      </c>
      <c r="I68" s="5">
        <v>7566702658</v>
      </c>
      <c r="J68" s="5">
        <v>6345794481</v>
      </c>
      <c r="K68" s="5">
        <v>3130446618</v>
      </c>
      <c r="L68" s="5">
        <v>6817792930</v>
      </c>
      <c r="M68" s="5">
        <v>6026965658</v>
      </c>
      <c r="N68" s="5">
        <v>4714607024</v>
      </c>
      <c r="O68" s="5">
        <v>3809778595</v>
      </c>
      <c r="P68" s="5">
        <v>3837968677</v>
      </c>
    </row>
    <row r="69" spans="2:16" ht="15.5" x14ac:dyDescent="0.35">
      <c r="C69" t="s">
        <v>248</v>
      </c>
    </row>
    <row r="70" spans="2:16" ht="15.5" x14ac:dyDescent="0.35">
      <c r="C70" t="s">
        <v>89</v>
      </c>
      <c r="D70" s="5">
        <v>18295451835</v>
      </c>
      <c r="E70" s="5">
        <v>3183414371</v>
      </c>
      <c r="F70" s="5">
        <v>1242464664</v>
      </c>
      <c r="G70" s="5">
        <v>3185140671</v>
      </c>
      <c r="I70" s="5">
        <v>7566702658</v>
      </c>
      <c r="J70" s="5">
        <v>6345794481</v>
      </c>
      <c r="K70" s="5">
        <v>3130446618</v>
      </c>
      <c r="L70" s="5">
        <v>6817792930</v>
      </c>
      <c r="M70" s="5">
        <v>6026965658</v>
      </c>
      <c r="N70" s="5">
        <v>4714607024</v>
      </c>
      <c r="O70" s="5">
        <v>3809778595</v>
      </c>
      <c r="P70" s="5">
        <v>3837968677</v>
      </c>
    </row>
    <row r="71" spans="2:16" ht="15.5" x14ac:dyDescent="0.35">
      <c r="C71" t="s">
        <v>90</v>
      </c>
      <c r="D71" s="5">
        <v>-21476745</v>
      </c>
      <c r="F71" s="5">
        <v>-42953490</v>
      </c>
      <c r="I71" s="5">
        <v>-42953490</v>
      </c>
      <c r="J71" s="5">
        <v>-18391860</v>
      </c>
      <c r="K71" s="5">
        <v>-27169830</v>
      </c>
      <c r="L71" s="5">
        <v>39827700</v>
      </c>
      <c r="M71" s="5">
        <v>-40311000</v>
      </c>
      <c r="N71" s="5">
        <v>-8050000</v>
      </c>
      <c r="O71" s="5">
        <v>-1521000</v>
      </c>
    </row>
    <row r="72" spans="2:16" ht="15.5" x14ac:dyDescent="0.35">
      <c r="C72" t="s">
        <v>428</v>
      </c>
      <c r="D72" s="5">
        <v>-21476745</v>
      </c>
      <c r="F72" s="5">
        <v>-42953490</v>
      </c>
      <c r="I72" s="5">
        <v>-42953490</v>
      </c>
      <c r="J72" s="5">
        <v>-18391860</v>
      </c>
      <c r="K72" s="5">
        <v>-27169830</v>
      </c>
      <c r="L72" s="5">
        <v>39827700</v>
      </c>
      <c r="M72" s="5">
        <v>-40311000</v>
      </c>
      <c r="N72" s="5">
        <v>-8050000</v>
      </c>
      <c r="O72" s="5">
        <v>-1521000</v>
      </c>
    </row>
    <row r="73" spans="2:16" ht="15.5" x14ac:dyDescent="0.35">
      <c r="C73" t="s">
        <v>91</v>
      </c>
      <c r="D73" s="5">
        <v>18273975090</v>
      </c>
      <c r="E73" s="5">
        <v>3183414371</v>
      </c>
      <c r="F73" s="5">
        <v>1199511174</v>
      </c>
      <c r="G73" s="5">
        <v>3185140671</v>
      </c>
      <c r="I73" s="5">
        <v>7523749168</v>
      </c>
      <c r="J73" s="5">
        <v>6327402621</v>
      </c>
      <c r="K73" s="5">
        <v>3103276788</v>
      </c>
      <c r="L73" s="5">
        <v>6857620630</v>
      </c>
      <c r="M73" s="5">
        <v>5986654658</v>
      </c>
      <c r="N73" s="5">
        <v>4706557024</v>
      </c>
      <c r="O73" s="5">
        <v>3808257595</v>
      </c>
      <c r="P73" s="5">
        <v>3837968677</v>
      </c>
    </row>
    <row r="74" spans="2:16" ht="15.5" x14ac:dyDescent="0.35">
      <c r="C74" t="s">
        <v>92</v>
      </c>
      <c r="D74" s="5">
        <v>18295451835</v>
      </c>
      <c r="E74" s="5">
        <v>3183414371</v>
      </c>
      <c r="F74" s="5">
        <v>1242464664</v>
      </c>
      <c r="G74" s="5">
        <v>3185140671</v>
      </c>
      <c r="I74" s="5">
        <v>7566702658</v>
      </c>
      <c r="J74" s="5">
        <v>6345794481</v>
      </c>
      <c r="K74" s="5">
        <v>3130446618</v>
      </c>
      <c r="L74" s="5">
        <v>6817792930</v>
      </c>
      <c r="M74" s="5">
        <v>6026965658</v>
      </c>
      <c r="N74" s="5">
        <v>4714607024</v>
      </c>
      <c r="O74" s="5">
        <v>3809778595</v>
      </c>
      <c r="P74" s="5">
        <v>3837968677</v>
      </c>
    </row>
    <row r="75" spans="2:16" ht="15.5" x14ac:dyDescent="0.35">
      <c r="C75" t="s">
        <v>8</v>
      </c>
      <c r="D75" s="5">
        <v>17129725364</v>
      </c>
      <c r="E75" s="5">
        <v>3183414371</v>
      </c>
      <c r="F75" s="5">
        <v>1199511174</v>
      </c>
      <c r="G75" s="5">
        <v>3185140671</v>
      </c>
      <c r="I75" s="5">
        <v>7523749168</v>
      </c>
      <c r="J75" s="5">
        <v>6327402621</v>
      </c>
      <c r="K75" s="5">
        <v>3103276788</v>
      </c>
      <c r="L75" s="5">
        <v>6857620630</v>
      </c>
      <c r="M75" s="5">
        <v>5986654658</v>
      </c>
      <c r="N75" s="5">
        <v>4706557024</v>
      </c>
      <c r="O75" s="5">
        <v>3808257595</v>
      </c>
      <c r="P75" s="5">
        <v>3837968677</v>
      </c>
    </row>
    <row r="76" spans="2:16" ht="15.5" x14ac:dyDescent="0.35">
      <c r="C76" t="s">
        <v>94</v>
      </c>
      <c r="D76" s="5">
        <v>18295451835</v>
      </c>
      <c r="E76" s="5">
        <v>3183414371</v>
      </c>
      <c r="F76" s="5">
        <v>1242464664</v>
      </c>
      <c r="G76" s="5">
        <v>3185140671</v>
      </c>
      <c r="I76" s="5">
        <v>7566702658</v>
      </c>
      <c r="J76" s="5">
        <v>6345794481</v>
      </c>
      <c r="K76" s="5">
        <v>3130446618</v>
      </c>
      <c r="L76" s="5">
        <v>6817792930</v>
      </c>
      <c r="M76" s="5">
        <v>6026965658</v>
      </c>
      <c r="N76" s="5">
        <v>4714607024</v>
      </c>
      <c r="O76" s="5">
        <v>3809778595</v>
      </c>
      <c r="P76" s="5">
        <v>3837968677</v>
      </c>
    </row>
    <row r="77" spans="2:16" ht="15.5" x14ac:dyDescent="0.35">
      <c r="C77" t="s">
        <v>95</v>
      </c>
      <c r="D77" s="5">
        <v>18273975090</v>
      </c>
      <c r="E77" s="5">
        <v>3183414371</v>
      </c>
      <c r="F77" s="5">
        <v>1199511174</v>
      </c>
      <c r="G77" s="5">
        <v>3185140671</v>
      </c>
      <c r="I77" s="5">
        <v>7523749168</v>
      </c>
      <c r="J77" s="5">
        <v>6327402621</v>
      </c>
      <c r="K77" s="5">
        <v>3103276788</v>
      </c>
      <c r="L77" s="5">
        <v>6857620630</v>
      </c>
      <c r="M77" s="5">
        <v>5986654658</v>
      </c>
      <c r="N77" s="5">
        <v>4706557024</v>
      </c>
      <c r="O77" s="5">
        <v>3808257595</v>
      </c>
      <c r="P77" s="5">
        <v>3837968677</v>
      </c>
    </row>
    <row r="78" spans="2:16" ht="15.5" x14ac:dyDescent="0.35">
      <c r="C78" t="s">
        <v>96</v>
      </c>
      <c r="D78" s="5">
        <v>18273975090</v>
      </c>
      <c r="E78" s="5">
        <v>3183414371</v>
      </c>
      <c r="F78" s="5">
        <v>1199511174</v>
      </c>
      <c r="G78" s="5">
        <v>3185140671</v>
      </c>
      <c r="I78" s="5">
        <v>7523749168</v>
      </c>
      <c r="J78" s="5">
        <v>6327402621</v>
      </c>
      <c r="K78" s="5">
        <v>3103276788</v>
      </c>
      <c r="L78" s="5">
        <v>6857620630</v>
      </c>
      <c r="M78" s="5">
        <v>5986654658</v>
      </c>
      <c r="N78" s="5">
        <v>4706557024</v>
      </c>
      <c r="O78" s="5">
        <v>3808257595</v>
      </c>
      <c r="P78" s="5">
        <v>3837968677</v>
      </c>
    </row>
    <row r="80" spans="2:16" ht="15.5" x14ac:dyDescent="0.35">
      <c r="B80" t="s">
        <v>97</v>
      </c>
      <c r="C80" t="s">
        <v>98</v>
      </c>
    </row>
    <row r="81" spans="3:16" ht="15.5" x14ac:dyDescent="0.35">
      <c r="C81" t="s">
        <v>99</v>
      </c>
    </row>
    <row r="82" spans="3:16" ht="15.5" x14ac:dyDescent="0.35">
      <c r="C82" t="s">
        <v>20</v>
      </c>
      <c r="D82" s="5">
        <v>14447039546</v>
      </c>
      <c r="E82" s="5">
        <v>4091062749</v>
      </c>
      <c r="F82" s="5">
        <v>9272109179</v>
      </c>
      <c r="G82" s="5">
        <v>4808869052</v>
      </c>
      <c r="I82" s="5">
        <v>9272109179</v>
      </c>
      <c r="J82" s="5">
        <v>9774791533</v>
      </c>
      <c r="K82" s="5">
        <v>7906848519</v>
      </c>
      <c r="L82" s="5">
        <v>7960624019</v>
      </c>
      <c r="M82" s="5">
        <v>4982610906</v>
      </c>
      <c r="N82" s="5">
        <v>557847702</v>
      </c>
      <c r="O82" s="5">
        <v>1816212719</v>
      </c>
      <c r="P82" s="5">
        <v>4519167497</v>
      </c>
    </row>
    <row r="83" spans="3:16" ht="15.5" x14ac:dyDescent="0.35">
      <c r="C83" t="s">
        <v>476</v>
      </c>
    </row>
    <row r="84" spans="3:16" ht="15.5" x14ac:dyDescent="0.35">
      <c r="C84" t="s">
        <v>100</v>
      </c>
      <c r="D84" s="5">
        <v>67145354950</v>
      </c>
      <c r="E84" s="5">
        <v>44997134306</v>
      </c>
      <c r="F84" s="5">
        <v>27497047169</v>
      </c>
      <c r="G84" s="5">
        <v>46411452070</v>
      </c>
      <c r="I84" s="5">
        <v>27497047169</v>
      </c>
      <c r="J84" s="5">
        <v>18528484726</v>
      </c>
      <c r="K84" s="5">
        <v>33931182411</v>
      </c>
      <c r="L84" s="5">
        <v>33368064777</v>
      </c>
      <c r="M84" s="5">
        <v>9684427352</v>
      </c>
      <c r="N84" s="5">
        <v>4751663354</v>
      </c>
      <c r="O84" s="5">
        <v>6551895888</v>
      </c>
      <c r="P84" s="5">
        <v>5936700958</v>
      </c>
    </row>
    <row r="85" spans="3:16" ht="15.5" x14ac:dyDescent="0.35">
      <c r="C85" t="s">
        <v>250</v>
      </c>
    </row>
    <row r="86" spans="3:16" ht="15.5" x14ac:dyDescent="0.35">
      <c r="C86" t="s">
        <v>249</v>
      </c>
    </row>
    <row r="87" spans="3:16" ht="15.5" x14ac:dyDescent="0.35">
      <c r="C87" t="s">
        <v>251</v>
      </c>
      <c r="D87" s="5">
        <v>67145354950</v>
      </c>
      <c r="E87" s="5">
        <v>44997134306</v>
      </c>
      <c r="F87" s="5">
        <v>27497047169</v>
      </c>
      <c r="G87" s="5">
        <v>46411452070</v>
      </c>
      <c r="I87" s="5">
        <v>27497047169</v>
      </c>
      <c r="J87" s="5">
        <v>18528484726</v>
      </c>
      <c r="K87" s="5">
        <v>33931182411</v>
      </c>
      <c r="L87" s="5">
        <v>33368064777</v>
      </c>
      <c r="M87" s="5">
        <v>9684427352</v>
      </c>
      <c r="N87" s="5">
        <v>4751663354</v>
      </c>
      <c r="O87" s="5">
        <v>6551895888</v>
      </c>
      <c r="P87" s="5">
        <v>5936700958</v>
      </c>
    </row>
    <row r="88" spans="3:16" ht="15.5" x14ac:dyDescent="0.35">
      <c r="C88" t="s">
        <v>102</v>
      </c>
      <c r="D88" s="5">
        <v>3922715654</v>
      </c>
      <c r="E88" s="5">
        <v>2809219516</v>
      </c>
      <c r="F88" s="5">
        <v>2395751670</v>
      </c>
      <c r="G88" s="5">
        <v>2888831145</v>
      </c>
      <c r="I88" s="5">
        <v>2395751670</v>
      </c>
      <c r="J88" s="5">
        <v>985349154</v>
      </c>
      <c r="K88" s="5">
        <v>4000000</v>
      </c>
      <c r="L88" s="5">
        <v>15498868513</v>
      </c>
      <c r="M88" s="5">
        <v>1499000</v>
      </c>
      <c r="N88" s="5">
        <v>4300000</v>
      </c>
    </row>
    <row r="89" spans="3:16" ht="15.5" x14ac:dyDescent="0.35">
      <c r="C89" t="s">
        <v>252</v>
      </c>
      <c r="D89" s="5">
        <v>3922715654</v>
      </c>
      <c r="E89" s="5">
        <v>2809219516</v>
      </c>
      <c r="F89" s="5">
        <v>2395751670</v>
      </c>
      <c r="G89" s="5">
        <v>2888831145</v>
      </c>
      <c r="I89" s="5">
        <v>2395751670</v>
      </c>
      <c r="J89" s="5">
        <v>985349154</v>
      </c>
      <c r="K89" s="5">
        <v>4000000</v>
      </c>
      <c r="L89" s="5">
        <v>15498868513</v>
      </c>
      <c r="M89" s="5">
        <v>1499000</v>
      </c>
      <c r="N89" s="5">
        <v>4300000</v>
      </c>
    </row>
    <row r="90" spans="3:16" ht="15.5" x14ac:dyDescent="0.35">
      <c r="C90" t="s">
        <v>103</v>
      </c>
      <c r="D90" s="5">
        <v>152397584937</v>
      </c>
      <c r="E90" s="5">
        <v>158398567433</v>
      </c>
      <c r="F90" s="5">
        <v>146011716920</v>
      </c>
      <c r="G90" s="5">
        <v>147272178464</v>
      </c>
      <c r="I90" s="5">
        <v>146011716920</v>
      </c>
      <c r="J90" s="5">
        <v>118645507504</v>
      </c>
      <c r="K90" s="5">
        <v>86560578840</v>
      </c>
      <c r="L90" s="5">
        <v>45147600523</v>
      </c>
      <c r="M90" s="5">
        <v>94324734159</v>
      </c>
      <c r="N90" s="5">
        <v>50375681467</v>
      </c>
      <c r="O90" s="5">
        <v>40068204966</v>
      </c>
      <c r="P90" s="5">
        <v>21614525410</v>
      </c>
    </row>
    <row r="91" spans="3:16" ht="15.5" x14ac:dyDescent="0.35">
      <c r="C91" t="s">
        <v>83</v>
      </c>
      <c r="D91" s="5">
        <v>-120046225</v>
      </c>
      <c r="E91" s="5">
        <v>-98569480</v>
      </c>
      <c r="F91" s="5">
        <v>-98569480</v>
      </c>
      <c r="G91" s="5">
        <v>-55615990</v>
      </c>
      <c r="I91" s="5">
        <v>-98569480</v>
      </c>
      <c r="J91" s="5">
        <v>-55615990</v>
      </c>
      <c r="K91" s="5">
        <v>-37224130</v>
      </c>
      <c r="L91" s="5">
        <v>-10054300</v>
      </c>
      <c r="M91" s="5">
        <v>-49882000</v>
      </c>
      <c r="N91" s="5">
        <v>-9571000</v>
      </c>
      <c r="O91" s="5">
        <v>5758479000</v>
      </c>
      <c r="P91" s="5">
        <v>5760000000</v>
      </c>
    </row>
    <row r="92" spans="3:16" ht="15.5" x14ac:dyDescent="0.35">
      <c r="C92" t="s">
        <v>104</v>
      </c>
      <c r="D92" s="5">
        <v>253983657230</v>
      </c>
      <c r="E92" s="5">
        <v>238727692588</v>
      </c>
      <c r="F92" s="5">
        <v>191312388901</v>
      </c>
      <c r="G92" s="5">
        <v>203074532884</v>
      </c>
      <c r="I92" s="5">
        <v>191312388901</v>
      </c>
      <c r="J92" s="5">
        <v>149726832057</v>
      </c>
      <c r="K92" s="5">
        <v>136066915786</v>
      </c>
      <c r="L92" s="5">
        <v>118480028424</v>
      </c>
      <c r="M92" s="5">
        <v>108993271417</v>
      </c>
      <c r="N92" s="5">
        <v>55689492523</v>
      </c>
      <c r="O92" s="5">
        <v>49053851336</v>
      </c>
      <c r="P92" s="5">
        <v>32070393865</v>
      </c>
    </row>
    <row r="93" spans="3:16" ht="15.5" x14ac:dyDescent="0.35">
      <c r="C93" t="s">
        <v>105</v>
      </c>
    </row>
    <row r="94" spans="3:16" ht="15.5" x14ac:dyDescent="0.35">
      <c r="C94" t="s">
        <v>107</v>
      </c>
      <c r="D94" s="5">
        <v>52591969940</v>
      </c>
      <c r="E94" s="5">
        <v>47774276135</v>
      </c>
      <c r="F94" s="5">
        <v>43916130188</v>
      </c>
      <c r="G94" s="5">
        <v>45546678979</v>
      </c>
      <c r="I94" s="5">
        <v>43916130188</v>
      </c>
      <c r="J94" s="5">
        <v>49067813944</v>
      </c>
      <c r="K94" s="5">
        <v>49569754575</v>
      </c>
      <c r="L94" s="5">
        <v>38296374133</v>
      </c>
      <c r="M94" s="5">
        <v>21484316224</v>
      </c>
      <c r="N94" s="5">
        <v>20678852191</v>
      </c>
      <c r="O94" s="5">
        <v>21938501054</v>
      </c>
      <c r="P94" s="5">
        <v>16031610581</v>
      </c>
    </row>
    <row r="95" spans="3:16" ht="15.5" x14ac:dyDescent="0.35">
      <c r="C95" t="s">
        <v>109</v>
      </c>
      <c r="D95" s="5">
        <v>23888249</v>
      </c>
      <c r="E95" s="5">
        <v>27637571</v>
      </c>
      <c r="G95" s="5">
        <v>91409268</v>
      </c>
      <c r="J95" s="5">
        <v>195266951</v>
      </c>
      <c r="K95" s="5">
        <v>69449898</v>
      </c>
      <c r="L95" s="5">
        <v>152301862</v>
      </c>
      <c r="M95" s="5">
        <v>67855061</v>
      </c>
      <c r="N95" s="5">
        <v>9008610</v>
      </c>
      <c r="O95" s="5">
        <v>893250</v>
      </c>
      <c r="P95" s="5">
        <v>549500</v>
      </c>
    </row>
    <row r="96" spans="3:16" ht="15.5" x14ac:dyDescent="0.35">
      <c r="C96" t="s">
        <v>110</v>
      </c>
      <c r="D96" s="5">
        <v>65988329803</v>
      </c>
      <c r="E96" s="5">
        <v>68686859976</v>
      </c>
      <c r="F96" s="5">
        <v>68068219967</v>
      </c>
      <c r="G96" s="5">
        <v>65086338719</v>
      </c>
      <c r="I96" s="5">
        <v>68068219967</v>
      </c>
      <c r="J96" s="5">
        <v>69446714063</v>
      </c>
      <c r="K96" s="5">
        <v>63840996782</v>
      </c>
      <c r="L96" s="5">
        <v>39502345357</v>
      </c>
      <c r="M96" s="5">
        <v>22676085272</v>
      </c>
      <c r="N96" s="5">
        <v>21429208270</v>
      </c>
      <c r="O96" s="5">
        <v>22724350448</v>
      </c>
      <c r="P96" s="5">
        <v>16860724899</v>
      </c>
    </row>
    <row r="97" spans="3:16" ht="15.5" x14ac:dyDescent="0.35">
      <c r="C97" t="s">
        <v>111</v>
      </c>
      <c r="D97" s="5">
        <v>319971987033</v>
      </c>
      <c r="E97" s="5">
        <v>307414552564</v>
      </c>
      <c r="F97" s="5">
        <v>259380608868</v>
      </c>
      <c r="G97" s="5">
        <v>268160871603</v>
      </c>
      <c r="I97" s="5">
        <v>259380608868</v>
      </c>
      <c r="J97" s="5">
        <v>219173546120</v>
      </c>
      <c r="K97" s="5">
        <v>199907912568</v>
      </c>
      <c r="L97" s="5">
        <v>157982373781</v>
      </c>
      <c r="M97" s="5">
        <v>131669356689</v>
      </c>
      <c r="N97" s="5">
        <v>77118700793</v>
      </c>
      <c r="O97" s="5">
        <v>71778201784</v>
      </c>
      <c r="P97" s="5">
        <v>48931118764</v>
      </c>
    </row>
    <row r="98" spans="3:16" ht="15.5" x14ac:dyDescent="0.35">
      <c r="C98" t="s">
        <v>112</v>
      </c>
    </row>
    <row r="99" spans="3:16" ht="15.5" x14ac:dyDescent="0.35">
      <c r="C99" t="s">
        <v>113</v>
      </c>
    </row>
    <row r="100" spans="3:16" ht="15.5" x14ac:dyDescent="0.35">
      <c r="C100" t="s">
        <v>114</v>
      </c>
      <c r="D100" s="5">
        <v>180609244628</v>
      </c>
      <c r="E100" s="5">
        <v>190043213449</v>
      </c>
      <c r="F100" s="5">
        <v>145291581495</v>
      </c>
      <c r="G100" s="5">
        <v>161298175317</v>
      </c>
      <c r="I100" s="5">
        <v>145291581495</v>
      </c>
      <c r="J100" s="5">
        <v>123591517906</v>
      </c>
      <c r="K100" s="5">
        <v>103759062353</v>
      </c>
      <c r="L100" s="5">
        <v>67976353450</v>
      </c>
      <c r="M100" s="5">
        <v>53345744340</v>
      </c>
      <c r="N100" s="5">
        <v>43192607735</v>
      </c>
      <c r="O100" s="5">
        <v>42482899976</v>
      </c>
      <c r="P100" s="5">
        <v>28312374099</v>
      </c>
    </row>
    <row r="101" spans="3:16" ht="15.5" x14ac:dyDescent="0.35">
      <c r="C101" t="s">
        <v>115</v>
      </c>
    </row>
    <row r="102" spans="3:16" ht="15.5" x14ac:dyDescent="0.35">
      <c r="C102" t="s">
        <v>253</v>
      </c>
      <c r="D102" s="5">
        <v>61738726970</v>
      </c>
      <c r="E102" s="5">
        <v>64935616916</v>
      </c>
      <c r="F102" s="5">
        <v>35978184939</v>
      </c>
      <c r="G102" s="5">
        <v>55052557424</v>
      </c>
      <c r="I102" s="5">
        <v>35978184939</v>
      </c>
      <c r="J102" s="5">
        <v>22999112932</v>
      </c>
      <c r="K102" s="5">
        <v>20944308168</v>
      </c>
      <c r="L102" s="5">
        <v>20551974580</v>
      </c>
      <c r="M102" s="5">
        <v>13134084810</v>
      </c>
      <c r="N102" s="5">
        <v>9641484309</v>
      </c>
      <c r="O102" s="5">
        <v>10096263178</v>
      </c>
      <c r="P102" s="5">
        <v>9536574672</v>
      </c>
    </row>
    <row r="103" spans="3:16" ht="15.5" x14ac:dyDescent="0.35">
      <c r="C103" t="s">
        <v>119</v>
      </c>
      <c r="D103" s="5">
        <v>100532718467</v>
      </c>
      <c r="E103" s="5">
        <v>111590277344</v>
      </c>
      <c r="F103" s="5">
        <v>99198751754</v>
      </c>
      <c r="G103" s="5">
        <v>94069160920</v>
      </c>
      <c r="I103" s="5">
        <v>99198751754</v>
      </c>
      <c r="J103" s="5">
        <v>82124848596</v>
      </c>
      <c r="K103" s="5">
        <v>73951903898</v>
      </c>
      <c r="L103" s="5">
        <v>43646838903</v>
      </c>
    </row>
    <row r="104" spans="3:16" ht="15.5" x14ac:dyDescent="0.35">
      <c r="C104" t="s">
        <v>118</v>
      </c>
      <c r="F104" s="5">
        <v>2152035808</v>
      </c>
      <c r="I104" s="5">
        <v>2152035808</v>
      </c>
      <c r="J104" s="5">
        <v>6725000000</v>
      </c>
      <c r="K104" s="5">
        <v>522000000</v>
      </c>
    </row>
    <row r="105" spans="3:16" ht="15.5" x14ac:dyDescent="0.35">
      <c r="C105" t="s">
        <v>254</v>
      </c>
      <c r="F105" s="5">
        <v>2152035808</v>
      </c>
      <c r="I105" s="5">
        <v>2152035808</v>
      </c>
      <c r="J105" s="5">
        <v>6725000000</v>
      </c>
      <c r="K105" s="5">
        <v>522000000</v>
      </c>
    </row>
    <row r="106" spans="3:16" ht="15.5" x14ac:dyDescent="0.35">
      <c r="C106" t="s">
        <v>116</v>
      </c>
      <c r="D106" s="5">
        <v>8566166881</v>
      </c>
      <c r="E106" s="5">
        <v>8003172889</v>
      </c>
      <c r="F106" s="5">
        <v>1357310458</v>
      </c>
      <c r="G106" s="5">
        <v>3961458668</v>
      </c>
      <c r="I106" s="5">
        <v>1357310458</v>
      </c>
      <c r="J106" s="5">
        <v>1999615177</v>
      </c>
      <c r="K106" s="5">
        <v>1064272584</v>
      </c>
      <c r="L106" s="5">
        <v>686927858</v>
      </c>
      <c r="M106" s="5">
        <v>1036908765</v>
      </c>
      <c r="N106" s="5">
        <v>546666119</v>
      </c>
      <c r="O106" s="5">
        <v>492412549</v>
      </c>
      <c r="P106" s="5">
        <v>589377675</v>
      </c>
    </row>
    <row r="107" spans="3:16" ht="15.5" x14ac:dyDescent="0.35">
      <c r="C107" t="s">
        <v>117</v>
      </c>
      <c r="D107" s="5">
        <v>5339385208</v>
      </c>
      <c r="E107" s="5">
        <v>1301736495</v>
      </c>
      <c r="F107" s="5">
        <v>653459704</v>
      </c>
      <c r="G107" s="5">
        <v>1322762016</v>
      </c>
      <c r="I107" s="5">
        <v>653459704</v>
      </c>
      <c r="J107" s="5">
        <v>2154160453</v>
      </c>
      <c r="K107" s="5">
        <v>145699475</v>
      </c>
      <c r="L107" s="5">
        <v>899060859</v>
      </c>
      <c r="M107" s="5">
        <v>1000355963</v>
      </c>
      <c r="N107" s="5">
        <v>3452975571</v>
      </c>
      <c r="O107" s="5">
        <v>1731727639</v>
      </c>
      <c r="P107" s="5">
        <v>267744531</v>
      </c>
    </row>
    <row r="108" spans="3:16" ht="15.5" x14ac:dyDescent="0.35">
      <c r="C108" t="s">
        <v>120</v>
      </c>
    </row>
    <row r="109" spans="3:16" ht="15.5" x14ac:dyDescent="0.35">
      <c r="C109" t="s">
        <v>313</v>
      </c>
      <c r="D109" s="5">
        <v>13751585084</v>
      </c>
      <c r="E109" s="5">
        <v>13751585084</v>
      </c>
      <c r="F109" s="5">
        <v>13751585084</v>
      </c>
      <c r="G109" s="5">
        <v>2107514881</v>
      </c>
      <c r="I109" s="5">
        <v>13751585084</v>
      </c>
      <c r="J109" s="5">
        <v>2107514881</v>
      </c>
      <c r="K109" s="5">
        <v>4741908489</v>
      </c>
      <c r="L109" s="5">
        <v>5685013348</v>
      </c>
      <c r="N109" s="5">
        <v>1125000000</v>
      </c>
      <c r="O109" s="5">
        <v>1040000000</v>
      </c>
      <c r="P109" s="5">
        <v>2800000000</v>
      </c>
    </row>
    <row r="110" spans="3:16" ht="15.5" x14ac:dyDescent="0.35">
      <c r="C110" t="s">
        <v>520</v>
      </c>
      <c r="D110" s="5">
        <v>358432294</v>
      </c>
      <c r="E110" s="5">
        <v>1111212003</v>
      </c>
      <c r="F110" s="5">
        <v>1035312003</v>
      </c>
      <c r="I110" s="5">
        <v>1035312003</v>
      </c>
      <c r="J110" s="5">
        <v>4192893802</v>
      </c>
    </row>
    <row r="111" spans="3:16" ht="15.5" x14ac:dyDescent="0.35">
      <c r="C111" t="s">
        <v>256</v>
      </c>
      <c r="D111" s="5">
        <v>205495754</v>
      </c>
      <c r="E111" s="5">
        <v>75131698</v>
      </c>
      <c r="F111" s="5">
        <v>55861298</v>
      </c>
      <c r="I111" s="5">
        <v>55861298</v>
      </c>
      <c r="J111" s="5">
        <v>633732334</v>
      </c>
    </row>
    <row r="112" spans="3:16" ht="15.5" x14ac:dyDescent="0.35">
      <c r="C112" t="s">
        <v>621</v>
      </c>
      <c r="D112" s="5">
        <v>366207834</v>
      </c>
      <c r="E112" s="5">
        <v>108345866</v>
      </c>
      <c r="F112" s="5">
        <v>9448494</v>
      </c>
      <c r="G112" s="5">
        <v>74985105</v>
      </c>
      <c r="I112" s="5">
        <v>9448494</v>
      </c>
      <c r="J112" s="5">
        <v>218555026</v>
      </c>
      <c r="K112" s="5">
        <v>849544166</v>
      </c>
      <c r="L112" s="5">
        <v>285848348</v>
      </c>
      <c r="N112" s="5">
        <v>30421341</v>
      </c>
      <c r="O112" s="5">
        <v>171664224</v>
      </c>
      <c r="P112" s="5">
        <v>136879853</v>
      </c>
    </row>
    <row r="113" spans="3:16" ht="15.5" x14ac:dyDescent="0.35">
      <c r="C113" t="s">
        <v>121</v>
      </c>
      <c r="D113" s="5">
        <v>2497788428</v>
      </c>
      <c r="E113" s="5">
        <v>4063100306</v>
      </c>
      <c r="F113" s="5">
        <v>4893401048</v>
      </c>
      <c r="G113" s="5">
        <v>1138339126</v>
      </c>
      <c r="I113" s="5">
        <v>4893401048</v>
      </c>
      <c r="J113" s="5">
        <v>7461019748</v>
      </c>
      <c r="K113" s="5">
        <v>3257801487</v>
      </c>
      <c r="L113" s="5">
        <v>2081551250</v>
      </c>
      <c r="M113" s="5">
        <v>38074394802</v>
      </c>
      <c r="N113" s="5">
        <v>29451481736</v>
      </c>
      <c r="O113" s="5">
        <v>30062496610</v>
      </c>
      <c r="P113" s="5">
        <v>17818677221</v>
      </c>
    </row>
    <row r="114" spans="3:16" ht="15.5" x14ac:dyDescent="0.35">
      <c r="C114" t="s">
        <v>122</v>
      </c>
      <c r="D114" s="5">
        <v>16079601345</v>
      </c>
      <c r="E114" s="5">
        <v>15850593717</v>
      </c>
      <c r="F114" s="5">
        <v>15751696346</v>
      </c>
      <c r="G114" s="5">
        <v>9724876433</v>
      </c>
      <c r="I114" s="5">
        <v>15751696346</v>
      </c>
      <c r="J114" s="5">
        <v>4768446354</v>
      </c>
      <c r="K114" s="5">
        <v>11662670977</v>
      </c>
      <c r="L114" s="5">
        <v>7217304707</v>
      </c>
      <c r="M114" s="5">
        <v>1262089249</v>
      </c>
      <c r="N114" s="5">
        <v>9171774617</v>
      </c>
      <c r="O114" s="5">
        <v>9247540392</v>
      </c>
      <c r="P114" s="5">
        <v>4379240843</v>
      </c>
    </row>
    <row r="115" spans="3:16" ht="15.5" x14ac:dyDescent="0.35">
      <c r="C115" t="s">
        <v>123</v>
      </c>
      <c r="D115" s="5">
        <v>16079601345</v>
      </c>
      <c r="E115" s="5">
        <v>15850593717</v>
      </c>
      <c r="F115" s="5">
        <v>15751696346</v>
      </c>
      <c r="G115" s="5">
        <v>9724876433</v>
      </c>
      <c r="I115" s="5">
        <v>15751696346</v>
      </c>
      <c r="J115" s="5">
        <v>4768446354</v>
      </c>
      <c r="K115" s="5">
        <v>11662670977</v>
      </c>
      <c r="L115" s="5">
        <v>7217304707</v>
      </c>
      <c r="M115" s="5">
        <v>1262089249</v>
      </c>
      <c r="N115" s="5">
        <v>9171774617</v>
      </c>
      <c r="O115" s="5">
        <v>9247540392</v>
      </c>
      <c r="P115" s="5">
        <v>4379240843</v>
      </c>
    </row>
    <row r="116" spans="3:16" ht="15.5" x14ac:dyDescent="0.35">
      <c r="C116" t="s">
        <v>315</v>
      </c>
      <c r="N116" s="5">
        <v>7320000000</v>
      </c>
      <c r="O116" s="5">
        <v>7320000000</v>
      </c>
      <c r="P116" s="5">
        <v>667989497</v>
      </c>
    </row>
    <row r="117" spans="3:16" ht="15.5" x14ac:dyDescent="0.35">
      <c r="C117" t="s">
        <v>357</v>
      </c>
      <c r="D117" s="5">
        <v>194351758</v>
      </c>
      <c r="E117" s="5">
        <v>315601099</v>
      </c>
      <c r="F117" s="5">
        <v>315601099</v>
      </c>
      <c r="I117" s="5">
        <v>315601099</v>
      </c>
    </row>
    <row r="118" spans="3:16" ht="15.5" x14ac:dyDescent="0.35">
      <c r="C118" t="s">
        <v>124</v>
      </c>
    </row>
    <row r="119" spans="3:16" ht="15.5" x14ac:dyDescent="0.35">
      <c r="C119" t="s">
        <v>125</v>
      </c>
      <c r="D119" s="5">
        <v>14117792918</v>
      </c>
      <c r="E119" s="5">
        <v>13859930950</v>
      </c>
      <c r="F119" s="5">
        <v>13761033578</v>
      </c>
      <c r="G119" s="5">
        <v>7282499986</v>
      </c>
      <c r="I119" s="5">
        <v>13761033578</v>
      </c>
      <c r="J119" s="5">
        <v>2326069907</v>
      </c>
      <c r="K119" s="5">
        <v>5591452655</v>
      </c>
      <c r="L119" s="5">
        <v>5970861696</v>
      </c>
      <c r="N119" s="5">
        <v>1155421341</v>
      </c>
      <c r="O119" s="5">
        <v>1211664224</v>
      </c>
      <c r="P119" s="5">
        <v>2936879853</v>
      </c>
    </row>
    <row r="120" spans="3:16" ht="15.5" x14ac:dyDescent="0.35">
      <c r="C120" t="s">
        <v>126</v>
      </c>
      <c r="D120" s="5">
        <v>196688845973</v>
      </c>
      <c r="E120" s="5">
        <v>205893807166</v>
      </c>
      <c r="F120" s="5">
        <v>161043277841</v>
      </c>
      <c r="G120" s="5">
        <v>171023051750</v>
      </c>
      <c r="I120" s="5">
        <v>161043277841</v>
      </c>
      <c r="J120" s="5">
        <v>128359964260</v>
      </c>
      <c r="K120" s="5">
        <v>115421733330</v>
      </c>
      <c r="L120" s="5">
        <v>75193658157</v>
      </c>
      <c r="M120" s="5">
        <v>54607833589</v>
      </c>
      <c r="N120" s="5">
        <v>52364382352</v>
      </c>
      <c r="O120" s="5">
        <v>51730440368</v>
      </c>
      <c r="P120" s="5">
        <v>32691614942</v>
      </c>
    </row>
    <row r="121" spans="3:16" ht="15.5" x14ac:dyDescent="0.35">
      <c r="C121" t="s">
        <v>127</v>
      </c>
    </row>
    <row r="122" spans="3:16" ht="15.5" x14ac:dyDescent="0.35">
      <c r="C122" t="s">
        <v>128</v>
      </c>
      <c r="D122" s="5">
        <v>45405656300</v>
      </c>
      <c r="E122" s="5">
        <v>45405656300</v>
      </c>
      <c r="F122" s="5">
        <v>45405656300</v>
      </c>
      <c r="G122" s="5">
        <v>45405656300</v>
      </c>
      <c r="I122" s="5">
        <v>45405656300</v>
      </c>
      <c r="J122" s="5">
        <v>45405656300</v>
      </c>
      <c r="K122" s="5">
        <v>45405656300</v>
      </c>
      <c r="L122" s="5">
        <v>45405656300</v>
      </c>
      <c r="M122" s="5">
        <v>45400000000</v>
      </c>
      <c r="N122" s="5">
        <v>7680000000</v>
      </c>
      <c r="O122" s="5">
        <v>1920000000</v>
      </c>
      <c r="P122" s="5">
        <v>1920000000</v>
      </c>
    </row>
    <row r="123" spans="3:16" ht="15.5" x14ac:dyDescent="0.35">
      <c r="C123" t="s">
        <v>129</v>
      </c>
      <c r="D123" s="5">
        <v>23612993860</v>
      </c>
      <c r="E123" s="5">
        <v>23612993860</v>
      </c>
      <c r="F123" s="5">
        <v>23612993860</v>
      </c>
      <c r="G123" s="5">
        <v>23612993860</v>
      </c>
      <c r="I123" s="5">
        <v>23612993860</v>
      </c>
      <c r="J123" s="5">
        <v>23612993860</v>
      </c>
      <c r="K123" s="5">
        <v>23612993860</v>
      </c>
      <c r="L123" s="5">
        <v>23612993860</v>
      </c>
      <c r="M123" s="5">
        <v>23600550000</v>
      </c>
    </row>
    <row r="124" spans="3:16" ht="15.5" x14ac:dyDescent="0.35">
      <c r="C124" t="s">
        <v>130</v>
      </c>
      <c r="D124" s="5">
        <v>49031961319</v>
      </c>
      <c r="E124" s="5">
        <v>32600664718</v>
      </c>
      <c r="F124" s="5">
        <v>29417250347</v>
      </c>
      <c r="G124" s="5">
        <v>28174785683</v>
      </c>
      <c r="I124" s="5">
        <v>29417250347</v>
      </c>
      <c r="J124" s="5">
        <v>21850547689</v>
      </c>
      <c r="K124" s="5">
        <v>15504753208</v>
      </c>
      <c r="L124" s="5">
        <v>13780119764</v>
      </c>
      <c r="M124" s="5">
        <v>8110855099</v>
      </c>
      <c r="N124" s="5">
        <v>17083889441</v>
      </c>
      <c r="O124" s="5">
        <v>12369282416</v>
      </c>
      <c r="P124" s="5">
        <v>8559503822</v>
      </c>
    </row>
    <row r="125" spans="3:16" ht="15.5" x14ac:dyDescent="0.35">
      <c r="C125" t="s">
        <v>257</v>
      </c>
      <c r="D125" s="5">
        <v>2600000000</v>
      </c>
      <c r="E125" s="5">
        <v>2600000000</v>
      </c>
      <c r="F125" s="5">
        <v>2600000000</v>
      </c>
      <c r="G125" s="5">
        <v>1000000000</v>
      </c>
      <c r="I125" s="5">
        <v>2600000000</v>
      </c>
      <c r="J125" s="5">
        <v>1000000000</v>
      </c>
      <c r="K125" s="5">
        <v>1000000000</v>
      </c>
      <c r="L125" s="5">
        <v>1000000000</v>
      </c>
      <c r="M125" s="5">
        <v>454000000</v>
      </c>
      <c r="N125" s="5">
        <v>76800000</v>
      </c>
    </row>
    <row r="126" spans="3:16" ht="15.5" x14ac:dyDescent="0.35">
      <c r="C126" t="s">
        <v>258</v>
      </c>
      <c r="D126" s="5">
        <v>46431961319</v>
      </c>
      <c r="E126" s="5">
        <v>30000664718</v>
      </c>
      <c r="F126" s="5">
        <v>26817250347</v>
      </c>
      <c r="G126" s="5">
        <v>27174785683</v>
      </c>
      <c r="I126" s="5">
        <v>26817250347</v>
      </c>
      <c r="J126" s="5">
        <v>20850547689</v>
      </c>
      <c r="K126" s="5">
        <v>14504753208</v>
      </c>
      <c r="L126" s="5">
        <v>12780119764</v>
      </c>
      <c r="M126" s="5">
        <v>7656855099</v>
      </c>
      <c r="N126" s="5">
        <v>17007089441</v>
      </c>
      <c r="O126" s="5">
        <v>12369282416</v>
      </c>
      <c r="P126" s="5">
        <v>8559503822</v>
      </c>
    </row>
    <row r="127" spans="3:16" ht="15.5" x14ac:dyDescent="0.35">
      <c r="C127" t="s">
        <v>259</v>
      </c>
      <c r="D127" s="5">
        <v>49031961319</v>
      </c>
      <c r="E127" s="5">
        <v>32600664718</v>
      </c>
      <c r="F127" s="5">
        <v>29417250347</v>
      </c>
      <c r="G127" s="5">
        <v>28174785683</v>
      </c>
      <c r="I127" s="5">
        <v>29417250347</v>
      </c>
      <c r="J127" s="5">
        <v>21850547689</v>
      </c>
      <c r="K127" s="5">
        <v>15504753208</v>
      </c>
      <c r="L127" s="5">
        <v>13780119764</v>
      </c>
      <c r="M127" s="5">
        <v>8110855099</v>
      </c>
      <c r="N127" s="5">
        <v>17083889441</v>
      </c>
      <c r="O127" s="5">
        <v>12369282416</v>
      </c>
      <c r="P127" s="5">
        <v>8559503822</v>
      </c>
    </row>
    <row r="128" spans="3:16" ht="15.5" x14ac:dyDescent="0.35">
      <c r="C128" t="s">
        <v>131</v>
      </c>
      <c r="D128" s="5">
        <v>5352575806</v>
      </c>
    </row>
    <row r="129" spans="2:16" ht="15.5" x14ac:dyDescent="0.35">
      <c r="C129" t="s">
        <v>10</v>
      </c>
      <c r="D129" s="5">
        <v>123283141060</v>
      </c>
      <c r="E129" s="5">
        <v>101520745398</v>
      </c>
      <c r="F129" s="5">
        <v>98337331027</v>
      </c>
      <c r="G129" s="5">
        <v>97137819853</v>
      </c>
      <c r="I129" s="5">
        <v>98337331027</v>
      </c>
      <c r="J129" s="5">
        <v>90813581859</v>
      </c>
      <c r="K129" s="5">
        <v>84486179238</v>
      </c>
      <c r="L129" s="5">
        <v>82788715624</v>
      </c>
      <c r="M129" s="5">
        <v>77061523099</v>
      </c>
      <c r="N129" s="5">
        <v>24754318441</v>
      </c>
      <c r="O129" s="5">
        <v>20047761416</v>
      </c>
      <c r="P129" s="5">
        <v>16239503822</v>
      </c>
    </row>
    <row r="130" spans="2:16" ht="15.5" x14ac:dyDescent="0.35">
      <c r="C130" t="s">
        <v>132</v>
      </c>
      <c r="D130" s="5">
        <v>319971987033</v>
      </c>
      <c r="E130" s="5">
        <v>307414552564</v>
      </c>
      <c r="F130" s="5">
        <v>259380608868</v>
      </c>
      <c r="G130" s="5">
        <v>268160871603</v>
      </c>
      <c r="I130" s="5">
        <v>259380608868</v>
      </c>
      <c r="J130" s="5">
        <v>219173546119</v>
      </c>
      <c r="K130" s="5">
        <v>199907912568</v>
      </c>
      <c r="L130" s="5">
        <v>157982373781</v>
      </c>
      <c r="M130" s="5">
        <v>131669356688</v>
      </c>
      <c r="N130" s="5">
        <v>77118700793</v>
      </c>
      <c r="O130" s="5">
        <v>71778201784</v>
      </c>
      <c r="P130" s="5">
        <v>48931118764</v>
      </c>
    </row>
    <row r="131" spans="2:16" ht="15.5" x14ac:dyDescent="0.35">
      <c r="C131" t="s">
        <v>133</v>
      </c>
      <c r="D131" s="5">
        <v>454056563</v>
      </c>
      <c r="E131" s="5">
        <v>454056563</v>
      </c>
      <c r="F131" s="5">
        <v>454056563</v>
      </c>
      <c r="G131" s="5">
        <v>454056563</v>
      </c>
      <c r="I131" s="5">
        <v>454056563</v>
      </c>
      <c r="J131" s="5">
        <v>454056563</v>
      </c>
      <c r="K131" s="5">
        <v>454056563</v>
      </c>
      <c r="L131" s="5">
        <v>454056563</v>
      </c>
      <c r="M131" s="5">
        <v>454000000</v>
      </c>
      <c r="N131" s="5">
        <v>640</v>
      </c>
      <c r="O131" s="5">
        <v>160</v>
      </c>
      <c r="P131" s="5">
        <v>160</v>
      </c>
    </row>
    <row r="133" spans="2:16" ht="15.5" x14ac:dyDescent="0.35">
      <c r="B133" t="s">
        <v>134</v>
      </c>
      <c r="C133" t="s">
        <v>135</v>
      </c>
      <c r="D133" s="5">
        <v>27321514059</v>
      </c>
      <c r="E133" s="5">
        <v>-8640934941</v>
      </c>
      <c r="F133" s="5">
        <v>-4733104707</v>
      </c>
      <c r="G133" s="5">
        <v>-19510371542</v>
      </c>
      <c r="I133" s="5">
        <v>-17041124438</v>
      </c>
      <c r="J133" s="5">
        <v>7202351811</v>
      </c>
      <c r="K133" s="5">
        <v>-11953352490</v>
      </c>
      <c r="L133" s="5">
        <v>18865678286</v>
      </c>
      <c r="M133" s="5">
        <v>-38315248355</v>
      </c>
      <c r="N133" s="5">
        <v>845673201</v>
      </c>
      <c r="O133" s="5">
        <v>-11312614971</v>
      </c>
      <c r="P133" s="5">
        <v>15215587518</v>
      </c>
    </row>
    <row r="134" spans="2:16" ht="15.5" x14ac:dyDescent="0.35">
      <c r="C134" t="s">
        <v>316</v>
      </c>
      <c r="D134" s="5">
        <v>411652251836</v>
      </c>
      <c r="E134" s="5">
        <v>281914369390</v>
      </c>
      <c r="F134" s="5">
        <v>297952071205</v>
      </c>
      <c r="G134" s="5">
        <v>80026308616</v>
      </c>
      <c r="I134" s="5">
        <v>1027568807152</v>
      </c>
      <c r="J134" s="5">
        <v>649590427331</v>
      </c>
      <c r="K134" s="5">
        <v>599460723290</v>
      </c>
      <c r="L134" s="5">
        <v>490518186566</v>
      </c>
      <c r="M134" s="5">
        <v>370367568848</v>
      </c>
      <c r="N134" s="5">
        <v>295670411933</v>
      </c>
      <c r="O134" s="5">
        <v>214171623619</v>
      </c>
      <c r="P134" s="5">
        <v>167785589688</v>
      </c>
    </row>
    <row r="135" spans="2:16" ht="15.5" x14ac:dyDescent="0.35">
      <c r="C135" t="s">
        <v>317</v>
      </c>
      <c r="D135" s="5">
        <v>-361546599454</v>
      </c>
      <c r="E135" s="5">
        <v>-271944994705</v>
      </c>
      <c r="F135" s="5">
        <v>-296050127556</v>
      </c>
      <c r="G135" s="5">
        <v>-121089164748</v>
      </c>
      <c r="I135" s="5">
        <v>-1005441213345</v>
      </c>
      <c r="J135" s="5">
        <v>-584301921041</v>
      </c>
      <c r="K135" s="5">
        <v>-590801487856</v>
      </c>
      <c r="L135" s="5">
        <v>-458962296625</v>
      </c>
      <c r="M135" s="5">
        <v>-396576842940</v>
      </c>
      <c r="N135" s="5">
        <v>-288900936933</v>
      </c>
      <c r="O135" s="5">
        <v>-219246489655</v>
      </c>
      <c r="P135" s="5">
        <v>-170610043413</v>
      </c>
    </row>
    <row r="136" spans="2:16" ht="15.5" x14ac:dyDescent="0.35">
      <c r="C136" t="s">
        <v>318</v>
      </c>
      <c r="D136" s="5">
        <v>-5938855510</v>
      </c>
      <c r="E136" s="5">
        <v>-4976516610</v>
      </c>
      <c r="F136" s="5">
        <v>-4107757654</v>
      </c>
      <c r="G136" s="5">
        <v>-3483622581</v>
      </c>
      <c r="I136" s="5">
        <v>-16162787779</v>
      </c>
      <c r="J136" s="5">
        <v>-16571407544</v>
      </c>
      <c r="K136" s="5">
        <v>-11535184665</v>
      </c>
      <c r="L136" s="5">
        <v>-4538917557</v>
      </c>
      <c r="M136" s="5">
        <v>-3750789699</v>
      </c>
      <c r="N136" s="5">
        <v>-2844484012</v>
      </c>
      <c r="O136" s="5">
        <v>-2166985400</v>
      </c>
      <c r="P136" s="5">
        <v>-915390823</v>
      </c>
    </row>
    <row r="137" spans="2:16" ht="15.5" x14ac:dyDescent="0.35">
      <c r="C137" t="s">
        <v>622</v>
      </c>
      <c r="D137" s="5">
        <v>-25059706646</v>
      </c>
      <c r="F137" s="5">
        <v>-12226060013</v>
      </c>
      <c r="G137" s="5">
        <v>37339417607</v>
      </c>
      <c r="I137" s="5">
        <v>-12598533589</v>
      </c>
      <c r="J137" s="5">
        <v>-31998613061</v>
      </c>
    </row>
    <row r="138" spans="2:16" ht="15.5" x14ac:dyDescent="0.35">
      <c r="C138" t="s">
        <v>519</v>
      </c>
    </row>
    <row r="139" spans="2:16" ht="15.5" x14ac:dyDescent="0.35">
      <c r="C139" t="s">
        <v>363</v>
      </c>
      <c r="D139" s="5">
        <v>169540574</v>
      </c>
      <c r="E139" s="5">
        <v>-940668246</v>
      </c>
      <c r="F139" s="5">
        <v>3021254102</v>
      </c>
      <c r="G139" s="5">
        <v>-3450397416</v>
      </c>
      <c r="I139" s="5">
        <v>-883866291</v>
      </c>
      <c r="J139" s="5">
        <v>-2168001099</v>
      </c>
      <c r="K139" s="5">
        <v>-3015998831</v>
      </c>
      <c r="L139" s="5">
        <v>-2717742520</v>
      </c>
      <c r="M139" s="5">
        <v>-3233967677</v>
      </c>
      <c r="N139" s="5">
        <v>-4523000</v>
      </c>
      <c r="O139" s="5">
        <v>-946050556</v>
      </c>
      <c r="P139" s="5">
        <v>-410611831</v>
      </c>
    </row>
    <row r="140" spans="2:16" ht="15.5" x14ac:dyDescent="0.35">
      <c r="C140" t="s">
        <v>623</v>
      </c>
      <c r="D140" s="5">
        <v>10399787774</v>
      </c>
      <c r="E140" s="5">
        <v>-10399787774</v>
      </c>
      <c r="F140" s="5">
        <v>10320466281</v>
      </c>
      <c r="G140" s="5">
        <v>-10320466281</v>
      </c>
    </row>
    <row r="141" spans="2:16" ht="15.5" x14ac:dyDescent="0.35">
      <c r="C141" t="s">
        <v>566</v>
      </c>
      <c r="K141" s="5">
        <v>894897286</v>
      </c>
    </row>
    <row r="142" spans="2:16" ht="15.5" x14ac:dyDescent="0.35">
      <c r="C142" t="s">
        <v>365</v>
      </c>
      <c r="D142" s="5">
        <v>-2354904515</v>
      </c>
      <c r="E142" s="5">
        <v>-2293336996</v>
      </c>
      <c r="F142" s="5">
        <v>-3642951072</v>
      </c>
      <c r="G142" s="5">
        <v>1467553261</v>
      </c>
      <c r="I142" s="5">
        <v>-9523530586</v>
      </c>
      <c r="J142" s="5">
        <v>-7348132775</v>
      </c>
      <c r="K142" s="5">
        <v>-7067633545</v>
      </c>
      <c r="L142" s="5">
        <v>-5433551578</v>
      </c>
      <c r="M142" s="5">
        <v>-5121216887</v>
      </c>
      <c r="N142" s="5">
        <v>-3074794787</v>
      </c>
      <c r="O142" s="5">
        <v>-3124712979</v>
      </c>
      <c r="P142" s="5">
        <v>-2601188441</v>
      </c>
    </row>
    <row r="143" spans="2:16" ht="15.5" x14ac:dyDescent="0.35">
      <c r="C143" t="s">
        <v>624</v>
      </c>
      <c r="K143" s="5">
        <v>111331831</v>
      </c>
    </row>
    <row r="144" spans="2:16" ht="15.5" x14ac:dyDescent="0.35">
      <c r="C144" t="s">
        <v>625</v>
      </c>
      <c r="P144" s="5">
        <v>21967232338</v>
      </c>
    </row>
    <row r="145" spans="3:16" ht="15.5" x14ac:dyDescent="0.35">
      <c r="C145" t="s">
        <v>144</v>
      </c>
      <c r="D145" s="5">
        <v>-10697472981</v>
      </c>
      <c r="E145" s="5">
        <v>9250586414</v>
      </c>
      <c r="F145" s="5">
        <v>15464094629</v>
      </c>
      <c r="G145" s="5">
        <v>8173434314</v>
      </c>
      <c r="I145" s="5">
        <v>24989143351</v>
      </c>
      <c r="J145" s="5">
        <v>1351614408</v>
      </c>
      <c r="K145" s="5">
        <v>26269424689</v>
      </c>
      <c r="L145" s="5">
        <v>11336873942</v>
      </c>
      <c r="M145" s="5">
        <v>46368041725</v>
      </c>
      <c r="N145" s="5">
        <v>-767257757</v>
      </c>
      <c r="O145" s="5">
        <v>16644505654</v>
      </c>
      <c r="P145" s="5">
        <v>5207657169</v>
      </c>
    </row>
    <row r="146" spans="3:16" ht="15.5" x14ac:dyDescent="0.35">
      <c r="C146" t="s">
        <v>145</v>
      </c>
      <c r="D146" s="5">
        <v>-6268064281</v>
      </c>
      <c r="E146" s="5">
        <v>-5790697903</v>
      </c>
      <c r="F146" s="5">
        <v>-6267749794</v>
      </c>
      <c r="G146" s="5">
        <v>4503071732</v>
      </c>
      <c r="I146" s="5">
        <v>-8450701267</v>
      </c>
      <c r="J146" s="5">
        <v>-6686023205</v>
      </c>
      <c r="K146" s="5">
        <v>-14369847699</v>
      </c>
      <c r="L146" s="5">
        <v>-27224539115</v>
      </c>
      <c r="M146" s="5">
        <v>-3628030166</v>
      </c>
      <c r="N146" s="5">
        <v>-1336780461</v>
      </c>
      <c r="O146" s="5">
        <v>-8034845460</v>
      </c>
      <c r="P146" s="5">
        <v>-16119430724</v>
      </c>
    </row>
    <row r="147" spans="3:16" ht="15.5" x14ac:dyDescent="0.35">
      <c r="C147" t="s">
        <v>146</v>
      </c>
      <c r="D147" s="5">
        <v>-2589064489</v>
      </c>
      <c r="E147" s="5">
        <v>-5790697903</v>
      </c>
      <c r="F147" s="5">
        <v>-284383086</v>
      </c>
      <c r="G147" s="5">
        <v>4503071732</v>
      </c>
      <c r="I147" s="5">
        <v>-2467334559</v>
      </c>
      <c r="J147" s="5">
        <v>-6686023205</v>
      </c>
      <c r="K147" s="5">
        <v>-12698349827</v>
      </c>
      <c r="L147" s="5">
        <v>-27224539115</v>
      </c>
      <c r="M147" s="5">
        <v>-3628030166</v>
      </c>
      <c r="N147" s="5">
        <v>-1336780461</v>
      </c>
      <c r="O147" s="5">
        <v>-8034845460</v>
      </c>
      <c r="P147" s="5">
        <v>-16119430724</v>
      </c>
    </row>
    <row r="148" spans="3:16" ht="15.5" x14ac:dyDescent="0.35">
      <c r="C148" t="s">
        <v>551</v>
      </c>
      <c r="D148" s="5">
        <v>-1526963984</v>
      </c>
      <c r="F148" s="5">
        <v>-1410402516</v>
      </c>
      <c r="I148" s="5">
        <v>-1410402516</v>
      </c>
    </row>
    <row r="149" spans="3:16" ht="15.5" x14ac:dyDescent="0.35">
      <c r="C149" t="s">
        <v>323</v>
      </c>
      <c r="K149" s="5">
        <v>-1671497872</v>
      </c>
    </row>
    <row r="150" spans="3:16" ht="15.5" x14ac:dyDescent="0.35">
      <c r="C150" t="s">
        <v>626</v>
      </c>
      <c r="D150" s="5">
        <v>-2152035808</v>
      </c>
      <c r="F150" s="5">
        <v>-4572964192</v>
      </c>
      <c r="I150" s="5">
        <v>-4572964192</v>
      </c>
    </row>
    <row r="151" spans="3:16" ht="15.5" x14ac:dyDescent="0.35">
      <c r="C151" t="s">
        <v>627</v>
      </c>
    </row>
    <row r="152" spans="3:16" ht="15.5" x14ac:dyDescent="0.35">
      <c r="C152" t="s">
        <v>153</v>
      </c>
      <c r="D152" s="5">
        <v>-10697472981</v>
      </c>
      <c r="E152" s="5">
        <v>9250586414</v>
      </c>
      <c r="F152" s="5">
        <v>15464094629</v>
      </c>
      <c r="G152" s="5">
        <v>8173434314</v>
      </c>
      <c r="I152" s="5">
        <v>24989143351</v>
      </c>
      <c r="J152" s="5">
        <v>1351614408</v>
      </c>
      <c r="K152" s="5">
        <v>26269424689</v>
      </c>
      <c r="L152" s="5">
        <v>11336873942</v>
      </c>
      <c r="M152" s="5">
        <v>46368041725</v>
      </c>
      <c r="N152" s="5">
        <v>-767257757</v>
      </c>
      <c r="O152" s="5">
        <v>16644505654</v>
      </c>
      <c r="P152" s="5">
        <v>5207657169</v>
      </c>
    </row>
    <row r="153" spans="3:16" ht="15.5" x14ac:dyDescent="0.35">
      <c r="C153" t="s">
        <v>524</v>
      </c>
      <c r="D153" s="5">
        <v>1182527765</v>
      </c>
      <c r="E153" s="5">
        <v>92457788305</v>
      </c>
      <c r="F153" s="5">
        <v>45360024070</v>
      </c>
      <c r="G153" s="5">
        <v>6070000000</v>
      </c>
      <c r="I153" s="5">
        <v>117360024070</v>
      </c>
      <c r="J153" s="5">
        <v>65930000000</v>
      </c>
      <c r="K153" s="5">
        <v>87944872625</v>
      </c>
      <c r="L153" s="5">
        <v>68364664700</v>
      </c>
      <c r="M153" s="5">
        <v>12485300472</v>
      </c>
      <c r="O153" s="5">
        <v>12500000000</v>
      </c>
    </row>
    <row r="154" spans="3:16" ht="15.5" x14ac:dyDescent="0.35">
      <c r="C154" t="s">
        <v>274</v>
      </c>
      <c r="D154" s="5">
        <v>-13182982866</v>
      </c>
      <c r="E154" s="5">
        <v>-80991733858</v>
      </c>
      <c r="F154" s="5">
        <v>-25837892729</v>
      </c>
      <c r="G154" s="5">
        <v>-1771753655</v>
      </c>
      <c r="I154" s="5">
        <v>-87474216574</v>
      </c>
      <c r="J154" s="5">
        <v>-59864570190</v>
      </c>
      <c r="K154" s="5">
        <v>-58222592462</v>
      </c>
      <c r="L154" s="5">
        <v>-55329591045</v>
      </c>
      <c r="M154" s="5">
        <v>-4876565864</v>
      </c>
      <c r="N154" s="5">
        <v>-364761381</v>
      </c>
      <c r="O154" s="5">
        <v>-2063411124</v>
      </c>
      <c r="P154" s="5">
        <v>-1231782493</v>
      </c>
    </row>
    <row r="155" spans="3:16" ht="15.5" x14ac:dyDescent="0.35">
      <c r="C155" t="s">
        <v>278</v>
      </c>
      <c r="D155" s="5">
        <v>-235606204</v>
      </c>
      <c r="F155" s="5">
        <v>-786977568</v>
      </c>
      <c r="G155" s="5">
        <v>1147543401</v>
      </c>
      <c r="I155" s="5">
        <v>-786977568</v>
      </c>
      <c r="J155" s="5">
        <v>-1147543401</v>
      </c>
    </row>
    <row r="156" spans="3:16" ht="15.5" x14ac:dyDescent="0.35">
      <c r="C156" t="s">
        <v>512</v>
      </c>
      <c r="D156" s="5">
        <v>-676879709</v>
      </c>
      <c r="F156" s="5">
        <v>-4109686577</v>
      </c>
      <c r="G156" s="5">
        <v>3566272001</v>
      </c>
      <c r="I156" s="5">
        <v>-4109686577</v>
      </c>
      <c r="J156" s="5">
        <v>-3566272001</v>
      </c>
      <c r="K156" s="5">
        <v>-1380000000</v>
      </c>
      <c r="L156" s="5">
        <v>-100000000</v>
      </c>
      <c r="M156" s="5">
        <v>-100000000</v>
      </c>
      <c r="N156" s="5">
        <v>-100000000</v>
      </c>
      <c r="O156" s="5">
        <v>-100000000</v>
      </c>
    </row>
    <row r="157" spans="3:16" ht="15.5" x14ac:dyDescent="0.35">
      <c r="C157" t="s">
        <v>549</v>
      </c>
    </row>
    <row r="158" spans="3:16" ht="15.5" x14ac:dyDescent="0.35">
      <c r="C158" t="s">
        <v>628</v>
      </c>
      <c r="D158" s="5">
        <v>63432228</v>
      </c>
      <c r="E158" s="5">
        <v>-63432228</v>
      </c>
      <c r="F158" s="5">
        <v>838627433</v>
      </c>
      <c r="G158" s="5">
        <v>-838627433</v>
      </c>
      <c r="K158" s="5">
        <v>-667042300</v>
      </c>
      <c r="L158" s="5">
        <v>-467771608</v>
      </c>
      <c r="M158" s="5">
        <v>-141242883</v>
      </c>
      <c r="N158" s="5">
        <v>-302496376</v>
      </c>
      <c r="O158" s="5">
        <v>-344093725</v>
      </c>
      <c r="P158" s="5">
        <v>-98549835</v>
      </c>
    </row>
    <row r="159" spans="3:16" ht="15.5" x14ac:dyDescent="0.35">
      <c r="C159" t="s">
        <v>347</v>
      </c>
      <c r="K159" s="5">
        <v>-1405813174</v>
      </c>
      <c r="L159" s="5">
        <v>-1148528265</v>
      </c>
    </row>
    <row r="160" spans="3:16" ht="15.5" x14ac:dyDescent="0.35">
      <c r="C160" t="s">
        <v>629</v>
      </c>
      <c r="O160" s="5">
        <v>6652010503</v>
      </c>
      <c r="P160" s="5">
        <v>57989497</v>
      </c>
    </row>
    <row r="161" spans="2:16" ht="15.5" x14ac:dyDescent="0.35">
      <c r="C161" t="s">
        <v>402</v>
      </c>
      <c r="M161" s="5">
        <v>400000000</v>
      </c>
    </row>
    <row r="162" spans="2:16" ht="15.5" x14ac:dyDescent="0.35">
      <c r="C162" t="s">
        <v>630</v>
      </c>
      <c r="M162" s="5">
        <v>15000000000</v>
      </c>
      <c r="P162" s="5">
        <v>720000000</v>
      </c>
    </row>
    <row r="163" spans="2:16" ht="15.5" x14ac:dyDescent="0.35">
      <c r="C163" t="s">
        <v>631</v>
      </c>
      <c r="P163" s="5">
        <v>5760000000</v>
      </c>
    </row>
    <row r="164" spans="2:16" ht="15.5" x14ac:dyDescent="0.35">
      <c r="C164" t="s">
        <v>632</v>
      </c>
      <c r="M164" s="5">
        <v>25500000000</v>
      </c>
    </row>
    <row r="165" spans="2:16" ht="15.5" x14ac:dyDescent="0.35">
      <c r="C165" t="s">
        <v>270</v>
      </c>
      <c r="L165" s="5">
        <v>5656300</v>
      </c>
    </row>
    <row r="166" spans="2:16" ht="15.5" x14ac:dyDescent="0.35">
      <c r="C166" t="s">
        <v>633</v>
      </c>
      <c r="L166" s="5">
        <v>12443860</v>
      </c>
    </row>
    <row r="167" spans="2:16" ht="15.5" x14ac:dyDescent="0.35">
      <c r="C167" t="s">
        <v>634</v>
      </c>
      <c r="M167" s="5">
        <v>-1899450000</v>
      </c>
    </row>
    <row r="168" spans="2:16" ht="15.5" x14ac:dyDescent="0.35">
      <c r="C168" t="s">
        <v>635</v>
      </c>
      <c r="D168" s="5">
        <v>2152035805</v>
      </c>
      <c r="E168" s="5">
        <v>-2152035805</v>
      </c>
    </row>
    <row r="169" spans="2:16" ht="15.5" x14ac:dyDescent="0.35">
      <c r="C169" t="s">
        <v>163</v>
      </c>
      <c r="D169" s="5">
        <v>10355976797</v>
      </c>
      <c r="E169" s="5">
        <v>-5181046430</v>
      </c>
      <c r="F169" s="5">
        <v>4463240128</v>
      </c>
      <c r="G169" s="5">
        <v>-6833865496</v>
      </c>
      <c r="I169" s="5">
        <v>-502682354</v>
      </c>
      <c r="J169" s="5">
        <v>1867943014</v>
      </c>
      <c r="K169" s="5">
        <v>-53775500</v>
      </c>
      <c r="L169" s="5">
        <v>2978013113</v>
      </c>
      <c r="M169" s="5">
        <v>4424763204</v>
      </c>
      <c r="N169" s="5">
        <v>-1258365017</v>
      </c>
      <c r="O169" s="5">
        <v>-2702954777</v>
      </c>
      <c r="P169" s="5">
        <v>4303813963</v>
      </c>
    </row>
    <row r="170" spans="2:16" ht="15.5" x14ac:dyDescent="0.35">
      <c r="C170" t="s">
        <v>164</v>
      </c>
      <c r="E170" s="5">
        <v>9272109179</v>
      </c>
      <c r="G170" s="5">
        <v>1867943014</v>
      </c>
      <c r="I170" s="5">
        <v>9774791533</v>
      </c>
      <c r="J170" s="5">
        <v>7906848519</v>
      </c>
      <c r="K170" s="5">
        <v>7960624019</v>
      </c>
      <c r="L170" s="5">
        <v>4982610906</v>
      </c>
      <c r="M170" s="5">
        <v>557847702</v>
      </c>
      <c r="N170" s="5">
        <v>1816212719</v>
      </c>
      <c r="O170" s="5">
        <v>4519167497</v>
      </c>
      <c r="P170" s="5">
        <v>215353534</v>
      </c>
    </row>
    <row r="171" spans="2:16" ht="15.5" x14ac:dyDescent="0.35">
      <c r="C171" t="s">
        <v>166</v>
      </c>
      <c r="D171" s="5">
        <v>10355976797</v>
      </c>
      <c r="E171" s="5">
        <v>4091062749</v>
      </c>
      <c r="F171" s="5">
        <v>4463240128</v>
      </c>
      <c r="G171" s="5">
        <v>-4965922482</v>
      </c>
      <c r="I171" s="5">
        <v>9272109179</v>
      </c>
      <c r="J171" s="5">
        <v>9774791533</v>
      </c>
      <c r="K171" s="5">
        <v>7906848519</v>
      </c>
      <c r="L171" s="5">
        <v>7960624019</v>
      </c>
      <c r="M171" s="5">
        <v>4982610906</v>
      </c>
      <c r="N171" s="5">
        <v>557847702</v>
      </c>
      <c r="O171" s="5">
        <v>1816212720</v>
      </c>
      <c r="P171" s="5">
        <v>4519167497</v>
      </c>
    </row>
    <row r="173" spans="2:16" ht="15.5" x14ac:dyDescent="0.35">
      <c r="B173" t="s">
        <v>167</v>
      </c>
      <c r="C173" t="s">
        <v>12</v>
      </c>
      <c r="D173" s="5">
        <v>450000000</v>
      </c>
      <c r="E173" s="5">
        <v>450000000</v>
      </c>
      <c r="F173" s="5">
        <v>450000000</v>
      </c>
      <c r="G173" s="5">
        <v>450000000</v>
      </c>
      <c r="I173" s="5">
        <v>450000000</v>
      </c>
      <c r="J173" s="5">
        <v>450000000</v>
      </c>
      <c r="K173" s="5">
        <v>450000000</v>
      </c>
      <c r="L173" s="5">
        <v>450000000</v>
      </c>
      <c r="M173" s="5">
        <v>450000000</v>
      </c>
      <c r="N173" s="5">
        <v>0</v>
      </c>
      <c r="O173" s="5">
        <v>0</v>
      </c>
      <c r="P173" s="5">
        <v>0</v>
      </c>
    </row>
    <row r="174" spans="2:16" ht="15.5" x14ac:dyDescent="0.35">
      <c r="C174" t="s">
        <v>168</v>
      </c>
      <c r="D174" s="6">
        <v>37.770000000000003</v>
      </c>
      <c r="E174" s="6">
        <v>7.01</v>
      </c>
      <c r="F174" s="6">
        <v>2.74</v>
      </c>
      <c r="G174" s="6">
        <v>7.01</v>
      </c>
    </row>
    <row r="175" spans="2:16" ht="15.5" x14ac:dyDescent="0.35">
      <c r="C175" t="s">
        <v>169</v>
      </c>
      <c r="D175" s="6">
        <v>4.92</v>
      </c>
      <c r="E175" s="6">
        <v>37.090000000000003</v>
      </c>
      <c r="F175" s="6">
        <v>83.94</v>
      </c>
      <c r="G175" s="6">
        <v>37.090000000000003</v>
      </c>
    </row>
    <row r="176" spans="2:16" ht="15.5" x14ac:dyDescent="0.35">
      <c r="C176" t="s">
        <v>63</v>
      </c>
      <c r="D176" s="6">
        <v>0.2</v>
      </c>
      <c r="E176" s="6">
        <v>0.39</v>
      </c>
      <c r="F176" s="6">
        <v>0.37</v>
      </c>
      <c r="G176" s="6">
        <v>0.41</v>
      </c>
    </row>
    <row r="177" spans="3:7" ht="15.5" x14ac:dyDescent="0.35">
      <c r="C177" t="s">
        <v>170</v>
      </c>
      <c r="D177" s="5">
        <v>26640000000</v>
      </c>
      <c r="E177" s="6">
        <v>8060000000.000001</v>
      </c>
      <c r="F177" s="5">
        <v>11370000000</v>
      </c>
      <c r="G177" s="5">
        <v>4570000000</v>
      </c>
    </row>
    <row r="178" spans="3:7" ht="15.5" x14ac:dyDescent="0.35">
      <c r="C178" t="s">
        <v>171</v>
      </c>
      <c r="D178" s="6">
        <v>5.3600000000000002E-2</v>
      </c>
      <c r="E178" s="6">
        <v>1.04E-2</v>
      </c>
      <c r="F178" s="6">
        <v>4.7999999999999996E-3</v>
      </c>
      <c r="G178" s="6">
        <v>1.1899999999999999E-2</v>
      </c>
    </row>
    <row r="179" spans="3:7" ht="15.5" x14ac:dyDescent="0.35">
      <c r="C179" t="s">
        <v>172</v>
      </c>
      <c r="D179" s="6">
        <v>0.1454</v>
      </c>
      <c r="E179" s="6">
        <v>3.1400000000000004E-2</v>
      </c>
      <c r="F179" s="6">
        <v>1.26E-2</v>
      </c>
      <c r="G179" s="6">
        <v>3.2799999999999996E-2</v>
      </c>
    </row>
    <row r="180" spans="3:7" ht="15.5" x14ac:dyDescent="0.35">
      <c r="C180" t="s">
        <v>173</v>
      </c>
      <c r="D180" s="6">
        <v>0.188</v>
      </c>
      <c r="E180" s="6">
        <v>5.1699999999999996E-2</v>
      </c>
      <c r="F180" s="6">
        <v>8.4199999999999997E-2</v>
      </c>
      <c r="G180" s="6">
        <v>2.3700000000000002E-2</v>
      </c>
    </row>
    <row r="181" spans="3:7" ht="15.5" x14ac:dyDescent="0.35">
      <c r="C181" t="s">
        <v>174</v>
      </c>
      <c r="D181" s="6">
        <v>19.96</v>
      </c>
      <c r="E181" s="6">
        <v>2.4700000000000002</v>
      </c>
      <c r="F181" s="6">
        <v>3.02</v>
      </c>
      <c r="G181" s="6">
        <v>1.18</v>
      </c>
    </row>
    <row r="182" spans="3:7" ht="15.5" x14ac:dyDescent="0.35">
      <c r="C182" t="s">
        <v>175</v>
      </c>
      <c r="D182" s="5">
        <v>123000000000</v>
      </c>
      <c r="E182" s="5">
        <v>102000000000</v>
      </c>
      <c r="F182" s="5">
        <v>98000000000</v>
      </c>
      <c r="G182" s="5">
        <v>97000000000</v>
      </c>
    </row>
    <row r="183" spans="3:7" ht="15.5" x14ac:dyDescent="0.35">
      <c r="C183" t="s">
        <v>176</v>
      </c>
      <c r="D183" s="6">
        <v>0.72</v>
      </c>
      <c r="E183" s="6">
        <v>1.1599999999999999</v>
      </c>
      <c r="F183" s="6">
        <v>1.06</v>
      </c>
      <c r="G183" s="6">
        <v>1.22</v>
      </c>
    </row>
    <row r="184" spans="3:7" ht="15.5" x14ac:dyDescent="0.35">
      <c r="C184" t="s">
        <v>177</v>
      </c>
      <c r="D184" s="6">
        <v>259.73</v>
      </c>
      <c r="E184" s="6">
        <v>223.59</v>
      </c>
      <c r="F184" s="6">
        <v>216.58</v>
      </c>
      <c r="G184" s="6">
        <v>213.93</v>
      </c>
    </row>
    <row r="185" spans="3:7" ht="15.5" x14ac:dyDescent="0.35">
      <c r="C185" t="s">
        <v>178</v>
      </c>
      <c r="D185" s="6">
        <v>0.72</v>
      </c>
      <c r="E185" s="6">
        <v>1.1599999999999999</v>
      </c>
      <c r="F185" s="6">
        <v>1.06</v>
      </c>
      <c r="G185" s="6">
        <v>1.22</v>
      </c>
    </row>
    <row r="186" spans="3:7" ht="15.5" x14ac:dyDescent="0.35">
      <c r="C186" t="s">
        <v>179</v>
      </c>
      <c r="D186" s="6">
        <v>259.73</v>
      </c>
      <c r="E186" s="6">
        <v>223.59</v>
      </c>
      <c r="F186" s="6">
        <v>216.58</v>
      </c>
      <c r="G186" s="6">
        <v>213.93</v>
      </c>
    </row>
    <row r="187" spans="3:7" ht="15.5" x14ac:dyDescent="0.35">
      <c r="C187" t="s">
        <v>180</v>
      </c>
      <c r="D187" s="5">
        <v>103000000000</v>
      </c>
      <c r="E187" s="5">
        <v>116000000000</v>
      </c>
      <c r="F187" s="5">
        <v>104000000000</v>
      </c>
      <c r="G187" s="5">
        <v>95000000000</v>
      </c>
    </row>
    <row r="188" spans="3:7" ht="15.5" x14ac:dyDescent="0.35">
      <c r="C188" t="s">
        <v>181</v>
      </c>
      <c r="D188" s="5">
        <v>14000000000</v>
      </c>
      <c r="E188" s="5">
        <v>14000000000</v>
      </c>
      <c r="F188" s="5">
        <v>14000000000</v>
      </c>
      <c r="G188" s="5">
        <v>2000000000</v>
      </c>
    </row>
    <row r="189" spans="3:7" ht="15.5" x14ac:dyDescent="0.35">
      <c r="C189" t="s">
        <v>182</v>
      </c>
      <c r="D189" s="5">
        <v>118000000000</v>
      </c>
      <c r="E189" s="5">
        <v>102000000000</v>
      </c>
      <c r="F189" s="5">
        <v>98000000000</v>
      </c>
      <c r="G189" s="5">
        <v>97000000000</v>
      </c>
    </row>
    <row r="190" spans="3:7" ht="15.5" x14ac:dyDescent="0.35">
      <c r="C190" t="s">
        <v>24</v>
      </c>
      <c r="D190" s="5">
        <v>117000000000</v>
      </c>
      <c r="E190" s="5">
        <v>130000000000</v>
      </c>
      <c r="F190" s="5">
        <v>118000000000</v>
      </c>
      <c r="G190" s="5">
        <v>97000000000</v>
      </c>
    </row>
    <row r="191" spans="3:7" ht="15.5" x14ac:dyDescent="0.35">
      <c r="C191" t="s">
        <v>21</v>
      </c>
      <c r="D191" s="5">
        <v>103000000000</v>
      </c>
      <c r="E191" s="5">
        <v>125000000000</v>
      </c>
      <c r="F191" s="5">
        <v>109000000000</v>
      </c>
      <c r="G191" s="5">
        <v>93000000000</v>
      </c>
    </row>
    <row r="192" spans="3:7" ht="15.5" x14ac:dyDescent="0.35">
      <c r="C192" t="s">
        <v>183</v>
      </c>
      <c r="D192" s="5">
        <v>73000000000</v>
      </c>
      <c r="E192" s="5">
        <v>49000000000</v>
      </c>
      <c r="F192" s="5">
        <v>46000000000</v>
      </c>
      <c r="G192" s="5">
        <v>42000000000</v>
      </c>
    </row>
    <row r="193" spans="3:16" ht="15.5" x14ac:dyDescent="0.35">
      <c r="C193" t="s">
        <v>184</v>
      </c>
      <c r="D193" s="5">
        <v>27000000000</v>
      </c>
      <c r="E193" s="5">
        <v>-9000000000</v>
      </c>
      <c r="F193" s="5">
        <v>-5000000000</v>
      </c>
      <c r="G193" s="5">
        <v>-20000000000</v>
      </c>
    </row>
    <row r="194" spans="3:16" ht="15.5" x14ac:dyDescent="0.35">
      <c r="C194" t="s">
        <v>185</v>
      </c>
      <c r="D194" s="5">
        <v>-3000000000</v>
      </c>
      <c r="E194" s="5">
        <v>-6000000000</v>
      </c>
      <c r="F194" s="5">
        <v>0</v>
      </c>
      <c r="G194" s="5">
        <v>5000000000</v>
      </c>
    </row>
    <row r="195" spans="3:16" ht="15.5" x14ac:dyDescent="0.35">
      <c r="C195" t="s">
        <v>13</v>
      </c>
      <c r="D195" s="5">
        <v>25000000000</v>
      </c>
      <c r="E195" s="5">
        <v>-14000000000</v>
      </c>
      <c r="F195" s="5">
        <v>-5000000000</v>
      </c>
      <c r="G195" s="5">
        <v>-15000000000</v>
      </c>
    </row>
    <row r="196" spans="3:16" ht="15.5" x14ac:dyDescent="0.35">
      <c r="C196" t="s">
        <v>16</v>
      </c>
      <c r="D196" s="6">
        <v>54.47</v>
      </c>
      <c r="E196" s="6">
        <v>-31.78</v>
      </c>
      <c r="F196" s="6">
        <v>-11.05</v>
      </c>
      <c r="G196" s="6">
        <v>-33.049999999999997</v>
      </c>
    </row>
    <row r="197" spans="3:16" ht="15.5" x14ac:dyDescent="0.35">
      <c r="C197" t="s">
        <v>48</v>
      </c>
      <c r="I197" s="6">
        <v>16.66</v>
      </c>
      <c r="J197" s="6">
        <v>13.98</v>
      </c>
      <c r="K197" s="6">
        <v>6.89</v>
      </c>
      <c r="L197" s="6">
        <v>15.02</v>
      </c>
      <c r="M197" s="6">
        <v>13.28</v>
      </c>
      <c r="N197" s="6">
        <v>7366573.4699999997</v>
      </c>
      <c r="O197" s="6">
        <v>23811116.219999999</v>
      </c>
      <c r="P197" s="6">
        <v>23987304.23</v>
      </c>
    </row>
    <row r="198" spans="3:16" ht="15.5" x14ac:dyDescent="0.35">
      <c r="C198" t="s">
        <v>62</v>
      </c>
      <c r="I198" s="6">
        <v>13.81</v>
      </c>
      <c r="J198" s="6">
        <v>6.72</v>
      </c>
      <c r="K198" s="6">
        <v>19.3</v>
      </c>
      <c r="L198" s="6">
        <v>14.11</v>
      </c>
      <c r="M198" s="6">
        <v>25.6</v>
      </c>
      <c r="N198" s="5">
        <v>0</v>
      </c>
      <c r="O198" s="5">
        <v>0</v>
      </c>
      <c r="P198" s="5">
        <v>0</v>
      </c>
    </row>
    <row r="199" spans="3:16" ht="15.5" x14ac:dyDescent="0.35">
      <c r="C199" t="s">
        <v>65</v>
      </c>
      <c r="I199" s="6">
        <v>0.1</v>
      </c>
      <c r="J199" s="6">
        <v>7.0000000000000007E-2</v>
      </c>
      <c r="K199" s="6">
        <v>0.1</v>
      </c>
      <c r="L199" s="6">
        <v>0.19</v>
      </c>
      <c r="M199" s="6">
        <v>0.41</v>
      </c>
      <c r="N199" s="5">
        <v>0</v>
      </c>
      <c r="O199" s="5">
        <v>0</v>
      </c>
      <c r="P199" s="5">
        <v>0</v>
      </c>
    </row>
    <row r="200" spans="3:16" ht="15.5" x14ac:dyDescent="0.35">
      <c r="C200" t="s">
        <v>186</v>
      </c>
      <c r="I200" s="5">
        <v>26620000000</v>
      </c>
      <c r="J200" s="5">
        <v>24660000000</v>
      </c>
      <c r="K200" s="5">
        <v>16750000000</v>
      </c>
      <c r="L200" s="5">
        <v>20710000000</v>
      </c>
      <c r="M200" s="5">
        <v>11450000000</v>
      </c>
      <c r="N200" s="5">
        <v>12330000000</v>
      </c>
      <c r="O200" s="5">
        <v>10370000000</v>
      </c>
      <c r="P200" s="5">
        <v>11300000000</v>
      </c>
    </row>
    <row r="201" spans="3:16" ht="15.5" x14ac:dyDescent="0.35">
      <c r="C201" t="s">
        <v>187</v>
      </c>
      <c r="I201" s="6">
        <v>2.92E-2</v>
      </c>
      <c r="J201" s="6">
        <v>2.8999999999999998E-2</v>
      </c>
      <c r="K201" s="6">
        <v>1.5700000000000002E-2</v>
      </c>
      <c r="L201" s="6">
        <v>4.3200000000000002E-2</v>
      </c>
      <c r="M201" s="6">
        <v>4.58E-2</v>
      </c>
      <c r="N201" s="6">
        <v>6.1100000000000002E-2</v>
      </c>
      <c r="O201" s="6">
        <v>5.3099999999999994E-2</v>
      </c>
      <c r="P201" s="6">
        <v>7.8399999999999997E-2</v>
      </c>
    </row>
    <row r="202" spans="3:16" ht="15.5" x14ac:dyDescent="0.35">
      <c r="C202" t="s">
        <v>188</v>
      </c>
      <c r="I202" s="6">
        <v>7.690000000000001E-2</v>
      </c>
      <c r="J202" s="6">
        <v>6.9900000000000004E-2</v>
      </c>
      <c r="K202" s="6">
        <v>3.7100000000000001E-2</v>
      </c>
      <c r="L202" s="6">
        <v>8.2400000000000001E-2</v>
      </c>
      <c r="M202" s="6">
        <v>7.8200000000000006E-2</v>
      </c>
      <c r="N202" s="6">
        <v>0.1905</v>
      </c>
      <c r="O202" s="6">
        <v>0.19</v>
      </c>
      <c r="P202" s="6">
        <v>0.23629999999999998</v>
      </c>
    </row>
    <row r="203" spans="3:16" ht="15.5" x14ac:dyDescent="0.35">
      <c r="C203" t="s">
        <v>189</v>
      </c>
      <c r="I203" s="6">
        <v>0.1757</v>
      </c>
      <c r="J203" s="6">
        <v>0.17620000000000002</v>
      </c>
      <c r="K203" s="6">
        <v>0.13489999999999999</v>
      </c>
      <c r="L203" s="6">
        <v>0.20350000000000001</v>
      </c>
      <c r="M203" s="6">
        <v>0.15109999999999998</v>
      </c>
      <c r="N203" s="6">
        <v>0.30659999999999998</v>
      </c>
      <c r="O203" s="6">
        <v>0.32840000000000003</v>
      </c>
      <c r="P203" s="6">
        <v>0.99750000000000005</v>
      </c>
    </row>
    <row r="204" spans="3:16" ht="15.5" x14ac:dyDescent="0.35">
      <c r="C204" t="s">
        <v>190</v>
      </c>
      <c r="I204" s="6">
        <v>1.97</v>
      </c>
      <c r="J204" s="6">
        <v>2.0699999999999998</v>
      </c>
      <c r="K204" s="6">
        <v>1.71</v>
      </c>
      <c r="L204" s="6">
        <v>3.15</v>
      </c>
      <c r="M204" s="6">
        <v>1.66</v>
      </c>
      <c r="N204" s="6">
        <v>3.15</v>
      </c>
      <c r="O204" s="6">
        <v>2.62</v>
      </c>
      <c r="P204" s="6">
        <v>3.95</v>
      </c>
    </row>
    <row r="205" spans="3:16" ht="15.5" x14ac:dyDescent="0.35">
      <c r="C205" t="s">
        <v>59</v>
      </c>
      <c r="I205" s="6">
        <v>1.06</v>
      </c>
      <c r="J205" s="6">
        <v>0.47</v>
      </c>
      <c r="K205" s="6">
        <v>0.71</v>
      </c>
      <c r="L205" s="6">
        <v>1.1599999999999999</v>
      </c>
      <c r="M205" s="5">
        <v>2</v>
      </c>
      <c r="N205" s="5">
        <v>0</v>
      </c>
      <c r="O205" s="5">
        <v>0</v>
      </c>
      <c r="P205" s="5">
        <v>0</v>
      </c>
    </row>
    <row r="206" spans="3:16" ht="15.5" x14ac:dyDescent="0.35">
      <c r="C206" t="s">
        <v>56</v>
      </c>
      <c r="I206" s="6">
        <v>216.58</v>
      </c>
      <c r="J206" s="5">
        <v>200</v>
      </c>
      <c r="K206" s="6">
        <v>186.07</v>
      </c>
      <c r="L206" s="6">
        <v>182.33</v>
      </c>
      <c r="M206" s="6">
        <v>169.74</v>
      </c>
      <c r="N206" s="6">
        <v>38678622.560000002</v>
      </c>
      <c r="O206" s="6">
        <v>125298508.84999999</v>
      </c>
      <c r="P206" s="6">
        <v>101496898.89</v>
      </c>
    </row>
    <row r="207" spans="3:16" ht="15.5" x14ac:dyDescent="0.35">
      <c r="C207" t="s">
        <v>191</v>
      </c>
      <c r="I207" s="6">
        <v>1.06</v>
      </c>
      <c r="J207" s="6">
        <v>0.47</v>
      </c>
      <c r="K207" s="6">
        <v>0.71</v>
      </c>
      <c r="L207" s="6">
        <v>1.1599999999999999</v>
      </c>
      <c r="M207" s="5">
        <v>2</v>
      </c>
      <c r="N207" s="5">
        <v>0</v>
      </c>
      <c r="O207" s="5">
        <v>0</v>
      </c>
      <c r="P207" s="5">
        <v>0</v>
      </c>
    </row>
    <row r="208" spans="3:16" ht="15.5" x14ac:dyDescent="0.35">
      <c r="C208" t="s">
        <v>192</v>
      </c>
      <c r="I208" s="6">
        <v>216.58</v>
      </c>
      <c r="J208" s="5">
        <v>200</v>
      </c>
      <c r="K208" s="6">
        <v>186.07</v>
      </c>
      <c r="L208" s="6">
        <v>182.33</v>
      </c>
      <c r="M208" s="6">
        <v>169.74</v>
      </c>
      <c r="N208" s="6">
        <v>38678622.560000002</v>
      </c>
      <c r="O208" s="6">
        <v>125298508.84999999</v>
      </c>
      <c r="P208" s="6">
        <v>101496898.89</v>
      </c>
    </row>
    <row r="209" spans="2:16" ht="15.5" x14ac:dyDescent="0.35">
      <c r="C209" t="s">
        <v>193</v>
      </c>
      <c r="I209" s="5">
        <v>104000000000</v>
      </c>
      <c r="J209" s="5">
        <v>90000000000</v>
      </c>
      <c r="K209" s="5">
        <v>77000000000</v>
      </c>
      <c r="L209" s="5">
        <v>46000000000</v>
      </c>
      <c r="M209" s="5">
        <v>38000000000</v>
      </c>
      <c r="N209" s="5">
        <v>29000000000</v>
      </c>
      <c r="O209" s="5">
        <v>30000000000</v>
      </c>
      <c r="P209" s="5">
        <v>18000000000</v>
      </c>
    </row>
    <row r="210" spans="2:16" ht="15.5" x14ac:dyDescent="0.35">
      <c r="C210" t="s">
        <v>194</v>
      </c>
      <c r="I210" s="5">
        <v>14000000000</v>
      </c>
      <c r="J210" s="5">
        <v>2000000000</v>
      </c>
      <c r="K210" s="5">
        <v>6000000000</v>
      </c>
      <c r="L210" s="5">
        <v>6000000000</v>
      </c>
      <c r="N210" s="5">
        <v>8000000000</v>
      </c>
      <c r="O210" s="5">
        <v>9000000000</v>
      </c>
      <c r="P210" s="5">
        <v>4000000000</v>
      </c>
    </row>
    <row r="211" spans="2:16" ht="15.5" x14ac:dyDescent="0.35">
      <c r="C211" t="s">
        <v>26</v>
      </c>
      <c r="I211" s="5">
        <v>118000000000</v>
      </c>
      <c r="J211" s="5">
        <v>92000000000</v>
      </c>
      <c r="K211" s="5">
        <v>83000000000</v>
      </c>
      <c r="L211" s="5">
        <v>52000000000</v>
      </c>
      <c r="M211" s="5">
        <v>38000000000</v>
      </c>
      <c r="N211" s="5">
        <v>38000000000</v>
      </c>
      <c r="O211" s="5">
        <v>39000000000</v>
      </c>
      <c r="P211" s="5">
        <v>21000000000</v>
      </c>
    </row>
    <row r="212" spans="2:16" ht="15.5" x14ac:dyDescent="0.35">
      <c r="C212" t="s">
        <v>23</v>
      </c>
      <c r="I212" s="5">
        <v>109000000000</v>
      </c>
      <c r="J212" s="5">
        <v>82000000000</v>
      </c>
      <c r="K212" s="5">
        <v>75000000000</v>
      </c>
      <c r="L212" s="5">
        <v>44000000000</v>
      </c>
      <c r="M212" s="5">
        <v>33000000000</v>
      </c>
      <c r="N212" s="5">
        <v>37000000000</v>
      </c>
      <c r="O212" s="5">
        <v>37000000000</v>
      </c>
      <c r="P212" s="5">
        <v>17000000000</v>
      </c>
    </row>
    <row r="213" spans="2:16" ht="15.5" x14ac:dyDescent="0.35">
      <c r="C213" t="s">
        <v>195</v>
      </c>
      <c r="I213" s="5">
        <v>46000000000</v>
      </c>
      <c r="J213" s="5">
        <v>26000000000</v>
      </c>
      <c r="K213" s="5">
        <v>32000000000</v>
      </c>
      <c r="L213" s="5">
        <v>51000000000</v>
      </c>
      <c r="M213" s="5">
        <v>56000000000</v>
      </c>
      <c r="N213" s="5">
        <v>12000000000</v>
      </c>
      <c r="O213" s="5">
        <v>7000000000</v>
      </c>
      <c r="P213" s="5">
        <v>4000000000</v>
      </c>
    </row>
    <row r="214" spans="2:16" ht="15.5" x14ac:dyDescent="0.35">
      <c r="C214" t="s">
        <v>196</v>
      </c>
      <c r="I214" s="5">
        <v>-17000000000</v>
      </c>
      <c r="J214" s="5">
        <v>7000000000</v>
      </c>
      <c r="K214" s="5">
        <v>-12000000000</v>
      </c>
      <c r="L214" s="5">
        <v>19000000000</v>
      </c>
      <c r="M214" s="5">
        <v>-38000000000</v>
      </c>
      <c r="N214" s="5">
        <v>1000000000</v>
      </c>
      <c r="O214" s="5">
        <v>-11000000000</v>
      </c>
      <c r="P214" s="5">
        <v>15000000000</v>
      </c>
    </row>
    <row r="215" spans="2:16" ht="15.5" x14ac:dyDescent="0.35">
      <c r="C215" t="s">
        <v>197</v>
      </c>
      <c r="I215" s="5">
        <v>-2000000000</v>
      </c>
      <c r="J215" s="5">
        <v>-7000000000</v>
      </c>
      <c r="K215" s="5">
        <v>-14000000000</v>
      </c>
      <c r="L215" s="5">
        <v>-27000000000</v>
      </c>
      <c r="M215" s="5">
        <v>-4000000000</v>
      </c>
      <c r="N215" s="5">
        <v>-1000000000</v>
      </c>
      <c r="O215" s="5">
        <v>-8000000000</v>
      </c>
      <c r="P215" s="5">
        <v>-16000000000</v>
      </c>
    </row>
    <row r="216" spans="2:16" ht="15.5" x14ac:dyDescent="0.35">
      <c r="C216" t="s">
        <v>15</v>
      </c>
      <c r="I216" s="5">
        <v>-20000000000</v>
      </c>
      <c r="J216" s="5">
        <v>1000000000</v>
      </c>
      <c r="K216" s="5">
        <v>-26000000000</v>
      </c>
      <c r="L216" s="5">
        <v>-8000000000</v>
      </c>
      <c r="M216" s="5">
        <v>-42000000000</v>
      </c>
      <c r="N216" s="5">
        <v>0</v>
      </c>
      <c r="O216" s="5">
        <v>-19000000000</v>
      </c>
      <c r="P216" s="5">
        <v>-1000000000</v>
      </c>
    </row>
    <row r="217" spans="2:16" ht="15.5" x14ac:dyDescent="0.35">
      <c r="C217" t="s">
        <v>17</v>
      </c>
      <c r="I217" s="6">
        <v>-42.96</v>
      </c>
      <c r="J217" s="6">
        <v>1.1399999999999999</v>
      </c>
      <c r="K217" s="6">
        <v>-57.97</v>
      </c>
      <c r="L217" s="6">
        <v>-18.41</v>
      </c>
      <c r="M217" s="6">
        <v>-92.39</v>
      </c>
      <c r="N217" s="6">
        <v>-767355.09</v>
      </c>
      <c r="O217" s="6">
        <v>-120921627.69</v>
      </c>
      <c r="P217" s="6">
        <v>-5649020.04</v>
      </c>
    </row>
    <row r="219" spans="2:16" ht="15.5" x14ac:dyDescent="0.35">
      <c r="B219" t="s">
        <v>198</v>
      </c>
      <c r="C219" t="s">
        <v>199</v>
      </c>
      <c r="D219" s="5">
        <v>17000000000</v>
      </c>
      <c r="E219" s="5">
        <v>3000000000</v>
      </c>
      <c r="F219" s="5">
        <v>1000000000</v>
      </c>
      <c r="G219" s="5">
        <v>3000000000</v>
      </c>
      <c r="H219" s="5">
        <v>41000000000</v>
      </c>
      <c r="I219" s="5">
        <v>8000000000</v>
      </c>
      <c r="J219" s="5">
        <v>6000000000</v>
      </c>
      <c r="K219" s="5">
        <v>3000000000</v>
      </c>
      <c r="L219" s="5">
        <v>7000000000</v>
      </c>
      <c r="M219" s="5">
        <v>6000000000</v>
      </c>
      <c r="N219" s="5">
        <v>5000000000</v>
      </c>
      <c r="O219" s="5">
        <v>4000000000</v>
      </c>
      <c r="P219" s="5">
        <v>4000000000</v>
      </c>
    </row>
    <row r="220" spans="2:16" ht="15.5" x14ac:dyDescent="0.35">
      <c r="C220" t="s">
        <v>381</v>
      </c>
      <c r="L220" s="6">
        <v>3.1</v>
      </c>
      <c r="M220" s="6">
        <v>2.52</v>
      </c>
    </row>
    <row r="221" spans="2:16" ht="15.5" x14ac:dyDescent="0.35">
      <c r="C221" t="s">
        <v>67</v>
      </c>
      <c r="L221" s="6">
        <v>0.20620000000000002</v>
      </c>
      <c r="M221" s="6">
        <v>0.18989999999999999</v>
      </c>
    </row>
    <row r="222" spans="2:16" ht="15.5" x14ac:dyDescent="0.35">
      <c r="C222" t="s">
        <v>382</v>
      </c>
      <c r="L222" s="6">
        <v>0.02</v>
      </c>
      <c r="M222" s="6">
        <v>1.21E-2</v>
      </c>
    </row>
    <row r="223" spans="2:16" ht="15.5" x14ac:dyDescent="0.35">
      <c r="C223" t="s">
        <v>47</v>
      </c>
      <c r="D223" s="6">
        <v>37.770000000000003</v>
      </c>
      <c r="E223" s="6">
        <v>7.01</v>
      </c>
      <c r="F223" s="6">
        <v>2.74</v>
      </c>
      <c r="G223" s="6">
        <v>7.01</v>
      </c>
      <c r="H223" s="6">
        <v>89.57</v>
      </c>
      <c r="I223" s="6">
        <v>16.66</v>
      </c>
      <c r="J223" s="6">
        <v>13.98</v>
      </c>
      <c r="K223" s="6">
        <v>6.89</v>
      </c>
      <c r="L223" s="6">
        <v>15.02</v>
      </c>
      <c r="M223" s="6">
        <v>13.27</v>
      </c>
      <c r="N223" s="6">
        <v>10.38</v>
      </c>
      <c r="O223" s="6">
        <v>8.39</v>
      </c>
      <c r="P223" s="6">
        <v>8.4499999999999993</v>
      </c>
    </row>
    <row r="224" spans="2:16" ht="15.5" x14ac:dyDescent="0.35">
      <c r="C224" t="s">
        <v>69</v>
      </c>
      <c r="L224" s="6">
        <v>3.1</v>
      </c>
      <c r="M224" s="6">
        <v>2.52</v>
      </c>
    </row>
    <row r="225" spans="3:16" ht="15.5" x14ac:dyDescent="0.35">
      <c r="C225" t="s">
        <v>383</v>
      </c>
      <c r="L225" s="6">
        <v>0.20620000000000002</v>
      </c>
      <c r="M225" s="6">
        <v>0.18989999999999999</v>
      </c>
    </row>
    <row r="226" spans="3:16" ht="15.5" x14ac:dyDescent="0.35">
      <c r="C226" t="s">
        <v>384</v>
      </c>
      <c r="L226" s="6">
        <v>0.02</v>
      </c>
      <c r="M226" s="6">
        <v>1.21E-2</v>
      </c>
    </row>
    <row r="227" spans="3:16" ht="15.5" x14ac:dyDescent="0.35">
      <c r="C227" t="s">
        <v>200</v>
      </c>
      <c r="D227" s="5">
        <v>432000000000</v>
      </c>
      <c r="E227" s="5">
        <v>300000000000</v>
      </c>
      <c r="F227" s="5">
        <v>282000000000</v>
      </c>
      <c r="G227" s="5">
        <v>285000000000</v>
      </c>
      <c r="H227" s="5">
        <v>1465000000000</v>
      </c>
      <c r="I227" s="5">
        <v>1036000000000</v>
      </c>
      <c r="J227" s="5">
        <v>634000000000</v>
      </c>
      <c r="K227" s="5">
        <v>600000000000</v>
      </c>
      <c r="L227" s="5">
        <v>514000000000</v>
      </c>
      <c r="M227" s="5">
        <v>375000000000</v>
      </c>
      <c r="N227" s="5">
        <v>294000000000</v>
      </c>
      <c r="O227" s="5">
        <v>215000000000</v>
      </c>
      <c r="P227" s="5">
        <v>168000000000</v>
      </c>
    </row>
    <row r="228" spans="3:16" ht="15.5" x14ac:dyDescent="0.35">
      <c r="C228" t="s">
        <v>385</v>
      </c>
      <c r="L228" s="6">
        <v>3.1</v>
      </c>
      <c r="M228" s="6">
        <v>2.52</v>
      </c>
    </row>
    <row r="229" spans="3:16" ht="15.5" x14ac:dyDescent="0.35">
      <c r="C229" t="s">
        <v>386</v>
      </c>
      <c r="L229" s="6">
        <v>0.20620000000000002</v>
      </c>
      <c r="M229" s="6">
        <v>0.18989999999999999</v>
      </c>
    </row>
    <row r="230" spans="3:16" ht="15.5" x14ac:dyDescent="0.35">
      <c r="C230" t="s">
        <v>387</v>
      </c>
      <c r="L230" s="6">
        <v>0.02</v>
      </c>
      <c r="M230" s="6">
        <v>1.21E-2</v>
      </c>
    </row>
    <row r="231" spans="3:16" ht="15.5" x14ac:dyDescent="0.35">
      <c r="C231" t="s">
        <v>201</v>
      </c>
      <c r="I231" s="6">
        <v>3.73</v>
      </c>
    </row>
    <row r="232" spans="3:16" ht="15.5" x14ac:dyDescent="0.35">
      <c r="C232" t="s">
        <v>281</v>
      </c>
      <c r="I232" s="6">
        <v>6.12</v>
      </c>
    </row>
    <row r="233" spans="3:16" ht="15.5" x14ac:dyDescent="0.35">
      <c r="C233" t="s">
        <v>202</v>
      </c>
      <c r="I233" s="6">
        <v>6.95</v>
      </c>
    </row>
    <row r="234" spans="3:16" ht="15.5" x14ac:dyDescent="0.35">
      <c r="C234" t="s">
        <v>282</v>
      </c>
      <c r="I234" s="6">
        <v>0.16329999999999997</v>
      </c>
    </row>
    <row r="235" spans="3:16" ht="15.5" x14ac:dyDescent="0.35">
      <c r="C235" t="s">
        <v>283</v>
      </c>
      <c r="I235" s="6">
        <v>0.12</v>
      </c>
    </row>
    <row r="236" spans="3:16" ht="15.5" x14ac:dyDescent="0.35">
      <c r="C236" t="s">
        <v>203</v>
      </c>
      <c r="I236" s="6">
        <v>1.29</v>
      </c>
    </row>
    <row r="237" spans="3:16" ht="15.5" x14ac:dyDescent="0.35">
      <c r="C237" t="s">
        <v>284</v>
      </c>
      <c r="I237" s="6">
        <v>-27.26</v>
      </c>
    </row>
    <row r="238" spans="3:16" ht="15.5" x14ac:dyDescent="0.35">
      <c r="C238" t="s">
        <v>285</v>
      </c>
      <c r="I238" s="6">
        <v>-15.6</v>
      </c>
    </row>
    <row r="239" spans="3:16" ht="15.5" x14ac:dyDescent="0.35">
      <c r="C239" t="s">
        <v>286</v>
      </c>
      <c r="I239" s="6">
        <v>6.19</v>
      </c>
    </row>
    <row r="240" spans="3:16" ht="15.5" x14ac:dyDescent="0.35">
      <c r="C240" t="s">
        <v>287</v>
      </c>
      <c r="I240" s="6">
        <v>5.13</v>
      </c>
    </row>
    <row r="241" spans="3:9" ht="15.5" x14ac:dyDescent="0.35">
      <c r="C241" t="s">
        <v>288</v>
      </c>
      <c r="I241" s="6">
        <v>0.32</v>
      </c>
    </row>
    <row r="242" spans="3:9" ht="15.5" x14ac:dyDescent="0.35">
      <c r="C242" t="s">
        <v>289</v>
      </c>
      <c r="I242" s="6">
        <v>1.74</v>
      </c>
    </row>
    <row r="243" spans="3:9" ht="15.5" x14ac:dyDescent="0.35">
      <c r="C243" t="s">
        <v>290</v>
      </c>
      <c r="I243" s="6">
        <v>54.54</v>
      </c>
    </row>
    <row r="244" spans="3:9" ht="15.5" x14ac:dyDescent="0.35">
      <c r="C244" t="s">
        <v>204</v>
      </c>
      <c r="I244" s="6">
        <v>89.57</v>
      </c>
    </row>
    <row r="245" spans="3:9" ht="15.5" x14ac:dyDescent="0.35">
      <c r="C245" t="s">
        <v>291</v>
      </c>
      <c r="I245" s="6">
        <v>2861.88</v>
      </c>
    </row>
    <row r="246" spans="3:9" ht="15.5" x14ac:dyDescent="0.35">
      <c r="C246" t="s">
        <v>205</v>
      </c>
      <c r="D246" s="6">
        <v>31.82</v>
      </c>
    </row>
    <row r="247" spans="3:9" ht="15.5" x14ac:dyDescent="0.35">
      <c r="C247" t="s">
        <v>206</v>
      </c>
      <c r="I247" s="6">
        <v>259.73</v>
      </c>
    </row>
    <row r="248" spans="3:9" ht="15.5" x14ac:dyDescent="0.35">
      <c r="C248" t="s">
        <v>292</v>
      </c>
      <c r="I248" s="6">
        <v>-21.42</v>
      </c>
    </row>
    <row r="249" spans="3:9" ht="15.5" x14ac:dyDescent="0.35">
      <c r="C249" t="s">
        <v>207</v>
      </c>
      <c r="D249" s="6">
        <v>1.41</v>
      </c>
    </row>
    <row r="250" spans="3:9" ht="15.5" x14ac:dyDescent="0.35">
      <c r="C250" t="s">
        <v>208</v>
      </c>
      <c r="D250" s="6">
        <v>0.56000000000000005</v>
      </c>
    </row>
    <row r="251" spans="3:9" ht="15.5" x14ac:dyDescent="0.35">
      <c r="C251" t="s">
        <v>293</v>
      </c>
      <c r="D251" s="6">
        <v>0.99</v>
      </c>
    </row>
    <row r="252" spans="3:9" ht="15.5" x14ac:dyDescent="0.35">
      <c r="C252" t="s">
        <v>294</v>
      </c>
      <c r="D252" s="6">
        <v>0.12</v>
      </c>
    </row>
    <row r="253" spans="3:9" ht="15.5" x14ac:dyDescent="0.35">
      <c r="C253" t="s">
        <v>209</v>
      </c>
      <c r="D253" s="6">
        <v>1.67</v>
      </c>
    </row>
    <row r="254" spans="3:9" ht="15.5" x14ac:dyDescent="0.35">
      <c r="C254" t="s">
        <v>295</v>
      </c>
      <c r="D254" s="6">
        <v>0.37</v>
      </c>
    </row>
    <row r="255" spans="3:9" ht="15.5" x14ac:dyDescent="0.35">
      <c r="C255" t="s">
        <v>210</v>
      </c>
      <c r="D255" s="6">
        <v>2.71</v>
      </c>
    </row>
    <row r="256" spans="3:9" ht="15.5" x14ac:dyDescent="0.35">
      <c r="C256" t="s">
        <v>296</v>
      </c>
      <c r="I256" s="6">
        <v>4.75</v>
      </c>
    </row>
    <row r="257" spans="3:9" ht="15.5" x14ac:dyDescent="0.35">
      <c r="C257" t="s">
        <v>13</v>
      </c>
      <c r="D257" s="5">
        <v>25000000000</v>
      </c>
    </row>
    <row r="258" spans="3:9" ht="15.5" x14ac:dyDescent="0.35">
      <c r="C258" t="s">
        <v>211</v>
      </c>
      <c r="I258" s="6">
        <v>3.51</v>
      </c>
    </row>
    <row r="259" spans="3:9" ht="15.5" x14ac:dyDescent="0.35">
      <c r="C259" t="s">
        <v>212</v>
      </c>
      <c r="I259" s="6">
        <v>7.7399999999999997E-2</v>
      </c>
    </row>
    <row r="260" spans="3:9" ht="15.5" x14ac:dyDescent="0.35">
      <c r="C260" t="s">
        <v>213</v>
      </c>
      <c r="I260" s="6">
        <v>0.21</v>
      </c>
    </row>
    <row r="261" spans="3:9" ht="15.5" x14ac:dyDescent="0.35">
      <c r="C261" t="s">
        <v>214</v>
      </c>
      <c r="I261" s="6">
        <v>0.32669999999999999</v>
      </c>
    </row>
    <row r="262" spans="3:9" ht="15.5" x14ac:dyDescent="0.35">
      <c r="C262" t="s">
        <v>297</v>
      </c>
      <c r="I262" s="6">
        <v>0.14360000000000001</v>
      </c>
    </row>
    <row r="263" spans="3:9" ht="15.5" x14ac:dyDescent="0.35">
      <c r="C263" t="s">
        <v>215</v>
      </c>
      <c r="D263" s="6">
        <v>11.8</v>
      </c>
    </row>
    <row r="264" spans="3:9" ht="15.5" x14ac:dyDescent="0.35">
      <c r="C264" t="s">
        <v>216</v>
      </c>
      <c r="D264" s="6">
        <v>35.93</v>
      </c>
    </row>
    <row r="265" spans="3:9" ht="15.5" x14ac:dyDescent="0.35">
      <c r="C265" t="s">
        <v>217</v>
      </c>
      <c r="D265" s="6">
        <v>14.65</v>
      </c>
    </row>
    <row r="266" spans="3:9" ht="15.5" x14ac:dyDescent="0.35">
      <c r="C266" t="s">
        <v>218</v>
      </c>
      <c r="D266" s="6">
        <v>33.08</v>
      </c>
    </row>
    <row r="267" spans="3:9" ht="15.5" x14ac:dyDescent="0.35">
      <c r="C267" t="s">
        <v>219</v>
      </c>
      <c r="D267" s="6">
        <v>7.71</v>
      </c>
    </row>
    <row r="268" spans="3:9" ht="15.5" x14ac:dyDescent="0.35">
      <c r="C268" t="s">
        <v>298</v>
      </c>
      <c r="I268" s="6">
        <v>4.1399999999999997</v>
      </c>
    </row>
    <row r="269" spans="3:9" ht="15.5" x14ac:dyDescent="0.35">
      <c r="C269" t="s">
        <v>299</v>
      </c>
      <c r="I269" s="6">
        <v>7.85</v>
      </c>
    </row>
    <row r="270" spans="3:9" ht="15.5" x14ac:dyDescent="0.35">
      <c r="C270" t="s">
        <v>43</v>
      </c>
      <c r="I270" s="5">
        <v>152000000000</v>
      </c>
    </row>
    <row r="271" spans="3:9" ht="15.5" x14ac:dyDescent="0.35">
      <c r="C271" t="s">
        <v>220</v>
      </c>
      <c r="I271" s="5">
        <v>260000000000</v>
      </c>
    </row>
    <row r="272" spans="3:9" ht="15.5" x14ac:dyDescent="0.35">
      <c r="C272" t="s">
        <v>221</v>
      </c>
      <c r="I272" s="5">
        <v>454060000</v>
      </c>
    </row>
    <row r="273" spans="3:9" ht="15.5" x14ac:dyDescent="0.35">
      <c r="C273" t="s">
        <v>222</v>
      </c>
      <c r="I273" s="6">
        <v>0.3624</v>
      </c>
    </row>
    <row r="274" spans="3:9" ht="15.5" x14ac:dyDescent="0.35">
      <c r="C274" t="s">
        <v>223</v>
      </c>
      <c r="D274" s="6">
        <v>8.9900000000000008E-2</v>
      </c>
    </row>
    <row r="275" spans="3:9" ht="15.5" x14ac:dyDescent="0.35">
      <c r="C275" t="s">
        <v>224</v>
      </c>
      <c r="D275" s="6">
        <v>5.5800000000000002E-2</v>
      </c>
    </row>
    <row r="276" spans="3:9" ht="15.5" x14ac:dyDescent="0.35">
      <c r="C276" t="s">
        <v>225</v>
      </c>
      <c r="D276" s="6">
        <v>3.9699999999999999E-2</v>
      </c>
    </row>
    <row r="277" spans="3:9" ht="15.5" x14ac:dyDescent="0.35">
      <c r="C277" t="s">
        <v>226</v>
      </c>
      <c r="D277" s="6">
        <v>0.62139999999999995</v>
      </c>
    </row>
    <row r="278" spans="3:9" ht="15.5" x14ac:dyDescent="0.35">
      <c r="C278" t="s">
        <v>227</v>
      </c>
      <c r="D278" s="6">
        <v>2.5021</v>
      </c>
    </row>
    <row r="279" spans="3:9" ht="15.5" x14ac:dyDescent="0.35">
      <c r="C279" t="s">
        <v>228</v>
      </c>
      <c r="D279" s="6">
        <v>5.2747000000000002</v>
      </c>
    </row>
    <row r="280" spans="3:9" ht="15.5" x14ac:dyDescent="0.35">
      <c r="C280" t="s">
        <v>388</v>
      </c>
      <c r="I280" s="6">
        <v>3.1</v>
      </c>
    </row>
    <row r="281" spans="3:9" ht="15.5" x14ac:dyDescent="0.35">
      <c r="C281" t="s">
        <v>392</v>
      </c>
      <c r="I281" t="s">
        <v>636</v>
      </c>
    </row>
    <row r="282" spans="3:9" ht="15.5" x14ac:dyDescent="0.35">
      <c r="C282" t="s">
        <v>229</v>
      </c>
      <c r="I282" s="5">
        <v>6</v>
      </c>
    </row>
    <row r="283" spans="3:9" ht="15.5" x14ac:dyDescent="0.35">
      <c r="C283" t="s">
        <v>230</v>
      </c>
      <c r="I283" s="6">
        <v>0.92</v>
      </c>
    </row>
    <row r="284" spans="3:9" ht="15.5" x14ac:dyDescent="0.35">
      <c r="C284" t="s">
        <v>231</v>
      </c>
      <c r="I284" s="6">
        <v>0.16</v>
      </c>
    </row>
    <row r="285" spans="3:9" ht="15.5" x14ac:dyDescent="0.35">
      <c r="C285" t="s">
        <v>232</v>
      </c>
      <c r="I285" s="6">
        <v>0.84</v>
      </c>
    </row>
    <row r="286" spans="3:9" ht="15.5" x14ac:dyDescent="0.35">
      <c r="C286" t="s">
        <v>233</v>
      </c>
      <c r="I286" s="6">
        <v>0.37</v>
      </c>
    </row>
    <row r="287" spans="3:9" ht="15.5" x14ac:dyDescent="0.35">
      <c r="C287" t="s">
        <v>234</v>
      </c>
      <c r="I287" s="6">
        <v>0.97</v>
      </c>
    </row>
    <row r="288" spans="3:9" ht="15.5" x14ac:dyDescent="0.35">
      <c r="C288" t="s">
        <v>235</v>
      </c>
      <c r="I288" s="6">
        <v>0.47</v>
      </c>
    </row>
    <row r="289" spans="3:9" ht="15.5" x14ac:dyDescent="0.35">
      <c r="C289" t="s">
        <v>236</v>
      </c>
      <c r="I289" s="6">
        <v>0.77</v>
      </c>
    </row>
    <row r="290" spans="3:9" ht="15.5" x14ac:dyDescent="0.35">
      <c r="C290" t="s">
        <v>300</v>
      </c>
      <c r="I290" s="5">
        <v>1299000000000</v>
      </c>
    </row>
    <row r="291" spans="3:9" ht="15.5" x14ac:dyDescent="0.35">
      <c r="C291" t="s">
        <v>301</v>
      </c>
      <c r="I291" s="5">
        <v>79000000000</v>
      </c>
    </row>
    <row r="292" spans="3:9" ht="15.5" x14ac:dyDescent="0.35">
      <c r="C292" t="s">
        <v>302</v>
      </c>
      <c r="I292" s="5">
        <v>51000000000</v>
      </c>
    </row>
    <row r="293" spans="3:9" ht="15.5" x14ac:dyDescent="0.35">
      <c r="C293" t="s">
        <v>303</v>
      </c>
      <c r="I293" s="5">
        <v>25000000000</v>
      </c>
    </row>
    <row r="294" spans="3:9" ht="15.5" x14ac:dyDescent="0.35">
      <c r="C294" t="s">
        <v>237</v>
      </c>
      <c r="D294" s="5">
        <v>14000000000</v>
      </c>
    </row>
    <row r="295" spans="3:9" ht="15.5" x14ac:dyDescent="0.35">
      <c r="C295" t="s">
        <v>238</v>
      </c>
      <c r="D295" s="5">
        <v>320000000000</v>
      </c>
    </row>
    <row r="296" spans="3:9" ht="15.5" x14ac:dyDescent="0.35">
      <c r="C296" t="s">
        <v>239</v>
      </c>
      <c r="D296" s="5">
        <v>197000000000</v>
      </c>
    </row>
    <row r="297" spans="3:9" ht="15.5" x14ac:dyDescent="0.35">
      <c r="C297" t="s">
        <v>183</v>
      </c>
      <c r="D297" s="5">
        <v>73000000000</v>
      </c>
    </row>
    <row r="298" spans="3:9" ht="15.5" x14ac:dyDescent="0.35">
      <c r="C298" t="s">
        <v>182</v>
      </c>
      <c r="I298" s="5">
        <v>118000000000</v>
      </c>
    </row>
    <row r="299" spans="3:9" ht="15.5" x14ac:dyDescent="0.35">
      <c r="C299" t="s">
        <v>181</v>
      </c>
      <c r="D299" s="5">
        <v>14000000000</v>
      </c>
    </row>
    <row r="300" spans="3:9" ht="15.5" x14ac:dyDescent="0.35">
      <c r="C300" t="s">
        <v>180</v>
      </c>
      <c r="D300" s="5">
        <v>103000000000</v>
      </c>
    </row>
    <row r="301" spans="3:9" ht="15.5" x14ac:dyDescent="0.35">
      <c r="C301" t="s">
        <v>24</v>
      </c>
      <c r="D301" s="5">
        <v>117000000000</v>
      </c>
    </row>
    <row r="302" spans="3:9" ht="15.5" x14ac:dyDescent="0.35">
      <c r="C302" t="s">
        <v>21</v>
      </c>
      <c r="D302" s="5">
        <v>103000000000</v>
      </c>
    </row>
    <row r="303" spans="3:9" ht="15.5" x14ac:dyDescent="0.35">
      <c r="C303" t="s">
        <v>240</v>
      </c>
      <c r="I303" s="5">
        <v>123000000000</v>
      </c>
    </row>
    <row r="304" spans="3:9" ht="15.5" x14ac:dyDescent="0.35">
      <c r="C304" t="s">
        <v>304</v>
      </c>
      <c r="I304" s="5">
        <v>-6000000000</v>
      </c>
    </row>
    <row r="305" spans="3:9" ht="15.5" x14ac:dyDescent="0.35">
      <c r="C305" t="s">
        <v>305</v>
      </c>
      <c r="I305" s="5">
        <v>-14000000000</v>
      </c>
    </row>
    <row r="306" spans="3:9" ht="15.5" x14ac:dyDescent="0.35">
      <c r="C306" t="s">
        <v>306</v>
      </c>
      <c r="I306" s="5">
        <v>22000000000</v>
      </c>
    </row>
    <row r="307" spans="3:9" ht="15.5" x14ac:dyDescent="0.35">
      <c r="C307" t="s">
        <v>307</v>
      </c>
      <c r="I307" s="5">
        <v>-4000000000</v>
      </c>
    </row>
    <row r="308" spans="3:9" ht="15.5" x14ac:dyDescent="0.35">
      <c r="C308" t="s">
        <v>308</v>
      </c>
      <c r="I308" s="5">
        <v>-10000000000</v>
      </c>
    </row>
  </sheetData>
  <pageMargins left="0.7" right="0.7" top="0.75" bottom="0.75" header="0.3" footer="0.3"/>
  <ignoredErrors>
    <ignoredError sqref="A1:P309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27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637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638</v>
      </c>
      <c r="D2" s="2" vm="78">
        <f ca="1">IFERROR(_xlfn.STOCKHISTORY("XIDX:" &amp; $C$1, D3, , 0, 0, 1), "Libur")</f>
        <v>308</v>
      </c>
      <c r="E2" s="2" vm="79">
        <f ca="1">IFERROR(_xlfn.STOCKHISTORY("XIDX:" &amp; $C$1, E3, , 0, 0, 1), "Libur")</f>
        <v>302</v>
      </c>
      <c r="H2" s="2" vm="79">
        <f ca="1">IFERROR(INDEX(D2:G2,COUNT(D2:G2)),"")</f>
        <v>302</v>
      </c>
      <c r="I2" s="2" vm="80">
        <f t="shared" ref="I2:P2" ca="1" si="0">IFERROR(_xlfn.STOCKHISTORY("XIDX:" &amp; $C$1, I1, , 0, 0, 1), "Libur")</f>
        <v>680</v>
      </c>
      <c r="J2" s="2" t="str">
        <f t="shared" ca="1" si="0"/>
        <v>Libur</v>
      </c>
      <c r="K2" s="2" vm="81">
        <f t="shared" ca="1" si="0"/>
        <v>123</v>
      </c>
      <c r="L2" s="2" vm="82">
        <f t="shared" ca="1" si="0"/>
        <v>163</v>
      </c>
      <c r="M2" s="2" vm="83">
        <f t="shared" ca="1" si="0"/>
        <v>130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</row>
    <row r="3" spans="1:1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6" ht="15.5" x14ac:dyDescent="0.35">
      <c r="B4" t="s">
        <v>5</v>
      </c>
      <c r="C4" t="s">
        <v>6</v>
      </c>
      <c r="D4" s="2">
        <f>IFERROR(INDEX(D51:D500,MATCH($C$4,$C$51:$C$500,0)),"")</f>
        <v>1431222891</v>
      </c>
      <c r="E4" s="2">
        <f>IFERROR(INDEX(E51:E500,MATCH($C$4,$C$51:$C$500,0)),"")</f>
        <v>466882434</v>
      </c>
      <c r="H4" s="2">
        <f>IFERROR(SUM(D4:G4)*(4/MAX(1,COUNT(D4:G4))),"")</f>
        <v>3796210650</v>
      </c>
      <c r="I4" s="2">
        <f t="shared" ref="I4:P4" si="1">IFERROR(INDEX(I51:I500,MATCH($C$4,$C$51:$C$500,0)),"")</f>
        <v>5491334475</v>
      </c>
      <c r="J4" s="2">
        <f t="shared" si="1"/>
        <v>10185970833</v>
      </c>
      <c r="K4" s="2">
        <f t="shared" si="1"/>
        <v>16156261887</v>
      </c>
      <c r="L4" s="2">
        <f t="shared" si="1"/>
        <v>15209318316</v>
      </c>
      <c r="M4" s="2">
        <f t="shared" si="1"/>
        <v>11291724780</v>
      </c>
      <c r="N4" s="2">
        <f t="shared" si="1"/>
        <v>19797691979</v>
      </c>
      <c r="O4" s="2">
        <f t="shared" si="1"/>
        <v>68385768225</v>
      </c>
      <c r="P4" s="2">
        <f t="shared" si="1"/>
        <v>42578986054</v>
      </c>
    </row>
    <row r="5" spans="1:16" ht="15.5" x14ac:dyDescent="0.35">
      <c r="B5" t="s">
        <v>7</v>
      </c>
      <c r="C5" t="s">
        <v>8</v>
      </c>
      <c r="D5" s="2">
        <f>IFERROR(INDEX(D51:D500,MATCH($C$5,$C$51:$C$500,0)),"")</f>
        <v>-1109190700</v>
      </c>
      <c r="E5" s="2">
        <f>IFERROR(INDEX(E51:E500,MATCH($C$5,$C$51:$C$500,0)),"")</f>
        <v>-554997291</v>
      </c>
      <c r="H5" s="2">
        <f>IFERROR(SUM(D5:G5)*(4/MAX(1,COUNT(D5:G5))),"")</f>
        <v>-3328375982</v>
      </c>
      <c r="I5" s="2">
        <f t="shared" ref="I5:P5" si="2">IFERROR(INDEX(I51:I500,MATCH($C$5,$C$51:$C$500,0)),"")</f>
        <v>-2885281743</v>
      </c>
      <c r="J5" s="2">
        <f t="shared" si="2"/>
        <v>-5594294521</v>
      </c>
      <c r="K5" s="2">
        <f t="shared" si="2"/>
        <v>959598629</v>
      </c>
      <c r="L5" s="2">
        <f t="shared" si="2"/>
        <v>395631512</v>
      </c>
      <c r="M5" s="2">
        <f t="shared" si="2"/>
        <v>-4989954833</v>
      </c>
      <c r="N5" s="2">
        <f t="shared" si="2"/>
        <v>-335291013</v>
      </c>
      <c r="O5" s="2">
        <f t="shared" si="2"/>
        <v>12824421255</v>
      </c>
      <c r="P5" s="2">
        <f t="shared" si="2"/>
        <v>11679233676</v>
      </c>
    </row>
    <row r="6" spans="1:16" ht="15.5" x14ac:dyDescent="0.35">
      <c r="B6" t="s">
        <v>9</v>
      </c>
      <c r="C6" t="s">
        <v>10</v>
      </c>
      <c r="D6" s="2">
        <f>IFERROR(INDEX(D51:D500,MATCH($C$6,$C$51:$C$500,0)),"")</f>
        <v>51009755198</v>
      </c>
      <c r="E6" s="2">
        <f>IFERROR(INDEX(E51:E500,MATCH($C$6,$C$51:$C$500,0)),"")</f>
        <v>42118945898</v>
      </c>
      <c r="H6" s="2">
        <f>IFERROR(INDEX(D6:G6,COUNT(D6:G6)),"")</f>
        <v>42118945898</v>
      </c>
      <c r="I6" s="2">
        <f t="shared" ref="I6:P6" si="3">IFERROR(INDEX(I51:I500,MATCH($C$6,$C$51:$C$500,0)),"")</f>
        <v>42673943189</v>
      </c>
      <c r="J6" s="2">
        <f t="shared" si="3"/>
        <v>45559224932</v>
      </c>
      <c r="K6" s="2">
        <f t="shared" si="3"/>
        <v>51153519453</v>
      </c>
      <c r="L6" s="2">
        <f t="shared" si="3"/>
        <v>50193920824</v>
      </c>
      <c r="M6" s="2">
        <f t="shared" si="3"/>
        <v>49779663562</v>
      </c>
      <c r="N6" s="2">
        <f t="shared" si="3"/>
        <v>45002430395</v>
      </c>
      <c r="O6" s="2">
        <f t="shared" si="3"/>
        <v>39509665852</v>
      </c>
      <c r="P6" s="2">
        <f t="shared" si="3"/>
        <v>17707744597</v>
      </c>
    </row>
    <row r="7" spans="1:16" ht="15.5" x14ac:dyDescent="0.35">
      <c r="B7" t="s">
        <v>11</v>
      </c>
      <c r="C7" t="s">
        <v>12</v>
      </c>
      <c r="D7" s="3">
        <f>IFERROR(INDEX(D51:D500,MATCH($C$7,$C$51:$C$500,0))/1000000000,"")</f>
        <v>0.67</v>
      </c>
      <c r="E7" s="3">
        <f>IFERROR(INDEX(E51:E500,MATCH($C$7,$C$51:$C$500,0))/1000000000,"")</f>
        <v>0.67</v>
      </c>
      <c r="H7" s="3">
        <f>IFERROR(INDEX(D7:G7,COUNT(D7:G7)),"")</f>
        <v>0.67</v>
      </c>
      <c r="I7" s="3">
        <f t="shared" ref="I7:P7" si="4">IFERROR(INDEX(I51:I500,MATCH($C$7,$C$51:$C$500,0))/1000000000,"")</f>
        <v>0.67</v>
      </c>
      <c r="J7" s="3">
        <f t="shared" si="4"/>
        <v>0.67</v>
      </c>
      <c r="K7" s="3">
        <f t="shared" si="4"/>
        <v>0.67</v>
      </c>
      <c r="L7" s="3">
        <f t="shared" si="4"/>
        <v>0.67</v>
      </c>
      <c r="M7" s="3">
        <f t="shared" si="4"/>
        <v>0.67</v>
      </c>
      <c r="N7" s="3">
        <f t="shared" si="4"/>
        <v>0.5</v>
      </c>
      <c r="O7" s="3">
        <f t="shared" si="4"/>
        <v>0</v>
      </c>
      <c r="P7" s="3">
        <f t="shared" si="4"/>
        <v>0</v>
      </c>
    </row>
    <row r="8" spans="1:1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-11000000000</v>
      </c>
      <c r="E8" s="2">
        <f>IFERROR(INDEX(E51:E500,MATCH("Free cash flow (Quarter)",$C$51:$C$500,0)),"")</f>
        <v>-1000000000</v>
      </c>
      <c r="H8" s="2">
        <f>IFERROR(INDEX(D8:G8,COUNT(D8:G8)),"")</f>
        <v>-1000000000</v>
      </c>
      <c r="I8" s="2">
        <f t="shared" ref="I8:P8" si="5">IFERROR(INDEX(I51:I500,MATCH($C$8,$C$51:$C$500,0)),"")</f>
        <v>1000000000</v>
      </c>
      <c r="J8" s="2">
        <f t="shared" si="5"/>
        <v>-9000000000</v>
      </c>
      <c r="K8" s="2">
        <f t="shared" si="5"/>
        <v>4000000000</v>
      </c>
      <c r="L8" s="2">
        <f t="shared" si="5"/>
        <v>5000000000</v>
      </c>
      <c r="M8" s="2">
        <f t="shared" si="5"/>
        <v>-28000000000</v>
      </c>
      <c r="N8" s="2">
        <f t="shared" si="5"/>
        <v>-7000000000</v>
      </c>
      <c r="O8" s="2">
        <f t="shared" si="5"/>
        <v>9000000000</v>
      </c>
      <c r="P8" s="2">
        <f t="shared" si="5"/>
        <v>13000000000</v>
      </c>
    </row>
    <row r="9" spans="1:16" ht="15.5" x14ac:dyDescent="0.35">
      <c r="A9" t="s">
        <v>16</v>
      </c>
      <c r="C9" t="s">
        <v>17</v>
      </c>
      <c r="D9" s="3">
        <f>IFERROR(INDEX(D51:D500,MATCH("Free cash flow per share (Quarter)",$C$51:$C$500,0)),"")</f>
        <v>-15.93</v>
      </c>
      <c r="E9" s="3">
        <f>IFERROR(INDEX(E51:E500,MATCH("Free cash flow per share (Quarter)",$C$51:$C$500,0)),"")</f>
        <v>-1.6</v>
      </c>
      <c r="H9" s="3">
        <f>IFERROR(INDEX(D9:G9,COUNT(D9:G9)),"")</f>
        <v>-1.6</v>
      </c>
      <c r="I9" s="3">
        <f t="shared" ref="I9:P9" si="6">IFERROR(INDEX(I51:I500,MATCH($C$9,$C$51:$C$500,0)),"")</f>
        <v>1.04</v>
      </c>
      <c r="J9" s="3">
        <f t="shared" si="6"/>
        <v>-12.83</v>
      </c>
      <c r="K9" s="3">
        <f t="shared" si="6"/>
        <v>6.48</v>
      </c>
      <c r="L9" s="3">
        <f t="shared" si="6"/>
        <v>7.08</v>
      </c>
      <c r="M9" s="3">
        <f t="shared" si="6"/>
        <v>-42.62</v>
      </c>
      <c r="N9" s="3">
        <f t="shared" si="6"/>
        <v>-14.21</v>
      </c>
      <c r="O9" s="3">
        <f t="shared" si="6"/>
        <v>899292.91</v>
      </c>
      <c r="P9" s="3">
        <f t="shared" si="6"/>
        <v>1280562.76</v>
      </c>
    </row>
    <row r="10" spans="1:16" ht="15.5" x14ac:dyDescent="0.35">
      <c r="C10" t="s">
        <v>18</v>
      </c>
      <c r="D10" s="3">
        <f ca="1">IFERROR(IF(D9=0,"",D2/D9),"")</f>
        <v>-19.334588826114249</v>
      </c>
      <c r="E10" s="3">
        <f ca="1">IFERROR(IF(E9=0,"",E2/E9),"")</f>
        <v>-188.75</v>
      </c>
      <c r="I10" s="3">
        <f t="shared" ref="I10:P10" ca="1" si="7">IFERROR(IF(I9=0,"",I2/I9),"")</f>
        <v>653.84615384615381</v>
      </c>
      <c r="J10" s="3" t="str">
        <f t="shared" ca="1" si="7"/>
        <v/>
      </c>
      <c r="K10" s="3">
        <f t="shared" ca="1" si="7"/>
        <v>18.981481481481481</v>
      </c>
      <c r="L10" s="3">
        <f t="shared" ca="1" si="7"/>
        <v>23.022598870056498</v>
      </c>
      <c r="M10" s="3">
        <f t="shared" ca="1" si="7"/>
        <v>-3.0502111684655095</v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</row>
    <row r="11" spans="1:16" ht="15.5" x14ac:dyDescent="0.35">
      <c r="B11" t="s">
        <v>19</v>
      </c>
      <c r="C11" t="s">
        <v>20</v>
      </c>
      <c r="D11" s="2">
        <f>IFERROR(INDEX(D51:D500,MATCH($C$11,$C$51:$C$500,0)),"")</f>
        <v>1428002535</v>
      </c>
      <c r="E11" s="2">
        <f>IFERROR(INDEX(E51:E500,MATCH($C$11,$C$51:$C$500,0)),"")</f>
        <v>127958491</v>
      </c>
      <c r="H11" s="2">
        <f>IFERROR(INDEX(D11:G11,COUNT(D11:G11)),"")</f>
        <v>127958491</v>
      </c>
      <c r="I11" s="2">
        <f t="shared" ref="I11:P11" si="8">IFERROR(INDEX(I51:I500,MATCH($C$11,$C$51:$C$500,0)),"")</f>
        <v>833687279</v>
      </c>
      <c r="J11" s="2">
        <f t="shared" si="8"/>
        <v>770372346</v>
      </c>
      <c r="K11" s="2">
        <f t="shared" si="8"/>
        <v>7170829437</v>
      </c>
      <c r="L11" s="2">
        <f t="shared" si="8"/>
        <v>6010509438</v>
      </c>
      <c r="M11" s="2">
        <f t="shared" si="8"/>
        <v>1453998341</v>
      </c>
      <c r="N11" s="2">
        <f t="shared" si="8"/>
        <v>2273891018</v>
      </c>
      <c r="O11" s="2">
        <f t="shared" si="8"/>
        <v>2334461539</v>
      </c>
      <c r="P11" s="2">
        <f t="shared" si="8"/>
        <v>630570127</v>
      </c>
    </row>
    <row r="12" spans="1:1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-1000000000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>
        <f t="shared" ref="I12:P12" si="9">IFERROR(INDEX(I51:I500,MATCH($C$12,$C$51:$C$500,0)),"")</f>
        <v>-1000000000</v>
      </c>
      <c r="J12" s="2">
        <f t="shared" si="9"/>
        <v>-1000000000</v>
      </c>
      <c r="K12" s="2">
        <f t="shared" si="9"/>
        <v>-7000000000</v>
      </c>
      <c r="L12" s="2">
        <f t="shared" si="9"/>
        <v>-6000000000</v>
      </c>
      <c r="M12" s="2">
        <f t="shared" si="9"/>
        <v>-1000000000</v>
      </c>
      <c r="N12" s="2">
        <f t="shared" si="9"/>
        <v>-2000000000</v>
      </c>
      <c r="O12" s="2">
        <f t="shared" si="9"/>
        <v>-2000000000</v>
      </c>
      <c r="P12" s="2">
        <f t="shared" si="9"/>
        <v>0</v>
      </c>
    </row>
    <row r="13" spans="1:1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P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</row>
    <row r="14" spans="1:16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 t="shared" ref="I14:P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</row>
    <row r="15" spans="1:16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 t="shared" ref="I15:P15" si="12">IFERROR(INDEX(I51:I500,MATCH($C$15,$C$51:$C$500,0)),"")</f>
        <v>-915950348</v>
      </c>
      <c r="J15" s="2">
        <f t="shared" si="12"/>
        <v>1299224545</v>
      </c>
      <c r="K15" s="2">
        <f t="shared" si="12"/>
        <v>-538773627</v>
      </c>
      <c r="L15" s="2">
        <f t="shared" si="12"/>
        <v>-97408993</v>
      </c>
      <c r="M15" s="2">
        <f t="shared" si="12"/>
        <v>142219125</v>
      </c>
      <c r="N15" s="2">
        <f t="shared" si="12"/>
        <v>149800636</v>
      </c>
      <c r="O15" s="2">
        <f t="shared" si="12"/>
        <v>-5049911156</v>
      </c>
      <c r="P15" s="2">
        <f t="shared" si="12"/>
        <v>-3641692578</v>
      </c>
    </row>
    <row r="16" spans="1:16" ht="15.5" x14ac:dyDescent="0.35">
      <c r="C16" t="s">
        <v>29</v>
      </c>
      <c r="D16" s="2">
        <f>IFERROR(INDEX(D51:D500,MATCH($C$16,$C$51:$C$500,0)),"")</f>
        <v>-1109190700</v>
      </c>
      <c r="E16" s="2">
        <f>IFERROR(INDEX(E51:E500,MATCH($C$16,$C$51:$C$500,0)),"")</f>
        <v>-554997291</v>
      </c>
      <c r="H16" s="2">
        <f>IFERROR(SUM(D16:G16)*(4/MAX(1,COUNT(D16:G16))),"")</f>
        <v>-3328375982</v>
      </c>
      <c r="I16" s="2">
        <f t="shared" ref="I16:P16" si="13">IFERROR(INDEX(I51:I500,MATCH($C$16,$C$51:$C$500,0)),"")</f>
        <v>-2259562186</v>
      </c>
      <c r="J16" s="2">
        <f t="shared" si="13"/>
        <v>-7117627501</v>
      </c>
      <c r="K16" s="2">
        <f t="shared" si="13"/>
        <v>567555894</v>
      </c>
      <c r="L16" s="2">
        <f t="shared" si="13"/>
        <v>187724755</v>
      </c>
      <c r="M16" s="2">
        <f t="shared" si="13"/>
        <v>-3952089542</v>
      </c>
      <c r="N16" s="2">
        <f t="shared" si="13"/>
        <v>-1413974630</v>
      </c>
      <c r="O16" s="2">
        <f t="shared" si="13"/>
        <v>18070568783</v>
      </c>
      <c r="P16" s="2">
        <f t="shared" si="13"/>
        <v>15899825706</v>
      </c>
    </row>
    <row r="17" spans="1:16" ht="15.5" x14ac:dyDescent="0.35">
      <c r="A17" t="s">
        <v>30</v>
      </c>
    </row>
    <row r="18" spans="1:1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</row>
    <row r="19" spans="1:16" ht="15.5" x14ac:dyDescent="0.35">
      <c r="A19" t="s">
        <v>40</v>
      </c>
      <c r="C19" t="s">
        <v>41</v>
      </c>
    </row>
    <row r="20" spans="1:16" ht="15.5" x14ac:dyDescent="0.35">
      <c r="A20" t="s">
        <v>42</v>
      </c>
      <c r="C20" t="s">
        <v>43</v>
      </c>
      <c r="D20" s="2">
        <f ca="1">IFERROR(D21*D2,"")</f>
        <v>206360000000</v>
      </c>
      <c r="E20" s="2">
        <f ca="1">IFERROR(E21*E2,"")</f>
        <v>202340000000</v>
      </c>
      <c r="H20" s="2">
        <f t="shared" ref="H20:P20" ca="1" si="14">IFERROR(H21*H2,"")</f>
        <v>202340000000</v>
      </c>
      <c r="I20" s="2">
        <f t="shared" ca="1" si="14"/>
        <v>455600000000</v>
      </c>
      <c r="J20" s="2" t="str">
        <f t="shared" ca="1" si="14"/>
        <v/>
      </c>
      <c r="K20" s="2">
        <f t="shared" ca="1" si="14"/>
        <v>82410000000</v>
      </c>
      <c r="L20" s="2">
        <f t="shared" ca="1" si="14"/>
        <v>109210000000</v>
      </c>
      <c r="M20" s="2">
        <f t="shared" ca="1" si="14"/>
        <v>87100000000</v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</row>
    <row r="21" spans="1:16" ht="15.5" x14ac:dyDescent="0.35">
      <c r="C21" t="s">
        <v>12</v>
      </c>
      <c r="D21" s="2">
        <f>IFERROR(INDEX(D51:D500,MATCH($C$7,$C$51:$C$500,0)),"")</f>
        <v>670000000</v>
      </c>
      <c r="E21" s="2">
        <f>IFERROR(INDEX(E51:E500,MATCH($C$7,$C$51:$C$500,0)),"")</f>
        <v>670000000</v>
      </c>
      <c r="H21" s="2">
        <f>IFERROR(INDEX(D21:G21,COUNT(D21:G21)),"")</f>
        <v>670000000</v>
      </c>
      <c r="I21" s="2">
        <f t="shared" ref="I21:P21" si="15">IFERROR(INDEX(I51:I500,MATCH($C$7,$C$51:$C$500,0)),"")</f>
        <v>670000000</v>
      </c>
      <c r="J21" s="2">
        <f t="shared" si="15"/>
        <v>670000000</v>
      </c>
      <c r="K21" s="2">
        <f t="shared" si="15"/>
        <v>670000000</v>
      </c>
      <c r="L21" s="2">
        <f t="shared" si="15"/>
        <v>670000000</v>
      </c>
      <c r="M21" s="2">
        <f t="shared" si="15"/>
        <v>670000000</v>
      </c>
      <c r="N21" s="2">
        <f t="shared" si="15"/>
        <v>500000000</v>
      </c>
      <c r="O21" s="2">
        <f t="shared" si="15"/>
        <v>0</v>
      </c>
      <c r="P21" s="2">
        <f t="shared" si="15"/>
        <v>0</v>
      </c>
    </row>
    <row r="23" spans="1:16" ht="15.5" x14ac:dyDescent="0.35">
      <c r="B23" t="s">
        <v>44</v>
      </c>
      <c r="C23" t="s">
        <v>45</v>
      </c>
      <c r="D23" s="3">
        <f>IFERROR(D5/D6*100,"")</f>
        <v>-2.1744677967862298</v>
      </c>
      <c r="E23" s="3">
        <f>IFERROR(E5/E6*100,"")</f>
        <v>-1.3176903627741401</v>
      </c>
      <c r="H23" s="3">
        <f t="shared" ref="H23:P23" si="16">IFERROR(H5/H6*100,"")</f>
        <v>-7.9023249776012232</v>
      </c>
      <c r="I23" s="3">
        <f t="shared" si="16"/>
        <v>-6.76122600206239</v>
      </c>
      <c r="J23" s="3">
        <f t="shared" si="16"/>
        <v>-12.279169650822276</v>
      </c>
      <c r="K23" s="3">
        <f t="shared" si="16"/>
        <v>1.8759190750925396</v>
      </c>
      <c r="L23" s="3">
        <f t="shared" si="16"/>
        <v>0.78820603273301282</v>
      </c>
      <c r="M23" s="3">
        <f t="shared" si="16"/>
        <v>-10.024083081206582</v>
      </c>
      <c r="N23" s="3">
        <f t="shared" si="16"/>
        <v>-0.74505090071147029</v>
      </c>
      <c r="O23" s="3">
        <f t="shared" si="16"/>
        <v>32.458946382992053</v>
      </c>
      <c r="P23" s="3">
        <f t="shared" si="16"/>
        <v>65.955512358014616</v>
      </c>
    </row>
    <row r="24" spans="1:16" ht="15.5" x14ac:dyDescent="0.35">
      <c r="C24" t="s">
        <v>46</v>
      </c>
      <c r="D24" s="4">
        <f>IFERROR(_xlfn.RRI(5,I23,D23),"")</f>
        <v>-0.20298681598661561</v>
      </c>
      <c r="E24" s="4">
        <f>IFERROR(_xlfn.RRI(5,J23,E23),"")</f>
        <v>-0.36007529930237481</v>
      </c>
      <c r="H24" s="4">
        <f t="shared" ref="H24:P24" si="17">IFERROR(_xlfn.RRI(5,M23,H23),"")</f>
        <v>-4.6453128400403387E-2</v>
      </c>
      <c r="I24" s="4">
        <f t="shared" si="17"/>
        <v>0.55441830450180052</v>
      </c>
      <c r="J24" s="4" t="str">
        <f t="shared" si="17"/>
        <v/>
      </c>
      <c r="K24" s="4">
        <f t="shared" si="17"/>
        <v>-0.50932650370147792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47</v>
      </c>
      <c r="C25" t="s">
        <v>48</v>
      </c>
      <c r="D25" s="3">
        <f>IFERROR(INDEX(D51:D500,MATCH($A$25,$C$51:$C$500,0)),"")</f>
        <v>-1.51</v>
      </c>
      <c r="E25" s="3">
        <f>IFERROR(INDEX(E51:E500,MATCH($A$25,$C$51:$C$500,0)),"")</f>
        <v>-0.76</v>
      </c>
      <c r="H25" s="3">
        <f>IFERROR(INDEX(D25:G25,COUNT(D25:G25)),"")</f>
        <v>-0.76</v>
      </c>
      <c r="I25" s="3">
        <f t="shared" ref="I25:P25" si="18">IFERROR(INDEX(I51:I500,MATCH($C$25,$C$51:$C$500,0)),"")</f>
        <v>-4.76</v>
      </c>
      <c r="J25" s="3">
        <f t="shared" si="18"/>
        <v>-8.73</v>
      </c>
      <c r="K25" s="3">
        <f t="shared" si="18"/>
        <v>0.04</v>
      </c>
      <c r="L25" s="3">
        <f t="shared" si="18"/>
        <v>0.14000000000000001</v>
      </c>
      <c r="M25" s="3">
        <f t="shared" si="18"/>
        <v>-5.71</v>
      </c>
      <c r="N25" s="3">
        <f t="shared" si="18"/>
        <v>-2.5299999999999998</v>
      </c>
      <c r="O25" s="3">
        <f t="shared" si="18"/>
        <v>1240062.6299999999</v>
      </c>
      <c r="P25" s="3">
        <f t="shared" si="18"/>
        <v>1167441.25</v>
      </c>
    </row>
    <row r="26" spans="1:16" ht="15.5" x14ac:dyDescent="0.35">
      <c r="C26" t="s">
        <v>49</v>
      </c>
      <c r="D26" s="4">
        <f>IFERROR(_xlfn.RRI(5,I25,D25),"")</f>
        <v>-0.20517046085122403</v>
      </c>
      <c r="E26" s="4">
        <f>IFERROR(_xlfn.RRI(5,J25,E25),"")</f>
        <v>-0.38629470590857939</v>
      </c>
      <c r="H26" s="4">
        <f t="shared" ref="H26:P26" si="19">IFERROR(_xlfn.RRI(5,M25,H25),"")</f>
        <v>-0.33190919153847231</v>
      </c>
      <c r="I26" s="4">
        <f t="shared" si="19"/>
        <v>0.13474240939479931</v>
      </c>
      <c r="J26" s="4" t="str">
        <f t="shared" si="19"/>
        <v/>
      </c>
      <c r="K26" s="4">
        <f t="shared" si="19"/>
        <v>-0.96786598505205101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50</v>
      </c>
      <c r="D27" s="3">
        <f>IFERROR(D4/D21,"")</f>
        <v>2.1361535686567166</v>
      </c>
      <c r="E27" s="3">
        <f>IFERROR(E4/E21,"")</f>
        <v>0.69683945373134326</v>
      </c>
      <c r="H27" s="3">
        <f t="shared" ref="H27:P27" si="20">IFERROR(H4/H21,"")</f>
        <v>5.665986044776119</v>
      </c>
      <c r="I27" s="3">
        <f t="shared" si="20"/>
        <v>8.1960216044776111</v>
      </c>
      <c r="J27" s="3">
        <f t="shared" si="20"/>
        <v>15.202941541791045</v>
      </c>
      <c r="K27" s="3">
        <f t="shared" si="20"/>
        <v>24.113823711940299</v>
      </c>
      <c r="L27" s="3">
        <f t="shared" si="20"/>
        <v>22.700475098507464</v>
      </c>
      <c r="M27" s="3">
        <f t="shared" si="20"/>
        <v>16.853320567164179</v>
      </c>
      <c r="N27" s="3">
        <f t="shared" si="20"/>
        <v>39.595383957999999</v>
      </c>
      <c r="O27" s="3" t="str">
        <f t="shared" si="20"/>
        <v/>
      </c>
      <c r="P27" s="3" t="str">
        <f t="shared" si="20"/>
        <v/>
      </c>
    </row>
    <row r="28" spans="1:16" ht="15.5" x14ac:dyDescent="0.35">
      <c r="C28" t="s">
        <v>51</v>
      </c>
      <c r="D28" s="4">
        <f>IFERROR(_xlfn.RRI(5,I27,D27),"")</f>
        <v>-0.2358020377446215</v>
      </c>
      <c r="E28" s="4">
        <f>IFERROR(_xlfn.RRI(5,J27,E27),"")</f>
        <v>-0.46018988117682391</v>
      </c>
      <c r="H28" s="4">
        <f t="shared" ref="H28:P28" si="21">IFERROR(_xlfn.RRI(5,M27,H27),"")</f>
        <v>-0.19588529578977465</v>
      </c>
      <c r="I28" s="4">
        <f t="shared" si="21"/>
        <v>-0.27022042002895241</v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52</v>
      </c>
      <c r="H29" s="4">
        <f t="shared" ref="H29:P29" si="22">IFERROR(((H25-I25)/I25)*100%,"")</f>
        <v>-0.84033613445378152</v>
      </c>
      <c r="I29" s="4">
        <f t="shared" si="22"/>
        <v>-0.45475372279495996</v>
      </c>
      <c r="J29" s="4">
        <f t="shared" si="22"/>
        <v>-219.24999999999997</v>
      </c>
      <c r="K29" s="4">
        <f t="shared" si="22"/>
        <v>-0.7142857142857143</v>
      </c>
      <c r="L29" s="4">
        <f t="shared" si="22"/>
        <v>-1.0245183887915936</v>
      </c>
      <c r="M29" s="4">
        <f t="shared" si="22"/>
        <v>1.2569169960474309</v>
      </c>
      <c r="N29" s="4">
        <f t="shared" si="22"/>
        <v>-1.0000020402195331</v>
      </c>
      <c r="O29" s="4">
        <f t="shared" si="22"/>
        <v>6.2205597069659724E-2</v>
      </c>
      <c r="P29" s="4" t="str">
        <f t="shared" si="22"/>
        <v/>
      </c>
    </row>
    <row r="30" spans="1:16" ht="15.5" x14ac:dyDescent="0.35">
      <c r="C30" t="s">
        <v>53</v>
      </c>
      <c r="H30" s="4">
        <f t="shared" ref="H30:P30" si="23">IFERROR(((H27-I27)/I27)*100%,"")</f>
        <v>-0.30869068943391942</v>
      </c>
      <c r="I30" s="4">
        <f t="shared" si="23"/>
        <v>-0.4608923817836344</v>
      </c>
      <c r="J30" s="4">
        <f t="shared" si="23"/>
        <v>-0.36953418406790894</v>
      </c>
      <c r="K30" s="4">
        <f t="shared" si="23"/>
        <v>6.2260750371949738E-2</v>
      </c>
      <c r="L30" s="4">
        <f t="shared" si="23"/>
        <v>0.3469437674339067</v>
      </c>
      <c r="M30" s="4">
        <f t="shared" si="23"/>
        <v>-0.57436148150398048</v>
      </c>
      <c r="N30" s="4" t="str">
        <f t="shared" si="23"/>
        <v/>
      </c>
      <c r="O30" s="4" t="str">
        <f t="shared" si="23"/>
        <v/>
      </c>
      <c r="P30" s="4" t="str">
        <f t="shared" si="23"/>
        <v/>
      </c>
    </row>
    <row r="32" spans="1:16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76.510000000000005</v>
      </c>
      <c r="E32" s="3">
        <f>IFERROR(INDEX(E51:E500,MATCH($A$32,$C$51:$C$500,0)),"")</f>
        <v>63.17</v>
      </c>
      <c r="H32" s="3">
        <f>IFERROR(INDEX(D32:G32,COUNT(D32:G32)),"")</f>
        <v>63.17</v>
      </c>
      <c r="I32" s="3">
        <f t="shared" ref="I32:P32" si="24">IFERROR(INDEX(I51:I500,MATCH($C$32,$C$51:$C$500,0)),"")</f>
        <v>64</v>
      </c>
      <c r="J32" s="3">
        <f t="shared" si="24"/>
        <v>68.33</v>
      </c>
      <c r="K32" s="3">
        <f t="shared" si="24"/>
        <v>76.72</v>
      </c>
      <c r="L32" s="3">
        <f t="shared" si="24"/>
        <v>75.28</v>
      </c>
      <c r="M32" s="3">
        <f t="shared" si="24"/>
        <v>74.67</v>
      </c>
      <c r="N32" s="3">
        <f t="shared" si="24"/>
        <v>90</v>
      </c>
      <c r="O32" s="3">
        <f t="shared" si="24"/>
        <v>3762825.32</v>
      </c>
      <c r="P32" s="3">
        <f t="shared" si="24"/>
        <v>1686451.87</v>
      </c>
    </row>
    <row r="33" spans="1:16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3.95</v>
      </c>
      <c r="E33" s="3">
        <f>IFERROR(INDEX(E51:E500,MATCH($A$33,$C$51:$C$500,0)),"")</f>
        <v>4.88</v>
      </c>
      <c r="H33" s="3">
        <f>IFERROR(INDEX(D33:G33,COUNT(D33:G33)),"")</f>
        <v>4.88</v>
      </c>
      <c r="I33" s="3">
        <f t="shared" ref="I33:P33" si="25">IFERROR(INDEX(I51:I500,MATCH($C$33,$C$51:$C$500,0)),"")</f>
        <v>10.62</v>
      </c>
      <c r="J33" s="3">
        <f t="shared" si="25"/>
        <v>17.93</v>
      </c>
      <c r="K33" s="3">
        <f t="shared" si="25"/>
        <v>1.6</v>
      </c>
      <c r="L33" s="3">
        <f t="shared" si="25"/>
        <v>2.17</v>
      </c>
      <c r="M33" s="3">
        <f t="shared" si="25"/>
        <v>1.74</v>
      </c>
      <c r="N33" s="3">
        <f t="shared" si="25"/>
        <v>0</v>
      </c>
      <c r="O33" s="3">
        <f t="shared" si="25"/>
        <v>0</v>
      </c>
      <c r="P33" s="3">
        <f t="shared" si="25"/>
        <v>0</v>
      </c>
    </row>
    <row r="34" spans="1:16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-181.93</v>
      </c>
      <c r="E34" s="3">
        <f>IFERROR(INDEX(E51:E500,MATCH($A$34,$C$51:$C$500,0)),"")</f>
        <v>-371.08</v>
      </c>
      <c r="H34" s="3">
        <f>IFERROR(INDEX(D34:G34,COUNT(D34:G34)),"")</f>
        <v>-371.08</v>
      </c>
      <c r="I34" s="3">
        <f t="shared" ref="I34:P34" si="26">IFERROR(INDEX(I51:I500,MATCH($C$34,$C$51:$C$500,0)),"")</f>
        <v>-142.86000000000001</v>
      </c>
      <c r="J34" s="3">
        <f t="shared" si="26"/>
        <v>-140.32</v>
      </c>
      <c r="K34" s="3">
        <f t="shared" si="26"/>
        <v>3075</v>
      </c>
      <c r="L34" s="3">
        <f t="shared" si="26"/>
        <v>1164.29</v>
      </c>
      <c r="M34" s="3">
        <f t="shared" si="26"/>
        <v>-22.77</v>
      </c>
      <c r="N34" s="3">
        <f t="shared" si="26"/>
        <v>0</v>
      </c>
      <c r="O34" s="3">
        <f t="shared" si="26"/>
        <v>0</v>
      </c>
      <c r="P34" s="3">
        <f t="shared" si="26"/>
        <v>0</v>
      </c>
    </row>
    <row r="35" spans="1:16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140.69</v>
      </c>
      <c r="E35" s="3">
        <f>IFERROR(INDEX(E51:E500,MATCH($A$35,$C$51:$C$500,0)),"")</f>
        <v>439.85</v>
      </c>
      <c r="H35" s="3">
        <f>IFERROR(INDEX(D35:G35,COUNT(D35:G35)),"")</f>
        <v>439.85</v>
      </c>
      <c r="I35" s="3">
        <f t="shared" ref="I35:P35" si="27">IFERROR(INDEX(I51:I500,MATCH($C$35,$C$51:$C$500,0)),"")</f>
        <v>82.56</v>
      </c>
      <c r="J35" s="3">
        <f t="shared" si="27"/>
        <v>80.180000000000007</v>
      </c>
      <c r="K35" s="3">
        <f t="shared" si="27"/>
        <v>5.08</v>
      </c>
      <c r="L35" s="3">
        <f t="shared" si="27"/>
        <v>7.15</v>
      </c>
      <c r="M35" s="3">
        <f t="shared" si="27"/>
        <v>7.68</v>
      </c>
      <c r="N35" s="3">
        <f t="shared" si="27"/>
        <v>0</v>
      </c>
      <c r="O35" s="3">
        <f t="shared" si="27"/>
        <v>0</v>
      </c>
      <c r="P35" s="3">
        <f t="shared" si="27"/>
        <v>0</v>
      </c>
    </row>
    <row r="36" spans="1:16" ht="15.5" x14ac:dyDescent="0.35">
      <c r="B36" t="s">
        <v>66</v>
      </c>
      <c r="C36" t="s">
        <v>67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P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</row>
    <row r="37" spans="1:16" ht="15.5" x14ac:dyDescent="0.35">
      <c r="B37" t="s">
        <v>68</v>
      </c>
      <c r="C37" t="s">
        <v>69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P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</row>
    <row r="50" spans="2:16" ht="15.5" x14ac:dyDescent="0.35">
      <c r="D50" t="s">
        <v>70</v>
      </c>
      <c r="E50" t="s">
        <v>243</v>
      </c>
      <c r="F50" t="s">
        <v>71</v>
      </c>
      <c r="G50" t="s">
        <v>244</v>
      </c>
      <c r="H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</row>
    <row r="51" spans="2:16" ht="15.5" x14ac:dyDescent="0.35">
      <c r="B51" t="s">
        <v>75</v>
      </c>
      <c r="C51" t="s">
        <v>6</v>
      </c>
      <c r="D51" s="5">
        <v>1431222891</v>
      </c>
      <c r="E51" s="5">
        <v>466882434</v>
      </c>
      <c r="F51" s="5">
        <v>2368740854</v>
      </c>
      <c r="G51" s="5">
        <v>786415269</v>
      </c>
      <c r="I51" s="5">
        <v>5491334475</v>
      </c>
      <c r="J51" s="5">
        <v>10185970833</v>
      </c>
      <c r="K51" s="5">
        <v>16156261887</v>
      </c>
      <c r="L51" s="5">
        <v>15209318316</v>
      </c>
      <c r="M51" s="5">
        <v>11291724780</v>
      </c>
      <c r="N51" s="5">
        <v>19797691979</v>
      </c>
      <c r="O51" s="5">
        <v>68385768225</v>
      </c>
      <c r="P51" s="5">
        <v>42578986054</v>
      </c>
    </row>
    <row r="52" spans="2:16" ht="15.5" x14ac:dyDescent="0.35">
      <c r="C52" t="s">
        <v>76</v>
      </c>
      <c r="D52" s="5">
        <v>-1215244260</v>
      </c>
      <c r="E52" s="5">
        <v>-155531324</v>
      </c>
      <c r="F52" s="5">
        <v>-914009260</v>
      </c>
      <c r="G52" s="5">
        <v>-340032627</v>
      </c>
      <c r="I52" s="5">
        <v>-2131805556</v>
      </c>
      <c r="J52" s="5">
        <v>-5125790705</v>
      </c>
      <c r="K52" s="5">
        <v>-5060132992</v>
      </c>
      <c r="L52" s="5">
        <v>-6653031293</v>
      </c>
      <c r="M52" s="5">
        <v>-5666052174</v>
      </c>
      <c r="N52" s="5">
        <v>-11397657805</v>
      </c>
      <c r="O52" s="5">
        <v>-44136415574</v>
      </c>
      <c r="P52" s="5">
        <v>-18865520550</v>
      </c>
    </row>
    <row r="53" spans="2:16" ht="15.5" x14ac:dyDescent="0.35">
      <c r="C53" t="s">
        <v>77</v>
      </c>
      <c r="D53" s="5">
        <v>215978631</v>
      </c>
      <c r="E53" s="5">
        <v>311351110</v>
      </c>
      <c r="F53" s="5">
        <v>1454731594</v>
      </c>
      <c r="G53" s="5">
        <v>446382642</v>
      </c>
      <c r="I53" s="5">
        <v>3359528919</v>
      </c>
      <c r="J53" s="5">
        <v>5060180128</v>
      </c>
      <c r="K53" s="5">
        <v>11096128895</v>
      </c>
      <c r="L53" s="5">
        <v>8556287023</v>
      </c>
      <c r="M53" s="5">
        <v>5625672606</v>
      </c>
      <c r="N53" s="5">
        <v>8400034174</v>
      </c>
      <c r="O53" s="5">
        <v>24249352651</v>
      </c>
      <c r="P53" s="5">
        <v>23713465504</v>
      </c>
    </row>
    <row r="54" spans="2:16" ht="15.5" x14ac:dyDescent="0.35">
      <c r="C54" t="s">
        <v>78</v>
      </c>
      <c r="D54" s="5">
        <v>-1250868952</v>
      </c>
      <c r="E54" s="5">
        <v>-861657496</v>
      </c>
      <c r="F54" s="5">
        <v>-2009115460</v>
      </c>
      <c r="G54" s="5">
        <v>-1854092892</v>
      </c>
      <c r="I54" s="5">
        <v>-7997665888</v>
      </c>
      <c r="J54" s="5">
        <v>-10229839708</v>
      </c>
      <c r="K54" s="5">
        <v>-11521056934</v>
      </c>
      <c r="L54" s="5">
        <v>-8505304175</v>
      </c>
      <c r="M54" s="5">
        <v>-6944471849</v>
      </c>
      <c r="N54" s="5">
        <v>-4074267489</v>
      </c>
      <c r="O54" s="5">
        <v>-5896864578</v>
      </c>
      <c r="P54" s="5">
        <v>-4299932648</v>
      </c>
    </row>
    <row r="55" spans="2:16" ht="15.5" x14ac:dyDescent="0.35">
      <c r="C55" t="s">
        <v>246</v>
      </c>
      <c r="D55" s="5">
        <v>-1839768450</v>
      </c>
      <c r="E55" s="5">
        <v>-10498000</v>
      </c>
      <c r="F55" s="5">
        <v>-523018119</v>
      </c>
      <c r="G55" s="5">
        <v>3391714437</v>
      </c>
      <c r="I55" s="5">
        <v>-1002648091</v>
      </c>
      <c r="J55" s="5">
        <v>-9310912478</v>
      </c>
      <c r="K55" s="5">
        <v>-10298404750</v>
      </c>
      <c r="L55" s="5">
        <v>-6745490098</v>
      </c>
      <c r="M55" s="5">
        <v>-6197960755</v>
      </c>
      <c r="N55" s="5">
        <v>-3606192508</v>
      </c>
      <c r="O55" s="5">
        <v>-3849714417</v>
      </c>
      <c r="P55" s="5">
        <v>-2609159500</v>
      </c>
    </row>
    <row r="56" spans="2:16" ht="15.5" x14ac:dyDescent="0.35">
      <c r="C56" t="s">
        <v>245</v>
      </c>
      <c r="D56" s="5">
        <v>588899498</v>
      </c>
      <c r="E56" s="5">
        <v>-851159496</v>
      </c>
      <c r="F56" s="5">
        <v>-1486097341</v>
      </c>
      <c r="G56" s="5">
        <v>-5245807329</v>
      </c>
      <c r="I56" s="5">
        <v>-6995017797</v>
      </c>
      <c r="J56" s="5">
        <v>-918927230</v>
      </c>
      <c r="K56" s="5">
        <v>-1222652184</v>
      </c>
      <c r="L56" s="5">
        <v>-1759814077</v>
      </c>
      <c r="M56" s="5">
        <v>-746511094</v>
      </c>
      <c r="N56" s="5">
        <v>-468074981</v>
      </c>
      <c r="O56" s="5">
        <v>-2047150161</v>
      </c>
      <c r="P56" s="5">
        <v>-1690773148</v>
      </c>
    </row>
    <row r="57" spans="2:16" ht="15.5" x14ac:dyDescent="0.35">
      <c r="C57" t="s">
        <v>519</v>
      </c>
    </row>
    <row r="58" spans="2:16" ht="15.5" x14ac:dyDescent="0.35">
      <c r="C58" t="s">
        <v>80</v>
      </c>
      <c r="D58" s="5">
        <v>-1034890321</v>
      </c>
      <c r="E58" s="5">
        <v>-550306386</v>
      </c>
      <c r="F58" s="5">
        <v>-554383866</v>
      </c>
      <c r="G58" s="5">
        <v>-1407710250</v>
      </c>
      <c r="I58" s="5">
        <v>-4638136969</v>
      </c>
      <c r="J58" s="5">
        <v>-5169659580</v>
      </c>
      <c r="K58" s="5">
        <v>-424928039</v>
      </c>
      <c r="L58" s="5">
        <v>50982848</v>
      </c>
      <c r="M58" s="5">
        <v>-1318799243</v>
      </c>
      <c r="N58" s="5">
        <v>4325766685</v>
      </c>
      <c r="O58" s="5">
        <v>18352488073</v>
      </c>
      <c r="P58" s="5">
        <v>19413532856</v>
      </c>
    </row>
    <row r="59" spans="2:16" ht="15.5" x14ac:dyDescent="0.35">
      <c r="C59" t="s">
        <v>81</v>
      </c>
      <c r="D59" s="5">
        <v>-74300379</v>
      </c>
      <c r="E59" s="5">
        <v>-4690905</v>
      </c>
      <c r="F59" s="5">
        <v>2420686106</v>
      </c>
      <c r="G59" s="5">
        <v>21019020</v>
      </c>
      <c r="I59" s="5">
        <v>2378574783</v>
      </c>
      <c r="J59" s="5">
        <v>-1947967921</v>
      </c>
      <c r="K59" s="5">
        <v>992483933</v>
      </c>
      <c r="L59" s="5">
        <v>136741907</v>
      </c>
      <c r="M59" s="5">
        <v>-2633290299</v>
      </c>
      <c r="N59" s="5">
        <v>-5739741315</v>
      </c>
      <c r="O59" s="5">
        <v>-281919290</v>
      </c>
      <c r="P59" s="5">
        <v>-3513707150</v>
      </c>
    </row>
    <row r="60" spans="2:16" ht="15.5" x14ac:dyDescent="0.35">
      <c r="C60" t="s">
        <v>82</v>
      </c>
      <c r="M60" s="5">
        <v>-101810723</v>
      </c>
      <c r="N60" s="5">
        <v>-232426828</v>
      </c>
      <c r="O60" s="5">
        <v>744834089</v>
      </c>
      <c r="P60" s="5">
        <v>-2739864655</v>
      </c>
    </row>
    <row r="61" spans="2:16" ht="15.5" x14ac:dyDescent="0.35">
      <c r="C61" t="s">
        <v>83</v>
      </c>
    </row>
    <row r="62" spans="2:16" ht="15.5" x14ac:dyDescent="0.35">
      <c r="C62" t="s">
        <v>84</v>
      </c>
      <c r="D62" s="5">
        <v>-74300379</v>
      </c>
      <c r="E62" s="5">
        <v>-4690905</v>
      </c>
      <c r="F62" s="5">
        <v>2420686106</v>
      </c>
      <c r="G62" s="5">
        <v>21019020</v>
      </c>
      <c r="I62" s="5">
        <v>2378574783</v>
      </c>
      <c r="J62" s="5">
        <v>-1947967921</v>
      </c>
      <c r="K62" s="5">
        <v>992483933</v>
      </c>
      <c r="L62" s="5">
        <v>136741907</v>
      </c>
      <c r="M62" s="5">
        <v>-2633290299</v>
      </c>
      <c r="N62" s="5">
        <v>-5739741315</v>
      </c>
      <c r="O62" s="5">
        <v>-281919290</v>
      </c>
      <c r="P62" s="5">
        <v>-3513707150</v>
      </c>
    </row>
    <row r="63" spans="2:16" ht="15.5" x14ac:dyDescent="0.35">
      <c r="C63" t="s">
        <v>29</v>
      </c>
      <c r="D63" s="5">
        <v>-1109190700</v>
      </c>
      <c r="E63" s="5">
        <v>-554997291</v>
      </c>
      <c r="F63" s="5">
        <v>1866302240</v>
      </c>
      <c r="G63" s="5">
        <v>-1386691230</v>
      </c>
      <c r="I63" s="5">
        <v>-2259562186</v>
      </c>
      <c r="J63" s="5">
        <v>-7117627501</v>
      </c>
      <c r="K63" s="5">
        <v>567555894</v>
      </c>
      <c r="L63" s="5">
        <v>187724755</v>
      </c>
      <c r="M63" s="5">
        <v>-3952089542</v>
      </c>
      <c r="N63" s="5">
        <v>-1413974630</v>
      </c>
      <c r="O63" s="5">
        <v>18070568783</v>
      </c>
      <c r="P63" s="5">
        <v>15899825706</v>
      </c>
    </row>
    <row r="64" spans="2:16" ht="15.5" x14ac:dyDescent="0.35">
      <c r="C64" t="s">
        <v>28</v>
      </c>
      <c r="F64" s="5">
        <v>-915950348</v>
      </c>
      <c r="I64" s="5">
        <v>-915950348</v>
      </c>
      <c r="J64" s="5">
        <v>1299224545</v>
      </c>
      <c r="K64" s="5">
        <v>-538773627</v>
      </c>
      <c r="L64" s="5">
        <v>-97408993</v>
      </c>
      <c r="M64" s="5">
        <v>142219125</v>
      </c>
      <c r="N64" s="5">
        <v>149800636</v>
      </c>
      <c r="O64" s="5">
        <v>-5049911156</v>
      </c>
      <c r="P64" s="5">
        <v>-3641692578</v>
      </c>
    </row>
    <row r="65" spans="2:16" ht="15.5" x14ac:dyDescent="0.35">
      <c r="C65" t="s">
        <v>85</v>
      </c>
      <c r="K65" s="5">
        <v>-225377506</v>
      </c>
      <c r="L65" s="5">
        <v>-404526701</v>
      </c>
      <c r="M65" s="5">
        <v>-207370457</v>
      </c>
      <c r="N65" s="5">
        <v>-783193832</v>
      </c>
      <c r="O65" s="5">
        <v>-5507892312</v>
      </c>
      <c r="P65" s="5">
        <v>-4200579385</v>
      </c>
    </row>
    <row r="66" spans="2:16" ht="15.5" x14ac:dyDescent="0.35">
      <c r="C66" t="s">
        <v>87</v>
      </c>
      <c r="F66" s="5">
        <v>-915950348</v>
      </c>
      <c r="I66" s="5">
        <v>-915950348</v>
      </c>
      <c r="J66" s="5">
        <v>1299224545</v>
      </c>
      <c r="K66" s="5">
        <v>-313396121</v>
      </c>
      <c r="L66" s="5">
        <v>307117708</v>
      </c>
      <c r="M66" s="5">
        <v>349589582</v>
      </c>
      <c r="N66" s="5">
        <v>932994468</v>
      </c>
      <c r="O66" s="5">
        <v>457981156</v>
      </c>
      <c r="P66" s="5">
        <v>558886807</v>
      </c>
    </row>
    <row r="67" spans="2:16" ht="15.5" x14ac:dyDescent="0.35">
      <c r="C67" t="s">
        <v>88</v>
      </c>
      <c r="F67" s="5">
        <v>-915950348</v>
      </c>
      <c r="I67" s="5">
        <v>-915950348</v>
      </c>
      <c r="J67" s="5">
        <v>1299224545</v>
      </c>
      <c r="K67" s="5">
        <v>-538773627</v>
      </c>
      <c r="L67" s="5">
        <v>-97408993</v>
      </c>
      <c r="M67" s="5">
        <v>142219125</v>
      </c>
      <c r="N67" s="5">
        <v>149800636</v>
      </c>
      <c r="O67" s="5">
        <v>-5049911156</v>
      </c>
      <c r="P67" s="5">
        <v>-3641692578</v>
      </c>
    </row>
    <row r="68" spans="2:16" ht="15.5" x14ac:dyDescent="0.35">
      <c r="C68" t="s">
        <v>89</v>
      </c>
      <c r="D68" s="5">
        <v>-1109190700</v>
      </c>
      <c r="E68" s="5">
        <v>-554997291</v>
      </c>
      <c r="F68" s="5">
        <v>950351892</v>
      </c>
      <c r="G68" s="5">
        <v>-1386691230</v>
      </c>
      <c r="I68" s="5">
        <v>-3175512534</v>
      </c>
      <c r="J68" s="5">
        <v>-5818402956</v>
      </c>
      <c r="K68" s="5">
        <v>28782267</v>
      </c>
      <c r="L68" s="5">
        <v>90315762</v>
      </c>
      <c r="M68" s="5">
        <v>-3809870417</v>
      </c>
      <c r="N68" s="5">
        <v>-1264173994</v>
      </c>
      <c r="O68" s="5">
        <v>13020657627</v>
      </c>
      <c r="P68" s="5">
        <v>12258133128</v>
      </c>
    </row>
    <row r="69" spans="2:16" ht="15.5" x14ac:dyDescent="0.35">
      <c r="C69" t="s">
        <v>90</v>
      </c>
      <c r="F69" s="5">
        <v>290230791</v>
      </c>
      <c r="I69" s="5">
        <v>290230791</v>
      </c>
      <c r="J69" s="5">
        <v>224108435</v>
      </c>
      <c r="K69" s="5">
        <v>930816362</v>
      </c>
      <c r="L69" s="5">
        <v>305315750</v>
      </c>
      <c r="M69" s="5">
        <v>-1180084416</v>
      </c>
      <c r="N69" s="5">
        <v>928882981</v>
      </c>
      <c r="O69" s="5">
        <v>-196236372</v>
      </c>
      <c r="P69" s="5">
        <v>-578899452</v>
      </c>
    </row>
    <row r="70" spans="2:16" ht="15.5" x14ac:dyDescent="0.35">
      <c r="C70" t="s">
        <v>91</v>
      </c>
      <c r="D70" s="5">
        <v>-1109190700</v>
      </c>
      <c r="E70" s="5">
        <v>-554997291</v>
      </c>
      <c r="F70" s="5">
        <v>1240582683</v>
      </c>
      <c r="G70" s="5">
        <v>-1386691230</v>
      </c>
      <c r="I70" s="5">
        <v>-2885281743</v>
      </c>
      <c r="J70" s="5">
        <v>-5594294521</v>
      </c>
      <c r="K70" s="5">
        <v>959598629</v>
      </c>
      <c r="L70" s="5">
        <v>395631512</v>
      </c>
      <c r="M70" s="5">
        <v>-4989954833</v>
      </c>
      <c r="N70" s="5">
        <v>-335291013</v>
      </c>
      <c r="O70" s="5">
        <v>12824421255</v>
      </c>
      <c r="P70" s="5">
        <v>11679233676</v>
      </c>
    </row>
    <row r="71" spans="2:16" ht="15.5" x14ac:dyDescent="0.35">
      <c r="C71" t="s">
        <v>92</v>
      </c>
      <c r="D71" s="5">
        <v>-1109190700</v>
      </c>
      <c r="E71" s="5">
        <v>-554997291</v>
      </c>
      <c r="F71" s="5">
        <v>950351892</v>
      </c>
      <c r="G71" s="5">
        <v>-1386691230</v>
      </c>
      <c r="I71" s="5">
        <v>-3175512534</v>
      </c>
      <c r="J71" s="5">
        <v>-5818402956</v>
      </c>
      <c r="K71" s="5">
        <v>28782267</v>
      </c>
      <c r="L71" s="5">
        <v>90315762</v>
      </c>
      <c r="M71" s="5">
        <v>-3809870417</v>
      </c>
      <c r="N71" s="5">
        <v>-1264173994</v>
      </c>
      <c r="O71" s="5">
        <v>13020657627</v>
      </c>
      <c r="P71" s="5">
        <v>12258133128</v>
      </c>
    </row>
    <row r="72" spans="2:16" ht="15.5" x14ac:dyDescent="0.35">
      <c r="C72" t="s">
        <v>8</v>
      </c>
      <c r="D72" s="5">
        <v>-1109190700</v>
      </c>
      <c r="E72" s="5">
        <v>-554997291</v>
      </c>
      <c r="F72" s="5">
        <v>1240582683</v>
      </c>
      <c r="G72" s="5">
        <v>-1386691230</v>
      </c>
      <c r="I72" s="5">
        <v>-2885281743</v>
      </c>
      <c r="J72" s="5">
        <v>-5594294521</v>
      </c>
      <c r="K72" s="5">
        <v>959598629</v>
      </c>
      <c r="L72" s="5">
        <v>395631512</v>
      </c>
      <c r="M72" s="5">
        <v>-4989954833</v>
      </c>
      <c r="N72" s="5">
        <v>-335291013</v>
      </c>
      <c r="O72" s="5">
        <v>12824421255</v>
      </c>
      <c r="P72" s="5">
        <v>11679233676</v>
      </c>
    </row>
    <row r="73" spans="2:16" ht="15.5" x14ac:dyDescent="0.35">
      <c r="C73" t="s">
        <v>94</v>
      </c>
      <c r="D73" s="5">
        <v>-1109190700</v>
      </c>
      <c r="E73" s="5">
        <v>-554997291</v>
      </c>
      <c r="F73" s="5">
        <v>950351892</v>
      </c>
      <c r="G73" s="5">
        <v>-1386691230</v>
      </c>
      <c r="I73" s="5">
        <v>-3175512534</v>
      </c>
      <c r="J73" s="5">
        <v>-5818402956</v>
      </c>
      <c r="K73" s="5">
        <v>28782267</v>
      </c>
      <c r="L73" s="5">
        <v>90315762</v>
      </c>
      <c r="M73" s="5">
        <v>-3809870417</v>
      </c>
      <c r="N73" s="5">
        <v>-1264173994</v>
      </c>
      <c r="O73" s="5">
        <v>13020657627</v>
      </c>
      <c r="P73" s="5">
        <v>12258133128</v>
      </c>
    </row>
    <row r="74" spans="2:16" ht="15.5" x14ac:dyDescent="0.35">
      <c r="C74" t="s">
        <v>95</v>
      </c>
      <c r="D74" s="5">
        <v>-1109190700</v>
      </c>
      <c r="E74" s="5">
        <v>-554997291</v>
      </c>
      <c r="F74" s="5">
        <v>1240582683</v>
      </c>
      <c r="G74" s="5">
        <v>-1386691230</v>
      </c>
      <c r="I74" s="5">
        <v>-2885281743</v>
      </c>
      <c r="J74" s="5">
        <v>-5594294521</v>
      </c>
      <c r="K74" s="5">
        <v>959598629</v>
      </c>
      <c r="L74" s="5">
        <v>395631512</v>
      </c>
      <c r="M74" s="5">
        <v>-4989954833</v>
      </c>
      <c r="N74" s="5">
        <v>-335291013</v>
      </c>
      <c r="O74" s="5">
        <v>12824421255</v>
      </c>
      <c r="P74" s="5">
        <v>11679233676</v>
      </c>
    </row>
    <row r="75" spans="2:16" ht="15.5" x14ac:dyDescent="0.35">
      <c r="C75" t="s">
        <v>96</v>
      </c>
      <c r="D75" s="5">
        <v>-1109190700</v>
      </c>
      <c r="E75" s="5">
        <v>-554997291</v>
      </c>
      <c r="F75" s="5">
        <v>1240582683</v>
      </c>
      <c r="G75" s="5">
        <v>-1386691230</v>
      </c>
      <c r="I75" s="5">
        <v>-2885281743</v>
      </c>
      <c r="J75" s="5">
        <v>-5594294521</v>
      </c>
      <c r="K75" s="5">
        <v>959598629</v>
      </c>
      <c r="L75" s="5">
        <v>395631512</v>
      </c>
      <c r="M75" s="5">
        <v>-4989954833</v>
      </c>
      <c r="N75" s="5">
        <v>-335291013</v>
      </c>
      <c r="O75" s="5">
        <v>12824421255</v>
      </c>
      <c r="P75" s="5">
        <v>11679233676</v>
      </c>
    </row>
    <row r="77" spans="2:16" ht="15.5" x14ac:dyDescent="0.35">
      <c r="B77" t="s">
        <v>97</v>
      </c>
      <c r="C77" t="s">
        <v>98</v>
      </c>
    </row>
    <row r="78" spans="2:16" ht="15.5" x14ac:dyDescent="0.35">
      <c r="C78" t="s">
        <v>99</v>
      </c>
    </row>
    <row r="79" spans="2:16" ht="15.5" x14ac:dyDescent="0.35">
      <c r="C79" t="s">
        <v>20</v>
      </c>
      <c r="D79" s="5">
        <v>1428002535</v>
      </c>
      <c r="E79" s="5">
        <v>127958491</v>
      </c>
      <c r="F79" s="5">
        <v>833687279</v>
      </c>
      <c r="G79" s="5">
        <v>2262732130</v>
      </c>
      <c r="I79" s="5">
        <v>833687279</v>
      </c>
      <c r="J79" s="5">
        <v>770372346</v>
      </c>
      <c r="K79" s="5">
        <v>7170829437</v>
      </c>
      <c r="L79" s="5">
        <v>6010509438</v>
      </c>
      <c r="M79" s="5">
        <v>1453998341</v>
      </c>
      <c r="N79" s="5">
        <v>2273891018</v>
      </c>
      <c r="O79" s="5">
        <v>2334461539</v>
      </c>
      <c r="P79" s="5">
        <v>630570127</v>
      </c>
    </row>
    <row r="80" spans="2:16" ht="15.5" x14ac:dyDescent="0.35">
      <c r="C80" t="s">
        <v>100</v>
      </c>
      <c r="D80" s="5">
        <v>1944308546</v>
      </c>
      <c r="E80" s="5">
        <v>1783577927</v>
      </c>
      <c r="F80" s="5">
        <v>1987899427</v>
      </c>
      <c r="G80" s="5">
        <v>198950446</v>
      </c>
      <c r="I80" s="5">
        <v>1987899427</v>
      </c>
      <c r="J80" s="5">
        <v>4777760460</v>
      </c>
      <c r="K80" s="5">
        <v>3315441485</v>
      </c>
      <c r="L80" s="5">
        <v>5805441330</v>
      </c>
      <c r="M80" s="5">
        <v>3609526500</v>
      </c>
      <c r="N80" s="5">
        <v>4350124557</v>
      </c>
      <c r="O80" s="5">
        <v>7476056672</v>
      </c>
      <c r="P80" s="5">
        <v>4271128354</v>
      </c>
    </row>
    <row r="81" spans="3:16" ht="15.5" x14ac:dyDescent="0.35">
      <c r="C81" t="s">
        <v>250</v>
      </c>
      <c r="N81" s="5">
        <v>602761544</v>
      </c>
      <c r="O81" s="5">
        <v>1257403166</v>
      </c>
      <c r="P81" s="5">
        <v>1851670615</v>
      </c>
    </row>
    <row r="82" spans="3:16" ht="15.5" x14ac:dyDescent="0.35">
      <c r="C82" t="s">
        <v>249</v>
      </c>
      <c r="P82" s="5">
        <v>44190032</v>
      </c>
    </row>
    <row r="83" spans="3:16" ht="15.5" x14ac:dyDescent="0.35">
      <c r="C83" t="s">
        <v>251</v>
      </c>
      <c r="D83" s="5">
        <v>1944308546</v>
      </c>
      <c r="E83" s="5">
        <v>1783577927</v>
      </c>
      <c r="F83" s="5">
        <v>1987899427</v>
      </c>
      <c r="G83" s="5">
        <v>198950446</v>
      </c>
      <c r="I83" s="5">
        <v>1987899427</v>
      </c>
      <c r="J83" s="5">
        <v>4777760460</v>
      </c>
      <c r="K83" s="5">
        <v>3315441485</v>
      </c>
      <c r="L83" s="5">
        <v>5805441330</v>
      </c>
      <c r="M83" s="5">
        <v>3609526500</v>
      </c>
      <c r="N83" s="5">
        <v>4350124557</v>
      </c>
      <c r="O83" s="5">
        <v>7476056672</v>
      </c>
      <c r="P83" s="5">
        <v>4271128354</v>
      </c>
    </row>
    <row r="84" spans="3:16" ht="15.5" x14ac:dyDescent="0.35">
      <c r="C84" t="s">
        <v>102</v>
      </c>
      <c r="N84" s="5">
        <v>13976561982</v>
      </c>
      <c r="O84" s="5">
        <v>13517563074</v>
      </c>
    </row>
    <row r="85" spans="3:16" ht="15.5" x14ac:dyDescent="0.35">
      <c r="C85" t="s">
        <v>252</v>
      </c>
      <c r="N85" s="5">
        <v>13976561982</v>
      </c>
      <c r="O85" s="5">
        <v>13517563074</v>
      </c>
    </row>
    <row r="86" spans="3:16" ht="15.5" x14ac:dyDescent="0.35">
      <c r="C86" t="s">
        <v>103</v>
      </c>
      <c r="D86" s="5">
        <v>15212472705</v>
      </c>
      <c r="E86" s="5">
        <v>16270104594</v>
      </c>
      <c r="F86" s="5">
        <v>16425635918</v>
      </c>
      <c r="G86" s="5">
        <v>17139918657</v>
      </c>
      <c r="I86" s="5">
        <v>16425635918</v>
      </c>
      <c r="J86" s="5">
        <v>16714129705</v>
      </c>
      <c r="K86" s="5">
        <v>16131915704</v>
      </c>
      <c r="L86" s="5">
        <v>18127149887</v>
      </c>
      <c r="M86" s="5">
        <v>18422762369</v>
      </c>
      <c r="N86" s="5">
        <v>21910487500</v>
      </c>
      <c r="O86" s="5">
        <v>22536236997</v>
      </c>
      <c r="P86" s="5">
        <v>28017080295</v>
      </c>
    </row>
    <row r="87" spans="3:16" ht="15.5" x14ac:dyDescent="0.35">
      <c r="C87" t="s">
        <v>519</v>
      </c>
    </row>
    <row r="88" spans="3:16" ht="15.5" x14ac:dyDescent="0.35">
      <c r="C88" t="s">
        <v>83</v>
      </c>
      <c r="D88" s="5">
        <v>10540804472</v>
      </c>
      <c r="E88" s="5">
        <v>540804472</v>
      </c>
      <c r="F88" s="5">
        <v>540804472</v>
      </c>
      <c r="G88" s="5">
        <v>250573681</v>
      </c>
      <c r="I88" s="5">
        <v>540804472</v>
      </c>
      <c r="J88" s="5">
        <v>250573681</v>
      </c>
      <c r="K88" s="5">
        <v>26465246</v>
      </c>
      <c r="L88" s="5">
        <v>-904351116</v>
      </c>
      <c r="M88" s="5">
        <v>-1209666866</v>
      </c>
      <c r="N88" s="5">
        <v>-29582450</v>
      </c>
      <c r="O88" s="5">
        <v>-958465431</v>
      </c>
      <c r="P88" s="5">
        <v>-762229059</v>
      </c>
    </row>
    <row r="89" spans="3:16" ht="15.5" x14ac:dyDescent="0.35">
      <c r="C89" t="s">
        <v>104</v>
      </c>
      <c r="D89" s="5">
        <v>34864613013</v>
      </c>
      <c r="E89" s="5">
        <v>25258661753</v>
      </c>
      <c r="F89" s="5">
        <v>26227063540</v>
      </c>
      <c r="G89" s="5">
        <v>28013162761</v>
      </c>
      <c r="I89" s="5">
        <v>26227063540</v>
      </c>
      <c r="J89" s="5">
        <v>30635970303</v>
      </c>
      <c r="K89" s="5">
        <v>39438015550</v>
      </c>
      <c r="L89" s="5">
        <v>34905284881</v>
      </c>
      <c r="M89" s="5">
        <v>45865196767</v>
      </c>
      <c r="N89" s="5">
        <v>34594326588</v>
      </c>
      <c r="O89" s="5">
        <v>43297928847</v>
      </c>
      <c r="P89" s="5">
        <v>40749427805</v>
      </c>
    </row>
    <row r="90" spans="3:16" ht="15.5" x14ac:dyDescent="0.35">
      <c r="C90" t="s">
        <v>105</v>
      </c>
    </row>
    <row r="91" spans="3:16" ht="15.5" x14ac:dyDescent="0.35">
      <c r="C91" t="s">
        <v>108</v>
      </c>
      <c r="D91" s="5">
        <v>5479498</v>
      </c>
      <c r="E91" s="5">
        <v>5933195</v>
      </c>
      <c r="F91" s="5">
        <v>6386892</v>
      </c>
      <c r="G91" s="5">
        <v>6812657</v>
      </c>
      <c r="I91" s="5">
        <v>6386892</v>
      </c>
      <c r="J91" s="5">
        <v>11624810</v>
      </c>
      <c r="K91" s="5">
        <v>42127841</v>
      </c>
      <c r="L91" s="5">
        <v>163348000</v>
      </c>
    </row>
    <row r="92" spans="3:16" ht="15.5" x14ac:dyDescent="0.35">
      <c r="C92" t="s">
        <v>109</v>
      </c>
      <c r="D92" s="5">
        <v>2924295751</v>
      </c>
      <c r="E92" s="5">
        <v>2924295751</v>
      </c>
      <c r="F92" s="5">
        <v>2924295751</v>
      </c>
      <c r="G92" s="5">
        <v>3922106066</v>
      </c>
      <c r="I92" s="5">
        <v>2924295751</v>
      </c>
      <c r="J92" s="5">
        <v>3922106066</v>
      </c>
      <c r="K92" s="5">
        <v>2686091592</v>
      </c>
      <c r="L92" s="5">
        <v>3262025661</v>
      </c>
      <c r="M92" s="5">
        <v>2622063631</v>
      </c>
      <c r="N92" s="5">
        <v>1939629728</v>
      </c>
      <c r="O92" s="5">
        <v>1294450970</v>
      </c>
      <c r="P92" s="5">
        <v>771057690</v>
      </c>
    </row>
    <row r="93" spans="3:16" ht="15.5" x14ac:dyDescent="0.35">
      <c r="C93" t="s">
        <v>107</v>
      </c>
      <c r="D93" s="5">
        <v>18472688123</v>
      </c>
      <c r="E93" s="5">
        <v>19267311728</v>
      </c>
      <c r="F93" s="5">
        <v>19733589208</v>
      </c>
      <c r="G93" s="5">
        <v>16411838637</v>
      </c>
      <c r="I93" s="5">
        <v>19733589208</v>
      </c>
      <c r="J93" s="5">
        <v>18434864276</v>
      </c>
      <c r="K93" s="5">
        <v>20134151016</v>
      </c>
      <c r="L93" s="5">
        <v>22744902611</v>
      </c>
      <c r="M93" s="5">
        <v>14685751715</v>
      </c>
      <c r="N93" s="5">
        <v>7795153960</v>
      </c>
      <c r="O93" s="5">
        <v>1134971333</v>
      </c>
      <c r="P93" s="5">
        <v>698098017</v>
      </c>
    </row>
    <row r="94" spans="3:16" ht="15.5" x14ac:dyDescent="0.35">
      <c r="C94" t="s">
        <v>110</v>
      </c>
      <c r="D94" s="5">
        <v>21402463372</v>
      </c>
      <c r="E94" s="5">
        <v>22197540674</v>
      </c>
      <c r="F94" s="5">
        <v>22664271851</v>
      </c>
      <c r="G94" s="5">
        <v>23031015498</v>
      </c>
      <c r="I94" s="5">
        <v>22664271851</v>
      </c>
      <c r="J94" s="5">
        <v>25063428290</v>
      </c>
      <c r="K94" s="5">
        <v>23135982305</v>
      </c>
      <c r="L94" s="5">
        <v>26211905022</v>
      </c>
      <c r="M94" s="5">
        <v>17368624096</v>
      </c>
      <c r="N94" s="5">
        <v>29266882174</v>
      </c>
      <c r="O94" s="5">
        <v>15946985377</v>
      </c>
      <c r="P94" s="5">
        <v>1469155707</v>
      </c>
    </row>
    <row r="95" spans="3:16" ht="15.5" x14ac:dyDescent="0.35">
      <c r="C95" t="s">
        <v>111</v>
      </c>
      <c r="D95" s="5">
        <v>56267076385</v>
      </c>
      <c r="E95" s="5">
        <v>47456202427</v>
      </c>
      <c r="F95" s="5">
        <v>48891335391</v>
      </c>
      <c r="G95" s="5">
        <v>51044178259</v>
      </c>
      <c r="I95" s="5">
        <v>48891335391</v>
      </c>
      <c r="J95" s="5">
        <v>55699398593</v>
      </c>
      <c r="K95" s="5">
        <v>62573997855</v>
      </c>
      <c r="L95" s="5">
        <v>61117189903</v>
      </c>
      <c r="M95" s="5">
        <v>63233820863</v>
      </c>
      <c r="N95" s="5">
        <v>63861208762</v>
      </c>
      <c r="O95" s="5">
        <v>59244914224</v>
      </c>
      <c r="P95" s="5">
        <v>42218583512</v>
      </c>
    </row>
    <row r="96" spans="3:16" ht="15.5" x14ac:dyDescent="0.35">
      <c r="C96" t="s">
        <v>112</v>
      </c>
    </row>
    <row r="97" spans="3:16" ht="15.5" x14ac:dyDescent="0.35">
      <c r="C97" t="s">
        <v>113</v>
      </c>
    </row>
    <row r="98" spans="3:16" ht="15.5" x14ac:dyDescent="0.35">
      <c r="C98" t="s">
        <v>114</v>
      </c>
      <c r="D98" s="5">
        <v>1895320226</v>
      </c>
      <c r="E98" s="5">
        <v>1975255568</v>
      </c>
      <c r="F98" s="5">
        <v>2496603075</v>
      </c>
      <c r="G98" s="5">
        <v>5969612023</v>
      </c>
      <c r="I98" s="5">
        <v>2496603075</v>
      </c>
      <c r="J98" s="5">
        <v>6498967931</v>
      </c>
      <c r="K98" s="5">
        <v>7924288163</v>
      </c>
      <c r="L98" s="5">
        <v>6742699368</v>
      </c>
      <c r="M98" s="5">
        <v>9500354308</v>
      </c>
      <c r="N98" s="5">
        <v>16180514235</v>
      </c>
      <c r="O98" s="5">
        <v>16175131791</v>
      </c>
      <c r="P98" s="5">
        <v>20981176007</v>
      </c>
    </row>
    <row r="99" spans="3:16" ht="15.5" x14ac:dyDescent="0.35">
      <c r="C99" t="s">
        <v>115</v>
      </c>
    </row>
    <row r="100" spans="3:16" ht="15.5" x14ac:dyDescent="0.35">
      <c r="C100" t="s">
        <v>253</v>
      </c>
      <c r="D100" s="5">
        <v>159613826</v>
      </c>
      <c r="E100" s="5">
        <v>200148649</v>
      </c>
      <c r="F100" s="5">
        <v>534986306</v>
      </c>
      <c r="G100" s="5">
        <v>1488989610</v>
      </c>
      <c r="I100" s="5">
        <v>534986306</v>
      </c>
      <c r="J100" s="5">
        <v>2995207888</v>
      </c>
      <c r="K100" s="5">
        <v>2307434420</v>
      </c>
      <c r="L100" s="5">
        <v>2657723496</v>
      </c>
      <c r="M100" s="5">
        <v>4973423949</v>
      </c>
      <c r="N100" s="5">
        <v>6096145527</v>
      </c>
      <c r="O100" s="5">
        <v>6810067004</v>
      </c>
      <c r="P100" s="5">
        <v>16280727642</v>
      </c>
    </row>
    <row r="101" spans="3:16" ht="15.5" x14ac:dyDescent="0.35">
      <c r="C101" t="s">
        <v>118</v>
      </c>
    </row>
    <row r="102" spans="3:16" ht="15.5" x14ac:dyDescent="0.35">
      <c r="C102" t="s">
        <v>254</v>
      </c>
      <c r="N102" s="5">
        <v>602761544</v>
      </c>
      <c r="O102" s="5">
        <v>1257403166</v>
      </c>
      <c r="P102" s="5">
        <v>1895860647</v>
      </c>
    </row>
    <row r="103" spans="3:16" ht="15.5" x14ac:dyDescent="0.35">
      <c r="C103" t="s">
        <v>117</v>
      </c>
      <c r="D103" s="5">
        <v>261723703</v>
      </c>
      <c r="E103" s="5">
        <v>319972455</v>
      </c>
      <c r="F103" s="5">
        <v>349742748</v>
      </c>
      <c r="G103" s="5">
        <v>320674103</v>
      </c>
      <c r="I103" s="5">
        <v>349742748</v>
      </c>
      <c r="J103" s="5">
        <v>353048905</v>
      </c>
      <c r="K103" s="5">
        <v>361885243</v>
      </c>
      <c r="L103" s="5">
        <v>1454982869</v>
      </c>
      <c r="M103" s="5">
        <v>2390590222</v>
      </c>
      <c r="N103" s="5">
        <v>8300138593</v>
      </c>
      <c r="O103" s="5">
        <v>7428391817</v>
      </c>
      <c r="P103" s="5">
        <v>3406568457</v>
      </c>
    </row>
    <row r="104" spans="3:16" ht="15.5" x14ac:dyDescent="0.35">
      <c r="C104" t="s">
        <v>116</v>
      </c>
      <c r="D104" s="5">
        <v>28414608</v>
      </c>
      <c r="E104" s="5">
        <v>22306527</v>
      </c>
      <c r="F104" s="5">
        <v>90721034</v>
      </c>
      <c r="G104" s="5">
        <v>127936900</v>
      </c>
      <c r="I104" s="5">
        <v>90721034</v>
      </c>
      <c r="J104" s="5">
        <v>266424793</v>
      </c>
      <c r="K104" s="5">
        <v>2986247202</v>
      </c>
      <c r="L104" s="5">
        <v>105428077</v>
      </c>
      <c r="M104" s="5">
        <v>53372811</v>
      </c>
      <c r="N104" s="5">
        <v>7506553</v>
      </c>
      <c r="O104" s="5">
        <v>372381580</v>
      </c>
      <c r="P104" s="5">
        <v>260000000</v>
      </c>
    </row>
    <row r="105" spans="3:16" ht="15.5" x14ac:dyDescent="0.35">
      <c r="C105" t="s">
        <v>120</v>
      </c>
    </row>
    <row r="106" spans="3:16" ht="15.5" x14ac:dyDescent="0.35">
      <c r="C106" t="s">
        <v>621</v>
      </c>
      <c r="O106" s="5">
        <v>26207915</v>
      </c>
      <c r="P106" s="5">
        <v>98874324</v>
      </c>
    </row>
    <row r="107" spans="3:16" ht="15.5" x14ac:dyDescent="0.35">
      <c r="C107" t="s">
        <v>121</v>
      </c>
      <c r="N107" s="5">
        <v>26207912</v>
      </c>
      <c r="O107" s="5">
        <v>72666410</v>
      </c>
      <c r="P107" s="5">
        <v>74312222</v>
      </c>
    </row>
    <row r="108" spans="3:16" ht="15.5" x14ac:dyDescent="0.35">
      <c r="C108" t="s">
        <v>122</v>
      </c>
      <c r="D108" s="5">
        <v>3362000961</v>
      </c>
      <c r="E108" s="5">
        <v>3362000961</v>
      </c>
      <c r="F108" s="5">
        <v>3720789127</v>
      </c>
      <c r="G108" s="5">
        <v>3641205730</v>
      </c>
      <c r="I108" s="5">
        <v>3720789127</v>
      </c>
      <c r="J108" s="5">
        <v>3641205730</v>
      </c>
      <c r="K108" s="5">
        <v>3496190239</v>
      </c>
      <c r="L108" s="5">
        <v>4180569711</v>
      </c>
      <c r="M108" s="5">
        <v>3953802993</v>
      </c>
      <c r="N108" s="5">
        <v>2678264132</v>
      </c>
      <c r="O108" s="5">
        <v>3560116581</v>
      </c>
      <c r="P108" s="5">
        <v>3529662908</v>
      </c>
    </row>
    <row r="109" spans="3:16" ht="15.5" x14ac:dyDescent="0.35">
      <c r="C109" t="s">
        <v>123</v>
      </c>
      <c r="D109" s="5">
        <v>3362000961</v>
      </c>
      <c r="E109" s="5">
        <v>3362000961</v>
      </c>
      <c r="F109" s="5">
        <v>3720789127</v>
      </c>
      <c r="G109" s="5">
        <v>3641205730</v>
      </c>
      <c r="I109" s="5">
        <v>3720789127</v>
      </c>
      <c r="J109" s="5">
        <v>3641205730</v>
      </c>
      <c r="K109" s="5">
        <v>3496190239</v>
      </c>
      <c r="L109" s="5">
        <v>4180569711</v>
      </c>
      <c r="M109" s="5">
        <v>3953802993</v>
      </c>
      <c r="N109" s="5">
        <v>2678264132</v>
      </c>
      <c r="O109" s="5">
        <v>3560116581</v>
      </c>
      <c r="P109" s="5">
        <v>3529662908</v>
      </c>
    </row>
    <row r="110" spans="3:16" ht="15.5" x14ac:dyDescent="0.35">
      <c r="C110" t="s">
        <v>124</v>
      </c>
    </row>
    <row r="111" spans="3:16" ht="15.5" x14ac:dyDescent="0.35">
      <c r="C111" t="s">
        <v>125</v>
      </c>
      <c r="O111" s="5">
        <v>26207915</v>
      </c>
      <c r="P111" s="5">
        <v>98874324</v>
      </c>
    </row>
    <row r="112" spans="3:16" ht="15.5" x14ac:dyDescent="0.35">
      <c r="C112" t="s">
        <v>126</v>
      </c>
      <c r="D112" s="5">
        <v>5257321187</v>
      </c>
      <c r="E112" s="5">
        <v>5337256529</v>
      </c>
      <c r="F112" s="5">
        <v>6217392202</v>
      </c>
      <c r="G112" s="5">
        <v>9610817753</v>
      </c>
      <c r="I112" s="5">
        <v>6217392202</v>
      </c>
      <c r="J112" s="5">
        <v>10140173661</v>
      </c>
      <c r="K112" s="5">
        <v>11420478402</v>
      </c>
      <c r="L112" s="5">
        <v>10923269079</v>
      </c>
      <c r="M112" s="5">
        <v>13454157301</v>
      </c>
      <c r="N112" s="5">
        <v>18858778367</v>
      </c>
      <c r="O112" s="5">
        <v>19735248372</v>
      </c>
      <c r="P112" s="5">
        <v>24510838915</v>
      </c>
    </row>
    <row r="113" spans="2:16" ht="15.5" x14ac:dyDescent="0.35">
      <c r="C113" t="s">
        <v>127</v>
      </c>
    </row>
    <row r="114" spans="2:16" ht="15.5" x14ac:dyDescent="0.35">
      <c r="C114" t="s">
        <v>128</v>
      </c>
      <c r="D114" s="5">
        <v>33337055150</v>
      </c>
      <c r="E114" s="5">
        <v>33337055150</v>
      </c>
      <c r="F114" s="5">
        <v>33337055150</v>
      </c>
      <c r="G114" s="5">
        <v>33337055150</v>
      </c>
      <c r="I114" s="5">
        <v>33337055150</v>
      </c>
      <c r="J114" s="5">
        <v>33337055150</v>
      </c>
      <c r="K114" s="5">
        <v>33337055150</v>
      </c>
      <c r="L114" s="5">
        <v>33337055150</v>
      </c>
      <c r="M114" s="5">
        <v>33333330000</v>
      </c>
      <c r="N114" s="5">
        <v>25000000000</v>
      </c>
      <c r="O114" s="5">
        <v>9727500000</v>
      </c>
      <c r="P114" s="5">
        <v>750000000</v>
      </c>
    </row>
    <row r="115" spans="2:16" ht="15.5" x14ac:dyDescent="0.35">
      <c r="C115" t="s">
        <v>129</v>
      </c>
      <c r="D115" s="5">
        <v>15898758600</v>
      </c>
      <c r="E115" s="5">
        <v>15898758600</v>
      </c>
      <c r="F115" s="5">
        <v>15898758600</v>
      </c>
      <c r="G115" s="5">
        <v>15898758600</v>
      </c>
      <c r="I115" s="5">
        <v>15898758600</v>
      </c>
      <c r="J115" s="5">
        <v>15898758600</v>
      </c>
      <c r="K115" s="5">
        <v>15898758600</v>
      </c>
      <c r="L115" s="5">
        <v>15898758600</v>
      </c>
      <c r="M115" s="5">
        <v>15883858000</v>
      </c>
      <c r="N115" s="5">
        <v>450000000</v>
      </c>
      <c r="O115" s="5">
        <v>450000000</v>
      </c>
      <c r="P115" s="5">
        <v>450000000</v>
      </c>
    </row>
    <row r="116" spans="2:16" ht="15.5" x14ac:dyDescent="0.35">
      <c r="C116" t="s">
        <v>130</v>
      </c>
      <c r="D116" s="5">
        <v>-8766863024</v>
      </c>
      <c r="E116" s="5">
        <v>-7657672324</v>
      </c>
      <c r="F116" s="5">
        <v>-7102675033</v>
      </c>
      <c r="G116" s="5">
        <v>-8053026925</v>
      </c>
      <c r="I116" s="5">
        <v>-7102675033</v>
      </c>
      <c r="J116" s="5">
        <v>-3927162499</v>
      </c>
      <c r="K116" s="5">
        <v>1891240457</v>
      </c>
      <c r="L116" s="5">
        <v>1862458190</v>
      </c>
      <c r="M116" s="5">
        <v>1772142428</v>
      </c>
      <c r="N116" s="5">
        <v>19582012845</v>
      </c>
      <c r="O116" s="5">
        <v>30290631283</v>
      </c>
      <c r="P116" s="5">
        <v>17269973656</v>
      </c>
    </row>
    <row r="117" spans="2:16" ht="15.5" x14ac:dyDescent="0.35">
      <c r="C117" t="s">
        <v>257</v>
      </c>
      <c r="D117" s="5">
        <v>5000000000</v>
      </c>
      <c r="E117" s="5">
        <v>5000000000</v>
      </c>
      <c r="F117" s="5">
        <v>5000000000</v>
      </c>
      <c r="G117" s="5">
        <v>5000000000</v>
      </c>
      <c r="I117" s="5">
        <v>5000000000</v>
      </c>
      <c r="J117" s="5">
        <v>5000000000</v>
      </c>
      <c r="K117" s="5">
        <v>5000000000</v>
      </c>
      <c r="L117" s="5">
        <v>5000000000</v>
      </c>
      <c r="M117" s="5">
        <v>5000000000</v>
      </c>
      <c r="N117" s="5">
        <v>2100000000</v>
      </c>
    </row>
    <row r="118" spans="2:16" ht="15.5" x14ac:dyDescent="0.35">
      <c r="C118" t="s">
        <v>258</v>
      </c>
      <c r="D118" s="5">
        <v>-13766863024</v>
      </c>
      <c r="E118" s="5">
        <v>-12657672324</v>
      </c>
      <c r="F118" s="5">
        <v>-12102675033</v>
      </c>
      <c r="G118" s="5">
        <v>-13053026925</v>
      </c>
      <c r="I118" s="5">
        <v>-12102675033</v>
      </c>
      <c r="J118" s="5">
        <v>-8927162499</v>
      </c>
      <c r="K118" s="5">
        <v>-3108759543</v>
      </c>
      <c r="L118" s="5">
        <v>-3137541810</v>
      </c>
      <c r="M118" s="5">
        <v>-3227857572</v>
      </c>
      <c r="N118" s="5">
        <v>17482012845</v>
      </c>
      <c r="O118" s="5">
        <v>30290631283</v>
      </c>
      <c r="P118" s="5">
        <v>17269973656</v>
      </c>
    </row>
    <row r="119" spans="2:16" ht="15.5" x14ac:dyDescent="0.35">
      <c r="C119" t="s">
        <v>259</v>
      </c>
      <c r="D119" s="5">
        <v>-8766863024</v>
      </c>
      <c r="E119" s="5">
        <v>-7657672324</v>
      </c>
      <c r="F119" s="5">
        <v>-7102675033</v>
      </c>
      <c r="G119" s="5">
        <v>-8053026925</v>
      </c>
      <c r="I119" s="5">
        <v>-7102675033</v>
      </c>
      <c r="J119" s="5">
        <v>-3927162499</v>
      </c>
      <c r="K119" s="5">
        <v>1891240457</v>
      </c>
      <c r="L119" s="5">
        <v>1862458190</v>
      </c>
      <c r="M119" s="5">
        <v>1772142428</v>
      </c>
      <c r="N119" s="5">
        <v>19582012845</v>
      </c>
      <c r="O119" s="5">
        <v>30290631283</v>
      </c>
      <c r="P119" s="5">
        <v>17269973656</v>
      </c>
    </row>
    <row r="120" spans="2:16" ht="15.5" x14ac:dyDescent="0.35">
      <c r="C120" t="s">
        <v>10</v>
      </c>
      <c r="D120" s="5">
        <v>51009755198</v>
      </c>
      <c r="E120" s="5">
        <v>42118945898</v>
      </c>
      <c r="F120" s="5">
        <v>42673943189</v>
      </c>
      <c r="G120" s="5">
        <v>41433360506</v>
      </c>
      <c r="I120" s="5">
        <v>42673943189</v>
      </c>
      <c r="J120" s="5">
        <v>45559224932</v>
      </c>
      <c r="K120" s="5">
        <v>51153519453</v>
      </c>
      <c r="L120" s="5">
        <v>50193920824</v>
      </c>
      <c r="M120" s="5">
        <v>49779663562</v>
      </c>
      <c r="N120" s="5">
        <v>45002430395</v>
      </c>
      <c r="O120" s="5">
        <v>39509665852</v>
      </c>
      <c r="P120" s="5">
        <v>17707744597</v>
      </c>
    </row>
    <row r="121" spans="2:16" ht="15.5" x14ac:dyDescent="0.35">
      <c r="C121" t="s">
        <v>132</v>
      </c>
      <c r="D121" s="5">
        <v>56267076385</v>
      </c>
      <c r="E121" s="5">
        <v>47456202427</v>
      </c>
      <c r="F121" s="5">
        <v>48891335391</v>
      </c>
      <c r="G121" s="5">
        <v>51044178259</v>
      </c>
      <c r="I121" s="5">
        <v>48891335391</v>
      </c>
      <c r="J121" s="5">
        <v>55699398593</v>
      </c>
      <c r="K121" s="5">
        <v>62573997855</v>
      </c>
      <c r="L121" s="5">
        <v>61117189903</v>
      </c>
      <c r="M121" s="5">
        <v>63233820863</v>
      </c>
      <c r="N121" s="5">
        <v>63861208762</v>
      </c>
      <c r="O121" s="5">
        <v>59244914224</v>
      </c>
      <c r="P121" s="5">
        <v>42218583512</v>
      </c>
    </row>
    <row r="122" spans="2:16" ht="15.5" x14ac:dyDescent="0.35">
      <c r="C122" t="s">
        <v>133</v>
      </c>
      <c r="D122" s="5">
        <v>666741103</v>
      </c>
      <c r="E122" s="5">
        <v>666741103</v>
      </c>
      <c r="F122" s="5">
        <v>666741103</v>
      </c>
      <c r="G122" s="5">
        <v>666741103</v>
      </c>
      <c r="I122" s="5">
        <v>666741103</v>
      </c>
      <c r="J122" s="5">
        <v>666741103</v>
      </c>
      <c r="K122" s="5">
        <v>666741103</v>
      </c>
      <c r="L122" s="5">
        <v>666741103</v>
      </c>
      <c r="M122" s="5">
        <v>666666600</v>
      </c>
      <c r="N122" s="5">
        <v>500000000</v>
      </c>
      <c r="O122" s="5">
        <v>10500</v>
      </c>
      <c r="P122" s="5">
        <v>10500</v>
      </c>
    </row>
    <row r="124" spans="2:16" ht="15.5" x14ac:dyDescent="0.35">
      <c r="B124" t="s">
        <v>134</v>
      </c>
      <c r="C124" t="s">
        <v>135</v>
      </c>
      <c r="D124" s="5">
        <v>-601838223</v>
      </c>
      <c r="E124" s="5">
        <v>-1065560746</v>
      </c>
      <c r="F124" s="5">
        <v>560067253</v>
      </c>
      <c r="G124" s="5">
        <v>-19075797</v>
      </c>
      <c r="I124" s="5">
        <v>876750419</v>
      </c>
      <c r="J124" s="5">
        <v>-8552002298</v>
      </c>
      <c r="K124" s="5">
        <v>10563943463</v>
      </c>
      <c r="L124" s="5">
        <v>2131820515</v>
      </c>
      <c r="M124" s="5">
        <v>-6890176461</v>
      </c>
      <c r="N124" s="5">
        <v>-119866331</v>
      </c>
      <c r="O124" s="5">
        <v>9776164249</v>
      </c>
      <c r="P124" s="5">
        <v>13592994056</v>
      </c>
    </row>
    <row r="125" spans="2:16" ht="15.5" x14ac:dyDescent="0.35">
      <c r="C125" t="s">
        <v>136</v>
      </c>
      <c r="D125" s="5">
        <v>1268654772</v>
      </c>
      <c r="E125" s="5">
        <v>673041434</v>
      </c>
      <c r="F125" s="5">
        <v>2700138576</v>
      </c>
      <c r="G125" s="5">
        <v>2166735271</v>
      </c>
      <c r="I125" s="5">
        <v>10401542211</v>
      </c>
      <c r="J125" s="5">
        <v>6670141551</v>
      </c>
      <c r="K125" s="5">
        <v>19152748593</v>
      </c>
      <c r="L125" s="5">
        <v>13022401986</v>
      </c>
      <c r="M125" s="5">
        <v>12037622837</v>
      </c>
      <c r="N125" s="5">
        <v>22140364436</v>
      </c>
      <c r="O125" s="5">
        <v>64779429120</v>
      </c>
      <c r="P125" s="5">
        <v>40357800502</v>
      </c>
    </row>
    <row r="126" spans="2:16" ht="15.5" x14ac:dyDescent="0.35">
      <c r="C126" t="s">
        <v>137</v>
      </c>
      <c r="D126" s="5">
        <v>-1676823124</v>
      </c>
      <c r="E126" s="5">
        <v>-1273761209</v>
      </c>
      <c r="F126" s="5">
        <v>-1873599357</v>
      </c>
      <c r="G126" s="5">
        <v>-1367826629</v>
      </c>
      <c r="I126" s="5">
        <v>-6447153817</v>
      </c>
      <c r="J126" s="5">
        <v>-11419389024</v>
      </c>
      <c r="K126" s="5">
        <v>-10969521093</v>
      </c>
      <c r="L126" s="5">
        <v>-8673119263</v>
      </c>
      <c r="M126" s="5">
        <v>-3301048622</v>
      </c>
      <c r="N126" s="5">
        <v>-19707157430</v>
      </c>
      <c r="O126" s="5">
        <v>-50762172426</v>
      </c>
      <c r="P126" s="5">
        <v>-23930588791</v>
      </c>
    </row>
    <row r="127" spans="2:16" ht="15.5" x14ac:dyDescent="0.35">
      <c r="C127" t="s">
        <v>266</v>
      </c>
      <c r="D127" s="5">
        <v>671648</v>
      </c>
      <c r="E127" s="5">
        <v>70838</v>
      </c>
      <c r="F127" s="5">
        <v>43000771</v>
      </c>
      <c r="G127" s="5">
        <v>57063639</v>
      </c>
      <c r="I127" s="5">
        <v>65482512</v>
      </c>
      <c r="J127" s="5">
        <v>-342555408</v>
      </c>
      <c r="K127" s="5">
        <v>10682405</v>
      </c>
      <c r="L127" s="5">
        <v>23637501</v>
      </c>
      <c r="M127" s="5">
        <v>104613138</v>
      </c>
      <c r="N127" s="5">
        <v>73382034</v>
      </c>
      <c r="O127" s="5">
        <v>678171430</v>
      </c>
      <c r="P127" s="5">
        <v>172119081</v>
      </c>
    </row>
    <row r="128" spans="2:16" ht="15.5" x14ac:dyDescent="0.35">
      <c r="C128" t="s">
        <v>535</v>
      </c>
      <c r="D128" s="5">
        <v>-114233194</v>
      </c>
      <c r="E128" s="5">
        <v>-29770293</v>
      </c>
      <c r="F128" s="5">
        <v>8001978</v>
      </c>
      <c r="G128" s="5">
        <v>-3551058</v>
      </c>
      <c r="I128" s="5">
        <v>-24372824</v>
      </c>
      <c r="J128" s="5">
        <v>-162955898</v>
      </c>
      <c r="K128" s="5">
        <v>-947277834</v>
      </c>
      <c r="L128" s="5">
        <v>-280556975</v>
      </c>
      <c r="M128" s="5">
        <v>-9131737124</v>
      </c>
      <c r="N128" s="5">
        <v>-796897863</v>
      </c>
      <c r="O128" s="5">
        <v>-1596114594</v>
      </c>
      <c r="P128" s="5">
        <v>-1204530572</v>
      </c>
    </row>
    <row r="129" spans="3:16" ht="15.5" x14ac:dyDescent="0.35">
      <c r="C129" t="s">
        <v>139</v>
      </c>
      <c r="D129" s="5">
        <v>-62958240</v>
      </c>
      <c r="E129" s="5">
        <v>-428542273</v>
      </c>
      <c r="F129" s="5">
        <v>-936855708</v>
      </c>
      <c r="G129" s="5">
        <v>-825678699</v>
      </c>
      <c r="I129" s="5">
        <v>-3656911893</v>
      </c>
      <c r="J129" s="5">
        <v>-3292032630</v>
      </c>
      <c r="K129" s="5">
        <v>-3064452408</v>
      </c>
      <c r="L129" s="5">
        <v>-4064786785</v>
      </c>
      <c r="M129" s="5">
        <v>-3742539321</v>
      </c>
      <c r="N129" s="5">
        <v>-1829557508</v>
      </c>
      <c r="O129" s="5">
        <v>-3323149281</v>
      </c>
      <c r="P129" s="5">
        <v>-1801806164</v>
      </c>
    </row>
    <row r="130" spans="3:16" ht="15.5" x14ac:dyDescent="0.35">
      <c r="C130" t="s">
        <v>639</v>
      </c>
      <c r="D130" s="5">
        <v>6599243</v>
      </c>
      <c r="E130" s="5">
        <v>-6599243</v>
      </c>
      <c r="M130" s="5">
        <v>-2857087369</v>
      </c>
    </row>
    <row r="131" spans="3:16" ht="15.5" x14ac:dyDescent="0.35">
      <c r="C131" t="s">
        <v>340</v>
      </c>
      <c r="D131" s="5">
        <v>-23749328</v>
      </c>
      <c r="F131" s="5">
        <v>619380993</v>
      </c>
      <c r="G131" s="5">
        <v>-45818321</v>
      </c>
      <c r="I131" s="5">
        <v>538164230</v>
      </c>
      <c r="J131" s="5">
        <v>-5210889</v>
      </c>
      <c r="K131" s="5">
        <v>6381763800</v>
      </c>
      <c r="L131" s="5">
        <v>2104244051</v>
      </c>
    </row>
    <row r="132" spans="3:16" ht="15.5" x14ac:dyDescent="0.35">
      <c r="C132" t="s">
        <v>144</v>
      </c>
      <c r="D132" s="5">
        <v>11922482267</v>
      </c>
      <c r="E132" s="5">
        <v>359831958</v>
      </c>
      <c r="F132" s="5">
        <v>-1844246414</v>
      </c>
      <c r="G132" s="5">
        <v>-2372360</v>
      </c>
      <c r="I132" s="5">
        <v>-632014796</v>
      </c>
      <c r="J132" s="5">
        <v>1173808032</v>
      </c>
      <c r="K132" s="5">
        <v>-9977780689</v>
      </c>
      <c r="L132" s="5">
        <v>-390309122</v>
      </c>
      <c r="M132" s="5">
        <v>27569593238</v>
      </c>
      <c r="N132" s="5">
        <v>6772500000</v>
      </c>
      <c r="O132" s="5">
        <v>8977500000</v>
      </c>
      <c r="P132" s="5">
        <v>-11068922378</v>
      </c>
    </row>
    <row r="133" spans="3:16" ht="15.5" x14ac:dyDescent="0.35">
      <c r="C133" t="s">
        <v>145</v>
      </c>
      <c r="D133" s="5">
        <v>-10020600000</v>
      </c>
      <c r="F133" s="5">
        <v>-144865690</v>
      </c>
      <c r="G133" s="5">
        <v>-627000</v>
      </c>
      <c r="I133" s="5">
        <v>-181420690</v>
      </c>
      <c r="J133" s="5">
        <v>977737175</v>
      </c>
      <c r="K133" s="5">
        <v>574157225</v>
      </c>
      <c r="L133" s="5">
        <v>2814999703</v>
      </c>
      <c r="M133" s="5">
        <v>-21499309454</v>
      </c>
      <c r="N133" s="5">
        <v>-6713204190</v>
      </c>
      <c r="O133" s="5">
        <v>-17049772837</v>
      </c>
      <c r="P133" s="5">
        <v>-2446965660</v>
      </c>
    </row>
    <row r="134" spans="3:16" ht="15.5" x14ac:dyDescent="0.35">
      <c r="C134" t="s">
        <v>334</v>
      </c>
      <c r="O134" s="5">
        <v>-13945753106</v>
      </c>
    </row>
    <row r="135" spans="3:16" ht="15.5" x14ac:dyDescent="0.35">
      <c r="C135" t="s">
        <v>640</v>
      </c>
      <c r="O135" s="5">
        <v>-5000000000</v>
      </c>
      <c r="P135" s="5">
        <v>-8182319066</v>
      </c>
    </row>
    <row r="136" spans="3:16" ht="15.5" x14ac:dyDescent="0.35">
      <c r="C136" t="s">
        <v>641</v>
      </c>
    </row>
    <row r="137" spans="3:16" ht="15.5" x14ac:dyDescent="0.35">
      <c r="C137" t="s">
        <v>642</v>
      </c>
      <c r="N137" s="5">
        <v>270963084</v>
      </c>
      <c r="O137" s="5">
        <v>2226568981</v>
      </c>
      <c r="P137" s="5">
        <v>5882438500</v>
      </c>
    </row>
    <row r="138" spans="3:16" ht="15.5" x14ac:dyDescent="0.35">
      <c r="C138" t="s">
        <v>323</v>
      </c>
      <c r="D138" s="5">
        <v>-10000000000</v>
      </c>
      <c r="L138" s="5">
        <v>12428481006</v>
      </c>
      <c r="M138" s="5">
        <v>-14000000000</v>
      </c>
    </row>
    <row r="139" spans="3:16" ht="15.5" x14ac:dyDescent="0.35">
      <c r="C139" t="s">
        <v>146</v>
      </c>
      <c r="D139" s="5">
        <v>-20600000</v>
      </c>
      <c r="F139" s="5">
        <v>-144865690</v>
      </c>
      <c r="G139" s="5">
        <v>-627000</v>
      </c>
      <c r="I139" s="5">
        <v>-181420690</v>
      </c>
      <c r="J139" s="5">
        <v>-4880675</v>
      </c>
      <c r="K139" s="5">
        <v>-6242742671</v>
      </c>
      <c r="L139" s="5">
        <v>-9840147970</v>
      </c>
      <c r="M139" s="5">
        <v>-7523709454</v>
      </c>
      <c r="N139" s="5">
        <v>-6987167274</v>
      </c>
      <c r="O139" s="5">
        <v>-333588712</v>
      </c>
      <c r="P139" s="5">
        <v>-147085094</v>
      </c>
    </row>
    <row r="140" spans="3:16" ht="15.5" x14ac:dyDescent="0.35">
      <c r="C140" t="s">
        <v>643</v>
      </c>
    </row>
    <row r="141" spans="3:16" ht="15.5" x14ac:dyDescent="0.35">
      <c r="C141" t="s">
        <v>326</v>
      </c>
      <c r="J141" s="5">
        <v>982617850</v>
      </c>
      <c r="K141" s="5">
        <v>6816899896</v>
      </c>
      <c r="L141" s="5">
        <v>226666667</v>
      </c>
      <c r="M141" s="5">
        <v>24400000</v>
      </c>
      <c r="N141" s="5">
        <v>3000000</v>
      </c>
      <c r="O141" s="5">
        <v>3000000</v>
      </c>
    </row>
    <row r="142" spans="3:16" ht="15.5" x14ac:dyDescent="0.35">
      <c r="C142" t="s">
        <v>153</v>
      </c>
      <c r="D142" s="5">
        <v>11922482267</v>
      </c>
      <c r="E142" s="5">
        <v>359831958</v>
      </c>
      <c r="F142" s="5">
        <v>-1844246414</v>
      </c>
      <c r="G142" s="5">
        <v>-2372360</v>
      </c>
      <c r="I142" s="5">
        <v>-632014796</v>
      </c>
      <c r="J142" s="5">
        <v>1173808032</v>
      </c>
      <c r="K142" s="5">
        <v>-9977780689</v>
      </c>
      <c r="L142" s="5">
        <v>-390309122</v>
      </c>
      <c r="M142" s="5">
        <v>27569593238</v>
      </c>
      <c r="N142" s="5">
        <v>6772500000</v>
      </c>
      <c r="O142" s="5">
        <v>8977500000</v>
      </c>
      <c r="P142" s="5">
        <v>-11068922378</v>
      </c>
    </row>
    <row r="143" spans="3:16" ht="15.5" x14ac:dyDescent="0.35">
      <c r="C143" t="s">
        <v>644</v>
      </c>
      <c r="D143" s="5">
        <v>10000000000</v>
      </c>
      <c r="L143" s="5">
        <v>3725150</v>
      </c>
      <c r="M143" s="5">
        <v>8333330000</v>
      </c>
      <c r="N143" s="5">
        <v>6772500000</v>
      </c>
      <c r="O143" s="5">
        <v>8977500000</v>
      </c>
    </row>
    <row r="144" spans="3:16" ht="15.5" x14ac:dyDescent="0.35">
      <c r="C144" t="s">
        <v>645</v>
      </c>
    </row>
    <row r="145" spans="2:16" ht="15.5" x14ac:dyDescent="0.35">
      <c r="C145" t="s">
        <v>646</v>
      </c>
      <c r="L145" s="5">
        <v>14900600</v>
      </c>
      <c r="M145" s="5">
        <v>15433858000</v>
      </c>
    </row>
    <row r="146" spans="2:16" ht="15.5" x14ac:dyDescent="0.35">
      <c r="C146" t="s">
        <v>347</v>
      </c>
      <c r="M146" s="5">
        <v>-14000000000</v>
      </c>
    </row>
    <row r="147" spans="2:16" ht="15.5" x14ac:dyDescent="0.35">
      <c r="C147" t="s">
        <v>571</v>
      </c>
      <c r="D147" s="5">
        <v>-146167000</v>
      </c>
      <c r="E147" s="5">
        <v>146167000</v>
      </c>
      <c r="F147" s="5">
        <v>10247723932</v>
      </c>
      <c r="G147" s="5">
        <v>-1547014400</v>
      </c>
      <c r="I147" s="5">
        <v>8597922532</v>
      </c>
      <c r="J147" s="5">
        <v>5615721874</v>
      </c>
    </row>
    <row r="148" spans="2:16" ht="15.5" x14ac:dyDescent="0.35">
      <c r="C148" t="s">
        <v>322</v>
      </c>
      <c r="D148" s="5">
        <v>1638705834</v>
      </c>
      <c r="E148" s="5">
        <v>-32910698</v>
      </c>
      <c r="F148" s="5">
        <v>-9737257826</v>
      </c>
      <c r="G148" s="5">
        <v>587611000</v>
      </c>
      <c r="I148" s="5">
        <v>-8144622828</v>
      </c>
      <c r="J148" s="5">
        <v>-4906198460</v>
      </c>
      <c r="K148" s="5">
        <v>-10184174161</v>
      </c>
      <c r="L148" s="5">
        <v>-855386951</v>
      </c>
      <c r="M148" s="5">
        <v>17828613150</v>
      </c>
    </row>
    <row r="149" spans="2:16" ht="15.5" x14ac:dyDescent="0.35">
      <c r="C149" t="s">
        <v>154</v>
      </c>
      <c r="D149" s="5">
        <v>-218965567</v>
      </c>
      <c r="E149" s="5">
        <v>895484656</v>
      </c>
      <c r="F149" s="5">
        <v>1004040000</v>
      </c>
      <c r="G149" s="5">
        <v>812509040</v>
      </c>
      <c r="I149" s="5">
        <v>3220984020</v>
      </c>
      <c r="J149" s="5">
        <v>5239089500</v>
      </c>
      <c r="K149" s="5">
        <v>206393472</v>
      </c>
      <c r="L149" s="5">
        <v>446452079</v>
      </c>
    </row>
    <row r="150" spans="2:16" ht="15.5" x14ac:dyDescent="0.35">
      <c r="C150" t="s">
        <v>628</v>
      </c>
      <c r="M150" s="5">
        <v>-26207912</v>
      </c>
    </row>
    <row r="151" spans="2:16" ht="15.5" x14ac:dyDescent="0.35">
      <c r="C151" t="s">
        <v>573</v>
      </c>
      <c r="F151" s="5">
        <v>947546000</v>
      </c>
      <c r="G151" s="5">
        <v>-947546000</v>
      </c>
    </row>
    <row r="152" spans="2:16" ht="15.5" x14ac:dyDescent="0.35">
      <c r="C152" t="s">
        <v>162</v>
      </c>
    </row>
    <row r="153" spans="2:16" ht="15.5" x14ac:dyDescent="0.35">
      <c r="C153" t="s">
        <v>551</v>
      </c>
      <c r="D153" s="5">
        <v>648909000</v>
      </c>
      <c r="E153" s="5">
        <v>-648909000</v>
      </c>
      <c r="F153" s="5">
        <v>-4306298520</v>
      </c>
      <c r="G153" s="5">
        <v>1092068000</v>
      </c>
      <c r="I153" s="5">
        <v>-4306298520</v>
      </c>
      <c r="J153" s="5">
        <v>-4774804882</v>
      </c>
      <c r="P153" s="5">
        <v>-11068922378</v>
      </c>
    </row>
    <row r="154" spans="2:16" ht="15.5" x14ac:dyDescent="0.35">
      <c r="C154" t="s">
        <v>647</v>
      </c>
      <c r="D154" s="5">
        <v>1300044044</v>
      </c>
      <c r="E154" s="5">
        <v>-705728788</v>
      </c>
      <c r="F154" s="5">
        <v>-1429044851</v>
      </c>
      <c r="G154" s="5">
        <v>-22075157</v>
      </c>
      <c r="I154" s="5">
        <v>63314933</v>
      </c>
      <c r="J154" s="5">
        <v>-6400457091</v>
      </c>
      <c r="K154" s="5">
        <v>1160319999</v>
      </c>
      <c r="L154" s="5">
        <v>4556511096</v>
      </c>
      <c r="M154" s="5">
        <v>-819892677</v>
      </c>
      <c r="N154" s="5">
        <v>-60570521</v>
      </c>
      <c r="O154" s="5">
        <v>1703891412</v>
      </c>
      <c r="P154" s="5">
        <v>77106018</v>
      </c>
    </row>
    <row r="155" spans="2:16" ht="15.5" x14ac:dyDescent="0.35">
      <c r="C155" t="s">
        <v>557</v>
      </c>
      <c r="E155" s="5">
        <v>833687279</v>
      </c>
      <c r="I155" s="5">
        <v>770372346</v>
      </c>
      <c r="J155" s="5">
        <v>7170829437</v>
      </c>
      <c r="K155" s="5">
        <v>6010509438</v>
      </c>
      <c r="L155" s="5">
        <v>1453998342</v>
      </c>
      <c r="M155" s="5">
        <v>2273891018</v>
      </c>
      <c r="N155" s="5">
        <v>2334461539</v>
      </c>
      <c r="O155" s="5">
        <v>630570127</v>
      </c>
      <c r="P155" s="5">
        <v>553464109</v>
      </c>
    </row>
    <row r="156" spans="2:16" ht="15.5" x14ac:dyDescent="0.35">
      <c r="C156" t="s">
        <v>519</v>
      </c>
    </row>
    <row r="157" spans="2:16" ht="15.5" x14ac:dyDescent="0.35">
      <c r="C157" t="s">
        <v>558</v>
      </c>
      <c r="D157" s="5">
        <v>1300044044</v>
      </c>
      <c r="E157" s="5">
        <v>127958491</v>
      </c>
      <c r="F157" s="5">
        <v>-1429044851</v>
      </c>
      <c r="G157" s="5">
        <v>-22075157</v>
      </c>
      <c r="I157" s="5">
        <v>833687279</v>
      </c>
      <c r="J157" s="5">
        <v>770372346</v>
      </c>
      <c r="K157" s="5">
        <v>7170829437</v>
      </c>
      <c r="L157" s="5">
        <v>6010509438</v>
      </c>
      <c r="M157" s="5">
        <v>1453998341</v>
      </c>
      <c r="N157" s="5">
        <v>2273891018</v>
      </c>
      <c r="O157" s="5">
        <v>2334461539</v>
      </c>
      <c r="P157" s="5">
        <v>630570127</v>
      </c>
    </row>
    <row r="159" spans="2:16" ht="15.5" x14ac:dyDescent="0.35">
      <c r="B159" t="s">
        <v>167</v>
      </c>
      <c r="C159" t="s">
        <v>12</v>
      </c>
      <c r="D159" s="5">
        <v>670000000</v>
      </c>
      <c r="E159" s="5">
        <v>670000000</v>
      </c>
      <c r="F159" s="5">
        <v>670000000</v>
      </c>
      <c r="G159" s="5">
        <v>670000000</v>
      </c>
      <c r="I159" s="5">
        <v>670000000</v>
      </c>
      <c r="J159" s="5">
        <v>670000000</v>
      </c>
      <c r="K159" s="5">
        <v>670000000</v>
      </c>
      <c r="L159" s="5">
        <v>670000000</v>
      </c>
      <c r="M159" s="5">
        <v>670000000</v>
      </c>
      <c r="N159" s="5">
        <v>500000000</v>
      </c>
      <c r="O159" s="5">
        <v>0</v>
      </c>
      <c r="P159" s="5">
        <v>0</v>
      </c>
    </row>
    <row r="160" spans="2:16" ht="15.5" x14ac:dyDescent="0.35">
      <c r="C160" t="s">
        <v>168</v>
      </c>
      <c r="D160" s="6">
        <v>-1.66</v>
      </c>
      <c r="E160" s="6">
        <v>-0.83</v>
      </c>
      <c r="F160" s="6">
        <v>1.43</v>
      </c>
      <c r="G160" s="6">
        <v>-2.08</v>
      </c>
    </row>
    <row r="161" spans="3:7" ht="15.5" x14ac:dyDescent="0.35">
      <c r="C161" t="s">
        <v>169</v>
      </c>
      <c r="D161" s="6">
        <v>-181.93</v>
      </c>
      <c r="E161" s="6">
        <v>-371.08</v>
      </c>
      <c r="F161" s="6">
        <v>475.52</v>
      </c>
      <c r="G161" s="6">
        <v>-423.08</v>
      </c>
    </row>
    <row r="162" spans="3:7" ht="15.5" x14ac:dyDescent="0.35">
      <c r="C162" t="s">
        <v>63</v>
      </c>
      <c r="D162" s="6">
        <v>140.69</v>
      </c>
      <c r="E162" s="6">
        <v>439.85</v>
      </c>
      <c r="F162" s="6">
        <v>191.4</v>
      </c>
      <c r="G162" s="6">
        <v>746.08</v>
      </c>
    </row>
    <row r="163" spans="3:7" ht="15.5" x14ac:dyDescent="0.35">
      <c r="C163" t="s">
        <v>170</v>
      </c>
      <c r="E163" s="5">
        <v>-80000000</v>
      </c>
      <c r="F163" s="5">
        <v>-1050000000</v>
      </c>
      <c r="G163" s="5">
        <v>-720000000</v>
      </c>
    </row>
    <row r="164" spans="3:7" ht="15.5" x14ac:dyDescent="0.35">
      <c r="C164" t="s">
        <v>171</v>
      </c>
      <c r="D164" s="6">
        <v>-1.9699999999999999E-2</v>
      </c>
      <c r="E164" s="6">
        <v>-1.1699999999999999E-2</v>
      </c>
      <c r="F164" s="6">
        <v>1.9400000000000001E-2</v>
      </c>
      <c r="G164" s="6">
        <v>-2.7200000000000002E-2</v>
      </c>
    </row>
    <row r="165" spans="3:7" ht="15.5" x14ac:dyDescent="0.35">
      <c r="C165" t="s">
        <v>172</v>
      </c>
      <c r="D165" s="6">
        <v>-2.1700000000000001E-2</v>
      </c>
      <c r="E165" s="6">
        <v>-1.32E-2</v>
      </c>
      <c r="F165" s="6">
        <v>2.23E-2</v>
      </c>
      <c r="G165" s="6">
        <v>-3.3500000000000002E-2</v>
      </c>
    </row>
    <row r="166" spans="3:7" ht="15.5" x14ac:dyDescent="0.35">
      <c r="C166" t="s">
        <v>173</v>
      </c>
      <c r="D166" s="6">
        <v>-2.07E-2</v>
      </c>
      <c r="E166" s="6">
        <v>-1.2E-2</v>
      </c>
      <c r="F166" s="6">
        <v>-1.21E-2</v>
      </c>
      <c r="G166" s="6">
        <v>-3.0800000000000001E-2</v>
      </c>
    </row>
    <row r="167" spans="3:7" ht="15.5" x14ac:dyDescent="0.35">
      <c r="C167" t="s">
        <v>174</v>
      </c>
    </row>
    <row r="168" spans="3:7" ht="15.5" x14ac:dyDescent="0.35">
      <c r="C168" t="s">
        <v>175</v>
      </c>
      <c r="D168" s="5">
        <v>51000000000</v>
      </c>
      <c r="E168" s="5">
        <v>42000000000</v>
      </c>
      <c r="F168" s="5">
        <v>43000000000</v>
      </c>
      <c r="G168" s="5">
        <v>41000000000</v>
      </c>
    </row>
    <row r="169" spans="3:7" ht="15.5" x14ac:dyDescent="0.35">
      <c r="C169" t="s">
        <v>176</v>
      </c>
      <c r="D169" s="6">
        <v>3.95</v>
      </c>
      <c r="E169" s="6">
        <v>4.88</v>
      </c>
      <c r="F169" s="6">
        <v>10.62</v>
      </c>
      <c r="G169" s="6">
        <v>14.16</v>
      </c>
    </row>
    <row r="170" spans="3:7" ht="15.5" x14ac:dyDescent="0.35">
      <c r="C170" t="s">
        <v>177</v>
      </c>
      <c r="D170" s="6">
        <v>76.510000000000005</v>
      </c>
      <c r="E170" s="6">
        <v>63.17</v>
      </c>
      <c r="F170" s="5">
        <v>64</v>
      </c>
      <c r="G170" s="6">
        <v>62.14</v>
      </c>
    </row>
    <row r="171" spans="3:7" ht="15.5" x14ac:dyDescent="0.35">
      <c r="C171" t="s">
        <v>178</v>
      </c>
      <c r="D171" s="6">
        <v>3.95</v>
      </c>
      <c r="E171" s="6">
        <v>4.88</v>
      </c>
      <c r="F171" s="6">
        <v>10.63</v>
      </c>
      <c r="G171" s="6">
        <v>14.16</v>
      </c>
    </row>
    <row r="172" spans="3:7" ht="15.5" x14ac:dyDescent="0.35">
      <c r="C172" t="s">
        <v>179</v>
      </c>
      <c r="D172" s="6">
        <v>76.5</v>
      </c>
      <c r="E172" s="6">
        <v>63.16</v>
      </c>
      <c r="F172" s="6">
        <v>63.99</v>
      </c>
      <c r="G172" s="6">
        <v>62.13</v>
      </c>
    </row>
    <row r="173" spans="3:7" ht="15.5" x14ac:dyDescent="0.35">
      <c r="C173" t="s">
        <v>180</v>
      </c>
    </row>
    <row r="174" spans="3:7" ht="15.5" x14ac:dyDescent="0.35">
      <c r="C174" t="s">
        <v>181</v>
      </c>
    </row>
    <row r="175" spans="3:7" ht="15.5" x14ac:dyDescent="0.35">
      <c r="C175" t="s">
        <v>182</v>
      </c>
      <c r="D175" s="5">
        <v>51000000000</v>
      </c>
      <c r="E175" s="5">
        <v>42000000000</v>
      </c>
      <c r="F175" s="5">
        <v>43000000000</v>
      </c>
      <c r="G175" s="5">
        <v>41000000000</v>
      </c>
    </row>
    <row r="176" spans="3:7" ht="15.5" x14ac:dyDescent="0.35">
      <c r="C176" t="s">
        <v>24</v>
      </c>
    </row>
    <row r="177" spans="3:16" ht="15.5" x14ac:dyDescent="0.35">
      <c r="C177" t="s">
        <v>21</v>
      </c>
      <c r="D177" s="5">
        <v>-1000000000</v>
      </c>
      <c r="E177" s="5">
        <v>0</v>
      </c>
      <c r="F177" s="5">
        <v>-1000000000</v>
      </c>
      <c r="G177" s="5">
        <v>-2000000000</v>
      </c>
    </row>
    <row r="178" spans="3:16" ht="15.5" x14ac:dyDescent="0.35">
      <c r="C178" t="s">
        <v>183</v>
      </c>
      <c r="D178" s="5">
        <v>33000000000</v>
      </c>
      <c r="E178" s="5">
        <v>23000000000</v>
      </c>
      <c r="F178" s="5">
        <v>24000000000</v>
      </c>
      <c r="G178" s="5">
        <v>22000000000</v>
      </c>
    </row>
    <row r="179" spans="3:16" ht="15.5" x14ac:dyDescent="0.35">
      <c r="C179" t="s">
        <v>184</v>
      </c>
      <c r="D179" s="5">
        <v>-1000000000</v>
      </c>
      <c r="E179" s="5">
        <v>-1000000000</v>
      </c>
      <c r="F179" s="5">
        <v>1000000000</v>
      </c>
      <c r="G179" s="5">
        <v>0</v>
      </c>
    </row>
    <row r="180" spans="3:16" ht="15.5" x14ac:dyDescent="0.35">
      <c r="C180" t="s">
        <v>185</v>
      </c>
      <c r="D180" s="5">
        <v>-10000000000</v>
      </c>
      <c r="F180" s="5">
        <v>0</v>
      </c>
      <c r="G180" s="5">
        <v>0</v>
      </c>
    </row>
    <row r="181" spans="3:16" ht="15.5" x14ac:dyDescent="0.35">
      <c r="C181" t="s">
        <v>13</v>
      </c>
      <c r="D181" s="5">
        <v>-11000000000</v>
      </c>
      <c r="E181" s="5">
        <v>-1000000000</v>
      </c>
      <c r="F181" s="5">
        <v>0</v>
      </c>
      <c r="G181" s="5">
        <v>0</v>
      </c>
    </row>
    <row r="182" spans="3:16" ht="15.5" x14ac:dyDescent="0.35">
      <c r="C182" t="s">
        <v>16</v>
      </c>
      <c r="D182" s="6">
        <v>-15.93</v>
      </c>
      <c r="E182" s="6">
        <v>-1.6</v>
      </c>
      <c r="F182" s="6">
        <v>0.62</v>
      </c>
      <c r="G182" s="6">
        <v>-0.03</v>
      </c>
    </row>
    <row r="183" spans="3:16" ht="15.5" x14ac:dyDescent="0.35">
      <c r="C183" t="s">
        <v>48</v>
      </c>
      <c r="I183" s="6">
        <v>-4.76</v>
      </c>
      <c r="J183" s="6">
        <v>-8.73</v>
      </c>
      <c r="K183" s="6">
        <v>0.04</v>
      </c>
      <c r="L183" s="6">
        <v>0.14000000000000001</v>
      </c>
      <c r="M183" s="6">
        <v>-5.71</v>
      </c>
      <c r="N183" s="6">
        <v>-2.5299999999999998</v>
      </c>
      <c r="O183" s="6">
        <v>1240062.6299999999</v>
      </c>
      <c r="P183" s="6">
        <v>1167441.25</v>
      </c>
    </row>
    <row r="184" spans="3:16" ht="15.5" x14ac:dyDescent="0.35">
      <c r="C184" t="s">
        <v>62</v>
      </c>
      <c r="I184" s="6">
        <v>-142.86000000000001</v>
      </c>
      <c r="J184" s="6">
        <v>-140.32</v>
      </c>
      <c r="K184" s="5">
        <v>3075</v>
      </c>
      <c r="L184" s="6">
        <v>1164.29</v>
      </c>
      <c r="M184" s="6">
        <v>-22.77</v>
      </c>
      <c r="N184" s="5">
        <v>0</v>
      </c>
      <c r="O184" s="5">
        <v>0</v>
      </c>
      <c r="P184" s="5">
        <v>0</v>
      </c>
    </row>
    <row r="185" spans="3:16" ht="15.5" x14ac:dyDescent="0.35">
      <c r="C185" t="s">
        <v>65</v>
      </c>
      <c r="I185" s="6">
        <v>82.56</v>
      </c>
      <c r="J185" s="6">
        <v>80.180000000000007</v>
      </c>
      <c r="K185" s="6">
        <v>5.08</v>
      </c>
      <c r="L185" s="6">
        <v>7.15</v>
      </c>
      <c r="M185" s="6">
        <v>7.68</v>
      </c>
      <c r="N185" s="5">
        <v>0</v>
      </c>
      <c r="O185" s="5">
        <v>0</v>
      </c>
      <c r="P185" s="5">
        <v>0</v>
      </c>
    </row>
    <row r="186" spans="3:16" ht="15.5" x14ac:dyDescent="0.35">
      <c r="C186" t="s">
        <v>186</v>
      </c>
      <c r="I186" s="5">
        <v>-3060000000</v>
      </c>
      <c r="J186" s="5">
        <v>-3770000000</v>
      </c>
      <c r="K186" s="5">
        <v>1610000000</v>
      </c>
      <c r="L186" s="5">
        <v>1610000000</v>
      </c>
    </row>
    <row r="187" spans="3:16" ht="15.5" x14ac:dyDescent="0.35">
      <c r="C187" t="s">
        <v>187</v>
      </c>
      <c r="I187" s="6">
        <v>-6.5000000000000002E-2</v>
      </c>
      <c r="J187" s="6">
        <v>-0.1045</v>
      </c>
      <c r="K187" s="6">
        <v>5.0000000000000001E-4</v>
      </c>
      <c r="L187" s="6">
        <v>1.5E-3</v>
      </c>
      <c r="M187" s="6">
        <v>-6.0299999999999999E-2</v>
      </c>
      <c r="N187" s="6">
        <v>-1.9799999999999998E-2</v>
      </c>
      <c r="O187" s="6">
        <v>0.2198</v>
      </c>
      <c r="P187" s="6">
        <v>0.2903</v>
      </c>
    </row>
    <row r="188" spans="3:16" ht="15.5" x14ac:dyDescent="0.35">
      <c r="C188" t="s">
        <v>188</v>
      </c>
      <c r="I188" s="6">
        <v>-7.4400000000000008E-2</v>
      </c>
      <c r="J188" s="6">
        <v>-0.12770000000000001</v>
      </c>
      <c r="K188" s="6">
        <v>5.9999999999999995E-4</v>
      </c>
      <c r="L188" s="6">
        <v>1.8E-3</v>
      </c>
      <c r="M188" s="6">
        <v>-7.6499999999999999E-2</v>
      </c>
      <c r="N188" s="6">
        <v>-2.81E-2</v>
      </c>
      <c r="O188" s="6">
        <v>0.3296</v>
      </c>
      <c r="P188" s="6">
        <v>0.69220000000000004</v>
      </c>
    </row>
    <row r="189" spans="3:16" ht="15.5" x14ac:dyDescent="0.35">
      <c r="C189" t="s">
        <v>189</v>
      </c>
      <c r="I189" s="6">
        <v>-9.6999999999999989E-2</v>
      </c>
      <c r="J189" s="6">
        <v>-9.9600000000000008E-2</v>
      </c>
      <c r="K189" s="6">
        <v>-7.8000000000000005E-3</v>
      </c>
      <c r="L189" s="6">
        <v>8.9999999999999998E-4</v>
      </c>
      <c r="M189" s="6">
        <v>-2.6000000000000002E-2</v>
      </c>
      <c r="N189" s="6">
        <v>9.5299999999999996E-2</v>
      </c>
      <c r="O189" s="6">
        <v>0.57079999999999997</v>
      </c>
      <c r="P189" s="6">
        <v>1.8281999999999998</v>
      </c>
    </row>
    <row r="190" spans="3:16" ht="15.5" x14ac:dyDescent="0.35">
      <c r="C190" t="s">
        <v>190</v>
      </c>
    </row>
    <row r="191" spans="3:16" ht="15.5" x14ac:dyDescent="0.35">
      <c r="C191" t="s">
        <v>59</v>
      </c>
      <c r="I191" s="6">
        <v>10.62</v>
      </c>
      <c r="J191" s="6">
        <v>17.93</v>
      </c>
      <c r="K191" s="6">
        <v>1.6</v>
      </c>
      <c r="L191" s="6">
        <v>2.17</v>
      </c>
      <c r="M191" s="6">
        <v>1.74</v>
      </c>
      <c r="N191" s="5">
        <v>0</v>
      </c>
      <c r="O191" s="5">
        <v>0</v>
      </c>
      <c r="P191" s="5">
        <v>0</v>
      </c>
    </row>
    <row r="192" spans="3:16" ht="15.5" x14ac:dyDescent="0.35">
      <c r="C192" t="s">
        <v>56</v>
      </c>
      <c r="I192" s="5">
        <v>64</v>
      </c>
      <c r="J192" s="6">
        <v>68.33</v>
      </c>
      <c r="K192" s="6">
        <v>76.72</v>
      </c>
      <c r="L192" s="6">
        <v>75.28</v>
      </c>
      <c r="M192" s="6">
        <v>74.67</v>
      </c>
      <c r="N192" s="5">
        <v>90</v>
      </c>
      <c r="O192" s="6">
        <v>3762825.32</v>
      </c>
      <c r="P192" s="6">
        <v>1686451.87</v>
      </c>
    </row>
    <row r="193" spans="2:16" ht="15.5" x14ac:dyDescent="0.35">
      <c r="C193" t="s">
        <v>191</v>
      </c>
      <c r="I193" s="6">
        <v>10.63</v>
      </c>
      <c r="J193" s="6">
        <v>17.93</v>
      </c>
      <c r="K193" s="6">
        <v>1.6</v>
      </c>
      <c r="L193" s="6">
        <v>2.17</v>
      </c>
      <c r="M193" s="6">
        <v>1.74</v>
      </c>
      <c r="N193" s="5">
        <v>0</v>
      </c>
      <c r="O193" s="5">
        <v>0</v>
      </c>
      <c r="P193" s="5">
        <v>0</v>
      </c>
    </row>
    <row r="194" spans="2:16" ht="15.5" x14ac:dyDescent="0.35">
      <c r="C194" t="s">
        <v>192</v>
      </c>
      <c r="I194" s="6">
        <v>63.99</v>
      </c>
      <c r="J194" s="6">
        <v>68.31</v>
      </c>
      <c r="K194" s="6">
        <v>76.66</v>
      </c>
      <c r="L194" s="6">
        <v>75.040000000000006</v>
      </c>
      <c r="M194" s="6">
        <v>74.67</v>
      </c>
      <c r="N194" s="5">
        <v>90</v>
      </c>
      <c r="O194" s="6">
        <v>3762825.32</v>
      </c>
      <c r="P194" s="6">
        <v>1686451.87</v>
      </c>
    </row>
    <row r="195" spans="2:16" ht="15.5" x14ac:dyDescent="0.35">
      <c r="C195" t="s">
        <v>193</v>
      </c>
      <c r="N195" s="5">
        <v>0</v>
      </c>
      <c r="O195" s="5">
        <v>0</v>
      </c>
      <c r="P195" s="5">
        <v>0</v>
      </c>
    </row>
    <row r="196" spans="2:16" ht="15.5" x14ac:dyDescent="0.35">
      <c r="C196" t="s">
        <v>194</v>
      </c>
      <c r="O196" s="5">
        <v>0</v>
      </c>
      <c r="P196" s="5">
        <v>0</v>
      </c>
    </row>
    <row r="197" spans="2:16" ht="15.5" x14ac:dyDescent="0.35">
      <c r="C197" t="s">
        <v>26</v>
      </c>
      <c r="N197" s="5">
        <v>0</v>
      </c>
      <c r="O197" s="5">
        <v>0</v>
      </c>
      <c r="P197" s="5">
        <v>0</v>
      </c>
    </row>
    <row r="198" spans="2:16" ht="15.5" x14ac:dyDescent="0.35">
      <c r="C198" t="s">
        <v>23</v>
      </c>
      <c r="I198" s="5">
        <v>-1000000000</v>
      </c>
      <c r="J198" s="5">
        <v>-1000000000</v>
      </c>
      <c r="K198" s="5">
        <v>-7000000000</v>
      </c>
      <c r="L198" s="5">
        <v>-6000000000</v>
      </c>
      <c r="M198" s="5">
        <v>-1000000000</v>
      </c>
      <c r="N198" s="5">
        <v>-2000000000</v>
      </c>
      <c r="O198" s="5">
        <v>-2000000000</v>
      </c>
      <c r="P198" s="5">
        <v>0</v>
      </c>
    </row>
    <row r="199" spans="2:16" ht="15.5" x14ac:dyDescent="0.35">
      <c r="C199" t="s">
        <v>195</v>
      </c>
      <c r="I199" s="5">
        <v>24000000000</v>
      </c>
      <c r="J199" s="5">
        <v>24000000000</v>
      </c>
      <c r="K199" s="5">
        <v>32000000000</v>
      </c>
      <c r="L199" s="5">
        <v>28000000000</v>
      </c>
      <c r="M199" s="5">
        <v>36000000000</v>
      </c>
      <c r="N199" s="5">
        <v>18000000000</v>
      </c>
      <c r="O199" s="5">
        <v>27000000000</v>
      </c>
      <c r="P199" s="5">
        <v>20000000000</v>
      </c>
    </row>
    <row r="200" spans="2:16" ht="15.5" x14ac:dyDescent="0.35">
      <c r="C200" t="s">
        <v>196</v>
      </c>
      <c r="I200" s="5">
        <v>1000000000</v>
      </c>
      <c r="J200" s="5">
        <v>-9000000000</v>
      </c>
      <c r="K200" s="5">
        <v>11000000000</v>
      </c>
      <c r="L200" s="5">
        <v>2000000000</v>
      </c>
      <c r="M200" s="5">
        <v>-7000000000</v>
      </c>
      <c r="N200" s="5">
        <v>0</v>
      </c>
      <c r="O200" s="5">
        <v>10000000000</v>
      </c>
      <c r="P200" s="5">
        <v>14000000000</v>
      </c>
    </row>
    <row r="201" spans="2:16" ht="15.5" x14ac:dyDescent="0.35">
      <c r="C201" t="s">
        <v>197</v>
      </c>
      <c r="I201" s="5">
        <v>0</v>
      </c>
      <c r="J201" s="5">
        <v>0</v>
      </c>
      <c r="K201" s="5">
        <v>-6000000000</v>
      </c>
      <c r="L201" s="5">
        <v>3000000000</v>
      </c>
      <c r="M201" s="5">
        <v>-22000000000</v>
      </c>
      <c r="N201" s="5">
        <v>-7000000000</v>
      </c>
      <c r="O201" s="5">
        <v>0</v>
      </c>
      <c r="P201" s="5">
        <v>0</v>
      </c>
    </row>
    <row r="202" spans="2:16" ht="15.5" x14ac:dyDescent="0.35">
      <c r="C202" t="s">
        <v>15</v>
      </c>
      <c r="I202" s="5">
        <v>1000000000</v>
      </c>
      <c r="J202" s="5">
        <v>-9000000000</v>
      </c>
      <c r="K202" s="5">
        <v>4000000000</v>
      </c>
      <c r="L202" s="5">
        <v>5000000000</v>
      </c>
      <c r="M202" s="5">
        <v>-28000000000</v>
      </c>
      <c r="N202" s="5">
        <v>-7000000000</v>
      </c>
      <c r="O202" s="5">
        <v>9000000000</v>
      </c>
      <c r="P202" s="5">
        <v>13000000000</v>
      </c>
    </row>
    <row r="203" spans="2:16" ht="15.5" x14ac:dyDescent="0.35">
      <c r="C203" t="s">
        <v>17</v>
      </c>
      <c r="I203" s="6">
        <v>1.04</v>
      </c>
      <c r="J203" s="6">
        <v>-12.83</v>
      </c>
      <c r="K203" s="6">
        <v>6.48</v>
      </c>
      <c r="L203" s="6">
        <v>7.08</v>
      </c>
      <c r="M203" s="6">
        <v>-42.62</v>
      </c>
      <c r="N203" s="6">
        <v>-14.21</v>
      </c>
      <c r="O203" s="6">
        <v>899292.91</v>
      </c>
      <c r="P203" s="6">
        <v>1280562.76</v>
      </c>
    </row>
    <row r="205" spans="2:16" ht="15.5" x14ac:dyDescent="0.35">
      <c r="B205" t="s">
        <v>198</v>
      </c>
      <c r="C205" t="s">
        <v>199</v>
      </c>
      <c r="D205" s="5">
        <v>-1000000000</v>
      </c>
      <c r="E205" s="5">
        <v>-555000000</v>
      </c>
      <c r="F205" s="5">
        <v>950000000</v>
      </c>
      <c r="G205" s="5">
        <v>-1000000000</v>
      </c>
      <c r="H205" s="5">
        <v>-3000000000</v>
      </c>
      <c r="I205" s="5">
        <v>-3000000000</v>
      </c>
      <c r="J205" s="5">
        <v>-6000000000</v>
      </c>
      <c r="K205" s="5">
        <v>29000000</v>
      </c>
      <c r="L205" s="5">
        <v>90000000</v>
      </c>
      <c r="M205" s="5">
        <v>-4000000000</v>
      </c>
      <c r="N205" s="5">
        <v>-1000000000</v>
      </c>
      <c r="O205" s="5">
        <v>13000000000</v>
      </c>
      <c r="P205" s="5">
        <v>12000000000</v>
      </c>
    </row>
    <row r="206" spans="2:16" ht="15.5" x14ac:dyDescent="0.35">
      <c r="C206" t="s">
        <v>47</v>
      </c>
      <c r="D206" s="6">
        <v>-1.51</v>
      </c>
      <c r="E206" s="6">
        <v>-0.76</v>
      </c>
      <c r="F206" s="6">
        <v>1.3</v>
      </c>
      <c r="G206" s="6">
        <v>-1.89</v>
      </c>
      <c r="H206" s="6">
        <v>-4.54</v>
      </c>
      <c r="I206" s="6">
        <v>-4.33</v>
      </c>
      <c r="J206" s="6">
        <v>-7.93</v>
      </c>
      <c r="K206" s="6">
        <v>0.04</v>
      </c>
      <c r="L206" s="6">
        <v>0.12</v>
      </c>
      <c r="M206" s="6">
        <v>-5.19</v>
      </c>
      <c r="N206" s="6">
        <v>-1.72</v>
      </c>
      <c r="O206" s="6">
        <v>17.75</v>
      </c>
      <c r="P206" s="6">
        <v>16.71</v>
      </c>
    </row>
    <row r="207" spans="2:16" ht="15.5" x14ac:dyDescent="0.35">
      <c r="C207" t="s">
        <v>200</v>
      </c>
      <c r="D207" s="5">
        <v>1000000000</v>
      </c>
      <c r="E207" s="5">
        <v>467000000</v>
      </c>
      <c r="F207" s="5">
        <v>2000000000</v>
      </c>
      <c r="G207" s="5">
        <v>786000000</v>
      </c>
      <c r="H207" s="5">
        <v>4000000000</v>
      </c>
      <c r="I207" s="5">
        <v>5000000000</v>
      </c>
      <c r="J207" s="5">
        <v>10000000000</v>
      </c>
      <c r="K207" s="5">
        <v>16000000000</v>
      </c>
      <c r="L207" s="5">
        <v>15000000000</v>
      </c>
      <c r="M207" s="5">
        <v>11000000000</v>
      </c>
      <c r="N207" s="5">
        <v>20000000000</v>
      </c>
      <c r="O207" s="5">
        <v>68000000000</v>
      </c>
      <c r="P207" s="5">
        <v>43000000000</v>
      </c>
    </row>
    <row r="208" spans="2:16" ht="15.5" x14ac:dyDescent="0.35">
      <c r="C208" t="s">
        <v>201</v>
      </c>
      <c r="I208" s="6">
        <v>-48.04</v>
      </c>
    </row>
    <row r="209" spans="3:9" ht="15.5" x14ac:dyDescent="0.35">
      <c r="C209" t="s">
        <v>281</v>
      </c>
      <c r="I209" s="6">
        <v>-76.12</v>
      </c>
    </row>
    <row r="210" spans="3:9" ht="15.5" x14ac:dyDescent="0.35">
      <c r="C210" t="s">
        <v>202</v>
      </c>
      <c r="I210" s="6">
        <v>6.95</v>
      </c>
    </row>
    <row r="211" spans="3:9" ht="15.5" x14ac:dyDescent="0.35">
      <c r="C211" t="s">
        <v>282</v>
      </c>
      <c r="I211" s="6">
        <v>-1.3100000000000001E-2</v>
      </c>
    </row>
    <row r="212" spans="3:9" ht="15.5" x14ac:dyDescent="0.35">
      <c r="C212" t="s">
        <v>283</v>
      </c>
      <c r="I212" s="6">
        <v>31.64</v>
      </c>
    </row>
    <row r="213" spans="3:9" ht="15.5" x14ac:dyDescent="0.35">
      <c r="C213" t="s">
        <v>203</v>
      </c>
      <c r="I213" s="6">
        <v>3.13</v>
      </c>
    </row>
    <row r="214" spans="3:9" ht="15.5" x14ac:dyDescent="0.35">
      <c r="C214" t="s">
        <v>284</v>
      </c>
      <c r="I214" s="6">
        <v>-141.94</v>
      </c>
    </row>
    <row r="215" spans="3:9" ht="15.5" x14ac:dyDescent="0.35">
      <c r="C215" t="s">
        <v>285</v>
      </c>
      <c r="I215" s="6">
        <v>-14.16</v>
      </c>
    </row>
    <row r="216" spans="3:9" ht="15.5" x14ac:dyDescent="0.35">
      <c r="C216" t="s">
        <v>286</v>
      </c>
      <c r="I216" s="6">
        <v>-44.67</v>
      </c>
    </row>
    <row r="217" spans="3:9" ht="15.5" x14ac:dyDescent="0.35">
      <c r="C217" t="s">
        <v>287</v>
      </c>
      <c r="I217" s="6">
        <v>-79.33</v>
      </c>
    </row>
    <row r="218" spans="3:9" ht="15.5" x14ac:dyDescent="0.35">
      <c r="C218" t="s">
        <v>288</v>
      </c>
      <c r="I218" s="6">
        <v>-1.67</v>
      </c>
    </row>
    <row r="219" spans="3:9" ht="15.5" x14ac:dyDescent="0.35">
      <c r="C219" t="s">
        <v>289</v>
      </c>
      <c r="I219" s="6">
        <v>-0.34</v>
      </c>
    </row>
    <row r="220" spans="3:9" ht="15.5" x14ac:dyDescent="0.35">
      <c r="C220" t="s">
        <v>290</v>
      </c>
      <c r="I220" s="6">
        <v>-2.86</v>
      </c>
    </row>
    <row r="221" spans="3:9" ht="15.5" x14ac:dyDescent="0.35">
      <c r="C221" t="s">
        <v>204</v>
      </c>
      <c r="I221" s="6">
        <v>-4.54</v>
      </c>
    </row>
    <row r="222" spans="3:9" ht="15.5" x14ac:dyDescent="0.35">
      <c r="C222" t="s">
        <v>291</v>
      </c>
      <c r="I222" s="6">
        <v>6.89</v>
      </c>
    </row>
    <row r="223" spans="3:9" ht="15.5" x14ac:dyDescent="0.35">
      <c r="C223" t="s">
        <v>205</v>
      </c>
      <c r="D223" s="6">
        <v>1.95</v>
      </c>
    </row>
    <row r="224" spans="3:9" ht="15.5" x14ac:dyDescent="0.35">
      <c r="C224" t="s">
        <v>206</v>
      </c>
      <c r="I224" s="6">
        <v>69.55</v>
      </c>
    </row>
    <row r="225" spans="3:9" ht="15.5" x14ac:dyDescent="0.35">
      <c r="C225" t="s">
        <v>292</v>
      </c>
      <c r="I225" s="6">
        <v>-15.4</v>
      </c>
    </row>
    <row r="226" spans="3:9" ht="15.5" x14ac:dyDescent="0.35">
      <c r="C226" t="s">
        <v>207</v>
      </c>
      <c r="D226" s="6">
        <v>18.399999999999999</v>
      </c>
    </row>
    <row r="227" spans="3:9" ht="15.5" x14ac:dyDescent="0.35">
      <c r="C227" t="s">
        <v>208</v>
      </c>
      <c r="D227" s="6">
        <v>10.37</v>
      </c>
    </row>
    <row r="228" spans="3:9" ht="15.5" x14ac:dyDescent="0.35">
      <c r="C228" t="s">
        <v>209</v>
      </c>
      <c r="D228" s="6">
        <v>0.1</v>
      </c>
    </row>
    <row r="229" spans="3:9" ht="15.5" x14ac:dyDescent="0.35">
      <c r="C229" t="s">
        <v>210</v>
      </c>
      <c r="D229" s="6">
        <v>1.1000000000000001</v>
      </c>
    </row>
    <row r="230" spans="3:9" ht="15.5" x14ac:dyDescent="0.35">
      <c r="C230" t="s">
        <v>13</v>
      </c>
      <c r="D230" s="5">
        <v>-11000000000</v>
      </c>
    </row>
    <row r="231" spans="3:9" ht="15.5" x14ac:dyDescent="0.35">
      <c r="C231" t="s">
        <v>211</v>
      </c>
      <c r="I231" s="6">
        <v>13.1</v>
      </c>
    </row>
    <row r="232" spans="3:9" ht="15.5" x14ac:dyDescent="0.35">
      <c r="C232" t="s">
        <v>212</v>
      </c>
      <c r="I232" s="6">
        <v>-3.73E-2</v>
      </c>
    </row>
    <row r="233" spans="3:9" ht="15.5" x14ac:dyDescent="0.35">
      <c r="C233" t="s">
        <v>213</v>
      </c>
      <c r="I233" s="6">
        <v>-4.1200000000000001E-2</v>
      </c>
    </row>
    <row r="234" spans="3:9" ht="15.5" x14ac:dyDescent="0.35">
      <c r="C234" t="s">
        <v>214</v>
      </c>
      <c r="I234" s="6">
        <v>-7.1099999999999997E-2</v>
      </c>
    </row>
    <row r="235" spans="3:9" ht="15.5" x14ac:dyDescent="0.35">
      <c r="C235" t="s">
        <v>297</v>
      </c>
      <c r="I235" s="6">
        <v>-1.7299999999999999E-2</v>
      </c>
    </row>
    <row r="236" spans="3:9" ht="15.5" x14ac:dyDescent="0.35">
      <c r="C236" t="s">
        <v>215</v>
      </c>
      <c r="D236" s="6">
        <v>118.51</v>
      </c>
    </row>
    <row r="237" spans="3:9" ht="15.5" x14ac:dyDescent="0.35">
      <c r="C237" t="s">
        <v>216</v>
      </c>
      <c r="D237" s="6">
        <v>1178.74</v>
      </c>
    </row>
    <row r="238" spans="3:9" ht="15.5" x14ac:dyDescent="0.35">
      <c r="C238" t="s">
        <v>217</v>
      </c>
      <c r="D238" s="6">
        <v>13.47</v>
      </c>
    </row>
    <row r="239" spans="3:9" ht="15.5" x14ac:dyDescent="0.35">
      <c r="C239" t="s">
        <v>218</v>
      </c>
      <c r="D239" s="6">
        <v>1283.78</v>
      </c>
    </row>
    <row r="240" spans="3:9" ht="15.5" x14ac:dyDescent="0.35">
      <c r="C240" t="s">
        <v>219</v>
      </c>
      <c r="D240" s="6">
        <v>0.77</v>
      </c>
    </row>
    <row r="241" spans="3:9" ht="15.5" x14ac:dyDescent="0.35">
      <c r="C241" t="s">
        <v>298</v>
      </c>
      <c r="I241" s="6">
        <v>0.1</v>
      </c>
    </row>
    <row r="242" spans="3:9" ht="15.5" x14ac:dyDescent="0.35">
      <c r="C242" t="s">
        <v>299</v>
      </c>
      <c r="I242" s="6">
        <v>0.17</v>
      </c>
    </row>
    <row r="243" spans="3:9" ht="15.5" x14ac:dyDescent="0.35">
      <c r="C243" t="s">
        <v>43</v>
      </c>
      <c r="I243" s="5">
        <v>160000000000</v>
      </c>
    </row>
    <row r="244" spans="3:9" ht="15.5" x14ac:dyDescent="0.35">
      <c r="C244" t="s">
        <v>220</v>
      </c>
      <c r="I244" s="5">
        <v>158000000000</v>
      </c>
    </row>
    <row r="245" spans="3:9" ht="15.5" x14ac:dyDescent="0.35">
      <c r="C245" t="s">
        <v>221</v>
      </c>
      <c r="I245" s="5">
        <v>733420000</v>
      </c>
    </row>
    <row r="246" spans="3:9" ht="15.5" x14ac:dyDescent="0.35">
      <c r="C246" t="s">
        <v>222</v>
      </c>
      <c r="I246" s="6">
        <v>0.57150000000000001</v>
      </c>
    </row>
    <row r="247" spans="3:9" ht="15.5" x14ac:dyDescent="0.35">
      <c r="C247" t="s">
        <v>223</v>
      </c>
      <c r="D247" s="6">
        <v>0.15090000000000001</v>
      </c>
    </row>
    <row r="248" spans="3:9" ht="15.5" x14ac:dyDescent="0.35">
      <c r="C248" t="s">
        <v>224</v>
      </c>
      <c r="D248" s="6">
        <v>-0.72310000000000008</v>
      </c>
    </row>
    <row r="249" spans="3:9" ht="15.5" x14ac:dyDescent="0.35">
      <c r="C249" t="s">
        <v>225</v>
      </c>
      <c r="D249" s="6">
        <v>-0.77500000000000002</v>
      </c>
    </row>
    <row r="250" spans="3:9" ht="15.5" x14ac:dyDescent="0.35">
      <c r="C250" t="s">
        <v>226</v>
      </c>
      <c r="D250" s="6">
        <v>3.1899999999999998E-2</v>
      </c>
    </row>
    <row r="251" spans="3:9" ht="15.5" x14ac:dyDescent="0.35">
      <c r="C251" t="s">
        <v>227</v>
      </c>
      <c r="D251" s="6">
        <v>-0.76930000000000009</v>
      </c>
    </row>
    <row r="252" spans="3:9" ht="15.5" x14ac:dyDescent="0.35">
      <c r="C252" t="s">
        <v>228</v>
      </c>
      <c r="D252" s="6">
        <v>-0.41</v>
      </c>
    </row>
    <row r="253" spans="3:9" ht="15.5" x14ac:dyDescent="0.35">
      <c r="C253" t="s">
        <v>229</v>
      </c>
      <c r="I253" s="5">
        <v>5</v>
      </c>
    </row>
    <row r="254" spans="3:9" ht="15.5" x14ac:dyDescent="0.35">
      <c r="C254" t="s">
        <v>230</v>
      </c>
      <c r="I254" s="6">
        <v>0.06</v>
      </c>
    </row>
    <row r="255" spans="3:9" ht="15.5" x14ac:dyDescent="0.35">
      <c r="C255" t="s">
        <v>231</v>
      </c>
      <c r="I255" s="6">
        <v>0.17</v>
      </c>
    </row>
    <row r="256" spans="3:9" ht="15.5" x14ac:dyDescent="0.35">
      <c r="C256" t="s">
        <v>233</v>
      </c>
      <c r="I256" s="6">
        <v>0.25</v>
      </c>
    </row>
    <row r="257" spans="3:9" ht="15.5" x14ac:dyDescent="0.35">
      <c r="C257" t="s">
        <v>234</v>
      </c>
      <c r="I257" s="6">
        <v>0.06</v>
      </c>
    </row>
    <row r="258" spans="3:9" ht="15.5" x14ac:dyDescent="0.35">
      <c r="C258" t="s">
        <v>235</v>
      </c>
      <c r="I258" s="6">
        <v>0.21</v>
      </c>
    </row>
    <row r="259" spans="3:9" ht="15.5" x14ac:dyDescent="0.35">
      <c r="C259" t="s">
        <v>236</v>
      </c>
      <c r="I259" s="6">
        <v>0.06</v>
      </c>
    </row>
    <row r="260" spans="3:9" ht="15.5" x14ac:dyDescent="0.35">
      <c r="C260" t="s">
        <v>300</v>
      </c>
      <c r="I260" s="5">
        <v>5000000000</v>
      </c>
    </row>
    <row r="261" spans="3:9" ht="15.5" x14ac:dyDescent="0.35">
      <c r="C261" t="s">
        <v>301</v>
      </c>
      <c r="I261" s="5">
        <v>2000000000</v>
      </c>
    </row>
    <row r="262" spans="3:9" ht="15.5" x14ac:dyDescent="0.35">
      <c r="C262" t="s">
        <v>302</v>
      </c>
      <c r="I262" s="5">
        <v>-2000000000</v>
      </c>
    </row>
    <row r="263" spans="3:9" ht="15.5" x14ac:dyDescent="0.35">
      <c r="C263" t="s">
        <v>303</v>
      </c>
      <c r="I263" s="5">
        <v>-2000000000</v>
      </c>
    </row>
    <row r="264" spans="3:9" ht="15.5" x14ac:dyDescent="0.35">
      <c r="C264" t="s">
        <v>237</v>
      </c>
      <c r="D264" s="5">
        <v>1000000000</v>
      </c>
    </row>
    <row r="265" spans="3:9" ht="15.5" x14ac:dyDescent="0.35">
      <c r="C265" t="s">
        <v>238</v>
      </c>
      <c r="D265" s="5">
        <v>56000000000</v>
      </c>
    </row>
    <row r="266" spans="3:9" ht="15.5" x14ac:dyDescent="0.35">
      <c r="C266" t="s">
        <v>239</v>
      </c>
      <c r="D266" s="5">
        <v>5000000000</v>
      </c>
    </row>
    <row r="267" spans="3:9" ht="15.5" x14ac:dyDescent="0.35">
      <c r="C267" t="s">
        <v>183</v>
      </c>
      <c r="D267" s="5">
        <v>33000000000</v>
      </c>
    </row>
    <row r="268" spans="3:9" ht="15.5" x14ac:dyDescent="0.35">
      <c r="C268" t="s">
        <v>182</v>
      </c>
      <c r="I268" s="5">
        <v>51000000000</v>
      </c>
    </row>
    <row r="269" spans="3:9" ht="15.5" x14ac:dyDescent="0.35">
      <c r="C269" t="s">
        <v>21</v>
      </c>
      <c r="D269" s="5">
        <v>-1000000000</v>
      </c>
    </row>
    <row r="270" spans="3:9" ht="15.5" x14ac:dyDescent="0.35">
      <c r="C270" t="s">
        <v>240</v>
      </c>
      <c r="I270" s="5">
        <v>51000000000</v>
      </c>
    </row>
    <row r="271" spans="3:9" ht="15.5" x14ac:dyDescent="0.35">
      <c r="C271" t="s">
        <v>304</v>
      </c>
      <c r="I271" s="5">
        <v>-1000000000</v>
      </c>
    </row>
    <row r="272" spans="3:9" ht="15.5" x14ac:dyDescent="0.35">
      <c r="C272" t="s">
        <v>305</v>
      </c>
      <c r="I272" s="5">
        <v>-10000000000</v>
      </c>
    </row>
    <row r="273" spans="3:9" ht="15.5" x14ac:dyDescent="0.35">
      <c r="C273" t="s">
        <v>306</v>
      </c>
      <c r="I273" s="5">
        <v>10000000000</v>
      </c>
    </row>
    <row r="274" spans="3:9" ht="15.5" x14ac:dyDescent="0.35">
      <c r="C274" t="s">
        <v>307</v>
      </c>
      <c r="I274" s="5">
        <v>-10000000000</v>
      </c>
    </row>
    <row r="275" spans="3:9" ht="15.5" x14ac:dyDescent="0.35">
      <c r="C275" t="s">
        <v>308</v>
      </c>
      <c r="I275" s="5">
        <v>-11000000000</v>
      </c>
    </row>
  </sheetData>
  <pageMargins left="0.7" right="0.7" top="0.75" bottom="0.75" header="0.3" footer="0.3"/>
  <ignoredErrors>
    <ignoredError sqref="A1:P276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31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648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649</v>
      </c>
      <c r="D2" s="2" vm="84">
        <f ca="1">IFERROR(_xlfn.STOCKHISTORY("XIDX:" &amp; $C$1, D3, , 0, 0, 1), "Libur")</f>
        <v>4000</v>
      </c>
      <c r="E2" s="2" vm="85">
        <f ca="1">IFERROR(_xlfn.STOCKHISTORY("XIDX:" &amp; $C$1, E3, , 0, 0, 1), "Libur")</f>
        <v>3770</v>
      </c>
      <c r="H2" s="2" vm="85">
        <f ca="1">IFERROR(INDEX(D2:G2,COUNT(D2:G2)),"")</f>
        <v>3770</v>
      </c>
      <c r="I2" s="2" vm="86">
        <f t="shared" ref="I2:P2" ca="1" si="0">IFERROR(_xlfn.STOCKHISTORY("XIDX:" &amp; $C$1, I1, , 0, 0, 1), "Libur")</f>
        <v>3710</v>
      </c>
      <c r="J2" s="2" vm="87">
        <f t="shared" ca="1" si="0"/>
        <v>5300</v>
      </c>
      <c r="K2" s="2" vm="88">
        <f t="shared" ca="1" si="0"/>
        <v>5650</v>
      </c>
      <c r="L2" s="2" vm="89">
        <f t="shared" ca="1" si="0"/>
        <v>6975</v>
      </c>
      <c r="M2" s="2" vm="90">
        <f t="shared" ca="1" si="0"/>
        <v>3700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</row>
    <row r="3" spans="1:1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6" ht="15.5" x14ac:dyDescent="0.35">
      <c r="B4" t="s">
        <v>5</v>
      </c>
      <c r="C4" t="s">
        <v>6</v>
      </c>
      <c r="D4" s="2">
        <f>IFERROR(INDEX(D51:D500,MATCH($C$4,$C$51:$C$500,0)),"")</f>
        <v>210382051</v>
      </c>
      <c r="E4" s="2">
        <f>IFERROR(INDEX(E51:E500,MATCH($C$4,$C$51:$C$500,0)),"")</f>
        <v>163794697</v>
      </c>
      <c r="H4" s="2">
        <f>IFERROR(SUM(D4:G4)*(4/MAX(1,COUNT(D4:G4))),"")</f>
        <v>748353496</v>
      </c>
      <c r="I4" s="2">
        <f t="shared" ref="I4:P4" si="1">IFERROR(INDEX(I51:I500,MATCH($C$4,$C$51:$C$500,0)),"")</f>
        <v>666874493</v>
      </c>
      <c r="J4" s="2">
        <f t="shared" si="1"/>
        <v>766734814</v>
      </c>
      <c r="K4" s="2">
        <f t="shared" si="1"/>
        <v>917050635</v>
      </c>
      <c r="L4" s="2">
        <f t="shared" si="1"/>
        <v>1064724374</v>
      </c>
      <c r="M4" s="2">
        <f t="shared" si="1"/>
        <v>693281245</v>
      </c>
      <c r="N4" s="2">
        <f t="shared" si="1"/>
        <v>298979996</v>
      </c>
      <c r="O4" s="2">
        <f t="shared" si="1"/>
        <v>301009337</v>
      </c>
      <c r="P4" s="2">
        <f t="shared" si="1"/>
        <v>219490110</v>
      </c>
    </row>
    <row r="5" spans="1:16" ht="15.5" x14ac:dyDescent="0.35">
      <c r="B5" t="s">
        <v>7</v>
      </c>
      <c r="C5" t="s">
        <v>8</v>
      </c>
      <c r="D5" s="2">
        <f>IFERROR(INDEX(D51:D500,MATCH($C$5,$C$51:$C$500,0)),"")</f>
        <v>18372459</v>
      </c>
      <c r="E5" s="2">
        <f>IFERROR(INDEX(E51:E500,MATCH($C$5,$C$51:$C$500,0)),"")</f>
        <v>17341075</v>
      </c>
      <c r="H5" s="2">
        <f>IFERROR(SUM(D5:G5)*(4/MAX(1,COUNT(D5:G5))),"")</f>
        <v>71427068</v>
      </c>
      <c r="I5" s="2">
        <f t="shared" ref="I5:P5" si="2">IFERROR(INDEX(I51:I500,MATCH($C$5,$C$51:$C$500,0)),"")</f>
        <v>66612467</v>
      </c>
      <c r="J5" s="2">
        <f t="shared" si="2"/>
        <v>112483271</v>
      </c>
      <c r="K5" s="2">
        <f t="shared" si="2"/>
        <v>227873968</v>
      </c>
      <c r="L5" s="2">
        <f t="shared" si="2"/>
        <v>352315083</v>
      </c>
      <c r="M5" s="2">
        <f t="shared" si="2"/>
        <v>270647691</v>
      </c>
      <c r="N5" s="2">
        <f t="shared" si="2"/>
        <v>40258660</v>
      </c>
      <c r="O5" s="2">
        <f t="shared" si="2"/>
        <v>31877971</v>
      </c>
      <c r="P5" s="2">
        <f t="shared" si="2"/>
        <v>5653751</v>
      </c>
    </row>
    <row r="6" spans="1:16" ht="15.5" x14ac:dyDescent="0.35">
      <c r="B6" t="s">
        <v>9</v>
      </c>
      <c r="C6" t="s">
        <v>10</v>
      </c>
      <c r="D6" s="2">
        <f>IFERROR(INDEX(D51:D500,MATCH($C$6,$C$51:$C$500,0)),"")</f>
        <v>583825356</v>
      </c>
      <c r="E6" s="2">
        <f>IFERROR(INDEX(E51:E500,MATCH($C$6,$C$51:$C$500,0)),"")</f>
        <v>607713252</v>
      </c>
      <c r="H6" s="2">
        <f>IFERROR(INDEX(D6:G6,COUNT(D6:G6)),"")</f>
        <v>607713252</v>
      </c>
      <c r="I6" s="2">
        <f t="shared" ref="I6:P6" si="3">IFERROR(INDEX(I51:I500,MATCH($C$6,$C$51:$C$500,0)),"")</f>
        <v>589648330</v>
      </c>
      <c r="J6" s="2">
        <f t="shared" si="3"/>
        <v>581699560</v>
      </c>
      <c r="K6" s="2">
        <f t="shared" si="3"/>
        <v>585662403</v>
      </c>
      <c r="L6" s="2">
        <f t="shared" si="3"/>
        <v>566691463</v>
      </c>
      <c r="M6" s="2">
        <f t="shared" si="3"/>
        <v>402617027</v>
      </c>
      <c r="N6" s="2">
        <f t="shared" si="3"/>
        <v>165182374</v>
      </c>
      <c r="O6" s="2">
        <f t="shared" si="3"/>
        <v>170246370</v>
      </c>
      <c r="P6" s="2">
        <f t="shared" si="3"/>
        <v>153935655</v>
      </c>
    </row>
    <row r="7" spans="1:16" ht="15.5" x14ac:dyDescent="0.35">
      <c r="B7" t="s">
        <v>11</v>
      </c>
      <c r="C7" t="s">
        <v>12</v>
      </c>
      <c r="D7" s="3">
        <f>IFERROR(INDEX(D51:D500,MATCH($C$7,$C$51:$C$500,0))/1000000000,"")</f>
        <v>3.56</v>
      </c>
      <c r="E7" s="3">
        <f>IFERROR(INDEX(E51:E500,MATCH($C$7,$C$51:$C$500,0))/1000000000,"")</f>
        <v>3.56</v>
      </c>
      <c r="H7" s="3">
        <f>IFERROR(INDEX(D7:G7,COUNT(D7:G7)),"")</f>
        <v>3.56</v>
      </c>
      <c r="I7" s="3">
        <f t="shared" ref="I7:P7" si="4">IFERROR(INDEX(I51:I500,MATCH($C$7,$C$51:$C$500,0))/1000000000,"")</f>
        <v>3.56</v>
      </c>
      <c r="J7" s="3">
        <f t="shared" si="4"/>
        <v>3.56</v>
      </c>
      <c r="K7" s="3">
        <f t="shared" si="4"/>
        <v>3.56</v>
      </c>
      <c r="L7" s="3">
        <f t="shared" si="4"/>
        <v>3.56</v>
      </c>
      <c r="M7" s="3">
        <f t="shared" si="4"/>
        <v>3.56</v>
      </c>
      <c r="N7" s="3">
        <f t="shared" si="4"/>
        <v>0</v>
      </c>
      <c r="O7" s="3">
        <f t="shared" si="4"/>
        <v>0</v>
      </c>
      <c r="P7" s="3">
        <f t="shared" si="4"/>
        <v>0</v>
      </c>
    </row>
    <row r="8" spans="1:1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919000000000</v>
      </c>
      <c r="E8" s="2">
        <f>IFERROR(INDEX(E51:E500,MATCH("Free cash flow (Quarter)",$C$51:$C$500,0)),"")</f>
        <v>850000000000</v>
      </c>
      <c r="H8" s="2">
        <f>IFERROR(INDEX(D8:G8,COUNT(D8:G8)),"")</f>
        <v>850000000000</v>
      </c>
      <c r="I8" s="2">
        <f t="shared" ref="I8:P8" si="5">IFERROR(INDEX(I51:I500,MATCH($C$8,$C$51:$C$500,0)),"")</f>
        <v>2231000000000</v>
      </c>
      <c r="J8" s="2">
        <f t="shared" si="5"/>
        <v>1506000000000</v>
      </c>
      <c r="K8" s="2">
        <f t="shared" si="5"/>
        <v>2677000000000</v>
      </c>
      <c r="L8" s="2">
        <f t="shared" si="5"/>
        <v>4554000000000</v>
      </c>
      <c r="M8" s="2">
        <f t="shared" si="5"/>
        <v>3839000000000</v>
      </c>
      <c r="N8" s="2">
        <f t="shared" si="5"/>
        <v>1450000000000</v>
      </c>
      <c r="O8" s="2">
        <f t="shared" si="5"/>
        <v>659000000000</v>
      </c>
      <c r="P8" s="2">
        <f t="shared" si="5"/>
        <v>292000000000</v>
      </c>
    </row>
    <row r="9" spans="1:16" ht="15.5" x14ac:dyDescent="0.35">
      <c r="A9" t="s">
        <v>16</v>
      </c>
      <c r="C9" t="s">
        <v>17</v>
      </c>
      <c r="D9" s="3">
        <f>IFERROR(INDEX(D51:D500,MATCH("Free cash flow per share (Quarter)",$C$51:$C$500,0)),"")</f>
        <v>258.57</v>
      </c>
      <c r="E9" s="3">
        <f>IFERROR(INDEX(E51:E500,MATCH("Free cash flow per share (Quarter)",$C$51:$C$500,0)),"")</f>
        <v>239.14</v>
      </c>
      <c r="H9" s="3">
        <f>IFERROR(INDEX(D9:G9,COUNT(D9:G9)),"")</f>
        <v>239.14</v>
      </c>
      <c r="I9" s="3">
        <f t="shared" ref="I9:P9" si="6">IFERROR(INDEX(I51:I500,MATCH($C$9,$C$51:$C$500,0)),"")</f>
        <v>627.52</v>
      </c>
      <c r="J9" s="3">
        <f t="shared" si="6"/>
        <v>423.54</v>
      </c>
      <c r="K9" s="3">
        <f t="shared" si="6"/>
        <v>752.92</v>
      </c>
      <c r="L9" s="3">
        <f t="shared" si="6"/>
        <v>1280.8699999999999</v>
      </c>
      <c r="M9" s="3">
        <f t="shared" si="6"/>
        <v>1079.6199999999999</v>
      </c>
      <c r="N9" s="3">
        <f t="shared" si="6"/>
        <v>453225.68</v>
      </c>
      <c r="O9" s="3">
        <f t="shared" si="6"/>
        <v>205943.05</v>
      </c>
      <c r="P9" s="3">
        <f t="shared" si="6"/>
        <v>91141.91</v>
      </c>
    </row>
    <row r="10" spans="1:16" ht="15.5" x14ac:dyDescent="0.35">
      <c r="C10" t="s">
        <v>18</v>
      </c>
      <c r="D10" s="3">
        <f ca="1">IFERROR(IF(D9=0,"",D2/D9),"")</f>
        <v>15.469698727617279</v>
      </c>
      <c r="E10" s="3">
        <f ca="1">IFERROR(IF(E9=0,"",E2/E9),"")</f>
        <v>15.764823952496446</v>
      </c>
      <c r="I10" s="3">
        <f t="shared" ref="I10:P10" ca="1" si="7">IFERROR(IF(I9=0,"",I2/I9),"")</f>
        <v>5.9121621621621623</v>
      </c>
      <c r="J10" s="3">
        <f t="shared" ca="1" si="7"/>
        <v>12.513576049487652</v>
      </c>
      <c r="K10" s="3">
        <f t="shared" ca="1" si="7"/>
        <v>7.5041173032991555</v>
      </c>
      <c r="L10" s="3">
        <f t="shared" ca="1" si="7"/>
        <v>5.445517499824339</v>
      </c>
      <c r="M10" s="3">
        <f t="shared" ca="1" si="7"/>
        <v>3.4271317685852432</v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</row>
    <row r="11" spans="1:16" ht="15.5" x14ac:dyDescent="0.35">
      <c r="B11" t="s">
        <v>19</v>
      </c>
      <c r="C11" t="s">
        <v>20</v>
      </c>
      <c r="D11" s="2">
        <f>IFERROR(INDEX(D51:D500,MATCH($C$11,$C$51:$C$500,0)),"")</f>
        <v>151072639</v>
      </c>
      <c r="E11" s="2">
        <f>IFERROR(INDEX(E51:E500,MATCH($C$11,$C$51:$C$500,0)),"")</f>
        <v>157290588</v>
      </c>
      <c r="H11" s="2">
        <f>IFERROR(INDEX(D11:G11,COUNT(D11:G11)),"")</f>
        <v>157290588</v>
      </c>
      <c r="I11" s="2">
        <f t="shared" ref="I11:P11" si="8">IFERROR(INDEX(I51:I500,MATCH($C$11,$C$51:$C$500,0)),"")</f>
        <v>118641063</v>
      </c>
      <c r="J11" s="2">
        <f t="shared" si="8"/>
        <v>151688271</v>
      </c>
      <c r="K11" s="2">
        <f t="shared" si="8"/>
        <v>223052027</v>
      </c>
      <c r="L11" s="2">
        <f t="shared" si="8"/>
        <v>264157250</v>
      </c>
      <c r="M11" s="2">
        <f t="shared" si="8"/>
        <v>228307949</v>
      </c>
      <c r="N11" s="2">
        <f t="shared" si="8"/>
        <v>67618851</v>
      </c>
      <c r="O11" s="2">
        <f t="shared" si="8"/>
        <v>37804552</v>
      </c>
      <c r="P11" s="2">
        <f t="shared" si="8"/>
        <v>14942621</v>
      </c>
    </row>
    <row r="12" spans="1:1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-2704000000000</v>
      </c>
      <c r="E12" s="2">
        <f>IFERROR(INDEX(E51:E500,MATCH("Net Debt (Quarter)",$C$51:$C$500,0)),"")</f>
        <v>-2674000000000</v>
      </c>
      <c r="H12" s="2">
        <f>IFERROR(INDEX(D12:G12,COUNT(D12:G12)),"")</f>
        <v>-2674000000000</v>
      </c>
      <c r="I12" s="2">
        <f t="shared" ref="I12:P12" si="9">IFERROR(INDEX(I51:I500,MATCH($C$12,$C$51:$C$500,0)),"")</f>
        <v>-1984000000000</v>
      </c>
      <c r="J12" s="2">
        <f t="shared" si="9"/>
        <v>-2451000000000</v>
      </c>
      <c r="K12" s="2">
        <f t="shared" si="9"/>
        <v>-3444000000000</v>
      </c>
      <c r="L12" s="2">
        <f t="shared" si="9"/>
        <v>-4086000000000</v>
      </c>
      <c r="M12" s="2">
        <f t="shared" si="9"/>
        <v>-3073000000000</v>
      </c>
      <c r="N12" s="2">
        <f t="shared" si="9"/>
        <v>-101000000000</v>
      </c>
      <c r="O12" s="2">
        <f t="shared" si="9"/>
        <v>204000000000</v>
      </c>
      <c r="P12" s="2">
        <f t="shared" si="9"/>
        <v>291000000000</v>
      </c>
    </row>
    <row r="13" spans="1:1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P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32000000000</v>
      </c>
      <c r="M13" s="2">
        <f t="shared" si="10"/>
        <v>187000000000</v>
      </c>
      <c r="N13" s="2">
        <f t="shared" si="10"/>
        <v>853000000000</v>
      </c>
      <c r="O13" s="2">
        <f t="shared" si="10"/>
        <v>729000000000</v>
      </c>
      <c r="P13" s="2">
        <f t="shared" si="10"/>
        <v>508000000000</v>
      </c>
    </row>
    <row r="14" spans="1:16" ht="15.5" x14ac:dyDescent="0.35">
      <c r="C14" t="s">
        <v>27</v>
      </c>
      <c r="D14" s="2">
        <f>IFERROR(INDEX(D51:D500,MATCH($C$14,$C$51:$C$500,0)),"")</f>
        <v>-1344280</v>
      </c>
      <c r="E14" s="2">
        <f>IFERROR(INDEX(E51:E500,MATCH($C$14,$C$51:$C$500,0)),"")</f>
        <v>-946662</v>
      </c>
      <c r="H14" s="2">
        <f>IFERROR(SUM(D14:G14)*(4/MAX(1,COUNT(D14:G14))),"")</f>
        <v>-4581884</v>
      </c>
      <c r="I14" s="2">
        <f t="shared" ref="I14:P14" si="11">IFERROR(INDEX(I51:I500,MATCH($C$14,$C$51:$C$500,0)),"")</f>
        <v>-5868537</v>
      </c>
      <c r="J14" s="2">
        <f t="shared" si="11"/>
        <v>-6826494</v>
      </c>
      <c r="K14" s="2">
        <f t="shared" si="11"/>
        <v>-6973945</v>
      </c>
      <c r="L14" s="2">
        <f t="shared" si="11"/>
        <v>-6486468</v>
      </c>
      <c r="M14" s="2">
        <f t="shared" si="11"/>
        <v>-7526340</v>
      </c>
      <c r="N14" s="2">
        <f t="shared" si="11"/>
        <v>-9805974</v>
      </c>
      <c r="O14" s="2">
        <f t="shared" si="11"/>
        <v>-10639005</v>
      </c>
      <c r="P14" s="2">
        <f t="shared" si="11"/>
        <v>-7844797</v>
      </c>
    </row>
    <row r="15" spans="1:16" ht="15.5" x14ac:dyDescent="0.35">
      <c r="C15" t="s">
        <v>28</v>
      </c>
      <c r="D15" s="2">
        <f>IFERROR(INDEX(D51:D500,MATCH($C$15,$C$51:$C$500,0)),"")</f>
        <v>-6874071</v>
      </c>
      <c r="E15" s="2">
        <f>IFERROR(INDEX(E51:E500,MATCH($C$15,$C$51:$C$500,0)),"")</f>
        <v>-5473884</v>
      </c>
      <c r="H15" s="2">
        <f>IFERROR(SUM(D15:G15)*(4/MAX(1,COUNT(D15:G15))),"")</f>
        <v>-24695910</v>
      </c>
      <c r="I15" s="2">
        <f t="shared" ref="I15:P15" si="12">IFERROR(INDEX(I51:I500,MATCH($C$15,$C$51:$C$500,0)),"")</f>
        <v>-20100504</v>
      </c>
      <c r="J15" s="2">
        <f t="shared" si="12"/>
        <v>-29599477</v>
      </c>
      <c r="K15" s="2">
        <f t="shared" si="12"/>
        <v>-60087032</v>
      </c>
      <c r="L15" s="2">
        <f t="shared" si="12"/>
        <v>-99607079</v>
      </c>
      <c r="M15" s="2">
        <f t="shared" si="12"/>
        <v>-76954652</v>
      </c>
      <c r="N15" s="2">
        <f t="shared" si="12"/>
        <v>-11175700</v>
      </c>
      <c r="O15" s="2">
        <f t="shared" si="12"/>
        <v>-8535920</v>
      </c>
      <c r="P15" s="2">
        <f t="shared" si="12"/>
        <v>-2509575</v>
      </c>
    </row>
    <row r="16" spans="1:16" ht="15.5" x14ac:dyDescent="0.35">
      <c r="C16" t="s">
        <v>29</v>
      </c>
      <c r="D16" s="2">
        <f>IFERROR(INDEX(D51:D500,MATCH($C$16,$C$51:$C$500,0)),"")</f>
        <v>26524500</v>
      </c>
      <c r="E16" s="2">
        <f>IFERROR(INDEX(E51:E500,MATCH($C$16,$C$51:$C$500,0)),"")</f>
        <v>24030321</v>
      </c>
      <c r="H16" s="2">
        <f>IFERROR(SUM(D16:G16)*(4/MAX(1,COUNT(D16:G16))),"")</f>
        <v>101109642</v>
      </c>
      <c r="I16" s="2">
        <f t="shared" ref="I16:P16" si="13">IFERROR(INDEX(I51:I500,MATCH($C$16,$C$51:$C$500,0)),"")</f>
        <v>90635770</v>
      </c>
      <c r="J16" s="2">
        <f t="shared" si="13"/>
        <v>146515045</v>
      </c>
      <c r="K16" s="2">
        <f t="shared" si="13"/>
        <v>294998816</v>
      </c>
      <c r="L16" s="2">
        <f t="shared" si="13"/>
        <v>457912364</v>
      </c>
      <c r="M16" s="2">
        <f t="shared" si="13"/>
        <v>351854412</v>
      </c>
      <c r="N16" s="2">
        <f t="shared" si="13"/>
        <v>53770034</v>
      </c>
      <c r="O16" s="2">
        <f t="shared" si="13"/>
        <v>43552384</v>
      </c>
      <c r="P16" s="2">
        <f t="shared" si="13"/>
        <v>9191947</v>
      </c>
    </row>
    <row r="17" spans="1:16" ht="15.5" x14ac:dyDescent="0.35">
      <c r="A17" t="s">
        <v>30</v>
      </c>
    </row>
    <row r="18" spans="1:1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</row>
    <row r="19" spans="1:16" ht="15.5" x14ac:dyDescent="0.35">
      <c r="A19" t="s">
        <v>40</v>
      </c>
      <c r="C19" t="s">
        <v>41</v>
      </c>
    </row>
    <row r="20" spans="1:16" ht="15.5" x14ac:dyDescent="0.35">
      <c r="A20" t="s">
        <v>42</v>
      </c>
      <c r="C20" t="s">
        <v>43</v>
      </c>
      <c r="D20" s="2">
        <f ca="1">IFERROR(D21*D2,"")</f>
        <v>14240000000000</v>
      </c>
      <c r="E20" s="2">
        <f ca="1">IFERROR(E21*E2,"")</f>
        <v>13421200000000</v>
      </c>
      <c r="H20" s="2">
        <f t="shared" ref="H20:P20" ca="1" si="14">IFERROR(H21*H2,"")</f>
        <v>13421200000000</v>
      </c>
      <c r="I20" s="2">
        <f t="shared" ca="1" si="14"/>
        <v>13207600000000</v>
      </c>
      <c r="J20" s="2">
        <f t="shared" ca="1" si="14"/>
        <v>18868000000000</v>
      </c>
      <c r="K20" s="2">
        <f t="shared" ca="1" si="14"/>
        <v>20114000000000</v>
      </c>
      <c r="L20" s="2">
        <f t="shared" ca="1" si="14"/>
        <v>24831000000000</v>
      </c>
      <c r="M20" s="2">
        <f t="shared" ca="1" si="14"/>
        <v>13172000000000</v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</row>
    <row r="21" spans="1:16" ht="15.5" x14ac:dyDescent="0.35">
      <c r="C21" t="s">
        <v>12</v>
      </c>
      <c r="D21" s="2">
        <f>IFERROR(INDEX(D51:D500,MATCH($C$7,$C$51:$C$500,0)),"")</f>
        <v>3560000000</v>
      </c>
      <c r="E21" s="2">
        <f>IFERROR(INDEX(E51:E500,MATCH($C$7,$C$51:$C$500,0)),"")</f>
        <v>3560000000</v>
      </c>
      <c r="H21" s="2">
        <f>IFERROR(INDEX(D21:G21,COUNT(D21:G21)),"")</f>
        <v>3560000000</v>
      </c>
      <c r="I21" s="2">
        <f t="shared" ref="I21:P21" si="15">IFERROR(INDEX(I51:I500,MATCH($C$7,$C$51:$C$500,0)),"")</f>
        <v>3560000000</v>
      </c>
      <c r="J21" s="2">
        <f t="shared" si="15"/>
        <v>3560000000</v>
      </c>
      <c r="K21" s="2">
        <f t="shared" si="15"/>
        <v>3560000000</v>
      </c>
      <c r="L21" s="2">
        <f t="shared" si="15"/>
        <v>3560000000</v>
      </c>
      <c r="M21" s="2">
        <f t="shared" si="15"/>
        <v>3560000000</v>
      </c>
      <c r="N21" s="2">
        <f t="shared" si="15"/>
        <v>0</v>
      </c>
      <c r="O21" s="2">
        <f t="shared" si="15"/>
        <v>0</v>
      </c>
      <c r="P21" s="2">
        <f t="shared" si="15"/>
        <v>0</v>
      </c>
    </row>
    <row r="23" spans="1:16" ht="15.5" x14ac:dyDescent="0.35">
      <c r="B23" t="s">
        <v>44</v>
      </c>
      <c r="C23" t="s">
        <v>45</v>
      </c>
      <c r="D23" s="3">
        <f>IFERROR(D5/D6*100,"")</f>
        <v>3.1469100838436348</v>
      </c>
      <c r="E23" s="3">
        <f>IFERROR(E5/E6*100,"")</f>
        <v>2.85349627360109</v>
      </c>
      <c r="H23" s="3">
        <f t="shared" ref="H23:P23" si="16">IFERROR(H5/H6*100,"")</f>
        <v>11.753416231245851</v>
      </c>
      <c r="I23" s="3">
        <f t="shared" si="16"/>
        <v>11.296982219893678</v>
      </c>
      <c r="J23" s="3">
        <f t="shared" si="16"/>
        <v>19.337004655805483</v>
      </c>
      <c r="K23" s="3">
        <f t="shared" si="16"/>
        <v>38.908758157043586</v>
      </c>
      <c r="L23" s="3">
        <f t="shared" si="16"/>
        <v>62.170529468519632</v>
      </c>
      <c r="M23" s="3">
        <f t="shared" si="16"/>
        <v>67.222117508706361</v>
      </c>
      <c r="N23" s="3">
        <f t="shared" si="16"/>
        <v>24.372249305485827</v>
      </c>
      <c r="O23" s="3">
        <f t="shared" si="16"/>
        <v>18.724611279523902</v>
      </c>
      <c r="P23" s="3">
        <f t="shared" si="16"/>
        <v>3.6728014701987006</v>
      </c>
    </row>
    <row r="24" spans="1:16" ht="15.5" x14ac:dyDescent="0.35">
      <c r="C24" t="s">
        <v>46</v>
      </c>
      <c r="D24" s="4">
        <f>IFERROR(_xlfn.RRI(5,I23,D23),"")</f>
        <v>-0.22556606026481796</v>
      </c>
      <c r="E24" s="4">
        <f>IFERROR(_xlfn.RRI(5,J23,E23),"")</f>
        <v>-0.31797919719021805</v>
      </c>
      <c r="H24" s="4">
        <f t="shared" ref="H24:P24" si="17">IFERROR(_xlfn.RRI(5,M23,H23),"")</f>
        <v>-0.29444579338018118</v>
      </c>
      <c r="I24" s="4">
        <f t="shared" si="17"/>
        <v>-0.14254099299699652</v>
      </c>
      <c r="J24" s="4">
        <f t="shared" si="17"/>
        <v>6.4571239331336905E-3</v>
      </c>
      <c r="K24" s="4">
        <f t="shared" si="17"/>
        <v>0.60328224528188712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47</v>
      </c>
      <c r="C25" t="s">
        <v>48</v>
      </c>
      <c r="D25" s="3">
        <f>IFERROR(INDEX(D51:D500,MATCH($A$25,$C$51:$C$500,0)),"")</f>
        <v>93.5</v>
      </c>
      <c r="E25" s="3">
        <f>IFERROR(INDEX(E51:E500,MATCH($A$25,$C$51:$C$500,0)),"")</f>
        <v>84.35</v>
      </c>
      <c r="H25" s="3">
        <f>IFERROR(INDEX(D25:G25,COUNT(D25:G25)),"")</f>
        <v>84.35</v>
      </c>
      <c r="I25" s="3">
        <f t="shared" ref="I25:P25" si="18">IFERROR(INDEX(I51:I500,MATCH($C$25,$C$51:$C$500,0)),"")</f>
        <v>309.04000000000002</v>
      </c>
      <c r="J25" s="3">
        <f t="shared" si="18"/>
        <v>502.69</v>
      </c>
      <c r="K25" s="3">
        <f t="shared" si="18"/>
        <v>977.46</v>
      </c>
      <c r="L25" s="3">
        <f t="shared" si="18"/>
        <v>1474.15</v>
      </c>
      <c r="M25" s="3">
        <f t="shared" si="18"/>
        <v>1092.24</v>
      </c>
      <c r="N25" s="3">
        <f t="shared" si="18"/>
        <v>186239.6</v>
      </c>
      <c r="O25" s="3">
        <f t="shared" si="18"/>
        <v>141242.29</v>
      </c>
      <c r="P25" s="3">
        <f t="shared" si="18"/>
        <v>24666.74</v>
      </c>
    </row>
    <row r="26" spans="1:16" ht="15.5" x14ac:dyDescent="0.35">
      <c r="C26" t="s">
        <v>49</v>
      </c>
      <c r="D26" s="4">
        <f>IFERROR(_xlfn.RRI(5,I25,D25),"")</f>
        <v>-0.21266531679804968</v>
      </c>
      <c r="E26" s="4">
        <f>IFERROR(_xlfn.RRI(5,J25,E25),"")</f>
        <v>-0.30022734396684281</v>
      </c>
      <c r="H26" s="4">
        <f t="shared" ref="H26:P26" si="19">IFERROR(_xlfn.RRI(5,M25,H25),"")</f>
        <v>-0.40082538990160932</v>
      </c>
      <c r="I26" s="4">
        <f t="shared" si="19"/>
        <v>-0.72203601261955153</v>
      </c>
      <c r="J26" s="4">
        <f t="shared" si="19"/>
        <v>-0.67620726578548296</v>
      </c>
      <c r="K26" s="4">
        <f t="shared" si="19"/>
        <v>-0.47567876428352251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50</v>
      </c>
      <c r="D27" s="3">
        <f>IFERROR(D4/D21,"")</f>
        <v>5.9096081741573034E-2</v>
      </c>
      <c r="E27" s="3">
        <f>IFERROR(E4/E21,"")</f>
        <v>4.6009746348314604E-2</v>
      </c>
      <c r="H27" s="3">
        <f t="shared" ref="H27:P27" si="20">IFERROR(H4/H21,"")</f>
        <v>0.21021165617977527</v>
      </c>
      <c r="I27" s="3">
        <f t="shared" si="20"/>
        <v>0.18732429578651685</v>
      </c>
      <c r="J27" s="3">
        <f t="shared" si="20"/>
        <v>0.21537494775280899</v>
      </c>
      <c r="K27" s="3">
        <f t="shared" si="20"/>
        <v>0.25759849297752807</v>
      </c>
      <c r="L27" s="3">
        <f t="shared" si="20"/>
        <v>0.29907988033707866</v>
      </c>
      <c r="M27" s="3">
        <f t="shared" si="20"/>
        <v>0.19474192275280899</v>
      </c>
      <c r="N27" s="3" t="str">
        <f t="shared" si="20"/>
        <v/>
      </c>
      <c r="O27" s="3" t="str">
        <f t="shared" si="20"/>
        <v/>
      </c>
      <c r="P27" s="3" t="str">
        <f t="shared" si="20"/>
        <v/>
      </c>
    </row>
    <row r="28" spans="1:16" ht="15.5" x14ac:dyDescent="0.35">
      <c r="C28" t="s">
        <v>51</v>
      </c>
      <c r="D28" s="4">
        <f>IFERROR(_xlfn.RRI(5,I27,D27),"")</f>
        <v>-0.20605043404503842</v>
      </c>
      <c r="E28" s="4">
        <f>IFERROR(_xlfn.RRI(5,J27,E27),"")</f>
        <v>-0.26560293799042467</v>
      </c>
      <c r="H28" s="4">
        <f t="shared" ref="H28:P28" si="21">IFERROR(_xlfn.RRI(5,M27,H27),"")</f>
        <v>1.5405398513981483E-2</v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52</v>
      </c>
      <c r="H29" s="4">
        <f t="shared" ref="H29:P29" si="22">IFERROR(((H25-I25)/I25)*100%,"")</f>
        <v>-0.72705798602122707</v>
      </c>
      <c r="I29" s="4">
        <f t="shared" si="22"/>
        <v>-0.38522747617816144</v>
      </c>
      <c r="J29" s="4">
        <f t="shared" si="22"/>
        <v>-0.48571808565056374</v>
      </c>
      <c r="K29" s="4">
        <f t="shared" si="22"/>
        <v>-0.33693314791574808</v>
      </c>
      <c r="L29" s="4">
        <f t="shared" si="22"/>
        <v>0.34965758441368205</v>
      </c>
      <c r="M29" s="4">
        <f t="shared" si="22"/>
        <v>-0.99413529668233824</v>
      </c>
      <c r="N29" s="4">
        <f t="shared" si="22"/>
        <v>0.31858241607382604</v>
      </c>
      <c r="O29" s="4">
        <f t="shared" si="22"/>
        <v>4.726021760475847</v>
      </c>
      <c r="P29" s="4" t="str">
        <f t="shared" si="22"/>
        <v/>
      </c>
    </row>
    <row r="30" spans="1:16" ht="15.5" x14ac:dyDescent="0.35">
      <c r="C30" t="s">
        <v>53</v>
      </c>
      <c r="H30" s="4">
        <f t="shared" ref="H30:P30" si="23">IFERROR(((H27-I27)/I27)*100%,"")</f>
        <v>0.12218041603819443</v>
      </c>
      <c r="I30" s="4">
        <f t="shared" si="23"/>
        <v>-0.1302410157679367</v>
      </c>
      <c r="J30" s="4">
        <f t="shared" si="23"/>
        <v>-0.16391223697260721</v>
      </c>
      <c r="K30" s="4">
        <f t="shared" si="23"/>
        <v>-0.13869668301591837</v>
      </c>
      <c r="L30" s="4">
        <f t="shared" si="23"/>
        <v>0.53577553363642483</v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  <c r="P30" s="4" t="str">
        <f t="shared" si="23"/>
        <v/>
      </c>
    </row>
    <row r="32" spans="1:16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2784.73</v>
      </c>
      <c r="E32" s="3">
        <f>IFERROR(INDEX(E51:E500,MATCH($A$32,$C$51:$C$500,0)),"")</f>
        <v>2752.54</v>
      </c>
      <c r="H32" s="3">
        <f>IFERROR(INDEX(D32:G32,COUNT(D32:G32)),"")</f>
        <v>2752.54</v>
      </c>
      <c r="I32" s="3">
        <f t="shared" ref="I32:P32" si="24">IFERROR(INDEX(I51:I500,MATCH($C$32,$C$51:$C$500,0)),"")</f>
        <v>2625.82</v>
      </c>
      <c r="J32" s="3">
        <f t="shared" si="24"/>
        <v>2499.7399999999998</v>
      </c>
      <c r="K32" s="3">
        <f t="shared" si="24"/>
        <v>2416.7199999999998</v>
      </c>
      <c r="L32" s="3">
        <f t="shared" si="24"/>
        <v>2376.83</v>
      </c>
      <c r="M32" s="3">
        <f t="shared" si="24"/>
        <v>1534.48</v>
      </c>
      <c r="N32" s="3">
        <f t="shared" si="24"/>
        <v>653195.81999999995</v>
      </c>
      <c r="O32" s="3">
        <f t="shared" si="24"/>
        <v>672146.1</v>
      </c>
      <c r="P32" s="3">
        <f t="shared" si="24"/>
        <v>640376.6</v>
      </c>
    </row>
    <row r="33" spans="1:16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1.35</v>
      </c>
      <c r="E33" s="3">
        <f>IFERROR(INDEX(E51:E500,MATCH($A$33,$C$51:$C$500,0)),"")</f>
        <v>1.45</v>
      </c>
      <c r="H33" s="3">
        <f>IFERROR(INDEX(D33:G33,COUNT(D33:G33)),"")</f>
        <v>1.45</v>
      </c>
      <c r="I33" s="3">
        <f t="shared" ref="I33:P33" si="25">IFERROR(INDEX(I51:I500,MATCH($C$33,$C$51:$C$500,0)),"")</f>
        <v>1.41</v>
      </c>
      <c r="J33" s="3">
        <f t="shared" si="25"/>
        <v>2.12</v>
      </c>
      <c r="K33" s="3">
        <f t="shared" si="25"/>
        <v>2.34</v>
      </c>
      <c r="L33" s="3">
        <f t="shared" si="25"/>
        <v>2.93</v>
      </c>
      <c r="M33" s="3">
        <f t="shared" si="25"/>
        <v>2.41</v>
      </c>
      <c r="N33" s="3">
        <f t="shared" si="25"/>
        <v>0</v>
      </c>
      <c r="O33" s="3">
        <f t="shared" si="25"/>
        <v>0</v>
      </c>
      <c r="P33" s="3">
        <f t="shared" si="25"/>
        <v>0</v>
      </c>
    </row>
    <row r="34" spans="1:16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40.32</v>
      </c>
      <c r="E34" s="3">
        <f>IFERROR(INDEX(E51:E500,MATCH($A$34,$C$51:$C$500,0)),"")</f>
        <v>47.42</v>
      </c>
      <c r="H34" s="3">
        <f>IFERROR(INDEX(D34:G34,COUNT(D34:G34)),"")</f>
        <v>47.42</v>
      </c>
      <c r="I34" s="3">
        <f t="shared" ref="I34:P34" si="26">IFERROR(INDEX(I51:I500,MATCH($C$34,$C$51:$C$500,0)),"")</f>
        <v>12</v>
      </c>
      <c r="J34" s="3">
        <f t="shared" si="26"/>
        <v>10.54</v>
      </c>
      <c r="K34" s="3">
        <f t="shared" si="26"/>
        <v>5.78</v>
      </c>
      <c r="L34" s="3">
        <f t="shared" si="26"/>
        <v>4.7300000000000004</v>
      </c>
      <c r="M34" s="3">
        <f t="shared" si="26"/>
        <v>3.39</v>
      </c>
      <c r="N34" s="3">
        <f t="shared" si="26"/>
        <v>0</v>
      </c>
      <c r="O34" s="3">
        <f t="shared" si="26"/>
        <v>0</v>
      </c>
      <c r="P34" s="3">
        <f t="shared" si="26"/>
        <v>0</v>
      </c>
    </row>
    <row r="35" spans="1:16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3.63</v>
      </c>
      <c r="E35" s="3">
        <f>IFERROR(INDEX(E51:E500,MATCH($A$35,$C$51:$C$500,0)),"")</f>
        <v>5.15</v>
      </c>
      <c r="H35" s="3">
        <f>IFERROR(INDEX(D35:G35,COUNT(D35:G35)),"")</f>
        <v>5.15</v>
      </c>
      <c r="I35" s="3">
        <f t="shared" ref="I35:P35" si="27">IFERROR(INDEX(I51:I500,MATCH($C$35,$C$51:$C$500,0)),"")</f>
        <v>1.2</v>
      </c>
      <c r="J35" s="3">
        <f t="shared" si="27"/>
        <v>1.55</v>
      </c>
      <c r="K35" s="3">
        <f t="shared" si="27"/>
        <v>1.44</v>
      </c>
      <c r="L35" s="3">
        <f t="shared" si="27"/>
        <v>1.57</v>
      </c>
      <c r="M35" s="3">
        <f t="shared" si="27"/>
        <v>1.33</v>
      </c>
      <c r="N35" s="3">
        <f t="shared" si="27"/>
        <v>0</v>
      </c>
      <c r="O35" s="3">
        <f t="shared" si="27"/>
        <v>0</v>
      </c>
      <c r="P35" s="3">
        <f t="shared" si="27"/>
        <v>0</v>
      </c>
    </row>
    <row r="36" spans="1:16" ht="15.5" x14ac:dyDescent="0.35">
      <c r="B36" t="s">
        <v>66</v>
      </c>
      <c r="C36" t="s">
        <v>67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P36" si="28">IFERROR(INDEX(H51:H500,MATCH($C$36,$C$51:$C$500,0)),"")</f>
        <v>0.78739999999999999</v>
      </c>
      <c r="I36" s="4">
        <f t="shared" si="28"/>
        <v>0.90599999999999992</v>
      </c>
      <c r="J36" s="4">
        <f t="shared" si="28"/>
        <v>0.60670000000000002</v>
      </c>
      <c r="K36" s="4">
        <f t="shared" si="28"/>
        <v>0.69569999999999999</v>
      </c>
      <c r="L36" s="4">
        <f t="shared" si="28"/>
        <v>0.6784</v>
      </c>
      <c r="M36" s="4">
        <f t="shared" si="28"/>
        <v>0.61429999999999996</v>
      </c>
      <c r="N36" s="4">
        <f t="shared" si="28"/>
        <v>0</v>
      </c>
      <c r="O36" s="4">
        <f t="shared" si="28"/>
        <v>0</v>
      </c>
      <c r="P36" s="4">
        <f t="shared" si="28"/>
        <v>0</v>
      </c>
    </row>
    <row r="37" spans="1:16" ht="15.5" x14ac:dyDescent="0.35">
      <c r="B37" t="s">
        <v>68</v>
      </c>
      <c r="C37" t="s">
        <v>69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P37" si="29">IFERROR(INDEX(H51:H500,MATCH($C$37,$C$51:$C$500,0)),"")</f>
        <v>280</v>
      </c>
      <c r="I37" s="3">
        <f t="shared" si="29"/>
        <v>280</v>
      </c>
      <c r="J37" s="3">
        <f t="shared" si="29"/>
        <v>305</v>
      </c>
      <c r="K37" s="3">
        <f t="shared" si="29"/>
        <v>680</v>
      </c>
      <c r="L37" s="3">
        <f t="shared" si="29"/>
        <v>1000</v>
      </c>
      <c r="M37" s="3">
        <f t="shared" si="29"/>
        <v>671</v>
      </c>
      <c r="N37" s="3">
        <f t="shared" si="29"/>
        <v>0</v>
      </c>
      <c r="O37" s="3">
        <f t="shared" si="29"/>
        <v>0</v>
      </c>
      <c r="P37" s="3">
        <f t="shared" si="29"/>
        <v>0</v>
      </c>
    </row>
    <row r="50" spans="2:16" ht="15.5" x14ac:dyDescent="0.35">
      <c r="D50" t="s">
        <v>70</v>
      </c>
      <c r="E50" t="s">
        <v>243</v>
      </c>
      <c r="F50" t="s">
        <v>71</v>
      </c>
      <c r="G50" t="s">
        <v>244</v>
      </c>
      <c r="H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</row>
    <row r="51" spans="2:16" ht="15.5" x14ac:dyDescent="0.35">
      <c r="B51" t="s">
        <v>75</v>
      </c>
      <c r="C51" t="s">
        <v>6</v>
      </c>
      <c r="D51" s="5">
        <v>210382051</v>
      </c>
      <c r="E51" s="5">
        <v>163794697</v>
      </c>
      <c r="F51" s="5">
        <v>179888574</v>
      </c>
      <c r="G51" s="5">
        <v>182983168</v>
      </c>
      <c r="I51" s="5">
        <v>666874493</v>
      </c>
      <c r="J51" s="5">
        <v>766734814</v>
      </c>
      <c r="K51" s="5">
        <v>917050635</v>
      </c>
      <c r="L51" s="5">
        <v>1064724374</v>
      </c>
      <c r="M51" s="5">
        <v>693281245</v>
      </c>
      <c r="N51" s="5">
        <v>298979996</v>
      </c>
      <c r="O51" s="5">
        <v>301009337</v>
      </c>
      <c r="P51" s="5">
        <v>219490110</v>
      </c>
    </row>
    <row r="52" spans="2:16" ht="15.5" x14ac:dyDescent="0.35">
      <c r="C52" t="s">
        <v>76</v>
      </c>
      <c r="D52" s="5">
        <v>-170920751</v>
      </c>
      <c r="E52" s="5">
        <v>-125476974</v>
      </c>
      <c r="F52" s="5">
        <v>-129821053</v>
      </c>
      <c r="G52" s="5">
        <v>-148450396</v>
      </c>
      <c r="I52" s="5">
        <v>-524444879</v>
      </c>
      <c r="J52" s="5">
        <v>-564149628</v>
      </c>
      <c r="K52" s="5">
        <v>-580970753</v>
      </c>
      <c r="L52" s="5">
        <v>-534544763</v>
      </c>
      <c r="M52" s="5">
        <v>-302467792</v>
      </c>
      <c r="N52" s="5">
        <v>-207746698</v>
      </c>
      <c r="O52" s="5">
        <v>-217931260</v>
      </c>
      <c r="P52" s="5">
        <v>-180494020</v>
      </c>
    </row>
    <row r="53" spans="2:16" ht="15.5" x14ac:dyDescent="0.35">
      <c r="C53" t="s">
        <v>77</v>
      </c>
      <c r="D53" s="5">
        <v>39461300</v>
      </c>
      <c r="E53" s="5">
        <v>38317723</v>
      </c>
      <c r="F53" s="5">
        <v>50067521</v>
      </c>
      <c r="G53" s="5">
        <v>34532772</v>
      </c>
      <c r="I53" s="5">
        <v>142429614</v>
      </c>
      <c r="J53" s="5">
        <v>202585186</v>
      </c>
      <c r="K53" s="5">
        <v>336079882</v>
      </c>
      <c r="L53" s="5">
        <v>530179611</v>
      </c>
      <c r="M53" s="5">
        <v>390813453</v>
      </c>
      <c r="N53" s="5">
        <v>91233298</v>
      </c>
      <c r="O53" s="5">
        <v>83078077</v>
      </c>
      <c r="P53" s="5">
        <v>38996090</v>
      </c>
    </row>
    <row r="54" spans="2:16" ht="15.5" x14ac:dyDescent="0.35">
      <c r="C54" t="s">
        <v>78</v>
      </c>
      <c r="D54" s="5">
        <v>-12369255</v>
      </c>
      <c r="E54" s="5">
        <v>-15424438</v>
      </c>
      <c r="F54" s="5">
        <v>-12300114</v>
      </c>
      <c r="G54" s="5">
        <v>-11011729</v>
      </c>
      <c r="I54" s="5">
        <v>-55988564</v>
      </c>
      <c r="J54" s="5">
        <v>-57688992</v>
      </c>
      <c r="K54" s="5">
        <v>-58908521</v>
      </c>
      <c r="L54" s="5">
        <v>-53870046</v>
      </c>
      <c r="M54" s="5">
        <v>-33716284</v>
      </c>
      <c r="N54" s="5">
        <v>-32452930</v>
      </c>
      <c r="O54" s="5">
        <v>-29854050</v>
      </c>
      <c r="P54" s="5">
        <v>-23456113</v>
      </c>
    </row>
    <row r="55" spans="2:16" ht="15.5" x14ac:dyDescent="0.35">
      <c r="C55" t="s">
        <v>245</v>
      </c>
      <c r="D55" s="5">
        <v>-7421993</v>
      </c>
      <c r="E55" s="5">
        <v>-5954034</v>
      </c>
      <c r="F55" s="5">
        <v>-9086460</v>
      </c>
      <c r="G55" s="5">
        <v>-6856385</v>
      </c>
      <c r="I55" s="5">
        <v>-28260891</v>
      </c>
      <c r="J55" s="5">
        <v>-28165644</v>
      </c>
      <c r="K55" s="5">
        <v>-31278510</v>
      </c>
      <c r="L55" s="5">
        <v>-29514366</v>
      </c>
      <c r="M55" s="5">
        <v>-16947553</v>
      </c>
      <c r="N55" s="5">
        <v>-18517897</v>
      </c>
      <c r="O55" s="5">
        <v>-16539135</v>
      </c>
      <c r="P55" s="5">
        <v>-10502054</v>
      </c>
    </row>
    <row r="56" spans="2:16" ht="15.5" x14ac:dyDescent="0.35">
      <c r="C56" t="s">
        <v>246</v>
      </c>
      <c r="D56" s="5">
        <v>-4947262</v>
      </c>
      <c r="E56" s="5">
        <v>-9470404</v>
      </c>
      <c r="F56" s="5">
        <v>-3213654</v>
      </c>
      <c r="G56" s="5">
        <v>-4155344</v>
      </c>
      <c r="I56" s="5">
        <v>-27727673</v>
      </c>
      <c r="J56" s="5">
        <v>-29523348</v>
      </c>
      <c r="K56" s="5">
        <v>-27630011</v>
      </c>
      <c r="L56" s="5">
        <v>-24355680</v>
      </c>
      <c r="M56" s="5">
        <v>-16768731</v>
      </c>
      <c r="N56" s="5">
        <v>-13935033</v>
      </c>
      <c r="O56" s="5">
        <v>-13314915</v>
      </c>
      <c r="P56" s="5">
        <v>-12954059</v>
      </c>
    </row>
    <row r="57" spans="2:16" ht="15.5" x14ac:dyDescent="0.35">
      <c r="C57" t="s">
        <v>80</v>
      </c>
      <c r="D57" s="5">
        <v>27092045</v>
      </c>
      <c r="E57" s="5">
        <v>22893285</v>
      </c>
      <c r="F57" s="5">
        <v>37767407</v>
      </c>
      <c r="G57" s="5">
        <v>23521043</v>
      </c>
      <c r="I57" s="5">
        <v>86441050</v>
      </c>
      <c r="J57" s="5">
        <v>144896194</v>
      </c>
      <c r="K57" s="5">
        <v>277171361</v>
      </c>
      <c r="L57" s="5">
        <v>476309565</v>
      </c>
      <c r="M57" s="5">
        <v>357097169</v>
      </c>
      <c r="N57" s="5">
        <v>58780368</v>
      </c>
      <c r="O57" s="5">
        <v>53224027</v>
      </c>
      <c r="P57" s="5">
        <v>15539977</v>
      </c>
    </row>
    <row r="58" spans="2:16" ht="15.5" x14ac:dyDescent="0.35">
      <c r="C58" t="s">
        <v>81</v>
      </c>
      <c r="D58" s="5">
        <v>-567545</v>
      </c>
      <c r="E58" s="5">
        <v>1137036</v>
      </c>
      <c r="F58" s="5">
        <v>1343697</v>
      </c>
      <c r="G58" s="5">
        <v>-3466941</v>
      </c>
      <c r="I58" s="5">
        <v>4194720</v>
      </c>
      <c r="J58" s="5">
        <v>1618851</v>
      </c>
      <c r="K58" s="5">
        <v>17827455</v>
      </c>
      <c r="L58" s="5">
        <v>-18397201</v>
      </c>
      <c r="M58" s="5">
        <v>-5242757</v>
      </c>
      <c r="N58" s="5">
        <v>-5010334</v>
      </c>
      <c r="O58" s="5">
        <v>-9671643</v>
      </c>
      <c r="P58" s="5">
        <v>-6348030</v>
      </c>
    </row>
    <row r="59" spans="2:16" ht="15.5" x14ac:dyDescent="0.35">
      <c r="C59" t="s">
        <v>27</v>
      </c>
      <c r="D59" s="5">
        <v>-1344280</v>
      </c>
      <c r="E59" s="5">
        <v>-946662</v>
      </c>
      <c r="F59" s="5">
        <v>-1179248</v>
      </c>
      <c r="G59" s="5">
        <v>-1432490</v>
      </c>
      <c r="I59" s="5">
        <v>-5868537</v>
      </c>
      <c r="J59" s="5">
        <v>-6826494</v>
      </c>
      <c r="K59" s="5">
        <v>-6973945</v>
      </c>
      <c r="L59" s="5">
        <v>-6486468</v>
      </c>
      <c r="M59" s="5">
        <v>-7526340</v>
      </c>
      <c r="N59" s="5">
        <v>-9805974</v>
      </c>
      <c r="O59" s="5">
        <v>-10639005</v>
      </c>
      <c r="P59" s="5">
        <v>-7844797</v>
      </c>
    </row>
    <row r="60" spans="2:16" ht="15.5" x14ac:dyDescent="0.35">
      <c r="C60" t="s">
        <v>142</v>
      </c>
      <c r="D60" s="5">
        <v>1164030</v>
      </c>
      <c r="E60" s="5">
        <v>1140640</v>
      </c>
      <c r="F60" s="5">
        <v>1613233</v>
      </c>
      <c r="G60" s="5">
        <v>1661096</v>
      </c>
      <c r="I60" s="5">
        <v>6471745</v>
      </c>
      <c r="J60" s="5">
        <v>7433258</v>
      </c>
      <c r="K60" s="5">
        <v>9125645</v>
      </c>
      <c r="L60" s="5">
        <v>5163864</v>
      </c>
      <c r="M60" s="5">
        <v>2963232</v>
      </c>
      <c r="N60" s="5">
        <v>2189200</v>
      </c>
      <c r="O60" s="5">
        <v>731723</v>
      </c>
      <c r="P60" s="5">
        <v>4499663</v>
      </c>
    </row>
    <row r="61" spans="2:16" ht="15.5" x14ac:dyDescent="0.35">
      <c r="C61" t="s">
        <v>352</v>
      </c>
      <c r="K61" s="5">
        <v>-26778</v>
      </c>
      <c r="L61" s="5">
        <v>-12418</v>
      </c>
      <c r="M61" s="5">
        <v>-4908</v>
      </c>
      <c r="N61" s="5">
        <v>-4410</v>
      </c>
      <c r="O61" s="5">
        <v>2802</v>
      </c>
    </row>
    <row r="62" spans="2:16" ht="15.5" x14ac:dyDescent="0.35">
      <c r="C62" t="s">
        <v>86</v>
      </c>
      <c r="D62" s="5">
        <v>-75438</v>
      </c>
      <c r="E62" s="5">
        <v>-66337</v>
      </c>
      <c r="F62" s="5">
        <v>-87581</v>
      </c>
      <c r="G62" s="5">
        <v>-90287</v>
      </c>
      <c r="I62" s="5">
        <v>-307717</v>
      </c>
      <c r="J62" s="5">
        <v>-383892</v>
      </c>
      <c r="K62" s="5">
        <v>-511569</v>
      </c>
      <c r="L62" s="5">
        <v>-451561</v>
      </c>
      <c r="M62" s="5">
        <v>-292574</v>
      </c>
      <c r="N62" s="5">
        <v>-245155</v>
      </c>
      <c r="O62" s="5">
        <v>-278639</v>
      </c>
      <c r="P62" s="5">
        <v>-172663</v>
      </c>
    </row>
    <row r="63" spans="2:16" ht="15.5" x14ac:dyDescent="0.35">
      <c r="C63" t="s">
        <v>83</v>
      </c>
      <c r="D63" s="5">
        <v>-311857</v>
      </c>
      <c r="E63" s="5">
        <v>1009395</v>
      </c>
      <c r="F63" s="5">
        <v>997293</v>
      </c>
      <c r="G63" s="5">
        <v>-3605260</v>
      </c>
      <c r="I63" s="5">
        <v>3899229</v>
      </c>
      <c r="J63" s="5">
        <v>1395979</v>
      </c>
      <c r="K63" s="5">
        <v>16214102</v>
      </c>
      <c r="L63" s="5">
        <v>-16610618</v>
      </c>
      <c r="M63" s="5">
        <v>-382167</v>
      </c>
      <c r="N63" s="5">
        <v>2856005</v>
      </c>
      <c r="O63" s="5">
        <v>511476</v>
      </c>
      <c r="P63" s="5">
        <v>-2830233</v>
      </c>
    </row>
    <row r="64" spans="2:16" ht="15.5" x14ac:dyDescent="0.35">
      <c r="C64" t="s">
        <v>84</v>
      </c>
      <c r="D64" s="5">
        <v>-567545</v>
      </c>
      <c r="E64" s="5">
        <v>1137036</v>
      </c>
      <c r="F64" s="5">
        <v>1343697</v>
      </c>
      <c r="G64" s="5">
        <v>-3466941</v>
      </c>
      <c r="I64" s="5">
        <v>4194720</v>
      </c>
      <c r="J64" s="5">
        <v>1618851</v>
      </c>
      <c r="K64" s="5">
        <v>17827455</v>
      </c>
      <c r="L64" s="5">
        <v>-18397201</v>
      </c>
      <c r="M64" s="5">
        <v>-5242757</v>
      </c>
      <c r="N64" s="5">
        <v>-5010334</v>
      </c>
      <c r="O64" s="5">
        <v>-9671643</v>
      </c>
      <c r="P64" s="5">
        <v>-6348030</v>
      </c>
    </row>
    <row r="65" spans="2:16" ht="15.5" x14ac:dyDescent="0.35">
      <c r="C65" t="s">
        <v>29</v>
      </c>
      <c r="D65" s="5">
        <v>26524500</v>
      </c>
      <c r="E65" s="5">
        <v>24030321</v>
      </c>
      <c r="F65" s="5">
        <v>39111104</v>
      </c>
      <c r="G65" s="5">
        <v>20054102</v>
      </c>
      <c r="I65" s="5">
        <v>90635770</v>
      </c>
      <c r="J65" s="5">
        <v>146515045</v>
      </c>
      <c r="K65" s="5">
        <v>294998816</v>
      </c>
      <c r="L65" s="5">
        <v>457912364</v>
      </c>
      <c r="M65" s="5">
        <v>351854412</v>
      </c>
      <c r="N65" s="5">
        <v>53770034</v>
      </c>
      <c r="O65" s="5">
        <v>43552384</v>
      </c>
      <c r="P65" s="5">
        <v>9191947</v>
      </c>
    </row>
    <row r="66" spans="2:16" ht="15.5" x14ac:dyDescent="0.35">
      <c r="C66" t="s">
        <v>28</v>
      </c>
      <c r="D66" s="5">
        <v>-6874071</v>
      </c>
      <c r="E66" s="5">
        <v>-5473884</v>
      </c>
      <c r="F66" s="5">
        <v>-5928230</v>
      </c>
      <c r="G66" s="5">
        <v>-6394128</v>
      </c>
      <c r="I66" s="5">
        <v>-20100504</v>
      </c>
      <c r="J66" s="5">
        <v>-29599477</v>
      </c>
      <c r="K66" s="5">
        <v>-60087032</v>
      </c>
      <c r="L66" s="5">
        <v>-99607079</v>
      </c>
      <c r="M66" s="5">
        <v>-76954652</v>
      </c>
      <c r="N66" s="5">
        <v>-11175700</v>
      </c>
      <c r="O66" s="5">
        <v>-8535920</v>
      </c>
      <c r="P66" s="5">
        <v>-2509575</v>
      </c>
    </row>
    <row r="67" spans="2:16" ht="15.5" x14ac:dyDescent="0.35">
      <c r="C67" t="s">
        <v>89</v>
      </c>
      <c r="D67" s="5">
        <v>19650429</v>
      </c>
      <c r="E67" s="5">
        <v>18556437</v>
      </c>
      <c r="F67" s="5">
        <v>33182874</v>
      </c>
      <c r="G67" s="5">
        <v>13659974</v>
      </c>
      <c r="I67" s="5">
        <v>70535266</v>
      </c>
      <c r="J67" s="5">
        <v>116915568</v>
      </c>
      <c r="K67" s="5">
        <v>234911784</v>
      </c>
      <c r="L67" s="5">
        <v>358305285</v>
      </c>
      <c r="M67" s="5">
        <v>274899760</v>
      </c>
      <c r="N67" s="5">
        <v>42594334</v>
      </c>
      <c r="O67" s="5">
        <v>35016464</v>
      </c>
      <c r="P67" s="5">
        <v>6682372</v>
      </c>
    </row>
    <row r="68" spans="2:16" ht="15.5" x14ac:dyDescent="0.35">
      <c r="C68" t="s">
        <v>90</v>
      </c>
      <c r="D68" s="5">
        <v>-733865</v>
      </c>
      <c r="E68" s="5">
        <v>-491515</v>
      </c>
      <c r="F68" s="5">
        <v>-456137</v>
      </c>
      <c r="G68" s="5">
        <v>-25658</v>
      </c>
      <c r="I68" s="5">
        <v>-197243</v>
      </c>
      <c r="J68" s="5">
        <v>-433340</v>
      </c>
      <c r="K68" s="5">
        <v>48973</v>
      </c>
      <c r="L68" s="5">
        <v>-66086</v>
      </c>
      <c r="M68" s="5">
        <v>-748415</v>
      </c>
      <c r="N68" s="5">
        <v>-652020</v>
      </c>
      <c r="O68" s="5">
        <v>-45401</v>
      </c>
      <c r="P68" s="5">
        <v>85616</v>
      </c>
    </row>
    <row r="69" spans="2:16" ht="15.5" x14ac:dyDescent="0.35">
      <c r="C69" t="s">
        <v>91</v>
      </c>
      <c r="D69" s="5">
        <v>18916564</v>
      </c>
      <c r="E69" s="5">
        <v>18064922</v>
      </c>
      <c r="F69" s="5">
        <v>32726737</v>
      </c>
      <c r="G69" s="5">
        <v>13634316</v>
      </c>
      <c r="I69" s="5">
        <v>70338023</v>
      </c>
      <c r="J69" s="5">
        <v>116482228</v>
      </c>
      <c r="K69" s="5">
        <v>234960757</v>
      </c>
      <c r="L69" s="5">
        <v>358239199</v>
      </c>
      <c r="M69" s="5">
        <v>274151345</v>
      </c>
      <c r="N69" s="5">
        <v>41942314</v>
      </c>
      <c r="O69" s="5">
        <v>34971063</v>
      </c>
      <c r="P69" s="5">
        <v>6767988</v>
      </c>
    </row>
    <row r="70" spans="2:16" ht="15.5" x14ac:dyDescent="0.35">
      <c r="C70" t="s">
        <v>92</v>
      </c>
      <c r="D70" s="5">
        <v>19650429</v>
      </c>
      <c r="E70" s="5">
        <v>18556437</v>
      </c>
      <c r="F70" s="5">
        <v>33182874</v>
      </c>
      <c r="G70" s="5">
        <v>13659974</v>
      </c>
      <c r="I70" s="5">
        <v>70535266</v>
      </c>
      <c r="J70" s="5">
        <v>116915568</v>
      </c>
      <c r="K70" s="5">
        <v>234911784</v>
      </c>
      <c r="L70" s="5">
        <v>358305285</v>
      </c>
      <c r="M70" s="5">
        <v>274899760</v>
      </c>
      <c r="N70" s="5">
        <v>42594334</v>
      </c>
      <c r="O70" s="5">
        <v>35016464</v>
      </c>
      <c r="P70" s="5">
        <v>6682372</v>
      </c>
    </row>
    <row r="71" spans="2:16" ht="15.5" x14ac:dyDescent="0.35">
      <c r="C71" t="s">
        <v>8</v>
      </c>
      <c r="D71" s="5">
        <v>18372459</v>
      </c>
      <c r="E71" s="5">
        <v>17341075</v>
      </c>
      <c r="F71" s="5">
        <v>30473462</v>
      </c>
      <c r="G71" s="5">
        <v>12734215</v>
      </c>
      <c r="I71" s="5">
        <v>66612467</v>
      </c>
      <c r="J71" s="5">
        <v>112483271</v>
      </c>
      <c r="K71" s="5">
        <v>227873968</v>
      </c>
      <c r="L71" s="5">
        <v>352315083</v>
      </c>
      <c r="M71" s="5">
        <v>270647691</v>
      </c>
      <c r="N71" s="5">
        <v>40258660</v>
      </c>
      <c r="O71" s="5">
        <v>31877971</v>
      </c>
      <c r="P71" s="5">
        <v>5653751</v>
      </c>
    </row>
    <row r="72" spans="2:16" ht="15.5" x14ac:dyDescent="0.35">
      <c r="C72" t="s">
        <v>93</v>
      </c>
      <c r="D72" s="5">
        <v>544105</v>
      </c>
      <c r="E72" s="5">
        <v>723847</v>
      </c>
      <c r="F72" s="5">
        <v>2253275</v>
      </c>
      <c r="G72" s="5">
        <v>900101</v>
      </c>
      <c r="I72" s="5">
        <v>3725556</v>
      </c>
      <c r="J72" s="5">
        <v>3998957</v>
      </c>
      <c r="K72" s="5">
        <v>7086789</v>
      </c>
      <c r="L72" s="5">
        <v>5924116</v>
      </c>
      <c r="M72" s="5">
        <v>3503654</v>
      </c>
      <c r="N72" s="5">
        <v>1683654</v>
      </c>
      <c r="O72" s="5">
        <v>3093092</v>
      </c>
      <c r="P72" s="5">
        <v>1114237</v>
      </c>
    </row>
    <row r="73" spans="2:16" ht="15.5" x14ac:dyDescent="0.35">
      <c r="C73" t="s">
        <v>94</v>
      </c>
      <c r="D73" s="5">
        <v>19650429</v>
      </c>
      <c r="E73" s="5">
        <v>18556437</v>
      </c>
      <c r="F73" s="5">
        <v>33182874</v>
      </c>
      <c r="G73" s="5">
        <v>13659974</v>
      </c>
      <c r="I73" s="5">
        <v>70535266</v>
      </c>
      <c r="J73" s="5">
        <v>116915568</v>
      </c>
      <c r="K73" s="5">
        <v>234911784</v>
      </c>
      <c r="L73" s="5">
        <v>358305285</v>
      </c>
      <c r="M73" s="5">
        <v>274899760</v>
      </c>
      <c r="N73" s="5">
        <v>42594334</v>
      </c>
      <c r="O73" s="5">
        <v>35016464</v>
      </c>
      <c r="P73" s="5">
        <v>6682372</v>
      </c>
    </row>
    <row r="74" spans="2:16" ht="15.5" x14ac:dyDescent="0.35">
      <c r="C74" t="s">
        <v>95</v>
      </c>
      <c r="D74" s="5">
        <v>18916564</v>
      </c>
      <c r="E74" s="5">
        <v>18064922</v>
      </c>
      <c r="F74" s="5">
        <v>32726737</v>
      </c>
      <c r="G74" s="5">
        <v>13634316</v>
      </c>
      <c r="I74" s="5">
        <v>70338023</v>
      </c>
      <c r="J74" s="5">
        <v>116482228</v>
      </c>
      <c r="K74" s="5">
        <v>234960757</v>
      </c>
      <c r="L74" s="5">
        <v>358239199</v>
      </c>
      <c r="M74" s="5">
        <v>274151345</v>
      </c>
      <c r="N74" s="5">
        <v>41942314</v>
      </c>
      <c r="O74" s="5">
        <v>34971063</v>
      </c>
      <c r="P74" s="5">
        <v>6767988</v>
      </c>
    </row>
    <row r="75" spans="2:16" ht="15.5" x14ac:dyDescent="0.35">
      <c r="C75" t="s">
        <v>96</v>
      </c>
      <c r="D75" s="5">
        <v>18916564</v>
      </c>
      <c r="E75" s="5">
        <v>18064922</v>
      </c>
      <c r="F75" s="5">
        <v>32726737</v>
      </c>
      <c r="G75" s="5">
        <v>13634316</v>
      </c>
      <c r="I75" s="5">
        <v>70338023</v>
      </c>
      <c r="J75" s="5">
        <v>116482228</v>
      </c>
      <c r="K75" s="5">
        <v>234960757</v>
      </c>
      <c r="L75" s="5">
        <v>358239199</v>
      </c>
      <c r="M75" s="5">
        <v>274151345</v>
      </c>
      <c r="N75" s="5">
        <v>41942314</v>
      </c>
      <c r="O75" s="5">
        <v>34971063</v>
      </c>
      <c r="P75" s="5">
        <v>6767988</v>
      </c>
    </row>
    <row r="77" spans="2:16" ht="15.5" x14ac:dyDescent="0.35">
      <c r="B77" t="s">
        <v>97</v>
      </c>
      <c r="C77" t="s">
        <v>98</v>
      </c>
    </row>
    <row r="78" spans="2:16" ht="15.5" x14ac:dyDescent="0.35">
      <c r="C78" t="s">
        <v>99</v>
      </c>
    </row>
    <row r="79" spans="2:16" ht="15.5" x14ac:dyDescent="0.35">
      <c r="C79" t="s">
        <v>20</v>
      </c>
      <c r="D79" s="5">
        <v>151072639</v>
      </c>
      <c r="E79" s="5">
        <v>157290588</v>
      </c>
      <c r="F79" s="5">
        <v>118641063</v>
      </c>
      <c r="G79" s="5">
        <v>180322553</v>
      </c>
      <c r="I79" s="5">
        <v>118641063</v>
      </c>
      <c r="J79" s="5">
        <v>151688271</v>
      </c>
      <c r="K79" s="5">
        <v>223052027</v>
      </c>
      <c r="L79" s="5">
        <v>264157250</v>
      </c>
      <c r="M79" s="5">
        <v>228307949</v>
      </c>
      <c r="N79" s="5">
        <v>67618851</v>
      </c>
      <c r="O79" s="5">
        <v>37804552</v>
      </c>
      <c r="P79" s="5">
        <v>14942621</v>
      </c>
    </row>
    <row r="80" spans="2:16" ht="15.5" x14ac:dyDescent="0.35">
      <c r="C80" t="s">
        <v>476</v>
      </c>
      <c r="D80" s="5">
        <v>8238990</v>
      </c>
      <c r="E80" s="5">
        <v>8097952</v>
      </c>
      <c r="F80" s="5">
        <v>7971134</v>
      </c>
      <c r="G80" s="5">
        <v>7828468</v>
      </c>
      <c r="I80" s="5">
        <v>7971134</v>
      </c>
      <c r="J80" s="5">
        <v>7584813</v>
      </c>
      <c r="K80" s="5">
        <v>5014369</v>
      </c>
      <c r="L80" s="5">
        <v>24670004</v>
      </c>
    </row>
    <row r="81" spans="3:16" ht="15.5" x14ac:dyDescent="0.35">
      <c r="C81" t="s">
        <v>100</v>
      </c>
      <c r="D81" s="5">
        <v>63389872</v>
      </c>
      <c r="E81" s="5">
        <v>60988175</v>
      </c>
      <c r="F81" s="5">
        <v>52852248</v>
      </c>
      <c r="G81" s="5">
        <v>52523190</v>
      </c>
      <c r="I81" s="5">
        <v>52852248</v>
      </c>
      <c r="J81" s="5">
        <v>40963585</v>
      </c>
      <c r="K81" s="5">
        <v>60715032</v>
      </c>
      <c r="L81" s="5">
        <v>53384622</v>
      </c>
      <c r="M81" s="5">
        <v>40130369</v>
      </c>
      <c r="N81" s="5">
        <v>12085923</v>
      </c>
      <c r="O81" s="5">
        <v>20179049</v>
      </c>
      <c r="P81" s="5">
        <v>29122678</v>
      </c>
    </row>
    <row r="82" spans="3:16" ht="15.5" x14ac:dyDescent="0.35">
      <c r="C82" t="s">
        <v>250</v>
      </c>
      <c r="D82" s="5">
        <v>54584281</v>
      </c>
      <c r="E82" s="5">
        <v>33422178</v>
      </c>
      <c r="F82" s="5">
        <v>38478907</v>
      </c>
      <c r="G82" s="5">
        <v>32914418</v>
      </c>
      <c r="I82" s="5">
        <v>38478907</v>
      </c>
      <c r="J82" s="5">
        <v>48505066</v>
      </c>
      <c r="K82" s="5">
        <v>39101926</v>
      </c>
      <c r="L82" s="5">
        <v>18442862</v>
      </c>
      <c r="M82" s="5">
        <v>22221070</v>
      </c>
      <c r="N82" s="5">
        <v>14622932</v>
      </c>
      <c r="O82" s="5">
        <v>23016556</v>
      </c>
      <c r="P82" s="5">
        <v>25148675</v>
      </c>
    </row>
    <row r="83" spans="3:16" ht="15.5" x14ac:dyDescent="0.35">
      <c r="C83" t="s">
        <v>249</v>
      </c>
      <c r="D83" s="5">
        <v>3731840</v>
      </c>
      <c r="E83" s="5">
        <v>3679252</v>
      </c>
      <c r="F83" s="5">
        <v>3823230</v>
      </c>
      <c r="G83" s="5">
        <v>3629586</v>
      </c>
      <c r="I83" s="5">
        <v>3823230</v>
      </c>
      <c r="J83" s="5">
        <v>3841574</v>
      </c>
      <c r="K83" s="5">
        <v>2764589</v>
      </c>
      <c r="L83" s="5">
        <v>2599355</v>
      </c>
      <c r="M83" s="5">
        <v>1654406</v>
      </c>
      <c r="N83" s="5">
        <v>2740123</v>
      </c>
      <c r="O83" s="5">
        <v>1222450</v>
      </c>
      <c r="P83" s="5">
        <v>4041481</v>
      </c>
    </row>
    <row r="84" spans="3:16" ht="15.5" x14ac:dyDescent="0.35">
      <c r="C84" t="s">
        <v>251</v>
      </c>
      <c r="D84" s="5">
        <v>63389872</v>
      </c>
      <c r="E84" s="5">
        <v>60988175</v>
      </c>
      <c r="F84" s="5">
        <v>52852248</v>
      </c>
      <c r="G84" s="5">
        <v>52523190</v>
      </c>
      <c r="I84" s="5">
        <v>52852248</v>
      </c>
      <c r="J84" s="5">
        <v>40963585</v>
      </c>
      <c r="K84" s="5">
        <v>60715032</v>
      </c>
      <c r="L84" s="5">
        <v>53384622</v>
      </c>
      <c r="M84" s="5">
        <v>40130369</v>
      </c>
      <c r="N84" s="5">
        <v>12085923</v>
      </c>
      <c r="O84" s="5">
        <v>20179049</v>
      </c>
      <c r="P84" s="5">
        <v>29122678</v>
      </c>
    </row>
    <row r="85" spans="3:16" ht="15.5" x14ac:dyDescent="0.35">
      <c r="C85" t="s">
        <v>102</v>
      </c>
      <c r="D85" s="5">
        <v>2396106</v>
      </c>
      <c r="E85" s="5">
        <v>1266070</v>
      </c>
      <c r="F85" s="5">
        <v>2517538</v>
      </c>
      <c r="G85" s="5">
        <v>1491042</v>
      </c>
      <c r="I85" s="5">
        <v>2517538</v>
      </c>
      <c r="J85" s="5">
        <v>2497081</v>
      </c>
      <c r="K85" s="5">
        <v>1421417</v>
      </c>
      <c r="L85" s="5">
        <v>1913874</v>
      </c>
      <c r="M85" s="5">
        <v>1745912</v>
      </c>
      <c r="N85" s="5">
        <v>2123628</v>
      </c>
      <c r="O85" s="5">
        <v>2623016</v>
      </c>
      <c r="P85" s="5">
        <v>1382276</v>
      </c>
    </row>
    <row r="86" spans="3:16" ht="15.5" x14ac:dyDescent="0.35">
      <c r="C86" t="s">
        <v>562</v>
      </c>
      <c r="O86" s="5">
        <v>883801</v>
      </c>
      <c r="P86" s="5">
        <v>1381120</v>
      </c>
    </row>
    <row r="87" spans="3:16" ht="15.5" x14ac:dyDescent="0.35">
      <c r="C87" t="s">
        <v>650</v>
      </c>
    </row>
    <row r="88" spans="3:16" ht="15.5" x14ac:dyDescent="0.35">
      <c r="C88" t="s">
        <v>103</v>
      </c>
      <c r="D88" s="5">
        <v>14498607</v>
      </c>
      <c r="E88" s="5">
        <v>19255110</v>
      </c>
      <c r="F88" s="5">
        <v>16832525</v>
      </c>
      <c r="G88" s="5">
        <v>17173740</v>
      </c>
      <c r="I88" s="5">
        <v>16832525</v>
      </c>
      <c r="J88" s="5">
        <v>15813719</v>
      </c>
      <c r="K88" s="5">
        <v>21663407</v>
      </c>
      <c r="L88" s="5">
        <v>16095111</v>
      </c>
      <c r="M88" s="5">
        <v>10934114</v>
      </c>
      <c r="N88" s="5">
        <v>6032285</v>
      </c>
      <c r="O88" s="5">
        <v>21513407</v>
      </c>
      <c r="P88" s="5">
        <v>22654806</v>
      </c>
    </row>
    <row r="89" spans="3:16" ht="15.5" x14ac:dyDescent="0.35">
      <c r="C89" t="s">
        <v>83</v>
      </c>
      <c r="D89" s="5">
        <v>-3635254</v>
      </c>
      <c r="E89" s="5">
        <v>-3058669</v>
      </c>
      <c r="F89" s="5">
        <v>-2608937</v>
      </c>
      <c r="G89" s="5">
        <v>-2186756</v>
      </c>
      <c r="I89" s="5">
        <v>-2608937</v>
      </c>
      <c r="J89" s="5">
        <v>-2534990</v>
      </c>
      <c r="K89" s="5">
        <v>-2252235</v>
      </c>
      <c r="L89" s="5">
        <v>-2296356</v>
      </c>
      <c r="M89" s="5">
        <v>-2267987</v>
      </c>
      <c r="N89" s="5">
        <v>-1560986</v>
      </c>
      <c r="O89" s="5">
        <v>-935080</v>
      </c>
      <c r="P89" s="5">
        <v>-863052</v>
      </c>
    </row>
    <row r="90" spans="3:16" ht="15.5" x14ac:dyDescent="0.35">
      <c r="C90" t="s">
        <v>104</v>
      </c>
      <c r="D90" s="5">
        <v>281395611</v>
      </c>
      <c r="E90" s="5">
        <v>277288381</v>
      </c>
      <c r="F90" s="5">
        <v>267155292</v>
      </c>
      <c r="G90" s="5">
        <v>316967590</v>
      </c>
      <c r="I90" s="5">
        <v>267155292</v>
      </c>
      <c r="J90" s="5">
        <v>298540889</v>
      </c>
      <c r="K90" s="5">
        <v>355237668</v>
      </c>
      <c r="L90" s="5">
        <v>394872972</v>
      </c>
      <c r="M90" s="5">
        <v>313388349</v>
      </c>
      <c r="N90" s="5">
        <v>91726725</v>
      </c>
      <c r="O90" s="5">
        <v>86285667</v>
      </c>
      <c r="P90" s="5">
        <v>71400567</v>
      </c>
    </row>
    <row r="91" spans="3:16" ht="15.5" x14ac:dyDescent="0.35">
      <c r="C91" t="s">
        <v>105</v>
      </c>
    </row>
    <row r="92" spans="3:16" ht="15.5" x14ac:dyDescent="0.35">
      <c r="C92" t="s">
        <v>109</v>
      </c>
      <c r="D92" s="5">
        <v>1489647</v>
      </c>
      <c r="E92" s="5">
        <v>1543125</v>
      </c>
      <c r="F92" s="5">
        <v>1286890</v>
      </c>
      <c r="G92" s="5">
        <v>1836632</v>
      </c>
      <c r="I92" s="5">
        <v>1286890</v>
      </c>
      <c r="J92" s="5">
        <v>1711154</v>
      </c>
      <c r="K92" s="5">
        <v>1718136</v>
      </c>
      <c r="L92" s="5">
        <v>1898167</v>
      </c>
      <c r="M92" s="5">
        <v>1457218</v>
      </c>
      <c r="N92" s="5">
        <v>1309546</v>
      </c>
      <c r="O92" s="5">
        <v>1426734</v>
      </c>
      <c r="P92" s="5">
        <v>1591822</v>
      </c>
    </row>
    <row r="93" spans="3:16" ht="15.5" x14ac:dyDescent="0.35">
      <c r="C93" t="s">
        <v>355</v>
      </c>
      <c r="D93" s="5">
        <v>1608717</v>
      </c>
      <c r="E93" s="5">
        <v>1688840</v>
      </c>
      <c r="F93" s="5">
        <v>1706407</v>
      </c>
      <c r="G93" s="5">
        <v>925697</v>
      </c>
      <c r="I93" s="5">
        <v>1706407</v>
      </c>
      <c r="J93" s="5">
        <v>925697</v>
      </c>
      <c r="K93" s="5">
        <v>3955824</v>
      </c>
      <c r="L93" s="5">
        <v>3948949</v>
      </c>
      <c r="M93" s="5">
        <v>4217755</v>
      </c>
      <c r="N93" s="5">
        <v>5037840</v>
      </c>
      <c r="O93" s="5">
        <v>5042250</v>
      </c>
    </row>
    <row r="94" spans="3:16" ht="15.5" x14ac:dyDescent="0.35">
      <c r="C94" t="s">
        <v>107</v>
      </c>
      <c r="D94" s="5">
        <v>217875179</v>
      </c>
      <c r="E94" s="5">
        <v>208221357</v>
      </c>
      <c r="F94" s="5">
        <v>195761896</v>
      </c>
      <c r="G94" s="5">
        <v>192230324</v>
      </c>
      <c r="I94" s="5">
        <v>195761896</v>
      </c>
      <c r="J94" s="5">
        <v>207944286</v>
      </c>
      <c r="K94" s="5">
        <v>207819451</v>
      </c>
      <c r="L94" s="5">
        <v>202866365</v>
      </c>
      <c r="M94" s="5">
        <v>150199930</v>
      </c>
      <c r="N94" s="5">
        <v>116023566</v>
      </c>
      <c r="O94" s="5">
        <v>191626093</v>
      </c>
      <c r="P94" s="5">
        <v>156081518</v>
      </c>
    </row>
    <row r="95" spans="3:16" ht="15.5" x14ac:dyDescent="0.35">
      <c r="C95" t="s">
        <v>106</v>
      </c>
      <c r="D95" s="5">
        <v>20516512</v>
      </c>
      <c r="E95" s="5">
        <v>21136604</v>
      </c>
      <c r="F95" s="5">
        <v>21414585</v>
      </c>
      <c r="G95" s="5">
        <v>21651125</v>
      </c>
      <c r="I95" s="5">
        <v>21414585</v>
      </c>
      <c r="J95" s="5">
        <v>22435502</v>
      </c>
      <c r="K95" s="5">
        <v>13641684</v>
      </c>
      <c r="L95" s="5">
        <v>14421346</v>
      </c>
      <c r="M95" s="5">
        <v>15094799</v>
      </c>
      <c r="N95" s="5">
        <v>8489595</v>
      </c>
      <c r="O95" s="5">
        <v>9213472</v>
      </c>
      <c r="P95" s="5">
        <v>10312580</v>
      </c>
    </row>
    <row r="96" spans="3:16" ht="15.5" x14ac:dyDescent="0.35">
      <c r="C96" t="s">
        <v>353</v>
      </c>
      <c r="D96" s="5">
        <v>5101589</v>
      </c>
      <c r="E96" s="5">
        <v>5176491</v>
      </c>
      <c r="F96" s="5">
        <v>5257244</v>
      </c>
      <c r="G96" s="5">
        <v>5357841</v>
      </c>
      <c r="I96" s="5">
        <v>5257244</v>
      </c>
      <c r="J96" s="5">
        <v>5598263</v>
      </c>
      <c r="K96" s="5">
        <v>5920428</v>
      </c>
      <c r="L96" s="5">
        <v>6277905</v>
      </c>
      <c r="M96" s="5">
        <v>6810961</v>
      </c>
      <c r="N96" s="5">
        <v>7203774</v>
      </c>
      <c r="O96" s="5">
        <v>7523569</v>
      </c>
      <c r="P96" s="5">
        <v>7706686</v>
      </c>
    </row>
    <row r="97" spans="3:16" ht="15.5" x14ac:dyDescent="0.35">
      <c r="C97" t="s">
        <v>110</v>
      </c>
      <c r="D97" s="5">
        <v>462066621</v>
      </c>
      <c r="E97" s="5">
        <v>481127595</v>
      </c>
      <c r="F97" s="5">
        <v>462041455</v>
      </c>
      <c r="G97" s="5">
        <v>409904252</v>
      </c>
      <c r="I97" s="5">
        <v>462041455</v>
      </c>
      <c r="J97" s="5">
        <v>460675575</v>
      </c>
      <c r="K97" s="5">
        <v>389638320</v>
      </c>
      <c r="L97" s="5">
        <v>339754021</v>
      </c>
      <c r="M97" s="5">
        <v>263163000</v>
      </c>
      <c r="N97" s="5">
        <v>225401352</v>
      </c>
      <c r="O97" s="5">
        <v>245919826</v>
      </c>
      <c r="P97" s="5">
        <v>208904720</v>
      </c>
    </row>
    <row r="98" spans="3:16" ht="15.5" x14ac:dyDescent="0.35">
      <c r="C98" t="s">
        <v>111</v>
      </c>
      <c r="D98" s="5">
        <v>743462232</v>
      </c>
      <c r="E98" s="5">
        <v>758415976</v>
      </c>
      <c r="F98" s="5">
        <v>729196747</v>
      </c>
      <c r="G98" s="5">
        <v>726871842</v>
      </c>
      <c r="I98" s="5">
        <v>729196747</v>
      </c>
      <c r="J98" s="5">
        <v>759216464</v>
      </c>
      <c r="K98" s="5">
        <v>744875988</v>
      </c>
      <c r="L98" s="5">
        <v>734626993</v>
      </c>
      <c r="M98" s="5">
        <v>576551349</v>
      </c>
      <c r="N98" s="5">
        <v>317128077</v>
      </c>
      <c r="O98" s="5">
        <v>332205493</v>
      </c>
      <c r="P98" s="5">
        <v>280305287</v>
      </c>
    </row>
    <row r="99" spans="3:16" ht="15.5" x14ac:dyDescent="0.35">
      <c r="C99" t="s">
        <v>112</v>
      </c>
    </row>
    <row r="100" spans="3:16" ht="15.5" x14ac:dyDescent="0.35">
      <c r="C100" t="s">
        <v>113</v>
      </c>
    </row>
    <row r="101" spans="3:16" ht="15.5" x14ac:dyDescent="0.35">
      <c r="C101" t="s">
        <v>114</v>
      </c>
      <c r="D101" s="5">
        <v>108668356</v>
      </c>
      <c r="E101" s="5">
        <v>93517086</v>
      </c>
      <c r="F101" s="5">
        <v>97398183</v>
      </c>
      <c r="G101" s="5">
        <v>101774642</v>
      </c>
      <c r="I101" s="5">
        <v>97398183</v>
      </c>
      <c r="J101" s="5">
        <v>113508584</v>
      </c>
      <c r="K101" s="5">
        <v>104132307</v>
      </c>
      <c r="L101" s="5">
        <v>110867433</v>
      </c>
      <c r="M101" s="5">
        <v>121899643</v>
      </c>
      <c r="N101" s="5">
        <v>71988042</v>
      </c>
      <c r="O101" s="5">
        <v>84471645</v>
      </c>
      <c r="P101" s="5">
        <v>79268437</v>
      </c>
    </row>
    <row r="102" spans="3:16" ht="15.5" x14ac:dyDescent="0.35">
      <c r="C102" t="s">
        <v>119</v>
      </c>
      <c r="P102" s="5">
        <v>13785982</v>
      </c>
    </row>
    <row r="103" spans="3:16" ht="15.5" x14ac:dyDescent="0.35">
      <c r="C103" t="s">
        <v>115</v>
      </c>
    </row>
    <row r="104" spans="3:16" ht="15.5" x14ac:dyDescent="0.35">
      <c r="C104" t="s">
        <v>253</v>
      </c>
      <c r="D104" s="5">
        <v>58316121</v>
      </c>
      <c r="E104" s="5">
        <v>37101430</v>
      </c>
      <c r="F104" s="5">
        <v>42302137</v>
      </c>
      <c r="G104" s="5">
        <v>36544004</v>
      </c>
      <c r="I104" s="5">
        <v>42302137</v>
      </c>
      <c r="J104" s="5">
        <v>52346640</v>
      </c>
      <c r="K104" s="5">
        <v>41866515</v>
      </c>
      <c r="L104" s="5">
        <v>21042217</v>
      </c>
      <c r="M104" s="5">
        <v>23875476</v>
      </c>
      <c r="N104" s="5">
        <v>17363055</v>
      </c>
      <c r="O104" s="5">
        <v>24239006</v>
      </c>
      <c r="P104" s="5">
        <v>29190156</v>
      </c>
    </row>
    <row r="105" spans="3:16" ht="15.5" x14ac:dyDescent="0.35">
      <c r="C105" t="s">
        <v>118</v>
      </c>
      <c r="D105" s="5">
        <v>1414170</v>
      </c>
      <c r="E105" s="5">
        <v>1059021</v>
      </c>
      <c r="F105" s="5">
        <v>2474719</v>
      </c>
      <c r="G105" s="5">
        <v>1081699</v>
      </c>
      <c r="I105" s="5">
        <v>2474719</v>
      </c>
      <c r="J105" s="5">
        <v>1574152</v>
      </c>
      <c r="K105" s="5">
        <v>2130535</v>
      </c>
      <c r="L105" s="5">
        <v>2103241</v>
      </c>
      <c r="M105" s="5">
        <v>2283652</v>
      </c>
      <c r="N105" s="5">
        <v>1063804</v>
      </c>
      <c r="O105" s="5">
        <v>6788821</v>
      </c>
      <c r="P105" s="5">
        <v>1025326</v>
      </c>
    </row>
    <row r="106" spans="3:16" ht="15.5" x14ac:dyDescent="0.35">
      <c r="C106" t="s">
        <v>117</v>
      </c>
      <c r="L106" s="5">
        <v>42576007</v>
      </c>
      <c r="M106" s="5">
        <v>60970994</v>
      </c>
      <c r="N106" s="5">
        <v>7671767</v>
      </c>
      <c r="O106" s="5">
        <v>5876266</v>
      </c>
      <c r="P106" s="5">
        <v>2030691</v>
      </c>
    </row>
    <row r="107" spans="3:16" ht="15.5" x14ac:dyDescent="0.35">
      <c r="C107" t="s">
        <v>651</v>
      </c>
      <c r="D107" s="5">
        <v>6406708</v>
      </c>
      <c r="E107" s="5">
        <v>8456307</v>
      </c>
      <c r="F107" s="5">
        <v>6630838</v>
      </c>
      <c r="G107" s="5">
        <v>5091493</v>
      </c>
      <c r="I107" s="5">
        <v>6630838</v>
      </c>
      <c r="J107" s="5">
        <v>7963298</v>
      </c>
      <c r="K107" s="5">
        <v>14288609</v>
      </c>
      <c r="L107" s="5">
        <v>42576007</v>
      </c>
      <c r="M107" s="5">
        <v>60970994</v>
      </c>
      <c r="N107" s="5">
        <v>7671767</v>
      </c>
      <c r="O107" s="5">
        <v>5876266</v>
      </c>
      <c r="P107" s="5">
        <v>2030691</v>
      </c>
    </row>
    <row r="108" spans="3:16" ht="15.5" x14ac:dyDescent="0.35">
      <c r="C108" t="s">
        <v>116</v>
      </c>
      <c r="D108" s="5">
        <v>11100344</v>
      </c>
      <c r="E108" s="5">
        <v>10110992</v>
      </c>
      <c r="F108" s="5">
        <v>10327556</v>
      </c>
      <c r="G108" s="5">
        <v>14018199</v>
      </c>
      <c r="I108" s="5">
        <v>10327556</v>
      </c>
      <c r="J108" s="5">
        <v>3533318</v>
      </c>
      <c r="K108" s="5">
        <v>7880154</v>
      </c>
      <c r="L108" s="5">
        <v>10475564</v>
      </c>
      <c r="M108" s="5">
        <v>6350710</v>
      </c>
      <c r="N108" s="5">
        <v>2031853</v>
      </c>
      <c r="O108" s="5">
        <v>793811</v>
      </c>
      <c r="P108" s="5">
        <v>985915</v>
      </c>
    </row>
    <row r="109" spans="3:16" ht="15.5" x14ac:dyDescent="0.35">
      <c r="C109" t="s">
        <v>120</v>
      </c>
    </row>
    <row r="110" spans="3:16" ht="15.5" x14ac:dyDescent="0.35">
      <c r="C110" t="s">
        <v>313</v>
      </c>
      <c r="M110" s="5">
        <v>5154715</v>
      </c>
      <c r="N110" s="5">
        <v>31054193</v>
      </c>
      <c r="O110" s="5">
        <v>35534978</v>
      </c>
      <c r="P110" s="5">
        <v>10374025</v>
      </c>
    </row>
    <row r="111" spans="3:16" ht="15.5" x14ac:dyDescent="0.35">
      <c r="C111" t="s">
        <v>652</v>
      </c>
      <c r="M111" s="5">
        <v>2285254</v>
      </c>
      <c r="N111" s="5">
        <v>5086059</v>
      </c>
    </row>
    <row r="112" spans="3:16" ht="15.5" x14ac:dyDescent="0.35">
      <c r="C112" t="s">
        <v>121</v>
      </c>
      <c r="D112" s="5">
        <v>27800603</v>
      </c>
      <c r="E112" s="5">
        <v>32089927</v>
      </c>
      <c r="F112" s="5">
        <v>31434013</v>
      </c>
      <c r="G112" s="5">
        <v>36945685</v>
      </c>
      <c r="I112" s="5">
        <v>31434013</v>
      </c>
      <c r="J112" s="5">
        <v>45026095</v>
      </c>
      <c r="K112" s="5">
        <v>30972922</v>
      </c>
      <c r="L112" s="5">
        <v>31649016</v>
      </c>
      <c r="M112" s="5">
        <v>24222217</v>
      </c>
      <c r="N112" s="5">
        <v>40259092</v>
      </c>
      <c r="O112" s="5">
        <v>43065995</v>
      </c>
      <c r="P112" s="5">
        <v>31396868</v>
      </c>
    </row>
    <row r="113" spans="3:16" ht="15.5" x14ac:dyDescent="0.35">
      <c r="C113" t="s">
        <v>122</v>
      </c>
      <c r="D113" s="5">
        <v>50968520</v>
      </c>
      <c r="E113" s="5">
        <v>57185638</v>
      </c>
      <c r="F113" s="5">
        <v>42150234</v>
      </c>
      <c r="G113" s="5">
        <v>48805476</v>
      </c>
      <c r="I113" s="5">
        <v>42150234</v>
      </c>
      <c r="J113" s="5">
        <v>64008320</v>
      </c>
      <c r="K113" s="5">
        <v>55081278</v>
      </c>
      <c r="L113" s="5">
        <v>57068097</v>
      </c>
      <c r="M113" s="5">
        <v>52034679</v>
      </c>
      <c r="N113" s="5">
        <v>79957661</v>
      </c>
      <c r="O113" s="5">
        <v>77487478</v>
      </c>
      <c r="P113" s="5">
        <v>47101195</v>
      </c>
    </row>
    <row r="114" spans="3:16" ht="15.5" x14ac:dyDescent="0.35">
      <c r="C114" t="s">
        <v>123</v>
      </c>
      <c r="D114" s="5">
        <v>50968520</v>
      </c>
      <c r="E114" s="5">
        <v>57185638</v>
      </c>
      <c r="F114" s="5">
        <v>42150234</v>
      </c>
      <c r="G114" s="5">
        <v>48805476</v>
      </c>
      <c r="I114" s="5">
        <v>42150234</v>
      </c>
      <c r="J114" s="5">
        <v>64008320</v>
      </c>
      <c r="K114" s="5">
        <v>55081278</v>
      </c>
      <c r="L114" s="5">
        <v>57068097</v>
      </c>
      <c r="M114" s="5">
        <v>52034679</v>
      </c>
      <c r="N114" s="5">
        <v>79957661</v>
      </c>
      <c r="O114" s="5">
        <v>77487478</v>
      </c>
      <c r="P114" s="5">
        <v>47101195</v>
      </c>
    </row>
    <row r="115" spans="3:16" ht="15.5" x14ac:dyDescent="0.35">
      <c r="C115" t="s">
        <v>124</v>
      </c>
    </row>
    <row r="116" spans="3:16" ht="15.5" x14ac:dyDescent="0.35">
      <c r="C116" t="s">
        <v>125</v>
      </c>
      <c r="D116" s="5">
        <v>27502099</v>
      </c>
      <c r="E116" s="5">
        <v>33835779</v>
      </c>
      <c r="F116" s="5">
        <v>19623081</v>
      </c>
      <c r="G116" s="5">
        <v>25085299</v>
      </c>
      <c r="I116" s="5">
        <v>19623081</v>
      </c>
      <c r="J116" s="5">
        <v>42681011</v>
      </c>
      <c r="K116" s="5">
        <v>33593557</v>
      </c>
      <c r="L116" s="5">
        <v>39304973</v>
      </c>
      <c r="M116" s="5">
        <v>36155356</v>
      </c>
      <c r="N116" s="5">
        <v>63891101</v>
      </c>
      <c r="O116" s="5">
        <v>60798437</v>
      </c>
      <c r="P116" s="5">
        <v>36721864</v>
      </c>
    </row>
    <row r="117" spans="3:16" ht="15.5" x14ac:dyDescent="0.35">
      <c r="C117" t="s">
        <v>357</v>
      </c>
      <c r="D117" s="5">
        <v>12052672</v>
      </c>
      <c r="E117" s="5">
        <v>11852395</v>
      </c>
      <c r="F117" s="5">
        <v>11367325</v>
      </c>
      <c r="G117" s="5">
        <v>13042724</v>
      </c>
      <c r="I117" s="5">
        <v>11367325</v>
      </c>
      <c r="J117" s="5">
        <v>11530113</v>
      </c>
      <c r="K117" s="5">
        <v>11871503</v>
      </c>
      <c r="L117" s="5">
        <v>10771435</v>
      </c>
      <c r="M117" s="5">
        <v>7088737</v>
      </c>
      <c r="N117" s="5">
        <v>5659114</v>
      </c>
      <c r="O117" s="5">
        <v>4917595</v>
      </c>
      <c r="P117" s="5">
        <v>7104371</v>
      </c>
    </row>
    <row r="118" spans="3:16" ht="15.5" x14ac:dyDescent="0.35">
      <c r="C118" t="s">
        <v>126</v>
      </c>
      <c r="D118" s="5">
        <v>159636876</v>
      </c>
      <c r="E118" s="5">
        <v>150702724</v>
      </c>
      <c r="F118" s="5">
        <v>139548417</v>
      </c>
      <c r="G118" s="5">
        <v>150580118</v>
      </c>
      <c r="I118" s="5">
        <v>139548417</v>
      </c>
      <c r="J118" s="5">
        <v>177516904</v>
      </c>
      <c r="K118" s="5">
        <v>159213585</v>
      </c>
      <c r="L118" s="5">
        <v>167935530</v>
      </c>
      <c r="M118" s="5">
        <v>173934322</v>
      </c>
      <c r="N118" s="5">
        <v>151945703</v>
      </c>
      <c r="O118" s="5">
        <v>161959123</v>
      </c>
      <c r="P118" s="5">
        <v>126369632</v>
      </c>
    </row>
    <row r="119" spans="3:16" ht="15.5" x14ac:dyDescent="0.35">
      <c r="C119" t="s">
        <v>127</v>
      </c>
    </row>
    <row r="120" spans="3:16" ht="15.5" x14ac:dyDescent="0.35">
      <c r="C120" t="s">
        <v>128</v>
      </c>
      <c r="D120" s="5">
        <v>37832823</v>
      </c>
      <c r="E120" s="5">
        <v>37832823</v>
      </c>
      <c r="F120" s="5">
        <v>37832823</v>
      </c>
      <c r="G120" s="5">
        <v>37832823</v>
      </c>
      <c r="I120" s="5">
        <v>37832823</v>
      </c>
      <c r="J120" s="5">
        <v>37832823</v>
      </c>
      <c r="K120" s="5">
        <v>37832823</v>
      </c>
      <c r="L120" s="5">
        <v>37832823</v>
      </c>
      <c r="M120" s="5">
        <v>37832823</v>
      </c>
      <c r="N120" s="5">
        <v>35339591</v>
      </c>
      <c r="O120" s="5">
        <v>35339591</v>
      </c>
      <c r="P120" s="5">
        <v>35339591</v>
      </c>
    </row>
    <row r="121" spans="3:16" ht="15.5" x14ac:dyDescent="0.35">
      <c r="C121" t="s">
        <v>129</v>
      </c>
      <c r="D121" s="5">
        <v>95516400</v>
      </c>
      <c r="E121" s="5">
        <v>95516400</v>
      </c>
      <c r="F121" s="5">
        <v>95516400</v>
      </c>
      <c r="G121" s="5">
        <v>95516400</v>
      </c>
      <c r="I121" s="5">
        <v>95516400</v>
      </c>
      <c r="J121" s="5">
        <v>95516400</v>
      </c>
      <c r="K121" s="5">
        <v>95516400</v>
      </c>
      <c r="L121" s="5">
        <v>95516400</v>
      </c>
      <c r="M121" s="5">
        <v>95516400</v>
      </c>
      <c r="N121" s="5">
        <v>63109086</v>
      </c>
      <c r="O121" s="5">
        <v>63109086</v>
      </c>
      <c r="P121" s="5">
        <v>63109086</v>
      </c>
    </row>
    <row r="122" spans="3:16" ht="15.5" x14ac:dyDescent="0.35">
      <c r="C122" t="s">
        <v>130</v>
      </c>
      <c r="D122" s="5">
        <v>423461156</v>
      </c>
      <c r="E122" s="5">
        <v>445439421</v>
      </c>
      <c r="F122" s="5">
        <v>427648614</v>
      </c>
      <c r="G122" s="5">
        <v>413775401</v>
      </c>
      <c r="I122" s="5">
        <v>427648614</v>
      </c>
      <c r="J122" s="5">
        <v>419286483</v>
      </c>
      <c r="K122" s="5">
        <v>425466643</v>
      </c>
      <c r="L122" s="5">
        <v>410952948</v>
      </c>
      <c r="M122" s="5">
        <v>251040237</v>
      </c>
      <c r="N122" s="5">
        <v>51302783</v>
      </c>
      <c r="O122" s="5">
        <v>57213943</v>
      </c>
      <c r="P122" s="5">
        <v>43924292</v>
      </c>
    </row>
    <row r="123" spans="3:16" ht="15.5" x14ac:dyDescent="0.35">
      <c r="C123" t="s">
        <v>257</v>
      </c>
      <c r="D123" s="5">
        <v>5367423</v>
      </c>
      <c r="E123" s="5">
        <v>5033991</v>
      </c>
      <c r="F123" s="5">
        <v>5033991</v>
      </c>
      <c r="G123" s="5">
        <v>5033991</v>
      </c>
      <c r="I123" s="5">
        <v>5033991</v>
      </c>
      <c r="J123" s="5">
        <v>4470611</v>
      </c>
      <c r="K123" s="5">
        <v>3331462</v>
      </c>
      <c r="L123" s="5">
        <v>1569745</v>
      </c>
      <c r="M123" s="5">
        <v>212972</v>
      </c>
    </row>
    <row r="124" spans="3:16" ht="15.5" x14ac:dyDescent="0.35">
      <c r="C124" t="s">
        <v>258</v>
      </c>
      <c r="D124" s="5">
        <v>418093733</v>
      </c>
      <c r="E124" s="5">
        <v>440405430</v>
      </c>
      <c r="F124" s="5">
        <v>422614623</v>
      </c>
      <c r="G124" s="5">
        <v>408741410</v>
      </c>
      <c r="I124" s="5">
        <v>422614623</v>
      </c>
      <c r="J124" s="5">
        <v>414815872</v>
      </c>
      <c r="K124" s="5">
        <v>422135181</v>
      </c>
      <c r="L124" s="5">
        <v>409383203</v>
      </c>
      <c r="M124" s="5">
        <v>250827265</v>
      </c>
    </row>
    <row r="125" spans="3:16" ht="15.5" x14ac:dyDescent="0.35">
      <c r="C125" t="s">
        <v>259</v>
      </c>
      <c r="D125" s="5">
        <v>423461156</v>
      </c>
      <c r="E125" s="5">
        <v>445439421</v>
      </c>
      <c r="F125" s="5">
        <v>427648614</v>
      </c>
      <c r="G125" s="5">
        <v>413775401</v>
      </c>
      <c r="I125" s="5">
        <v>427648614</v>
      </c>
      <c r="J125" s="5">
        <v>419286483</v>
      </c>
      <c r="K125" s="5">
        <v>425466643</v>
      </c>
      <c r="L125" s="5">
        <v>410952948</v>
      </c>
      <c r="M125" s="5">
        <v>251040237</v>
      </c>
      <c r="N125" s="5">
        <v>51302783</v>
      </c>
      <c r="O125" s="5">
        <v>57213943</v>
      </c>
      <c r="P125" s="5">
        <v>43924292</v>
      </c>
    </row>
    <row r="126" spans="3:16" ht="15.5" x14ac:dyDescent="0.35">
      <c r="C126" t="s">
        <v>131</v>
      </c>
      <c r="D126" s="5">
        <v>30650231</v>
      </c>
      <c r="E126" s="5">
        <v>31983277</v>
      </c>
      <c r="F126" s="5">
        <v>31259430</v>
      </c>
      <c r="G126" s="5">
        <v>31353856</v>
      </c>
      <c r="I126" s="5">
        <v>31259430</v>
      </c>
      <c r="J126" s="5">
        <v>31598844</v>
      </c>
      <c r="K126" s="5">
        <v>29098772</v>
      </c>
      <c r="L126" s="5">
        <v>24685648</v>
      </c>
      <c r="M126" s="5">
        <v>20495554</v>
      </c>
      <c r="N126" s="5">
        <v>16991900</v>
      </c>
      <c r="O126" s="5">
        <v>15518830</v>
      </c>
      <c r="P126" s="5">
        <v>12425738</v>
      </c>
    </row>
    <row r="127" spans="3:16" ht="15.5" x14ac:dyDescent="0.35">
      <c r="C127" t="s">
        <v>10</v>
      </c>
      <c r="D127" s="5">
        <v>583825356</v>
      </c>
      <c r="E127" s="5">
        <v>607713252</v>
      </c>
      <c r="F127" s="5">
        <v>589648330</v>
      </c>
      <c r="G127" s="5">
        <v>576291724</v>
      </c>
      <c r="I127" s="5">
        <v>589648330</v>
      </c>
      <c r="J127" s="5">
        <v>581699560</v>
      </c>
      <c r="K127" s="5">
        <v>585662403</v>
      </c>
      <c r="L127" s="5">
        <v>566691463</v>
      </c>
      <c r="M127" s="5">
        <v>402617027</v>
      </c>
      <c r="N127" s="5">
        <v>165182374</v>
      </c>
      <c r="O127" s="5">
        <v>170246370</v>
      </c>
      <c r="P127" s="5">
        <v>153935655</v>
      </c>
    </row>
    <row r="128" spans="3:16" ht="15.5" x14ac:dyDescent="0.35">
      <c r="C128" t="s">
        <v>132</v>
      </c>
      <c r="D128" s="5">
        <v>743462232</v>
      </c>
      <c r="E128" s="5">
        <v>758415976</v>
      </c>
      <c r="F128" s="5">
        <v>729196747</v>
      </c>
      <c r="G128" s="5">
        <v>726871842</v>
      </c>
      <c r="I128" s="5">
        <v>729196747</v>
      </c>
      <c r="J128" s="5">
        <v>759216464</v>
      </c>
      <c r="K128" s="5">
        <v>744875988</v>
      </c>
      <c r="L128" s="5">
        <v>734626993</v>
      </c>
      <c r="M128" s="5">
        <v>576551349</v>
      </c>
      <c r="N128" s="5">
        <v>317128077</v>
      </c>
      <c r="O128" s="5">
        <v>332205493</v>
      </c>
      <c r="P128" s="5">
        <v>280305287</v>
      </c>
    </row>
    <row r="129" spans="2:16" ht="15.5" x14ac:dyDescent="0.35">
      <c r="C129" t="s">
        <v>133</v>
      </c>
      <c r="D129" s="5">
        <v>3555560000</v>
      </c>
      <c r="E129" s="5">
        <v>3555560000</v>
      </c>
      <c r="F129" s="5">
        <v>3555560000</v>
      </c>
      <c r="G129" s="5">
        <v>3555560000</v>
      </c>
      <c r="I129" s="5">
        <v>3555560000</v>
      </c>
      <c r="J129" s="5">
        <v>3555560000</v>
      </c>
      <c r="K129" s="5">
        <v>3555560000</v>
      </c>
      <c r="L129" s="5">
        <v>3555560000</v>
      </c>
      <c r="M129" s="5">
        <v>3555560000</v>
      </c>
      <c r="N129" s="5">
        <v>3200000</v>
      </c>
      <c r="O129" s="5">
        <v>3200000</v>
      </c>
      <c r="P129" s="5">
        <v>3200000</v>
      </c>
    </row>
    <row r="131" spans="2:16" ht="15.5" x14ac:dyDescent="0.35">
      <c r="B131" t="s">
        <v>134</v>
      </c>
      <c r="C131" t="s">
        <v>135</v>
      </c>
      <c r="D131" s="5">
        <v>46679492</v>
      </c>
      <c r="E131" s="5">
        <v>54513336</v>
      </c>
      <c r="F131" s="5">
        <v>32973249</v>
      </c>
      <c r="G131" s="5">
        <v>33774456</v>
      </c>
      <c r="I131" s="5">
        <v>146187651</v>
      </c>
      <c r="J131" s="5">
        <v>120450190</v>
      </c>
      <c r="K131" s="5">
        <v>220004908</v>
      </c>
      <c r="L131" s="5">
        <v>353916956</v>
      </c>
      <c r="M131" s="5">
        <v>313469885</v>
      </c>
      <c r="N131" s="5">
        <v>110099560</v>
      </c>
      <c r="O131" s="5">
        <v>84526195</v>
      </c>
      <c r="P131" s="5">
        <v>24646716</v>
      </c>
    </row>
    <row r="132" spans="2:16" ht="15.5" x14ac:dyDescent="0.35">
      <c r="C132" t="s">
        <v>136</v>
      </c>
      <c r="D132" s="5">
        <v>206880502</v>
      </c>
      <c r="E132" s="5">
        <v>156650822</v>
      </c>
      <c r="F132" s="5">
        <v>179559516</v>
      </c>
      <c r="G132" s="5">
        <v>178432576</v>
      </c>
      <c r="I132" s="5">
        <v>654985830</v>
      </c>
      <c r="J132" s="5">
        <v>786348192</v>
      </c>
      <c r="K132" s="5">
        <v>909720225</v>
      </c>
      <c r="L132" s="5">
        <v>1051470121</v>
      </c>
      <c r="M132" s="5">
        <v>665764006</v>
      </c>
      <c r="N132" s="5">
        <v>306718685</v>
      </c>
      <c r="O132" s="5">
        <v>309952966</v>
      </c>
      <c r="P132" s="5">
        <v>206897132</v>
      </c>
    </row>
    <row r="133" spans="2:16" ht="15.5" x14ac:dyDescent="0.35">
      <c r="C133" t="s">
        <v>137</v>
      </c>
      <c r="D133" s="5">
        <v>-128666174</v>
      </c>
      <c r="E133" s="5">
        <v>-105098561</v>
      </c>
      <c r="F133" s="5">
        <v>-117330239</v>
      </c>
      <c r="G133" s="5">
        <v>-112220023</v>
      </c>
      <c r="I133" s="5">
        <v>-414731856</v>
      </c>
      <c r="J133" s="5">
        <v>-478439282</v>
      </c>
      <c r="K133" s="5">
        <v>-399775496</v>
      </c>
      <c r="L133" s="5">
        <v>-490111355</v>
      </c>
      <c r="M133" s="5">
        <v>-263913324</v>
      </c>
      <c r="N133" s="5">
        <v>-161289151</v>
      </c>
      <c r="O133" s="5">
        <v>-186973189</v>
      </c>
      <c r="P133" s="5">
        <v>-137268029</v>
      </c>
    </row>
    <row r="134" spans="2:16" ht="15.5" x14ac:dyDescent="0.35">
      <c r="C134" t="s">
        <v>318</v>
      </c>
      <c r="D134" s="5">
        <v>-7503383</v>
      </c>
      <c r="E134" s="5">
        <v>-13564127</v>
      </c>
      <c r="F134" s="5">
        <v>-6806662</v>
      </c>
      <c r="G134" s="5">
        <v>-7560711</v>
      </c>
      <c r="I134" s="5">
        <v>-36425812</v>
      </c>
      <c r="J134" s="5">
        <v>-37269137</v>
      </c>
      <c r="K134" s="5">
        <v>-34089685</v>
      </c>
      <c r="L134" s="5">
        <v>-92900759</v>
      </c>
      <c r="M134" s="5">
        <v>-65030528</v>
      </c>
      <c r="N134" s="5">
        <v>-39001924</v>
      </c>
      <c r="O134" s="5">
        <v>-30414097</v>
      </c>
      <c r="P134" s="5">
        <v>-27938676</v>
      </c>
    </row>
    <row r="135" spans="2:16" ht="15.5" x14ac:dyDescent="0.35">
      <c r="C135" t="s">
        <v>653</v>
      </c>
      <c r="D135" s="5">
        <v>-17914729</v>
      </c>
      <c r="E135" s="5">
        <v>-17231102</v>
      </c>
      <c r="F135" s="5">
        <v>-20952644</v>
      </c>
      <c r="G135" s="5">
        <v>-18257495</v>
      </c>
      <c r="I135" s="5">
        <v>-69404630</v>
      </c>
      <c r="J135" s="5">
        <v>-82268783</v>
      </c>
      <c r="K135" s="5">
        <v>-128344732</v>
      </c>
    </row>
    <row r="136" spans="2:16" ht="15.5" x14ac:dyDescent="0.35">
      <c r="C136" t="s">
        <v>654</v>
      </c>
      <c r="D136" s="5">
        <v>-40662438</v>
      </c>
      <c r="E136" s="5">
        <v>40662438</v>
      </c>
      <c r="F136" s="5">
        <v>-6351514</v>
      </c>
      <c r="G136" s="5">
        <v>7</v>
      </c>
    </row>
    <row r="137" spans="2:16" ht="15.5" x14ac:dyDescent="0.35">
      <c r="C137" t="s">
        <v>363</v>
      </c>
      <c r="D137" s="5">
        <v>-6116724</v>
      </c>
      <c r="E137" s="5">
        <v>-8938829</v>
      </c>
      <c r="F137" s="5">
        <v>6861866</v>
      </c>
      <c r="G137" s="5">
        <v>-6619898</v>
      </c>
      <c r="I137" s="5">
        <v>-21294706</v>
      </c>
      <c r="J137" s="5">
        <v>-67920800</v>
      </c>
      <c r="K137" s="5">
        <v>-127505404</v>
      </c>
      <c r="L137" s="5">
        <v>-114541051</v>
      </c>
      <c r="M137" s="5">
        <v>-23350269</v>
      </c>
      <c r="N137" s="5">
        <v>-8321012</v>
      </c>
      <c r="O137" s="5">
        <v>-8039485</v>
      </c>
      <c r="P137" s="5">
        <v>-18289482</v>
      </c>
    </row>
    <row r="138" spans="2:16" ht="15.5" x14ac:dyDescent="0.35">
      <c r="C138" t="s">
        <v>144</v>
      </c>
      <c r="D138" s="5">
        <v>-53638936</v>
      </c>
      <c r="E138" s="5">
        <v>-9336195</v>
      </c>
      <c r="F138" s="5">
        <v>-35477528</v>
      </c>
      <c r="G138" s="5">
        <v>-12747067</v>
      </c>
      <c r="I138" s="5">
        <v>-115827463</v>
      </c>
      <c r="J138" s="5">
        <v>-171598323</v>
      </c>
      <c r="K138" s="5">
        <v>-254945142</v>
      </c>
      <c r="L138" s="5">
        <v>-225844120</v>
      </c>
      <c r="M138" s="5">
        <v>-104079185</v>
      </c>
      <c r="N138" s="5">
        <v>-75907781</v>
      </c>
      <c r="O138" s="5">
        <v>-20487027</v>
      </c>
      <c r="P138" s="5">
        <v>-63916843</v>
      </c>
    </row>
    <row r="139" spans="2:16" ht="15.5" x14ac:dyDescent="0.35">
      <c r="C139" t="s">
        <v>145</v>
      </c>
      <c r="D139" s="5">
        <v>741495</v>
      </c>
      <c r="E139" s="5">
        <v>-6527616</v>
      </c>
      <c r="F139" s="5">
        <v>-59177211</v>
      </c>
      <c r="G139" s="5">
        <v>716032</v>
      </c>
      <c r="I139" s="5">
        <v>-63407396</v>
      </c>
      <c r="J139" s="5">
        <v>-20215623</v>
      </c>
      <c r="K139" s="5">
        <v>-6164989</v>
      </c>
      <c r="L139" s="5">
        <v>-71516782</v>
      </c>
      <c r="M139" s="5">
        <v>-48701602</v>
      </c>
      <c r="N139" s="5">
        <v>-4377480</v>
      </c>
      <c r="O139" s="5">
        <v>-41177237</v>
      </c>
      <c r="P139" s="5">
        <v>-3706429</v>
      </c>
    </row>
    <row r="140" spans="2:16" ht="15.5" x14ac:dyDescent="0.35">
      <c r="C140" t="s">
        <v>146</v>
      </c>
      <c r="D140" s="5">
        <v>2171645</v>
      </c>
      <c r="E140" s="5">
        <v>-4493907</v>
      </c>
      <c r="F140" s="5">
        <v>-6760982</v>
      </c>
      <c r="G140" s="5">
        <v>-2289631</v>
      </c>
      <c r="I140" s="5">
        <v>-12738172</v>
      </c>
      <c r="J140" s="5">
        <v>-27229200</v>
      </c>
      <c r="K140" s="5">
        <v>-46601178</v>
      </c>
      <c r="L140" s="5">
        <v>-61809528</v>
      </c>
      <c r="M140" s="5">
        <v>-44287208</v>
      </c>
      <c r="N140" s="5">
        <v>-7275467</v>
      </c>
      <c r="O140" s="5">
        <v>-37113080</v>
      </c>
      <c r="P140" s="5">
        <v>-4404402</v>
      </c>
    </row>
    <row r="141" spans="2:16" ht="15.5" x14ac:dyDescent="0.35">
      <c r="C141" t="s">
        <v>447</v>
      </c>
      <c r="D141" s="5">
        <v>1016295</v>
      </c>
      <c r="E141" s="5">
        <v>1032887</v>
      </c>
      <c r="F141" s="5">
        <v>1652720</v>
      </c>
      <c r="G141" s="5">
        <v>1865012</v>
      </c>
      <c r="I141" s="5">
        <v>6678276</v>
      </c>
      <c r="J141" s="5">
        <v>7717997</v>
      </c>
      <c r="K141" s="5">
        <v>8830102</v>
      </c>
      <c r="L141" s="5">
        <v>4898387</v>
      </c>
      <c r="M141" s="5">
        <v>2137606</v>
      </c>
      <c r="N141" s="5">
        <v>2115416</v>
      </c>
      <c r="O141" s="5">
        <v>674935</v>
      </c>
      <c r="P141" s="5">
        <v>763053</v>
      </c>
    </row>
    <row r="142" spans="2:16" ht="15.5" x14ac:dyDescent="0.35">
      <c r="C142" t="s">
        <v>655</v>
      </c>
      <c r="N142" s="5">
        <v>883801</v>
      </c>
      <c r="O142" s="5">
        <v>497319</v>
      </c>
      <c r="P142" s="5">
        <v>4767617</v>
      </c>
    </row>
    <row r="143" spans="2:16" ht="15.5" x14ac:dyDescent="0.35">
      <c r="C143" t="s">
        <v>570</v>
      </c>
    </row>
    <row r="144" spans="2:16" ht="15.5" x14ac:dyDescent="0.35">
      <c r="C144" t="s">
        <v>656</v>
      </c>
      <c r="D144" s="5">
        <v>142798</v>
      </c>
      <c r="E144" s="5">
        <v>-2664780</v>
      </c>
      <c r="F144" s="5">
        <v>-15154</v>
      </c>
      <c r="G144" s="5">
        <v>29428</v>
      </c>
      <c r="I144" s="5">
        <v>-201668</v>
      </c>
      <c r="J144" s="5">
        <v>-91525</v>
      </c>
      <c r="K144" s="5">
        <v>-586316</v>
      </c>
      <c r="L144" s="5">
        <v>-1048519</v>
      </c>
      <c r="M144" s="5">
        <v>-107217</v>
      </c>
      <c r="N144" s="5">
        <v>-197911</v>
      </c>
      <c r="O144" s="5">
        <v>-854177</v>
      </c>
      <c r="P144" s="5">
        <v>-1123522</v>
      </c>
    </row>
    <row r="145" spans="3:16" ht="15.5" x14ac:dyDescent="0.35">
      <c r="C145" t="s">
        <v>150</v>
      </c>
      <c r="P145" s="5">
        <v>91942</v>
      </c>
    </row>
    <row r="146" spans="3:16" ht="15.5" x14ac:dyDescent="0.35">
      <c r="C146" t="s">
        <v>657</v>
      </c>
      <c r="F146" s="5">
        <v>-3439</v>
      </c>
      <c r="G146" s="5">
        <v>3439</v>
      </c>
      <c r="N146" s="5">
        <v>150761</v>
      </c>
      <c r="P146" s="5">
        <v>25419</v>
      </c>
    </row>
    <row r="147" spans="3:16" ht="15.5" x14ac:dyDescent="0.35">
      <c r="C147" t="s">
        <v>658</v>
      </c>
      <c r="D147" s="5">
        <v>-6315210</v>
      </c>
      <c r="E147" s="5">
        <v>-1943092</v>
      </c>
      <c r="F147" s="5">
        <v>2512196</v>
      </c>
      <c r="G147" s="5">
        <v>-330395</v>
      </c>
      <c r="I147" s="5">
        <v>-1894958</v>
      </c>
      <c r="J147" s="5">
        <v>-1171296</v>
      </c>
      <c r="K147" s="5">
        <v>-6666073</v>
      </c>
      <c r="L147" s="5">
        <v>-6542891</v>
      </c>
      <c r="M147" s="5">
        <v>-8218156</v>
      </c>
      <c r="N147" s="5">
        <v>-104710</v>
      </c>
      <c r="O147" s="5">
        <v>-1409527</v>
      </c>
      <c r="P147" s="5">
        <v>-6300392</v>
      </c>
    </row>
    <row r="148" spans="3:16" ht="15.5" x14ac:dyDescent="0.35">
      <c r="C148" t="s">
        <v>659</v>
      </c>
      <c r="D148" s="5">
        <v>-2180</v>
      </c>
      <c r="E148" s="5">
        <v>-442</v>
      </c>
      <c r="F148" s="5">
        <v>-232</v>
      </c>
      <c r="G148" s="5">
        <v>-1429</v>
      </c>
      <c r="I148" s="5">
        <v>-5630</v>
      </c>
      <c r="J148" s="5">
        <v>-14655</v>
      </c>
      <c r="K148" s="5">
        <v>-7511</v>
      </c>
      <c r="L148" s="5">
        <v>-21089</v>
      </c>
      <c r="M148" s="5">
        <v>-332068</v>
      </c>
      <c r="N148" s="5">
        <v>-827</v>
      </c>
      <c r="O148" s="5">
        <v>-5176</v>
      </c>
      <c r="P148" s="5">
        <v>-19023</v>
      </c>
    </row>
    <row r="149" spans="3:16" ht="15.5" x14ac:dyDescent="0.35">
      <c r="C149" t="s">
        <v>660</v>
      </c>
      <c r="K149" s="5">
        <v>-643766</v>
      </c>
      <c r="L149" s="5">
        <v>-9115493</v>
      </c>
    </row>
    <row r="150" spans="3:16" ht="15.5" x14ac:dyDescent="0.35">
      <c r="C150" t="s">
        <v>661</v>
      </c>
      <c r="J150" s="5">
        <v>659769</v>
      </c>
    </row>
    <row r="151" spans="3:16" ht="15.5" x14ac:dyDescent="0.35">
      <c r="C151" t="s">
        <v>588</v>
      </c>
      <c r="O151" s="5">
        <v>-5039448</v>
      </c>
    </row>
    <row r="152" spans="3:16" ht="15.5" x14ac:dyDescent="0.35">
      <c r="C152" t="s">
        <v>662</v>
      </c>
      <c r="F152" s="5">
        <v>-800617</v>
      </c>
      <c r="I152" s="5">
        <v>-800617</v>
      </c>
      <c r="J152" s="5">
        <v>-925697</v>
      </c>
    </row>
    <row r="153" spans="3:16" ht="15.5" x14ac:dyDescent="0.35">
      <c r="C153" t="s">
        <v>591</v>
      </c>
      <c r="J153" s="5">
        <v>-7950487</v>
      </c>
    </row>
    <row r="154" spans="3:16" ht="15.5" x14ac:dyDescent="0.35">
      <c r="C154" t="s">
        <v>663</v>
      </c>
      <c r="F154" s="5">
        <v>-60295448</v>
      </c>
      <c r="I154" s="5">
        <v>-60295448</v>
      </c>
    </row>
    <row r="155" spans="3:16" ht="15.5" x14ac:dyDescent="0.35">
      <c r="C155" t="s">
        <v>664</v>
      </c>
      <c r="K155" s="5">
        <v>903452</v>
      </c>
      <c r="L155" s="5">
        <v>1105272</v>
      </c>
      <c r="M155" s="5">
        <v>180558</v>
      </c>
      <c r="O155" s="5">
        <v>1239223</v>
      </c>
      <c r="P155" s="5">
        <v>1086760</v>
      </c>
    </row>
    <row r="156" spans="3:16" ht="15.5" x14ac:dyDescent="0.35">
      <c r="C156" t="s">
        <v>665</v>
      </c>
      <c r="D156" s="5">
        <v>126818</v>
      </c>
      <c r="E156" s="5">
        <v>-126818</v>
      </c>
      <c r="L156" s="5">
        <v>-3963251</v>
      </c>
    </row>
    <row r="157" spans="3:16" ht="15.5" x14ac:dyDescent="0.35">
      <c r="C157" t="s">
        <v>666</v>
      </c>
      <c r="D157" s="5">
        <v>-267856</v>
      </c>
      <c r="F157" s="5">
        <v>-142666</v>
      </c>
      <c r="G157" s="5">
        <v>-104139</v>
      </c>
      <c r="I157" s="5">
        <v>-386321</v>
      </c>
      <c r="J157" s="5">
        <v>-2570444</v>
      </c>
      <c r="K157" s="5">
        <v>19655635</v>
      </c>
    </row>
    <row r="158" spans="3:16" ht="15.5" x14ac:dyDescent="0.35">
      <c r="C158" t="s">
        <v>326</v>
      </c>
      <c r="D158" s="5">
        <v>5514949</v>
      </c>
      <c r="F158" s="5">
        <v>4658070</v>
      </c>
      <c r="G158" s="5">
        <v>1533113</v>
      </c>
      <c r="I158" s="5">
        <v>6218789</v>
      </c>
      <c r="J158" s="5">
        <v>9934840</v>
      </c>
      <c r="K158" s="5">
        <v>18747202</v>
      </c>
      <c r="L158" s="5">
        <v>4846303</v>
      </c>
      <c r="M158" s="5">
        <v>1879696</v>
      </c>
      <c r="O158" s="5">
        <v>51457</v>
      </c>
      <c r="P158" s="5">
        <v>236531</v>
      </c>
    </row>
    <row r="159" spans="3:16" ht="15.5" x14ac:dyDescent="0.35">
      <c r="C159" t="s">
        <v>667</v>
      </c>
      <c r="G159" s="5">
        <v>10634</v>
      </c>
      <c r="K159" s="5">
        <v>21195</v>
      </c>
      <c r="L159" s="5">
        <v>-15994</v>
      </c>
      <c r="M159" s="5">
        <v>3925</v>
      </c>
      <c r="O159" s="5">
        <v>-21506</v>
      </c>
    </row>
    <row r="160" spans="3:16" ht="15.5" x14ac:dyDescent="0.35">
      <c r="C160" t="s">
        <v>668</v>
      </c>
      <c r="P160" s="5">
        <v>-1970099</v>
      </c>
    </row>
    <row r="161" spans="3:16" ht="15.5" x14ac:dyDescent="0.35">
      <c r="C161" t="s">
        <v>367</v>
      </c>
      <c r="P161" s="5">
        <v>-82824</v>
      </c>
    </row>
    <row r="162" spans="3:16" ht="15.5" x14ac:dyDescent="0.35">
      <c r="C162" t="s">
        <v>669</v>
      </c>
      <c r="P162" s="5">
        <v>2460</v>
      </c>
    </row>
    <row r="163" spans="3:16" ht="15.5" x14ac:dyDescent="0.35">
      <c r="C163" t="s">
        <v>153</v>
      </c>
      <c r="D163" s="5">
        <v>-53638936</v>
      </c>
      <c r="E163" s="5">
        <v>-9336195</v>
      </c>
      <c r="F163" s="5">
        <v>-35477528</v>
      </c>
      <c r="G163" s="5">
        <v>-12747067</v>
      </c>
      <c r="I163" s="5">
        <v>-115827463</v>
      </c>
      <c r="J163" s="5">
        <v>-171598323</v>
      </c>
      <c r="K163" s="5">
        <v>-254945142</v>
      </c>
      <c r="L163" s="5">
        <v>-225844120</v>
      </c>
      <c r="M163" s="5">
        <v>-104079185</v>
      </c>
      <c r="N163" s="5">
        <v>-75907781</v>
      </c>
      <c r="O163" s="5">
        <v>-20487027</v>
      </c>
      <c r="P163" s="5">
        <v>-63916843</v>
      </c>
    </row>
    <row r="164" spans="3:16" ht="15.5" x14ac:dyDescent="0.35">
      <c r="C164" t="s">
        <v>572</v>
      </c>
      <c r="D164" s="5">
        <v>-43171913</v>
      </c>
      <c r="F164" s="5">
        <v>-19370131</v>
      </c>
      <c r="I164" s="5">
        <v>-62389253</v>
      </c>
      <c r="J164" s="5">
        <v>-120550332</v>
      </c>
      <c r="K164" s="5">
        <v>-215989817</v>
      </c>
      <c r="L164" s="5">
        <v>-194164763</v>
      </c>
      <c r="M164" s="5">
        <v>-71617238</v>
      </c>
      <c r="N164" s="5">
        <v>-47006310</v>
      </c>
      <c r="O164" s="5">
        <v>-18660348</v>
      </c>
      <c r="P164" s="5">
        <v>-46206283</v>
      </c>
    </row>
    <row r="165" spans="3:16" ht="15.5" x14ac:dyDescent="0.35">
      <c r="C165" t="s">
        <v>371</v>
      </c>
      <c r="L165" s="5">
        <v>-7828278</v>
      </c>
      <c r="M165" s="5">
        <v>-44440120</v>
      </c>
      <c r="N165" s="5">
        <v>-17938274</v>
      </c>
      <c r="O165" s="5">
        <v>-16744193</v>
      </c>
      <c r="P165" s="5">
        <v>-10281637</v>
      </c>
    </row>
    <row r="166" spans="3:16" ht="15.5" x14ac:dyDescent="0.35">
      <c r="C166" t="s">
        <v>370</v>
      </c>
      <c r="N166" s="5">
        <v>18654248</v>
      </c>
      <c r="O166" s="5">
        <v>46628007</v>
      </c>
      <c r="P166" s="5">
        <v>6983845</v>
      </c>
    </row>
    <row r="167" spans="3:16" ht="15.5" x14ac:dyDescent="0.35">
      <c r="C167" t="s">
        <v>670</v>
      </c>
      <c r="M167" s="5">
        <v>35403889</v>
      </c>
    </row>
    <row r="168" spans="3:16" ht="15.5" x14ac:dyDescent="0.35">
      <c r="C168" t="s">
        <v>344</v>
      </c>
      <c r="M168" s="5">
        <v>-503343</v>
      </c>
    </row>
    <row r="169" spans="3:16" ht="15.5" x14ac:dyDescent="0.35">
      <c r="C169" t="s">
        <v>320</v>
      </c>
      <c r="D169" s="5">
        <v>-1253697</v>
      </c>
      <c r="E169" s="5">
        <v>-970650</v>
      </c>
      <c r="F169" s="5">
        <v>-1195216</v>
      </c>
      <c r="G169" s="5">
        <v>-1450111</v>
      </c>
      <c r="I169" s="5">
        <v>-5933767</v>
      </c>
      <c r="J169" s="5">
        <v>-6816263</v>
      </c>
      <c r="K169" s="5">
        <v>-7019164</v>
      </c>
      <c r="L169" s="5">
        <v>-506114</v>
      </c>
      <c r="M169" s="5">
        <v>-2257131</v>
      </c>
      <c r="N169" s="5">
        <v>-9027733</v>
      </c>
      <c r="O169" s="5">
        <v>-8194509</v>
      </c>
      <c r="P169" s="5">
        <v>-7630038</v>
      </c>
    </row>
    <row r="170" spans="3:16" ht="15.5" x14ac:dyDescent="0.35">
      <c r="C170" t="s">
        <v>512</v>
      </c>
      <c r="D170" s="5">
        <v>-8450585</v>
      </c>
      <c r="E170" s="5">
        <v>-10591785</v>
      </c>
      <c r="F170" s="5">
        <v>-11901308</v>
      </c>
      <c r="G170" s="5">
        <v>-10701971</v>
      </c>
      <c r="I170" s="5">
        <v>-46445419</v>
      </c>
      <c r="J170" s="5">
        <v>-42086327</v>
      </c>
      <c r="K170" s="5">
        <v>-35800303</v>
      </c>
      <c r="L170" s="5">
        <v>-20715480</v>
      </c>
      <c r="M170" s="5">
        <v>-17987967</v>
      </c>
      <c r="N170" s="5">
        <v>-17945410</v>
      </c>
      <c r="O170" s="5">
        <v>-20354079</v>
      </c>
      <c r="P170" s="5">
        <v>-20832313</v>
      </c>
    </row>
    <row r="171" spans="3:16" ht="15.5" x14ac:dyDescent="0.35">
      <c r="C171" t="s">
        <v>671</v>
      </c>
      <c r="D171" s="5">
        <v>4120377</v>
      </c>
      <c r="E171" s="5">
        <v>6869170</v>
      </c>
      <c r="F171" s="5">
        <v>3508558</v>
      </c>
      <c r="G171" s="5">
        <v>5389926</v>
      </c>
      <c r="I171" s="5">
        <v>25062521</v>
      </c>
      <c r="J171" s="5">
        <v>24317619</v>
      </c>
      <c r="K171" s="5">
        <v>13139614</v>
      </c>
    </row>
    <row r="172" spans="3:16" ht="15.5" x14ac:dyDescent="0.35">
      <c r="C172" t="s">
        <v>672</v>
      </c>
      <c r="K172" s="5">
        <v>-2148577</v>
      </c>
      <c r="L172" s="5">
        <v>-2629485</v>
      </c>
      <c r="M172" s="5">
        <v>-2727955</v>
      </c>
      <c r="N172" s="5">
        <v>-2681045</v>
      </c>
    </row>
    <row r="173" spans="3:16" ht="15.5" x14ac:dyDescent="0.35">
      <c r="C173" t="s">
        <v>673</v>
      </c>
      <c r="D173" s="5">
        <v>-4883118</v>
      </c>
      <c r="E173" s="5">
        <v>-4642930</v>
      </c>
      <c r="F173" s="5">
        <v>-6519431</v>
      </c>
      <c r="G173" s="5">
        <v>-5984911</v>
      </c>
      <c r="I173" s="5">
        <v>-26121545</v>
      </c>
      <c r="J173" s="5">
        <v>-27826226</v>
      </c>
      <c r="K173" s="5">
        <v>-7126895</v>
      </c>
    </row>
    <row r="174" spans="3:16" ht="15.5" x14ac:dyDescent="0.35">
      <c r="C174" t="s">
        <v>674</v>
      </c>
      <c r="J174" s="5">
        <v>1363206</v>
      </c>
      <c r="O174" s="5">
        <v>10988184</v>
      </c>
    </row>
    <row r="175" spans="3:16" ht="15.5" x14ac:dyDescent="0.35">
      <c r="C175" t="s">
        <v>573</v>
      </c>
      <c r="P175" s="5">
        <v>-101615</v>
      </c>
    </row>
    <row r="176" spans="3:16" ht="15.5" x14ac:dyDescent="0.35">
      <c r="C176" t="s">
        <v>163</v>
      </c>
      <c r="D176" s="5">
        <v>-6217949</v>
      </c>
      <c r="E176" s="5">
        <v>38649525</v>
      </c>
      <c r="F176" s="5">
        <v>-61681490</v>
      </c>
      <c r="G176" s="5">
        <v>21743421</v>
      </c>
      <c r="I176" s="5">
        <v>-33047208</v>
      </c>
      <c r="J176" s="5">
        <v>-71363756</v>
      </c>
      <c r="K176" s="5">
        <v>-41105223</v>
      </c>
      <c r="L176" s="5">
        <v>56556054</v>
      </c>
      <c r="M176" s="5">
        <v>160689098</v>
      </c>
      <c r="N176" s="5">
        <v>29814299</v>
      </c>
      <c r="O176" s="5">
        <v>22861931</v>
      </c>
      <c r="P176" s="5">
        <v>-42976556</v>
      </c>
    </row>
    <row r="177" spans="2:16" ht="15.5" x14ac:dyDescent="0.35">
      <c r="C177" t="s">
        <v>164</v>
      </c>
      <c r="E177" s="5">
        <v>118641063</v>
      </c>
      <c r="I177" s="5">
        <v>151688271</v>
      </c>
      <c r="J177" s="5">
        <v>223052027</v>
      </c>
      <c r="K177" s="5">
        <v>264157250</v>
      </c>
      <c r="L177" s="5">
        <v>207601196</v>
      </c>
      <c r="M177" s="5">
        <v>67618851</v>
      </c>
      <c r="N177" s="5">
        <v>37804552</v>
      </c>
      <c r="O177" s="5">
        <v>14942621</v>
      </c>
      <c r="P177" s="5">
        <v>57919177</v>
      </c>
    </row>
    <row r="178" spans="2:16" ht="15.5" x14ac:dyDescent="0.35">
      <c r="C178" t="s">
        <v>166</v>
      </c>
      <c r="D178" s="5">
        <v>-6217949</v>
      </c>
      <c r="E178" s="5">
        <v>157290588</v>
      </c>
      <c r="F178" s="5">
        <v>-61681490</v>
      </c>
      <c r="G178" s="5">
        <v>21743421</v>
      </c>
      <c r="I178" s="5">
        <v>118641063</v>
      </c>
      <c r="J178" s="5">
        <v>151688271</v>
      </c>
      <c r="K178" s="5">
        <v>223052027</v>
      </c>
      <c r="L178" s="5">
        <v>264157250</v>
      </c>
      <c r="M178" s="5">
        <v>228307949</v>
      </c>
      <c r="N178" s="5">
        <v>67618851</v>
      </c>
      <c r="O178" s="5">
        <v>37804552</v>
      </c>
      <c r="P178" s="5">
        <v>14942621</v>
      </c>
    </row>
    <row r="180" spans="2:16" ht="15.5" x14ac:dyDescent="0.35">
      <c r="B180" t="s">
        <v>167</v>
      </c>
      <c r="C180" t="s">
        <v>12</v>
      </c>
      <c r="D180" s="5">
        <v>3560000000</v>
      </c>
      <c r="E180" s="5">
        <v>3560000000</v>
      </c>
      <c r="F180" s="5">
        <v>3560000000</v>
      </c>
      <c r="G180" s="5">
        <v>3560000000</v>
      </c>
      <c r="I180" s="5">
        <v>3560000000</v>
      </c>
      <c r="J180" s="5">
        <v>3560000000</v>
      </c>
      <c r="K180" s="5">
        <v>3560000000</v>
      </c>
      <c r="L180" s="5">
        <v>3560000000</v>
      </c>
      <c r="M180" s="5">
        <v>3560000000</v>
      </c>
      <c r="N180" s="5">
        <v>0</v>
      </c>
      <c r="O180" s="5">
        <v>0</v>
      </c>
      <c r="P180" s="5">
        <v>0</v>
      </c>
    </row>
    <row r="181" spans="2:16" ht="15.5" x14ac:dyDescent="0.35">
      <c r="C181" t="s">
        <v>168</v>
      </c>
      <c r="D181" s="6">
        <v>93.5</v>
      </c>
      <c r="E181" s="6">
        <v>84.35</v>
      </c>
      <c r="F181" s="6">
        <v>144.83000000000001</v>
      </c>
      <c r="G181" s="6">
        <v>58.43</v>
      </c>
    </row>
    <row r="182" spans="2:16" ht="15.5" x14ac:dyDescent="0.35">
      <c r="C182" t="s">
        <v>169</v>
      </c>
      <c r="D182" s="6">
        <v>40.32</v>
      </c>
      <c r="E182" s="6">
        <v>47.42</v>
      </c>
      <c r="F182" s="6">
        <v>25.62</v>
      </c>
      <c r="G182" s="6">
        <v>64.86</v>
      </c>
    </row>
    <row r="183" spans="2:16" ht="15.5" x14ac:dyDescent="0.35">
      <c r="C183" t="s">
        <v>63</v>
      </c>
      <c r="D183" s="6">
        <v>3.63</v>
      </c>
      <c r="E183" s="6">
        <v>5.15</v>
      </c>
      <c r="F183" s="6">
        <v>4.4000000000000004</v>
      </c>
      <c r="G183" s="6">
        <v>4.5</v>
      </c>
    </row>
    <row r="184" spans="2:16" ht="15.5" x14ac:dyDescent="0.35">
      <c r="C184" t="s">
        <v>170</v>
      </c>
      <c r="D184" s="5">
        <v>744150000000</v>
      </c>
      <c r="E184" s="5">
        <v>647650000000</v>
      </c>
      <c r="F184" s="5">
        <v>891560000000</v>
      </c>
      <c r="G184" s="5">
        <v>649680000000</v>
      </c>
    </row>
    <row r="185" spans="2:16" ht="15.5" x14ac:dyDescent="0.35">
      <c r="C185" t="s">
        <v>171</v>
      </c>
      <c r="D185" s="6">
        <v>2.5000000000000001E-2</v>
      </c>
      <c r="E185" s="6">
        <v>2.3300000000000001E-2</v>
      </c>
      <c r="F185" s="6">
        <v>4.2199999999999994E-2</v>
      </c>
      <c r="G185" s="6">
        <v>1.7100000000000001E-2</v>
      </c>
    </row>
    <row r="186" spans="2:16" ht="15.5" x14ac:dyDescent="0.35">
      <c r="C186" t="s">
        <v>172</v>
      </c>
      <c r="D186" s="6">
        <v>3.3599999999999998E-2</v>
      </c>
      <c r="E186" s="6">
        <v>3.0600000000000002E-2</v>
      </c>
      <c r="F186" s="6">
        <v>5.5199999999999999E-2</v>
      </c>
      <c r="G186" s="6">
        <v>2.2799999999999997E-2</v>
      </c>
    </row>
    <row r="187" spans="2:16" ht="15.5" x14ac:dyDescent="0.35">
      <c r="C187" t="s">
        <v>173</v>
      </c>
      <c r="D187" s="6">
        <v>4.1900000000000007E-2</v>
      </c>
      <c r="E187" s="6">
        <v>3.5299999999999998E-2</v>
      </c>
      <c r="F187" s="6">
        <v>0.06</v>
      </c>
      <c r="G187" s="6">
        <v>3.7699999999999997E-2</v>
      </c>
    </row>
    <row r="188" spans="2:16" ht="15.5" x14ac:dyDescent="0.35">
      <c r="C188" t="s">
        <v>174</v>
      </c>
      <c r="D188" s="6">
        <v>20.149999999999999</v>
      </c>
      <c r="E188" s="6">
        <v>24.18</v>
      </c>
      <c r="F188" s="6">
        <v>32.03</v>
      </c>
      <c r="G188" s="6">
        <v>16.420000000000002</v>
      </c>
    </row>
    <row r="189" spans="2:16" ht="15.5" x14ac:dyDescent="0.35">
      <c r="C189" t="s">
        <v>175</v>
      </c>
      <c r="D189" s="5">
        <v>10450000000000</v>
      </c>
      <c r="E189" s="5">
        <v>10331000000000</v>
      </c>
      <c r="F189" s="5">
        <v>9859000000000</v>
      </c>
      <c r="G189" s="5">
        <v>9619000000000</v>
      </c>
    </row>
    <row r="190" spans="2:16" ht="15.5" x14ac:dyDescent="0.35">
      <c r="C190" t="s">
        <v>176</v>
      </c>
      <c r="D190" s="6">
        <v>1.35</v>
      </c>
      <c r="E190" s="6">
        <v>1.45</v>
      </c>
      <c r="F190" s="6">
        <v>1.41</v>
      </c>
      <c r="G190" s="6">
        <v>1.48</v>
      </c>
    </row>
    <row r="191" spans="2:16" ht="15.5" x14ac:dyDescent="0.35">
      <c r="C191" t="s">
        <v>177</v>
      </c>
      <c r="D191" s="6">
        <v>2784.73</v>
      </c>
      <c r="E191" s="6">
        <v>2752.54</v>
      </c>
      <c r="F191" s="6">
        <v>2625.82</v>
      </c>
      <c r="G191" s="6">
        <v>2558.2800000000002</v>
      </c>
    </row>
    <row r="192" spans="2:16" ht="15.5" x14ac:dyDescent="0.35">
      <c r="C192" t="s">
        <v>178</v>
      </c>
      <c r="D192" s="6">
        <v>1.35</v>
      </c>
      <c r="E192" s="6">
        <v>1.45</v>
      </c>
      <c r="F192" s="6">
        <v>1.41</v>
      </c>
      <c r="G192" s="6">
        <v>1.48</v>
      </c>
    </row>
    <row r="193" spans="3:16" ht="15.5" x14ac:dyDescent="0.35">
      <c r="C193" t="s">
        <v>179</v>
      </c>
      <c r="D193" s="6">
        <v>2784.73</v>
      </c>
      <c r="E193" s="6">
        <v>2752.54</v>
      </c>
      <c r="F193" s="6">
        <v>2625.82</v>
      </c>
      <c r="G193" s="6">
        <v>2558.2800000000002</v>
      </c>
    </row>
    <row r="194" spans="3:16" ht="15.5" x14ac:dyDescent="0.35">
      <c r="C194" t="s">
        <v>180</v>
      </c>
    </row>
    <row r="195" spans="3:16" ht="15.5" x14ac:dyDescent="0.35">
      <c r="C195" t="s">
        <v>181</v>
      </c>
    </row>
    <row r="196" spans="3:16" ht="15.5" x14ac:dyDescent="0.35">
      <c r="C196" t="s">
        <v>182</v>
      </c>
      <c r="D196" s="5">
        <v>9901000000000</v>
      </c>
      <c r="E196" s="5">
        <v>9787000000000</v>
      </c>
      <c r="F196" s="5">
        <v>9336000000000</v>
      </c>
      <c r="G196" s="5">
        <v>9096000000000</v>
      </c>
    </row>
    <row r="197" spans="3:16" ht="15.5" x14ac:dyDescent="0.35">
      <c r="C197" t="s">
        <v>24</v>
      </c>
    </row>
    <row r="198" spans="3:16" ht="15.5" x14ac:dyDescent="0.35">
      <c r="C198" t="s">
        <v>21</v>
      </c>
      <c r="D198" s="5">
        <v>-2704000000000</v>
      </c>
      <c r="E198" s="5">
        <v>-2674000000000</v>
      </c>
      <c r="F198" s="5">
        <v>-1984000000000</v>
      </c>
      <c r="G198" s="5">
        <v>-3010000000000</v>
      </c>
    </row>
    <row r="199" spans="3:16" ht="15.5" x14ac:dyDescent="0.35">
      <c r="C199" t="s">
        <v>183</v>
      </c>
      <c r="D199" s="5">
        <v>3092000000000</v>
      </c>
      <c r="E199" s="5">
        <v>3124000000000</v>
      </c>
      <c r="F199" s="5">
        <v>2838000000000</v>
      </c>
      <c r="G199" s="5">
        <v>3592000000000</v>
      </c>
    </row>
    <row r="200" spans="3:16" ht="15.5" x14ac:dyDescent="0.35">
      <c r="C200" t="s">
        <v>184</v>
      </c>
      <c r="D200" s="5">
        <v>885000000000</v>
      </c>
      <c r="E200" s="5">
        <v>927000000000</v>
      </c>
      <c r="F200" s="5">
        <v>554000000000</v>
      </c>
      <c r="G200" s="5">
        <v>600000000000</v>
      </c>
    </row>
    <row r="201" spans="3:16" ht="15.5" x14ac:dyDescent="0.35">
      <c r="C201" t="s">
        <v>185</v>
      </c>
      <c r="D201" s="5">
        <v>35000000000</v>
      </c>
      <c r="E201" s="5">
        <v>-76000000000</v>
      </c>
      <c r="F201" s="5">
        <v>-113000000000</v>
      </c>
      <c r="G201" s="5">
        <v>-40000000000</v>
      </c>
    </row>
    <row r="202" spans="3:16" ht="15.5" x14ac:dyDescent="0.35">
      <c r="C202" t="s">
        <v>13</v>
      </c>
      <c r="D202" s="5">
        <v>919000000000</v>
      </c>
      <c r="E202" s="5">
        <v>850000000000</v>
      </c>
      <c r="F202" s="5">
        <v>441000000000</v>
      </c>
      <c r="G202" s="5">
        <v>560000000000</v>
      </c>
    </row>
    <row r="203" spans="3:16" ht="15.5" x14ac:dyDescent="0.35">
      <c r="C203" t="s">
        <v>16</v>
      </c>
      <c r="D203" s="6">
        <v>258.57</v>
      </c>
      <c r="E203" s="6">
        <v>239.14</v>
      </c>
      <c r="F203" s="6">
        <v>124.11</v>
      </c>
      <c r="G203" s="6">
        <v>157.62</v>
      </c>
    </row>
    <row r="204" spans="3:16" ht="15.5" x14ac:dyDescent="0.35">
      <c r="C204" t="s">
        <v>48</v>
      </c>
      <c r="I204" s="6">
        <v>309.04000000000002</v>
      </c>
      <c r="J204" s="6">
        <v>502.69</v>
      </c>
      <c r="K204" s="6">
        <v>977.46</v>
      </c>
      <c r="L204" s="6">
        <v>1474.15</v>
      </c>
      <c r="M204" s="6">
        <v>1092.24</v>
      </c>
      <c r="N204" s="6">
        <v>186239.6</v>
      </c>
      <c r="O204" s="6">
        <v>141242.29</v>
      </c>
      <c r="P204" s="6">
        <v>24666.74</v>
      </c>
    </row>
    <row r="205" spans="3:16" ht="15.5" x14ac:dyDescent="0.35">
      <c r="C205" t="s">
        <v>62</v>
      </c>
      <c r="I205" s="5">
        <v>12</v>
      </c>
      <c r="J205" s="6">
        <v>10.54</v>
      </c>
      <c r="K205" s="6">
        <v>5.78</v>
      </c>
      <c r="L205" s="6">
        <v>4.7300000000000004</v>
      </c>
      <c r="M205" s="6">
        <v>3.39</v>
      </c>
      <c r="N205" s="5">
        <v>0</v>
      </c>
      <c r="O205" s="5">
        <v>0</v>
      </c>
      <c r="P205" s="5">
        <v>0</v>
      </c>
    </row>
    <row r="206" spans="3:16" ht="15.5" x14ac:dyDescent="0.35">
      <c r="C206" t="s">
        <v>65</v>
      </c>
      <c r="I206" s="6">
        <v>1.2</v>
      </c>
      <c r="J206" s="6">
        <v>1.55</v>
      </c>
      <c r="K206" s="6">
        <v>1.44</v>
      </c>
      <c r="L206" s="6">
        <v>1.57</v>
      </c>
      <c r="M206" s="6">
        <v>1.33</v>
      </c>
      <c r="N206" s="5">
        <v>0</v>
      </c>
      <c r="O206" s="5">
        <v>0</v>
      </c>
      <c r="P206" s="5">
        <v>0</v>
      </c>
    </row>
    <row r="207" spans="3:16" ht="15.5" x14ac:dyDescent="0.35">
      <c r="C207" t="s">
        <v>186</v>
      </c>
      <c r="I207" s="5">
        <v>2491420000000</v>
      </c>
      <c r="J207" s="5">
        <v>3277310000000</v>
      </c>
      <c r="K207" s="5">
        <v>5089410000000</v>
      </c>
      <c r="L207" s="5">
        <v>7765420000000</v>
      </c>
      <c r="M207" s="5">
        <v>5616280000000</v>
      </c>
      <c r="N207" s="5">
        <v>1304670000000</v>
      </c>
      <c r="O207" s="5">
        <v>1143330000000</v>
      </c>
      <c r="P207" s="5">
        <v>621520000000</v>
      </c>
    </row>
    <row r="208" spans="3:16" ht="15.5" x14ac:dyDescent="0.35">
      <c r="C208" t="s">
        <v>187</v>
      </c>
      <c r="I208" s="6">
        <v>9.01E-2</v>
      </c>
      <c r="J208" s="6">
        <v>0.1457</v>
      </c>
      <c r="K208" s="6">
        <v>0.30219999999999997</v>
      </c>
      <c r="L208" s="6">
        <v>0.45760000000000001</v>
      </c>
      <c r="M208" s="6">
        <v>0.4718</v>
      </c>
      <c r="N208" s="6">
        <v>0.13320000000000001</v>
      </c>
      <c r="O208" s="6">
        <v>9.7899999999999987E-2</v>
      </c>
      <c r="P208" s="6">
        <v>1.9400000000000001E-2</v>
      </c>
    </row>
    <row r="209" spans="3:16" ht="15.5" x14ac:dyDescent="0.35">
      <c r="C209" t="s">
        <v>188</v>
      </c>
      <c r="I209" s="6">
        <v>0.1177</v>
      </c>
      <c r="J209" s="6">
        <v>0.2011</v>
      </c>
      <c r="K209" s="6">
        <v>0.40450000000000003</v>
      </c>
      <c r="L209" s="6">
        <v>0.62020000000000008</v>
      </c>
      <c r="M209" s="6">
        <v>0.7118000000000001</v>
      </c>
      <c r="N209" s="6">
        <v>0.28510000000000002</v>
      </c>
      <c r="O209" s="6">
        <v>0.21010000000000001</v>
      </c>
      <c r="P209" s="6">
        <v>3.85E-2</v>
      </c>
    </row>
    <row r="210" spans="3:16" ht="15.5" x14ac:dyDescent="0.35">
      <c r="C210" t="s">
        <v>189</v>
      </c>
      <c r="I210" s="6">
        <v>0.13570000000000002</v>
      </c>
      <c r="J210" s="6">
        <v>0.22600000000000001</v>
      </c>
      <c r="K210" s="6">
        <v>0.43099999999999999</v>
      </c>
      <c r="L210" s="6">
        <v>0.87379999999999991</v>
      </c>
      <c r="M210" s="6">
        <v>1.0273000000000001</v>
      </c>
      <c r="N210" s="6">
        <v>0.24829999999999999</v>
      </c>
      <c r="O210" s="6">
        <v>0.23699999999999999</v>
      </c>
      <c r="P210" s="6">
        <v>0.15210000000000001</v>
      </c>
    </row>
    <row r="211" spans="3:16" ht="15.5" x14ac:dyDescent="0.35">
      <c r="C211" t="s">
        <v>190</v>
      </c>
      <c r="I211" s="6">
        <v>14.73</v>
      </c>
      <c r="J211" s="6">
        <v>21.23</v>
      </c>
      <c r="K211" s="6">
        <v>39.74</v>
      </c>
      <c r="L211" s="6">
        <v>73.430000000000007</v>
      </c>
      <c r="M211" s="6">
        <v>47.45</v>
      </c>
      <c r="N211" s="6">
        <v>5.99</v>
      </c>
      <c r="O211" s="5">
        <v>5</v>
      </c>
      <c r="P211" s="6">
        <v>1.98</v>
      </c>
    </row>
    <row r="212" spans="3:16" ht="15.5" x14ac:dyDescent="0.35">
      <c r="C212" t="s">
        <v>59</v>
      </c>
      <c r="I212" s="6">
        <v>1.41</v>
      </c>
      <c r="J212" s="6">
        <v>2.12</v>
      </c>
      <c r="K212" s="6">
        <v>2.34</v>
      </c>
      <c r="L212" s="6">
        <v>2.93</v>
      </c>
      <c r="M212" s="6">
        <v>2.41</v>
      </c>
      <c r="N212" s="5">
        <v>0</v>
      </c>
      <c r="O212" s="5">
        <v>0</v>
      </c>
      <c r="P212" s="5">
        <v>0</v>
      </c>
    </row>
    <row r="213" spans="3:16" ht="15.5" x14ac:dyDescent="0.35">
      <c r="C213" t="s">
        <v>56</v>
      </c>
      <c r="I213" s="6">
        <v>2625.82</v>
      </c>
      <c r="J213" s="6">
        <v>2499.7399999999998</v>
      </c>
      <c r="K213" s="6">
        <v>2416.7199999999998</v>
      </c>
      <c r="L213" s="6">
        <v>2376.83</v>
      </c>
      <c r="M213" s="6">
        <v>1534.48</v>
      </c>
      <c r="N213" s="6">
        <v>653195.81999999995</v>
      </c>
      <c r="O213" s="6">
        <v>672146.1</v>
      </c>
      <c r="P213" s="6">
        <v>640376.6</v>
      </c>
    </row>
    <row r="214" spans="3:16" ht="15.5" x14ac:dyDescent="0.35">
      <c r="C214" t="s">
        <v>191</v>
      </c>
      <c r="I214" s="6">
        <v>1.41</v>
      </c>
      <c r="J214" s="6">
        <v>2.12</v>
      </c>
      <c r="K214" s="6">
        <v>2.34</v>
      </c>
      <c r="L214" s="6">
        <v>2.93</v>
      </c>
      <c r="M214" s="6">
        <v>2.41</v>
      </c>
      <c r="N214" s="5">
        <v>0</v>
      </c>
      <c r="O214" s="5">
        <v>0</v>
      </c>
      <c r="P214" s="5">
        <v>0</v>
      </c>
    </row>
    <row r="215" spans="3:16" ht="15.5" x14ac:dyDescent="0.35">
      <c r="C215" t="s">
        <v>192</v>
      </c>
      <c r="I215" s="6">
        <v>2625.82</v>
      </c>
      <c r="J215" s="6">
        <v>2499.7399999999998</v>
      </c>
      <c r="K215" s="6">
        <v>2416.7199999999998</v>
      </c>
      <c r="L215" s="6">
        <v>2376.83</v>
      </c>
      <c r="M215" s="6">
        <v>1534.48</v>
      </c>
      <c r="N215" s="6">
        <v>653195.81999999995</v>
      </c>
      <c r="O215" s="6">
        <v>672146.1</v>
      </c>
      <c r="P215" s="6">
        <v>640376.6</v>
      </c>
    </row>
    <row r="216" spans="3:16" ht="15.5" x14ac:dyDescent="0.35">
      <c r="C216" t="s">
        <v>193</v>
      </c>
      <c r="L216" s="5">
        <v>32000000000</v>
      </c>
      <c r="M216" s="5">
        <v>81000000000</v>
      </c>
      <c r="N216" s="5">
        <v>343000000000</v>
      </c>
      <c r="O216" s="5">
        <v>235000000000</v>
      </c>
      <c r="P216" s="5">
        <v>358000000000</v>
      </c>
    </row>
    <row r="217" spans="3:16" ht="15.5" x14ac:dyDescent="0.35">
      <c r="C217" t="s">
        <v>194</v>
      </c>
      <c r="M217" s="5">
        <v>106000000000</v>
      </c>
      <c r="N217" s="5">
        <v>510000000000</v>
      </c>
      <c r="O217" s="5">
        <v>494000000000</v>
      </c>
      <c r="P217" s="5">
        <v>150000000000</v>
      </c>
    </row>
    <row r="218" spans="3:16" ht="15.5" x14ac:dyDescent="0.35">
      <c r="C218" t="s">
        <v>26</v>
      </c>
      <c r="L218" s="5">
        <v>32000000000</v>
      </c>
      <c r="M218" s="5">
        <v>187000000000</v>
      </c>
      <c r="N218" s="5">
        <v>853000000000</v>
      </c>
      <c r="O218" s="5">
        <v>729000000000</v>
      </c>
      <c r="P218" s="5">
        <v>508000000000</v>
      </c>
    </row>
    <row r="219" spans="3:16" ht="15.5" x14ac:dyDescent="0.35">
      <c r="C219" t="s">
        <v>23</v>
      </c>
      <c r="I219" s="5">
        <v>-1984000000000</v>
      </c>
      <c r="J219" s="5">
        <v>-2451000000000</v>
      </c>
      <c r="K219" s="5">
        <v>-3444000000000</v>
      </c>
      <c r="L219" s="5">
        <v>-4086000000000</v>
      </c>
      <c r="M219" s="5">
        <v>-3073000000000</v>
      </c>
      <c r="N219" s="5">
        <v>-101000000000</v>
      </c>
      <c r="O219" s="5">
        <v>204000000000</v>
      </c>
      <c r="P219" s="5">
        <v>291000000000</v>
      </c>
    </row>
    <row r="220" spans="3:16" ht="15.5" x14ac:dyDescent="0.35">
      <c r="C220" t="s">
        <v>195</v>
      </c>
      <c r="I220" s="5">
        <v>2838000000000</v>
      </c>
      <c r="J220" s="5">
        <v>2990000000000</v>
      </c>
      <c r="K220" s="5">
        <v>3877000000000</v>
      </c>
      <c r="L220" s="5">
        <v>4428000000000</v>
      </c>
      <c r="M220" s="5">
        <v>2734000000000</v>
      </c>
      <c r="N220" s="5">
        <v>278000000000</v>
      </c>
      <c r="O220" s="5">
        <v>25000000000</v>
      </c>
      <c r="P220" s="5">
        <v>-114000000000</v>
      </c>
    </row>
    <row r="221" spans="3:16" ht="15.5" x14ac:dyDescent="0.35">
      <c r="C221" t="s">
        <v>196</v>
      </c>
      <c r="I221" s="5">
        <v>2444000000000</v>
      </c>
      <c r="J221" s="5">
        <v>1946000000000</v>
      </c>
      <c r="K221" s="5">
        <v>3397000000000</v>
      </c>
      <c r="L221" s="5">
        <v>5518000000000</v>
      </c>
      <c r="M221" s="5">
        <v>4476000000000</v>
      </c>
      <c r="N221" s="5">
        <v>1553000000000</v>
      </c>
      <c r="O221" s="5">
        <v>1175000000000</v>
      </c>
      <c r="P221" s="5">
        <v>357000000000</v>
      </c>
    </row>
    <row r="222" spans="3:16" ht="15.5" x14ac:dyDescent="0.35">
      <c r="C222" t="s">
        <v>197</v>
      </c>
      <c r="I222" s="5">
        <v>-213000000000</v>
      </c>
      <c r="J222" s="5">
        <v>-440000000000</v>
      </c>
      <c r="K222" s="5">
        <v>-720000000000</v>
      </c>
      <c r="L222" s="5">
        <v>-964000000000</v>
      </c>
      <c r="M222" s="5">
        <v>-637000000000</v>
      </c>
      <c r="N222" s="5">
        <v>-103000000000</v>
      </c>
      <c r="O222" s="5">
        <v>-516000000000</v>
      </c>
      <c r="P222" s="5">
        <v>-65000000000</v>
      </c>
    </row>
    <row r="223" spans="3:16" ht="15.5" x14ac:dyDescent="0.35">
      <c r="C223" t="s">
        <v>15</v>
      </c>
      <c r="I223" s="5">
        <v>2231000000000</v>
      </c>
      <c r="J223" s="5">
        <v>1506000000000</v>
      </c>
      <c r="K223" s="5">
        <v>2677000000000</v>
      </c>
      <c r="L223" s="5">
        <v>4554000000000</v>
      </c>
      <c r="M223" s="5">
        <v>3839000000000</v>
      </c>
      <c r="N223" s="5">
        <v>1450000000000</v>
      </c>
      <c r="O223" s="5">
        <v>659000000000</v>
      </c>
      <c r="P223" s="5">
        <v>292000000000</v>
      </c>
    </row>
    <row r="224" spans="3:16" ht="15.5" x14ac:dyDescent="0.35">
      <c r="C224" t="s">
        <v>17</v>
      </c>
      <c r="I224" s="6">
        <v>627.52</v>
      </c>
      <c r="J224" s="6">
        <v>423.54</v>
      </c>
      <c r="K224" s="6">
        <v>752.92</v>
      </c>
      <c r="L224" s="6">
        <v>1280.8699999999999</v>
      </c>
      <c r="M224" s="6">
        <v>1079.6199999999999</v>
      </c>
      <c r="N224" s="6">
        <v>453225.68</v>
      </c>
      <c r="O224" s="6">
        <v>205943.05</v>
      </c>
      <c r="P224" s="6">
        <v>91141.91</v>
      </c>
    </row>
    <row r="226" spans="2:16" ht="15.5" x14ac:dyDescent="0.35">
      <c r="B226" t="s">
        <v>198</v>
      </c>
      <c r="C226" t="s">
        <v>199</v>
      </c>
      <c r="D226" s="5">
        <v>332000000000</v>
      </c>
      <c r="E226" s="5">
        <v>300000000000</v>
      </c>
      <c r="F226" s="5">
        <v>515000000000</v>
      </c>
      <c r="G226" s="5">
        <v>208000000000</v>
      </c>
      <c r="H226" s="5">
        <v>1265000000000</v>
      </c>
      <c r="I226" s="5">
        <v>1099000000000</v>
      </c>
      <c r="J226" s="5">
        <v>1787000000000</v>
      </c>
      <c r="K226" s="5">
        <v>3475000000000</v>
      </c>
      <c r="L226" s="5">
        <v>5241000000000</v>
      </c>
      <c r="M226" s="5">
        <v>3884000000000</v>
      </c>
      <c r="N226" s="5">
        <v>596000000000</v>
      </c>
      <c r="O226" s="5">
        <v>452000000000</v>
      </c>
      <c r="P226" s="5">
        <v>79000000000</v>
      </c>
    </row>
    <row r="227" spans="2:16" ht="15.5" x14ac:dyDescent="0.35">
      <c r="C227" t="s">
        <v>381</v>
      </c>
      <c r="H227" s="5">
        <v>280</v>
      </c>
      <c r="I227" s="5">
        <v>280</v>
      </c>
      <c r="J227" s="5">
        <v>305</v>
      </c>
      <c r="K227" s="5">
        <v>680</v>
      </c>
      <c r="L227" s="5">
        <v>1000</v>
      </c>
      <c r="M227" s="5">
        <v>671</v>
      </c>
    </row>
    <row r="228" spans="2:16" ht="15.5" x14ac:dyDescent="0.35">
      <c r="C228" t="s">
        <v>67</v>
      </c>
      <c r="H228" s="6">
        <v>0.78739999999999999</v>
      </c>
      <c r="I228" s="6">
        <v>0.90599999999999992</v>
      </c>
      <c r="J228" s="6">
        <v>0.60670000000000002</v>
      </c>
      <c r="K228" s="6">
        <v>0.69569999999999999</v>
      </c>
      <c r="L228" s="6">
        <v>0.6784</v>
      </c>
      <c r="M228" s="6">
        <v>0.61429999999999996</v>
      </c>
    </row>
    <row r="229" spans="2:16" ht="15.5" x14ac:dyDescent="0.35">
      <c r="C229" t="s">
        <v>382</v>
      </c>
      <c r="H229" s="6">
        <v>7.6499999999999999E-2</v>
      </c>
      <c r="I229" s="6">
        <v>6.9099999999999995E-2</v>
      </c>
      <c r="J229" s="6">
        <v>6.0100000000000001E-2</v>
      </c>
      <c r="K229" s="6">
        <v>0.11380000000000001</v>
      </c>
      <c r="L229" s="6">
        <v>0.14929999999999999</v>
      </c>
      <c r="M229" s="6">
        <v>9.2200000000000004E-2</v>
      </c>
    </row>
    <row r="230" spans="2:16" ht="15.5" x14ac:dyDescent="0.35">
      <c r="C230" t="s">
        <v>47</v>
      </c>
      <c r="D230" s="6">
        <v>93.5</v>
      </c>
      <c r="E230" s="6">
        <v>84.35</v>
      </c>
      <c r="F230" s="6">
        <v>144.83000000000001</v>
      </c>
      <c r="G230" s="6">
        <v>58.43</v>
      </c>
      <c r="H230" s="6">
        <v>355.71</v>
      </c>
      <c r="I230" s="6">
        <v>309.04000000000002</v>
      </c>
      <c r="J230" s="6">
        <v>502.69</v>
      </c>
      <c r="K230" s="6">
        <v>977.46</v>
      </c>
      <c r="L230" s="6">
        <v>1474.15</v>
      </c>
      <c r="M230" s="6">
        <v>1092.24</v>
      </c>
      <c r="N230" s="6">
        <v>167.62</v>
      </c>
      <c r="O230" s="6">
        <v>127.12</v>
      </c>
      <c r="P230" s="6">
        <v>22.2</v>
      </c>
    </row>
    <row r="231" spans="2:16" ht="15.5" x14ac:dyDescent="0.35">
      <c r="C231" t="s">
        <v>69</v>
      </c>
      <c r="H231" s="5">
        <v>280</v>
      </c>
      <c r="I231" s="5">
        <v>280</v>
      </c>
      <c r="J231" s="5">
        <v>305</v>
      </c>
      <c r="K231" s="5">
        <v>680</v>
      </c>
      <c r="L231" s="5">
        <v>1000</v>
      </c>
      <c r="M231" s="5">
        <v>671</v>
      </c>
    </row>
    <row r="232" spans="2:16" ht="15.5" x14ac:dyDescent="0.35">
      <c r="C232" t="s">
        <v>383</v>
      </c>
      <c r="H232" s="6">
        <v>0.78739999999999999</v>
      </c>
      <c r="I232" s="6">
        <v>0.90599999999999992</v>
      </c>
      <c r="J232" s="6">
        <v>0.60670000000000002</v>
      </c>
      <c r="K232" s="6">
        <v>0.69569999999999999</v>
      </c>
      <c r="L232" s="6">
        <v>0.6784</v>
      </c>
      <c r="M232" s="6">
        <v>0.61429999999999996</v>
      </c>
    </row>
    <row r="233" spans="2:16" ht="15.5" x14ac:dyDescent="0.35">
      <c r="C233" t="s">
        <v>384</v>
      </c>
      <c r="H233" s="6">
        <v>7.6499999999999999E-2</v>
      </c>
      <c r="I233" s="6">
        <v>6.9099999999999995E-2</v>
      </c>
      <c r="J233" s="6">
        <v>6.0100000000000001E-2</v>
      </c>
      <c r="K233" s="6">
        <v>0.11380000000000001</v>
      </c>
      <c r="L233" s="6">
        <v>0.14929999999999999</v>
      </c>
      <c r="M233" s="6">
        <v>9.2200000000000004E-2</v>
      </c>
    </row>
    <row r="234" spans="2:16" ht="15.5" x14ac:dyDescent="0.35">
      <c r="C234" t="s">
        <v>200</v>
      </c>
      <c r="D234" s="5">
        <v>3691000000000</v>
      </c>
      <c r="E234" s="5">
        <v>2761000000000</v>
      </c>
      <c r="F234" s="5">
        <v>2998000000000</v>
      </c>
      <c r="G234" s="5">
        <v>2996000000000</v>
      </c>
      <c r="H234" s="5">
        <v>12905000000000</v>
      </c>
      <c r="I234" s="5">
        <v>10988000000000</v>
      </c>
      <c r="J234" s="5">
        <v>12153000000000</v>
      </c>
      <c r="K234" s="5">
        <v>13989000000000</v>
      </c>
      <c r="L234" s="5">
        <v>15839000000000</v>
      </c>
      <c r="M234" s="5">
        <v>9922000000000</v>
      </c>
      <c r="N234" s="5">
        <v>4358000000000</v>
      </c>
      <c r="O234" s="5">
        <v>4258000000000</v>
      </c>
      <c r="P234" s="5">
        <v>3128000000000</v>
      </c>
    </row>
    <row r="235" spans="2:16" ht="15.5" x14ac:dyDescent="0.35">
      <c r="C235" t="s">
        <v>385</v>
      </c>
      <c r="H235" s="5">
        <v>280</v>
      </c>
      <c r="I235" s="5">
        <v>280</v>
      </c>
      <c r="J235" s="5">
        <v>305</v>
      </c>
      <c r="K235" s="5">
        <v>680</v>
      </c>
      <c r="L235" s="5">
        <v>1000</v>
      </c>
      <c r="M235" s="5">
        <v>671</v>
      </c>
    </row>
    <row r="236" spans="2:16" ht="15.5" x14ac:dyDescent="0.35">
      <c r="C236" t="s">
        <v>386</v>
      </c>
      <c r="H236" s="6">
        <v>0.78739999999999999</v>
      </c>
      <c r="I236" s="6">
        <v>0.90599999999999992</v>
      </c>
      <c r="J236" s="6">
        <v>0.60670000000000002</v>
      </c>
      <c r="K236" s="6">
        <v>0.69569999999999999</v>
      </c>
      <c r="L236" s="6">
        <v>0.6784</v>
      </c>
      <c r="M236" s="6">
        <v>0.61429999999999996</v>
      </c>
    </row>
    <row r="237" spans="2:16" ht="15.5" x14ac:dyDescent="0.35">
      <c r="C237" t="s">
        <v>387</v>
      </c>
      <c r="H237" s="6">
        <v>7.6499999999999999E-2</v>
      </c>
      <c r="I237" s="6">
        <v>6.9099999999999995E-2</v>
      </c>
      <c r="J237" s="6">
        <v>6.0100000000000001E-2</v>
      </c>
      <c r="K237" s="6">
        <v>0.11380000000000001</v>
      </c>
      <c r="L237" s="6">
        <v>0.14929999999999999</v>
      </c>
      <c r="M237" s="6">
        <v>9.2200000000000004E-2</v>
      </c>
    </row>
    <row r="238" spans="2:16" ht="15.5" x14ac:dyDescent="0.35">
      <c r="C238" t="s">
        <v>201</v>
      </c>
      <c r="I238" s="6">
        <v>10.29</v>
      </c>
    </row>
    <row r="239" spans="2:16" ht="15.5" x14ac:dyDescent="0.35">
      <c r="C239" t="s">
        <v>281</v>
      </c>
      <c r="I239" s="6">
        <v>9.6199999999999992</v>
      </c>
    </row>
    <row r="240" spans="2:16" ht="15.5" x14ac:dyDescent="0.35">
      <c r="C240" t="s">
        <v>202</v>
      </c>
      <c r="I240" s="6">
        <v>6.95</v>
      </c>
    </row>
    <row r="241" spans="3:9" ht="15.5" x14ac:dyDescent="0.35">
      <c r="C241" t="s">
        <v>282</v>
      </c>
      <c r="I241" s="6">
        <v>0.10390000000000001</v>
      </c>
    </row>
    <row r="242" spans="3:9" ht="15.5" x14ac:dyDescent="0.35">
      <c r="C242" t="s">
        <v>283</v>
      </c>
      <c r="I242" s="6">
        <v>1.05</v>
      </c>
    </row>
    <row r="243" spans="3:9" ht="15.5" x14ac:dyDescent="0.35">
      <c r="C243" t="s">
        <v>203</v>
      </c>
      <c r="I243" s="6">
        <v>1.31</v>
      </c>
    </row>
    <row r="244" spans="3:9" ht="15.5" x14ac:dyDescent="0.35">
      <c r="C244" t="s">
        <v>284</v>
      </c>
      <c r="I244" s="6">
        <v>4.3899999999999997</v>
      </c>
    </row>
    <row r="245" spans="3:9" ht="15.5" x14ac:dyDescent="0.35">
      <c r="C245" t="s">
        <v>285</v>
      </c>
      <c r="I245" s="6">
        <v>4.7</v>
      </c>
    </row>
    <row r="246" spans="3:9" ht="15.5" x14ac:dyDescent="0.35">
      <c r="C246" t="s">
        <v>286</v>
      </c>
      <c r="I246" s="6">
        <v>5.79</v>
      </c>
    </row>
    <row r="247" spans="3:9" ht="15.5" x14ac:dyDescent="0.35">
      <c r="C247" t="s">
        <v>287</v>
      </c>
      <c r="I247" s="6">
        <v>3.7</v>
      </c>
    </row>
    <row r="248" spans="3:9" ht="15.5" x14ac:dyDescent="0.35">
      <c r="C248" t="s">
        <v>288</v>
      </c>
      <c r="I248" s="6">
        <v>-0.25</v>
      </c>
    </row>
    <row r="249" spans="3:9" ht="15.5" x14ac:dyDescent="0.35">
      <c r="C249" t="s">
        <v>289</v>
      </c>
      <c r="I249" s="6">
        <v>-0.24</v>
      </c>
    </row>
    <row r="250" spans="3:9" ht="15.5" x14ac:dyDescent="0.35">
      <c r="C250" t="s">
        <v>290</v>
      </c>
      <c r="I250" s="6">
        <v>380.46</v>
      </c>
    </row>
    <row r="251" spans="3:9" ht="15.5" x14ac:dyDescent="0.35">
      <c r="C251" t="s">
        <v>204</v>
      </c>
      <c r="I251" s="6">
        <v>355.61</v>
      </c>
    </row>
    <row r="252" spans="3:9" ht="15.5" x14ac:dyDescent="0.35">
      <c r="C252" t="s">
        <v>291</v>
      </c>
      <c r="I252" s="6">
        <v>3490.97</v>
      </c>
    </row>
    <row r="253" spans="3:9" ht="15.5" x14ac:dyDescent="0.35">
      <c r="C253" t="s">
        <v>205</v>
      </c>
      <c r="D253" s="6">
        <v>760.51</v>
      </c>
    </row>
    <row r="254" spans="3:9" ht="15.5" x14ac:dyDescent="0.35">
      <c r="C254" t="s">
        <v>206</v>
      </c>
      <c r="I254" s="6">
        <v>2784.73</v>
      </c>
    </row>
    <row r="255" spans="3:9" ht="15.5" x14ac:dyDescent="0.35">
      <c r="C255" t="s">
        <v>292</v>
      </c>
      <c r="I255" s="6">
        <v>779.44</v>
      </c>
    </row>
    <row r="256" spans="3:9" ht="15.5" x14ac:dyDescent="0.35">
      <c r="C256" t="s">
        <v>207</v>
      </c>
      <c r="D256" s="6">
        <v>2.59</v>
      </c>
    </row>
    <row r="257" spans="3:9" ht="15.5" x14ac:dyDescent="0.35">
      <c r="C257" t="s">
        <v>208</v>
      </c>
      <c r="D257" s="6">
        <v>2.46</v>
      </c>
    </row>
    <row r="258" spans="3:9" ht="15.5" x14ac:dyDescent="0.35">
      <c r="C258" t="s">
        <v>209</v>
      </c>
      <c r="D258" s="6">
        <v>0.28999999999999998</v>
      </c>
    </row>
    <row r="259" spans="3:9" ht="15.5" x14ac:dyDescent="0.35">
      <c r="C259" t="s">
        <v>210</v>
      </c>
      <c r="D259" s="6">
        <v>1.34</v>
      </c>
    </row>
    <row r="260" spans="3:9" ht="15.5" x14ac:dyDescent="0.35">
      <c r="C260" t="s">
        <v>296</v>
      </c>
      <c r="I260" s="6">
        <v>22.7</v>
      </c>
    </row>
    <row r="261" spans="3:9" ht="15.5" x14ac:dyDescent="0.35">
      <c r="C261" t="s">
        <v>13</v>
      </c>
      <c r="D261" s="5">
        <v>919000000000</v>
      </c>
    </row>
    <row r="262" spans="3:9" ht="15.5" x14ac:dyDescent="0.35">
      <c r="C262" t="s">
        <v>211</v>
      </c>
      <c r="I262" s="6">
        <v>7.97</v>
      </c>
    </row>
    <row r="263" spans="3:9" ht="15.5" x14ac:dyDescent="0.35">
      <c r="C263" t="s">
        <v>212</v>
      </c>
      <c r="I263" s="6">
        <v>0.1017</v>
      </c>
    </row>
    <row r="264" spans="3:9" ht="15.5" x14ac:dyDescent="0.35">
      <c r="C264" t="s">
        <v>213</v>
      </c>
      <c r="I264" s="6">
        <v>0.1366</v>
      </c>
    </row>
    <row r="265" spans="3:9" ht="15.5" x14ac:dyDescent="0.35">
      <c r="C265" t="s">
        <v>214</v>
      </c>
      <c r="I265" s="6">
        <v>0.16539999999999999</v>
      </c>
    </row>
    <row r="266" spans="3:9" ht="15.5" x14ac:dyDescent="0.35">
      <c r="C266" t="s">
        <v>297</v>
      </c>
      <c r="I266" s="6">
        <v>0.13980000000000001</v>
      </c>
    </row>
    <row r="267" spans="3:9" ht="15.5" x14ac:dyDescent="0.35">
      <c r="C267" t="s">
        <v>215</v>
      </c>
      <c r="D267" s="6">
        <v>26.77</v>
      </c>
    </row>
    <row r="268" spans="3:9" ht="15.5" x14ac:dyDescent="0.35">
      <c r="C268" t="s">
        <v>216</v>
      </c>
      <c r="D268" s="6">
        <v>8.9</v>
      </c>
    </row>
    <row r="269" spans="3:9" ht="15.5" x14ac:dyDescent="0.35">
      <c r="C269" t="s">
        <v>217</v>
      </c>
      <c r="D269" s="6">
        <v>25.41</v>
      </c>
    </row>
    <row r="270" spans="3:9" ht="15.5" x14ac:dyDescent="0.35">
      <c r="C270" t="s">
        <v>218</v>
      </c>
      <c r="D270" s="6">
        <v>10.26</v>
      </c>
    </row>
    <row r="271" spans="3:9" ht="15.5" x14ac:dyDescent="0.35">
      <c r="C271" t="s">
        <v>219</v>
      </c>
      <c r="D271" s="6">
        <v>3.4</v>
      </c>
    </row>
    <row r="272" spans="3:9" ht="15.5" x14ac:dyDescent="0.35">
      <c r="C272" t="s">
        <v>298</v>
      </c>
      <c r="I272" s="6">
        <v>0.95</v>
      </c>
    </row>
    <row r="273" spans="3:9" ht="15.5" x14ac:dyDescent="0.35">
      <c r="C273" t="s">
        <v>299</v>
      </c>
      <c r="I273" s="6">
        <v>32.979999999999997</v>
      </c>
    </row>
    <row r="274" spans="3:9" ht="15.5" x14ac:dyDescent="0.35">
      <c r="C274" t="s">
        <v>43</v>
      </c>
      <c r="I274" s="5">
        <v>13013000000000</v>
      </c>
    </row>
    <row r="275" spans="3:9" ht="15.5" x14ac:dyDescent="0.35">
      <c r="C275" t="s">
        <v>220</v>
      </c>
      <c r="I275" s="5">
        <v>10858000000000</v>
      </c>
    </row>
    <row r="276" spans="3:9" ht="15.5" x14ac:dyDescent="0.35">
      <c r="C276" t="s">
        <v>221</v>
      </c>
      <c r="I276" s="5">
        <v>3560000000</v>
      </c>
    </row>
    <row r="277" spans="3:9" ht="15.5" x14ac:dyDescent="0.35">
      <c r="C277" t="s">
        <v>222</v>
      </c>
      <c r="I277" s="6">
        <v>7.51E-2</v>
      </c>
    </row>
    <row r="278" spans="3:9" ht="15.5" x14ac:dyDescent="0.35">
      <c r="C278" t="s">
        <v>223</v>
      </c>
      <c r="D278" s="6">
        <v>0.18760000000000002</v>
      </c>
    </row>
    <row r="279" spans="3:9" ht="15.5" x14ac:dyDescent="0.35">
      <c r="C279" t="s">
        <v>224</v>
      </c>
      <c r="D279" s="6">
        <v>0.1288</v>
      </c>
    </row>
    <row r="280" spans="3:9" ht="15.5" x14ac:dyDescent="0.35">
      <c r="C280" t="s">
        <v>225</v>
      </c>
      <c r="D280" s="6">
        <v>9.01E-2</v>
      </c>
    </row>
    <row r="281" spans="3:9" ht="15.5" x14ac:dyDescent="0.35">
      <c r="C281" t="s">
        <v>226</v>
      </c>
      <c r="D281" s="6">
        <v>0.38780000000000003</v>
      </c>
    </row>
    <row r="282" spans="3:9" ht="15.5" x14ac:dyDescent="0.35">
      <c r="C282" t="s">
        <v>227</v>
      </c>
      <c r="D282" s="6">
        <v>0.44549999999999995</v>
      </c>
    </row>
    <row r="283" spans="3:9" ht="15.5" x14ac:dyDescent="0.35">
      <c r="C283" t="s">
        <v>228</v>
      </c>
      <c r="D283" s="6">
        <v>0.2923</v>
      </c>
    </row>
    <row r="284" spans="3:9" ht="15.5" x14ac:dyDescent="0.35">
      <c r="C284" t="s">
        <v>388</v>
      </c>
      <c r="I284" s="5">
        <v>200</v>
      </c>
    </row>
    <row r="285" spans="3:9" ht="15.5" x14ac:dyDescent="0.35">
      <c r="C285" t="s">
        <v>389</v>
      </c>
      <c r="I285" s="5">
        <v>280</v>
      </c>
    </row>
    <row r="286" spans="3:9" ht="15.5" x14ac:dyDescent="0.35">
      <c r="C286" t="s">
        <v>390</v>
      </c>
      <c r="I286" s="6">
        <v>0.78739999999999999</v>
      </c>
    </row>
    <row r="287" spans="3:9" ht="15.5" x14ac:dyDescent="0.35">
      <c r="C287" t="s">
        <v>391</v>
      </c>
      <c r="I287" s="6">
        <v>7.6499999999999999E-2</v>
      </c>
    </row>
    <row r="288" spans="3:9" ht="15.5" x14ac:dyDescent="0.35">
      <c r="C288" t="s">
        <v>392</v>
      </c>
      <c r="I288" t="s">
        <v>675</v>
      </c>
    </row>
    <row r="289" spans="3:9" ht="15.5" x14ac:dyDescent="0.35">
      <c r="C289" t="s">
        <v>229</v>
      </c>
      <c r="I289" s="5">
        <v>8</v>
      </c>
    </row>
    <row r="290" spans="3:9" ht="15.5" x14ac:dyDescent="0.35">
      <c r="C290" t="s">
        <v>230</v>
      </c>
      <c r="I290" s="6">
        <v>0.63</v>
      </c>
    </row>
    <row r="291" spans="3:9" ht="15.5" x14ac:dyDescent="0.35">
      <c r="C291" t="s">
        <v>231</v>
      </c>
      <c r="I291" s="6">
        <v>0.88</v>
      </c>
    </row>
    <row r="292" spans="3:9" ht="15.5" x14ac:dyDescent="0.35">
      <c r="C292" t="s">
        <v>232</v>
      </c>
      <c r="I292" s="6">
        <v>0.62</v>
      </c>
    </row>
    <row r="293" spans="3:9" ht="15.5" x14ac:dyDescent="0.35">
      <c r="C293" t="s">
        <v>233</v>
      </c>
      <c r="I293" s="6">
        <v>0.95</v>
      </c>
    </row>
    <row r="294" spans="3:9" ht="15.5" x14ac:dyDescent="0.35">
      <c r="C294" t="s">
        <v>234</v>
      </c>
      <c r="I294" s="6">
        <v>0.56999999999999995</v>
      </c>
    </row>
    <row r="295" spans="3:9" ht="15.5" x14ac:dyDescent="0.35">
      <c r="C295" t="s">
        <v>235</v>
      </c>
      <c r="I295" s="6">
        <v>0.46</v>
      </c>
    </row>
    <row r="296" spans="3:9" ht="15.5" x14ac:dyDescent="0.35">
      <c r="C296" t="s">
        <v>236</v>
      </c>
      <c r="I296" s="6">
        <v>0.84</v>
      </c>
    </row>
    <row r="297" spans="3:9" ht="15.5" x14ac:dyDescent="0.35">
      <c r="C297" t="s">
        <v>300</v>
      </c>
      <c r="I297" s="5">
        <v>12412000000000</v>
      </c>
    </row>
    <row r="298" spans="3:9" ht="15.5" x14ac:dyDescent="0.35">
      <c r="C298" t="s">
        <v>301</v>
      </c>
      <c r="I298" s="5">
        <v>2735000000000</v>
      </c>
    </row>
    <row r="299" spans="3:9" ht="15.5" x14ac:dyDescent="0.35">
      <c r="C299" t="s">
        <v>302</v>
      </c>
      <c r="I299" s="5">
        <v>2929000000000</v>
      </c>
    </row>
    <row r="300" spans="3:9" ht="15.5" x14ac:dyDescent="0.35">
      <c r="C300" t="s">
        <v>303</v>
      </c>
      <c r="I300" s="5">
        <v>1353000000000</v>
      </c>
    </row>
    <row r="301" spans="3:9" ht="15.5" x14ac:dyDescent="0.35">
      <c r="C301" t="s">
        <v>237</v>
      </c>
      <c r="D301" s="5">
        <v>2704000000000</v>
      </c>
    </row>
    <row r="302" spans="3:9" ht="15.5" x14ac:dyDescent="0.35">
      <c r="C302" t="s">
        <v>238</v>
      </c>
      <c r="D302" s="5">
        <v>13307000000000</v>
      </c>
    </row>
    <row r="303" spans="3:9" ht="15.5" x14ac:dyDescent="0.35">
      <c r="C303" t="s">
        <v>239</v>
      </c>
      <c r="D303" s="5">
        <v>2857000000000</v>
      </c>
    </row>
    <row r="304" spans="3:9" ht="15.5" x14ac:dyDescent="0.35">
      <c r="C304" t="s">
        <v>183</v>
      </c>
      <c r="D304" s="5">
        <v>3092000000000</v>
      </c>
    </row>
    <row r="305" spans="3:9" ht="15.5" x14ac:dyDescent="0.35">
      <c r="C305" t="s">
        <v>182</v>
      </c>
      <c r="I305" s="5">
        <v>9901000000000</v>
      </c>
    </row>
    <row r="306" spans="3:9" ht="15.5" x14ac:dyDescent="0.35">
      <c r="C306" t="s">
        <v>21</v>
      </c>
      <c r="D306" s="5">
        <v>-2704000000000</v>
      </c>
    </row>
    <row r="307" spans="3:9" ht="15.5" x14ac:dyDescent="0.35">
      <c r="C307" t="s">
        <v>240</v>
      </c>
      <c r="I307" s="5">
        <v>10450000000000</v>
      </c>
    </row>
    <row r="308" spans="3:9" ht="15.5" x14ac:dyDescent="0.35">
      <c r="C308" t="s">
        <v>304</v>
      </c>
      <c r="I308" s="5">
        <v>2966000000000</v>
      </c>
    </row>
    <row r="309" spans="3:9" ht="15.5" x14ac:dyDescent="0.35">
      <c r="C309" t="s">
        <v>305</v>
      </c>
      <c r="I309" s="5">
        <v>-1083000000000</v>
      </c>
    </row>
    <row r="310" spans="3:9" ht="15.5" x14ac:dyDescent="0.35">
      <c r="C310" t="s">
        <v>306</v>
      </c>
      <c r="I310" s="5">
        <v>-1967000000000</v>
      </c>
    </row>
    <row r="311" spans="3:9" ht="15.5" x14ac:dyDescent="0.35">
      <c r="C311" t="s">
        <v>307</v>
      </c>
      <c r="I311" s="5">
        <v>-195000000000</v>
      </c>
    </row>
    <row r="312" spans="3:9" ht="15.5" x14ac:dyDescent="0.35">
      <c r="C312" t="s">
        <v>308</v>
      </c>
      <c r="I312" s="5">
        <v>2771000000000</v>
      </c>
    </row>
  </sheetData>
  <pageMargins left="0.7" right="0.7" top="0.75" bottom="0.75" header="0.3" footer="0.3"/>
  <ignoredErrors>
    <ignoredError sqref="A1:P313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30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676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677</v>
      </c>
      <c r="D2" s="2" vm="91">
        <f ca="1">IFERROR(_xlfn.STOCKHISTORY("XIDX:" &amp; $C$1, D3, , 0, 0, 1), "Libur")</f>
        <v>1420</v>
      </c>
      <c r="E2" s="2" vm="92">
        <f ca="1">IFERROR(_xlfn.STOCKHISTORY("XIDX:" &amp; $C$1, E3, , 0, 0, 1), "Libur")</f>
        <v>1005</v>
      </c>
      <c r="H2" s="2" vm="92">
        <f ca="1">IFERROR(INDEX(D2:G2,COUNT(D2:G2)),"")</f>
        <v>1005</v>
      </c>
      <c r="I2" s="2" t="str">
        <f t="shared" ref="I2:P2" ca="1" si="0">IFERROR(_xlfn.STOCKHISTORY("XIDX:" &amp; $C$1, I1, , 0, 0, 1), "Libur")</f>
        <v>Libur</v>
      </c>
      <c r="J2" s="2" vm="93">
        <f t="shared" ca="1" si="0"/>
        <v>1000</v>
      </c>
      <c r="K2" s="2" vm="94">
        <f t="shared" ca="1" si="0"/>
        <v>1255</v>
      </c>
      <c r="L2" s="2" vm="95">
        <f t="shared" ca="1" si="0"/>
        <v>1205</v>
      </c>
      <c r="M2" s="2" vm="96">
        <f t="shared" ca="1" si="0"/>
        <v>1705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</row>
    <row r="3" spans="1:1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6" ht="15.5" x14ac:dyDescent="0.35">
      <c r="B4" t="s">
        <v>5</v>
      </c>
      <c r="C4" t="s">
        <v>6</v>
      </c>
      <c r="D4" s="2">
        <f>IFERROR(INDEX(D51:D500,MATCH($C$4,$C$51:$C$500,0)),"")</f>
        <v>133671065206</v>
      </c>
      <c r="E4" s="2">
        <f>IFERROR(INDEX(E51:E500,MATCH($C$4,$C$51:$C$500,0)),"")</f>
        <v>127711904667</v>
      </c>
      <c r="H4" s="2">
        <f>IFERROR(SUM(D4:G4)*(4/MAX(1,COUNT(D4:G4))),"")</f>
        <v>522765939746</v>
      </c>
      <c r="I4" s="2">
        <f t="shared" ref="I4:P4" si="1">IFERROR(INDEX(I51:I500,MATCH($C$4,$C$51:$C$500,0)),"")</f>
        <v>469592692612</v>
      </c>
      <c r="J4" s="2">
        <f t="shared" si="1"/>
        <v>441072473575</v>
      </c>
      <c r="K4" s="2">
        <f t="shared" si="1"/>
        <v>373399870743</v>
      </c>
      <c r="L4" s="2">
        <f t="shared" si="1"/>
        <v>359156149470</v>
      </c>
      <c r="M4" s="2">
        <f t="shared" si="1"/>
        <v>435196072386</v>
      </c>
      <c r="N4" s="2">
        <f t="shared" si="1"/>
        <v>294916939542</v>
      </c>
      <c r="O4" s="2">
        <f t="shared" si="1"/>
        <v>284703789856</v>
      </c>
      <c r="P4" s="2">
        <f t="shared" si="1"/>
        <v>242988383688</v>
      </c>
    </row>
    <row r="5" spans="1:16" ht="15.5" x14ac:dyDescent="0.35">
      <c r="B5" t="s">
        <v>7</v>
      </c>
      <c r="C5" t="s">
        <v>8</v>
      </c>
      <c r="D5" s="2">
        <f>IFERROR(INDEX(D51:D500,MATCH($C$5,$C$51:$C$500,0)),"")</f>
        <v>9548171120</v>
      </c>
      <c r="E5" s="2">
        <f>IFERROR(INDEX(E51:E500,MATCH($C$5,$C$51:$C$500,0)),"")</f>
        <v>9367805151</v>
      </c>
      <c r="H5" s="2">
        <f>IFERROR(SUM(D5:G5)*(4/MAX(1,COUNT(D5:G5))),"")</f>
        <v>37831952542</v>
      </c>
      <c r="I5" s="2">
        <f t="shared" ref="I5:P5" si="2">IFERROR(INDEX(I51:I500,MATCH($C$5,$C$51:$C$500,0)),"")</f>
        <v>31164768129</v>
      </c>
      <c r="J5" s="2">
        <f t="shared" si="2"/>
        <v>57484432295</v>
      </c>
      <c r="K5" s="2">
        <f t="shared" si="2"/>
        <v>24863413822</v>
      </c>
      <c r="L5" s="2">
        <f t="shared" si="2"/>
        <v>51221014061</v>
      </c>
      <c r="M5" s="2">
        <f t="shared" si="2"/>
        <v>51726832335</v>
      </c>
      <c r="N5" s="2">
        <f t="shared" si="2"/>
        <v>28272305839</v>
      </c>
      <c r="O5" s="2">
        <f t="shared" si="2"/>
        <v>61704814653</v>
      </c>
      <c r="P5" s="2">
        <f t="shared" si="2"/>
        <v>14044202179</v>
      </c>
    </row>
    <row r="6" spans="1:16" ht="15.5" x14ac:dyDescent="0.35">
      <c r="B6" t="s">
        <v>9</v>
      </c>
      <c r="C6" t="s">
        <v>10</v>
      </c>
      <c r="D6" s="2">
        <f>IFERROR(INDEX(D51:D500,MATCH($C$6,$C$51:$C$500,0)),"")</f>
        <v>848759401787</v>
      </c>
      <c r="E6" s="2">
        <f>IFERROR(INDEX(E51:E500,MATCH($C$6,$C$51:$C$500,0)),"")</f>
        <v>839175260701</v>
      </c>
      <c r="H6" s="2">
        <f>IFERROR(INDEX(D6:G6,COUNT(D6:G6)),"")</f>
        <v>839175260701</v>
      </c>
      <c r="I6" s="2">
        <f t="shared" ref="I6:P6" si="3">IFERROR(INDEX(I51:I500,MATCH($C$6,$C$51:$C$500,0)),"")</f>
        <v>829769081401</v>
      </c>
      <c r="J6" s="2">
        <f t="shared" si="3"/>
        <v>798460905896</v>
      </c>
      <c r="K6" s="2">
        <f t="shared" si="3"/>
        <v>751162487637</v>
      </c>
      <c r="L6" s="2">
        <f t="shared" si="3"/>
        <v>815534177294</v>
      </c>
      <c r="M6" s="2">
        <f t="shared" si="3"/>
        <v>844219227894</v>
      </c>
      <c r="N6" s="2">
        <f t="shared" si="3"/>
        <v>487733634815</v>
      </c>
      <c r="O6" s="2">
        <f t="shared" si="3"/>
        <v>475335887698</v>
      </c>
      <c r="P6" s="2">
        <f t="shared" si="3"/>
        <v>283891250565</v>
      </c>
    </row>
    <row r="7" spans="1:16" ht="15.5" x14ac:dyDescent="0.35">
      <c r="B7" t="s">
        <v>11</v>
      </c>
      <c r="C7" t="s">
        <v>12</v>
      </c>
      <c r="D7" s="3">
        <f>IFERROR(INDEX(D51:D500,MATCH($C$7,$C$51:$C$500,0))/1000000000,"")</f>
        <v>0.93</v>
      </c>
      <c r="E7" s="3">
        <f>IFERROR(INDEX(E51:E500,MATCH($C$7,$C$51:$C$500,0))/1000000000,"")</f>
        <v>0.93</v>
      </c>
      <c r="H7" s="3">
        <f>IFERROR(INDEX(D7:G7,COUNT(D7:G7)),"")</f>
        <v>0.93</v>
      </c>
      <c r="I7" s="3">
        <f t="shared" ref="I7:P7" si="4">IFERROR(INDEX(I51:I500,MATCH($C$7,$C$51:$C$500,0))/1000000000,"")</f>
        <v>0.93</v>
      </c>
      <c r="J7" s="3">
        <f t="shared" si="4"/>
        <v>0.93</v>
      </c>
      <c r="K7" s="3">
        <f t="shared" si="4"/>
        <v>0.93</v>
      </c>
      <c r="L7" s="3">
        <f t="shared" si="4"/>
        <v>0.93</v>
      </c>
      <c r="M7" s="3">
        <f t="shared" si="4"/>
        <v>0.93</v>
      </c>
      <c r="N7" s="3">
        <f t="shared" si="4"/>
        <v>0</v>
      </c>
      <c r="O7" s="3">
        <f t="shared" si="4"/>
        <v>0</v>
      </c>
      <c r="P7" s="3">
        <f t="shared" si="4"/>
        <v>0</v>
      </c>
    </row>
    <row r="8" spans="1:1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5000000000</v>
      </c>
      <c r="E8" s="2">
        <f>IFERROR(INDEX(E51:E500,MATCH("Free cash flow (Quarter)",$C$51:$C$500,0)),"")</f>
        <v>13000000000</v>
      </c>
      <c r="H8" s="2">
        <f>IFERROR(INDEX(D8:G8,COUNT(D8:G8)),"")</f>
        <v>13000000000</v>
      </c>
      <c r="I8" s="2">
        <f t="shared" ref="I8:P8" si="5">IFERROR(INDEX(I51:I500,MATCH($C$8,$C$51:$C$500,0)),"")</f>
        <v>39000000000</v>
      </c>
      <c r="J8" s="2">
        <f t="shared" si="5"/>
        <v>41000000000</v>
      </c>
      <c r="K8" s="2">
        <f t="shared" si="5"/>
        <v>-2000000000</v>
      </c>
      <c r="L8" s="2">
        <f t="shared" si="5"/>
        <v>52000000000</v>
      </c>
      <c r="M8" s="2">
        <f t="shared" si="5"/>
        <v>18000000000</v>
      </c>
      <c r="N8" s="2">
        <f t="shared" si="5"/>
        <v>19000000000</v>
      </c>
      <c r="O8" s="2">
        <f t="shared" si="5"/>
        <v>-4000000000</v>
      </c>
      <c r="P8" s="2">
        <f t="shared" si="5"/>
        <v>-72000000000</v>
      </c>
    </row>
    <row r="9" spans="1:16" ht="15.5" x14ac:dyDescent="0.35">
      <c r="A9" t="s">
        <v>16</v>
      </c>
      <c r="C9" t="s">
        <v>17</v>
      </c>
      <c r="D9" s="3">
        <f>IFERROR(INDEX(D51:D500,MATCH("Free cash flow per share (Quarter)",$C$51:$C$500,0)),"")</f>
        <v>5.0599999999999996</v>
      </c>
      <c r="E9" s="3">
        <f>IFERROR(INDEX(E51:E500,MATCH("Free cash flow per share (Quarter)",$C$51:$C$500,0)),"")</f>
        <v>14.31</v>
      </c>
      <c r="H9" s="3">
        <f>IFERROR(INDEX(D9:G9,COUNT(D9:G9)),"")</f>
        <v>14.31</v>
      </c>
      <c r="I9" s="3">
        <f t="shared" ref="I9:P9" si="6">IFERROR(INDEX(I51:I500,MATCH($C$9,$C$51:$C$500,0)),"")</f>
        <v>42.44</v>
      </c>
      <c r="J9" s="3">
        <f t="shared" si="6"/>
        <v>43.84</v>
      </c>
      <c r="K9" s="3">
        <f t="shared" si="6"/>
        <v>-2.19</v>
      </c>
      <c r="L9" s="3">
        <f t="shared" si="6"/>
        <v>55.52</v>
      </c>
      <c r="M9" s="3">
        <f t="shared" si="6"/>
        <v>19.16</v>
      </c>
      <c r="N9" s="3">
        <f t="shared" si="6"/>
        <v>128732.48</v>
      </c>
      <c r="O9" s="3">
        <f t="shared" si="6"/>
        <v>-29546.7</v>
      </c>
      <c r="P9" s="3">
        <f t="shared" si="6"/>
        <v>-11978351.34</v>
      </c>
    </row>
    <row r="10" spans="1:16" ht="15.5" x14ac:dyDescent="0.35">
      <c r="C10" t="s">
        <v>18</v>
      </c>
      <c r="D10" s="3">
        <f ca="1">IFERROR(IF(D9=0,"",D2/D9),"")</f>
        <v>280.63241106719369</v>
      </c>
      <c r="E10" s="3">
        <f ca="1">IFERROR(IF(E9=0,"",E2/E9),"")</f>
        <v>70.230607966457015</v>
      </c>
      <c r="I10" s="3" t="str">
        <f t="shared" ref="I10:P10" ca="1" si="7">IFERROR(IF(I9=0,"",I2/I9),"")</f>
        <v/>
      </c>
      <c r="J10" s="3">
        <f t="shared" ca="1" si="7"/>
        <v>22.810218978102188</v>
      </c>
      <c r="K10" s="3">
        <f t="shared" ca="1" si="7"/>
        <v>-573.05936073059365</v>
      </c>
      <c r="L10" s="3">
        <f t="shared" ca="1" si="7"/>
        <v>21.703890489913544</v>
      </c>
      <c r="M10" s="3">
        <f t="shared" ca="1" si="7"/>
        <v>88.987473903966603</v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</row>
    <row r="11" spans="1:16" ht="15.5" x14ac:dyDescent="0.35">
      <c r="B11" t="s">
        <v>19</v>
      </c>
      <c r="C11" t="s">
        <v>20</v>
      </c>
      <c r="D11" s="2">
        <f>IFERROR(INDEX(D51:D500,MATCH($C$11,$C$51:$C$500,0)),"")</f>
        <v>41963646938</v>
      </c>
      <c r="E11" s="2">
        <f>IFERROR(INDEX(E51:E500,MATCH($C$11,$C$51:$C$500,0)),"")</f>
        <v>50447326731</v>
      </c>
      <c r="H11" s="2">
        <f>IFERROR(INDEX(D11:G11,COUNT(D11:G11)),"")</f>
        <v>50447326731</v>
      </c>
      <c r="I11" s="2">
        <f t="shared" ref="I11:P11" si="8">IFERROR(INDEX(I51:I500,MATCH($C$11,$C$51:$C$500,0)),"")</f>
        <v>61359708315</v>
      </c>
      <c r="J11" s="2">
        <f t="shared" si="8"/>
        <v>54397160838</v>
      </c>
      <c r="K11" s="2">
        <f t="shared" si="8"/>
        <v>57423794560</v>
      </c>
      <c r="L11" s="2">
        <f t="shared" si="8"/>
        <v>173741250439</v>
      </c>
      <c r="M11" s="2">
        <f t="shared" si="8"/>
        <v>138778099947</v>
      </c>
      <c r="N11" s="2">
        <f t="shared" si="8"/>
        <v>32156153437</v>
      </c>
      <c r="O11" s="2">
        <f t="shared" si="8"/>
        <v>32560586587</v>
      </c>
      <c r="P11" s="2">
        <f t="shared" si="8"/>
        <v>33780557912</v>
      </c>
    </row>
    <row r="12" spans="1:1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-42000000000</v>
      </c>
      <c r="E12" s="2">
        <f>IFERROR(INDEX(E51:E500,MATCH("Net Debt (Quarter)",$C$51:$C$500,0)),"")</f>
        <v>-50000000000</v>
      </c>
      <c r="H12" s="2">
        <f>IFERROR(INDEX(D12:G12,COUNT(D12:G12)),"")</f>
        <v>-50000000000</v>
      </c>
      <c r="I12" s="2">
        <f t="shared" ref="I12:P12" si="9">IFERROR(INDEX(I51:I500,MATCH($C$12,$C$51:$C$500,0)),"")</f>
        <v>-40000000000</v>
      </c>
      <c r="J12" s="2">
        <f t="shared" si="9"/>
        <v>-54000000000</v>
      </c>
      <c r="K12" s="2">
        <f t="shared" si="9"/>
        <v>-57000000000</v>
      </c>
      <c r="L12" s="2">
        <f t="shared" si="9"/>
        <v>-174000000000</v>
      </c>
      <c r="M12" s="2">
        <f t="shared" si="9"/>
        <v>-111000000000</v>
      </c>
      <c r="N12" s="2">
        <f t="shared" si="9"/>
        <v>122000000000</v>
      </c>
      <c r="O12" s="2">
        <f t="shared" si="9"/>
        <v>120000000000</v>
      </c>
      <c r="P12" s="2">
        <f t="shared" si="9"/>
        <v>95000000000</v>
      </c>
    </row>
    <row r="13" spans="1:1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P13" si="10">IFERROR(INDEX(I51:I500,MATCH($C$13,$C$51:$C$500,0)),"")</f>
        <v>21000000000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27000000000</v>
      </c>
      <c r="N13" s="2">
        <f t="shared" si="10"/>
        <v>154000000000</v>
      </c>
      <c r="O13" s="2">
        <f t="shared" si="10"/>
        <v>153000000000</v>
      </c>
      <c r="P13" s="2">
        <f t="shared" si="10"/>
        <v>129000000000</v>
      </c>
    </row>
    <row r="14" spans="1:16" ht="15.5" x14ac:dyDescent="0.35">
      <c r="C14" t="s">
        <v>27</v>
      </c>
      <c r="D14" s="2">
        <f>IFERROR(INDEX(D51:D500,MATCH($C$14,$C$51:$C$500,0)),"")</f>
        <v>-2565967408</v>
      </c>
      <c r="E14" s="2">
        <f>IFERROR(INDEX(E51:E500,MATCH($C$14,$C$51:$C$500,0)),"")</f>
        <v>-2850182939</v>
      </c>
      <c r="H14" s="2">
        <f>IFERROR(SUM(D14:G14)*(4/MAX(1,COUNT(D14:G14))),"")</f>
        <v>-10832300694</v>
      </c>
      <c r="I14" s="2">
        <f t="shared" ref="I14:P14" si="11">IFERROR(INDEX(I51:I500,MATCH($C$14,$C$51:$C$500,0)),"")</f>
        <v>-7250660746</v>
      </c>
      <c r="J14" s="2">
        <f t="shared" si="11"/>
        <v>-2346862454</v>
      </c>
      <c r="K14" s="2">
        <f t="shared" si="11"/>
        <v>-2465152867</v>
      </c>
      <c r="L14" s="2">
        <f t="shared" si="11"/>
        <v>-4412492617</v>
      </c>
      <c r="M14" s="2">
        <f t="shared" si="11"/>
        <v>-16291092600</v>
      </c>
      <c r="N14" s="2">
        <f t="shared" si="11"/>
        <v>-19308717775</v>
      </c>
      <c r="O14" s="2">
        <f t="shared" si="11"/>
        <v>-18670472553</v>
      </c>
      <c r="P14" s="2">
        <f t="shared" si="11"/>
        <v>-11622023327</v>
      </c>
    </row>
    <row r="15" spans="1:16" ht="15.5" x14ac:dyDescent="0.35">
      <c r="C15" t="s">
        <v>28</v>
      </c>
      <c r="D15" s="2">
        <f>IFERROR(INDEX(D51:D500,MATCH($C$15,$C$51:$C$500,0)),"")</f>
        <v>-3192935614</v>
      </c>
      <c r="E15" s="2">
        <f>IFERROR(INDEX(E51:E500,MATCH($C$15,$C$51:$C$500,0)),"")</f>
        <v>-2611723894</v>
      </c>
      <c r="H15" s="2">
        <f>IFERROR(SUM(D15:G15)*(4/MAX(1,COUNT(D15:G15))),"")</f>
        <v>-11609319016</v>
      </c>
      <c r="I15" s="2">
        <f t="shared" ref="I15:P15" si="12">IFERROR(INDEX(I51:I500,MATCH($C$15,$C$51:$C$500,0)),"")</f>
        <v>-10773400741</v>
      </c>
      <c r="J15" s="2">
        <f t="shared" si="12"/>
        <v>-17110463907</v>
      </c>
      <c r="K15" s="2">
        <f t="shared" si="12"/>
        <v>-6314343464</v>
      </c>
      <c r="L15" s="2">
        <f t="shared" si="12"/>
        <v>-17945850929</v>
      </c>
      <c r="M15" s="2">
        <f t="shared" si="12"/>
        <v>-26583591110</v>
      </c>
      <c r="N15" s="2">
        <f t="shared" si="12"/>
        <v>-13799160550</v>
      </c>
      <c r="O15" s="2">
        <f t="shared" si="12"/>
        <v>-4164964368</v>
      </c>
      <c r="P15" s="2">
        <f t="shared" si="12"/>
        <v>-368991795</v>
      </c>
    </row>
    <row r="16" spans="1:16" ht="15.5" x14ac:dyDescent="0.35">
      <c r="C16" t="s">
        <v>29</v>
      </c>
      <c r="D16" s="2">
        <f>IFERROR(INDEX(D51:D500,MATCH($C$16,$C$51:$C$500,0)),"")</f>
        <v>12740555321</v>
      </c>
      <c r="E16" s="2">
        <f>IFERROR(INDEX(E51:E500,MATCH($C$16,$C$51:$C$500,0)),"")</f>
        <v>11981381815</v>
      </c>
      <c r="H16" s="2">
        <f>IFERROR(SUM(D16:G16)*(4/MAX(1,COUNT(D16:G16))),"")</f>
        <v>49443874272</v>
      </c>
      <c r="I16" s="2">
        <f t="shared" ref="I16:P16" si="13">IFERROR(INDEX(I51:I500,MATCH($C$16,$C$51:$C$500,0)),"")</f>
        <v>45239720384</v>
      </c>
      <c r="J16" s="2">
        <f t="shared" si="13"/>
        <v>56708320148</v>
      </c>
      <c r="K16" s="2">
        <f t="shared" si="13"/>
        <v>31407006302</v>
      </c>
      <c r="L16" s="2">
        <f t="shared" si="13"/>
        <v>43920630601</v>
      </c>
      <c r="M16" s="2">
        <f t="shared" si="13"/>
        <v>79523155073</v>
      </c>
      <c r="N16" s="2">
        <f t="shared" si="13"/>
        <v>16415065886</v>
      </c>
      <c r="O16" s="2">
        <f t="shared" si="13"/>
        <v>8100807486</v>
      </c>
      <c r="P16" s="2">
        <f t="shared" si="13"/>
        <v>1476772557</v>
      </c>
    </row>
    <row r="17" spans="1:16" ht="15.5" x14ac:dyDescent="0.35">
      <c r="A17" t="s">
        <v>30</v>
      </c>
    </row>
    <row r="18" spans="1:1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</row>
    <row r="19" spans="1:16" ht="15.5" x14ac:dyDescent="0.35">
      <c r="A19" t="s">
        <v>40</v>
      </c>
      <c r="C19" t="s">
        <v>41</v>
      </c>
    </row>
    <row r="20" spans="1:16" ht="15.5" x14ac:dyDescent="0.35">
      <c r="A20" t="s">
        <v>42</v>
      </c>
      <c r="C20" t="s">
        <v>43</v>
      </c>
      <c r="D20" s="2">
        <f ca="1">IFERROR(D21*D2,"")</f>
        <v>1320600000000</v>
      </c>
      <c r="E20" s="2">
        <f ca="1">IFERROR(E21*E2,"")</f>
        <v>934650000000</v>
      </c>
      <c r="H20" s="2">
        <f t="shared" ref="H20:P20" ca="1" si="14">IFERROR(H21*H2,"")</f>
        <v>934650000000</v>
      </c>
      <c r="I20" s="2" t="str">
        <f t="shared" ca="1" si="14"/>
        <v/>
      </c>
      <c r="J20" s="2">
        <f t="shared" ca="1" si="14"/>
        <v>930000000000</v>
      </c>
      <c r="K20" s="2">
        <f t="shared" ca="1" si="14"/>
        <v>1167150000000</v>
      </c>
      <c r="L20" s="2">
        <f t="shared" ca="1" si="14"/>
        <v>1120650000000</v>
      </c>
      <c r="M20" s="2">
        <f t="shared" ca="1" si="14"/>
        <v>1585650000000</v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</row>
    <row r="21" spans="1:16" ht="15.5" x14ac:dyDescent="0.35">
      <c r="C21" t="s">
        <v>12</v>
      </c>
      <c r="D21" s="2">
        <f>IFERROR(INDEX(D51:D500,MATCH($C$7,$C$51:$C$500,0)),"")</f>
        <v>930000000</v>
      </c>
      <c r="E21" s="2">
        <f>IFERROR(INDEX(E51:E500,MATCH($C$7,$C$51:$C$500,0)),"")</f>
        <v>930000000</v>
      </c>
      <c r="H21" s="2">
        <f>IFERROR(INDEX(D21:G21,COUNT(D21:G21)),"")</f>
        <v>930000000</v>
      </c>
      <c r="I21" s="2">
        <f t="shared" ref="I21:P21" si="15">IFERROR(INDEX(I51:I500,MATCH($C$7,$C$51:$C$500,0)),"")</f>
        <v>930000000</v>
      </c>
      <c r="J21" s="2">
        <f t="shared" si="15"/>
        <v>930000000</v>
      </c>
      <c r="K21" s="2">
        <f t="shared" si="15"/>
        <v>930000000</v>
      </c>
      <c r="L21" s="2">
        <f t="shared" si="15"/>
        <v>930000000</v>
      </c>
      <c r="M21" s="2">
        <f t="shared" si="15"/>
        <v>930000000</v>
      </c>
      <c r="N21" s="2">
        <f t="shared" si="15"/>
        <v>0</v>
      </c>
      <c r="O21" s="2">
        <f t="shared" si="15"/>
        <v>0</v>
      </c>
      <c r="P21" s="2">
        <f t="shared" si="15"/>
        <v>0</v>
      </c>
    </row>
    <row r="23" spans="1:16" ht="15.5" x14ac:dyDescent="0.35">
      <c r="B23" t="s">
        <v>44</v>
      </c>
      <c r="C23" t="s">
        <v>45</v>
      </c>
      <c r="D23" s="3">
        <f>IFERROR(D5/D6*100,"")</f>
        <v>1.1249561536398929</v>
      </c>
      <c r="E23" s="3">
        <f>IFERROR(E5/E6*100,"")</f>
        <v>1.1163109292777125</v>
      </c>
      <c r="H23" s="3">
        <f t="shared" ref="H23:P23" si="16">IFERROR(H5/H6*100,"")</f>
        <v>4.5082302009710471</v>
      </c>
      <c r="I23" s="3">
        <f t="shared" si="16"/>
        <v>3.7558362715058911</v>
      </c>
      <c r="J23" s="3">
        <f t="shared" si="16"/>
        <v>7.1994047386068738</v>
      </c>
      <c r="K23" s="3">
        <f t="shared" si="16"/>
        <v>3.3099914108084785</v>
      </c>
      <c r="L23" s="3">
        <f t="shared" si="16"/>
        <v>6.2806704473079149</v>
      </c>
      <c r="M23" s="3">
        <f t="shared" si="16"/>
        <v>6.1271800766772886</v>
      </c>
      <c r="N23" s="3">
        <f t="shared" si="16"/>
        <v>5.7966692925993994</v>
      </c>
      <c r="O23" s="3">
        <f t="shared" si="16"/>
        <v>12.981307797277776</v>
      </c>
      <c r="P23" s="3">
        <f t="shared" si="16"/>
        <v>4.9470359340237673</v>
      </c>
    </row>
    <row r="24" spans="1:16" ht="15.5" x14ac:dyDescent="0.35">
      <c r="C24" t="s">
        <v>46</v>
      </c>
      <c r="D24" s="4">
        <f>IFERROR(_xlfn.RRI(5,I23,D23),"")</f>
        <v>-0.21424746867608335</v>
      </c>
      <c r="E24" s="4">
        <f>IFERROR(_xlfn.RRI(5,J23,E23),"")</f>
        <v>-0.31119273759193367</v>
      </c>
      <c r="H24" s="4">
        <f t="shared" ref="H24:P24" si="17">IFERROR(_xlfn.RRI(5,M23,H23),"")</f>
        <v>-5.9521031775154332E-2</v>
      </c>
      <c r="I24" s="4">
        <f t="shared" si="17"/>
        <v>-8.3134512175027875E-2</v>
      </c>
      <c r="J24" s="4">
        <f t="shared" si="17"/>
        <v>-0.11121722660872657</v>
      </c>
      <c r="K24" s="4">
        <f t="shared" si="17"/>
        <v>-7.7223851883569838E-2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47</v>
      </c>
      <c r="C25" t="s">
        <v>48</v>
      </c>
      <c r="D25" s="3">
        <f>IFERROR(INDEX(D51:D500,MATCH($A$25,$C$51:$C$500,0)),"")</f>
        <v>10.27</v>
      </c>
      <c r="E25" s="3">
        <f>IFERROR(INDEX(E51:E500,MATCH($A$25,$C$51:$C$500,0)),"")</f>
        <v>10.08</v>
      </c>
      <c r="H25" s="3">
        <f>IFERROR(INDEX(D25:G25,COUNT(D25:G25)),"")</f>
        <v>10.08</v>
      </c>
      <c r="I25" s="3">
        <f t="shared" ref="I25:P25" si="18">IFERROR(INDEX(I51:I500,MATCH($C$25,$C$51:$C$500,0)),"")</f>
        <v>37.119999999999997</v>
      </c>
      <c r="J25" s="3">
        <f t="shared" si="18"/>
        <v>42.69</v>
      </c>
      <c r="K25" s="3">
        <f t="shared" si="18"/>
        <v>27.09</v>
      </c>
      <c r="L25" s="3">
        <f t="shared" si="18"/>
        <v>28.16</v>
      </c>
      <c r="M25" s="3">
        <f t="shared" si="18"/>
        <v>56.77</v>
      </c>
      <c r="N25" s="3">
        <f t="shared" si="18"/>
        <v>134385.74</v>
      </c>
      <c r="O25" s="3">
        <f t="shared" si="18"/>
        <v>152472.87</v>
      </c>
      <c r="P25" s="3">
        <f t="shared" si="18"/>
        <v>2120478.2000000002</v>
      </c>
    </row>
    <row r="26" spans="1:16" ht="15.5" x14ac:dyDescent="0.35">
      <c r="C26" t="s">
        <v>49</v>
      </c>
      <c r="D26" s="4">
        <f>IFERROR(_xlfn.RRI(5,I25,D25),"")</f>
        <v>-0.22662078638207139</v>
      </c>
      <c r="E26" s="4">
        <f>IFERROR(_xlfn.RRI(5,J25,E25),"")</f>
        <v>-0.2507497863438134</v>
      </c>
      <c r="H26" s="4">
        <f t="shared" ref="H26:P26" si="19">IFERROR(_xlfn.RRI(5,M25,H25),"")</f>
        <v>-0.29226882301048196</v>
      </c>
      <c r="I26" s="4">
        <f t="shared" si="19"/>
        <v>-0.8057992261778365</v>
      </c>
      <c r="J26" s="4">
        <f t="shared" si="19"/>
        <v>-0.80527275659592412</v>
      </c>
      <c r="K26" s="4">
        <f t="shared" si="19"/>
        <v>-0.89497926858126509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50</v>
      </c>
      <c r="D27" s="3">
        <f>IFERROR(D4/D21,"")</f>
        <v>143.73232817849461</v>
      </c>
      <c r="E27" s="3">
        <f>IFERROR(E4/E21,"")</f>
        <v>137.32462867419355</v>
      </c>
      <c r="H27" s="3">
        <f t="shared" ref="H27:P27" si="20">IFERROR(H4/H21,"")</f>
        <v>562.11391370537638</v>
      </c>
      <c r="I27" s="3">
        <f t="shared" si="20"/>
        <v>504.93837915268819</v>
      </c>
      <c r="J27" s="3">
        <f t="shared" si="20"/>
        <v>474.27147696236557</v>
      </c>
      <c r="K27" s="3">
        <f t="shared" si="20"/>
        <v>401.50523735806451</v>
      </c>
      <c r="L27" s="3">
        <f t="shared" si="20"/>
        <v>386.18940803225809</v>
      </c>
      <c r="M27" s="3">
        <f t="shared" si="20"/>
        <v>467.95276600645161</v>
      </c>
      <c r="N27" s="3" t="str">
        <f t="shared" si="20"/>
        <v/>
      </c>
      <c r="O27" s="3" t="str">
        <f t="shared" si="20"/>
        <v/>
      </c>
      <c r="P27" s="3" t="str">
        <f t="shared" si="20"/>
        <v/>
      </c>
    </row>
    <row r="28" spans="1:16" ht="15.5" x14ac:dyDescent="0.35">
      <c r="C28" t="s">
        <v>51</v>
      </c>
      <c r="D28" s="4">
        <f>IFERROR(_xlfn.RRI(5,I27,D27),"")</f>
        <v>-0.2222084587371318</v>
      </c>
      <c r="E28" s="4">
        <f>IFERROR(_xlfn.RRI(5,J27,E27),"")</f>
        <v>-0.21955143693683443</v>
      </c>
      <c r="H28" s="4">
        <f t="shared" ref="H28:P28" si="21">IFERROR(_xlfn.RRI(5,M27,H27),"")</f>
        <v>3.7347974577665477E-2</v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52</v>
      </c>
      <c r="H29" s="4">
        <f t="shared" ref="H29:P29" si="22">IFERROR(((H25-I25)/I25)*100%,"")</f>
        <v>-0.72844827586206895</v>
      </c>
      <c r="I29" s="4">
        <f t="shared" si="22"/>
        <v>-0.13047552119934414</v>
      </c>
      <c r="J29" s="4">
        <f t="shared" si="22"/>
        <v>0.57585825027685489</v>
      </c>
      <c r="K29" s="4">
        <f t="shared" si="22"/>
        <v>-3.7997159090909102E-2</v>
      </c>
      <c r="L29" s="4">
        <f t="shared" si="22"/>
        <v>-0.50396336093006877</v>
      </c>
      <c r="M29" s="4">
        <f t="shared" si="22"/>
        <v>-0.99957755934521042</v>
      </c>
      <c r="N29" s="4">
        <f t="shared" si="22"/>
        <v>-0.11862523477127443</v>
      </c>
      <c r="O29" s="4">
        <f t="shared" si="22"/>
        <v>-0.92809505421937366</v>
      </c>
      <c r="P29" s="4" t="str">
        <f t="shared" si="22"/>
        <v/>
      </c>
    </row>
    <row r="30" spans="1:16" ht="15.5" x14ac:dyDescent="0.35">
      <c r="C30" t="s">
        <v>53</v>
      </c>
      <c r="H30" s="4">
        <f t="shared" ref="H30:P30" si="23">IFERROR(((H27-I27)/I27)*100%,"")</f>
        <v>0.1132326971236205</v>
      </c>
      <c r="I30" s="4">
        <f t="shared" si="23"/>
        <v>6.4661072149519327E-2</v>
      </c>
      <c r="J30" s="4">
        <f t="shared" si="23"/>
        <v>0.18123360004743286</v>
      </c>
      <c r="K30" s="4">
        <f t="shared" si="23"/>
        <v>3.9658853938653593E-2</v>
      </c>
      <c r="L30" s="4">
        <f t="shared" si="23"/>
        <v>-0.17472566445534432</v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  <c r="P30" s="4" t="str">
        <f t="shared" si="23"/>
        <v/>
      </c>
    </row>
    <row r="32" spans="1:16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911.91</v>
      </c>
      <c r="E32" s="3">
        <f>IFERROR(INDEX(E51:E500,MATCH($A$32,$C$51:$C$500,0)),"")</f>
        <v>901.6</v>
      </c>
      <c r="H32" s="3">
        <f>IFERROR(INDEX(D32:G32,COUNT(D32:G32)),"")</f>
        <v>901.6</v>
      </c>
      <c r="I32" s="3">
        <f t="shared" ref="I32:P32" si="24">IFERROR(INDEX(I51:I500,MATCH($C$32,$C$51:$C$500,0)),"")</f>
        <v>891.49</v>
      </c>
      <c r="J32" s="3">
        <f t="shared" si="24"/>
        <v>858.01</v>
      </c>
      <c r="K32" s="3">
        <f t="shared" si="24"/>
        <v>807.08</v>
      </c>
      <c r="L32" s="3">
        <f t="shared" si="24"/>
        <v>876.22</v>
      </c>
      <c r="M32" s="3">
        <f t="shared" si="24"/>
        <v>907.73</v>
      </c>
      <c r="N32" s="3">
        <f t="shared" si="24"/>
        <v>3246675.54</v>
      </c>
      <c r="O32" s="3">
        <f t="shared" si="24"/>
        <v>3253166.93</v>
      </c>
      <c r="P32" s="3">
        <f t="shared" si="24"/>
        <v>46574501.079999998</v>
      </c>
    </row>
    <row r="33" spans="1:16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1.1000000000000001</v>
      </c>
      <c r="E33" s="3">
        <f>IFERROR(INDEX(E51:E500,MATCH($A$33,$C$51:$C$500,0)),"")</f>
        <v>1.73</v>
      </c>
      <c r="H33" s="3">
        <f>IFERROR(INDEX(D33:G33,COUNT(D33:G33)),"")</f>
        <v>1.73</v>
      </c>
      <c r="I33" s="3">
        <f t="shared" ref="I33:P33" si="25">IFERROR(INDEX(I51:I500,MATCH($C$33,$C$51:$C$500,0)),"")</f>
        <v>1.1000000000000001</v>
      </c>
      <c r="J33" s="3">
        <f t="shared" si="25"/>
        <v>1.17</v>
      </c>
      <c r="K33" s="3">
        <f t="shared" si="25"/>
        <v>1.55</v>
      </c>
      <c r="L33" s="3">
        <f t="shared" si="25"/>
        <v>1.38</v>
      </c>
      <c r="M33" s="3">
        <f t="shared" si="25"/>
        <v>1.88</v>
      </c>
      <c r="N33" s="3">
        <f t="shared" si="25"/>
        <v>0</v>
      </c>
      <c r="O33" s="3">
        <f t="shared" si="25"/>
        <v>0</v>
      </c>
      <c r="P33" s="3">
        <f t="shared" si="25"/>
        <v>0</v>
      </c>
    </row>
    <row r="34" spans="1:16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97.86</v>
      </c>
      <c r="E34" s="3">
        <f>IFERROR(INDEX(E51:E500,MATCH($A$34,$C$51:$C$500,0)),"")</f>
        <v>154.76</v>
      </c>
      <c r="H34" s="3">
        <f>IFERROR(INDEX(D34:G34,COUNT(D34:G34)),"")</f>
        <v>154.76</v>
      </c>
      <c r="I34" s="3">
        <f t="shared" ref="I34:P34" si="26">IFERROR(INDEX(I51:I500,MATCH($C$34,$C$51:$C$500,0)),"")</f>
        <v>26.4</v>
      </c>
      <c r="J34" s="3">
        <f t="shared" si="26"/>
        <v>23.42</v>
      </c>
      <c r="K34" s="3">
        <f t="shared" si="26"/>
        <v>46.33</v>
      </c>
      <c r="L34" s="3">
        <f t="shared" si="26"/>
        <v>42.79</v>
      </c>
      <c r="M34" s="3">
        <f t="shared" si="26"/>
        <v>30.03</v>
      </c>
      <c r="N34" s="3">
        <f t="shared" si="26"/>
        <v>0</v>
      </c>
      <c r="O34" s="3">
        <f t="shared" si="26"/>
        <v>0</v>
      </c>
      <c r="P34" s="3">
        <f t="shared" si="26"/>
        <v>0</v>
      </c>
    </row>
    <row r="35" spans="1:16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6.99</v>
      </c>
      <c r="E35" s="3">
        <f>IFERROR(INDEX(E51:E500,MATCH($A$35,$C$51:$C$500,0)),"")</f>
        <v>11.36</v>
      </c>
      <c r="H35" s="3">
        <f>IFERROR(INDEX(D35:G35,COUNT(D35:G35)),"")</f>
        <v>11.36</v>
      </c>
      <c r="I35" s="3">
        <f t="shared" ref="I35:P35" si="27">IFERROR(INDEX(I51:I500,MATCH($C$35,$C$51:$C$500,0)),"")</f>
        <v>1.94</v>
      </c>
      <c r="J35" s="3">
        <f t="shared" si="27"/>
        <v>2.11</v>
      </c>
      <c r="K35" s="3">
        <f t="shared" si="27"/>
        <v>3.12</v>
      </c>
      <c r="L35" s="3">
        <f t="shared" si="27"/>
        <v>3.12</v>
      </c>
      <c r="M35" s="3">
        <f t="shared" si="27"/>
        <v>3.64</v>
      </c>
      <c r="N35" s="3">
        <f t="shared" si="27"/>
        <v>0</v>
      </c>
      <c r="O35" s="3">
        <f t="shared" si="27"/>
        <v>0</v>
      </c>
      <c r="P35" s="3">
        <f t="shared" si="27"/>
        <v>0</v>
      </c>
    </row>
    <row r="36" spans="1:16" ht="15.5" x14ac:dyDescent="0.35">
      <c r="B36" t="s">
        <v>66</v>
      </c>
      <c r="C36" t="s">
        <v>67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P36" si="28">IFERROR(INDEX(H51:H500,MATCH($C$36,$C$51:$C$500,0)),"")</f>
        <v>0</v>
      </c>
      <c r="I36" s="4">
        <f t="shared" si="28"/>
        <v>0.2576</v>
      </c>
      <c r="J36" s="4">
        <f t="shared" si="28"/>
        <v>0</v>
      </c>
      <c r="K36" s="4">
        <f t="shared" si="28"/>
        <v>0.9595999999999999</v>
      </c>
      <c r="L36" s="4">
        <f t="shared" si="28"/>
        <v>2.8763999999999998</v>
      </c>
      <c r="M36" s="4">
        <f t="shared" si="28"/>
        <v>1.5147999999999999</v>
      </c>
      <c r="N36" s="4">
        <f t="shared" si="28"/>
        <v>0</v>
      </c>
      <c r="O36" s="4">
        <f t="shared" si="28"/>
        <v>0</v>
      </c>
      <c r="P36" s="4">
        <f t="shared" si="28"/>
        <v>0</v>
      </c>
    </row>
    <row r="37" spans="1:16" ht="15.5" x14ac:dyDescent="0.35">
      <c r="B37" t="s">
        <v>68</v>
      </c>
      <c r="C37" t="s">
        <v>69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P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26</v>
      </c>
      <c r="L37" s="3">
        <f t="shared" si="29"/>
        <v>81</v>
      </c>
      <c r="M37" s="3">
        <f t="shared" si="29"/>
        <v>86</v>
      </c>
      <c r="N37" s="3">
        <f t="shared" si="29"/>
        <v>0</v>
      </c>
      <c r="O37" s="3">
        <f t="shared" si="29"/>
        <v>0</v>
      </c>
      <c r="P37" s="3">
        <f t="shared" si="29"/>
        <v>0</v>
      </c>
    </row>
    <row r="50" spans="2:16" ht="15.5" x14ac:dyDescent="0.35">
      <c r="D50" t="s">
        <v>70</v>
      </c>
      <c r="E50" t="s">
        <v>243</v>
      </c>
      <c r="F50" t="s">
        <v>71</v>
      </c>
      <c r="G50" t="s">
        <v>244</v>
      </c>
      <c r="H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</row>
    <row r="51" spans="2:16" ht="15.5" x14ac:dyDescent="0.35">
      <c r="B51" t="s">
        <v>75</v>
      </c>
      <c r="C51" t="s">
        <v>6</v>
      </c>
      <c r="D51" s="5">
        <v>133671065206</v>
      </c>
      <c r="E51" s="5">
        <v>127711904667</v>
      </c>
      <c r="F51" s="5">
        <v>127530858086</v>
      </c>
      <c r="G51" s="5">
        <v>122705916159</v>
      </c>
      <c r="I51" s="5">
        <v>469592692612</v>
      </c>
      <c r="J51" s="5">
        <v>441072473575</v>
      </c>
      <c r="K51" s="5">
        <v>373399870743</v>
      </c>
      <c r="L51" s="5">
        <v>359156149470</v>
      </c>
      <c r="M51" s="5">
        <v>435196072386</v>
      </c>
      <c r="N51" s="5">
        <v>294916939542</v>
      </c>
      <c r="O51" s="5">
        <v>284703789856</v>
      </c>
      <c r="P51" s="5">
        <v>242988383688</v>
      </c>
    </row>
    <row r="52" spans="2:16" ht="15.5" x14ac:dyDescent="0.35">
      <c r="C52" t="s">
        <v>76</v>
      </c>
      <c r="D52" s="5">
        <v>-91904628821</v>
      </c>
      <c r="E52" s="5">
        <v>-87901593609</v>
      </c>
      <c r="F52" s="5">
        <v>-88979250049</v>
      </c>
      <c r="G52" s="5">
        <v>-83917736980</v>
      </c>
      <c r="I52" s="5">
        <v>-321943527923</v>
      </c>
      <c r="J52" s="5">
        <v>-291749619707</v>
      </c>
      <c r="K52" s="5">
        <v>-250173129636</v>
      </c>
      <c r="L52" s="5">
        <v>-227211786022</v>
      </c>
      <c r="M52" s="5">
        <v>-251125050950</v>
      </c>
      <c r="N52" s="5">
        <v>-193452378234</v>
      </c>
      <c r="O52" s="5">
        <v>-188662774204</v>
      </c>
      <c r="P52" s="5">
        <v>-160412291952</v>
      </c>
    </row>
    <row r="53" spans="2:16" ht="15.5" x14ac:dyDescent="0.35">
      <c r="C53" t="s">
        <v>77</v>
      </c>
      <c r="D53" s="5">
        <v>41766436385</v>
      </c>
      <c r="E53" s="5">
        <v>39810311058</v>
      </c>
      <c r="F53" s="5">
        <v>38551608037</v>
      </c>
      <c r="G53" s="5">
        <v>38788179179</v>
      </c>
      <c r="I53" s="5">
        <v>147649164689</v>
      </c>
      <c r="J53" s="5">
        <v>149322853868</v>
      </c>
      <c r="K53" s="5">
        <v>123226741107</v>
      </c>
      <c r="L53" s="5">
        <v>131944363448</v>
      </c>
      <c r="M53" s="5">
        <v>184071021436</v>
      </c>
      <c r="N53" s="5">
        <v>101464561308</v>
      </c>
      <c r="O53" s="5">
        <v>96041015652</v>
      </c>
      <c r="P53" s="5">
        <v>82576091736</v>
      </c>
    </row>
    <row r="54" spans="2:16" ht="15.5" x14ac:dyDescent="0.35">
      <c r="C54" t="s">
        <v>78</v>
      </c>
      <c r="D54" s="5">
        <v>-27893146533</v>
      </c>
      <c r="E54" s="5">
        <v>-26256441096</v>
      </c>
      <c r="F54" s="5">
        <v>-27276476325</v>
      </c>
      <c r="G54" s="5">
        <v>-26229973665</v>
      </c>
      <c r="I54" s="5">
        <v>-100180156104</v>
      </c>
      <c r="J54" s="5">
        <v>-94297154073</v>
      </c>
      <c r="K54" s="5">
        <v>-93729354211</v>
      </c>
      <c r="L54" s="5">
        <v>-88097871915</v>
      </c>
      <c r="M54" s="5">
        <v>-91780369527</v>
      </c>
      <c r="N54" s="5">
        <v>-67072796036</v>
      </c>
      <c r="O54" s="5">
        <v>-71092222657</v>
      </c>
      <c r="P54" s="5">
        <v>-71165321059</v>
      </c>
    </row>
    <row r="55" spans="2:16" ht="15.5" x14ac:dyDescent="0.35">
      <c r="C55" t="s">
        <v>79</v>
      </c>
      <c r="D55" s="5">
        <v>-28194228737</v>
      </c>
      <c r="E55" s="5">
        <v>-27267835761</v>
      </c>
      <c r="F55" s="5">
        <v>-28141076821</v>
      </c>
      <c r="G55" s="5">
        <v>-27136440812</v>
      </c>
      <c r="I55" s="5">
        <v>-103623384809</v>
      </c>
      <c r="J55" s="5">
        <v>-97735863928</v>
      </c>
      <c r="K55" s="5">
        <v>-96670892640</v>
      </c>
      <c r="L55" s="5">
        <v>-92867756363</v>
      </c>
      <c r="M55" s="5">
        <v>-94225718159</v>
      </c>
      <c r="N55" s="5">
        <v>-70982742626</v>
      </c>
      <c r="O55" s="5">
        <v>-74228525011</v>
      </c>
      <c r="P55" s="5">
        <v>-73655233300</v>
      </c>
    </row>
    <row r="56" spans="2:16" ht="15.5" x14ac:dyDescent="0.35">
      <c r="C56" t="s">
        <v>83</v>
      </c>
      <c r="D56" s="5">
        <v>301082204</v>
      </c>
      <c r="E56" s="5">
        <v>1011394665</v>
      </c>
      <c r="F56" s="5">
        <v>864600496</v>
      </c>
      <c r="G56" s="5">
        <v>906467147</v>
      </c>
      <c r="I56" s="5">
        <v>3443228705</v>
      </c>
      <c r="J56" s="5">
        <v>3438709855</v>
      </c>
      <c r="K56" s="5">
        <v>2941538429</v>
      </c>
      <c r="L56" s="5">
        <v>4769884448</v>
      </c>
      <c r="M56" s="5">
        <v>2445348632</v>
      </c>
      <c r="N56" s="5">
        <v>3909946590</v>
      </c>
      <c r="O56" s="5">
        <v>3136302354</v>
      </c>
      <c r="P56" s="5">
        <v>2489912241</v>
      </c>
    </row>
    <row r="57" spans="2:16" ht="15.5" x14ac:dyDescent="0.35">
      <c r="C57" t="s">
        <v>80</v>
      </c>
      <c r="D57" s="5">
        <v>13873289852</v>
      </c>
      <c r="E57" s="5">
        <v>13553869962</v>
      </c>
      <c r="F57" s="5">
        <v>11275131712</v>
      </c>
      <c r="G57" s="5">
        <v>12558205514</v>
      </c>
      <c r="I57" s="5">
        <v>47469008585</v>
      </c>
      <c r="J57" s="5">
        <v>55025699795</v>
      </c>
      <c r="K57" s="5">
        <v>29497386896</v>
      </c>
      <c r="L57" s="5">
        <v>43846491533</v>
      </c>
      <c r="M57" s="5">
        <v>92290651909</v>
      </c>
      <c r="N57" s="5">
        <v>34391765272</v>
      </c>
      <c r="O57" s="5">
        <v>24948792995</v>
      </c>
      <c r="P57" s="5">
        <v>11410770677</v>
      </c>
    </row>
    <row r="58" spans="2:16" ht="15.5" x14ac:dyDescent="0.35">
      <c r="C58" t="s">
        <v>81</v>
      </c>
      <c r="D58" s="5">
        <v>-1132734531</v>
      </c>
      <c r="E58" s="5">
        <v>-1572488147</v>
      </c>
      <c r="F58" s="5">
        <v>-1423400343</v>
      </c>
      <c r="G58" s="5">
        <v>-1568502876</v>
      </c>
      <c r="I58" s="5">
        <v>-2229288201</v>
      </c>
      <c r="J58" s="5">
        <v>1682620353</v>
      </c>
      <c r="K58" s="5">
        <v>1909619406</v>
      </c>
      <c r="L58" s="5">
        <v>74139068</v>
      </c>
      <c r="M58" s="5">
        <v>-12767496836</v>
      </c>
      <c r="N58" s="5">
        <v>-17976699386</v>
      </c>
      <c r="O58" s="5">
        <v>-16847985509</v>
      </c>
      <c r="P58" s="5">
        <v>-9933998120</v>
      </c>
    </row>
    <row r="59" spans="2:16" ht="15.5" x14ac:dyDescent="0.35">
      <c r="C59" t="s">
        <v>142</v>
      </c>
      <c r="D59" s="5">
        <v>1433232877</v>
      </c>
      <c r="E59" s="5">
        <v>1277694792</v>
      </c>
      <c r="F59" s="5">
        <v>1300145507</v>
      </c>
      <c r="G59" s="5">
        <v>1332218965</v>
      </c>
      <c r="I59" s="5">
        <v>5021372545</v>
      </c>
      <c r="J59" s="5">
        <v>4029482807</v>
      </c>
      <c r="K59" s="5">
        <v>4374772273</v>
      </c>
      <c r="L59" s="5">
        <v>4486631685</v>
      </c>
      <c r="M59" s="5">
        <v>3523595764</v>
      </c>
      <c r="N59" s="5">
        <v>1332018389</v>
      </c>
      <c r="O59" s="5">
        <v>1822487044</v>
      </c>
      <c r="P59" s="5">
        <v>1688025207</v>
      </c>
    </row>
    <row r="60" spans="2:16" ht="15.5" x14ac:dyDescent="0.35">
      <c r="C60" t="s">
        <v>27</v>
      </c>
      <c r="D60" s="5">
        <v>-2565967408</v>
      </c>
      <c r="E60" s="5">
        <v>-2850182939</v>
      </c>
      <c r="F60" s="5">
        <v>-2723545850</v>
      </c>
      <c r="G60" s="5">
        <v>-2900721841</v>
      </c>
      <c r="I60" s="5">
        <v>-7250660746</v>
      </c>
      <c r="J60" s="5">
        <v>-2346862454</v>
      </c>
      <c r="K60" s="5">
        <v>-2465152867</v>
      </c>
      <c r="L60" s="5">
        <v>-4412492617</v>
      </c>
      <c r="M60" s="5">
        <v>-16291092600</v>
      </c>
      <c r="N60" s="5">
        <v>-19308717775</v>
      </c>
      <c r="O60" s="5">
        <v>-18670472553</v>
      </c>
      <c r="P60" s="5">
        <v>-11622023327</v>
      </c>
    </row>
    <row r="61" spans="2:16" ht="15.5" x14ac:dyDescent="0.35">
      <c r="C61" t="s">
        <v>352</v>
      </c>
    </row>
    <row r="62" spans="2:16" ht="15.5" x14ac:dyDescent="0.35">
      <c r="C62" t="s">
        <v>84</v>
      </c>
      <c r="D62" s="5">
        <v>-1132734531</v>
      </c>
      <c r="E62" s="5">
        <v>-1572488147</v>
      </c>
      <c r="F62" s="5">
        <v>-1423400343</v>
      </c>
      <c r="G62" s="5">
        <v>-1568502876</v>
      </c>
      <c r="I62" s="5">
        <v>-2229288201</v>
      </c>
      <c r="J62" s="5">
        <v>1682620353</v>
      </c>
      <c r="K62" s="5">
        <v>1909619406</v>
      </c>
      <c r="L62" s="5">
        <v>74139068</v>
      </c>
      <c r="M62" s="5">
        <v>-12767496836</v>
      </c>
      <c r="N62" s="5">
        <v>-17976699386</v>
      </c>
      <c r="O62" s="5">
        <v>-16847985509</v>
      </c>
      <c r="P62" s="5">
        <v>-9933998120</v>
      </c>
    </row>
    <row r="63" spans="2:16" ht="15.5" x14ac:dyDescent="0.35">
      <c r="C63" t="s">
        <v>29</v>
      </c>
      <c r="D63" s="5">
        <v>12740555321</v>
      </c>
      <c r="E63" s="5">
        <v>11981381815</v>
      </c>
      <c r="F63" s="5">
        <v>9851731369</v>
      </c>
      <c r="G63" s="5">
        <v>10989702638</v>
      </c>
      <c r="I63" s="5">
        <v>45239720384</v>
      </c>
      <c r="J63" s="5">
        <v>56708320148</v>
      </c>
      <c r="K63" s="5">
        <v>31407006302</v>
      </c>
      <c r="L63" s="5">
        <v>43920630601</v>
      </c>
      <c r="M63" s="5">
        <v>79523155073</v>
      </c>
      <c r="N63" s="5">
        <v>16415065886</v>
      </c>
      <c r="O63" s="5">
        <v>8100807486</v>
      </c>
      <c r="P63" s="5">
        <v>1476772557</v>
      </c>
    </row>
    <row r="64" spans="2:16" ht="15.5" x14ac:dyDescent="0.35">
      <c r="C64" t="s">
        <v>28</v>
      </c>
      <c r="D64" s="5">
        <v>-3192935614</v>
      </c>
      <c r="E64" s="5">
        <v>-2611723894</v>
      </c>
      <c r="F64" s="5">
        <v>-3062329119</v>
      </c>
      <c r="G64" s="5">
        <v>-2531822588</v>
      </c>
      <c r="I64" s="5">
        <v>-10773400741</v>
      </c>
      <c r="J64" s="5">
        <v>-17110463907</v>
      </c>
      <c r="K64" s="5">
        <v>-6314343464</v>
      </c>
      <c r="L64" s="5">
        <v>-17945850929</v>
      </c>
      <c r="M64" s="5">
        <v>-26583591110</v>
      </c>
      <c r="N64" s="5">
        <v>-13799160550</v>
      </c>
      <c r="O64" s="5">
        <v>-4164964368</v>
      </c>
      <c r="P64" s="5">
        <v>-368991795</v>
      </c>
    </row>
    <row r="65" spans="2:16" ht="15.5" x14ac:dyDescent="0.35">
      <c r="C65" t="s">
        <v>85</v>
      </c>
      <c r="D65" s="5">
        <v>-3192935614</v>
      </c>
      <c r="E65" s="5">
        <v>-2611723894</v>
      </c>
      <c r="F65" s="5">
        <v>-3062329119</v>
      </c>
      <c r="G65" s="5">
        <v>-2531822588</v>
      </c>
      <c r="I65" s="5">
        <v>-10773400741</v>
      </c>
      <c r="J65" s="5">
        <v>-17110463907</v>
      </c>
      <c r="K65" s="5">
        <v>-6314343464</v>
      </c>
      <c r="L65" s="5">
        <v>-15945099994</v>
      </c>
      <c r="M65" s="5">
        <v>-23458534634</v>
      </c>
      <c r="N65" s="5">
        <v>-12356257828</v>
      </c>
      <c r="O65" s="5">
        <v>-13794159022</v>
      </c>
      <c r="P65" s="5">
        <v>-11932398865</v>
      </c>
    </row>
    <row r="66" spans="2:16" ht="15.5" x14ac:dyDescent="0.35">
      <c r="C66" t="s">
        <v>87</v>
      </c>
      <c r="L66" s="5">
        <v>-2000750935</v>
      </c>
      <c r="M66" s="5">
        <v>-3125056476</v>
      </c>
      <c r="N66" s="5">
        <v>-1442902722</v>
      </c>
      <c r="O66" s="5">
        <v>9629194654</v>
      </c>
      <c r="P66" s="5">
        <v>7087379325</v>
      </c>
    </row>
    <row r="67" spans="2:16" ht="15.5" x14ac:dyDescent="0.35">
      <c r="C67" t="s">
        <v>86</v>
      </c>
    </row>
    <row r="68" spans="2:16" ht="15.5" x14ac:dyDescent="0.35">
      <c r="C68" t="s">
        <v>678</v>
      </c>
      <c r="P68" s="5">
        <v>4476027745</v>
      </c>
    </row>
    <row r="69" spans="2:16" ht="15.5" x14ac:dyDescent="0.35">
      <c r="C69" t="s">
        <v>88</v>
      </c>
      <c r="D69" s="5">
        <v>-3192935614</v>
      </c>
      <c r="E69" s="5">
        <v>-2611723894</v>
      </c>
      <c r="F69" s="5">
        <v>-3062329119</v>
      </c>
      <c r="G69" s="5">
        <v>-2531822588</v>
      </c>
      <c r="I69" s="5">
        <v>-10773400741</v>
      </c>
      <c r="J69" s="5">
        <v>-17110463907</v>
      </c>
      <c r="K69" s="5">
        <v>-6314343464</v>
      </c>
      <c r="L69" s="5">
        <v>-17945850929</v>
      </c>
      <c r="M69" s="5">
        <v>-26583591110</v>
      </c>
      <c r="N69" s="5">
        <v>-13799160550</v>
      </c>
      <c r="O69" s="5">
        <v>-4164964368</v>
      </c>
      <c r="P69" s="5">
        <v>-368991795</v>
      </c>
    </row>
    <row r="70" spans="2:16" ht="15.5" x14ac:dyDescent="0.35">
      <c r="C70" t="s">
        <v>89</v>
      </c>
      <c r="D70" s="5">
        <v>9547619707</v>
      </c>
      <c r="E70" s="5">
        <v>9369657921</v>
      </c>
      <c r="F70" s="5">
        <v>6789402250</v>
      </c>
      <c r="G70" s="5">
        <v>8457880050</v>
      </c>
      <c r="I70" s="5">
        <v>34466319643</v>
      </c>
      <c r="J70" s="5">
        <v>39597856241</v>
      </c>
      <c r="K70" s="5">
        <v>25092662838</v>
      </c>
      <c r="L70" s="5">
        <v>25974779672</v>
      </c>
      <c r="M70" s="5">
        <v>52939563963</v>
      </c>
      <c r="N70" s="5">
        <v>2615905336</v>
      </c>
      <c r="O70" s="5">
        <v>3935843118</v>
      </c>
      <c r="P70" s="5">
        <v>1107780762</v>
      </c>
    </row>
    <row r="71" spans="2:16" ht="15.5" x14ac:dyDescent="0.35">
      <c r="C71" t="s">
        <v>90</v>
      </c>
      <c r="F71" s="5">
        <v>-3343352721</v>
      </c>
      <c r="I71" s="5">
        <v>-3343352721</v>
      </c>
      <c r="J71" s="5">
        <v>17838297170</v>
      </c>
      <c r="K71" s="5">
        <v>-326149721</v>
      </c>
      <c r="L71" s="5">
        <v>25292219728</v>
      </c>
      <c r="M71" s="5">
        <v>-1057799072</v>
      </c>
      <c r="N71" s="5">
        <v>8259225800</v>
      </c>
      <c r="O71" s="5">
        <v>44741794015</v>
      </c>
      <c r="P71" s="5">
        <v>1345294817</v>
      </c>
    </row>
    <row r="72" spans="2:16" ht="15.5" x14ac:dyDescent="0.35">
      <c r="C72" t="s">
        <v>91</v>
      </c>
      <c r="D72" s="5">
        <v>9547619707</v>
      </c>
      <c r="E72" s="5">
        <v>9369657921</v>
      </c>
      <c r="F72" s="5">
        <v>3446049529</v>
      </c>
      <c r="G72" s="5">
        <v>8457880050</v>
      </c>
      <c r="I72" s="5">
        <v>31122966922</v>
      </c>
      <c r="J72" s="5">
        <v>57436153411</v>
      </c>
      <c r="K72" s="5">
        <v>24766513117</v>
      </c>
      <c r="L72" s="5">
        <v>51266999400</v>
      </c>
      <c r="M72" s="5">
        <v>51881764891</v>
      </c>
      <c r="N72" s="5">
        <v>10875131136</v>
      </c>
      <c r="O72" s="5">
        <v>48677637133</v>
      </c>
      <c r="P72" s="5">
        <v>2453075579</v>
      </c>
    </row>
    <row r="73" spans="2:16" ht="15.5" x14ac:dyDescent="0.35">
      <c r="C73" t="s">
        <v>92</v>
      </c>
      <c r="D73" s="5">
        <v>9547619707</v>
      </c>
      <c r="E73" s="5">
        <v>9369657921</v>
      </c>
      <c r="F73" s="5">
        <v>6789402250</v>
      </c>
      <c r="G73" s="5">
        <v>8457880050</v>
      </c>
      <c r="I73" s="5">
        <v>34466319643</v>
      </c>
      <c r="J73" s="5">
        <v>39597856241</v>
      </c>
      <c r="K73" s="5">
        <v>25092662838</v>
      </c>
      <c r="L73" s="5">
        <v>25974779672</v>
      </c>
      <c r="M73" s="5">
        <v>52939563963</v>
      </c>
      <c r="N73" s="5">
        <v>2615905336</v>
      </c>
      <c r="O73" s="5">
        <v>3935843118</v>
      </c>
      <c r="P73" s="5">
        <v>1107780762</v>
      </c>
    </row>
    <row r="74" spans="2:16" ht="15.5" x14ac:dyDescent="0.35">
      <c r="C74" t="s">
        <v>8</v>
      </c>
      <c r="D74" s="5">
        <v>9548171120</v>
      </c>
      <c r="E74" s="5">
        <v>9367805151</v>
      </c>
      <c r="F74" s="5">
        <v>3454293328</v>
      </c>
      <c r="G74" s="5">
        <v>8460460898</v>
      </c>
      <c r="I74" s="5">
        <v>31164768129</v>
      </c>
      <c r="J74" s="5">
        <v>57484432295</v>
      </c>
      <c r="K74" s="5">
        <v>24863413822</v>
      </c>
      <c r="L74" s="5">
        <v>51221014061</v>
      </c>
      <c r="M74" s="5">
        <v>51726832335</v>
      </c>
      <c r="N74" s="5">
        <v>28272305839</v>
      </c>
      <c r="O74" s="5">
        <v>61704814653</v>
      </c>
      <c r="P74" s="5">
        <v>14044202179</v>
      </c>
    </row>
    <row r="75" spans="2:16" ht="15.5" x14ac:dyDescent="0.35">
      <c r="C75" t="s">
        <v>93</v>
      </c>
      <c r="D75" s="5">
        <v>-551413</v>
      </c>
      <c r="E75" s="5">
        <v>1852770</v>
      </c>
      <c r="F75" s="5">
        <v>-8243799</v>
      </c>
      <c r="G75" s="5">
        <v>-2580848</v>
      </c>
      <c r="I75" s="5">
        <v>-41801207</v>
      </c>
      <c r="J75" s="5">
        <v>-48278884</v>
      </c>
      <c r="K75" s="5">
        <v>-96900705</v>
      </c>
      <c r="L75" s="5">
        <v>45985339</v>
      </c>
      <c r="M75" s="5">
        <v>154932556</v>
      </c>
      <c r="N75" s="5">
        <v>-17397174703</v>
      </c>
      <c r="O75" s="5">
        <v>-13027177520</v>
      </c>
      <c r="P75" s="5">
        <v>-11591126600</v>
      </c>
    </row>
    <row r="76" spans="2:16" ht="15.5" x14ac:dyDescent="0.35">
      <c r="C76" t="s">
        <v>94</v>
      </c>
      <c r="D76" s="5">
        <v>9547619707</v>
      </c>
      <c r="E76" s="5">
        <v>9369657921</v>
      </c>
      <c r="F76" s="5">
        <v>6789402250</v>
      </c>
      <c r="G76" s="5">
        <v>8457880050</v>
      </c>
      <c r="I76" s="5">
        <v>34466319643</v>
      </c>
      <c r="J76" s="5">
        <v>39597856241</v>
      </c>
      <c r="K76" s="5">
        <v>25092662838</v>
      </c>
      <c r="L76" s="5">
        <v>25974779672</v>
      </c>
      <c r="M76" s="5">
        <v>52939563963</v>
      </c>
      <c r="N76" s="5">
        <v>2615905336</v>
      </c>
      <c r="O76" s="5">
        <v>3935843118</v>
      </c>
      <c r="P76" s="5">
        <v>1107780762</v>
      </c>
    </row>
    <row r="77" spans="2:16" ht="15.5" x14ac:dyDescent="0.35">
      <c r="C77" t="s">
        <v>95</v>
      </c>
      <c r="D77" s="5">
        <v>9547619707</v>
      </c>
      <c r="E77" s="5">
        <v>9369657921</v>
      </c>
      <c r="F77" s="5">
        <v>3446049529</v>
      </c>
      <c r="G77" s="5">
        <v>8457880050</v>
      </c>
      <c r="I77" s="5">
        <v>31122966922</v>
      </c>
      <c r="J77" s="5">
        <v>57436153411</v>
      </c>
      <c r="K77" s="5">
        <v>24766513117</v>
      </c>
      <c r="L77" s="5">
        <v>51266999400</v>
      </c>
      <c r="M77" s="5">
        <v>51881764891</v>
      </c>
      <c r="N77" s="5">
        <v>10875131136</v>
      </c>
      <c r="O77" s="5">
        <v>48677637133</v>
      </c>
      <c r="P77" s="5">
        <v>2453075579</v>
      </c>
    </row>
    <row r="78" spans="2:16" ht="15.5" x14ac:dyDescent="0.35">
      <c r="C78" t="s">
        <v>96</v>
      </c>
      <c r="D78" s="5">
        <v>9547619707</v>
      </c>
      <c r="E78" s="5">
        <v>9369657921</v>
      </c>
      <c r="F78" s="5">
        <v>3446049529</v>
      </c>
      <c r="G78" s="5">
        <v>8457880050</v>
      </c>
      <c r="I78" s="5">
        <v>31122966922</v>
      </c>
      <c r="J78" s="5">
        <v>57436153411</v>
      </c>
      <c r="K78" s="5">
        <v>24766513117</v>
      </c>
      <c r="L78" s="5">
        <v>51266999400</v>
      </c>
      <c r="M78" s="5">
        <v>51881764891</v>
      </c>
      <c r="N78" s="5">
        <v>10875131136</v>
      </c>
      <c r="O78" s="5">
        <v>48677637133</v>
      </c>
      <c r="P78" s="5">
        <v>2453075579</v>
      </c>
    </row>
    <row r="80" spans="2:16" ht="15.5" x14ac:dyDescent="0.35">
      <c r="B80" t="s">
        <v>97</v>
      </c>
      <c r="C80" t="s">
        <v>98</v>
      </c>
    </row>
    <row r="81" spans="3:16" ht="15.5" x14ac:dyDescent="0.35">
      <c r="C81" t="s">
        <v>99</v>
      </c>
    </row>
    <row r="82" spans="3:16" ht="15.5" x14ac:dyDescent="0.35">
      <c r="C82" t="s">
        <v>20</v>
      </c>
      <c r="D82" s="5">
        <v>41963646938</v>
      </c>
      <c r="E82" s="5">
        <v>50447326731</v>
      </c>
      <c r="F82" s="5">
        <v>61359708315</v>
      </c>
      <c r="G82" s="5">
        <v>41871307150</v>
      </c>
      <c r="I82" s="5">
        <v>61359708315</v>
      </c>
      <c r="J82" s="5">
        <v>54397160838</v>
      </c>
      <c r="K82" s="5">
        <v>57423794560</v>
      </c>
      <c r="L82" s="5">
        <v>173741250439</v>
      </c>
      <c r="M82" s="5">
        <v>138778099947</v>
      </c>
      <c r="N82" s="5">
        <v>32156153437</v>
      </c>
      <c r="O82" s="5">
        <v>32560586587</v>
      </c>
      <c r="P82" s="5">
        <v>33780557912</v>
      </c>
    </row>
    <row r="83" spans="3:16" ht="15.5" x14ac:dyDescent="0.35">
      <c r="C83" t="s">
        <v>476</v>
      </c>
      <c r="J83" s="5">
        <v>4500000000</v>
      </c>
      <c r="K83" s="5">
        <v>21500000000</v>
      </c>
      <c r="L83" s="5">
        <v>12000000000</v>
      </c>
      <c r="M83" s="5">
        <v>110000000000</v>
      </c>
      <c r="N83" s="5">
        <v>13000000000</v>
      </c>
      <c r="O83" s="5">
        <v>5000000000</v>
      </c>
    </row>
    <row r="84" spans="3:16" ht="15.5" x14ac:dyDescent="0.35">
      <c r="C84" t="s">
        <v>650</v>
      </c>
      <c r="N84" s="5">
        <v>10000000000</v>
      </c>
    </row>
    <row r="85" spans="3:16" ht="15.5" x14ac:dyDescent="0.35">
      <c r="C85" t="s">
        <v>100</v>
      </c>
      <c r="D85" s="5">
        <v>59430566032</v>
      </c>
      <c r="E85" s="5">
        <v>52462036103</v>
      </c>
      <c r="F85" s="5">
        <v>47777040710</v>
      </c>
      <c r="G85" s="5">
        <v>58803594428</v>
      </c>
      <c r="I85" s="5">
        <v>47777040710</v>
      </c>
      <c r="J85" s="5">
        <v>49675711532</v>
      </c>
      <c r="K85" s="5">
        <v>47331962162</v>
      </c>
      <c r="L85" s="5">
        <v>30546327862</v>
      </c>
      <c r="M85" s="5">
        <v>35528211680</v>
      </c>
      <c r="N85" s="5">
        <v>31048707473</v>
      </c>
      <c r="O85" s="5">
        <v>12706098464</v>
      </c>
      <c r="P85" s="5">
        <v>7594181688</v>
      </c>
    </row>
    <row r="86" spans="3:16" ht="15.5" x14ac:dyDescent="0.35">
      <c r="C86" t="s">
        <v>249</v>
      </c>
      <c r="K86" s="5">
        <v>681608085</v>
      </c>
      <c r="L86" s="5">
        <v>178876500</v>
      </c>
      <c r="P86" s="5">
        <v>14163129969</v>
      </c>
    </row>
    <row r="87" spans="3:16" ht="15.5" x14ac:dyDescent="0.35">
      <c r="C87" t="s">
        <v>250</v>
      </c>
      <c r="D87" s="5">
        <v>12426733</v>
      </c>
      <c r="E87" s="5">
        <v>12800745</v>
      </c>
      <c r="F87" s="5">
        <v>1197322104</v>
      </c>
      <c r="G87" s="5">
        <v>3953800</v>
      </c>
      <c r="I87" s="5">
        <v>1197322104</v>
      </c>
      <c r="J87" s="5">
        <v>894681214</v>
      </c>
      <c r="K87" s="5">
        <v>2155890419</v>
      </c>
      <c r="L87" s="5">
        <v>3109007580</v>
      </c>
      <c r="M87" s="5">
        <v>2909511457</v>
      </c>
      <c r="N87" s="5">
        <v>5344616229</v>
      </c>
      <c r="O87" s="5">
        <v>13406855055</v>
      </c>
      <c r="P87" s="5">
        <v>34986151475</v>
      </c>
    </row>
    <row r="88" spans="3:16" ht="15.5" x14ac:dyDescent="0.35">
      <c r="C88" t="s">
        <v>83</v>
      </c>
      <c r="D88" s="5">
        <v>249281040073</v>
      </c>
      <c r="E88" s="5">
        <v>249244518694</v>
      </c>
      <c r="F88" s="5">
        <v>249207997315</v>
      </c>
      <c r="G88" s="5">
        <v>252700347583</v>
      </c>
      <c r="I88" s="5">
        <v>249207997315</v>
      </c>
      <c r="J88" s="5">
        <v>252590783446</v>
      </c>
      <c r="K88" s="5">
        <v>234710028339</v>
      </c>
      <c r="L88" s="5">
        <v>234924852895</v>
      </c>
      <c r="M88" s="5">
        <v>210449995193</v>
      </c>
      <c r="N88" s="5">
        <v>220754443665</v>
      </c>
      <c r="O88" s="5">
        <v>243275380858</v>
      </c>
      <c r="P88" s="5">
        <v>204250448818</v>
      </c>
    </row>
    <row r="89" spans="3:16" ht="15.5" x14ac:dyDescent="0.35">
      <c r="C89" t="s">
        <v>251</v>
      </c>
      <c r="D89" s="5">
        <v>59430566032</v>
      </c>
      <c r="E89" s="5">
        <v>52462036103</v>
      </c>
      <c r="F89" s="5">
        <v>47777040710</v>
      </c>
      <c r="G89" s="5">
        <v>58803594428</v>
      </c>
      <c r="I89" s="5">
        <v>47777040710</v>
      </c>
      <c r="J89" s="5">
        <v>49675711532</v>
      </c>
      <c r="K89" s="5">
        <v>47331962162</v>
      </c>
      <c r="L89" s="5">
        <v>30546327862</v>
      </c>
      <c r="M89" s="5">
        <v>35528211680</v>
      </c>
      <c r="N89" s="5">
        <v>31048707473</v>
      </c>
      <c r="O89" s="5">
        <v>12706098464</v>
      </c>
      <c r="P89" s="5">
        <v>7594181688</v>
      </c>
    </row>
    <row r="90" spans="3:16" ht="15.5" x14ac:dyDescent="0.35">
      <c r="C90" t="s">
        <v>102</v>
      </c>
      <c r="D90" s="5">
        <v>992215105</v>
      </c>
      <c r="E90" s="5">
        <v>697716409</v>
      </c>
      <c r="F90" s="5">
        <v>969080426</v>
      </c>
      <c r="G90" s="5">
        <v>1068900435</v>
      </c>
      <c r="I90" s="5">
        <v>969080426</v>
      </c>
      <c r="J90" s="5">
        <v>1288648312</v>
      </c>
      <c r="K90" s="5">
        <v>1804931574</v>
      </c>
      <c r="L90" s="5">
        <v>952821093</v>
      </c>
      <c r="M90" s="5">
        <v>1734918493</v>
      </c>
      <c r="N90" s="5">
        <v>1462764164</v>
      </c>
      <c r="O90" s="5">
        <v>1110199263</v>
      </c>
      <c r="P90" s="5">
        <v>1697780943</v>
      </c>
    </row>
    <row r="91" spans="3:16" ht="15.5" x14ac:dyDescent="0.35">
      <c r="C91" t="s">
        <v>252</v>
      </c>
      <c r="D91" s="5">
        <v>992215105</v>
      </c>
      <c r="E91" s="5">
        <v>697716409</v>
      </c>
      <c r="F91" s="5">
        <v>969080426</v>
      </c>
      <c r="G91" s="5">
        <v>1068900435</v>
      </c>
      <c r="I91" s="5">
        <v>969080426</v>
      </c>
      <c r="J91" s="5">
        <v>1288648312</v>
      </c>
      <c r="K91" s="5">
        <v>1804931574</v>
      </c>
      <c r="L91" s="5">
        <v>952821093</v>
      </c>
      <c r="M91" s="5">
        <v>1734918493</v>
      </c>
      <c r="N91" s="5">
        <v>1462764164</v>
      </c>
      <c r="O91" s="5">
        <v>1110199263</v>
      </c>
      <c r="P91" s="5">
        <v>1697780943</v>
      </c>
    </row>
    <row r="92" spans="3:16" ht="15.5" x14ac:dyDescent="0.35">
      <c r="C92" t="s">
        <v>562</v>
      </c>
      <c r="D92" s="5">
        <v>70460575500</v>
      </c>
      <c r="E92" s="5">
        <v>70376648708</v>
      </c>
      <c r="F92" s="5">
        <v>70375499814</v>
      </c>
      <c r="G92" s="5">
        <v>70371164500</v>
      </c>
      <c r="I92" s="5">
        <v>70375499814</v>
      </c>
      <c r="J92" s="5">
        <v>27248398348</v>
      </c>
    </row>
    <row r="93" spans="3:16" ht="15.5" x14ac:dyDescent="0.35">
      <c r="C93" t="s">
        <v>103</v>
      </c>
      <c r="D93" s="5">
        <v>14385562598</v>
      </c>
      <c r="E93" s="5">
        <v>15311519489</v>
      </c>
      <c r="F93" s="5">
        <v>14731125942</v>
      </c>
      <c r="G93" s="5">
        <v>13135920879</v>
      </c>
      <c r="I93" s="5">
        <v>14731125942</v>
      </c>
      <c r="J93" s="5">
        <v>15531140592</v>
      </c>
      <c r="K93" s="5">
        <v>14587216046</v>
      </c>
      <c r="L93" s="5">
        <v>12001387613</v>
      </c>
      <c r="M93" s="5">
        <v>13927543628</v>
      </c>
      <c r="N93" s="5">
        <v>12874617792</v>
      </c>
      <c r="O93" s="5">
        <v>12007583980</v>
      </c>
      <c r="P93" s="5">
        <v>12881534063</v>
      </c>
    </row>
    <row r="94" spans="3:16" ht="15.5" x14ac:dyDescent="0.35">
      <c r="C94" t="s">
        <v>104</v>
      </c>
      <c r="D94" s="5">
        <v>122820314839</v>
      </c>
      <c r="E94" s="5">
        <v>126560343658</v>
      </c>
      <c r="F94" s="5">
        <v>127217813363</v>
      </c>
      <c r="G94" s="5">
        <v>118704364740</v>
      </c>
      <c r="I94" s="5">
        <v>127217813363</v>
      </c>
      <c r="J94" s="5">
        <v>127236246527</v>
      </c>
      <c r="K94" s="5">
        <v>143687098402</v>
      </c>
      <c r="L94" s="5">
        <v>229637814147</v>
      </c>
      <c r="M94" s="5">
        <v>300385706776</v>
      </c>
      <c r="N94" s="5">
        <v>121486612243</v>
      </c>
      <c r="O94" s="5">
        <v>84967789853</v>
      </c>
      <c r="P94" s="5">
        <v>77384183404</v>
      </c>
    </row>
    <row r="95" spans="3:16" ht="15.5" x14ac:dyDescent="0.35">
      <c r="C95" t="s">
        <v>105</v>
      </c>
    </row>
    <row r="96" spans="3:16" ht="15.5" x14ac:dyDescent="0.35">
      <c r="C96" t="s">
        <v>109</v>
      </c>
      <c r="D96" s="5">
        <v>18298268891</v>
      </c>
      <c r="E96" s="5">
        <v>18359393807</v>
      </c>
      <c r="F96" s="5">
        <v>18841403638</v>
      </c>
      <c r="G96" s="5">
        <v>17352209657</v>
      </c>
      <c r="I96" s="5">
        <v>18841403638</v>
      </c>
      <c r="J96" s="5">
        <v>16942441893</v>
      </c>
      <c r="K96" s="5">
        <v>18612915798</v>
      </c>
      <c r="L96" s="5">
        <v>11714572882</v>
      </c>
      <c r="M96" s="5">
        <v>13162224274</v>
      </c>
      <c r="N96" s="5">
        <v>16480024123</v>
      </c>
      <c r="O96" s="5">
        <v>17729052071</v>
      </c>
      <c r="P96" s="5">
        <v>8186695162</v>
      </c>
    </row>
    <row r="97" spans="3:16" ht="15.5" x14ac:dyDescent="0.35">
      <c r="C97" t="s">
        <v>107</v>
      </c>
      <c r="D97" s="5">
        <v>838947600594</v>
      </c>
      <c r="E97" s="5">
        <v>844367861891</v>
      </c>
      <c r="F97" s="5">
        <v>854725881189</v>
      </c>
      <c r="G97" s="5">
        <v>856117261709</v>
      </c>
      <c r="I97" s="5">
        <v>854725881189</v>
      </c>
      <c r="J97" s="5">
        <v>682880621876</v>
      </c>
      <c r="K97" s="5">
        <v>650483778261</v>
      </c>
      <c r="L97" s="5">
        <v>646799392071</v>
      </c>
      <c r="M97" s="5">
        <v>630137067391</v>
      </c>
      <c r="N97" s="5">
        <v>588590631400</v>
      </c>
      <c r="O97" s="5">
        <v>601730269606</v>
      </c>
      <c r="P97" s="5">
        <v>571139546096</v>
      </c>
    </row>
    <row r="98" spans="3:16" ht="15.5" x14ac:dyDescent="0.35">
      <c r="C98" t="s">
        <v>110</v>
      </c>
      <c r="D98" s="5">
        <v>943076326095</v>
      </c>
      <c r="E98" s="5">
        <v>948602317140</v>
      </c>
      <c r="F98" s="5">
        <v>956294891815</v>
      </c>
      <c r="G98" s="5">
        <v>961334271095</v>
      </c>
      <c r="I98" s="5">
        <v>956294891815</v>
      </c>
      <c r="J98" s="5">
        <v>760391336488</v>
      </c>
      <c r="K98" s="5">
        <v>685109250219</v>
      </c>
      <c r="L98" s="5">
        <v>664050092473</v>
      </c>
      <c r="M98" s="5">
        <v>645068037217</v>
      </c>
      <c r="N98" s="5">
        <v>631255959849</v>
      </c>
      <c r="O98" s="5">
        <v>643286974954</v>
      </c>
      <c r="P98" s="5">
        <v>586968741343</v>
      </c>
    </row>
    <row r="99" spans="3:16" ht="15.5" x14ac:dyDescent="0.35">
      <c r="C99" t="s">
        <v>111</v>
      </c>
      <c r="D99" s="5">
        <v>1065896640934</v>
      </c>
      <c r="E99" s="5">
        <v>1075162660798</v>
      </c>
      <c r="F99" s="5">
        <v>1083512705178</v>
      </c>
      <c r="G99" s="5">
        <v>1080038635835</v>
      </c>
      <c r="I99" s="5">
        <v>1083512705178</v>
      </c>
      <c r="J99" s="5">
        <v>887627583015</v>
      </c>
      <c r="K99" s="5">
        <v>828796348621</v>
      </c>
      <c r="L99" s="5">
        <v>893687906620</v>
      </c>
      <c r="M99" s="5">
        <v>945453743993</v>
      </c>
      <c r="N99" s="5">
        <v>752742572092</v>
      </c>
      <c r="O99" s="5">
        <v>728254764807</v>
      </c>
      <c r="P99" s="5">
        <v>664352924747</v>
      </c>
    </row>
    <row r="100" spans="3:16" ht="15.5" x14ac:dyDescent="0.35">
      <c r="C100" t="s">
        <v>112</v>
      </c>
    </row>
    <row r="101" spans="3:16" ht="15.5" x14ac:dyDescent="0.35">
      <c r="C101" t="s">
        <v>113</v>
      </c>
    </row>
    <row r="102" spans="3:16" ht="15.5" x14ac:dyDescent="0.35">
      <c r="C102" t="s">
        <v>114</v>
      </c>
      <c r="D102" s="5">
        <v>96214513873</v>
      </c>
      <c r="E102" s="5">
        <v>103442805070</v>
      </c>
      <c r="F102" s="5">
        <v>126984370099</v>
      </c>
      <c r="G102" s="5">
        <v>115411211954</v>
      </c>
      <c r="I102" s="5">
        <v>126984370099</v>
      </c>
      <c r="J102" s="5">
        <v>69654225302</v>
      </c>
      <c r="K102" s="5">
        <v>62210984920</v>
      </c>
      <c r="L102" s="5">
        <v>69006292322</v>
      </c>
      <c r="M102" s="5">
        <v>83175932798</v>
      </c>
      <c r="N102" s="5">
        <v>124780498912</v>
      </c>
      <c r="O102" s="5">
        <v>245871576058</v>
      </c>
      <c r="P102" s="5">
        <v>259858907905</v>
      </c>
    </row>
    <row r="103" spans="3:16" ht="15.5" x14ac:dyDescent="0.35">
      <c r="C103" t="s">
        <v>119</v>
      </c>
      <c r="F103" s="5">
        <v>21000000000</v>
      </c>
      <c r="G103" s="5">
        <v>21000000000</v>
      </c>
      <c r="I103" s="5">
        <v>21000000000</v>
      </c>
      <c r="M103" s="5">
        <v>9057596553</v>
      </c>
      <c r="N103" s="5">
        <v>9796885141</v>
      </c>
      <c r="O103" s="5">
        <v>9930698586</v>
      </c>
      <c r="P103" s="5">
        <v>9085095431</v>
      </c>
    </row>
    <row r="104" spans="3:16" ht="15.5" x14ac:dyDescent="0.35">
      <c r="C104" t="s">
        <v>115</v>
      </c>
    </row>
    <row r="105" spans="3:16" ht="15.5" x14ac:dyDescent="0.35">
      <c r="C105" t="s">
        <v>253</v>
      </c>
      <c r="D105" s="5">
        <v>43685353371</v>
      </c>
      <c r="E105" s="5">
        <v>46720605327</v>
      </c>
      <c r="F105" s="5">
        <v>46141465394</v>
      </c>
      <c r="G105" s="5">
        <v>40892984484</v>
      </c>
      <c r="I105" s="5">
        <v>46141465394</v>
      </c>
      <c r="J105" s="5">
        <v>37418680673</v>
      </c>
      <c r="K105" s="5">
        <v>27437701936</v>
      </c>
      <c r="L105" s="5">
        <v>25183640057</v>
      </c>
      <c r="M105" s="5">
        <v>16936935983</v>
      </c>
      <c r="N105" s="5">
        <v>24964223420</v>
      </c>
      <c r="O105" s="5">
        <v>17883046556</v>
      </c>
      <c r="P105" s="5">
        <v>16119782294</v>
      </c>
    </row>
    <row r="106" spans="3:16" ht="15.5" x14ac:dyDescent="0.35">
      <c r="C106" t="s">
        <v>118</v>
      </c>
    </row>
    <row r="107" spans="3:16" ht="15.5" x14ac:dyDescent="0.35">
      <c r="C107" t="s">
        <v>254</v>
      </c>
      <c r="D107" s="5">
        <v>12426733</v>
      </c>
      <c r="E107" s="5">
        <v>12800745</v>
      </c>
      <c r="F107" s="5">
        <v>1197322104</v>
      </c>
      <c r="G107" s="5">
        <v>3953800</v>
      </c>
      <c r="I107" s="5">
        <v>1197322104</v>
      </c>
      <c r="J107" s="5">
        <v>894681214</v>
      </c>
      <c r="K107" s="5">
        <v>2837498504</v>
      </c>
      <c r="L107" s="5">
        <v>3287884080</v>
      </c>
      <c r="M107" s="5">
        <v>2909511457</v>
      </c>
      <c r="N107" s="5">
        <v>5344616229</v>
      </c>
      <c r="O107" s="5">
        <v>13406855055</v>
      </c>
      <c r="P107" s="5">
        <v>49149281444</v>
      </c>
    </row>
    <row r="108" spans="3:16" ht="15.5" x14ac:dyDescent="0.35">
      <c r="C108" t="s">
        <v>607</v>
      </c>
      <c r="N108" s="5">
        <v>42407055517</v>
      </c>
      <c r="O108" s="5">
        <v>42407055517</v>
      </c>
      <c r="P108" s="5">
        <v>167003376610</v>
      </c>
    </row>
    <row r="109" spans="3:16" ht="15.5" x14ac:dyDescent="0.35">
      <c r="C109" t="s">
        <v>116</v>
      </c>
      <c r="D109" s="5">
        <v>10747594335</v>
      </c>
      <c r="E109" s="5">
        <v>12537528389</v>
      </c>
      <c r="F109" s="5">
        <v>11605692466</v>
      </c>
      <c r="G109" s="5">
        <v>10917680628</v>
      </c>
      <c r="I109" s="5">
        <v>11605692466</v>
      </c>
      <c r="J109" s="5">
        <v>9861571163</v>
      </c>
      <c r="K109" s="5">
        <v>7020274888</v>
      </c>
      <c r="L109" s="5">
        <v>7001359565</v>
      </c>
      <c r="M109" s="5">
        <v>8282223663</v>
      </c>
      <c r="N109" s="5">
        <v>14448220457</v>
      </c>
      <c r="O109" s="5">
        <v>6713937633</v>
      </c>
      <c r="P109" s="5">
        <v>7214648079</v>
      </c>
    </row>
    <row r="110" spans="3:16" ht="15.5" x14ac:dyDescent="0.35">
      <c r="C110" t="s">
        <v>117</v>
      </c>
      <c r="D110" s="5">
        <v>5121389524</v>
      </c>
      <c r="E110" s="5">
        <v>8614133730</v>
      </c>
      <c r="F110" s="5">
        <v>4939089258</v>
      </c>
      <c r="G110" s="5">
        <v>5108043895</v>
      </c>
      <c r="I110" s="5">
        <v>4939089258</v>
      </c>
      <c r="J110" s="5">
        <v>5663430153</v>
      </c>
      <c r="K110" s="5">
        <v>7615109751</v>
      </c>
      <c r="L110" s="5">
        <v>10734950978</v>
      </c>
      <c r="M110" s="5">
        <v>16882776434</v>
      </c>
      <c r="N110" s="5">
        <v>6962478406</v>
      </c>
      <c r="O110" s="5">
        <v>8183243092</v>
      </c>
      <c r="P110" s="5">
        <v>5908790769</v>
      </c>
    </row>
    <row r="111" spans="3:16" ht="15.5" x14ac:dyDescent="0.35">
      <c r="C111" t="s">
        <v>120</v>
      </c>
    </row>
    <row r="112" spans="3:16" ht="15.5" x14ac:dyDescent="0.35">
      <c r="C112" t="s">
        <v>313</v>
      </c>
      <c r="M112" s="5">
        <v>11963665618</v>
      </c>
      <c r="N112" s="5">
        <v>130571595444</v>
      </c>
      <c r="P112" s="5">
        <v>117360825664</v>
      </c>
    </row>
    <row r="113" spans="3:16" ht="15.5" x14ac:dyDescent="0.35">
      <c r="C113" t="s">
        <v>121</v>
      </c>
      <c r="D113" s="5">
        <v>25748220700</v>
      </c>
      <c r="E113" s="5">
        <v>24967827444</v>
      </c>
      <c r="F113" s="5">
        <v>24994343431</v>
      </c>
      <c r="I113" s="5">
        <v>24994343431</v>
      </c>
      <c r="L113" s="5">
        <v>575390730</v>
      </c>
      <c r="M113" s="5">
        <v>8553954238</v>
      </c>
      <c r="N113" s="5">
        <v>16245201478</v>
      </c>
      <c r="O113" s="5">
        <v>144301388015</v>
      </c>
      <c r="P113" s="5">
        <v>2891434334</v>
      </c>
    </row>
    <row r="114" spans="3:16" ht="15.5" x14ac:dyDescent="0.35">
      <c r="C114" t="s">
        <v>122</v>
      </c>
      <c r="D114" s="5">
        <v>120922725274</v>
      </c>
      <c r="E114" s="5">
        <v>132544595027</v>
      </c>
      <c r="F114" s="5">
        <v>126759253678</v>
      </c>
      <c r="G114" s="5">
        <v>138380036455</v>
      </c>
      <c r="I114" s="5">
        <v>126759253678</v>
      </c>
      <c r="J114" s="5">
        <v>19512451817</v>
      </c>
      <c r="K114" s="5">
        <v>15422876064</v>
      </c>
      <c r="L114" s="5">
        <v>9147437004</v>
      </c>
      <c r="M114" s="5">
        <v>18058583301</v>
      </c>
      <c r="N114" s="5">
        <v>140228438365</v>
      </c>
      <c r="O114" s="5">
        <v>7047301051</v>
      </c>
      <c r="P114" s="5">
        <v>120602766277</v>
      </c>
    </row>
    <row r="115" spans="3:16" ht="15.5" x14ac:dyDescent="0.35">
      <c r="C115" t="s">
        <v>123</v>
      </c>
      <c r="D115" s="5">
        <v>120922725274</v>
      </c>
      <c r="E115" s="5">
        <v>132544595027</v>
      </c>
      <c r="F115" s="5">
        <v>126759253678</v>
      </c>
      <c r="G115" s="5">
        <v>138380036455</v>
      </c>
      <c r="I115" s="5">
        <v>126759253678</v>
      </c>
      <c r="J115" s="5">
        <v>19512451817</v>
      </c>
      <c r="K115" s="5">
        <v>15422876064</v>
      </c>
      <c r="L115" s="5">
        <v>9147437004</v>
      </c>
      <c r="M115" s="5">
        <v>18058583301</v>
      </c>
      <c r="N115" s="5">
        <v>140228438365</v>
      </c>
      <c r="O115" s="5">
        <v>7047301051</v>
      </c>
      <c r="P115" s="5">
        <v>120602766277</v>
      </c>
    </row>
    <row r="116" spans="3:16" ht="15.5" x14ac:dyDescent="0.35">
      <c r="C116" t="s">
        <v>357</v>
      </c>
    </row>
    <row r="117" spans="3:16" ht="15.5" x14ac:dyDescent="0.35">
      <c r="C117" t="s">
        <v>499</v>
      </c>
    </row>
    <row r="118" spans="3:16" ht="15.5" x14ac:dyDescent="0.35">
      <c r="C118" t="s">
        <v>124</v>
      </c>
    </row>
    <row r="119" spans="3:16" ht="15.5" x14ac:dyDescent="0.35">
      <c r="C119" t="s">
        <v>125</v>
      </c>
      <c r="D119" s="5">
        <v>87474747346</v>
      </c>
      <c r="E119" s="5">
        <v>100546762016</v>
      </c>
      <c r="F119" s="5">
        <v>100511079686</v>
      </c>
      <c r="I119" s="5">
        <v>100511079686</v>
      </c>
      <c r="M119" s="5">
        <v>12539056348</v>
      </c>
      <c r="N119" s="5">
        <v>133265281965</v>
      </c>
      <c r="O119" s="5">
        <v>3072030871</v>
      </c>
      <c r="P119" s="5">
        <v>117789608097</v>
      </c>
    </row>
    <row r="120" spans="3:16" ht="15.5" x14ac:dyDescent="0.35">
      <c r="C120" t="s">
        <v>126</v>
      </c>
      <c r="D120" s="5">
        <v>217137239147</v>
      </c>
      <c r="E120" s="5">
        <v>235987400097</v>
      </c>
      <c r="F120" s="5">
        <v>253743623777</v>
      </c>
      <c r="G120" s="5">
        <v>253791248409</v>
      </c>
      <c r="I120" s="5">
        <v>253743623777</v>
      </c>
      <c r="J120" s="5">
        <v>89166677119</v>
      </c>
      <c r="K120" s="5">
        <v>77633860984</v>
      </c>
      <c r="L120" s="5">
        <v>78153729326</v>
      </c>
      <c r="M120" s="5">
        <v>101234516099</v>
      </c>
      <c r="N120" s="5">
        <v>265008937277</v>
      </c>
      <c r="O120" s="5">
        <v>252918877109</v>
      </c>
      <c r="P120" s="5">
        <v>380461674182</v>
      </c>
    </row>
    <row r="121" spans="3:16" ht="15.5" x14ac:dyDescent="0.35">
      <c r="C121" t="s">
        <v>127</v>
      </c>
    </row>
    <row r="122" spans="3:16" ht="15.5" x14ac:dyDescent="0.35">
      <c r="C122" t="s">
        <v>128</v>
      </c>
      <c r="D122" s="5">
        <v>185935000000</v>
      </c>
      <c r="E122" s="5">
        <v>185935000000</v>
      </c>
      <c r="F122" s="5">
        <v>185935000000</v>
      </c>
      <c r="G122" s="5">
        <v>185935000000</v>
      </c>
      <c r="I122" s="5">
        <v>185935000000</v>
      </c>
      <c r="J122" s="5">
        <v>185935000000</v>
      </c>
      <c r="K122" s="5">
        <v>185935000000</v>
      </c>
      <c r="L122" s="5">
        <v>185935000000</v>
      </c>
      <c r="M122" s="5">
        <v>185935000000</v>
      </c>
      <c r="N122" s="5">
        <v>148747000000</v>
      </c>
      <c r="O122" s="5">
        <v>148747000000</v>
      </c>
      <c r="P122" s="5">
        <v>6000000000</v>
      </c>
    </row>
    <row r="123" spans="3:16" ht="15.5" x14ac:dyDescent="0.35">
      <c r="C123" t="s">
        <v>129</v>
      </c>
      <c r="D123" s="5">
        <v>280922244641</v>
      </c>
      <c r="E123" s="5">
        <v>280922244641</v>
      </c>
      <c r="F123" s="5">
        <v>280922244641</v>
      </c>
      <c r="G123" s="5">
        <v>280922244641</v>
      </c>
      <c r="I123" s="5">
        <v>280922244641</v>
      </c>
      <c r="J123" s="5">
        <v>280922244641</v>
      </c>
      <c r="K123" s="5">
        <v>280922244641</v>
      </c>
      <c r="L123" s="5">
        <v>280922244641</v>
      </c>
      <c r="M123" s="5">
        <v>280922244641</v>
      </c>
      <c r="N123" s="5">
        <v>3072131210</v>
      </c>
      <c r="O123" s="5">
        <v>3072131210</v>
      </c>
      <c r="P123" s="5">
        <v>3072131210</v>
      </c>
    </row>
    <row r="124" spans="3:16" ht="15.5" x14ac:dyDescent="0.35">
      <c r="C124" t="s">
        <v>130</v>
      </c>
      <c r="D124" s="5">
        <v>131644226793</v>
      </c>
      <c r="E124" s="5">
        <v>122096055673</v>
      </c>
      <c r="F124" s="5">
        <v>112728250522</v>
      </c>
      <c r="G124" s="5">
        <v>105931666786</v>
      </c>
      <c r="I124" s="5">
        <v>112728250522</v>
      </c>
      <c r="J124" s="5">
        <v>78221191985</v>
      </c>
      <c r="K124" s="5">
        <v>48755249949</v>
      </c>
      <c r="L124" s="5">
        <v>112815214345</v>
      </c>
      <c r="M124" s="5">
        <v>166587364510</v>
      </c>
      <c r="N124" s="5">
        <v>110359671566</v>
      </c>
      <c r="O124" s="5">
        <v>88804309059</v>
      </c>
      <c r="P124" s="5">
        <v>66124426446</v>
      </c>
    </row>
    <row r="125" spans="3:16" ht="15.5" x14ac:dyDescent="0.35">
      <c r="C125" t="s">
        <v>257</v>
      </c>
      <c r="D125" s="5">
        <v>37187000000</v>
      </c>
      <c r="E125" s="5">
        <v>37187000000</v>
      </c>
      <c r="F125" s="5">
        <v>37187000000</v>
      </c>
      <c r="G125" s="5">
        <v>37187000000</v>
      </c>
      <c r="I125" s="5">
        <v>37187000000</v>
      </c>
      <c r="J125" s="5">
        <v>37187000000</v>
      </c>
      <c r="K125" s="5">
        <v>37187000000</v>
      </c>
      <c r="L125" s="5">
        <v>37187000000</v>
      </c>
      <c r="M125" s="5">
        <v>37187000000</v>
      </c>
    </row>
    <row r="126" spans="3:16" ht="15.5" x14ac:dyDescent="0.35">
      <c r="C126" t="s">
        <v>258</v>
      </c>
      <c r="D126" s="5">
        <v>94457226793</v>
      </c>
      <c r="E126" s="5">
        <v>84909055673</v>
      </c>
      <c r="F126" s="5">
        <v>75541250522</v>
      </c>
      <c r="G126" s="5">
        <v>68744666786</v>
      </c>
      <c r="I126" s="5">
        <v>75541250522</v>
      </c>
      <c r="J126" s="5">
        <v>41034191985</v>
      </c>
      <c r="K126" s="5">
        <v>11568249949</v>
      </c>
      <c r="L126" s="5">
        <v>75628214345</v>
      </c>
      <c r="M126" s="5">
        <v>129400364510</v>
      </c>
      <c r="N126" s="5">
        <v>110359671566</v>
      </c>
      <c r="O126" s="5">
        <v>88804309059</v>
      </c>
      <c r="P126" s="5">
        <v>66124426446</v>
      </c>
    </row>
    <row r="127" spans="3:16" ht="15.5" x14ac:dyDescent="0.35">
      <c r="C127" t="s">
        <v>259</v>
      </c>
      <c r="D127" s="5">
        <v>131644226793</v>
      </c>
      <c r="E127" s="5">
        <v>122096055673</v>
      </c>
      <c r="F127" s="5">
        <v>112728250522</v>
      </c>
      <c r="G127" s="5">
        <v>105931666786</v>
      </c>
      <c r="I127" s="5">
        <v>112728250522</v>
      </c>
      <c r="J127" s="5">
        <v>78221191985</v>
      </c>
      <c r="K127" s="5">
        <v>48755249949</v>
      </c>
      <c r="L127" s="5">
        <v>112815214345</v>
      </c>
      <c r="M127" s="5">
        <v>166587364510</v>
      </c>
      <c r="N127" s="5">
        <v>110359671566</v>
      </c>
      <c r="O127" s="5">
        <v>88804309059</v>
      </c>
      <c r="P127" s="5">
        <v>66124426446</v>
      </c>
    </row>
    <row r="128" spans="3:16" ht="15.5" x14ac:dyDescent="0.35">
      <c r="C128" t="s">
        <v>131</v>
      </c>
      <c r="D128" s="5">
        <v>976890280</v>
      </c>
      <c r="E128" s="5">
        <v>977441693</v>
      </c>
      <c r="F128" s="5">
        <v>975588923</v>
      </c>
      <c r="G128" s="5">
        <v>758128416</v>
      </c>
      <c r="I128" s="5">
        <v>975588923</v>
      </c>
      <c r="J128" s="5">
        <v>791685824</v>
      </c>
      <c r="K128" s="5">
        <v>839964708</v>
      </c>
      <c r="L128" s="5">
        <v>936865413</v>
      </c>
      <c r="M128" s="5">
        <v>324623550</v>
      </c>
      <c r="N128" s="5">
        <v>4800388374</v>
      </c>
      <c r="O128" s="5">
        <v>-8562933429</v>
      </c>
      <c r="P128" s="5">
        <v>4444244091</v>
      </c>
    </row>
    <row r="129" spans="2:16" ht="15.5" x14ac:dyDescent="0.35">
      <c r="C129" t="s">
        <v>10</v>
      </c>
      <c r="D129" s="5">
        <v>848759401787</v>
      </c>
      <c r="E129" s="5">
        <v>839175260701</v>
      </c>
      <c r="F129" s="5">
        <v>829769081401</v>
      </c>
      <c r="G129" s="5">
        <v>826247387426</v>
      </c>
      <c r="I129" s="5">
        <v>829769081401</v>
      </c>
      <c r="J129" s="5">
        <v>798460905896</v>
      </c>
      <c r="K129" s="5">
        <v>751162487637</v>
      </c>
      <c r="L129" s="5">
        <v>815534177294</v>
      </c>
      <c r="M129" s="5">
        <v>844219227894</v>
      </c>
      <c r="N129" s="5">
        <v>487733634815</v>
      </c>
      <c r="O129" s="5">
        <v>475335887698</v>
      </c>
      <c r="P129" s="5">
        <v>283891250565</v>
      </c>
    </row>
    <row r="130" spans="2:16" ht="15.5" x14ac:dyDescent="0.35">
      <c r="C130" t="s">
        <v>132</v>
      </c>
      <c r="D130" s="5">
        <v>1065896640934</v>
      </c>
      <c r="E130" s="5">
        <v>1075162660798</v>
      </c>
      <c r="F130" s="5">
        <v>1083512705178</v>
      </c>
      <c r="G130" s="5">
        <v>1080038635835</v>
      </c>
      <c r="I130" s="5">
        <v>1083512705178</v>
      </c>
      <c r="J130" s="5">
        <v>887627583015</v>
      </c>
      <c r="K130" s="5">
        <v>828796348621</v>
      </c>
      <c r="L130" s="5">
        <v>893687906620</v>
      </c>
      <c r="M130" s="5">
        <v>945453743993</v>
      </c>
      <c r="N130" s="5">
        <v>752742572092</v>
      </c>
      <c r="O130" s="5">
        <v>728254764807</v>
      </c>
      <c r="P130" s="5">
        <v>664352924747</v>
      </c>
    </row>
    <row r="131" spans="2:16" ht="15.5" x14ac:dyDescent="0.35">
      <c r="C131" t="s">
        <v>133</v>
      </c>
      <c r="D131" s="5">
        <v>929675000</v>
      </c>
      <c r="E131" s="5">
        <v>929675000</v>
      </c>
      <c r="F131" s="5">
        <v>929675000</v>
      </c>
      <c r="G131" s="5">
        <v>929675000</v>
      </c>
      <c r="I131" s="5">
        <v>929675000</v>
      </c>
      <c r="J131" s="5">
        <v>929675000</v>
      </c>
      <c r="K131" s="5">
        <v>929675000</v>
      </c>
      <c r="L131" s="5">
        <v>929675000</v>
      </c>
      <c r="M131" s="5">
        <v>929675000</v>
      </c>
      <c r="N131" s="5">
        <v>148747</v>
      </c>
      <c r="O131" s="5">
        <v>148747</v>
      </c>
      <c r="P131" s="5">
        <v>6000</v>
      </c>
    </row>
    <row r="133" spans="2:16" ht="15.5" x14ac:dyDescent="0.35">
      <c r="B133" t="s">
        <v>134</v>
      </c>
      <c r="C133" t="s">
        <v>135</v>
      </c>
      <c r="D133" s="5">
        <v>11196571595</v>
      </c>
      <c r="E133" s="5">
        <v>15623178019</v>
      </c>
      <c r="F133" s="5">
        <v>40941203837</v>
      </c>
      <c r="G133" s="5">
        <v>32413987602</v>
      </c>
      <c r="I133" s="5">
        <v>90246003649</v>
      </c>
      <c r="J133" s="5">
        <v>81804569371</v>
      </c>
      <c r="K133" s="5">
        <v>28180613021</v>
      </c>
      <c r="L133" s="5">
        <v>68277280287</v>
      </c>
      <c r="M133" s="5">
        <v>85540650687</v>
      </c>
      <c r="N133" s="5">
        <v>22266936966</v>
      </c>
      <c r="O133" s="5">
        <v>3417830743</v>
      </c>
      <c r="P133" s="5">
        <v>4163609409</v>
      </c>
    </row>
    <row r="134" spans="2:16" ht="15.5" x14ac:dyDescent="0.35">
      <c r="C134" t="s">
        <v>136</v>
      </c>
      <c r="D134" s="5">
        <v>126202500146</v>
      </c>
      <c r="E134" s="5">
        <v>123477624219</v>
      </c>
      <c r="F134" s="5">
        <v>137875057458</v>
      </c>
      <c r="G134" s="5">
        <v>119606240752</v>
      </c>
      <c r="I134" s="5">
        <v>472789845892</v>
      </c>
      <c r="J134" s="5">
        <v>437395495701</v>
      </c>
      <c r="K134" s="5">
        <v>355941014212</v>
      </c>
      <c r="L134" s="5">
        <v>365483079352</v>
      </c>
      <c r="M134" s="5">
        <v>429150309274</v>
      </c>
      <c r="N134" s="5">
        <v>278051143813</v>
      </c>
      <c r="O134" s="5">
        <v>279648225630</v>
      </c>
      <c r="P134" s="5">
        <v>243408207142</v>
      </c>
    </row>
    <row r="135" spans="2:16" ht="15.5" x14ac:dyDescent="0.35">
      <c r="C135" t="s">
        <v>679</v>
      </c>
      <c r="D135" s="5">
        <v>922283539</v>
      </c>
      <c r="E135" s="5">
        <v>1023203941</v>
      </c>
      <c r="F135" s="5">
        <v>913127107</v>
      </c>
      <c r="G135" s="5">
        <v>911271277</v>
      </c>
      <c r="I135" s="5">
        <v>3498918160</v>
      </c>
      <c r="J135" s="5">
        <v>3496672045</v>
      </c>
      <c r="K135" s="5">
        <v>3062107674</v>
      </c>
      <c r="L135" s="5">
        <v>3160988181</v>
      </c>
      <c r="M135" s="5">
        <v>1120247781</v>
      </c>
      <c r="N135" s="5">
        <v>2349693787</v>
      </c>
      <c r="O135" s="5">
        <v>3555438163</v>
      </c>
      <c r="P135" s="5">
        <v>2363223360</v>
      </c>
    </row>
    <row r="136" spans="2:16" ht="15.5" x14ac:dyDescent="0.35">
      <c r="C136" t="s">
        <v>680</v>
      </c>
      <c r="D136" s="5">
        <v>-9648649659</v>
      </c>
      <c r="E136" s="5">
        <v>-9015689998</v>
      </c>
      <c r="F136" s="5">
        <v>-9574853356</v>
      </c>
      <c r="G136" s="5">
        <v>-9257932434</v>
      </c>
      <c r="I136" s="5">
        <v>-35152125259</v>
      </c>
      <c r="J136" s="5">
        <v>-28130149579</v>
      </c>
      <c r="K136" s="5">
        <v>-40094532524</v>
      </c>
      <c r="L136" s="5">
        <v>-30404249557</v>
      </c>
      <c r="M136" s="5">
        <v>-35695476363</v>
      </c>
      <c r="N136" s="5">
        <v>-28072281343</v>
      </c>
      <c r="O136" s="5">
        <v>-32100377295</v>
      </c>
      <c r="P136" s="5">
        <v>-37226458668</v>
      </c>
    </row>
    <row r="137" spans="2:16" ht="15.5" x14ac:dyDescent="0.35">
      <c r="C137" t="s">
        <v>500</v>
      </c>
      <c r="D137" s="5">
        <v>-61966468899</v>
      </c>
      <c r="E137" s="5">
        <v>-60789426112</v>
      </c>
      <c r="F137" s="5">
        <v>-46202773402</v>
      </c>
      <c r="G137" s="5">
        <v>-47722084030</v>
      </c>
      <c r="I137" s="5">
        <v>-195826696989</v>
      </c>
      <c r="J137" s="5">
        <v>-180819300410</v>
      </c>
      <c r="K137" s="5">
        <v>-153831883708</v>
      </c>
      <c r="L137" s="5">
        <v>-143096870933</v>
      </c>
      <c r="M137" s="5">
        <v>-190888288309</v>
      </c>
      <c r="N137" s="5">
        <v>-127761939109</v>
      </c>
      <c r="O137" s="5">
        <v>-151317175310</v>
      </c>
      <c r="P137" s="5">
        <v>-121230395909</v>
      </c>
    </row>
    <row r="138" spans="2:16" ht="15.5" x14ac:dyDescent="0.35">
      <c r="C138" t="s">
        <v>139</v>
      </c>
      <c r="D138" s="5">
        <v>-39977177132</v>
      </c>
      <c r="E138" s="5">
        <v>-35405893896</v>
      </c>
      <c r="F138" s="5">
        <v>-36613550432</v>
      </c>
      <c r="G138" s="5">
        <v>-30352922366</v>
      </c>
      <c r="I138" s="5">
        <v>-140766778436</v>
      </c>
      <c r="J138" s="5">
        <v>-135752384106</v>
      </c>
      <c r="K138" s="5">
        <v>-121779116497</v>
      </c>
      <c r="L138" s="5">
        <v>-108695835171</v>
      </c>
      <c r="M138" s="5">
        <v>-91908546406</v>
      </c>
      <c r="N138" s="5">
        <v>-72938142956</v>
      </c>
      <c r="O138" s="5">
        <v>-69116384775</v>
      </c>
      <c r="P138" s="5">
        <v>-55627203002</v>
      </c>
    </row>
    <row r="139" spans="2:16" ht="15.5" x14ac:dyDescent="0.35">
      <c r="C139" t="s">
        <v>501</v>
      </c>
      <c r="D139" s="5">
        <v>1349306085</v>
      </c>
      <c r="E139" s="5">
        <v>901046084</v>
      </c>
      <c r="F139" s="5">
        <v>1295810193</v>
      </c>
      <c r="G139" s="5">
        <v>1666615517</v>
      </c>
      <c r="I139" s="5">
        <v>4645872731</v>
      </c>
      <c r="J139" s="5">
        <v>3780492678</v>
      </c>
      <c r="K139" s="5">
        <v>4293189807</v>
      </c>
      <c r="L139" s="5">
        <v>4310417438</v>
      </c>
      <c r="M139" s="5">
        <v>3210962659</v>
      </c>
      <c r="N139" s="5">
        <v>1332018389</v>
      </c>
      <c r="O139" s="5">
        <v>1822487044</v>
      </c>
      <c r="P139" s="5">
        <v>1688025197</v>
      </c>
    </row>
    <row r="140" spans="2:16" ht="15.5" x14ac:dyDescent="0.35">
      <c r="C140" t="s">
        <v>502</v>
      </c>
      <c r="D140" s="5">
        <v>-1322792616</v>
      </c>
      <c r="E140" s="5">
        <v>-2849695039</v>
      </c>
      <c r="F140" s="5">
        <v>-3514027299</v>
      </c>
      <c r="G140" s="5">
        <v>-1208213365</v>
      </c>
      <c r="I140" s="5">
        <v>-5911619830</v>
      </c>
      <c r="J140" s="5">
        <v>-2346862454</v>
      </c>
      <c r="K140" s="5">
        <v>-2465152867</v>
      </c>
      <c r="L140" s="5">
        <v>-3910127115</v>
      </c>
      <c r="M140" s="5">
        <v>-14987049814</v>
      </c>
      <c r="N140" s="5">
        <v>-16975326856</v>
      </c>
      <c r="O140" s="5">
        <v>-18860498524</v>
      </c>
      <c r="P140" s="5">
        <v>-13066839540</v>
      </c>
    </row>
    <row r="141" spans="2:16" ht="15.5" x14ac:dyDescent="0.35">
      <c r="C141" t="s">
        <v>654</v>
      </c>
      <c r="L141" s="5">
        <v>2916906146</v>
      </c>
    </row>
    <row r="142" spans="2:16" ht="15.5" x14ac:dyDescent="0.35">
      <c r="C142" t="s">
        <v>363</v>
      </c>
      <c r="D142" s="5">
        <v>-4362429869</v>
      </c>
      <c r="E142" s="5">
        <v>-1717991180</v>
      </c>
      <c r="F142" s="5">
        <v>-3237586432</v>
      </c>
      <c r="G142" s="5">
        <v>-1228987749</v>
      </c>
      <c r="I142" s="5">
        <v>-13031412620</v>
      </c>
      <c r="J142" s="5">
        <v>-15819394504</v>
      </c>
      <c r="K142" s="5">
        <v>-16945013076</v>
      </c>
      <c r="L142" s="5">
        <v>-21487028054</v>
      </c>
      <c r="M142" s="5">
        <v>-14461508135</v>
      </c>
      <c r="N142" s="5">
        <v>-13718228759</v>
      </c>
      <c r="O142" s="5">
        <v>-10213884190</v>
      </c>
      <c r="P142" s="5">
        <v>-16144949171</v>
      </c>
    </row>
    <row r="143" spans="2:16" ht="15.5" x14ac:dyDescent="0.35">
      <c r="C143" t="s">
        <v>503</v>
      </c>
    </row>
    <row r="144" spans="2:16" ht="15.5" x14ac:dyDescent="0.35">
      <c r="C144" t="s">
        <v>144</v>
      </c>
      <c r="D144" s="5">
        <v>-12282455070</v>
      </c>
      <c r="E144" s="5">
        <v>-21000000000</v>
      </c>
      <c r="F144" s="5">
        <v>28708399248</v>
      </c>
      <c r="G144" s="5">
        <v>-52751601652</v>
      </c>
      <c r="I144" s="5">
        <v>6956797596</v>
      </c>
      <c r="J144" s="5">
        <v>-37226425000</v>
      </c>
      <c r="K144" s="5">
        <v>-89824190730</v>
      </c>
      <c r="L144" s="5">
        <v>-110029631873</v>
      </c>
      <c r="M144" s="5">
        <v>163914500479</v>
      </c>
      <c r="N144" s="5">
        <v>-643109031</v>
      </c>
      <c r="O144" s="5">
        <v>39990076657</v>
      </c>
      <c r="P144" s="5">
        <v>41542845152</v>
      </c>
    </row>
    <row r="145" spans="3:16" ht="15.5" x14ac:dyDescent="0.35">
      <c r="C145" t="s">
        <v>145</v>
      </c>
      <c r="D145" s="5">
        <v>-7397796318</v>
      </c>
      <c r="E145" s="5">
        <v>-5535559603</v>
      </c>
      <c r="F145" s="5">
        <v>-50161201920</v>
      </c>
      <c r="G145" s="5">
        <v>23915746344</v>
      </c>
      <c r="I145" s="5">
        <v>-90240253768</v>
      </c>
      <c r="J145" s="5">
        <v>-47604778093</v>
      </c>
      <c r="K145" s="5">
        <v>-54673878170</v>
      </c>
      <c r="L145" s="5">
        <v>76715502078</v>
      </c>
      <c r="M145" s="5">
        <v>-142833204656</v>
      </c>
      <c r="N145" s="5">
        <v>-22028261085</v>
      </c>
      <c r="O145" s="5">
        <v>-44627878725</v>
      </c>
      <c r="P145" s="5">
        <v>-75447827786</v>
      </c>
    </row>
    <row r="146" spans="3:16" ht="15.5" x14ac:dyDescent="0.35">
      <c r="C146" t="s">
        <v>146</v>
      </c>
      <c r="D146" s="5">
        <v>-6488163231</v>
      </c>
      <c r="E146" s="5">
        <v>-2319137993</v>
      </c>
      <c r="F146" s="5">
        <v>-11369643382</v>
      </c>
      <c r="G146" s="5">
        <v>-31190823419</v>
      </c>
      <c r="I146" s="5">
        <v>-50792341301</v>
      </c>
      <c r="J146" s="5">
        <v>-41043441971</v>
      </c>
      <c r="K146" s="5">
        <v>-30219054889</v>
      </c>
      <c r="L146" s="5">
        <v>-16662987410</v>
      </c>
      <c r="M146" s="5">
        <v>-67728162639</v>
      </c>
      <c r="N146" s="5">
        <v>-3118366125</v>
      </c>
      <c r="O146" s="5">
        <v>-7812813625</v>
      </c>
      <c r="P146" s="5">
        <v>-76033717446</v>
      </c>
    </row>
    <row r="147" spans="3:16" ht="15.5" x14ac:dyDescent="0.35">
      <c r="C147" t="s">
        <v>681</v>
      </c>
      <c r="M147" s="5">
        <v>17000000000</v>
      </c>
    </row>
    <row r="148" spans="3:16" ht="15.5" x14ac:dyDescent="0.35">
      <c r="C148" t="s">
        <v>326</v>
      </c>
      <c r="E148" s="5">
        <v>100000</v>
      </c>
      <c r="F148" s="5">
        <v>48392793</v>
      </c>
      <c r="G148" s="5">
        <v>2634208</v>
      </c>
      <c r="I148" s="5">
        <v>56792793</v>
      </c>
      <c r="J148" s="5">
        <v>131491054</v>
      </c>
      <c r="K148" s="5">
        <v>190090090</v>
      </c>
      <c r="L148" s="5">
        <v>369459460</v>
      </c>
      <c r="M148" s="5">
        <v>448079734</v>
      </c>
      <c r="N148" s="5">
        <v>13042000</v>
      </c>
      <c r="O148" s="5">
        <v>40000000</v>
      </c>
      <c r="P148" s="5">
        <v>2300000000</v>
      </c>
    </row>
    <row r="149" spans="3:16" ht="15.5" x14ac:dyDescent="0.35">
      <c r="C149" t="s">
        <v>507</v>
      </c>
    </row>
    <row r="150" spans="3:16" ht="15.5" x14ac:dyDescent="0.35">
      <c r="C150" t="s">
        <v>368</v>
      </c>
      <c r="M150" s="5">
        <v>10000000000</v>
      </c>
      <c r="N150" s="5">
        <v>-10000000000</v>
      </c>
    </row>
    <row r="151" spans="3:16" ht="15.5" x14ac:dyDescent="0.35">
      <c r="C151" t="s">
        <v>682</v>
      </c>
      <c r="I151" s="5">
        <v>4500000000</v>
      </c>
      <c r="J151" s="5">
        <v>17000000000</v>
      </c>
      <c r="K151" s="5">
        <v>-9500000000</v>
      </c>
      <c r="L151" s="5">
        <v>98000000000</v>
      </c>
      <c r="M151" s="5">
        <v>-97000000000</v>
      </c>
      <c r="N151" s="5">
        <v>-8000000000</v>
      </c>
      <c r="O151" s="5">
        <v>-5000000000</v>
      </c>
    </row>
    <row r="152" spans="3:16" ht="15.5" x14ac:dyDescent="0.35">
      <c r="C152" t="s">
        <v>683</v>
      </c>
      <c r="E152" s="5">
        <v>375499814</v>
      </c>
      <c r="F152" s="5">
        <v>-42751601652</v>
      </c>
      <c r="G152" s="5">
        <v>30751601652</v>
      </c>
      <c r="I152" s="5">
        <v>-42751601652</v>
      </c>
    </row>
    <row r="153" spans="3:16" ht="15.5" x14ac:dyDescent="0.35">
      <c r="C153" t="s">
        <v>684</v>
      </c>
      <c r="M153" s="5">
        <v>8000000000</v>
      </c>
    </row>
    <row r="154" spans="3:16" ht="15.5" x14ac:dyDescent="0.35">
      <c r="C154" t="s">
        <v>685</v>
      </c>
      <c r="D154" s="5">
        <v>-909633087</v>
      </c>
      <c r="E154" s="5">
        <v>-3592021424</v>
      </c>
      <c r="F154" s="5">
        <v>5155223579</v>
      </c>
      <c r="G154" s="5">
        <v>24352333903</v>
      </c>
      <c r="I154" s="5">
        <v>-9530350</v>
      </c>
      <c r="J154" s="5">
        <v>-20579267962</v>
      </c>
      <c r="K154" s="5">
        <v>-3993537109</v>
      </c>
      <c r="L154" s="5">
        <v>-4668484731</v>
      </c>
      <c r="M154" s="5">
        <v>-707331751</v>
      </c>
      <c r="N154" s="5">
        <v>-922936960</v>
      </c>
      <c r="O154" s="5">
        <v>-17711935131</v>
      </c>
      <c r="P154" s="5">
        <v>-1714110340</v>
      </c>
    </row>
    <row r="155" spans="3:16" ht="15.5" x14ac:dyDescent="0.35">
      <c r="C155" t="s">
        <v>686</v>
      </c>
      <c r="M155" s="5">
        <v>-12845790000</v>
      </c>
      <c r="O155" s="5">
        <v>-14163129969</v>
      </c>
    </row>
    <row r="156" spans="3:16" ht="15.5" x14ac:dyDescent="0.35">
      <c r="C156" t="s">
        <v>687</v>
      </c>
      <c r="F156" s="5">
        <v>-1243573258</v>
      </c>
      <c r="I156" s="5">
        <v>-1243573258</v>
      </c>
      <c r="J156" s="5">
        <v>-3113559214</v>
      </c>
      <c r="K156" s="5">
        <v>-11151376262</v>
      </c>
      <c r="L156" s="5">
        <v>-322485241</v>
      </c>
    </row>
    <row r="157" spans="3:16" ht="15.5" x14ac:dyDescent="0.35">
      <c r="C157" t="s">
        <v>688</v>
      </c>
      <c r="O157" s="5">
        <v>20000000</v>
      </c>
    </row>
    <row r="158" spans="3:16" ht="15.5" x14ac:dyDescent="0.35">
      <c r="C158" t="s">
        <v>508</v>
      </c>
    </row>
    <row r="159" spans="3:16" ht="15.5" x14ac:dyDescent="0.35">
      <c r="C159" t="s">
        <v>153</v>
      </c>
      <c r="D159" s="5">
        <v>-12282455070</v>
      </c>
      <c r="E159" s="5">
        <v>-21000000000</v>
      </c>
      <c r="F159" s="5">
        <v>28708399248</v>
      </c>
      <c r="G159" s="5">
        <v>-52751601652</v>
      </c>
      <c r="I159" s="5">
        <v>6956797596</v>
      </c>
      <c r="J159" s="5">
        <v>-37226425000</v>
      </c>
      <c r="K159" s="5">
        <v>-89824190730</v>
      </c>
      <c r="L159" s="5">
        <v>-110029631873</v>
      </c>
      <c r="M159" s="5">
        <v>163914500479</v>
      </c>
      <c r="N159" s="5">
        <v>-643109031</v>
      </c>
      <c r="O159" s="5">
        <v>39990076657</v>
      </c>
      <c r="P159" s="5">
        <v>41542845152</v>
      </c>
    </row>
    <row r="160" spans="3:16" ht="15.5" x14ac:dyDescent="0.35">
      <c r="C160" t="s">
        <v>509</v>
      </c>
    </row>
    <row r="161" spans="3:16" ht="15.5" x14ac:dyDescent="0.35">
      <c r="C161" t="s">
        <v>334</v>
      </c>
      <c r="M161" s="5">
        <v>-42407055517</v>
      </c>
      <c r="P161" s="5">
        <v>-20500000000</v>
      </c>
    </row>
    <row r="162" spans="3:16" ht="15.5" x14ac:dyDescent="0.35">
      <c r="C162" t="s">
        <v>689</v>
      </c>
      <c r="F162" s="5">
        <v>42751601652</v>
      </c>
      <c r="G162" s="5">
        <v>-42751601652</v>
      </c>
      <c r="J162" s="5">
        <v>-27000000000</v>
      </c>
      <c r="M162" s="5">
        <v>20975326000</v>
      </c>
      <c r="O162" s="5">
        <v>18150678907</v>
      </c>
    </row>
    <row r="163" spans="3:16" ht="15.5" x14ac:dyDescent="0.35">
      <c r="C163" t="s">
        <v>690</v>
      </c>
      <c r="E163" s="5">
        <v>-21000000000</v>
      </c>
      <c r="G163" s="5">
        <v>-10000000000</v>
      </c>
      <c r="I163" s="5">
        <v>21000000000</v>
      </c>
      <c r="L163" s="5">
        <v>-9057596553</v>
      </c>
      <c r="M163" s="5">
        <v>-739288588</v>
      </c>
      <c r="N163" s="5">
        <v>-133813445</v>
      </c>
      <c r="O163" s="5">
        <v>845603155</v>
      </c>
      <c r="P163" s="5">
        <v>9085095431</v>
      </c>
    </row>
    <row r="164" spans="3:16" ht="15.5" x14ac:dyDescent="0.35">
      <c r="C164" t="s">
        <v>598</v>
      </c>
      <c r="N164" s="5">
        <v>3858954066</v>
      </c>
      <c r="O164" s="5">
        <v>25053054951</v>
      </c>
      <c r="P164" s="5">
        <v>82722572303</v>
      </c>
    </row>
    <row r="165" spans="3:16" ht="15.5" x14ac:dyDescent="0.35">
      <c r="C165" t="s">
        <v>597</v>
      </c>
      <c r="D165" s="5">
        <v>-12282455070</v>
      </c>
      <c r="L165" s="5">
        <v>-18901689605</v>
      </c>
      <c r="M165" s="5">
        <v>-127040000000</v>
      </c>
      <c r="N165" s="5">
        <v>-2500000000</v>
      </c>
      <c r="O165" s="5">
        <v>-1750000000</v>
      </c>
      <c r="P165" s="5">
        <v>-1984000000</v>
      </c>
    </row>
    <row r="166" spans="3:16" ht="15.5" x14ac:dyDescent="0.35">
      <c r="C166" t="s">
        <v>159</v>
      </c>
      <c r="K166" s="5">
        <v>-575390730</v>
      </c>
      <c r="L166" s="5">
        <v>-2118295715</v>
      </c>
      <c r="M166" s="5">
        <v>-2135863247</v>
      </c>
      <c r="N166" s="5">
        <v>-1868249652</v>
      </c>
      <c r="O166" s="5">
        <v>-2309260356</v>
      </c>
      <c r="P166" s="5">
        <v>-314422582</v>
      </c>
    </row>
    <row r="167" spans="3:16" ht="15.5" x14ac:dyDescent="0.35">
      <c r="C167" t="s">
        <v>347</v>
      </c>
      <c r="J167" s="5">
        <v>-10226425000</v>
      </c>
      <c r="K167" s="5">
        <v>-89248800000</v>
      </c>
      <c r="L167" s="5">
        <v>-79952050000</v>
      </c>
      <c r="P167" s="5">
        <v>-5000000000</v>
      </c>
    </row>
    <row r="168" spans="3:16" ht="15.5" x14ac:dyDescent="0.35">
      <c r="C168" t="s">
        <v>515</v>
      </c>
    </row>
    <row r="169" spans="3:16" ht="15.5" x14ac:dyDescent="0.35">
      <c r="C169" t="s">
        <v>691</v>
      </c>
      <c r="M169" s="5">
        <v>319816800000</v>
      </c>
    </row>
    <row r="170" spans="3:16" ht="15.5" x14ac:dyDescent="0.35">
      <c r="C170" t="s">
        <v>279</v>
      </c>
      <c r="M170" s="5">
        <v>-4555418169</v>
      </c>
    </row>
    <row r="171" spans="3:16" ht="15.5" x14ac:dyDescent="0.35">
      <c r="C171" t="s">
        <v>692</v>
      </c>
      <c r="F171" s="5">
        <v>-14043202404</v>
      </c>
      <c r="I171" s="5">
        <v>-14043202404</v>
      </c>
      <c r="P171" s="5">
        <v>-22466400000</v>
      </c>
    </row>
    <row r="172" spans="3:16" ht="15.5" x14ac:dyDescent="0.35">
      <c r="C172" t="s">
        <v>129</v>
      </c>
    </row>
    <row r="173" spans="3:16" ht="15.5" x14ac:dyDescent="0.35">
      <c r="C173" t="s">
        <v>163</v>
      </c>
      <c r="D173" s="5">
        <v>-8483679793</v>
      </c>
      <c r="E173" s="5">
        <v>-10912381584</v>
      </c>
      <c r="F173" s="5">
        <v>19488401165</v>
      </c>
      <c r="G173" s="5">
        <v>3578132294</v>
      </c>
      <c r="I173" s="5">
        <v>6962547477</v>
      </c>
      <c r="J173" s="5">
        <v>-3026633722</v>
      </c>
      <c r="K173" s="5">
        <v>-116317455879</v>
      </c>
      <c r="L173" s="5">
        <v>34963150492</v>
      </c>
      <c r="M173" s="5">
        <v>106621946510</v>
      </c>
      <c r="N173" s="5">
        <v>-404433150</v>
      </c>
      <c r="O173" s="5">
        <v>-1219971325</v>
      </c>
      <c r="P173" s="5">
        <v>-29741373225</v>
      </c>
    </row>
    <row r="174" spans="3:16" ht="15.5" x14ac:dyDescent="0.35">
      <c r="C174" t="s">
        <v>164</v>
      </c>
      <c r="E174" s="5">
        <v>61359708315</v>
      </c>
      <c r="I174" s="5">
        <v>54397160838</v>
      </c>
      <c r="J174" s="5">
        <v>57423794560</v>
      </c>
      <c r="K174" s="5">
        <v>173741250439</v>
      </c>
      <c r="L174" s="5">
        <v>138778099947</v>
      </c>
      <c r="M174" s="5">
        <v>32156153437</v>
      </c>
      <c r="N174" s="5">
        <v>32560586587</v>
      </c>
      <c r="O174" s="5">
        <v>33780557912</v>
      </c>
      <c r="P174" s="5">
        <v>63521931137</v>
      </c>
    </row>
    <row r="175" spans="3:16" ht="15.5" x14ac:dyDescent="0.35">
      <c r="C175" t="s">
        <v>166</v>
      </c>
      <c r="D175" s="5">
        <v>-8483679793</v>
      </c>
      <c r="E175" s="5">
        <v>50447326731</v>
      </c>
      <c r="F175" s="5">
        <v>19488401165</v>
      </c>
      <c r="G175" s="5">
        <v>3578132294</v>
      </c>
      <c r="I175" s="5">
        <v>61359708315</v>
      </c>
      <c r="J175" s="5">
        <v>54397160838</v>
      </c>
      <c r="K175" s="5">
        <v>57423794560</v>
      </c>
      <c r="L175" s="5">
        <v>173741250439</v>
      </c>
      <c r="M175" s="5">
        <v>138778099947</v>
      </c>
      <c r="N175" s="5">
        <v>32156153437</v>
      </c>
      <c r="O175" s="5">
        <v>32560586587</v>
      </c>
      <c r="P175" s="5">
        <v>33780557912</v>
      </c>
    </row>
    <row r="177" spans="2:16" ht="15.5" x14ac:dyDescent="0.35">
      <c r="B177" t="s">
        <v>167</v>
      </c>
      <c r="C177" t="s">
        <v>12</v>
      </c>
      <c r="D177" s="5">
        <v>930000000</v>
      </c>
      <c r="E177" s="5">
        <v>930000000</v>
      </c>
      <c r="F177" s="5">
        <v>930000000</v>
      </c>
      <c r="G177" s="5">
        <v>930000000</v>
      </c>
      <c r="I177" s="5">
        <v>930000000</v>
      </c>
      <c r="J177" s="5">
        <v>930000000</v>
      </c>
      <c r="K177" s="5">
        <v>930000000</v>
      </c>
      <c r="L177" s="5">
        <v>930000000</v>
      </c>
      <c r="M177" s="5">
        <v>930000000</v>
      </c>
      <c r="N177" s="5">
        <v>0</v>
      </c>
      <c r="O177" s="5">
        <v>0</v>
      </c>
      <c r="P177" s="5">
        <v>0</v>
      </c>
    </row>
    <row r="178" spans="2:16" ht="15.5" x14ac:dyDescent="0.35">
      <c r="C178" t="s">
        <v>168</v>
      </c>
      <c r="D178" s="6">
        <v>10.27</v>
      </c>
      <c r="E178" s="6">
        <v>10.08</v>
      </c>
      <c r="F178" s="6">
        <v>7.31</v>
      </c>
      <c r="G178" s="6">
        <v>9.1</v>
      </c>
    </row>
    <row r="179" spans="2:16" ht="15.5" x14ac:dyDescent="0.35">
      <c r="C179" t="s">
        <v>169</v>
      </c>
      <c r="D179" s="6">
        <v>97.86</v>
      </c>
      <c r="E179" s="6">
        <v>154.76</v>
      </c>
      <c r="F179" s="6">
        <v>134.06</v>
      </c>
      <c r="G179" s="6">
        <v>107.69</v>
      </c>
    </row>
    <row r="180" spans="2:16" ht="15.5" x14ac:dyDescent="0.35">
      <c r="C180" t="s">
        <v>63</v>
      </c>
      <c r="D180" s="6">
        <v>6.99</v>
      </c>
      <c r="E180" s="6">
        <v>11.36</v>
      </c>
      <c r="F180" s="6">
        <v>7.14</v>
      </c>
      <c r="G180" s="6">
        <v>7.42</v>
      </c>
    </row>
    <row r="181" spans="2:16" ht="15.5" x14ac:dyDescent="0.35">
      <c r="C181" t="s">
        <v>170</v>
      </c>
      <c r="D181" s="5">
        <v>26180000000</v>
      </c>
      <c r="E181" s="5">
        <v>26710000000</v>
      </c>
      <c r="F181" s="5">
        <v>23840000000</v>
      </c>
      <c r="G181" s="5">
        <v>24550000000</v>
      </c>
    </row>
    <row r="182" spans="2:16" ht="15.5" x14ac:dyDescent="0.35">
      <c r="C182" t="s">
        <v>171</v>
      </c>
      <c r="D182" s="6">
        <v>9.0000000000000011E-3</v>
      </c>
      <c r="E182" s="6">
        <v>8.6999999999999994E-3</v>
      </c>
      <c r="F182" s="6">
        <v>6.3E-3</v>
      </c>
      <c r="G182" s="6">
        <v>7.8000000000000005E-3</v>
      </c>
    </row>
    <row r="183" spans="2:16" ht="15.5" x14ac:dyDescent="0.35">
      <c r="C183" t="s">
        <v>172</v>
      </c>
      <c r="D183" s="6">
        <v>1.1299999999999999E-2</v>
      </c>
      <c r="E183" s="6">
        <v>1.1200000000000002E-2</v>
      </c>
      <c r="F183" s="6">
        <v>8.199999999999999E-3</v>
      </c>
      <c r="G183" s="6">
        <v>1.0200000000000001E-2</v>
      </c>
    </row>
    <row r="184" spans="2:16" ht="15.5" x14ac:dyDescent="0.35">
      <c r="C184" t="s">
        <v>173</v>
      </c>
      <c r="D184" s="6">
        <v>1.43E-2</v>
      </c>
      <c r="E184" s="6">
        <v>1.41E-2</v>
      </c>
      <c r="F184" s="6">
        <v>1.1699999999999999E-2</v>
      </c>
      <c r="G184" s="6">
        <v>1.3899999999999999E-2</v>
      </c>
    </row>
    <row r="185" spans="2:16" ht="15.5" x14ac:dyDescent="0.35">
      <c r="C185" t="s">
        <v>174</v>
      </c>
      <c r="D185" s="6">
        <v>5.41</v>
      </c>
      <c r="E185" s="6">
        <v>4.76</v>
      </c>
      <c r="F185" s="6">
        <v>4.1399999999999997</v>
      </c>
      <c r="G185" s="6">
        <v>4.33</v>
      </c>
    </row>
    <row r="186" spans="2:16" ht="15.5" x14ac:dyDescent="0.35">
      <c r="C186" t="s">
        <v>175</v>
      </c>
      <c r="D186" s="5">
        <v>849000000000</v>
      </c>
      <c r="E186" s="5">
        <v>839000000000</v>
      </c>
      <c r="F186" s="5">
        <v>830000000000</v>
      </c>
      <c r="G186" s="5">
        <v>826000000000</v>
      </c>
    </row>
    <row r="187" spans="2:16" ht="15.5" x14ac:dyDescent="0.35">
      <c r="C187" t="s">
        <v>176</v>
      </c>
      <c r="D187" s="6">
        <v>1.1000000000000001</v>
      </c>
      <c r="E187" s="6">
        <v>1.73</v>
      </c>
      <c r="F187" s="6">
        <v>1.1000000000000001</v>
      </c>
      <c r="G187" s="6">
        <v>1.1000000000000001</v>
      </c>
    </row>
    <row r="188" spans="2:16" ht="15.5" x14ac:dyDescent="0.35">
      <c r="C188" t="s">
        <v>177</v>
      </c>
      <c r="D188" s="6">
        <v>911.91</v>
      </c>
      <c r="E188" s="6">
        <v>901.6</v>
      </c>
      <c r="F188" s="6">
        <v>891.49</v>
      </c>
      <c r="G188" s="6">
        <v>887.93</v>
      </c>
    </row>
    <row r="189" spans="2:16" ht="15.5" x14ac:dyDescent="0.35">
      <c r="C189" t="s">
        <v>178</v>
      </c>
      <c r="D189" s="6">
        <v>1.1000000000000001</v>
      </c>
      <c r="E189" s="6">
        <v>1.73</v>
      </c>
      <c r="F189" s="6">
        <v>1.1000000000000001</v>
      </c>
      <c r="G189" s="6">
        <v>1.1000000000000001</v>
      </c>
    </row>
    <row r="190" spans="2:16" ht="15.5" x14ac:dyDescent="0.35">
      <c r="C190" t="s">
        <v>179</v>
      </c>
      <c r="D190" s="6">
        <v>911.91</v>
      </c>
      <c r="E190" s="6">
        <v>901.6</v>
      </c>
      <c r="F190" s="6">
        <v>891.49</v>
      </c>
      <c r="G190" s="6">
        <v>887.93</v>
      </c>
    </row>
    <row r="191" spans="2:16" ht="15.5" x14ac:dyDescent="0.35">
      <c r="C191" t="s">
        <v>180</v>
      </c>
      <c r="F191" s="5">
        <v>21000000000</v>
      </c>
      <c r="G191" s="5">
        <v>21000000000</v>
      </c>
    </row>
    <row r="192" spans="2:16" ht="15.5" x14ac:dyDescent="0.35">
      <c r="C192" t="s">
        <v>181</v>
      </c>
    </row>
    <row r="193" spans="3:16" ht="15.5" x14ac:dyDescent="0.35">
      <c r="C193" t="s">
        <v>182</v>
      </c>
      <c r="D193" s="5">
        <v>848000000000</v>
      </c>
      <c r="E193" s="5">
        <v>838000000000</v>
      </c>
      <c r="F193" s="5">
        <v>829000000000</v>
      </c>
      <c r="G193" s="5">
        <v>825000000000</v>
      </c>
    </row>
    <row r="194" spans="3:16" ht="15.5" x14ac:dyDescent="0.35">
      <c r="C194" t="s">
        <v>24</v>
      </c>
      <c r="F194" s="5">
        <v>21000000000</v>
      </c>
      <c r="G194" s="5">
        <v>21000000000</v>
      </c>
    </row>
    <row r="195" spans="3:16" ht="15.5" x14ac:dyDescent="0.35">
      <c r="C195" t="s">
        <v>21</v>
      </c>
      <c r="D195" s="5">
        <v>-42000000000</v>
      </c>
      <c r="E195" s="5">
        <v>-50000000000</v>
      </c>
      <c r="F195" s="5">
        <v>-40000000000</v>
      </c>
      <c r="G195" s="5">
        <v>-21000000000</v>
      </c>
    </row>
    <row r="196" spans="3:16" ht="15.5" x14ac:dyDescent="0.35">
      <c r="C196" t="s">
        <v>183</v>
      </c>
      <c r="D196" s="5">
        <v>27000000000</v>
      </c>
      <c r="E196" s="5">
        <v>23000000000</v>
      </c>
      <c r="F196" s="5">
        <v>0</v>
      </c>
      <c r="G196" s="5">
        <v>3000000000</v>
      </c>
    </row>
    <row r="197" spans="3:16" ht="15.5" x14ac:dyDescent="0.35">
      <c r="C197" t="s">
        <v>184</v>
      </c>
      <c r="D197" s="5">
        <v>11000000000</v>
      </c>
      <c r="E197" s="5">
        <v>16000000000</v>
      </c>
      <c r="F197" s="5">
        <v>41000000000</v>
      </c>
      <c r="G197" s="5">
        <v>32000000000</v>
      </c>
    </row>
    <row r="198" spans="3:16" ht="15.5" x14ac:dyDescent="0.35">
      <c r="C198" t="s">
        <v>185</v>
      </c>
      <c r="D198" s="5">
        <v>-6000000000</v>
      </c>
      <c r="E198" s="5">
        <v>-2000000000</v>
      </c>
      <c r="F198" s="5">
        <v>-11000000000</v>
      </c>
      <c r="G198" s="5">
        <v>-31000000000</v>
      </c>
    </row>
    <row r="199" spans="3:16" ht="15.5" x14ac:dyDescent="0.35">
      <c r="C199" t="s">
        <v>13</v>
      </c>
      <c r="D199" s="5">
        <v>5000000000</v>
      </c>
      <c r="E199" s="5">
        <v>13000000000</v>
      </c>
      <c r="F199" s="5">
        <v>30000000000</v>
      </c>
      <c r="G199" s="5">
        <v>1000000000</v>
      </c>
    </row>
    <row r="200" spans="3:16" ht="15.5" x14ac:dyDescent="0.35">
      <c r="C200" t="s">
        <v>16</v>
      </c>
      <c r="D200" s="6">
        <v>5.0599999999999996</v>
      </c>
      <c r="E200" s="6">
        <v>14.31</v>
      </c>
      <c r="F200" s="6">
        <v>31.81</v>
      </c>
      <c r="G200" s="6">
        <v>1.32</v>
      </c>
    </row>
    <row r="201" spans="3:16" ht="15.5" x14ac:dyDescent="0.35">
      <c r="C201" t="s">
        <v>48</v>
      </c>
      <c r="I201" s="6">
        <v>37.119999999999997</v>
      </c>
      <c r="J201" s="6">
        <v>42.69</v>
      </c>
      <c r="K201" s="6">
        <v>27.09</v>
      </c>
      <c r="L201" s="6">
        <v>28.16</v>
      </c>
      <c r="M201" s="6">
        <v>56.77</v>
      </c>
      <c r="N201" s="6">
        <v>134385.74</v>
      </c>
      <c r="O201" s="6">
        <v>152472.87</v>
      </c>
      <c r="P201" s="6">
        <v>2120478.2000000002</v>
      </c>
    </row>
    <row r="202" spans="3:16" ht="15.5" x14ac:dyDescent="0.35">
      <c r="C202" t="s">
        <v>62</v>
      </c>
      <c r="I202" s="6">
        <v>26.4</v>
      </c>
      <c r="J202" s="6">
        <v>23.42</v>
      </c>
      <c r="K202" s="6">
        <v>46.33</v>
      </c>
      <c r="L202" s="6">
        <v>42.79</v>
      </c>
      <c r="M202" s="6">
        <v>30.03</v>
      </c>
      <c r="N202" s="5">
        <v>0</v>
      </c>
      <c r="O202" s="5">
        <v>0</v>
      </c>
      <c r="P202" s="5">
        <v>0</v>
      </c>
    </row>
    <row r="203" spans="3:16" ht="15.5" x14ac:dyDescent="0.35">
      <c r="C203" t="s">
        <v>65</v>
      </c>
      <c r="I203" s="6">
        <v>1.94</v>
      </c>
      <c r="J203" s="6">
        <v>2.11</v>
      </c>
      <c r="K203" s="6">
        <v>3.12</v>
      </c>
      <c r="L203" s="6">
        <v>3.12</v>
      </c>
      <c r="M203" s="6">
        <v>3.64</v>
      </c>
      <c r="N203" s="5">
        <v>0</v>
      </c>
      <c r="O203" s="5">
        <v>0</v>
      </c>
      <c r="P203" s="5">
        <v>0</v>
      </c>
    </row>
    <row r="204" spans="3:16" ht="15.5" x14ac:dyDescent="0.35">
      <c r="C204" t="s">
        <v>186</v>
      </c>
      <c r="I204" s="5">
        <v>88210000000</v>
      </c>
      <c r="J204" s="5">
        <v>84250000000</v>
      </c>
      <c r="K204" s="5">
        <v>60920000000</v>
      </c>
      <c r="L204" s="5">
        <v>71650000000</v>
      </c>
      <c r="M204" s="5">
        <v>120090000000</v>
      </c>
      <c r="N204" s="5">
        <v>61790000000</v>
      </c>
      <c r="O204" s="5">
        <v>54240000000</v>
      </c>
      <c r="P204" s="5">
        <v>41870000000</v>
      </c>
    </row>
    <row r="205" spans="3:16" ht="15.5" x14ac:dyDescent="0.35">
      <c r="C205" t="s">
        <v>187</v>
      </c>
      <c r="I205" s="6">
        <v>3.1800000000000002E-2</v>
      </c>
      <c r="J205" s="6">
        <v>4.4699999999999997E-2</v>
      </c>
      <c r="K205" s="6">
        <v>3.04E-2</v>
      </c>
      <c r="L205" s="6">
        <v>2.9300000000000003E-2</v>
      </c>
      <c r="M205" s="6">
        <v>5.5800000000000002E-2</v>
      </c>
      <c r="N205" s="6">
        <v>2.6600000000000002E-2</v>
      </c>
      <c r="O205" s="6">
        <v>3.1099999999999999E-2</v>
      </c>
      <c r="P205" s="6">
        <v>1.9199999999999998E-2</v>
      </c>
    </row>
    <row r="206" spans="3:16" ht="15.5" x14ac:dyDescent="0.35">
      <c r="C206" t="s">
        <v>188</v>
      </c>
      <c r="I206" s="6">
        <v>4.1599999999999998E-2</v>
      </c>
      <c r="J206" s="6">
        <v>4.9800000000000004E-2</v>
      </c>
      <c r="K206" s="6">
        <v>3.3599999999999998E-2</v>
      </c>
      <c r="L206" s="6">
        <v>3.2099999999999997E-2</v>
      </c>
      <c r="M206" s="6">
        <v>6.25E-2</v>
      </c>
      <c r="N206" s="6">
        <v>4.1399999999999999E-2</v>
      </c>
      <c r="O206" s="6">
        <v>4.6900000000000004E-2</v>
      </c>
      <c r="P206" s="6">
        <v>4.5499999999999999E-2</v>
      </c>
    </row>
    <row r="207" spans="3:16" ht="15.5" x14ac:dyDescent="0.35">
      <c r="C207" t="s">
        <v>189</v>
      </c>
      <c r="I207" s="6">
        <v>5.3499999999999999E-2</v>
      </c>
      <c r="J207" s="6">
        <v>6.9500000000000006E-2</v>
      </c>
      <c r="K207" s="6">
        <v>3.7100000000000001E-2</v>
      </c>
      <c r="L207" s="6">
        <v>5.2000000000000005E-2</v>
      </c>
      <c r="M207" s="6">
        <v>0.12390000000000001</v>
      </c>
      <c r="N207" s="6">
        <v>6.1900000000000004E-2</v>
      </c>
      <c r="O207" s="6">
        <v>5.6299999999999996E-2</v>
      </c>
      <c r="P207" s="6">
        <v>5.6399999999999999E-2</v>
      </c>
    </row>
    <row r="208" spans="3:16" ht="15.5" x14ac:dyDescent="0.35">
      <c r="C208" t="s">
        <v>190</v>
      </c>
      <c r="I208" s="6">
        <v>6.55</v>
      </c>
      <c r="J208" s="6">
        <v>23.45</v>
      </c>
      <c r="K208" s="6">
        <v>11.97</v>
      </c>
      <c r="L208" s="6">
        <v>9.94</v>
      </c>
      <c r="M208" s="6">
        <v>5.67</v>
      </c>
      <c r="N208" s="6">
        <v>1.78</v>
      </c>
      <c r="O208" s="6">
        <v>1.34</v>
      </c>
      <c r="P208" s="6">
        <v>0.98</v>
      </c>
    </row>
    <row r="209" spans="2:16" ht="15.5" x14ac:dyDescent="0.35">
      <c r="C209" t="s">
        <v>59</v>
      </c>
      <c r="I209" s="6">
        <v>1.1000000000000001</v>
      </c>
      <c r="J209" s="6">
        <v>1.17</v>
      </c>
      <c r="K209" s="6">
        <v>1.55</v>
      </c>
      <c r="L209" s="6">
        <v>1.38</v>
      </c>
      <c r="M209" s="6">
        <v>1.88</v>
      </c>
      <c r="N209" s="5">
        <v>0</v>
      </c>
      <c r="O209" s="5">
        <v>0</v>
      </c>
      <c r="P209" s="5">
        <v>0</v>
      </c>
    </row>
    <row r="210" spans="2:16" ht="15.5" x14ac:dyDescent="0.35">
      <c r="C210" t="s">
        <v>56</v>
      </c>
      <c r="I210" s="6">
        <v>891.49</v>
      </c>
      <c r="J210" s="6">
        <v>858.01</v>
      </c>
      <c r="K210" s="6">
        <v>807.08</v>
      </c>
      <c r="L210" s="6">
        <v>876.22</v>
      </c>
      <c r="M210" s="6">
        <v>907.73</v>
      </c>
      <c r="N210" s="6">
        <v>3246675.54</v>
      </c>
      <c r="O210" s="6">
        <v>3253166.93</v>
      </c>
      <c r="P210" s="6">
        <v>46574501.079999998</v>
      </c>
    </row>
    <row r="211" spans="2:16" ht="15.5" x14ac:dyDescent="0.35">
      <c r="C211" t="s">
        <v>191</v>
      </c>
      <c r="I211" s="6">
        <v>1.1000000000000001</v>
      </c>
      <c r="J211" s="6">
        <v>1.17</v>
      </c>
      <c r="K211" s="6">
        <v>1.55</v>
      </c>
      <c r="L211" s="6">
        <v>1.38</v>
      </c>
      <c r="M211" s="6">
        <v>1.88</v>
      </c>
      <c r="N211" s="5">
        <v>0</v>
      </c>
      <c r="O211" s="5">
        <v>0</v>
      </c>
      <c r="P211" s="5">
        <v>0</v>
      </c>
    </row>
    <row r="212" spans="2:16" ht="15.5" x14ac:dyDescent="0.35">
      <c r="C212" t="s">
        <v>192</v>
      </c>
      <c r="I212" s="6">
        <v>891.49</v>
      </c>
      <c r="J212" s="6">
        <v>858.01</v>
      </c>
      <c r="K212" s="6">
        <v>807.08</v>
      </c>
      <c r="L212" s="6">
        <v>876.22</v>
      </c>
      <c r="M212" s="6">
        <v>907.73</v>
      </c>
      <c r="N212" s="6">
        <v>3246675.54</v>
      </c>
      <c r="O212" s="6">
        <v>3253166.93</v>
      </c>
      <c r="P212" s="6">
        <v>46574501.079999998</v>
      </c>
    </row>
    <row r="213" spans="2:16" ht="15.5" x14ac:dyDescent="0.35">
      <c r="C213" t="s">
        <v>193</v>
      </c>
      <c r="I213" s="5">
        <v>21000000000</v>
      </c>
      <c r="M213" s="5">
        <v>15000000000</v>
      </c>
      <c r="N213" s="5">
        <v>24000000000</v>
      </c>
      <c r="O213" s="5">
        <v>153000000000</v>
      </c>
      <c r="P213" s="5">
        <v>12000000000</v>
      </c>
    </row>
    <row r="214" spans="2:16" ht="15.5" x14ac:dyDescent="0.35">
      <c r="C214" t="s">
        <v>194</v>
      </c>
      <c r="M214" s="5">
        <v>12000000000</v>
      </c>
      <c r="N214" s="5">
        <v>131000000000</v>
      </c>
      <c r="P214" s="5">
        <v>117000000000</v>
      </c>
    </row>
    <row r="215" spans="2:16" ht="15.5" x14ac:dyDescent="0.35">
      <c r="C215" t="s">
        <v>26</v>
      </c>
      <c r="I215" s="5">
        <v>21000000000</v>
      </c>
      <c r="M215" s="5">
        <v>27000000000</v>
      </c>
      <c r="N215" s="5">
        <v>154000000000</v>
      </c>
      <c r="O215" s="5">
        <v>153000000000</v>
      </c>
      <c r="P215" s="5">
        <v>129000000000</v>
      </c>
    </row>
    <row r="216" spans="2:16" ht="15.5" x14ac:dyDescent="0.35">
      <c r="C216" t="s">
        <v>23</v>
      </c>
      <c r="I216" s="5">
        <v>-40000000000</v>
      </c>
      <c r="J216" s="5">
        <v>-54000000000</v>
      </c>
      <c r="K216" s="5">
        <v>-57000000000</v>
      </c>
      <c r="L216" s="5">
        <v>-174000000000</v>
      </c>
      <c r="M216" s="5">
        <v>-111000000000</v>
      </c>
      <c r="N216" s="5">
        <v>122000000000</v>
      </c>
      <c r="O216" s="5">
        <v>120000000000</v>
      </c>
      <c r="P216" s="5">
        <v>95000000000</v>
      </c>
    </row>
    <row r="217" spans="2:16" ht="15.5" x14ac:dyDescent="0.35">
      <c r="C217" t="s">
        <v>195</v>
      </c>
      <c r="I217" s="5">
        <v>0</v>
      </c>
      <c r="J217" s="5">
        <v>58000000000</v>
      </c>
      <c r="K217" s="5">
        <v>81000000000</v>
      </c>
      <c r="L217" s="5">
        <v>161000000000</v>
      </c>
      <c r="M217" s="5">
        <v>217000000000</v>
      </c>
      <c r="N217" s="5">
        <v>-3000000000</v>
      </c>
      <c r="O217" s="5">
        <v>-161000000000</v>
      </c>
      <c r="P217" s="5">
        <v>-182000000000</v>
      </c>
    </row>
    <row r="218" spans="2:16" ht="15.5" x14ac:dyDescent="0.35">
      <c r="C218" t="s">
        <v>196</v>
      </c>
      <c r="I218" s="5">
        <v>90000000000</v>
      </c>
      <c r="J218" s="5">
        <v>82000000000</v>
      </c>
      <c r="K218" s="5">
        <v>28000000000</v>
      </c>
      <c r="L218" s="5">
        <v>68000000000</v>
      </c>
      <c r="M218" s="5">
        <v>86000000000</v>
      </c>
      <c r="N218" s="5">
        <v>22000000000</v>
      </c>
      <c r="O218" s="5">
        <v>3000000000</v>
      </c>
      <c r="P218" s="5">
        <v>4000000000</v>
      </c>
    </row>
    <row r="219" spans="2:16" ht="15.5" x14ac:dyDescent="0.35">
      <c r="C219" t="s">
        <v>197</v>
      </c>
      <c r="I219" s="5">
        <v>-51000000000</v>
      </c>
      <c r="J219" s="5">
        <v>-41000000000</v>
      </c>
      <c r="K219" s="5">
        <v>-30000000000</v>
      </c>
      <c r="L219" s="5">
        <v>-17000000000</v>
      </c>
      <c r="M219" s="5">
        <v>-68000000000</v>
      </c>
      <c r="N219" s="5">
        <v>-3000000000</v>
      </c>
      <c r="O219" s="5">
        <v>-8000000000</v>
      </c>
      <c r="P219" s="5">
        <v>-76000000000</v>
      </c>
    </row>
    <row r="220" spans="2:16" ht="15.5" x14ac:dyDescent="0.35">
      <c r="C220" t="s">
        <v>15</v>
      </c>
      <c r="I220" s="5">
        <v>39000000000</v>
      </c>
      <c r="J220" s="5">
        <v>41000000000</v>
      </c>
      <c r="K220" s="5">
        <v>-2000000000</v>
      </c>
      <c r="L220" s="5">
        <v>52000000000</v>
      </c>
      <c r="M220" s="5">
        <v>18000000000</v>
      </c>
      <c r="N220" s="5">
        <v>19000000000</v>
      </c>
      <c r="O220" s="5">
        <v>-4000000000</v>
      </c>
      <c r="P220" s="5">
        <v>-72000000000</v>
      </c>
    </row>
    <row r="221" spans="2:16" ht="15.5" x14ac:dyDescent="0.35">
      <c r="C221" t="s">
        <v>17</v>
      </c>
      <c r="I221" s="6">
        <v>42.44</v>
      </c>
      <c r="J221" s="6">
        <v>43.84</v>
      </c>
      <c r="K221" s="6">
        <v>-2.19</v>
      </c>
      <c r="L221" s="6">
        <v>55.52</v>
      </c>
      <c r="M221" s="6">
        <v>19.16</v>
      </c>
      <c r="N221" s="6">
        <v>128732.48</v>
      </c>
      <c r="O221" s="6">
        <v>-29546.7</v>
      </c>
      <c r="P221" s="6">
        <v>-11978351.34</v>
      </c>
    </row>
    <row r="223" spans="2:16" ht="15.5" x14ac:dyDescent="0.35">
      <c r="B223" t="s">
        <v>198</v>
      </c>
      <c r="C223" t="s">
        <v>199</v>
      </c>
      <c r="D223" s="5">
        <v>10000000000</v>
      </c>
      <c r="E223" s="5">
        <v>9000000000</v>
      </c>
      <c r="F223" s="5">
        <v>7000000000</v>
      </c>
      <c r="G223" s="5">
        <v>8000000000</v>
      </c>
      <c r="H223" s="5">
        <v>38000000000</v>
      </c>
      <c r="I223" s="5">
        <v>35000000000</v>
      </c>
      <c r="J223" s="5">
        <v>40000000000</v>
      </c>
      <c r="K223" s="5">
        <v>25000000000</v>
      </c>
      <c r="L223" s="5">
        <v>26000000000</v>
      </c>
      <c r="M223" s="5">
        <v>53000000000</v>
      </c>
      <c r="N223" s="5">
        <v>20000000000</v>
      </c>
      <c r="O223" s="5">
        <v>23000000000</v>
      </c>
      <c r="P223" s="5">
        <v>13000000000</v>
      </c>
    </row>
    <row r="224" spans="2:16" ht="15.5" x14ac:dyDescent="0.35">
      <c r="C224" t="s">
        <v>381</v>
      </c>
      <c r="K224" s="5">
        <v>26</v>
      </c>
      <c r="L224" s="5">
        <v>81</v>
      </c>
      <c r="M224" s="5">
        <v>86</v>
      </c>
    </row>
    <row r="225" spans="3:16" ht="15.5" x14ac:dyDescent="0.35">
      <c r="C225" t="s">
        <v>67</v>
      </c>
      <c r="I225" s="6">
        <v>0.2576</v>
      </c>
      <c r="K225" s="6">
        <v>0.9595999999999999</v>
      </c>
      <c r="L225" s="6">
        <v>2.8763999999999998</v>
      </c>
      <c r="M225" s="6">
        <v>1.5147999999999999</v>
      </c>
    </row>
    <row r="226" spans="3:16" ht="15.5" x14ac:dyDescent="0.35">
      <c r="C226" t="s">
        <v>382</v>
      </c>
      <c r="I226" s="6">
        <v>1.3100000000000001E-2</v>
      </c>
      <c r="K226" s="6">
        <v>3.1E-2</v>
      </c>
      <c r="L226" s="6">
        <v>6.5299999999999997E-2</v>
      </c>
      <c r="M226" s="6">
        <v>5.9699999999999996E-2</v>
      </c>
    </row>
    <row r="227" spans="3:16" ht="15.5" x14ac:dyDescent="0.35">
      <c r="C227" t="s">
        <v>47</v>
      </c>
      <c r="D227" s="6">
        <v>10.27</v>
      </c>
      <c r="E227" s="6">
        <v>10.08</v>
      </c>
      <c r="F227" s="6">
        <v>7.31</v>
      </c>
      <c r="G227" s="6">
        <v>9.1</v>
      </c>
      <c r="H227" s="6">
        <v>40.69</v>
      </c>
      <c r="I227" s="6">
        <v>37.119999999999997</v>
      </c>
      <c r="J227" s="6">
        <v>42.69</v>
      </c>
      <c r="K227" s="6">
        <v>27.09</v>
      </c>
      <c r="L227" s="6">
        <v>28.16</v>
      </c>
      <c r="M227" s="6">
        <v>56.77</v>
      </c>
      <c r="N227" s="6">
        <v>21.5</v>
      </c>
      <c r="O227" s="6">
        <v>24.4</v>
      </c>
      <c r="P227" s="6">
        <v>13.69</v>
      </c>
    </row>
    <row r="228" spans="3:16" ht="15.5" x14ac:dyDescent="0.35">
      <c r="C228" t="s">
        <v>69</v>
      </c>
      <c r="K228" s="5">
        <v>26</v>
      </c>
      <c r="L228" s="5">
        <v>81</v>
      </c>
      <c r="M228" s="5">
        <v>86</v>
      </c>
    </row>
    <row r="229" spans="3:16" ht="15.5" x14ac:dyDescent="0.35">
      <c r="C229" t="s">
        <v>383</v>
      </c>
      <c r="I229" s="6">
        <v>0.2576</v>
      </c>
      <c r="K229" s="6">
        <v>0.9595999999999999</v>
      </c>
      <c r="L229" s="6">
        <v>2.8763999999999998</v>
      </c>
      <c r="M229" s="6">
        <v>1.5147999999999999</v>
      </c>
    </row>
    <row r="230" spans="3:16" ht="15.5" x14ac:dyDescent="0.35">
      <c r="C230" t="s">
        <v>384</v>
      </c>
      <c r="I230" s="6">
        <v>1.3100000000000001E-2</v>
      </c>
      <c r="K230" s="6">
        <v>3.1E-2</v>
      </c>
      <c r="L230" s="6">
        <v>6.5299999999999997E-2</v>
      </c>
      <c r="M230" s="6">
        <v>5.9699999999999996E-2</v>
      </c>
    </row>
    <row r="231" spans="3:16" ht="15.5" x14ac:dyDescent="0.35">
      <c r="C231" t="s">
        <v>200</v>
      </c>
      <c r="D231" s="5">
        <v>134000000000</v>
      </c>
      <c r="E231" s="5">
        <v>128000000000</v>
      </c>
      <c r="F231" s="5">
        <v>128000000000</v>
      </c>
      <c r="G231" s="5">
        <v>123000000000</v>
      </c>
      <c r="H231" s="5">
        <v>523000000000</v>
      </c>
      <c r="I231" s="5">
        <v>470000000000</v>
      </c>
      <c r="J231" s="5">
        <v>441000000000</v>
      </c>
      <c r="K231" s="5">
        <v>373000000000</v>
      </c>
      <c r="L231" s="5">
        <v>359000000000</v>
      </c>
      <c r="M231" s="5">
        <v>435000000000</v>
      </c>
      <c r="N231" s="5">
        <v>295000000000</v>
      </c>
      <c r="O231" s="5">
        <v>285000000000</v>
      </c>
      <c r="P231" s="5">
        <v>243000000000</v>
      </c>
    </row>
    <row r="232" spans="3:16" ht="15.5" x14ac:dyDescent="0.35">
      <c r="C232" t="s">
        <v>385</v>
      </c>
      <c r="K232" s="5">
        <v>26</v>
      </c>
      <c r="L232" s="5">
        <v>81</v>
      </c>
      <c r="M232" s="5">
        <v>86</v>
      </c>
    </row>
    <row r="233" spans="3:16" ht="15.5" x14ac:dyDescent="0.35">
      <c r="C233" t="s">
        <v>386</v>
      </c>
      <c r="I233" s="6">
        <v>0.2576</v>
      </c>
      <c r="K233" s="6">
        <v>0.9595999999999999</v>
      </c>
      <c r="L233" s="6">
        <v>2.8763999999999998</v>
      </c>
      <c r="M233" s="6">
        <v>1.5147999999999999</v>
      </c>
    </row>
    <row r="234" spans="3:16" ht="15.5" x14ac:dyDescent="0.35">
      <c r="C234" t="s">
        <v>387</v>
      </c>
      <c r="I234" s="6">
        <v>1.3100000000000001E-2</v>
      </c>
      <c r="K234" s="6">
        <v>3.1E-2</v>
      </c>
      <c r="L234" s="6">
        <v>6.5299999999999997E-2</v>
      </c>
      <c r="M234" s="6">
        <v>5.9699999999999996E-2</v>
      </c>
    </row>
    <row r="235" spans="3:16" ht="15.5" x14ac:dyDescent="0.35">
      <c r="C235" t="s">
        <v>201</v>
      </c>
      <c r="I235" s="6">
        <v>27.03</v>
      </c>
    </row>
    <row r="236" spans="3:16" ht="15.5" x14ac:dyDescent="0.35">
      <c r="C236" t="s">
        <v>281</v>
      </c>
      <c r="I236" s="6">
        <v>29.93</v>
      </c>
    </row>
    <row r="237" spans="3:16" ht="15.5" x14ac:dyDescent="0.35">
      <c r="C237" t="s">
        <v>202</v>
      </c>
      <c r="I237" s="6">
        <v>6.95</v>
      </c>
    </row>
    <row r="238" spans="3:16" ht="15.5" x14ac:dyDescent="0.35">
      <c r="C238" t="s">
        <v>282</v>
      </c>
      <c r="I238" s="6">
        <v>3.3399999999999999E-2</v>
      </c>
    </row>
    <row r="239" spans="3:16" ht="15.5" x14ac:dyDescent="0.35">
      <c r="C239" t="s">
        <v>283</v>
      </c>
      <c r="I239" s="5">
        <v>2</v>
      </c>
    </row>
    <row r="240" spans="3:16" ht="15.5" x14ac:dyDescent="0.35">
      <c r="C240" t="s">
        <v>203</v>
      </c>
      <c r="I240" s="6">
        <v>1.21</v>
      </c>
    </row>
    <row r="241" spans="3:9" ht="15.5" x14ac:dyDescent="0.35">
      <c r="C241" t="s">
        <v>284</v>
      </c>
      <c r="I241" s="6">
        <v>10.210000000000001</v>
      </c>
    </row>
    <row r="242" spans="3:9" ht="15.5" x14ac:dyDescent="0.35">
      <c r="C242" t="s">
        <v>285</v>
      </c>
      <c r="I242" s="6">
        <v>20.95</v>
      </c>
    </row>
    <row r="243" spans="3:9" ht="15.5" x14ac:dyDescent="0.35">
      <c r="C243" t="s">
        <v>286</v>
      </c>
      <c r="I243" s="6">
        <v>19.149999999999999</v>
      </c>
    </row>
    <row r="244" spans="3:9" ht="15.5" x14ac:dyDescent="0.35">
      <c r="C244" t="s">
        <v>287</v>
      </c>
      <c r="I244" s="6">
        <v>9.69</v>
      </c>
    </row>
    <row r="245" spans="3:9" ht="15.5" x14ac:dyDescent="0.35">
      <c r="C245" t="s">
        <v>288</v>
      </c>
      <c r="I245" s="6">
        <v>-2.29</v>
      </c>
    </row>
    <row r="246" spans="3:9" ht="15.5" x14ac:dyDescent="0.35">
      <c r="C246" t="s">
        <v>289</v>
      </c>
      <c r="I246" s="6">
        <v>3.1</v>
      </c>
    </row>
    <row r="247" spans="3:9" ht="15.5" x14ac:dyDescent="0.35">
      <c r="C247" t="s">
        <v>290</v>
      </c>
      <c r="I247" s="6">
        <v>36.76</v>
      </c>
    </row>
    <row r="248" spans="3:9" ht="15.5" x14ac:dyDescent="0.35">
      <c r="C248" t="s">
        <v>204</v>
      </c>
      <c r="I248" s="6">
        <v>40.69</v>
      </c>
    </row>
    <row r="249" spans="3:9" ht="15.5" x14ac:dyDescent="0.35">
      <c r="C249" t="s">
        <v>291</v>
      </c>
      <c r="I249" s="6">
        <v>550.32000000000005</v>
      </c>
    </row>
    <row r="250" spans="3:9" ht="15.5" x14ac:dyDescent="0.35">
      <c r="C250" t="s">
        <v>205</v>
      </c>
      <c r="D250" s="6">
        <v>45.14</v>
      </c>
    </row>
    <row r="251" spans="3:9" ht="15.5" x14ac:dyDescent="0.35">
      <c r="C251" t="s">
        <v>206</v>
      </c>
      <c r="I251" s="6">
        <v>911.91</v>
      </c>
    </row>
    <row r="252" spans="3:9" ht="15.5" x14ac:dyDescent="0.35">
      <c r="C252" t="s">
        <v>292</v>
      </c>
      <c r="I252" s="6">
        <v>52.5</v>
      </c>
    </row>
    <row r="253" spans="3:9" ht="15.5" x14ac:dyDescent="0.35">
      <c r="C253" t="s">
        <v>207</v>
      </c>
      <c r="D253" s="6">
        <v>1.28</v>
      </c>
    </row>
    <row r="254" spans="3:9" ht="15.5" x14ac:dyDescent="0.35">
      <c r="C254" t="s">
        <v>208</v>
      </c>
      <c r="D254" s="6">
        <v>1.1299999999999999</v>
      </c>
    </row>
    <row r="255" spans="3:9" ht="15.5" x14ac:dyDescent="0.35">
      <c r="C255" t="s">
        <v>209</v>
      </c>
      <c r="D255" s="6">
        <v>0.26</v>
      </c>
    </row>
    <row r="256" spans="3:9" ht="15.5" x14ac:dyDescent="0.35">
      <c r="C256" t="s">
        <v>210</v>
      </c>
      <c r="D256" s="6">
        <v>1.26</v>
      </c>
    </row>
    <row r="257" spans="3:9" ht="15.5" x14ac:dyDescent="0.35">
      <c r="C257" t="s">
        <v>296</v>
      </c>
      <c r="I257" s="6">
        <v>4.6399999999999997</v>
      </c>
    </row>
    <row r="258" spans="3:9" ht="15.5" x14ac:dyDescent="0.35">
      <c r="C258" t="s">
        <v>13</v>
      </c>
      <c r="D258" s="5">
        <v>5000000000</v>
      </c>
    </row>
    <row r="259" spans="3:9" ht="15.5" x14ac:dyDescent="0.35">
      <c r="C259" t="s">
        <v>211</v>
      </c>
      <c r="I259" s="6">
        <v>4.99</v>
      </c>
    </row>
    <row r="260" spans="3:9" ht="15.5" x14ac:dyDescent="0.35">
      <c r="C260" t="s">
        <v>212</v>
      </c>
      <c r="I260" s="6">
        <v>3.2099999999999997E-2</v>
      </c>
    </row>
    <row r="261" spans="3:9" ht="15.5" x14ac:dyDescent="0.35">
      <c r="C261" t="s">
        <v>213</v>
      </c>
      <c r="I261" s="6">
        <v>4.0300000000000002E-2</v>
      </c>
    </row>
    <row r="262" spans="3:9" ht="15.5" x14ac:dyDescent="0.35">
      <c r="C262" t="s">
        <v>214</v>
      </c>
      <c r="I262" s="6">
        <v>5.28E-2</v>
      </c>
    </row>
    <row r="263" spans="3:9" ht="15.5" x14ac:dyDescent="0.35">
      <c r="C263" t="s">
        <v>297</v>
      </c>
      <c r="I263" s="6">
        <v>4.5499999999999999E-2</v>
      </c>
    </row>
    <row r="264" spans="3:9" ht="15.5" x14ac:dyDescent="0.35">
      <c r="C264" t="s">
        <v>215</v>
      </c>
      <c r="D264" s="6">
        <v>38.090000000000003</v>
      </c>
    </row>
    <row r="265" spans="3:9" ht="15.5" x14ac:dyDescent="0.35">
      <c r="C265" t="s">
        <v>216</v>
      </c>
      <c r="D265" s="6">
        <v>14.7</v>
      </c>
    </row>
    <row r="266" spans="3:9" ht="15.5" x14ac:dyDescent="0.35">
      <c r="C266" t="s">
        <v>217</v>
      </c>
      <c r="D266" s="6">
        <v>44.76</v>
      </c>
    </row>
    <row r="267" spans="3:9" ht="15.5" x14ac:dyDescent="0.35">
      <c r="C267" t="s">
        <v>218</v>
      </c>
      <c r="D267" s="6">
        <v>8.0299999999999994</v>
      </c>
    </row>
    <row r="268" spans="3:9" ht="15.5" x14ac:dyDescent="0.35">
      <c r="C268" t="s">
        <v>219</v>
      </c>
      <c r="D268" s="6">
        <v>2.39</v>
      </c>
    </row>
    <row r="269" spans="3:9" ht="15.5" x14ac:dyDescent="0.35">
      <c r="C269" t="s">
        <v>298</v>
      </c>
      <c r="I269" s="6">
        <v>0.48</v>
      </c>
    </row>
    <row r="270" spans="3:9" ht="15.5" x14ac:dyDescent="0.35">
      <c r="C270" t="s">
        <v>299</v>
      </c>
      <c r="I270" s="6">
        <v>23.75</v>
      </c>
    </row>
    <row r="271" spans="3:9" ht="15.5" x14ac:dyDescent="0.35">
      <c r="C271" t="s">
        <v>43</v>
      </c>
      <c r="I271" s="5">
        <v>1023000000000</v>
      </c>
    </row>
    <row r="272" spans="3:9" ht="15.5" x14ac:dyDescent="0.35">
      <c r="C272" t="s">
        <v>220</v>
      </c>
      <c r="I272" s="5">
        <v>982000000000</v>
      </c>
    </row>
    <row r="273" spans="3:9" ht="15.5" x14ac:dyDescent="0.35">
      <c r="C273" t="s">
        <v>221</v>
      </c>
      <c r="I273" s="5">
        <v>929670000</v>
      </c>
    </row>
    <row r="274" spans="3:9" ht="15.5" x14ac:dyDescent="0.35">
      <c r="C274" t="s">
        <v>222</v>
      </c>
      <c r="I274" s="6">
        <v>8.7499999999999994E-2</v>
      </c>
    </row>
    <row r="275" spans="3:9" ht="15.5" x14ac:dyDescent="0.35">
      <c r="C275" t="s">
        <v>223</v>
      </c>
      <c r="D275" s="6">
        <v>0.3125</v>
      </c>
    </row>
    <row r="276" spans="3:9" ht="15.5" x14ac:dyDescent="0.35">
      <c r="C276" t="s">
        <v>224</v>
      </c>
      <c r="D276" s="6">
        <v>0.1038</v>
      </c>
    </row>
    <row r="277" spans="3:9" ht="15.5" x14ac:dyDescent="0.35">
      <c r="C277" t="s">
        <v>225</v>
      </c>
      <c r="D277" s="6">
        <v>7.1399999999999991E-2</v>
      </c>
    </row>
    <row r="278" spans="3:9" ht="15.5" x14ac:dyDescent="0.35">
      <c r="C278" t="s">
        <v>226</v>
      </c>
      <c r="D278" s="6">
        <v>0.18920000000000001</v>
      </c>
    </row>
    <row r="279" spans="3:9" ht="15.5" x14ac:dyDescent="0.35">
      <c r="C279" t="s">
        <v>227</v>
      </c>
      <c r="D279" s="6">
        <v>0.1191</v>
      </c>
    </row>
    <row r="280" spans="3:9" ht="15.5" x14ac:dyDescent="0.35">
      <c r="C280" t="s">
        <v>228</v>
      </c>
      <c r="D280" s="6">
        <v>-0.13140000000000002</v>
      </c>
    </row>
    <row r="281" spans="3:9" ht="15.5" x14ac:dyDescent="0.35">
      <c r="C281" t="s">
        <v>388</v>
      </c>
      <c r="I281" s="5">
        <v>11</v>
      </c>
    </row>
    <row r="282" spans="3:9" ht="15.5" x14ac:dyDescent="0.35">
      <c r="C282" t="s">
        <v>392</v>
      </c>
      <c r="I282" t="s">
        <v>693</v>
      </c>
    </row>
    <row r="283" spans="3:9" ht="15.5" x14ac:dyDescent="0.35">
      <c r="C283" t="s">
        <v>229</v>
      </c>
      <c r="I283" s="5">
        <v>5</v>
      </c>
    </row>
    <row r="284" spans="3:9" ht="15.5" x14ac:dyDescent="0.35">
      <c r="C284" t="s">
        <v>230</v>
      </c>
      <c r="I284" s="6">
        <v>0.79</v>
      </c>
    </row>
    <row r="285" spans="3:9" ht="15.5" x14ac:dyDescent="0.35">
      <c r="C285" t="s">
        <v>231</v>
      </c>
      <c r="I285" s="6">
        <v>0.5</v>
      </c>
    </row>
    <row r="286" spans="3:9" ht="15.5" x14ac:dyDescent="0.35">
      <c r="C286" t="s">
        <v>232</v>
      </c>
      <c r="I286" s="6">
        <v>0.27</v>
      </c>
    </row>
    <row r="287" spans="3:9" ht="15.5" x14ac:dyDescent="0.35">
      <c r="C287" t="s">
        <v>233</v>
      </c>
      <c r="I287" s="6">
        <v>0.46</v>
      </c>
    </row>
    <row r="288" spans="3:9" ht="15.5" x14ac:dyDescent="0.35">
      <c r="C288" t="s">
        <v>234</v>
      </c>
      <c r="I288" s="6">
        <v>0.4</v>
      </c>
    </row>
    <row r="289" spans="3:9" ht="15.5" x14ac:dyDescent="0.35">
      <c r="C289" t="s">
        <v>235</v>
      </c>
      <c r="I289" s="6">
        <v>0.5</v>
      </c>
    </row>
    <row r="290" spans="3:9" ht="15.5" x14ac:dyDescent="0.35">
      <c r="C290" t="s">
        <v>236</v>
      </c>
      <c r="I290" s="6">
        <v>0.69</v>
      </c>
    </row>
    <row r="291" spans="3:9" ht="15.5" x14ac:dyDescent="0.35">
      <c r="C291" t="s">
        <v>300</v>
      </c>
      <c r="I291" s="5">
        <v>512000000000</v>
      </c>
    </row>
    <row r="292" spans="3:9" ht="15.5" x14ac:dyDescent="0.35">
      <c r="C292" t="s">
        <v>301</v>
      </c>
      <c r="I292" s="5">
        <v>159000000000</v>
      </c>
    </row>
    <row r="293" spans="3:9" ht="15.5" x14ac:dyDescent="0.35">
      <c r="C293" t="s">
        <v>302</v>
      </c>
      <c r="I293" s="5">
        <v>101000000000</v>
      </c>
    </row>
    <row r="294" spans="3:9" ht="15.5" x14ac:dyDescent="0.35">
      <c r="C294" t="s">
        <v>303</v>
      </c>
      <c r="I294" s="5">
        <v>34000000000</v>
      </c>
    </row>
    <row r="295" spans="3:9" ht="15.5" x14ac:dyDescent="0.35">
      <c r="C295" t="s">
        <v>237</v>
      </c>
      <c r="D295" s="5">
        <v>42000000000</v>
      </c>
    </row>
    <row r="296" spans="3:9" ht="15.5" x14ac:dyDescent="0.35">
      <c r="C296" t="s">
        <v>238</v>
      </c>
      <c r="D296" s="5">
        <v>1066000000000</v>
      </c>
    </row>
    <row r="297" spans="3:9" ht="15.5" x14ac:dyDescent="0.35">
      <c r="C297" t="s">
        <v>239</v>
      </c>
      <c r="D297" s="5">
        <v>217000000000</v>
      </c>
    </row>
    <row r="298" spans="3:9" ht="15.5" x14ac:dyDescent="0.35">
      <c r="C298" t="s">
        <v>183</v>
      </c>
      <c r="D298" s="5">
        <v>27000000000</v>
      </c>
    </row>
    <row r="299" spans="3:9" ht="15.5" x14ac:dyDescent="0.35">
      <c r="C299" t="s">
        <v>182</v>
      </c>
      <c r="I299" s="5">
        <v>848000000000</v>
      </c>
    </row>
    <row r="300" spans="3:9" ht="15.5" x14ac:dyDescent="0.35">
      <c r="C300" t="s">
        <v>21</v>
      </c>
      <c r="D300" s="5">
        <v>-42000000000</v>
      </c>
    </row>
    <row r="301" spans="3:9" ht="15.5" x14ac:dyDescent="0.35">
      <c r="C301" t="s">
        <v>240</v>
      </c>
      <c r="I301" s="5">
        <v>849000000000</v>
      </c>
    </row>
    <row r="302" spans="3:9" ht="15.5" x14ac:dyDescent="0.35">
      <c r="C302" t="s">
        <v>304</v>
      </c>
      <c r="I302" s="5">
        <v>100000000000</v>
      </c>
    </row>
    <row r="303" spans="3:9" ht="15.5" x14ac:dyDescent="0.35">
      <c r="C303" t="s">
        <v>305</v>
      </c>
      <c r="I303" s="5">
        <v>-39000000000</v>
      </c>
    </row>
    <row r="304" spans="3:9" ht="15.5" x14ac:dyDescent="0.35">
      <c r="C304" t="s">
        <v>306</v>
      </c>
      <c r="I304" s="5">
        <v>-57000000000</v>
      </c>
    </row>
    <row r="305" spans="3:9" ht="15.5" x14ac:dyDescent="0.35">
      <c r="C305" t="s">
        <v>307</v>
      </c>
      <c r="I305" s="5">
        <v>-51000000000</v>
      </c>
    </row>
    <row r="306" spans="3:9" ht="15.5" x14ac:dyDescent="0.35">
      <c r="C306" t="s">
        <v>308</v>
      </c>
      <c r="I306" s="5">
        <v>49000000000</v>
      </c>
    </row>
  </sheetData>
  <pageMargins left="0.7" right="0.7" top="0.75" bottom="0.75" header="0.3" footer="0.3"/>
  <ignoredErrors>
    <ignoredError sqref="A1:P307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27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694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ht="15.5" x14ac:dyDescent="0.35">
      <c r="C2" t="s">
        <v>695</v>
      </c>
      <c r="D2" s="2" vm="97">
        <f ca="1">IFERROR(_xlfn.STOCKHISTORY("XIDX:" &amp; $C$1, D3, , 0, 0, 1), "Libur")</f>
        <v>88</v>
      </c>
      <c r="E2" s="2" vm="98">
        <f ca="1">IFERROR(_xlfn.STOCKHISTORY("XIDX:" &amp; $C$1, E3, , 0, 0, 1), "Libur")</f>
        <v>68</v>
      </c>
      <c r="H2" s="2" vm="98">
        <f ca="1">IFERROR(INDEX(D2:G2,COUNT(D2:G2)),"")</f>
        <v>68</v>
      </c>
      <c r="I2" s="2" vm="99">
        <f t="shared" ref="I2:O2" ca="1" si="0">IFERROR(_xlfn.STOCKHISTORY("XIDX:" &amp; $C$1, I1, , 0, 0, 1), "Libur")</f>
        <v>89</v>
      </c>
      <c r="J2" s="2" vm="100">
        <f t="shared" ca="1" si="0"/>
        <v>47</v>
      </c>
      <c r="K2" s="2" vm="101">
        <f t="shared" ca="1" si="0"/>
        <v>48</v>
      </c>
      <c r="L2" s="2" vm="102">
        <f t="shared" ca="1" si="0"/>
        <v>157</v>
      </c>
      <c r="M2" s="2" vm="103">
        <f t="shared" ca="1" si="0"/>
        <v>276</v>
      </c>
      <c r="N2" s="2" t="str">
        <f t="shared" ca="1" si="0"/>
        <v>Libur</v>
      </c>
      <c r="O2" s="2" t="str">
        <f t="shared" ca="1" si="0"/>
        <v>Libur</v>
      </c>
    </row>
    <row r="3" spans="1:15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5" ht="15.5" x14ac:dyDescent="0.35">
      <c r="B4" t="s">
        <v>5</v>
      </c>
      <c r="C4" t="s">
        <v>6</v>
      </c>
      <c r="D4" s="2">
        <f>IFERROR(INDEX(D51:D500,MATCH($C$4,$C$51:$C$500,0)),"")</f>
        <v>8475787096</v>
      </c>
      <c r="E4" s="2">
        <f>IFERROR(INDEX(E51:E500,MATCH($C$4,$C$51:$C$500,0)),"")</f>
        <v>5343238455</v>
      </c>
      <c r="H4" s="2">
        <f>IFERROR(SUM(D4:G4)*(4/MAX(1,COUNT(D4:G4))),"")</f>
        <v>27638051102</v>
      </c>
      <c r="I4" s="2">
        <f t="shared" ref="I4:O4" si="1">IFERROR(INDEX(I51:I500,MATCH($C$4,$C$51:$C$500,0)),"")</f>
        <v>17170927170</v>
      </c>
      <c r="J4" s="2">
        <f t="shared" si="1"/>
        <v>21074099438</v>
      </c>
      <c r="K4" s="2">
        <f t="shared" si="1"/>
        <v>27716318804</v>
      </c>
      <c r="L4" s="2">
        <f t="shared" si="1"/>
        <v>31286996762</v>
      </c>
      <c r="M4" s="2">
        <f t="shared" si="1"/>
        <v>4936138283</v>
      </c>
      <c r="N4" s="2">
        <f t="shared" si="1"/>
        <v>22491819297</v>
      </c>
      <c r="O4" s="2">
        <f t="shared" si="1"/>
        <v>5617706121</v>
      </c>
    </row>
    <row r="5" spans="1:15" ht="15.5" x14ac:dyDescent="0.35">
      <c r="B5" t="s">
        <v>7</v>
      </c>
      <c r="C5" t="s">
        <v>8</v>
      </c>
      <c r="D5" s="2">
        <f>IFERROR(INDEX(D51:D500,MATCH($C$5,$C$51:$C$500,0)),"")</f>
        <v>-2316025311</v>
      </c>
      <c r="E5" s="2">
        <f>IFERROR(INDEX(E51:E500,MATCH($C$5,$C$51:$C$500,0)),"")</f>
        <v>-6927419477</v>
      </c>
      <c r="H5" s="2">
        <f>IFERROR(SUM(D5:G5)*(4/MAX(1,COUNT(D5:G5))),"")</f>
        <v>-18486889576</v>
      </c>
      <c r="I5" s="2">
        <f t="shared" ref="I5:O5" si="2">IFERROR(INDEX(I51:I500,MATCH($C$5,$C$51:$C$500,0)),"")</f>
        <v>-7605782353</v>
      </c>
      <c r="J5" s="2">
        <f t="shared" si="2"/>
        <v>-3052108316</v>
      </c>
      <c r="K5" s="2">
        <f t="shared" si="2"/>
        <v>-6968829945</v>
      </c>
      <c r="L5" s="2">
        <f t="shared" si="2"/>
        <v>1760390525</v>
      </c>
      <c r="M5" s="2">
        <f t="shared" si="2"/>
        <v>-10879629239</v>
      </c>
      <c r="N5" s="2">
        <f t="shared" si="2"/>
        <v>7704389942</v>
      </c>
      <c r="O5" s="2">
        <f t="shared" si="2"/>
        <v>2129006020</v>
      </c>
    </row>
    <row r="6" spans="1:15" ht="15.5" x14ac:dyDescent="0.35">
      <c r="B6" t="s">
        <v>9</v>
      </c>
      <c r="C6" t="s">
        <v>10</v>
      </c>
      <c r="D6" s="2">
        <f>IFERROR(INDEX(D51:D500,MATCH($C$6,$C$51:$C$500,0)),"")</f>
        <v>56384726088</v>
      </c>
      <c r="E6" s="2">
        <f>IFERROR(INDEX(E51:E500,MATCH($C$6,$C$51:$C$500,0)),"")</f>
        <v>58846928617</v>
      </c>
      <c r="H6" s="2">
        <f>IFERROR(INDEX(D6:G6,COUNT(D6:G6)),"")</f>
        <v>58846928617</v>
      </c>
      <c r="I6" s="2">
        <f t="shared" ref="I6:O6" si="3">IFERROR(INDEX(I51:I500,MATCH($C$6,$C$51:$C$500,0)),"")</f>
        <v>58846928617</v>
      </c>
      <c r="J6" s="2">
        <f t="shared" si="3"/>
        <v>66638971673</v>
      </c>
      <c r="K6" s="2">
        <f t="shared" si="3"/>
        <v>69126148491</v>
      </c>
      <c r="L6" s="2">
        <f t="shared" si="3"/>
        <v>73517839694</v>
      </c>
      <c r="M6" s="2">
        <f t="shared" si="3"/>
        <v>67702043645</v>
      </c>
      <c r="N6" s="2">
        <f t="shared" si="3"/>
        <v>34995560929</v>
      </c>
      <c r="O6" s="2">
        <f t="shared" si="3"/>
        <v>5864909624</v>
      </c>
    </row>
    <row r="7" spans="1:15" ht="15.5" x14ac:dyDescent="0.35">
      <c r="B7" t="s">
        <v>11</v>
      </c>
      <c r="C7" t="s">
        <v>12</v>
      </c>
      <c r="D7" s="3">
        <f>IFERROR(INDEX(D51:D500,MATCH($C$7,$C$51:$C$500,0))/1000000000,"")</f>
        <v>0.98</v>
      </c>
      <c r="E7" s="3">
        <f>IFERROR(INDEX(E51:E500,MATCH($C$7,$C$51:$C$500,0))/1000000000,"")</f>
        <v>0.98</v>
      </c>
      <c r="H7" s="3">
        <f>IFERROR(INDEX(D7:G7,COUNT(D7:G7)),"")</f>
        <v>0.98</v>
      </c>
      <c r="I7" s="3">
        <f t="shared" ref="I7:O7" si="4">IFERROR(INDEX(I51:I500,MATCH($C$7,$C$51:$C$500,0))/1000000000,"")</f>
        <v>0.98</v>
      </c>
      <c r="J7" s="3">
        <f t="shared" si="4"/>
        <v>0.98</v>
      </c>
      <c r="K7" s="3">
        <f t="shared" si="4"/>
        <v>0.98</v>
      </c>
      <c r="L7" s="3">
        <f t="shared" si="4"/>
        <v>0.98</v>
      </c>
      <c r="M7" s="3">
        <f t="shared" si="4"/>
        <v>0.98</v>
      </c>
      <c r="N7" s="3">
        <f t="shared" si="4"/>
        <v>0.98</v>
      </c>
      <c r="O7" s="3">
        <f t="shared" si="4"/>
        <v>0.79</v>
      </c>
    </row>
    <row r="8" spans="1:15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-1000000000</v>
      </c>
      <c r="E8" s="2">
        <f>IFERROR(INDEX(E51:E500,MATCH("Free cash flow (Quarter)",$C$51:$C$500,0)),"")</f>
        <v>0</v>
      </c>
      <c r="H8" s="2">
        <f>IFERROR(INDEX(D8:G8,COUNT(D8:G8)),"")</f>
        <v>0</v>
      </c>
      <c r="I8" s="2">
        <f t="shared" ref="I8:O8" si="5">IFERROR(INDEX(I51:I500,MATCH($C$8,$C$51:$C$500,0)),"")</f>
        <v>-2000000000</v>
      </c>
      <c r="J8" s="2">
        <f t="shared" si="5"/>
        <v>-5000000000</v>
      </c>
      <c r="K8" s="2">
        <f t="shared" si="5"/>
        <v>-28000000000</v>
      </c>
      <c r="L8" s="2">
        <f t="shared" si="5"/>
        <v>-16000000000</v>
      </c>
      <c r="M8" s="2">
        <f t="shared" si="5"/>
        <v>-15000000000</v>
      </c>
      <c r="N8" s="2">
        <f t="shared" si="5"/>
        <v>-3000000000</v>
      </c>
      <c r="O8" s="2">
        <f t="shared" si="5"/>
        <v>1000000000</v>
      </c>
    </row>
    <row r="9" spans="1:15" ht="15.5" x14ac:dyDescent="0.35">
      <c r="A9" t="s">
        <v>16</v>
      </c>
      <c r="C9" t="s">
        <v>17</v>
      </c>
      <c r="D9" s="3">
        <f>IFERROR(INDEX(D51:D500,MATCH("Free cash flow per share (Quarter)",$C$51:$C$500,0)),"")</f>
        <v>-1.25</v>
      </c>
      <c r="E9" s="3">
        <f>IFERROR(INDEX(E51:E500,MATCH("Free cash flow per share (Quarter)",$C$51:$C$500,0)),"")</f>
        <v>0.22</v>
      </c>
      <c r="H9" s="3">
        <f>IFERROR(INDEX(D9:G9,COUNT(D9:G9)),"")</f>
        <v>0.22</v>
      </c>
      <c r="I9" s="3">
        <f t="shared" ref="I9:O9" si="6">IFERROR(INDEX(I51:I500,MATCH($C$9,$C$51:$C$500,0)),"")</f>
        <v>-1.82</v>
      </c>
      <c r="J9" s="3">
        <f t="shared" si="6"/>
        <v>-5.56</v>
      </c>
      <c r="K9" s="3">
        <f t="shared" si="6"/>
        <v>-28.19</v>
      </c>
      <c r="L9" s="3">
        <f t="shared" si="6"/>
        <v>-16.04</v>
      </c>
      <c r="M9" s="3">
        <f t="shared" si="6"/>
        <v>-14.77</v>
      </c>
      <c r="N9" s="3">
        <f t="shared" si="6"/>
        <v>-3.34</v>
      </c>
      <c r="O9" s="3">
        <f t="shared" si="6"/>
        <v>0.68</v>
      </c>
    </row>
    <row r="10" spans="1:15" ht="15.5" x14ac:dyDescent="0.35">
      <c r="C10" t="s">
        <v>18</v>
      </c>
      <c r="D10" s="3">
        <f ca="1">IFERROR(IF(D9=0,"",D2/D9),"")</f>
        <v>-70.400000000000006</v>
      </c>
      <c r="E10" s="3">
        <f ca="1">IFERROR(IF(E9=0,"",E2/E9),"")</f>
        <v>309.09090909090907</v>
      </c>
      <c r="I10" s="3">
        <f t="shared" ref="I10:O10" ca="1" si="7">IFERROR(IF(I9=0,"",I2/I9),"")</f>
        <v>-48.901098901098898</v>
      </c>
      <c r="J10" s="3">
        <f t="shared" ca="1" si="7"/>
        <v>-8.4532374100719423</v>
      </c>
      <c r="K10" s="3">
        <f t="shared" ca="1" si="7"/>
        <v>-1.7027314650585312</v>
      </c>
      <c r="L10" s="3">
        <f t="shared" ca="1" si="7"/>
        <v>-9.7880299251870326</v>
      </c>
      <c r="M10" s="3">
        <f t="shared" ca="1" si="7"/>
        <v>-18.686526743398783</v>
      </c>
      <c r="N10" s="3" t="str">
        <f t="shared" ca="1" si="7"/>
        <v/>
      </c>
      <c r="O10" s="3" t="str">
        <f t="shared" ca="1" si="7"/>
        <v/>
      </c>
    </row>
    <row r="11" spans="1:15" ht="15.5" x14ac:dyDescent="0.35">
      <c r="B11" t="s">
        <v>19</v>
      </c>
      <c r="C11" t="s">
        <v>20</v>
      </c>
      <c r="D11" s="2">
        <f>IFERROR(INDEX(D51:D500,MATCH($C$11,$C$51:$C$500,0)),"")</f>
        <v>1253020265</v>
      </c>
      <c r="E11" s="2">
        <f>IFERROR(INDEX(E51:E500,MATCH($C$11,$C$51:$C$500,0)),"")</f>
        <v>2030370056</v>
      </c>
      <c r="H11" s="2">
        <f>IFERROR(INDEX(D11:G11,COUNT(D11:G11)),"")</f>
        <v>2030370056</v>
      </c>
      <c r="I11" s="2">
        <f t="shared" ref="I11:O11" si="8">IFERROR(INDEX(I51:I500,MATCH($C$11,$C$51:$C$500,0)),"")</f>
        <v>2030370056</v>
      </c>
      <c r="J11" s="2">
        <f t="shared" si="8"/>
        <v>3166270645</v>
      </c>
      <c r="K11" s="2">
        <f t="shared" si="8"/>
        <v>11682774167</v>
      </c>
      <c r="L11" s="2">
        <f t="shared" si="8"/>
        <v>27112191759</v>
      </c>
      <c r="M11" s="2">
        <f t="shared" si="8"/>
        <v>46236277226</v>
      </c>
      <c r="N11" s="2">
        <f t="shared" si="8"/>
        <v>18388345452</v>
      </c>
      <c r="O11" s="2">
        <f t="shared" si="8"/>
        <v>597745395</v>
      </c>
    </row>
    <row r="12" spans="1:15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9000000000</v>
      </c>
      <c r="E12" s="2">
        <f>IFERROR(INDEX(E51:E500,MATCH("Net Debt (Quarter)",$C$51:$C$500,0)),"")</f>
        <v>8000000000</v>
      </c>
      <c r="H12" s="2">
        <f>IFERROR(INDEX(D12:G12,COUNT(D12:G12)),"")</f>
        <v>8000000000</v>
      </c>
      <c r="I12" s="2">
        <f t="shared" ref="I12:O12" si="9">IFERROR(INDEX(I51:I500,MATCH($C$12,$C$51:$C$500,0)),"")</f>
        <v>8000000000</v>
      </c>
      <c r="J12" s="2">
        <f t="shared" si="9"/>
        <v>11000000000</v>
      </c>
      <c r="K12" s="2">
        <f t="shared" si="9"/>
        <v>7000000000</v>
      </c>
      <c r="L12" s="2">
        <f t="shared" si="9"/>
        <v>-18000000000</v>
      </c>
      <c r="M12" s="2">
        <f t="shared" si="9"/>
        <v>-46000000000</v>
      </c>
      <c r="N12" s="2">
        <f t="shared" si="9"/>
        <v>-18000000000</v>
      </c>
      <c r="O12" s="2">
        <f t="shared" si="9"/>
        <v>-1000000000</v>
      </c>
    </row>
    <row r="13" spans="1:15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10000000000</v>
      </c>
      <c r="E13" s="2">
        <f>IFERROR(INDEX(E51:E500,MATCH("Total Debt (Quarter)",$C$51:$C$500,0)),"")</f>
        <v>10000000000</v>
      </c>
      <c r="H13" s="2">
        <f>IFERROR(INDEX(D13:G13,COUNT(D13:G13)),"")</f>
        <v>10000000000</v>
      </c>
      <c r="I13" s="2">
        <f t="shared" ref="I13:O13" si="10">IFERROR(INDEX(I51:I500,MATCH($C$13,$C$51:$C$500,0)),"")</f>
        <v>10000000000</v>
      </c>
      <c r="J13" s="2">
        <f t="shared" si="10"/>
        <v>14000000000</v>
      </c>
      <c r="K13" s="2">
        <f t="shared" si="10"/>
        <v>19000000000</v>
      </c>
      <c r="L13" s="2">
        <f t="shared" si="10"/>
        <v>9000000000</v>
      </c>
      <c r="M13" s="2">
        <f t="shared" si="10"/>
        <v>0</v>
      </c>
      <c r="N13" s="2">
        <f t="shared" si="10"/>
        <v>0</v>
      </c>
      <c r="O13" s="2">
        <f t="shared" si="10"/>
        <v>0</v>
      </c>
    </row>
    <row r="14" spans="1:15" ht="15.5" x14ac:dyDescent="0.35">
      <c r="C14" t="s">
        <v>27</v>
      </c>
      <c r="D14" s="2">
        <f>IFERROR(INDEX(D51:D500,MATCH($C$14,$C$51:$C$500,0)),"")</f>
        <v>-135431345</v>
      </c>
      <c r="E14" s="2">
        <f>IFERROR(INDEX(E51:E500,MATCH($C$14,$C$51:$C$500,0)),"")</f>
        <v>-392703967</v>
      </c>
      <c r="H14" s="2">
        <f>IFERROR(SUM(D14:G14)*(4/MAX(1,COUNT(D14:G14))),"")</f>
        <v>-1056270624</v>
      </c>
      <c r="I14" s="2">
        <f t="shared" ref="I14:O14" si="11">IFERROR(INDEX(I51:I500,MATCH($C$14,$C$51:$C$500,0)),"")</f>
        <v>-599468992</v>
      </c>
      <c r="J14" s="2">
        <f t="shared" si="11"/>
        <v>-1188781269</v>
      </c>
      <c r="K14" s="2">
        <f t="shared" si="11"/>
        <v>-166928786</v>
      </c>
      <c r="L14" s="2">
        <f t="shared" si="11"/>
        <v>-218337026</v>
      </c>
      <c r="M14" s="2">
        <f t="shared" si="11"/>
        <v>-31539279</v>
      </c>
      <c r="N14" s="2">
        <f t="shared" si="11"/>
        <v>-7307466</v>
      </c>
      <c r="O14" s="2">
        <f t="shared" si="11"/>
        <v>-2026413</v>
      </c>
    </row>
    <row r="15" spans="1:15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737332457</v>
      </c>
      <c r="H15" s="2">
        <f>IFERROR(SUM(D15:G15)*(4/MAX(1,COUNT(D15:G15))),"")</f>
        <v>1474664914</v>
      </c>
      <c r="I15" s="2">
        <f t="shared" ref="I15:O15" si="12">IFERROR(INDEX(I51:I500,MATCH($C$15,$C$51:$C$500,0)),"")</f>
        <v>737332457</v>
      </c>
      <c r="J15" s="2">
        <f t="shared" si="12"/>
        <v>636276516</v>
      </c>
      <c r="K15" s="2">
        <f t="shared" si="12"/>
        <v>1498707231</v>
      </c>
      <c r="L15" s="2">
        <f t="shared" si="12"/>
        <v>-1524319809</v>
      </c>
      <c r="M15" s="2">
        <f t="shared" si="12"/>
        <v>2567008022</v>
      </c>
      <c r="N15" s="2">
        <f t="shared" si="12"/>
        <v>-2051067157</v>
      </c>
      <c r="O15" s="2">
        <f t="shared" si="12"/>
        <v>104404891</v>
      </c>
    </row>
    <row r="16" spans="1:15" ht="15.5" x14ac:dyDescent="0.35">
      <c r="C16" t="s">
        <v>29</v>
      </c>
      <c r="D16" s="2">
        <f>IFERROR(INDEX(D51:D500,MATCH($C$16,$C$51:$C$500,0)),"")</f>
        <v>-2427202529</v>
      </c>
      <c r="E16" s="2">
        <f>IFERROR(INDEX(E51:E500,MATCH($C$16,$C$51:$C$500,0)),"")</f>
        <v>-7715248703</v>
      </c>
      <c r="H16" s="2">
        <f>IFERROR(SUM(D16:G16)*(4/MAX(1,COUNT(D16:G16))),"")</f>
        <v>-20284902464</v>
      </c>
      <c r="I16" s="2">
        <f t="shared" ref="I16:O16" si="13">IFERROR(INDEX(I51:I500,MATCH($C$16,$C$51:$C$500,0)),"")</f>
        <v>-8275253013</v>
      </c>
      <c r="J16" s="2">
        <f t="shared" si="13"/>
        <v>-2788142159</v>
      </c>
      <c r="K16" s="2">
        <f t="shared" si="13"/>
        <v>-6251475114</v>
      </c>
      <c r="L16" s="2">
        <f t="shared" si="13"/>
        <v>4964479207</v>
      </c>
      <c r="M16" s="2">
        <f t="shared" si="13"/>
        <v>-13475501287</v>
      </c>
      <c r="N16" s="2">
        <f t="shared" si="13"/>
        <v>9756416727</v>
      </c>
      <c r="O16" s="2">
        <f t="shared" si="13"/>
        <v>1962885421</v>
      </c>
    </row>
    <row r="17" spans="1:15" ht="15.5" x14ac:dyDescent="0.35">
      <c r="A17" t="s">
        <v>30</v>
      </c>
    </row>
    <row r="18" spans="1:15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</row>
    <row r="19" spans="1:15" ht="15.5" x14ac:dyDescent="0.35">
      <c r="A19" t="s">
        <v>40</v>
      </c>
      <c r="C19" t="s">
        <v>41</v>
      </c>
    </row>
    <row r="20" spans="1:15" ht="15.5" x14ac:dyDescent="0.35">
      <c r="A20" t="s">
        <v>42</v>
      </c>
      <c r="C20" t="s">
        <v>43</v>
      </c>
      <c r="D20" s="2">
        <f ca="1">IFERROR(D21*D2,"")</f>
        <v>86240000000</v>
      </c>
      <c r="E20" s="2">
        <f ca="1">IFERROR(E21*E2,"")</f>
        <v>66640000000</v>
      </c>
      <c r="H20" s="2">
        <f t="shared" ref="H20:O20" ca="1" si="14">IFERROR(H21*H2,"")</f>
        <v>66640000000</v>
      </c>
      <c r="I20" s="2">
        <f t="shared" ca="1" si="14"/>
        <v>87220000000</v>
      </c>
      <c r="J20" s="2">
        <f t="shared" ca="1" si="14"/>
        <v>46060000000</v>
      </c>
      <c r="K20" s="2">
        <f t="shared" ca="1" si="14"/>
        <v>47040000000</v>
      </c>
      <c r="L20" s="2">
        <f t="shared" ca="1" si="14"/>
        <v>153860000000</v>
      </c>
      <c r="M20" s="2">
        <f t="shared" ca="1" si="14"/>
        <v>270480000000</v>
      </c>
      <c r="N20" s="2" t="str">
        <f t="shared" ca="1" si="14"/>
        <v/>
      </c>
      <c r="O20" s="2" t="str">
        <f t="shared" ca="1" si="14"/>
        <v/>
      </c>
    </row>
    <row r="21" spans="1:15" ht="15.5" x14ac:dyDescent="0.35">
      <c r="C21" t="s">
        <v>12</v>
      </c>
      <c r="D21" s="2">
        <f>IFERROR(INDEX(D51:D500,MATCH($C$7,$C$51:$C$500,0)),"")</f>
        <v>980000000</v>
      </c>
      <c r="E21" s="2">
        <f>IFERROR(INDEX(E51:E500,MATCH($C$7,$C$51:$C$500,0)),"")</f>
        <v>980000000</v>
      </c>
      <c r="H21" s="2">
        <f>IFERROR(INDEX(D21:G21,COUNT(D21:G21)),"")</f>
        <v>980000000</v>
      </c>
      <c r="I21" s="2">
        <f t="shared" ref="I21:O21" si="15">IFERROR(INDEX(I51:I500,MATCH($C$7,$C$51:$C$500,0)),"")</f>
        <v>980000000</v>
      </c>
      <c r="J21" s="2">
        <f t="shared" si="15"/>
        <v>980000000</v>
      </c>
      <c r="K21" s="2">
        <f t="shared" si="15"/>
        <v>980000000</v>
      </c>
      <c r="L21" s="2">
        <f t="shared" si="15"/>
        <v>980000000</v>
      </c>
      <c r="M21" s="2">
        <f t="shared" si="15"/>
        <v>980000000</v>
      </c>
      <c r="N21" s="2">
        <f t="shared" si="15"/>
        <v>980000000</v>
      </c>
      <c r="O21" s="2">
        <f t="shared" si="15"/>
        <v>790000000</v>
      </c>
    </row>
    <row r="23" spans="1:15" ht="15.5" x14ac:dyDescent="0.35">
      <c r="B23" t="s">
        <v>44</v>
      </c>
      <c r="C23" t="s">
        <v>45</v>
      </c>
      <c r="D23" s="3">
        <f>IFERROR(D5/D6*100,"")</f>
        <v>-4.1075402359592292</v>
      </c>
      <c r="E23" s="3">
        <f>IFERROR(E5/E6*100,"")</f>
        <v>-11.771930396039007</v>
      </c>
      <c r="H23" s="3">
        <f t="shared" ref="H23:O23" si="16">IFERROR(H5/H6*100,"")</f>
        <v>-31.415215730833257</v>
      </c>
      <c r="I23" s="3">
        <f t="shared" si="16"/>
        <v>-12.924688733547265</v>
      </c>
      <c r="J23" s="3">
        <f t="shared" si="16"/>
        <v>-4.5800651471286393</v>
      </c>
      <c r="K23" s="3">
        <f t="shared" si="16"/>
        <v>-10.081322476555046</v>
      </c>
      <c r="L23" s="3">
        <f t="shared" si="16"/>
        <v>2.39450796205002</v>
      </c>
      <c r="M23" s="3">
        <f t="shared" si="16"/>
        <v>-16.06986828351598</v>
      </c>
      <c r="N23" s="3">
        <f t="shared" si="16"/>
        <v>22.015334909564352</v>
      </c>
      <c r="O23" s="3">
        <f t="shared" si="16"/>
        <v>36.300747266212262</v>
      </c>
    </row>
    <row r="24" spans="1:15" ht="15.5" x14ac:dyDescent="0.35">
      <c r="C24" t="s">
        <v>46</v>
      </c>
      <c r="D24" s="4">
        <f>IFERROR(_xlfn.RRI(5,I23,D23),"")</f>
        <v>-0.20488060578115719</v>
      </c>
      <c r="E24" s="4">
        <f>IFERROR(_xlfn.RRI(5,J23,E23),"")</f>
        <v>0.20780050267095018</v>
      </c>
      <c r="H24" s="4">
        <f t="shared" ref="H24:O24" si="17">IFERROR(_xlfn.RRI(5,M23,H23),"")</f>
        <v>0.14347202970570949</v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47</v>
      </c>
      <c r="C25" t="s">
        <v>48</v>
      </c>
      <c r="D25" s="3">
        <f>IFERROR(INDEX(D51:D500,MATCH($A$25,$C$51:$C$500,0)),"")</f>
        <v>-2.35</v>
      </c>
      <c r="E25" s="3">
        <f>IFERROR(INDEX(E51:E500,MATCH($A$25,$C$51:$C$500,0)),"")</f>
        <v>-7.04</v>
      </c>
      <c r="H25" s="3">
        <f>IFERROR(INDEX(D25:G25,COUNT(D25:G25)),"")</f>
        <v>-7.04</v>
      </c>
      <c r="I25" s="3">
        <f t="shared" ref="I25:O25" si="18">IFERROR(INDEX(I51:I500,MATCH($C$25,$C$51:$C$500,0)),"")</f>
        <v>-7.73</v>
      </c>
      <c r="J25" s="3">
        <f t="shared" si="18"/>
        <v>-3.25</v>
      </c>
      <c r="K25" s="3">
        <f t="shared" si="18"/>
        <v>-6.97</v>
      </c>
      <c r="L25" s="3">
        <f t="shared" si="18"/>
        <v>1.78</v>
      </c>
      <c r="M25" s="3">
        <f t="shared" si="18"/>
        <v>-11.09</v>
      </c>
      <c r="N25" s="3">
        <f t="shared" si="18"/>
        <v>7.83</v>
      </c>
      <c r="O25" s="3">
        <f t="shared" si="18"/>
        <v>2.67</v>
      </c>
    </row>
    <row r="26" spans="1:15" ht="15.5" x14ac:dyDescent="0.35">
      <c r="C26" t="s">
        <v>49</v>
      </c>
      <c r="D26" s="4">
        <f>IFERROR(_xlfn.RRI(5,I25,D25),"")</f>
        <v>-0.21190663046713676</v>
      </c>
      <c r="E26" s="4">
        <f>IFERROR(_xlfn.RRI(5,J25,E25),"")</f>
        <v>0.16718006035489963</v>
      </c>
      <c r="H26" s="4">
        <f t="shared" ref="H26:O26" si="19">IFERROR(_xlfn.RRI(5,M25,H25),"")</f>
        <v>-8.6879227540993309E-2</v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50</v>
      </c>
      <c r="D27" s="3">
        <f>IFERROR(D4/D21,"")</f>
        <v>8.6487623428571432</v>
      </c>
      <c r="E27" s="3">
        <f>IFERROR(E4/E21,"")</f>
        <v>5.4522841377551021</v>
      </c>
      <c r="H27" s="3">
        <f t="shared" ref="H27:O27" si="20">IFERROR(H4/H21,"")</f>
        <v>28.202092961224491</v>
      </c>
      <c r="I27" s="3">
        <f t="shared" si="20"/>
        <v>17.52135425510204</v>
      </c>
      <c r="J27" s="3">
        <f t="shared" si="20"/>
        <v>21.504183099999999</v>
      </c>
      <c r="K27" s="3">
        <f t="shared" si="20"/>
        <v>28.281957963265306</v>
      </c>
      <c r="L27" s="3">
        <f t="shared" si="20"/>
        <v>31.925506899999998</v>
      </c>
      <c r="M27" s="3">
        <f t="shared" si="20"/>
        <v>5.036875798979592</v>
      </c>
      <c r="N27" s="3">
        <f t="shared" si="20"/>
        <v>22.950836017346937</v>
      </c>
      <c r="O27" s="3">
        <f t="shared" si="20"/>
        <v>7.1110204063291143</v>
      </c>
    </row>
    <row r="28" spans="1:15" ht="15.5" x14ac:dyDescent="0.35">
      <c r="C28" t="s">
        <v>51</v>
      </c>
      <c r="D28" s="4">
        <f>IFERROR(_xlfn.RRI(5,I27,D27),"")</f>
        <v>-0.13168508971142401</v>
      </c>
      <c r="E28" s="4">
        <f>IFERROR(_xlfn.RRI(5,J27,E27),"")</f>
        <v>-0.2400043504968411</v>
      </c>
      <c r="H28" s="4">
        <f t="shared" ref="H28:O28" si="21">IFERROR(_xlfn.RRI(5,M27,H27),"")</f>
        <v>0.4113152019735935</v>
      </c>
      <c r="I28" s="4">
        <f t="shared" si="21"/>
        <v>-5.2555384171571129E-2</v>
      </c>
      <c r="J28" s="4">
        <f t="shared" si="21"/>
        <v>0.24772306924876974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52</v>
      </c>
      <c r="H29" s="4">
        <f t="shared" ref="H29:O29" si="22">IFERROR(((H25-I25)/I25)*100%,"")</f>
        <v>-8.9262613195342871E-2</v>
      </c>
      <c r="I29" s="4">
        <f t="shared" si="22"/>
        <v>1.3784615384615386</v>
      </c>
      <c r="J29" s="4">
        <f t="shared" si="22"/>
        <v>-0.53371592539454804</v>
      </c>
      <c r="K29" s="4">
        <f t="shared" si="22"/>
        <v>-4.915730337078652</v>
      </c>
      <c r="L29" s="4">
        <f t="shared" si="22"/>
        <v>-1.1605049594229035</v>
      </c>
      <c r="M29" s="4">
        <f t="shared" si="22"/>
        <v>-2.4163473818646235</v>
      </c>
      <c r="N29" s="4">
        <f t="shared" si="22"/>
        <v>1.9325842696629214</v>
      </c>
      <c r="O29" s="4" t="str">
        <f t="shared" si="22"/>
        <v/>
      </c>
    </row>
    <row r="30" spans="1:15" ht="15.5" x14ac:dyDescent="0.35">
      <c r="C30" t="s">
        <v>53</v>
      </c>
      <c r="H30" s="4">
        <f t="shared" ref="H30:O30" si="23">IFERROR(((H27-I27)/I27)*100%,"")</f>
        <v>0.60958408526055163</v>
      </c>
      <c r="I30" s="4">
        <f t="shared" si="23"/>
        <v>-0.18521181792290262</v>
      </c>
      <c r="J30" s="4">
        <f t="shared" si="23"/>
        <v>-0.23965012861092508</v>
      </c>
      <c r="K30" s="4">
        <f t="shared" si="23"/>
        <v>-0.11412658060989762</v>
      </c>
      <c r="L30" s="4">
        <f t="shared" si="23"/>
        <v>5.3383549990388302</v>
      </c>
      <c r="M30" s="4">
        <f t="shared" si="23"/>
        <v>-0.78053628220024007</v>
      </c>
      <c r="N30" s="4">
        <f t="shared" si="23"/>
        <v>2.2275024828953809</v>
      </c>
      <c r="O30" s="4" t="str">
        <f t="shared" si="23"/>
        <v/>
      </c>
    </row>
    <row r="32" spans="1:15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53.37</v>
      </c>
      <c r="E32" s="3">
        <f>IFERROR(INDEX(E51:E500,MATCH($A$32,$C$51:$C$500,0)),"")</f>
        <v>55.73</v>
      </c>
      <c r="H32" s="3">
        <f>IFERROR(INDEX(D32:G32,COUNT(D32:G32)),"")</f>
        <v>55.73</v>
      </c>
      <c r="I32" s="3">
        <f t="shared" ref="I32:O32" si="24">IFERROR(INDEX(I51:I500,MATCH($C$32,$C$51:$C$500,0)),"")</f>
        <v>55.73</v>
      </c>
      <c r="J32" s="3">
        <f t="shared" si="24"/>
        <v>62.89</v>
      </c>
      <c r="K32" s="3">
        <f t="shared" si="24"/>
        <v>63.64</v>
      </c>
      <c r="L32" s="3">
        <f t="shared" si="24"/>
        <v>69.83</v>
      </c>
      <c r="M32" s="3">
        <f t="shared" si="24"/>
        <v>68.83</v>
      </c>
      <c r="N32" s="3">
        <f t="shared" si="24"/>
        <v>35.58</v>
      </c>
      <c r="O32" s="3">
        <f t="shared" si="24"/>
        <v>7.5</v>
      </c>
    </row>
    <row r="33" spans="1:15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1.27</v>
      </c>
      <c r="E33" s="3">
        <f>IFERROR(INDEX(E51:E500,MATCH($A$33,$C$51:$C$500,0)),"")</f>
        <v>1.6</v>
      </c>
      <c r="H33" s="3">
        <f>IFERROR(INDEX(D33:G33,COUNT(D33:G33)),"")</f>
        <v>1.6</v>
      </c>
      <c r="I33" s="3">
        <f t="shared" ref="I33:O33" si="25">IFERROR(INDEX(I51:I500,MATCH($C$33,$C$51:$C$500,0)),"")</f>
        <v>1.6</v>
      </c>
      <c r="J33" s="3">
        <f t="shared" si="25"/>
        <v>0.75</v>
      </c>
      <c r="K33" s="3">
        <f t="shared" si="25"/>
        <v>0.75</v>
      </c>
      <c r="L33" s="3">
        <f t="shared" si="25"/>
        <v>2.25</v>
      </c>
      <c r="M33" s="3">
        <f t="shared" si="25"/>
        <v>4.01</v>
      </c>
      <c r="N33" s="3">
        <f t="shared" si="25"/>
        <v>0</v>
      </c>
      <c r="O33" s="3">
        <f t="shared" si="25"/>
        <v>0</v>
      </c>
    </row>
    <row r="34" spans="1:15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-28.94</v>
      </c>
      <c r="E34" s="3">
        <f>IFERROR(INDEX(E51:E500,MATCH($A$34,$C$51:$C$500,0)),"")</f>
        <v>-12.64</v>
      </c>
      <c r="H34" s="3">
        <f>IFERROR(INDEX(D34:G34,COUNT(D34:G34)),"")</f>
        <v>-12.64</v>
      </c>
      <c r="I34" s="3">
        <f t="shared" ref="I34:O34" si="26">IFERROR(INDEX(I51:I500,MATCH($C$34,$C$51:$C$500,0)),"")</f>
        <v>-11.51</v>
      </c>
      <c r="J34" s="3">
        <f t="shared" si="26"/>
        <v>-14.46</v>
      </c>
      <c r="K34" s="3">
        <f t="shared" si="26"/>
        <v>-6.89</v>
      </c>
      <c r="L34" s="3">
        <f t="shared" si="26"/>
        <v>88.2</v>
      </c>
      <c r="M34" s="3">
        <f t="shared" si="26"/>
        <v>-24.89</v>
      </c>
      <c r="N34" s="3">
        <f t="shared" si="26"/>
        <v>0</v>
      </c>
      <c r="O34" s="3">
        <f t="shared" si="26"/>
        <v>0</v>
      </c>
    </row>
    <row r="35" spans="1:15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7.89</v>
      </c>
      <c r="E35" s="3">
        <f>IFERROR(INDEX(E51:E500,MATCH($A$35,$C$51:$C$500,0)),"")</f>
        <v>16.38</v>
      </c>
      <c r="H35" s="3">
        <f>IFERROR(INDEX(D35:G35,COUNT(D35:G35)),"")</f>
        <v>16.38</v>
      </c>
      <c r="I35" s="3">
        <f t="shared" ref="I35:O35" si="27">IFERROR(INDEX(I51:I500,MATCH($C$35,$C$51:$C$500,0)),"")</f>
        <v>5.0999999999999996</v>
      </c>
      <c r="J35" s="3">
        <f t="shared" si="27"/>
        <v>2.19</v>
      </c>
      <c r="K35" s="3">
        <f t="shared" si="27"/>
        <v>1.7</v>
      </c>
      <c r="L35" s="3">
        <f t="shared" si="27"/>
        <v>4.9400000000000004</v>
      </c>
      <c r="M35" s="3">
        <f t="shared" si="27"/>
        <v>54.99</v>
      </c>
      <c r="N35" s="3">
        <f t="shared" si="27"/>
        <v>0</v>
      </c>
      <c r="O35" s="3">
        <f t="shared" si="27"/>
        <v>0</v>
      </c>
    </row>
    <row r="36" spans="1:15" ht="15.5" x14ac:dyDescent="0.35">
      <c r="B36" t="s">
        <v>66</v>
      </c>
      <c r="C36" t="s">
        <v>67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O36" si="28">IFERROR(INDEX(H51:H500,MATCH($C$36,$C$51:$C$500,0)),"")</f>
        <v>0</v>
      </c>
      <c r="I36" s="4">
        <f t="shared" si="28"/>
        <v>0</v>
      </c>
      <c r="J36" s="4">
        <f t="shared" si="28"/>
        <v>0</v>
      </c>
      <c r="K36" s="4">
        <f t="shared" si="28"/>
        <v>0</v>
      </c>
      <c r="L36" s="4">
        <f t="shared" si="28"/>
        <v>0.17170000000000002</v>
      </c>
      <c r="M36" s="4">
        <f t="shared" si="28"/>
        <v>0</v>
      </c>
      <c r="N36" s="4">
        <f t="shared" si="28"/>
        <v>0</v>
      </c>
      <c r="O36" s="4">
        <f t="shared" si="28"/>
        <v>0</v>
      </c>
    </row>
    <row r="37" spans="1:15" ht="15.5" x14ac:dyDescent="0.35">
      <c r="B37" t="s">
        <v>68</v>
      </c>
      <c r="C37" t="s">
        <v>69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O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</v>
      </c>
      <c r="L37" s="3">
        <f t="shared" si="29"/>
        <v>0.31</v>
      </c>
      <c r="M37" s="3">
        <f t="shared" si="29"/>
        <v>0</v>
      </c>
      <c r="N37" s="3">
        <f t="shared" si="29"/>
        <v>0</v>
      </c>
      <c r="O37" s="3">
        <f t="shared" si="29"/>
        <v>0</v>
      </c>
    </row>
    <row r="50" spans="2:15" ht="15.5" x14ac:dyDescent="0.35">
      <c r="D50" t="s">
        <v>70</v>
      </c>
      <c r="E50" t="s">
        <v>71</v>
      </c>
      <c r="F50" t="s">
        <v>72</v>
      </c>
      <c r="G50" t="s">
        <v>73</v>
      </c>
      <c r="H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</row>
    <row r="51" spans="2:15" ht="15.5" x14ac:dyDescent="0.35">
      <c r="B51" t="s">
        <v>75</v>
      </c>
      <c r="C51" t="s">
        <v>6</v>
      </c>
      <c r="D51" s="5">
        <v>8475787096</v>
      </c>
      <c r="E51" s="5">
        <v>5343238455</v>
      </c>
      <c r="F51" s="5">
        <v>11827688715</v>
      </c>
      <c r="G51" s="5">
        <v>13031499879</v>
      </c>
      <c r="I51" s="5">
        <v>17170927170</v>
      </c>
      <c r="J51" s="5">
        <v>21074099438</v>
      </c>
      <c r="K51" s="5">
        <v>27716318804</v>
      </c>
      <c r="L51" s="5">
        <v>31286996762</v>
      </c>
      <c r="M51" s="5">
        <v>4936138283</v>
      </c>
      <c r="N51" s="5">
        <v>22491819297</v>
      </c>
      <c r="O51" s="5">
        <v>5617706121</v>
      </c>
    </row>
    <row r="52" spans="2:15" ht="15.5" x14ac:dyDescent="0.35">
      <c r="C52" t="s">
        <v>76</v>
      </c>
      <c r="D52" s="5">
        <v>-2794343077</v>
      </c>
      <c r="E52" s="5">
        <v>-5048119076</v>
      </c>
      <c r="F52" s="5">
        <v>-1206638600</v>
      </c>
      <c r="G52" s="5">
        <v>-4378069404</v>
      </c>
      <c r="I52" s="5">
        <v>-6254757676</v>
      </c>
      <c r="J52" s="5">
        <v>-5647186860</v>
      </c>
      <c r="K52" s="5">
        <v>-5720813572</v>
      </c>
      <c r="L52" s="5">
        <v>-5191461415</v>
      </c>
      <c r="M52" s="5">
        <v>-3552704952</v>
      </c>
      <c r="N52" s="5">
        <v>-7160755728</v>
      </c>
      <c r="O52" s="5">
        <v>-1681340646</v>
      </c>
    </row>
    <row r="53" spans="2:15" ht="15.5" x14ac:dyDescent="0.35">
      <c r="C53" t="s">
        <v>77</v>
      </c>
      <c r="D53" s="5">
        <v>5681444019</v>
      </c>
      <c r="E53" s="5">
        <v>295119379</v>
      </c>
      <c r="F53" s="5">
        <v>10621050115</v>
      </c>
      <c r="G53" s="5">
        <v>8653430475</v>
      </c>
      <c r="I53" s="5">
        <v>10916169494</v>
      </c>
      <c r="J53" s="5">
        <v>15426912578</v>
      </c>
      <c r="K53" s="5">
        <v>21995505232</v>
      </c>
      <c r="L53" s="5">
        <v>26095535347</v>
      </c>
      <c r="M53" s="5">
        <v>1383433331</v>
      </c>
      <c r="N53" s="5">
        <v>15331063569</v>
      </c>
      <c r="O53" s="5">
        <v>3936365475</v>
      </c>
    </row>
    <row r="54" spans="2:15" ht="15.5" x14ac:dyDescent="0.35">
      <c r="C54" t="s">
        <v>78</v>
      </c>
      <c r="D54" s="5">
        <v>-8002439136</v>
      </c>
      <c r="E54" s="5">
        <v>-7427979999</v>
      </c>
      <c r="F54" s="5">
        <v>-10952236333</v>
      </c>
      <c r="G54" s="5">
        <v>-7383328638</v>
      </c>
      <c r="I54" s="5">
        <v>-18380216332</v>
      </c>
      <c r="J54" s="5">
        <v>-17155922800</v>
      </c>
      <c r="K54" s="5">
        <v>-27947035814</v>
      </c>
      <c r="L54" s="5">
        <v>-21462474708</v>
      </c>
      <c r="M54" s="5">
        <v>-15273281272</v>
      </c>
      <c r="N54" s="5">
        <v>-5603353576</v>
      </c>
      <c r="O54" s="5">
        <v>-1985838105</v>
      </c>
    </row>
    <row r="55" spans="2:15" ht="15.5" x14ac:dyDescent="0.35">
      <c r="C55" t="s">
        <v>245</v>
      </c>
      <c r="D55" s="5">
        <v>3821867</v>
      </c>
      <c r="E55" s="5">
        <v>-60534460</v>
      </c>
      <c r="F55" s="5">
        <v>60534460</v>
      </c>
      <c r="G55" s="5">
        <v>709364487</v>
      </c>
    </row>
    <row r="56" spans="2:15" ht="15.5" x14ac:dyDescent="0.35">
      <c r="C56" t="s">
        <v>246</v>
      </c>
      <c r="D56" s="5">
        <v>-8006261003</v>
      </c>
      <c r="E56" s="5">
        <v>-7367445539</v>
      </c>
      <c r="F56" s="5">
        <v>-11012770793</v>
      </c>
      <c r="G56" s="5">
        <v>-8092693125</v>
      </c>
      <c r="I56" s="5">
        <v>-18380216332</v>
      </c>
      <c r="J56" s="5">
        <v>-17155922800</v>
      </c>
      <c r="K56" s="5">
        <v>-27947035814</v>
      </c>
      <c r="L56" s="5">
        <v>-21462474708</v>
      </c>
      <c r="M56" s="5">
        <v>-15273281272</v>
      </c>
      <c r="N56" s="5">
        <v>-5603353576</v>
      </c>
      <c r="O56" s="5">
        <v>-1985838105</v>
      </c>
    </row>
    <row r="57" spans="2:15" ht="15.5" x14ac:dyDescent="0.35">
      <c r="C57" t="s">
        <v>80</v>
      </c>
      <c r="D57" s="5">
        <v>-2320995117</v>
      </c>
      <c r="E57" s="5">
        <v>-7132860620</v>
      </c>
      <c r="F57" s="5">
        <v>-331186218</v>
      </c>
      <c r="G57" s="5">
        <v>1270101837</v>
      </c>
      <c r="I57" s="5">
        <v>-7464046838</v>
      </c>
      <c r="J57" s="5">
        <v>-1729010222</v>
      </c>
      <c r="K57" s="5">
        <v>-5951530582</v>
      </c>
      <c r="L57" s="5">
        <v>4633060639</v>
      </c>
      <c r="M57" s="5">
        <v>-13889847941</v>
      </c>
      <c r="N57" s="5">
        <v>9727709993</v>
      </c>
      <c r="O57" s="5">
        <v>1950527370</v>
      </c>
    </row>
    <row r="58" spans="2:15" ht="15.5" x14ac:dyDescent="0.35">
      <c r="C58" t="s">
        <v>81</v>
      </c>
      <c r="D58" s="5">
        <v>-106207412</v>
      </c>
      <c r="E58" s="5">
        <v>-582388083</v>
      </c>
      <c r="F58" s="5">
        <v>-228818092</v>
      </c>
      <c r="G58" s="5">
        <v>-537582391</v>
      </c>
      <c r="I58" s="5">
        <v>-811206175</v>
      </c>
      <c r="J58" s="5">
        <v>-1059131937</v>
      </c>
      <c r="K58" s="5">
        <v>-299944532</v>
      </c>
      <c r="L58" s="5">
        <v>331418568</v>
      </c>
      <c r="M58" s="5">
        <v>414346654</v>
      </c>
      <c r="N58" s="5">
        <v>28706734</v>
      </c>
      <c r="O58" s="5">
        <v>12358051</v>
      </c>
    </row>
    <row r="59" spans="2:15" ht="15.5" x14ac:dyDescent="0.35">
      <c r="C59" t="s">
        <v>142</v>
      </c>
      <c r="E59" s="5">
        <v>275898030</v>
      </c>
      <c r="G59" s="5">
        <v>56626707</v>
      </c>
      <c r="I59" s="5">
        <v>275898030</v>
      </c>
      <c r="J59" s="5">
        <v>63736090</v>
      </c>
      <c r="K59" s="5">
        <v>301386089</v>
      </c>
      <c r="L59" s="5">
        <v>580483286</v>
      </c>
      <c r="M59" s="5">
        <v>444640733</v>
      </c>
      <c r="N59" s="5">
        <v>36014200</v>
      </c>
      <c r="O59" s="5">
        <v>8425621</v>
      </c>
    </row>
    <row r="60" spans="2:15" ht="15.5" x14ac:dyDescent="0.35">
      <c r="C60" t="s">
        <v>27</v>
      </c>
      <c r="D60" s="5">
        <v>-135431345</v>
      </c>
      <c r="E60" s="5">
        <v>-392703967</v>
      </c>
      <c r="F60" s="5">
        <v>-206765025</v>
      </c>
      <c r="G60" s="5">
        <v>-630258933</v>
      </c>
      <c r="I60" s="5">
        <v>-599468992</v>
      </c>
      <c r="J60" s="5">
        <v>-1188781269</v>
      </c>
      <c r="K60" s="5">
        <v>-166928786</v>
      </c>
      <c r="L60" s="5">
        <v>-218337026</v>
      </c>
      <c r="M60" s="5">
        <v>-31539279</v>
      </c>
      <c r="N60" s="5">
        <v>-7307466</v>
      </c>
      <c r="O60" s="5">
        <v>-2026413</v>
      </c>
    </row>
    <row r="61" spans="2:15" ht="15.5" x14ac:dyDescent="0.35">
      <c r="C61" t="s">
        <v>83</v>
      </c>
      <c r="D61" s="5">
        <v>29223933</v>
      </c>
      <c r="E61" s="5">
        <v>-465582146</v>
      </c>
      <c r="F61" s="5">
        <v>-22053067</v>
      </c>
      <c r="G61" s="5">
        <v>36049835</v>
      </c>
      <c r="I61" s="5">
        <v>-487635213</v>
      </c>
      <c r="J61" s="5">
        <v>65913242</v>
      </c>
      <c r="K61" s="5">
        <v>-434401835</v>
      </c>
      <c r="L61" s="5">
        <v>-30727692</v>
      </c>
      <c r="M61" s="5">
        <v>1245200</v>
      </c>
      <c r="O61" s="5">
        <v>5958843</v>
      </c>
    </row>
    <row r="62" spans="2:15" ht="15.5" x14ac:dyDescent="0.35">
      <c r="C62" t="s">
        <v>84</v>
      </c>
      <c r="D62" s="5">
        <v>-106207412</v>
      </c>
      <c r="E62" s="5">
        <v>-582388083</v>
      </c>
      <c r="F62" s="5">
        <v>-228818092</v>
      </c>
      <c r="G62" s="5">
        <v>-537582391</v>
      </c>
      <c r="I62" s="5">
        <v>-811206175</v>
      </c>
      <c r="J62" s="5">
        <v>-1059131937</v>
      </c>
      <c r="K62" s="5">
        <v>-299944532</v>
      </c>
      <c r="L62" s="5">
        <v>331418568</v>
      </c>
      <c r="M62" s="5">
        <v>414346654</v>
      </c>
      <c r="N62" s="5">
        <v>28706734</v>
      </c>
      <c r="O62" s="5">
        <v>12358051</v>
      </c>
    </row>
    <row r="63" spans="2:15" ht="15.5" x14ac:dyDescent="0.35">
      <c r="C63" t="s">
        <v>29</v>
      </c>
      <c r="D63" s="5">
        <v>-2427202529</v>
      </c>
      <c r="E63" s="5">
        <v>-7715248703</v>
      </c>
      <c r="F63" s="5">
        <v>-560004310</v>
      </c>
      <c r="G63" s="5">
        <v>732519446</v>
      </c>
      <c r="I63" s="5">
        <v>-8275253013</v>
      </c>
      <c r="J63" s="5">
        <v>-2788142159</v>
      </c>
      <c r="K63" s="5">
        <v>-6251475114</v>
      </c>
      <c r="L63" s="5">
        <v>4964479207</v>
      </c>
      <c r="M63" s="5">
        <v>-13475501287</v>
      </c>
      <c r="N63" s="5">
        <v>9756416727</v>
      </c>
      <c r="O63" s="5">
        <v>1962885421</v>
      </c>
    </row>
    <row r="64" spans="2:15" ht="15.5" x14ac:dyDescent="0.35">
      <c r="C64" t="s">
        <v>28</v>
      </c>
      <c r="E64" s="5">
        <v>737332457</v>
      </c>
      <c r="G64" s="5">
        <v>636276516</v>
      </c>
      <c r="I64" s="5">
        <v>737332457</v>
      </c>
      <c r="J64" s="5">
        <v>636276516</v>
      </c>
      <c r="K64" s="5">
        <v>1498707231</v>
      </c>
      <c r="L64" s="5">
        <v>-1524319809</v>
      </c>
      <c r="M64" s="5">
        <v>2567008022</v>
      </c>
      <c r="N64" s="5">
        <v>-2051067157</v>
      </c>
      <c r="O64" s="5">
        <v>104404891</v>
      </c>
    </row>
    <row r="65" spans="2:15" ht="15.5" x14ac:dyDescent="0.35">
      <c r="C65" t="s">
        <v>85</v>
      </c>
      <c r="E65" s="5">
        <v>-12301492</v>
      </c>
      <c r="G65" s="5">
        <v>-693534402</v>
      </c>
      <c r="I65" s="5">
        <v>-12301492</v>
      </c>
      <c r="J65" s="5">
        <v>-693534402</v>
      </c>
      <c r="K65" s="5">
        <v>-1133691657</v>
      </c>
      <c r="L65" s="5">
        <v>-732076861</v>
      </c>
    </row>
    <row r="66" spans="2:15" ht="15.5" x14ac:dyDescent="0.35">
      <c r="C66" t="s">
        <v>87</v>
      </c>
      <c r="E66" s="5">
        <v>749633949</v>
      </c>
      <c r="G66" s="5">
        <v>1329810918</v>
      </c>
      <c r="I66" s="5">
        <v>749633949</v>
      </c>
      <c r="J66" s="5">
        <v>1329810918</v>
      </c>
      <c r="K66" s="5">
        <v>2632398888</v>
      </c>
      <c r="L66" s="5">
        <v>-792242948</v>
      </c>
    </row>
    <row r="67" spans="2:15" ht="15.5" x14ac:dyDescent="0.35">
      <c r="C67" t="s">
        <v>88</v>
      </c>
      <c r="E67" s="5">
        <v>737332457</v>
      </c>
      <c r="G67" s="5">
        <v>636276516</v>
      </c>
      <c r="I67" s="5">
        <v>737332457</v>
      </c>
      <c r="J67" s="5">
        <v>636276516</v>
      </c>
      <c r="K67" s="5">
        <v>1498707231</v>
      </c>
      <c r="L67" s="5">
        <v>-1524319809</v>
      </c>
      <c r="M67" s="5">
        <v>2567008022</v>
      </c>
      <c r="N67" s="5">
        <v>-2051067157</v>
      </c>
      <c r="O67" s="5">
        <v>104404891</v>
      </c>
    </row>
    <row r="68" spans="2:15" ht="15.5" x14ac:dyDescent="0.35">
      <c r="C68" t="s">
        <v>89</v>
      </c>
      <c r="D68" s="5">
        <v>-2427202529</v>
      </c>
      <c r="E68" s="5">
        <v>-6977916246</v>
      </c>
      <c r="F68" s="5">
        <v>-560004310</v>
      </c>
      <c r="G68" s="5">
        <v>1368795962</v>
      </c>
      <c r="I68" s="5">
        <v>-7537920556</v>
      </c>
      <c r="J68" s="5">
        <v>-2151865643</v>
      </c>
      <c r="K68" s="5">
        <v>-4752767883</v>
      </c>
      <c r="L68" s="5">
        <v>3440159398</v>
      </c>
      <c r="M68" s="5">
        <v>-10908493265</v>
      </c>
      <c r="N68" s="5">
        <v>7705349570</v>
      </c>
      <c r="O68" s="5">
        <v>2067290312</v>
      </c>
    </row>
    <row r="69" spans="2:15" ht="15.5" x14ac:dyDescent="0.35">
      <c r="C69" t="s">
        <v>90</v>
      </c>
      <c r="E69" s="5">
        <v>5128651</v>
      </c>
      <c r="G69" s="5">
        <v>150299248</v>
      </c>
      <c r="I69" s="5">
        <v>5128651</v>
      </c>
      <c r="J69" s="5">
        <v>150299248</v>
      </c>
      <c r="K69" s="5">
        <v>-139108987</v>
      </c>
      <c r="L69" s="5">
        <v>38261894</v>
      </c>
      <c r="M69" s="5">
        <v>28864026</v>
      </c>
      <c r="N69" s="5">
        <v>-959628</v>
      </c>
      <c r="O69" s="5">
        <v>31912532</v>
      </c>
    </row>
    <row r="70" spans="2:15" ht="15.5" x14ac:dyDescent="0.35">
      <c r="C70" t="s">
        <v>91</v>
      </c>
      <c r="D70" s="5">
        <v>-2427202529</v>
      </c>
      <c r="E70" s="5">
        <v>-6972787595</v>
      </c>
      <c r="F70" s="5">
        <v>-560004310</v>
      </c>
      <c r="G70" s="5">
        <v>1519095210</v>
      </c>
      <c r="I70" s="5">
        <v>-7532791905</v>
      </c>
      <c r="J70" s="5">
        <v>-2001566395</v>
      </c>
      <c r="K70" s="5">
        <v>-4891876870</v>
      </c>
      <c r="L70" s="5">
        <v>3478421292</v>
      </c>
      <c r="M70" s="5">
        <v>-10879629239</v>
      </c>
      <c r="N70" s="5">
        <v>7704389942</v>
      </c>
      <c r="O70" s="5">
        <v>2099202844</v>
      </c>
    </row>
    <row r="71" spans="2:15" ht="15.5" x14ac:dyDescent="0.35">
      <c r="C71" t="s">
        <v>92</v>
      </c>
      <c r="D71" s="5">
        <v>-2427202529</v>
      </c>
      <c r="E71" s="5">
        <v>-6977916246</v>
      </c>
      <c r="F71" s="5">
        <v>-560004310</v>
      </c>
      <c r="G71" s="5">
        <v>1368795962</v>
      </c>
      <c r="I71" s="5">
        <v>-7537920556</v>
      </c>
      <c r="J71" s="5">
        <v>-2151865643</v>
      </c>
      <c r="K71" s="5">
        <v>-4752767883</v>
      </c>
      <c r="L71" s="5">
        <v>3440159399</v>
      </c>
      <c r="M71" s="5">
        <v>-10908493265</v>
      </c>
      <c r="N71" s="5">
        <v>7705349570</v>
      </c>
      <c r="O71" s="5">
        <v>2067290312</v>
      </c>
    </row>
    <row r="72" spans="2:15" ht="15.5" x14ac:dyDescent="0.35">
      <c r="C72" t="s">
        <v>8</v>
      </c>
      <c r="D72" s="5">
        <v>-2316025311</v>
      </c>
      <c r="E72" s="5">
        <v>-6927419477</v>
      </c>
      <c r="F72" s="5">
        <v>-678362876</v>
      </c>
      <c r="G72" s="5">
        <v>898453566</v>
      </c>
      <c r="I72" s="5">
        <v>-7605782353</v>
      </c>
      <c r="J72" s="5">
        <v>-3052108316</v>
      </c>
      <c r="K72" s="5">
        <v>-6968829945</v>
      </c>
      <c r="L72" s="5">
        <v>1760390525</v>
      </c>
      <c r="M72" s="5">
        <v>-10879629239</v>
      </c>
      <c r="N72" s="5">
        <v>7704389942</v>
      </c>
      <c r="O72" s="5">
        <v>2129006020</v>
      </c>
    </row>
    <row r="73" spans="2:15" ht="15.5" x14ac:dyDescent="0.35">
      <c r="C73" t="s">
        <v>93</v>
      </c>
      <c r="D73" s="5">
        <v>-111177218</v>
      </c>
      <c r="E73" s="5">
        <v>-45368118</v>
      </c>
      <c r="F73" s="5">
        <v>118358566</v>
      </c>
      <c r="G73" s="5">
        <v>620641644</v>
      </c>
      <c r="I73" s="5">
        <v>72990448</v>
      </c>
      <c r="J73" s="5">
        <v>1050541921</v>
      </c>
      <c r="K73" s="5">
        <v>2076953075</v>
      </c>
      <c r="L73" s="5">
        <v>1718030768</v>
      </c>
      <c r="O73" s="5">
        <v>-29803176</v>
      </c>
    </row>
    <row r="74" spans="2:15" ht="15.5" x14ac:dyDescent="0.35">
      <c r="C74" t="s">
        <v>94</v>
      </c>
      <c r="D74" s="5">
        <v>-2427202529</v>
      </c>
      <c r="E74" s="5">
        <v>-6977916246</v>
      </c>
      <c r="F74" s="5">
        <v>-560004310</v>
      </c>
      <c r="G74" s="5">
        <v>1368795962</v>
      </c>
      <c r="I74" s="5">
        <v>-7537920556</v>
      </c>
      <c r="J74" s="5">
        <v>-2151865643</v>
      </c>
      <c r="K74" s="5">
        <v>-4752767883</v>
      </c>
      <c r="L74" s="5">
        <v>3440159399</v>
      </c>
      <c r="M74" s="5">
        <v>-10908493265</v>
      </c>
      <c r="N74" s="5">
        <v>7705349570</v>
      </c>
      <c r="O74" s="5">
        <v>2067290312</v>
      </c>
    </row>
    <row r="75" spans="2:15" ht="15.5" x14ac:dyDescent="0.35">
      <c r="C75" t="s">
        <v>95</v>
      </c>
      <c r="D75" s="5">
        <v>-2427202529</v>
      </c>
      <c r="E75" s="5">
        <v>-6972787595</v>
      </c>
      <c r="F75" s="5">
        <v>-560004310</v>
      </c>
      <c r="G75" s="5">
        <v>1519095210</v>
      </c>
      <c r="I75" s="5">
        <v>-7532791905</v>
      </c>
      <c r="J75" s="5">
        <v>-2001566395</v>
      </c>
      <c r="K75" s="5">
        <v>-4891876870</v>
      </c>
      <c r="L75" s="5">
        <v>3478421293</v>
      </c>
      <c r="M75" s="5">
        <v>-10879629239</v>
      </c>
      <c r="N75" s="5">
        <v>7704389942</v>
      </c>
      <c r="O75" s="5">
        <v>2099202844</v>
      </c>
    </row>
    <row r="76" spans="2:15" ht="15.5" x14ac:dyDescent="0.35">
      <c r="C76" t="s">
        <v>96</v>
      </c>
      <c r="D76" s="5">
        <v>-2427202529</v>
      </c>
      <c r="E76" s="5">
        <v>-6972787595</v>
      </c>
      <c r="F76" s="5">
        <v>-560004310</v>
      </c>
      <c r="G76" s="5">
        <v>1519095210</v>
      </c>
      <c r="I76" s="5">
        <v>-7532791905</v>
      </c>
      <c r="J76" s="5">
        <v>-2001566395</v>
      </c>
      <c r="K76" s="5">
        <v>-4891876870</v>
      </c>
      <c r="L76" s="5">
        <v>3478421293</v>
      </c>
      <c r="M76" s="5">
        <v>-10879629239</v>
      </c>
      <c r="N76" s="5">
        <v>7704389942</v>
      </c>
      <c r="O76" s="5">
        <v>2099202844</v>
      </c>
    </row>
    <row r="78" spans="2:15" ht="15.5" x14ac:dyDescent="0.35">
      <c r="B78" t="s">
        <v>97</v>
      </c>
      <c r="C78" t="s">
        <v>98</v>
      </c>
    </row>
    <row r="79" spans="2:15" ht="15.5" x14ac:dyDescent="0.35">
      <c r="C79" t="s">
        <v>99</v>
      </c>
    </row>
    <row r="80" spans="2:15" ht="15.5" x14ac:dyDescent="0.35">
      <c r="C80" t="s">
        <v>20</v>
      </c>
      <c r="D80" s="5">
        <v>1253020265</v>
      </c>
      <c r="E80" s="5">
        <v>2030370056</v>
      </c>
      <c r="F80" s="5">
        <v>1242826956</v>
      </c>
      <c r="G80" s="5">
        <v>3166270645</v>
      </c>
      <c r="I80" s="5">
        <v>2030370056</v>
      </c>
      <c r="J80" s="5">
        <v>3166270645</v>
      </c>
      <c r="K80" s="5">
        <v>11682774167</v>
      </c>
      <c r="L80" s="5">
        <v>27112191759</v>
      </c>
      <c r="M80" s="5">
        <v>46236277226</v>
      </c>
      <c r="N80" s="5">
        <v>18388345452</v>
      </c>
      <c r="O80" s="5">
        <v>597745395</v>
      </c>
    </row>
    <row r="81" spans="3:15" ht="15.5" x14ac:dyDescent="0.35">
      <c r="C81" t="s">
        <v>100</v>
      </c>
      <c r="D81" s="5">
        <v>12707420094</v>
      </c>
      <c r="E81" s="5">
        <v>10072224294</v>
      </c>
      <c r="F81" s="5">
        <v>16242801233</v>
      </c>
      <c r="G81" s="5">
        <v>12982401242</v>
      </c>
      <c r="I81" s="5">
        <v>10072224294</v>
      </c>
      <c r="J81" s="5">
        <v>12982401242</v>
      </c>
      <c r="K81" s="5">
        <v>17012433119</v>
      </c>
      <c r="L81" s="5">
        <v>19940854230</v>
      </c>
      <c r="M81" s="5">
        <v>12794324724</v>
      </c>
      <c r="N81" s="5">
        <v>17938755562</v>
      </c>
      <c r="O81" s="5">
        <v>4977902009</v>
      </c>
    </row>
    <row r="82" spans="3:15" ht="15.5" x14ac:dyDescent="0.35">
      <c r="C82" t="s">
        <v>250</v>
      </c>
      <c r="D82" s="5">
        <v>966696747</v>
      </c>
      <c r="E82" s="5">
        <v>826695543</v>
      </c>
      <c r="F82" s="5">
        <v>204322134</v>
      </c>
      <c r="G82" s="5">
        <v>419757148</v>
      </c>
      <c r="I82" s="5">
        <v>826695543</v>
      </c>
      <c r="J82" s="5">
        <v>419757148</v>
      </c>
      <c r="K82" s="5">
        <v>23491765</v>
      </c>
      <c r="L82" s="5">
        <v>22407784</v>
      </c>
      <c r="M82" s="5">
        <v>614414110</v>
      </c>
      <c r="N82" s="5">
        <v>165875512</v>
      </c>
      <c r="O82" s="5">
        <v>6387687</v>
      </c>
    </row>
    <row r="83" spans="3:15" ht="15.5" x14ac:dyDescent="0.35">
      <c r="C83" t="s">
        <v>249</v>
      </c>
      <c r="D83" s="5">
        <v>2255721759</v>
      </c>
      <c r="E83" s="5">
        <v>1616330835</v>
      </c>
      <c r="I83" s="5">
        <v>1616330835</v>
      </c>
    </row>
    <row r="84" spans="3:15" ht="15.5" x14ac:dyDescent="0.35">
      <c r="C84" t="s">
        <v>251</v>
      </c>
      <c r="D84" s="5">
        <v>12707420094</v>
      </c>
      <c r="E84" s="5">
        <v>10072224294</v>
      </c>
      <c r="F84" s="5">
        <v>16242801233</v>
      </c>
      <c r="G84" s="5">
        <v>12982401242</v>
      </c>
      <c r="I84" s="5">
        <v>10072224294</v>
      </c>
      <c r="J84" s="5">
        <v>12982401242</v>
      </c>
      <c r="K84" s="5">
        <v>17012433119</v>
      </c>
      <c r="L84" s="5">
        <v>19940854230</v>
      </c>
      <c r="M84" s="5">
        <v>12794324724</v>
      </c>
      <c r="N84" s="5">
        <v>17938755562</v>
      </c>
      <c r="O84" s="5">
        <v>4977902009</v>
      </c>
    </row>
    <row r="85" spans="3:15" ht="15.5" x14ac:dyDescent="0.35">
      <c r="C85" t="s">
        <v>102</v>
      </c>
      <c r="N85" s="5">
        <v>25000000</v>
      </c>
      <c r="O85" s="5">
        <v>519500000</v>
      </c>
    </row>
    <row r="86" spans="3:15" ht="15.5" x14ac:dyDescent="0.35">
      <c r="C86" t="s">
        <v>83</v>
      </c>
      <c r="D86" s="5">
        <v>2491366956</v>
      </c>
      <c r="E86" s="5">
        <v>2491366956</v>
      </c>
      <c r="F86" s="5">
        <v>1931796896</v>
      </c>
      <c r="G86" s="5">
        <v>1931796896</v>
      </c>
      <c r="I86" s="5">
        <v>2491366956</v>
      </c>
      <c r="J86" s="5">
        <v>1931796896</v>
      </c>
      <c r="K86" s="5">
        <v>-832380420</v>
      </c>
      <c r="L86" s="5">
        <v>-715459897</v>
      </c>
      <c r="M86" s="5">
        <v>64523500</v>
      </c>
      <c r="N86" s="5">
        <v>35659474</v>
      </c>
      <c r="O86" s="5">
        <v>36619102</v>
      </c>
    </row>
    <row r="87" spans="3:15" ht="15.5" x14ac:dyDescent="0.35">
      <c r="C87" t="s">
        <v>104</v>
      </c>
      <c r="D87" s="5">
        <v>18746021633</v>
      </c>
      <c r="E87" s="5">
        <v>16702663312</v>
      </c>
      <c r="F87" s="5">
        <v>22881303205</v>
      </c>
      <c r="G87" s="5">
        <v>20985462355</v>
      </c>
      <c r="I87" s="5">
        <v>16702663312</v>
      </c>
      <c r="J87" s="5">
        <v>20985462355</v>
      </c>
      <c r="K87" s="5">
        <v>35563718209</v>
      </c>
      <c r="L87" s="5">
        <v>55321668948</v>
      </c>
      <c r="M87" s="5">
        <v>62379014404</v>
      </c>
      <c r="N87" s="5">
        <v>37477454725</v>
      </c>
      <c r="O87" s="5">
        <v>5585405713</v>
      </c>
    </row>
    <row r="88" spans="3:15" ht="15.5" x14ac:dyDescent="0.35">
      <c r="C88" t="s">
        <v>105</v>
      </c>
    </row>
    <row r="89" spans="3:15" ht="15.5" x14ac:dyDescent="0.35">
      <c r="C89" t="s">
        <v>252</v>
      </c>
      <c r="N89" s="5">
        <v>25000000</v>
      </c>
      <c r="O89" s="5">
        <v>519500000</v>
      </c>
    </row>
    <row r="90" spans="3:15" ht="15.5" x14ac:dyDescent="0.35">
      <c r="C90" t="s">
        <v>109</v>
      </c>
      <c r="D90" s="5">
        <v>7123926533</v>
      </c>
      <c r="E90" s="5">
        <v>7123926533</v>
      </c>
      <c r="F90" s="5">
        <v>6390169257</v>
      </c>
      <c r="G90" s="5">
        <v>6390169257</v>
      </c>
      <c r="I90" s="5">
        <v>7123926533</v>
      </c>
      <c r="J90" s="5">
        <v>6390169257</v>
      </c>
      <c r="K90" s="5">
        <v>5102750434</v>
      </c>
      <c r="L90" s="5">
        <v>2431115678</v>
      </c>
      <c r="M90" s="5">
        <v>3127382361</v>
      </c>
      <c r="N90" s="5">
        <v>568515474</v>
      </c>
      <c r="O90" s="5">
        <v>397294222</v>
      </c>
    </row>
    <row r="91" spans="3:15" ht="15.5" x14ac:dyDescent="0.35">
      <c r="C91" t="s">
        <v>107</v>
      </c>
      <c r="D91" s="5">
        <v>21365316660</v>
      </c>
      <c r="E91" s="5">
        <v>21599112530</v>
      </c>
      <c r="F91" s="5">
        <v>22055598136</v>
      </c>
      <c r="G91" s="5">
        <v>22550830016</v>
      </c>
      <c r="I91" s="5">
        <v>21599112530</v>
      </c>
      <c r="J91" s="5">
        <v>22550830016</v>
      </c>
      <c r="K91" s="5">
        <v>20671109507</v>
      </c>
      <c r="L91" s="5">
        <v>2143719485</v>
      </c>
      <c r="M91" s="5">
        <v>1439341307</v>
      </c>
      <c r="N91" s="5">
        <v>216265113</v>
      </c>
      <c r="O91" s="5">
        <v>85253450</v>
      </c>
    </row>
    <row r="92" spans="3:15" ht="15.5" x14ac:dyDescent="0.35">
      <c r="C92" t="s">
        <v>108</v>
      </c>
      <c r="D92" s="5">
        <v>34438304275</v>
      </c>
      <c r="E92" s="5">
        <v>34233325987</v>
      </c>
      <c r="F92" s="5">
        <v>33615020670</v>
      </c>
      <c r="G92" s="5">
        <v>33067009988</v>
      </c>
      <c r="I92" s="5">
        <v>34233325987</v>
      </c>
      <c r="J92" s="5">
        <v>33067009988</v>
      </c>
      <c r="K92" s="5">
        <v>24328280598</v>
      </c>
      <c r="L92" s="5">
        <v>13009062813</v>
      </c>
      <c r="M92" s="5">
        <v>1981260383</v>
      </c>
    </row>
    <row r="93" spans="3:15" ht="15.5" x14ac:dyDescent="0.35">
      <c r="C93" t="s">
        <v>396</v>
      </c>
      <c r="D93" s="5">
        <v>3291563240</v>
      </c>
      <c r="E93" s="5">
        <v>3291563240</v>
      </c>
      <c r="F93" s="5">
        <v>3291563240</v>
      </c>
      <c r="G93" s="5">
        <v>3291563240</v>
      </c>
      <c r="I93" s="5">
        <v>3291563240</v>
      </c>
      <c r="J93" s="5">
        <v>3291563240</v>
      </c>
      <c r="K93" s="5">
        <v>3291563240</v>
      </c>
      <c r="L93" s="5">
        <v>2181110502</v>
      </c>
    </row>
    <row r="94" spans="3:15" ht="15.5" x14ac:dyDescent="0.35">
      <c r="C94" t="s">
        <v>110</v>
      </c>
      <c r="D94" s="5">
        <v>66383251838</v>
      </c>
      <c r="E94" s="5">
        <v>66422087920</v>
      </c>
      <c r="F94" s="5">
        <v>65525271354</v>
      </c>
      <c r="G94" s="5">
        <v>68728685382</v>
      </c>
      <c r="I94" s="5">
        <v>66422087920</v>
      </c>
      <c r="J94" s="5">
        <v>68728685382</v>
      </c>
      <c r="K94" s="5">
        <v>60872469135</v>
      </c>
      <c r="L94" s="5">
        <v>30649310205</v>
      </c>
      <c r="M94" s="5">
        <v>6910150718</v>
      </c>
      <c r="N94" s="5">
        <v>933208842</v>
      </c>
      <c r="O94" s="5">
        <v>1279839832</v>
      </c>
    </row>
    <row r="95" spans="3:15" ht="15.5" x14ac:dyDescent="0.35">
      <c r="C95" t="s">
        <v>111</v>
      </c>
      <c r="D95" s="5">
        <v>85129273471</v>
      </c>
      <c r="E95" s="5">
        <v>83124751232</v>
      </c>
      <c r="F95" s="5">
        <v>88406574559</v>
      </c>
      <c r="G95" s="5">
        <v>89714147737</v>
      </c>
      <c r="I95" s="5">
        <v>83124751232</v>
      </c>
      <c r="J95" s="5">
        <v>89714147737</v>
      </c>
      <c r="K95" s="5">
        <v>96436187344</v>
      </c>
      <c r="L95" s="5">
        <v>85970979153</v>
      </c>
      <c r="M95" s="5">
        <v>69289165122</v>
      </c>
      <c r="N95" s="5">
        <v>38410663567</v>
      </c>
      <c r="O95" s="5">
        <v>6865245545</v>
      </c>
    </row>
    <row r="96" spans="3:15" ht="15.5" x14ac:dyDescent="0.35">
      <c r="C96" t="s">
        <v>112</v>
      </c>
    </row>
    <row r="97" spans="3:15" ht="15.5" x14ac:dyDescent="0.35">
      <c r="C97" t="s">
        <v>113</v>
      </c>
    </row>
    <row r="98" spans="3:15" ht="15.5" x14ac:dyDescent="0.35">
      <c r="C98" t="s">
        <v>114</v>
      </c>
      <c r="D98" s="5">
        <v>18285795097</v>
      </c>
      <c r="E98" s="5">
        <v>13296076544</v>
      </c>
      <c r="F98" s="5">
        <v>10909148668</v>
      </c>
      <c r="G98" s="5">
        <v>9365669287</v>
      </c>
      <c r="I98" s="5">
        <v>13296076544</v>
      </c>
      <c r="J98" s="5">
        <v>9365669287</v>
      </c>
      <c r="K98" s="5">
        <v>7909410339</v>
      </c>
      <c r="L98" s="5">
        <v>2598455619</v>
      </c>
      <c r="M98" s="5">
        <v>1449571274</v>
      </c>
      <c r="N98" s="5">
        <v>3359842068</v>
      </c>
      <c r="O98" s="5">
        <v>713374894</v>
      </c>
    </row>
    <row r="99" spans="3:15" ht="15.5" x14ac:dyDescent="0.35">
      <c r="C99" t="s">
        <v>115</v>
      </c>
    </row>
    <row r="100" spans="3:15" ht="15.5" x14ac:dyDescent="0.35">
      <c r="C100" t="s">
        <v>253</v>
      </c>
      <c r="D100" s="5">
        <v>1996940107</v>
      </c>
      <c r="E100" s="5">
        <v>2208851714</v>
      </c>
      <c r="F100" s="5">
        <v>3034917628</v>
      </c>
      <c r="G100" s="5">
        <v>3415897352</v>
      </c>
      <c r="I100" s="5">
        <v>2208851714</v>
      </c>
      <c r="J100" s="5">
        <v>3415897352</v>
      </c>
      <c r="K100" s="5">
        <v>2399636378</v>
      </c>
      <c r="L100" s="5">
        <v>488371176</v>
      </c>
      <c r="M100" s="5">
        <v>566234314</v>
      </c>
      <c r="N100" s="5">
        <v>219080880</v>
      </c>
      <c r="O100" s="5">
        <v>7197450</v>
      </c>
    </row>
    <row r="101" spans="3:15" ht="15.5" x14ac:dyDescent="0.35">
      <c r="C101" t="s">
        <v>118</v>
      </c>
    </row>
    <row r="102" spans="3:15" ht="15.5" x14ac:dyDescent="0.35">
      <c r="C102" t="s">
        <v>254</v>
      </c>
      <c r="D102" s="5">
        <v>3222418506</v>
      </c>
      <c r="E102" s="5">
        <v>2443026378</v>
      </c>
      <c r="F102" s="5">
        <v>204322134</v>
      </c>
      <c r="G102" s="5">
        <v>419757148</v>
      </c>
      <c r="I102" s="5">
        <v>2443026378</v>
      </c>
      <c r="J102" s="5">
        <v>419757148</v>
      </c>
      <c r="K102" s="5">
        <v>23491765</v>
      </c>
      <c r="L102" s="5">
        <v>22407784</v>
      </c>
      <c r="M102" s="5">
        <v>614414110</v>
      </c>
      <c r="N102" s="5">
        <v>165875512</v>
      </c>
      <c r="O102" s="5">
        <v>6387687</v>
      </c>
    </row>
    <row r="103" spans="3:15" ht="15.5" x14ac:dyDescent="0.35">
      <c r="C103" t="s">
        <v>116</v>
      </c>
      <c r="D103" s="5">
        <v>5884239467</v>
      </c>
      <c r="E103" s="5">
        <v>3540714413</v>
      </c>
      <c r="F103" s="5">
        <v>3669076203</v>
      </c>
      <c r="G103" s="5">
        <v>789016906</v>
      </c>
      <c r="I103" s="5">
        <v>3540714413</v>
      </c>
      <c r="J103" s="5">
        <v>789016906</v>
      </c>
      <c r="K103" s="5">
        <v>2656417142</v>
      </c>
      <c r="L103" s="5">
        <v>522326409</v>
      </c>
      <c r="M103" s="5">
        <v>26446608</v>
      </c>
    </row>
    <row r="104" spans="3:15" ht="15.5" x14ac:dyDescent="0.35">
      <c r="C104" t="s">
        <v>117</v>
      </c>
      <c r="D104" s="5">
        <v>4145988313</v>
      </c>
      <c r="E104" s="5">
        <v>2378657990</v>
      </c>
      <c r="F104" s="5">
        <v>2046059747</v>
      </c>
      <c r="G104" s="5">
        <v>1284492957</v>
      </c>
      <c r="I104" s="5">
        <v>2378657990</v>
      </c>
      <c r="J104" s="5">
        <v>1284492957</v>
      </c>
      <c r="K104" s="5">
        <v>1719774411</v>
      </c>
      <c r="L104" s="5">
        <v>776538628</v>
      </c>
      <c r="M104" s="5">
        <v>242476242</v>
      </c>
      <c r="N104" s="5">
        <v>2926457422</v>
      </c>
      <c r="O104" s="5">
        <v>432640164</v>
      </c>
    </row>
    <row r="105" spans="3:15" ht="15.5" x14ac:dyDescent="0.35">
      <c r="C105" t="s">
        <v>120</v>
      </c>
    </row>
    <row r="106" spans="3:15" ht="15.5" x14ac:dyDescent="0.35">
      <c r="C106" t="s">
        <v>313</v>
      </c>
      <c r="D106" s="5">
        <v>8550973564</v>
      </c>
      <c r="E106" s="5">
        <v>9073967349</v>
      </c>
      <c r="F106" s="5">
        <v>10229185582</v>
      </c>
      <c r="G106" s="5">
        <v>12260473831</v>
      </c>
      <c r="I106" s="5">
        <v>9073967349</v>
      </c>
      <c r="J106" s="5">
        <v>12260473831</v>
      </c>
      <c r="K106" s="5">
        <v>18253304802</v>
      </c>
      <c r="L106" s="5">
        <v>9116251829</v>
      </c>
    </row>
    <row r="107" spans="3:15" ht="15.5" x14ac:dyDescent="0.35">
      <c r="C107" t="s">
        <v>121</v>
      </c>
      <c r="D107" s="5">
        <v>1680361665</v>
      </c>
      <c r="E107" s="5">
        <v>1314726602</v>
      </c>
      <c r="F107" s="5">
        <v>618416710</v>
      </c>
      <c r="G107" s="5">
        <v>2052551256</v>
      </c>
      <c r="I107" s="5">
        <v>1314726602</v>
      </c>
      <c r="J107" s="5">
        <v>2052551256</v>
      </c>
      <c r="K107" s="5">
        <v>666818618</v>
      </c>
      <c r="L107" s="5">
        <v>99320031</v>
      </c>
      <c r="N107" s="5">
        <v>48428254</v>
      </c>
      <c r="O107" s="5">
        <v>267149593</v>
      </c>
    </row>
    <row r="108" spans="3:15" ht="15.5" x14ac:dyDescent="0.35">
      <c r="C108" t="s">
        <v>122</v>
      </c>
      <c r="D108" s="5">
        <v>10458752286</v>
      </c>
      <c r="E108" s="5">
        <v>10981746071</v>
      </c>
      <c r="F108" s="5">
        <v>11678218528</v>
      </c>
      <c r="G108" s="5">
        <v>13709506777</v>
      </c>
      <c r="I108" s="5">
        <v>10981746071</v>
      </c>
      <c r="J108" s="5">
        <v>13709506777</v>
      </c>
      <c r="K108" s="5">
        <v>19400628515</v>
      </c>
      <c r="L108" s="5">
        <v>9854683840</v>
      </c>
      <c r="M108" s="5">
        <v>137550203</v>
      </c>
      <c r="N108" s="5">
        <v>55260570</v>
      </c>
      <c r="O108" s="5">
        <v>286961027</v>
      </c>
    </row>
    <row r="109" spans="3:15" ht="15.5" x14ac:dyDescent="0.35">
      <c r="C109" t="s">
        <v>123</v>
      </c>
      <c r="D109" s="5">
        <v>10458752286</v>
      </c>
      <c r="E109" s="5">
        <v>10981746071</v>
      </c>
      <c r="F109" s="5">
        <v>11678218528</v>
      </c>
      <c r="G109" s="5">
        <v>13709506777</v>
      </c>
      <c r="I109" s="5">
        <v>10981746071</v>
      </c>
      <c r="J109" s="5">
        <v>13709506777</v>
      </c>
      <c r="K109" s="5">
        <v>19400628515</v>
      </c>
      <c r="L109" s="5">
        <v>9854683840</v>
      </c>
      <c r="M109" s="5">
        <v>137550203</v>
      </c>
      <c r="N109" s="5">
        <v>55260570</v>
      </c>
      <c r="O109" s="5">
        <v>286961027</v>
      </c>
    </row>
    <row r="110" spans="3:15" ht="15.5" x14ac:dyDescent="0.35">
      <c r="C110" t="s">
        <v>124</v>
      </c>
    </row>
    <row r="111" spans="3:15" ht="15.5" x14ac:dyDescent="0.35">
      <c r="C111" t="s">
        <v>125</v>
      </c>
      <c r="D111" s="5">
        <v>8550973564</v>
      </c>
      <c r="E111" s="5">
        <v>9073967349</v>
      </c>
      <c r="F111" s="5">
        <v>10229185582</v>
      </c>
      <c r="G111" s="5">
        <v>12260473831</v>
      </c>
      <c r="I111" s="5">
        <v>9073967349</v>
      </c>
      <c r="J111" s="5">
        <v>12260473831</v>
      </c>
      <c r="K111" s="5">
        <v>18253304802</v>
      </c>
      <c r="L111" s="5">
        <v>9116251829</v>
      </c>
      <c r="O111" s="5">
        <v>259392567</v>
      </c>
    </row>
    <row r="112" spans="3:15" ht="15.5" x14ac:dyDescent="0.35">
      <c r="C112" t="s">
        <v>126</v>
      </c>
      <c r="D112" s="5">
        <v>28744547383</v>
      </c>
      <c r="E112" s="5">
        <v>24277822615</v>
      </c>
      <c r="F112" s="5">
        <v>22587367196</v>
      </c>
      <c r="G112" s="5">
        <v>23075176064</v>
      </c>
      <c r="I112" s="5">
        <v>24277822615</v>
      </c>
      <c r="J112" s="5">
        <v>23075176064</v>
      </c>
      <c r="K112" s="5">
        <v>27310038854</v>
      </c>
      <c r="L112" s="5">
        <v>12453139459</v>
      </c>
      <c r="M112" s="5">
        <v>1587121477</v>
      </c>
      <c r="N112" s="5">
        <v>3415102638</v>
      </c>
      <c r="O112" s="5">
        <v>1000335921</v>
      </c>
    </row>
    <row r="113" spans="2:15" ht="15.5" x14ac:dyDescent="0.35">
      <c r="C113" t="s">
        <v>127</v>
      </c>
    </row>
    <row r="114" spans="2:15" ht="15.5" x14ac:dyDescent="0.35">
      <c r="C114" t="s">
        <v>128</v>
      </c>
      <c r="D114" s="5">
        <v>39342315000</v>
      </c>
      <c r="E114" s="5">
        <v>3934231500</v>
      </c>
      <c r="F114" s="5">
        <v>3934231500</v>
      </c>
      <c r="G114" s="5">
        <v>3934231500</v>
      </c>
      <c r="I114" s="5">
        <v>3934231500</v>
      </c>
      <c r="J114" s="5">
        <v>3934231500</v>
      </c>
      <c r="K114" s="5">
        <v>3934231500</v>
      </c>
      <c r="L114" s="5">
        <v>3934231500</v>
      </c>
      <c r="M114" s="5">
        <v>3934231500</v>
      </c>
      <c r="N114" s="5">
        <v>3147031500</v>
      </c>
      <c r="O114" s="5">
        <v>250000000</v>
      </c>
    </row>
    <row r="115" spans="2:15" ht="15.5" x14ac:dyDescent="0.35">
      <c r="C115" t="s">
        <v>129</v>
      </c>
      <c r="D115" s="5">
        <v>27778997381</v>
      </c>
      <c r="E115" s="5">
        <v>63187080881</v>
      </c>
      <c r="F115" s="5">
        <v>63187080881</v>
      </c>
      <c r="G115" s="5">
        <v>63187080881</v>
      </c>
      <c r="I115" s="5">
        <v>63187080881</v>
      </c>
      <c r="J115" s="5">
        <v>63187080881</v>
      </c>
      <c r="K115" s="5">
        <v>63500629590</v>
      </c>
      <c r="L115" s="5">
        <v>63500629590</v>
      </c>
      <c r="M115" s="5">
        <v>63500629590</v>
      </c>
      <c r="N115" s="5">
        <v>20701717635</v>
      </c>
    </row>
    <row r="116" spans="2:15" ht="15.5" x14ac:dyDescent="0.35">
      <c r="C116" t="s">
        <v>130</v>
      </c>
      <c r="D116" s="5">
        <v>-17116855319</v>
      </c>
      <c r="E116" s="5">
        <v>-14800830008</v>
      </c>
      <c r="F116" s="5">
        <v>-7880170972</v>
      </c>
      <c r="G116" s="5">
        <v>-7201808096</v>
      </c>
      <c r="I116" s="5">
        <v>-14800830008</v>
      </c>
      <c r="J116" s="5">
        <v>-7201808096</v>
      </c>
      <c r="K116" s="5">
        <v>-4006866107</v>
      </c>
      <c r="L116" s="5">
        <v>1957599077</v>
      </c>
      <c r="M116" s="5">
        <v>202659055</v>
      </c>
      <c r="N116" s="5">
        <v>11111152320</v>
      </c>
      <c r="O116" s="5">
        <v>5615496391</v>
      </c>
    </row>
    <row r="117" spans="2:15" ht="15.5" x14ac:dyDescent="0.35">
      <c r="C117" t="s">
        <v>257</v>
      </c>
      <c r="D117" s="5">
        <v>1466278577</v>
      </c>
      <c r="E117" s="5">
        <v>1466278577</v>
      </c>
      <c r="F117" s="5">
        <v>1466278577</v>
      </c>
      <c r="G117" s="5">
        <v>1466278577</v>
      </c>
      <c r="I117" s="5">
        <v>1466278577</v>
      </c>
      <c r="J117" s="5">
        <v>1466278577</v>
      </c>
      <c r="K117" s="5">
        <v>1466278577</v>
      </c>
      <c r="L117" s="5">
        <v>1116670227</v>
      </c>
      <c r="M117" s="5">
        <v>1116670227</v>
      </c>
      <c r="N117" s="5">
        <v>1116670227</v>
      </c>
    </row>
    <row r="118" spans="2:15" ht="15.5" x14ac:dyDescent="0.35">
      <c r="C118" t="s">
        <v>258</v>
      </c>
      <c r="D118" s="5">
        <v>-18583133896</v>
      </c>
      <c r="E118" s="5">
        <v>-16267108585</v>
      </c>
      <c r="F118" s="5">
        <v>-9346449549</v>
      </c>
      <c r="G118" s="5">
        <v>-8668086673</v>
      </c>
      <c r="I118" s="5">
        <v>-16267108585</v>
      </c>
      <c r="J118" s="5">
        <v>-8668086673</v>
      </c>
      <c r="K118" s="5">
        <v>-5473144684</v>
      </c>
      <c r="L118" s="5">
        <v>840928850</v>
      </c>
      <c r="M118" s="5">
        <v>-914011172</v>
      </c>
      <c r="N118" s="5">
        <v>9994482093</v>
      </c>
      <c r="O118" s="5">
        <v>5615496391</v>
      </c>
    </row>
    <row r="119" spans="2:15" ht="15.5" x14ac:dyDescent="0.35">
      <c r="C119" t="s">
        <v>259</v>
      </c>
      <c r="D119" s="5">
        <v>-17116855319</v>
      </c>
      <c r="E119" s="5">
        <v>-14800830008</v>
      </c>
      <c r="F119" s="5">
        <v>-7880170972</v>
      </c>
      <c r="G119" s="5">
        <v>-7201808096</v>
      </c>
      <c r="I119" s="5">
        <v>-14800830008</v>
      </c>
      <c r="J119" s="5">
        <v>-7201808096</v>
      </c>
      <c r="K119" s="5">
        <v>-4006866107</v>
      </c>
      <c r="L119" s="5">
        <v>1957599077</v>
      </c>
      <c r="M119" s="5">
        <v>202659055</v>
      </c>
      <c r="N119" s="5">
        <v>11111152320</v>
      </c>
      <c r="O119" s="5">
        <v>5615496391</v>
      </c>
    </row>
    <row r="120" spans="2:15" ht="15.5" x14ac:dyDescent="0.35">
      <c r="C120" t="s">
        <v>131</v>
      </c>
      <c r="D120" s="5">
        <v>3888902070</v>
      </c>
      <c r="E120" s="5">
        <v>4035079288</v>
      </c>
      <c r="F120" s="5">
        <v>4646269058</v>
      </c>
      <c r="G120" s="5">
        <v>4787670492</v>
      </c>
      <c r="I120" s="5">
        <v>4035079288</v>
      </c>
      <c r="J120" s="5">
        <v>4787670492</v>
      </c>
      <c r="K120" s="5">
        <v>6530533928</v>
      </c>
      <c r="L120" s="5">
        <v>4840839424</v>
      </c>
      <c r="O120" s="5">
        <v>-37205869</v>
      </c>
    </row>
    <row r="121" spans="2:15" ht="15.5" x14ac:dyDescent="0.35">
      <c r="C121" t="s">
        <v>10</v>
      </c>
      <c r="D121" s="5">
        <v>56384726088</v>
      </c>
      <c r="E121" s="5">
        <v>58846928617</v>
      </c>
      <c r="F121" s="5">
        <v>65819207363</v>
      </c>
      <c r="G121" s="5">
        <v>66638971673</v>
      </c>
      <c r="I121" s="5">
        <v>58846928617</v>
      </c>
      <c r="J121" s="5">
        <v>66638971673</v>
      </c>
      <c r="K121" s="5">
        <v>69126148491</v>
      </c>
      <c r="L121" s="5">
        <v>73517839694</v>
      </c>
      <c r="M121" s="5">
        <v>67702043645</v>
      </c>
      <c r="N121" s="5">
        <v>34995560929</v>
      </c>
      <c r="O121" s="5">
        <v>5864909624</v>
      </c>
    </row>
    <row r="122" spans="2:15" ht="15.5" x14ac:dyDescent="0.35">
      <c r="C122" t="s">
        <v>132</v>
      </c>
      <c r="D122" s="5">
        <v>85129273471</v>
      </c>
      <c r="E122" s="5">
        <v>83124751232</v>
      </c>
      <c r="F122" s="5">
        <v>88406574559</v>
      </c>
      <c r="G122" s="5">
        <v>89714147737</v>
      </c>
      <c r="I122" s="5">
        <v>83124751232</v>
      </c>
      <c r="J122" s="5">
        <v>89714147737</v>
      </c>
      <c r="K122" s="5">
        <v>96436187345</v>
      </c>
      <c r="L122" s="5">
        <v>85970979153</v>
      </c>
      <c r="M122" s="5">
        <v>69289165122</v>
      </c>
      <c r="N122" s="5">
        <v>38410663567</v>
      </c>
      <c r="O122" s="5">
        <v>6865245545</v>
      </c>
    </row>
    <row r="123" spans="2:15" ht="15.5" x14ac:dyDescent="0.35">
      <c r="C123" t="s">
        <v>133</v>
      </c>
      <c r="D123" s="5">
        <v>983557875</v>
      </c>
      <c r="E123" s="5">
        <v>983557875</v>
      </c>
      <c r="F123" s="5">
        <v>983557875</v>
      </c>
      <c r="G123" s="5">
        <v>983557875</v>
      </c>
      <c r="I123" s="5">
        <v>983557875</v>
      </c>
      <c r="J123" s="5">
        <v>983557875</v>
      </c>
      <c r="K123" s="5">
        <v>983557875</v>
      </c>
      <c r="L123" s="5">
        <v>983557875</v>
      </c>
      <c r="M123" s="5">
        <v>983557875</v>
      </c>
      <c r="N123" s="5">
        <v>983557875</v>
      </c>
      <c r="O123" s="5">
        <v>786757875</v>
      </c>
    </row>
    <row r="125" spans="2:15" ht="15.5" x14ac:dyDescent="0.35">
      <c r="B125" t="s">
        <v>134</v>
      </c>
      <c r="C125" t="s">
        <v>135</v>
      </c>
      <c r="D125" s="5">
        <v>486100704</v>
      </c>
      <c r="E125" s="5">
        <v>3000284581</v>
      </c>
      <c r="F125" s="5">
        <v>-223008713</v>
      </c>
      <c r="G125" s="5">
        <v>7690546581</v>
      </c>
      <c r="I125" s="5">
        <v>2777275868</v>
      </c>
      <c r="J125" s="5">
        <v>4415092996</v>
      </c>
      <c r="K125" s="5">
        <v>3675846832</v>
      </c>
      <c r="L125" s="5">
        <v>-5758569629</v>
      </c>
      <c r="M125" s="5">
        <v>-11041810197</v>
      </c>
      <c r="N125" s="5">
        <v>-3106818476</v>
      </c>
      <c r="O125" s="5">
        <v>603555903</v>
      </c>
    </row>
    <row r="126" spans="2:15" ht="15.5" x14ac:dyDescent="0.35">
      <c r="C126" t="s">
        <v>136</v>
      </c>
      <c r="D126" s="5">
        <v>5786338888</v>
      </c>
      <c r="E126" s="5">
        <v>10155771303</v>
      </c>
      <c r="F126" s="5">
        <v>9959202379</v>
      </c>
      <c r="G126" s="5">
        <v>14355836290</v>
      </c>
      <c r="I126" s="5">
        <v>20114973682</v>
      </c>
      <c r="J126" s="5">
        <v>26064812958</v>
      </c>
      <c r="K126" s="5">
        <v>30398520351</v>
      </c>
      <c r="L126" s="5">
        <v>25224707191</v>
      </c>
      <c r="M126" s="5">
        <v>9512735087</v>
      </c>
      <c r="N126" s="5">
        <v>8524129437</v>
      </c>
      <c r="O126" s="5">
        <v>4185545538</v>
      </c>
    </row>
    <row r="127" spans="2:15" ht="15.5" x14ac:dyDescent="0.35">
      <c r="C127" t="s">
        <v>500</v>
      </c>
      <c r="D127" s="5">
        <v>-999908832</v>
      </c>
      <c r="E127" s="5">
        <v>-1984503604</v>
      </c>
      <c r="F127" s="5">
        <v>-3191672161</v>
      </c>
      <c r="G127" s="5">
        <v>-1170788059</v>
      </c>
      <c r="I127" s="5">
        <v>-5176175765</v>
      </c>
      <c r="J127" s="5">
        <v>-5124575469</v>
      </c>
      <c r="K127" s="5">
        <v>-11120018608</v>
      </c>
      <c r="L127" s="5">
        <v>-17541074924</v>
      </c>
      <c r="M127" s="5">
        <v>-10670531594</v>
      </c>
      <c r="N127" s="5">
        <v>-9154903156</v>
      </c>
      <c r="O127" s="5">
        <v>-2457045408</v>
      </c>
    </row>
    <row r="128" spans="2:15" ht="15.5" x14ac:dyDescent="0.35">
      <c r="C128" t="s">
        <v>696</v>
      </c>
      <c r="D128" s="5">
        <v>-5790621693</v>
      </c>
      <c r="E128" s="5">
        <v>-5684918785</v>
      </c>
      <c r="F128" s="5">
        <v>-6075015756</v>
      </c>
      <c r="G128" s="5">
        <v>-5415544220</v>
      </c>
      <c r="I128" s="5">
        <v>-11759934541</v>
      </c>
      <c r="J128" s="5">
        <v>-16099291717</v>
      </c>
      <c r="K128" s="5">
        <v>-16223094889</v>
      </c>
      <c r="L128" s="5">
        <v>-12067111833</v>
      </c>
      <c r="M128" s="5">
        <v>-8616487715</v>
      </c>
      <c r="N128" s="5">
        <v>-2298236703</v>
      </c>
      <c r="O128" s="5">
        <v>-1067903044</v>
      </c>
    </row>
    <row r="129" spans="3:15" ht="15.5" x14ac:dyDescent="0.35">
      <c r="C129" t="s">
        <v>624</v>
      </c>
      <c r="D129" s="5">
        <v>3821867</v>
      </c>
      <c r="E129" s="5">
        <v>235054038</v>
      </c>
      <c r="F129" s="5">
        <v>29666418</v>
      </c>
      <c r="G129" s="5">
        <v>-66814336</v>
      </c>
      <c r="I129" s="5">
        <v>264720456</v>
      </c>
      <c r="J129" s="5">
        <v>-16739780</v>
      </c>
      <c r="K129" s="5">
        <v>301386089</v>
      </c>
      <c r="L129" s="5">
        <v>580483286</v>
      </c>
      <c r="M129" s="5">
        <v>444640733</v>
      </c>
      <c r="N129" s="5">
        <v>36014200</v>
      </c>
      <c r="O129" s="5">
        <v>8425621</v>
      </c>
    </row>
    <row r="130" spans="3:15" ht="15.5" x14ac:dyDescent="0.35">
      <c r="C130" t="s">
        <v>502</v>
      </c>
      <c r="D130" s="5">
        <v>-135431345</v>
      </c>
      <c r="E130" s="5">
        <v>-400392569</v>
      </c>
      <c r="F130" s="5">
        <v>-191996715</v>
      </c>
      <c r="G130" s="5">
        <v>-1058208489</v>
      </c>
      <c r="I130" s="5">
        <v>-592389284</v>
      </c>
      <c r="J130" s="5">
        <v>-1075524449</v>
      </c>
      <c r="K130" s="5">
        <v>-166928786</v>
      </c>
      <c r="L130" s="5">
        <v>-218337026</v>
      </c>
      <c r="M130" s="5">
        <v>-31539279</v>
      </c>
      <c r="N130" s="5">
        <v>-7307466</v>
      </c>
      <c r="O130" s="5">
        <v>-2026413</v>
      </c>
    </row>
    <row r="131" spans="3:15" ht="15.5" x14ac:dyDescent="0.35">
      <c r="C131" t="s">
        <v>363</v>
      </c>
      <c r="D131" s="5">
        <v>1621901819</v>
      </c>
      <c r="E131" s="5">
        <v>661652980</v>
      </c>
      <c r="F131" s="5">
        <v>-753192878</v>
      </c>
      <c r="G131" s="5">
        <v>1786123246</v>
      </c>
      <c r="I131" s="5">
        <v>-91539898</v>
      </c>
      <c r="J131" s="5">
        <v>666411453</v>
      </c>
      <c r="K131" s="5">
        <v>920384510</v>
      </c>
      <c r="L131" s="5">
        <v>-1706508631</v>
      </c>
      <c r="M131" s="5">
        <v>-1681872629</v>
      </c>
      <c r="N131" s="5">
        <v>-206514788</v>
      </c>
      <c r="O131" s="5">
        <v>-69773694</v>
      </c>
    </row>
    <row r="132" spans="3:15" ht="15.5" x14ac:dyDescent="0.35">
      <c r="C132" t="s">
        <v>697</v>
      </c>
      <c r="E132" s="5">
        <v>17621218</v>
      </c>
      <c r="G132" s="5">
        <v>-740057851</v>
      </c>
      <c r="I132" s="5">
        <v>17621218</v>
      </c>
      <c r="K132" s="5">
        <v>-434401835</v>
      </c>
      <c r="L132" s="5">
        <v>-30727692</v>
      </c>
      <c r="M132" s="5">
        <v>1245200</v>
      </c>
      <c r="O132" s="5">
        <v>6333303</v>
      </c>
    </row>
    <row r="133" spans="3:15" ht="15.5" x14ac:dyDescent="0.35">
      <c r="C133" t="s">
        <v>144</v>
      </c>
      <c r="D133" s="5">
        <v>451602061</v>
      </c>
      <c r="E133" s="5">
        <v>-2864522857</v>
      </c>
      <c r="F133" s="5">
        <v>-136340975</v>
      </c>
      <c r="G133" s="5">
        <v>-2667666984</v>
      </c>
      <c r="I133" s="5">
        <v>-3000863832</v>
      </c>
      <c r="J133" s="5">
        <v>-7966834190</v>
      </c>
      <c r="K133" s="5">
        <v>9206047747</v>
      </c>
      <c r="L133" s="5">
        <v>11770482263</v>
      </c>
      <c r="M133" s="5">
        <v>42798911955</v>
      </c>
      <c r="N133" s="5">
        <v>21044929850</v>
      </c>
      <c r="O133" s="5">
        <v>120000000</v>
      </c>
    </row>
    <row r="134" spans="3:15" ht="15.5" x14ac:dyDescent="0.35">
      <c r="C134" t="s">
        <v>145</v>
      </c>
      <c r="D134" s="5">
        <v>-1715052556</v>
      </c>
      <c r="E134" s="5">
        <v>651781376</v>
      </c>
      <c r="F134" s="5">
        <v>-1564094001</v>
      </c>
      <c r="G134" s="5">
        <v>-9585882954</v>
      </c>
      <c r="I134" s="5">
        <v>-912312625</v>
      </c>
      <c r="J134" s="5">
        <v>-4964762328</v>
      </c>
      <c r="K134" s="5">
        <v>-28311312170</v>
      </c>
      <c r="L134" s="5">
        <v>-25135998103</v>
      </c>
      <c r="M134" s="5">
        <v>-3909169984</v>
      </c>
      <c r="N134" s="5">
        <v>-147511317</v>
      </c>
      <c r="O134" s="5">
        <v>-448296294</v>
      </c>
    </row>
    <row r="135" spans="3:15" ht="15.5" x14ac:dyDescent="0.35">
      <c r="C135" t="s">
        <v>698</v>
      </c>
      <c r="M135" s="5">
        <v>25000000</v>
      </c>
      <c r="N135" s="5">
        <v>50000000</v>
      </c>
      <c r="O135" s="5">
        <v>40000000</v>
      </c>
    </row>
    <row r="136" spans="3:15" ht="15.5" x14ac:dyDescent="0.35">
      <c r="C136" t="s">
        <v>699</v>
      </c>
      <c r="E136" s="5">
        <v>3124944589</v>
      </c>
      <c r="G136" s="5">
        <v>-2605449856</v>
      </c>
      <c r="I136" s="5">
        <v>3124944589</v>
      </c>
      <c r="J136" s="5">
        <v>4644550144</v>
      </c>
      <c r="K136" s="5">
        <v>3088174713</v>
      </c>
      <c r="L136" s="5">
        <v>-11020647737</v>
      </c>
    </row>
    <row r="137" spans="3:15" ht="15.5" x14ac:dyDescent="0.35">
      <c r="C137" t="s">
        <v>700</v>
      </c>
      <c r="E137" s="5">
        <v>306304542</v>
      </c>
      <c r="F137" s="5">
        <v>225525500</v>
      </c>
      <c r="G137" s="5">
        <v>275000000</v>
      </c>
      <c r="I137" s="5">
        <v>531830042</v>
      </c>
      <c r="J137" s="5">
        <v>275000000</v>
      </c>
    </row>
    <row r="138" spans="3:15" ht="15.5" x14ac:dyDescent="0.35">
      <c r="C138" t="s">
        <v>146</v>
      </c>
      <c r="E138" s="5">
        <v>-46708417</v>
      </c>
      <c r="F138" s="5">
        <v>-17290000</v>
      </c>
      <c r="G138" s="5">
        <v>-19378000</v>
      </c>
      <c r="I138" s="5">
        <v>-63998417</v>
      </c>
      <c r="J138" s="5">
        <v>-35379000</v>
      </c>
      <c r="K138" s="5">
        <v>-18970065016</v>
      </c>
      <c r="L138" s="5">
        <v>-954975882</v>
      </c>
      <c r="M138" s="5">
        <v>-1448479897</v>
      </c>
      <c r="N138" s="5">
        <v>-175207000</v>
      </c>
      <c r="O138" s="5">
        <v>-71378600</v>
      </c>
    </row>
    <row r="139" spans="3:15" ht="15.5" x14ac:dyDescent="0.35">
      <c r="C139" t="s">
        <v>701</v>
      </c>
      <c r="O139" s="5">
        <v>-75000000</v>
      </c>
    </row>
    <row r="140" spans="3:15" ht="15.5" x14ac:dyDescent="0.35">
      <c r="C140" t="s">
        <v>147</v>
      </c>
      <c r="D140" s="5">
        <v>-1715052556</v>
      </c>
      <c r="E140" s="5">
        <v>-2732759338</v>
      </c>
      <c r="F140" s="5">
        <v>-1772329501</v>
      </c>
      <c r="G140" s="5">
        <v>-7236055098</v>
      </c>
      <c r="I140" s="5">
        <v>-4505088839</v>
      </c>
      <c r="J140" s="5">
        <v>-9848933472</v>
      </c>
      <c r="K140" s="5">
        <v>-12429421867</v>
      </c>
      <c r="L140" s="5">
        <v>-9065284484</v>
      </c>
      <c r="M140" s="5">
        <v>-2036190087</v>
      </c>
    </row>
    <row r="141" spans="3:15" ht="15.5" x14ac:dyDescent="0.35">
      <c r="C141" t="s">
        <v>588</v>
      </c>
      <c r="L141" s="5">
        <v>-4095090000</v>
      </c>
    </row>
    <row r="142" spans="3:15" ht="15.5" x14ac:dyDescent="0.35">
      <c r="C142" t="s">
        <v>702</v>
      </c>
      <c r="N142" s="5">
        <v>-7304317</v>
      </c>
    </row>
    <row r="143" spans="3:15" ht="15.5" x14ac:dyDescent="0.35">
      <c r="C143" t="s">
        <v>151</v>
      </c>
      <c r="M143" s="5">
        <v>-449500000</v>
      </c>
      <c r="O143" s="5">
        <v>-250000000</v>
      </c>
    </row>
    <row r="144" spans="3:15" ht="15.5" x14ac:dyDescent="0.35">
      <c r="C144" t="s">
        <v>153</v>
      </c>
      <c r="D144" s="5">
        <v>451602061</v>
      </c>
      <c r="E144" s="5">
        <v>-2864522857</v>
      </c>
      <c r="F144" s="5">
        <v>-136340975</v>
      </c>
      <c r="G144" s="5">
        <v>-2667666984</v>
      </c>
      <c r="I144" s="5">
        <v>-3000863832</v>
      </c>
      <c r="J144" s="5">
        <v>-7966834190</v>
      </c>
      <c r="K144" s="5">
        <v>9206047747</v>
      </c>
      <c r="L144" s="5">
        <v>11770482263</v>
      </c>
      <c r="M144" s="5">
        <v>42798911955</v>
      </c>
      <c r="N144" s="5">
        <v>21044929850</v>
      </c>
      <c r="O144" s="5">
        <v>120000000</v>
      </c>
    </row>
    <row r="145" spans="3:15" ht="15.5" x14ac:dyDescent="0.35">
      <c r="C145" t="s">
        <v>509</v>
      </c>
      <c r="M145" s="5">
        <v>49200000000</v>
      </c>
    </row>
    <row r="146" spans="3:15" ht="15.5" x14ac:dyDescent="0.35">
      <c r="C146" t="s">
        <v>344</v>
      </c>
      <c r="M146" s="5">
        <v>-6501997145</v>
      </c>
    </row>
    <row r="147" spans="3:15" ht="15.5" x14ac:dyDescent="0.35">
      <c r="C147" t="s">
        <v>273</v>
      </c>
      <c r="E147" s="5">
        <v>-3926480772</v>
      </c>
      <c r="G147" s="5">
        <v>-4607098333</v>
      </c>
      <c r="I147" s="5">
        <v>-3926480772</v>
      </c>
      <c r="J147" s="5">
        <v>-4607098333</v>
      </c>
      <c r="K147" s="5">
        <v>9704551560</v>
      </c>
      <c r="L147" s="5">
        <v>9215571860</v>
      </c>
    </row>
    <row r="148" spans="3:15" ht="15.5" x14ac:dyDescent="0.35">
      <c r="C148" t="s">
        <v>703</v>
      </c>
      <c r="D148" s="5">
        <v>-35000000</v>
      </c>
      <c r="L148" s="5">
        <v>-785433900</v>
      </c>
    </row>
    <row r="149" spans="3:15" ht="15.5" x14ac:dyDescent="0.35">
      <c r="C149" t="s">
        <v>704</v>
      </c>
      <c r="D149" s="5">
        <v>779392128</v>
      </c>
      <c r="E149" s="5">
        <v>1184868092</v>
      </c>
      <c r="I149" s="5">
        <v>1184868092</v>
      </c>
    </row>
    <row r="150" spans="3:15" ht="15.5" x14ac:dyDescent="0.35">
      <c r="C150" t="s">
        <v>511</v>
      </c>
      <c r="D150" s="5">
        <v>-292790067</v>
      </c>
      <c r="E150" s="5">
        <v>99474616</v>
      </c>
      <c r="F150" s="5">
        <v>-99474616</v>
      </c>
      <c r="G150" s="5">
        <v>1939431349</v>
      </c>
    </row>
    <row r="151" spans="3:15" ht="15.5" x14ac:dyDescent="0.35">
      <c r="C151" t="s">
        <v>347</v>
      </c>
      <c r="E151" s="5">
        <v>36866359</v>
      </c>
      <c r="F151" s="5">
        <v>-36866359</v>
      </c>
      <c r="G151" s="5">
        <v>3359735857</v>
      </c>
      <c r="K151" s="5">
        <v>-300000000</v>
      </c>
      <c r="N151" s="5">
        <v>-2250000000</v>
      </c>
    </row>
    <row r="152" spans="3:15" ht="15.5" x14ac:dyDescent="0.35">
      <c r="C152" t="s">
        <v>705</v>
      </c>
      <c r="E152" s="5">
        <v>-261751152</v>
      </c>
      <c r="G152" s="5">
        <v>-3359735857</v>
      </c>
      <c r="I152" s="5">
        <v>-261751152</v>
      </c>
      <c r="J152" s="5">
        <v>-3359735857</v>
      </c>
      <c r="K152" s="5">
        <v>-198503813</v>
      </c>
    </row>
    <row r="153" spans="3:15" ht="15.5" x14ac:dyDescent="0.35">
      <c r="C153" t="s">
        <v>276</v>
      </c>
      <c r="M153" s="5">
        <v>100909100</v>
      </c>
      <c r="N153" s="5">
        <v>23294929850</v>
      </c>
    </row>
    <row r="154" spans="3:15" ht="15.5" x14ac:dyDescent="0.35">
      <c r="C154" t="s">
        <v>706</v>
      </c>
      <c r="E154" s="5">
        <v>2500000</v>
      </c>
      <c r="I154" s="5">
        <v>2500000</v>
      </c>
    </row>
    <row r="155" spans="3:15" ht="15.5" x14ac:dyDescent="0.35">
      <c r="C155" t="s">
        <v>707</v>
      </c>
      <c r="O155" s="5">
        <v>120000000</v>
      </c>
    </row>
    <row r="156" spans="3:15" ht="15.5" x14ac:dyDescent="0.35">
      <c r="C156" t="s">
        <v>152</v>
      </c>
    </row>
    <row r="157" spans="3:15" ht="15.5" x14ac:dyDescent="0.35">
      <c r="C157" t="s">
        <v>708</v>
      </c>
      <c r="L157" s="5">
        <v>3340344303</v>
      </c>
    </row>
    <row r="158" spans="3:15" ht="15.5" x14ac:dyDescent="0.35">
      <c r="C158" t="s">
        <v>163</v>
      </c>
      <c r="D158" s="5">
        <v>-777349791</v>
      </c>
      <c r="E158" s="5">
        <v>787543100</v>
      </c>
      <c r="F158" s="5">
        <v>-1923443689</v>
      </c>
      <c r="G158" s="5">
        <v>-4563003357</v>
      </c>
      <c r="I158" s="5">
        <v>-1135900589</v>
      </c>
      <c r="J158" s="5">
        <v>-8516503522</v>
      </c>
      <c r="K158" s="5">
        <v>-15429417591</v>
      </c>
      <c r="L158" s="5">
        <v>-19124085469</v>
      </c>
      <c r="M158" s="5">
        <v>27847931774</v>
      </c>
      <c r="N158" s="5">
        <v>17790600057</v>
      </c>
      <c r="O158" s="5">
        <v>275259609</v>
      </c>
    </row>
    <row r="159" spans="3:15" ht="15.5" x14ac:dyDescent="0.35">
      <c r="C159" t="s">
        <v>164</v>
      </c>
      <c r="D159" s="5">
        <v>2030370056</v>
      </c>
      <c r="F159" s="5">
        <v>3166270645</v>
      </c>
      <c r="I159" s="5">
        <v>3166270645</v>
      </c>
      <c r="J159" s="5">
        <v>11682774167</v>
      </c>
      <c r="K159" s="5">
        <v>27112191759</v>
      </c>
      <c r="L159" s="5">
        <v>46236277226</v>
      </c>
      <c r="M159" s="5">
        <v>18388345452</v>
      </c>
      <c r="N159" s="5">
        <v>597745395</v>
      </c>
      <c r="O159" s="5">
        <v>322485786</v>
      </c>
    </row>
    <row r="160" spans="3:15" ht="15.5" x14ac:dyDescent="0.35">
      <c r="C160" t="s">
        <v>166</v>
      </c>
      <c r="D160" s="5">
        <v>1253020265</v>
      </c>
      <c r="E160" s="5">
        <v>787543100</v>
      </c>
      <c r="F160" s="5">
        <v>1242826956</v>
      </c>
      <c r="G160" s="5">
        <v>-4563003357</v>
      </c>
      <c r="I160" s="5">
        <v>2030370056</v>
      </c>
      <c r="J160" s="5">
        <v>3166270645</v>
      </c>
      <c r="K160" s="5">
        <v>11682774168</v>
      </c>
      <c r="L160" s="5">
        <v>27112191757</v>
      </c>
      <c r="M160" s="5">
        <v>46236277226</v>
      </c>
      <c r="N160" s="5">
        <v>18388345452</v>
      </c>
      <c r="O160" s="5">
        <v>597745395</v>
      </c>
    </row>
    <row r="162" spans="2:15" ht="15.5" x14ac:dyDescent="0.35">
      <c r="B162" t="s">
        <v>167</v>
      </c>
      <c r="C162" t="s">
        <v>12</v>
      </c>
      <c r="D162" s="5">
        <v>980000000</v>
      </c>
      <c r="E162" s="5">
        <v>980000000</v>
      </c>
      <c r="F162" s="5">
        <v>980000000</v>
      </c>
      <c r="G162" s="5">
        <v>980000000</v>
      </c>
      <c r="I162" s="5">
        <v>980000000</v>
      </c>
      <c r="J162" s="5">
        <v>980000000</v>
      </c>
      <c r="K162" s="5">
        <v>980000000</v>
      </c>
      <c r="L162" s="5">
        <v>980000000</v>
      </c>
      <c r="M162" s="5">
        <v>980000000</v>
      </c>
      <c r="N162" s="5">
        <v>980000000</v>
      </c>
      <c r="O162" s="5">
        <v>790000000</v>
      </c>
    </row>
    <row r="163" spans="2:15" ht="15.5" x14ac:dyDescent="0.35">
      <c r="C163" t="s">
        <v>168</v>
      </c>
      <c r="D163" s="6">
        <v>-2.35</v>
      </c>
      <c r="E163" s="6">
        <v>-7.04</v>
      </c>
      <c r="F163" s="6">
        <v>-0.69</v>
      </c>
      <c r="G163" s="6">
        <v>0.77</v>
      </c>
    </row>
    <row r="164" spans="2:15" ht="15.5" x14ac:dyDescent="0.35">
      <c r="C164" t="s">
        <v>169</v>
      </c>
      <c r="D164" s="6">
        <v>-28.94</v>
      </c>
      <c r="E164" s="6">
        <v>-12.64</v>
      </c>
      <c r="F164" s="6">
        <v>-72.459999999999994</v>
      </c>
      <c r="G164" s="6">
        <v>61.04</v>
      </c>
    </row>
    <row r="165" spans="2:15" ht="15.5" x14ac:dyDescent="0.35">
      <c r="C165" t="s">
        <v>63</v>
      </c>
      <c r="D165" s="6">
        <v>7.89</v>
      </c>
      <c r="E165" s="6">
        <v>16.38</v>
      </c>
      <c r="F165" s="6">
        <v>4.16</v>
      </c>
      <c r="G165" s="6">
        <v>3.55</v>
      </c>
    </row>
    <row r="166" spans="2:15" ht="15.5" x14ac:dyDescent="0.35">
      <c r="C166" t="s">
        <v>170</v>
      </c>
    </row>
    <row r="167" spans="2:15" ht="15.5" x14ac:dyDescent="0.35">
      <c r="C167" t="s">
        <v>171</v>
      </c>
      <c r="D167" s="6">
        <v>-2.7200000000000002E-2</v>
      </c>
      <c r="E167" s="6">
        <v>-8.3299999999999999E-2</v>
      </c>
      <c r="F167" s="6">
        <v>-7.7000000000000002E-3</v>
      </c>
      <c r="G167" s="6">
        <v>8.3999999999999995E-3</v>
      </c>
    </row>
    <row r="168" spans="2:15" ht="15.5" x14ac:dyDescent="0.35">
      <c r="C168" t="s">
        <v>172</v>
      </c>
      <c r="D168" s="6">
        <v>-4.41E-2</v>
      </c>
      <c r="E168" s="6">
        <v>-0.1263</v>
      </c>
      <c r="F168" s="6">
        <v>-1.11E-2</v>
      </c>
      <c r="G168" s="6">
        <v>1.2199999999999999E-2</v>
      </c>
    </row>
    <row r="169" spans="2:15" ht="15.5" x14ac:dyDescent="0.35">
      <c r="C169" t="s">
        <v>173</v>
      </c>
      <c r="D169" s="6">
        <v>-6.9400000000000003E-2</v>
      </c>
      <c r="E169" s="6">
        <v>-0.20430000000000001</v>
      </c>
      <c r="F169" s="6">
        <v>-8.5000000000000006E-3</v>
      </c>
      <c r="G169" s="6">
        <v>3.1600000000000003E-2</v>
      </c>
    </row>
    <row r="170" spans="2:15" ht="15.5" x14ac:dyDescent="0.35">
      <c r="C170" t="s">
        <v>174</v>
      </c>
      <c r="D170" s="6">
        <v>-17.14</v>
      </c>
      <c r="E170" s="6">
        <v>-18.16</v>
      </c>
      <c r="F170" s="6">
        <v>-1.6</v>
      </c>
      <c r="G170" s="6">
        <v>2.02</v>
      </c>
    </row>
    <row r="171" spans="2:15" ht="15.5" x14ac:dyDescent="0.35">
      <c r="C171" t="s">
        <v>175</v>
      </c>
      <c r="D171" s="5">
        <v>56000000000</v>
      </c>
      <c r="E171" s="5">
        <v>59000000000</v>
      </c>
      <c r="F171" s="5">
        <v>66000000000</v>
      </c>
      <c r="G171" s="5">
        <v>67000000000</v>
      </c>
    </row>
    <row r="172" spans="2:15" ht="15.5" x14ac:dyDescent="0.35">
      <c r="C172" t="s">
        <v>176</v>
      </c>
      <c r="D172" s="6">
        <v>1.27</v>
      </c>
      <c r="E172" s="6">
        <v>1.6</v>
      </c>
      <c r="F172" s="6">
        <v>0.8</v>
      </c>
      <c r="G172" s="6">
        <v>0.75</v>
      </c>
    </row>
    <row r="173" spans="2:15" ht="15.5" x14ac:dyDescent="0.35">
      <c r="C173" t="s">
        <v>177</v>
      </c>
      <c r="D173" s="6">
        <v>53.37</v>
      </c>
      <c r="E173" s="6">
        <v>55.73</v>
      </c>
      <c r="F173" s="6">
        <v>62.2</v>
      </c>
      <c r="G173" s="6">
        <v>62.89</v>
      </c>
    </row>
    <row r="174" spans="2:15" ht="15.5" x14ac:dyDescent="0.35">
      <c r="C174" t="s">
        <v>178</v>
      </c>
      <c r="D174" s="6">
        <v>4.53</v>
      </c>
      <c r="E174" s="6">
        <v>5.0599999999999996</v>
      </c>
      <c r="F174" s="6">
        <v>2.0299999999999998</v>
      </c>
      <c r="G174" s="6">
        <v>1.81</v>
      </c>
    </row>
    <row r="175" spans="2:15" ht="15.5" x14ac:dyDescent="0.35">
      <c r="C175" t="s">
        <v>179</v>
      </c>
      <c r="D175" s="6">
        <v>15.01</v>
      </c>
      <c r="E175" s="6">
        <v>17.579999999999998</v>
      </c>
      <c r="F175" s="6">
        <v>24.67</v>
      </c>
      <c r="G175" s="6">
        <v>25.92</v>
      </c>
    </row>
    <row r="176" spans="2:15" ht="15.5" x14ac:dyDescent="0.35">
      <c r="C176" t="s">
        <v>180</v>
      </c>
      <c r="D176" s="5">
        <v>2000000000</v>
      </c>
      <c r="E176" s="5">
        <v>1000000000</v>
      </c>
      <c r="F176" s="5">
        <v>1000000000</v>
      </c>
      <c r="G176" s="5">
        <v>2000000000</v>
      </c>
    </row>
    <row r="177" spans="3:15" ht="15.5" x14ac:dyDescent="0.35">
      <c r="C177" t="s">
        <v>181</v>
      </c>
      <c r="D177" s="5">
        <v>9000000000</v>
      </c>
      <c r="E177" s="5">
        <v>9000000000</v>
      </c>
      <c r="F177" s="5">
        <v>10000000000</v>
      </c>
      <c r="G177" s="5">
        <v>12000000000</v>
      </c>
    </row>
    <row r="178" spans="3:15" ht="15.5" x14ac:dyDescent="0.35">
      <c r="C178" t="s">
        <v>182</v>
      </c>
      <c r="D178" s="5">
        <v>52000000000</v>
      </c>
      <c r="E178" s="5">
        <v>55000000000</v>
      </c>
      <c r="F178" s="5">
        <v>61000000000</v>
      </c>
      <c r="G178" s="5">
        <v>62000000000</v>
      </c>
    </row>
    <row r="179" spans="3:15" ht="15.5" x14ac:dyDescent="0.35">
      <c r="C179" t="s">
        <v>24</v>
      </c>
      <c r="D179" s="5">
        <v>10000000000</v>
      </c>
      <c r="E179" s="5">
        <v>10000000000</v>
      </c>
      <c r="F179" s="5">
        <v>11000000000</v>
      </c>
      <c r="G179" s="5">
        <v>14000000000</v>
      </c>
    </row>
    <row r="180" spans="3:15" ht="15.5" x14ac:dyDescent="0.35">
      <c r="C180" t="s">
        <v>21</v>
      </c>
      <c r="D180" s="5">
        <v>9000000000</v>
      </c>
      <c r="E180" s="5">
        <v>8000000000</v>
      </c>
      <c r="F180" s="5">
        <v>10000000000</v>
      </c>
      <c r="G180" s="5">
        <v>11000000000</v>
      </c>
    </row>
    <row r="181" spans="3:15" ht="15.5" x14ac:dyDescent="0.35">
      <c r="C181" t="s">
        <v>183</v>
      </c>
      <c r="D181" s="5">
        <v>0</v>
      </c>
      <c r="E181" s="5">
        <v>3000000000</v>
      </c>
      <c r="F181" s="5">
        <v>12000000000</v>
      </c>
      <c r="G181" s="5">
        <v>12000000000</v>
      </c>
    </row>
    <row r="182" spans="3:15" ht="15.5" x14ac:dyDescent="0.35">
      <c r="C182" t="s">
        <v>184</v>
      </c>
      <c r="D182" s="5">
        <v>0</v>
      </c>
      <c r="E182" s="5">
        <v>3000000000</v>
      </c>
      <c r="F182" s="5">
        <v>0</v>
      </c>
      <c r="G182" s="5">
        <v>8000000000</v>
      </c>
    </row>
    <row r="183" spans="3:15" ht="15.5" x14ac:dyDescent="0.35">
      <c r="C183" t="s">
        <v>185</v>
      </c>
      <c r="D183" s="5">
        <v>-2000000000</v>
      </c>
      <c r="E183" s="5">
        <v>-3000000000</v>
      </c>
      <c r="F183" s="5">
        <v>-2000000000</v>
      </c>
      <c r="G183" s="5">
        <v>-7000000000</v>
      </c>
    </row>
    <row r="184" spans="3:15" ht="15.5" x14ac:dyDescent="0.35">
      <c r="C184" t="s">
        <v>13</v>
      </c>
      <c r="D184" s="5">
        <v>-1000000000</v>
      </c>
      <c r="E184" s="5">
        <v>0</v>
      </c>
      <c r="F184" s="5">
        <v>-2000000000</v>
      </c>
      <c r="G184" s="5">
        <v>0</v>
      </c>
    </row>
    <row r="185" spans="3:15" ht="15.5" x14ac:dyDescent="0.35">
      <c r="C185" t="s">
        <v>16</v>
      </c>
      <c r="D185" s="6">
        <v>-1.25</v>
      </c>
      <c r="E185" s="6">
        <v>0.22</v>
      </c>
      <c r="F185" s="6">
        <v>-2.0499999999999998</v>
      </c>
      <c r="G185" s="6">
        <v>0.44</v>
      </c>
    </row>
    <row r="186" spans="3:15" ht="15.5" x14ac:dyDescent="0.35">
      <c r="C186" t="s">
        <v>48</v>
      </c>
      <c r="I186" s="6">
        <v>-7.73</v>
      </c>
      <c r="J186" s="6">
        <v>-3.25</v>
      </c>
      <c r="K186" s="6">
        <v>-6.97</v>
      </c>
      <c r="L186" s="6">
        <v>1.78</v>
      </c>
      <c r="M186" s="6">
        <v>-11.09</v>
      </c>
      <c r="N186" s="6">
        <v>7.83</v>
      </c>
      <c r="O186" s="6">
        <v>2.67</v>
      </c>
    </row>
    <row r="187" spans="3:15" ht="15.5" x14ac:dyDescent="0.35">
      <c r="C187" t="s">
        <v>62</v>
      </c>
      <c r="I187" s="6">
        <v>-11.51</v>
      </c>
      <c r="J187" s="6">
        <v>-14.46</v>
      </c>
      <c r="K187" s="6">
        <v>-6.89</v>
      </c>
      <c r="L187" s="6">
        <v>88.2</v>
      </c>
      <c r="M187" s="6">
        <v>-24.89</v>
      </c>
      <c r="N187" s="5">
        <v>0</v>
      </c>
      <c r="O187" s="5">
        <v>0</v>
      </c>
    </row>
    <row r="188" spans="3:15" ht="15.5" x14ac:dyDescent="0.35">
      <c r="C188" t="s">
        <v>65</v>
      </c>
      <c r="I188" s="6">
        <v>5.0999999999999996</v>
      </c>
      <c r="J188" s="6">
        <v>2.19</v>
      </c>
      <c r="K188" s="6">
        <v>1.7</v>
      </c>
      <c r="L188" s="6">
        <v>4.9400000000000004</v>
      </c>
      <c r="M188" s="6">
        <v>54.99</v>
      </c>
      <c r="N188" s="5">
        <v>0</v>
      </c>
      <c r="O188" s="5">
        <v>0</v>
      </c>
    </row>
    <row r="189" spans="3:15" ht="15.5" x14ac:dyDescent="0.35">
      <c r="C189" t="s">
        <v>186</v>
      </c>
    </row>
    <row r="190" spans="3:15" ht="15.5" x14ac:dyDescent="0.35">
      <c r="C190" t="s">
        <v>187</v>
      </c>
      <c r="I190" s="6">
        <v>-9.1400000000000009E-2</v>
      </c>
      <c r="J190" s="6">
        <v>-3.56E-2</v>
      </c>
      <c r="K190" s="6">
        <v>-7.1099999999999997E-2</v>
      </c>
      <c r="L190" s="6">
        <v>2.0400000000000001E-2</v>
      </c>
      <c r="M190" s="6">
        <v>-0.15740000000000001</v>
      </c>
      <c r="N190" s="6">
        <v>0.2006</v>
      </c>
      <c r="O190" s="6">
        <v>0.30549999999999999</v>
      </c>
    </row>
    <row r="191" spans="3:15" ht="15.5" x14ac:dyDescent="0.35">
      <c r="C191" t="s">
        <v>188</v>
      </c>
      <c r="I191" s="6">
        <v>-0.1386</v>
      </c>
      <c r="J191" s="6">
        <v>-5.1699999999999996E-2</v>
      </c>
      <c r="K191" s="6">
        <v>-0.10949999999999999</v>
      </c>
      <c r="L191" s="6">
        <v>2.5600000000000001E-2</v>
      </c>
      <c r="M191" s="6">
        <v>-0.16109999999999999</v>
      </c>
      <c r="N191" s="6">
        <v>0.22020000000000001</v>
      </c>
      <c r="O191" s="6">
        <v>0.3553</v>
      </c>
    </row>
    <row r="192" spans="3:15" ht="15.5" x14ac:dyDescent="0.35">
      <c r="C192" t="s">
        <v>189</v>
      </c>
      <c r="I192" s="6">
        <v>-9.9399999999999988E-2</v>
      </c>
      <c r="J192" s="6">
        <v>-2.0499999999999997E-2</v>
      </c>
      <c r="K192" s="6">
        <v>-6.9199999999999998E-2</v>
      </c>
      <c r="L192" s="6">
        <v>6.13E-2</v>
      </c>
      <c r="M192" s="6">
        <v>-0.27</v>
      </c>
      <c r="N192" s="6">
        <v>0.47220000000000001</v>
      </c>
      <c r="O192" s="6">
        <v>0.6341</v>
      </c>
    </row>
    <row r="193" spans="2:15" ht="15.5" x14ac:dyDescent="0.35">
      <c r="C193" t="s">
        <v>190</v>
      </c>
      <c r="I193" s="6">
        <v>-12.45</v>
      </c>
      <c r="J193" s="6">
        <v>-1.45</v>
      </c>
      <c r="K193" s="6">
        <v>-35.65</v>
      </c>
      <c r="L193" s="6">
        <v>21.22</v>
      </c>
      <c r="M193" s="6">
        <v>-440.4</v>
      </c>
      <c r="N193" s="6">
        <v>1331.2</v>
      </c>
      <c r="O193" s="6">
        <v>962.55</v>
      </c>
    </row>
    <row r="194" spans="2:15" ht="15.5" x14ac:dyDescent="0.35">
      <c r="C194" t="s">
        <v>59</v>
      </c>
      <c r="I194" s="6">
        <v>1.6</v>
      </c>
      <c r="J194" s="6">
        <v>0.75</v>
      </c>
      <c r="K194" s="6">
        <v>0.75</v>
      </c>
      <c r="L194" s="6">
        <v>2.25</v>
      </c>
      <c r="M194" s="6">
        <v>4.01</v>
      </c>
      <c r="N194" s="5">
        <v>0</v>
      </c>
      <c r="O194" s="5">
        <v>0</v>
      </c>
    </row>
    <row r="195" spans="2:15" ht="15.5" x14ac:dyDescent="0.35">
      <c r="C195" t="s">
        <v>56</v>
      </c>
      <c r="I195" s="6">
        <v>55.73</v>
      </c>
      <c r="J195" s="6">
        <v>62.89</v>
      </c>
      <c r="K195" s="6">
        <v>63.64</v>
      </c>
      <c r="L195" s="6">
        <v>69.83</v>
      </c>
      <c r="M195" s="6">
        <v>68.83</v>
      </c>
      <c r="N195" s="6">
        <v>35.58</v>
      </c>
      <c r="O195" s="6">
        <v>7.5</v>
      </c>
    </row>
    <row r="196" spans="2:15" ht="15.5" x14ac:dyDescent="0.35">
      <c r="C196" t="s">
        <v>191</v>
      </c>
      <c r="I196" s="6">
        <v>5.0599999999999996</v>
      </c>
      <c r="J196" s="6">
        <v>1.81</v>
      </c>
      <c r="K196" s="6">
        <v>1.35</v>
      </c>
      <c r="L196" s="6">
        <v>2.89</v>
      </c>
      <c r="M196" s="6">
        <v>4.13</v>
      </c>
      <c r="N196" s="5">
        <v>0</v>
      </c>
      <c r="O196" s="5">
        <v>0</v>
      </c>
    </row>
    <row r="197" spans="2:15" ht="15.5" x14ac:dyDescent="0.35">
      <c r="C197" t="s">
        <v>192</v>
      </c>
      <c r="I197" s="6">
        <v>17.579999999999998</v>
      </c>
      <c r="J197" s="6">
        <v>25.92</v>
      </c>
      <c r="K197" s="6">
        <v>35.56</v>
      </c>
      <c r="L197" s="6">
        <v>54.38</v>
      </c>
      <c r="M197" s="6">
        <v>66.819999999999993</v>
      </c>
      <c r="N197" s="6">
        <v>35.58</v>
      </c>
      <c r="O197" s="6">
        <v>7.5</v>
      </c>
    </row>
    <row r="198" spans="2:15" ht="15.5" x14ac:dyDescent="0.35">
      <c r="C198" t="s">
        <v>193</v>
      </c>
      <c r="I198" s="5">
        <v>1000000000</v>
      </c>
      <c r="J198" s="5">
        <v>2000000000</v>
      </c>
      <c r="K198" s="5">
        <v>1000000000</v>
      </c>
      <c r="L198" s="5">
        <v>0</v>
      </c>
    </row>
    <row r="199" spans="2:15" ht="15.5" x14ac:dyDescent="0.35">
      <c r="C199" t="s">
        <v>194</v>
      </c>
      <c r="I199" s="5">
        <v>9000000000</v>
      </c>
      <c r="J199" s="5">
        <v>12000000000</v>
      </c>
      <c r="K199" s="5">
        <v>18000000000</v>
      </c>
      <c r="L199" s="5">
        <v>9000000000</v>
      </c>
    </row>
    <row r="200" spans="2:15" ht="15.5" x14ac:dyDescent="0.35">
      <c r="C200" t="s">
        <v>26</v>
      </c>
      <c r="I200" s="5">
        <v>10000000000</v>
      </c>
      <c r="J200" s="5">
        <v>14000000000</v>
      </c>
      <c r="K200" s="5">
        <v>19000000000</v>
      </c>
      <c r="L200" s="5">
        <v>9000000000</v>
      </c>
    </row>
    <row r="201" spans="2:15" ht="15.5" x14ac:dyDescent="0.35">
      <c r="C201" t="s">
        <v>23</v>
      </c>
      <c r="I201" s="5">
        <v>8000000000</v>
      </c>
      <c r="J201" s="5">
        <v>11000000000</v>
      </c>
      <c r="K201" s="5">
        <v>7000000000</v>
      </c>
      <c r="L201" s="5">
        <v>-18000000000</v>
      </c>
      <c r="M201" s="5">
        <v>-46000000000</v>
      </c>
      <c r="N201" s="5">
        <v>-18000000000</v>
      </c>
      <c r="O201" s="5">
        <v>-1000000000</v>
      </c>
    </row>
    <row r="202" spans="2:15" ht="15.5" x14ac:dyDescent="0.35">
      <c r="C202" t="s">
        <v>195</v>
      </c>
      <c r="I202" s="5">
        <v>3000000000</v>
      </c>
      <c r="J202" s="5">
        <v>12000000000</v>
      </c>
      <c r="K202" s="5">
        <v>28000000000</v>
      </c>
      <c r="L202" s="5">
        <v>53000000000</v>
      </c>
      <c r="M202" s="5">
        <v>61000000000</v>
      </c>
      <c r="N202" s="5">
        <v>34000000000</v>
      </c>
      <c r="O202" s="5">
        <v>5000000000</v>
      </c>
    </row>
    <row r="203" spans="2:15" ht="15.5" x14ac:dyDescent="0.35">
      <c r="C203" t="s">
        <v>196</v>
      </c>
      <c r="I203" s="5">
        <v>3000000000</v>
      </c>
      <c r="J203" s="5">
        <v>4000000000</v>
      </c>
      <c r="K203" s="5">
        <v>4000000000</v>
      </c>
      <c r="L203" s="5">
        <v>-6000000000</v>
      </c>
      <c r="M203" s="5">
        <v>-11000000000</v>
      </c>
      <c r="N203" s="5">
        <v>-3000000000</v>
      </c>
      <c r="O203" s="5">
        <v>1000000000</v>
      </c>
    </row>
    <row r="204" spans="2:15" ht="15.5" x14ac:dyDescent="0.35">
      <c r="C204" t="s">
        <v>197</v>
      </c>
      <c r="I204" s="5">
        <v>-5000000000</v>
      </c>
      <c r="J204" s="5">
        <v>-10000000000</v>
      </c>
      <c r="K204" s="5">
        <v>-31000000000</v>
      </c>
      <c r="L204" s="5">
        <v>-10000000000</v>
      </c>
      <c r="M204" s="5">
        <v>-3000000000</v>
      </c>
      <c r="N204" s="5">
        <v>0</v>
      </c>
      <c r="O204" s="5">
        <v>0</v>
      </c>
    </row>
    <row r="205" spans="2:15" ht="15.5" x14ac:dyDescent="0.35">
      <c r="C205" t="s">
        <v>15</v>
      </c>
      <c r="I205" s="5">
        <v>-2000000000</v>
      </c>
      <c r="J205" s="5">
        <v>-5000000000</v>
      </c>
      <c r="K205" s="5">
        <v>-28000000000</v>
      </c>
      <c r="L205" s="5">
        <v>-16000000000</v>
      </c>
      <c r="M205" s="5">
        <v>-15000000000</v>
      </c>
      <c r="N205" s="5">
        <v>-3000000000</v>
      </c>
      <c r="O205" s="5">
        <v>1000000000</v>
      </c>
    </row>
    <row r="206" spans="2:15" ht="15.5" x14ac:dyDescent="0.35">
      <c r="C206" t="s">
        <v>17</v>
      </c>
      <c r="I206" s="6">
        <v>-1.82</v>
      </c>
      <c r="J206" s="6">
        <v>-5.56</v>
      </c>
      <c r="K206" s="6">
        <v>-28.19</v>
      </c>
      <c r="L206" s="6">
        <v>-16.04</v>
      </c>
      <c r="M206" s="6">
        <v>-14.77</v>
      </c>
      <c r="N206" s="6">
        <v>-3.34</v>
      </c>
      <c r="O206" s="6">
        <v>0.68</v>
      </c>
    </row>
    <row r="208" spans="2:15" ht="15.5" x14ac:dyDescent="0.35">
      <c r="B208" t="s">
        <v>198</v>
      </c>
      <c r="C208" t="s">
        <v>199</v>
      </c>
      <c r="D208" s="5">
        <v>-2000000000</v>
      </c>
      <c r="E208" s="5">
        <v>-7000000000</v>
      </c>
      <c r="F208" s="5">
        <v>-678000000</v>
      </c>
      <c r="G208" s="5">
        <v>756000000</v>
      </c>
      <c r="H208" s="5">
        <v>-5000000000</v>
      </c>
      <c r="I208" s="5">
        <v>-8000000000</v>
      </c>
      <c r="J208" s="5">
        <v>-3000000000</v>
      </c>
      <c r="K208" s="5">
        <v>-7000000000</v>
      </c>
      <c r="L208" s="5">
        <v>2000000000</v>
      </c>
      <c r="M208" s="5">
        <v>-11000000000</v>
      </c>
      <c r="N208" s="5">
        <v>8000000000</v>
      </c>
      <c r="O208" s="5">
        <v>2000000000</v>
      </c>
    </row>
    <row r="209" spans="3:15" ht="15.5" x14ac:dyDescent="0.35">
      <c r="C209" t="s">
        <v>381</v>
      </c>
      <c r="L209" s="6">
        <v>0.31</v>
      </c>
    </row>
    <row r="210" spans="3:15" ht="15.5" x14ac:dyDescent="0.35">
      <c r="C210" t="s">
        <v>67</v>
      </c>
      <c r="L210" s="6">
        <v>0.17170000000000002</v>
      </c>
    </row>
    <row r="211" spans="3:15" ht="15.5" x14ac:dyDescent="0.35">
      <c r="C211" t="s">
        <v>382</v>
      </c>
      <c r="L211" s="6">
        <v>1.6000000000000001E-3</v>
      </c>
    </row>
    <row r="212" spans="3:15" ht="15.5" x14ac:dyDescent="0.35">
      <c r="C212" t="s">
        <v>47</v>
      </c>
      <c r="D212" s="6">
        <v>-2.35</v>
      </c>
      <c r="E212" s="6">
        <v>-7.04</v>
      </c>
      <c r="F212" s="6">
        <v>-0.69</v>
      </c>
      <c r="G212" s="6">
        <v>0.77</v>
      </c>
      <c r="H212" s="6">
        <v>-4.71</v>
      </c>
      <c r="I212" s="6">
        <v>-7.73</v>
      </c>
      <c r="J212" s="6">
        <v>-3.25</v>
      </c>
      <c r="K212" s="6">
        <v>-6.97</v>
      </c>
      <c r="L212" s="6">
        <v>1.78</v>
      </c>
      <c r="M212" s="6">
        <v>-11.09</v>
      </c>
      <c r="N212" s="6">
        <v>7.83</v>
      </c>
      <c r="O212" s="6">
        <v>2.13</v>
      </c>
    </row>
    <row r="213" spans="3:15" ht="15.5" x14ac:dyDescent="0.35">
      <c r="C213" t="s">
        <v>69</v>
      </c>
      <c r="L213" s="6">
        <v>0.31</v>
      </c>
    </row>
    <row r="214" spans="3:15" ht="15.5" x14ac:dyDescent="0.35">
      <c r="C214" t="s">
        <v>383</v>
      </c>
      <c r="L214" s="6">
        <v>0.17170000000000002</v>
      </c>
    </row>
    <row r="215" spans="3:15" ht="15.5" x14ac:dyDescent="0.35">
      <c r="C215" t="s">
        <v>384</v>
      </c>
      <c r="L215" s="6">
        <v>1.6000000000000001E-3</v>
      </c>
    </row>
    <row r="216" spans="3:15" ht="15.5" x14ac:dyDescent="0.35">
      <c r="C216" t="s">
        <v>200</v>
      </c>
      <c r="D216" s="5">
        <v>8000000000</v>
      </c>
      <c r="E216" s="5">
        <v>5000000000</v>
      </c>
      <c r="F216" s="5">
        <v>12000000000</v>
      </c>
      <c r="G216" s="5">
        <v>13000000000</v>
      </c>
      <c r="H216" s="5">
        <v>17000000000</v>
      </c>
      <c r="I216" s="5">
        <v>17000000000</v>
      </c>
      <c r="J216" s="5">
        <v>21000000000</v>
      </c>
      <c r="K216" s="5">
        <v>28000000000</v>
      </c>
      <c r="L216" s="5">
        <v>31000000000</v>
      </c>
      <c r="M216" s="5">
        <v>5000000000</v>
      </c>
      <c r="N216" s="5">
        <v>22000000000</v>
      </c>
      <c r="O216" s="5">
        <v>6000000000</v>
      </c>
    </row>
    <row r="217" spans="3:15" ht="15.5" x14ac:dyDescent="0.35">
      <c r="C217" t="s">
        <v>385</v>
      </c>
      <c r="L217" s="6">
        <v>0.31</v>
      </c>
    </row>
    <row r="218" spans="3:15" ht="15.5" x14ac:dyDescent="0.35">
      <c r="C218" t="s">
        <v>386</v>
      </c>
      <c r="L218" s="6">
        <v>0.17170000000000002</v>
      </c>
    </row>
    <row r="219" spans="3:15" ht="15.5" x14ac:dyDescent="0.35">
      <c r="C219" t="s">
        <v>387</v>
      </c>
      <c r="L219" s="6">
        <v>1.6000000000000001E-3</v>
      </c>
    </row>
    <row r="220" spans="3:15" ht="15.5" x14ac:dyDescent="0.35">
      <c r="C220" t="s">
        <v>201</v>
      </c>
      <c r="I220" s="6">
        <v>-13.59</v>
      </c>
    </row>
    <row r="221" spans="3:15" ht="15.5" x14ac:dyDescent="0.35">
      <c r="C221" t="s">
        <v>202</v>
      </c>
      <c r="I221" s="6">
        <v>6.95</v>
      </c>
    </row>
    <row r="222" spans="3:15" ht="15.5" x14ac:dyDescent="0.35">
      <c r="C222" t="s">
        <v>203</v>
      </c>
      <c r="I222" s="6">
        <v>1.2</v>
      </c>
    </row>
    <row r="223" spans="3:15" ht="15.5" x14ac:dyDescent="0.35">
      <c r="C223" t="s">
        <v>204</v>
      </c>
      <c r="I223" s="6">
        <v>-4.71</v>
      </c>
    </row>
    <row r="224" spans="3:15" ht="15.5" x14ac:dyDescent="0.35">
      <c r="C224" t="s">
        <v>205</v>
      </c>
      <c r="D224" s="6">
        <v>1.27</v>
      </c>
    </row>
    <row r="225" spans="3:9" ht="15.5" x14ac:dyDescent="0.35">
      <c r="C225" t="s">
        <v>206</v>
      </c>
      <c r="I225" s="6">
        <v>53.37</v>
      </c>
    </row>
    <row r="226" spans="3:9" ht="15.5" x14ac:dyDescent="0.35">
      <c r="C226" t="s">
        <v>207</v>
      </c>
      <c r="D226" s="6">
        <v>1.03</v>
      </c>
    </row>
    <row r="227" spans="3:9" ht="15.5" x14ac:dyDescent="0.35">
      <c r="C227" t="s">
        <v>208</v>
      </c>
      <c r="D227" s="6">
        <v>1.03</v>
      </c>
    </row>
    <row r="228" spans="3:9" ht="15.5" x14ac:dyDescent="0.35">
      <c r="C228" t="s">
        <v>293</v>
      </c>
      <c r="D228" s="6">
        <v>0.19</v>
      </c>
    </row>
    <row r="229" spans="3:9" ht="15.5" x14ac:dyDescent="0.35">
      <c r="C229" t="s">
        <v>294</v>
      </c>
      <c r="D229" s="6">
        <v>0.16</v>
      </c>
    </row>
    <row r="230" spans="3:9" ht="15.5" x14ac:dyDescent="0.35">
      <c r="C230" t="s">
        <v>209</v>
      </c>
      <c r="D230" s="6">
        <v>0.55000000000000004</v>
      </c>
    </row>
    <row r="231" spans="3:9" ht="15.5" x14ac:dyDescent="0.35">
      <c r="C231" t="s">
        <v>295</v>
      </c>
      <c r="D231" s="6">
        <v>0.12</v>
      </c>
    </row>
    <row r="232" spans="3:9" ht="15.5" x14ac:dyDescent="0.35">
      <c r="C232" t="s">
        <v>210</v>
      </c>
      <c r="D232" s="6">
        <v>1.62</v>
      </c>
    </row>
    <row r="233" spans="3:9" ht="15.5" x14ac:dyDescent="0.35">
      <c r="C233" t="s">
        <v>13</v>
      </c>
      <c r="D233" s="5">
        <v>-1000000000</v>
      </c>
    </row>
    <row r="234" spans="3:9" ht="15.5" x14ac:dyDescent="0.35">
      <c r="C234" t="s">
        <v>211</v>
      </c>
      <c r="I234" s="6">
        <v>1.3</v>
      </c>
    </row>
    <row r="235" spans="3:9" ht="15.5" x14ac:dyDescent="0.35">
      <c r="C235" t="s">
        <v>212</v>
      </c>
      <c r="I235" s="5">
        <v>0</v>
      </c>
    </row>
    <row r="236" spans="3:9" ht="15.5" x14ac:dyDescent="0.35">
      <c r="C236" t="s">
        <v>213</v>
      </c>
      <c r="I236" s="5">
        <v>0</v>
      </c>
    </row>
    <row r="237" spans="3:9" ht="15.5" x14ac:dyDescent="0.35">
      <c r="C237" t="s">
        <v>214</v>
      </c>
      <c r="I237" s="5">
        <v>0</v>
      </c>
    </row>
    <row r="238" spans="3:9" ht="15.5" x14ac:dyDescent="0.35">
      <c r="C238" t="s">
        <v>215</v>
      </c>
      <c r="D238" s="6">
        <v>68.22</v>
      </c>
    </row>
    <row r="239" spans="3:9" ht="15.5" x14ac:dyDescent="0.35">
      <c r="C239" t="s">
        <v>217</v>
      </c>
      <c r="D239" s="6">
        <v>32.520000000000003</v>
      </c>
    </row>
    <row r="240" spans="3:9" ht="15.5" x14ac:dyDescent="0.35">
      <c r="C240" t="s">
        <v>219</v>
      </c>
      <c r="D240" s="6">
        <v>1.33</v>
      </c>
    </row>
    <row r="241" spans="3:9" ht="15.5" x14ac:dyDescent="0.35">
      <c r="C241" t="s">
        <v>43</v>
      </c>
      <c r="I241" s="5">
        <v>63000000000</v>
      </c>
    </row>
    <row r="242" spans="3:9" ht="15.5" x14ac:dyDescent="0.35">
      <c r="C242" t="s">
        <v>220</v>
      </c>
      <c r="I242" s="5">
        <v>76000000000</v>
      </c>
    </row>
    <row r="243" spans="3:9" ht="15.5" x14ac:dyDescent="0.35">
      <c r="C243" t="s">
        <v>221</v>
      </c>
      <c r="I243" s="5">
        <v>983560000</v>
      </c>
    </row>
    <row r="244" spans="3:9" ht="15.5" x14ac:dyDescent="0.35">
      <c r="C244" t="s">
        <v>222</v>
      </c>
      <c r="I244" s="6">
        <v>0.20010000000000003</v>
      </c>
    </row>
    <row r="245" spans="3:9" ht="15.5" x14ac:dyDescent="0.35">
      <c r="C245" t="s">
        <v>223</v>
      </c>
      <c r="D245" s="6">
        <v>0.67030000000000001</v>
      </c>
    </row>
    <row r="246" spans="3:9" ht="15.5" x14ac:dyDescent="0.35">
      <c r="C246" t="s">
        <v>224</v>
      </c>
      <c r="D246" s="6">
        <v>-0.27379999999999999</v>
      </c>
    </row>
    <row r="247" spans="3:9" ht="15.5" x14ac:dyDescent="0.35">
      <c r="C247" t="s">
        <v>225</v>
      </c>
      <c r="D247" s="6">
        <v>-0.27329999999999999</v>
      </c>
    </row>
    <row r="248" spans="3:9" ht="15.5" x14ac:dyDescent="0.35">
      <c r="C248" t="s">
        <v>226</v>
      </c>
      <c r="D248" s="6">
        <v>-0.28339999999999999</v>
      </c>
    </row>
    <row r="249" spans="3:9" ht="15.5" x14ac:dyDescent="0.35">
      <c r="C249" t="s">
        <v>227</v>
      </c>
      <c r="D249" s="6">
        <v>-0.46509999999999996</v>
      </c>
    </row>
    <row r="250" spans="3:9" ht="15.5" x14ac:dyDescent="0.35">
      <c r="C250" t="s">
        <v>228</v>
      </c>
      <c r="D250" s="6">
        <v>-2.4140999999999999</v>
      </c>
    </row>
    <row r="251" spans="3:9" ht="15.5" x14ac:dyDescent="0.35">
      <c r="C251" t="s">
        <v>388</v>
      </c>
      <c r="I251" s="6">
        <v>0.31</v>
      </c>
    </row>
    <row r="252" spans="3:9" ht="15.5" x14ac:dyDescent="0.35">
      <c r="C252" t="s">
        <v>392</v>
      </c>
      <c r="I252" t="s">
        <v>709</v>
      </c>
    </row>
    <row r="253" spans="3:9" ht="15.5" x14ac:dyDescent="0.35">
      <c r="C253" t="s">
        <v>229</v>
      </c>
      <c r="I253" s="5">
        <v>2</v>
      </c>
    </row>
    <row r="254" spans="3:9" ht="15.5" x14ac:dyDescent="0.35">
      <c r="C254" t="s">
        <v>230</v>
      </c>
      <c r="I254" s="6">
        <v>0.36</v>
      </c>
    </row>
    <row r="255" spans="3:9" ht="15.5" x14ac:dyDescent="0.35">
      <c r="C255" t="s">
        <v>231</v>
      </c>
      <c r="I255" s="6">
        <v>0.05</v>
      </c>
    </row>
    <row r="256" spans="3:9" ht="15.5" x14ac:dyDescent="0.35">
      <c r="C256" t="s">
        <v>232</v>
      </c>
      <c r="I256" s="6">
        <v>0.02</v>
      </c>
    </row>
    <row r="257" spans="3:9" ht="15.5" x14ac:dyDescent="0.35">
      <c r="C257" t="s">
        <v>233</v>
      </c>
      <c r="I257" s="6">
        <v>0.21</v>
      </c>
    </row>
    <row r="258" spans="3:9" ht="15.5" x14ac:dyDescent="0.35">
      <c r="C258" t="s">
        <v>234</v>
      </c>
      <c r="I258" s="6">
        <v>0.25</v>
      </c>
    </row>
    <row r="259" spans="3:9" ht="15.5" x14ac:dyDescent="0.35">
      <c r="C259" t="s">
        <v>235</v>
      </c>
      <c r="I259" s="6">
        <v>0.5</v>
      </c>
    </row>
    <row r="260" spans="3:9" ht="15.5" x14ac:dyDescent="0.35">
      <c r="C260" t="s">
        <v>236</v>
      </c>
      <c r="I260" s="6">
        <v>0.38</v>
      </c>
    </row>
    <row r="261" spans="3:9" ht="15.5" x14ac:dyDescent="0.35">
      <c r="C261" t="s">
        <v>237</v>
      </c>
      <c r="D261" s="5">
        <v>1000000000</v>
      </c>
    </row>
    <row r="262" spans="3:9" ht="15.5" x14ac:dyDescent="0.35">
      <c r="C262" t="s">
        <v>238</v>
      </c>
      <c r="D262" s="5">
        <v>85000000000</v>
      </c>
    </row>
    <row r="263" spans="3:9" ht="15.5" x14ac:dyDescent="0.35">
      <c r="C263" t="s">
        <v>239</v>
      </c>
      <c r="D263" s="5">
        <v>29000000000</v>
      </c>
    </row>
    <row r="264" spans="3:9" ht="15.5" x14ac:dyDescent="0.35">
      <c r="C264" t="s">
        <v>183</v>
      </c>
      <c r="D264" s="5">
        <v>0</v>
      </c>
    </row>
    <row r="265" spans="3:9" ht="15.5" x14ac:dyDescent="0.35">
      <c r="C265" t="s">
        <v>182</v>
      </c>
      <c r="I265" s="5">
        <v>52000000000</v>
      </c>
    </row>
    <row r="266" spans="3:9" ht="15.5" x14ac:dyDescent="0.35">
      <c r="C266" t="s">
        <v>181</v>
      </c>
      <c r="D266" s="5">
        <v>9000000000</v>
      </c>
    </row>
    <row r="267" spans="3:9" ht="15.5" x14ac:dyDescent="0.35">
      <c r="C267" t="s">
        <v>180</v>
      </c>
      <c r="D267" s="5">
        <v>2000000000</v>
      </c>
    </row>
    <row r="268" spans="3:9" ht="15.5" x14ac:dyDescent="0.35">
      <c r="C268" t="s">
        <v>24</v>
      </c>
      <c r="D268" s="5">
        <v>10000000000</v>
      </c>
    </row>
    <row r="269" spans="3:9" ht="15.5" x14ac:dyDescent="0.35">
      <c r="C269" t="s">
        <v>21</v>
      </c>
      <c r="D269" s="5">
        <v>9000000000</v>
      </c>
    </row>
    <row r="270" spans="3:9" ht="15.5" x14ac:dyDescent="0.35">
      <c r="C270" t="s">
        <v>240</v>
      </c>
      <c r="I270" s="5">
        <v>56000000000</v>
      </c>
    </row>
  </sheetData>
  <pageMargins left="0.7" right="0.7" top="0.75" bottom="0.75" header="0.3" footer="0.3"/>
  <ignoredErrors>
    <ignoredError sqref="A1:O271" numberStoredAsText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29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710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711</v>
      </c>
      <c r="D2" s="2" vm="54">
        <f ca="1">IFERROR(_xlfn.STOCKHISTORY("XIDX:" &amp; $C$1, D3, , 0, 0, 1), "Libur")</f>
        <v>121</v>
      </c>
      <c r="E2" s="2" vm="104">
        <f ca="1">IFERROR(_xlfn.STOCKHISTORY("XIDX:" &amp; $C$1, E3, , 0, 0, 1), "Libur")</f>
        <v>103</v>
      </c>
      <c r="H2" s="2" vm="104">
        <f ca="1">IFERROR(INDEX(D2:G2,COUNT(D2:G2)),"")</f>
        <v>103</v>
      </c>
      <c r="I2" s="2" vm="57">
        <f t="shared" ref="I2:P2" ca="1" si="0">IFERROR(_xlfn.STOCKHISTORY("XIDX:" &amp; $C$1, I1, , 0, 0, 1), "Libur")</f>
        <v>131</v>
      </c>
      <c r="J2" s="2" vm="58">
        <f t="shared" ca="1" si="0"/>
        <v>122</v>
      </c>
      <c r="K2" s="2" vm="61">
        <f t="shared" ca="1" si="0"/>
        <v>158</v>
      </c>
      <c r="L2" s="2" vm="105">
        <f t="shared" ca="1" si="0"/>
        <v>200</v>
      </c>
      <c r="M2" s="2" vm="106">
        <f t="shared" ca="1" si="0"/>
        <v>420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</row>
    <row r="3" spans="1:1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6" ht="15.5" x14ac:dyDescent="0.35">
      <c r="B4" t="s">
        <v>5</v>
      </c>
      <c r="C4" t="s">
        <v>6</v>
      </c>
      <c r="D4" s="2">
        <f>IFERROR(INDEX(D51:D500,MATCH($C$4,$C$51:$C$500,0)),"")</f>
        <v>32973730754</v>
      </c>
      <c r="E4" s="2">
        <f>IFERROR(INDEX(E51:E500,MATCH($C$4,$C$51:$C$500,0)),"")</f>
        <v>31413106006</v>
      </c>
      <c r="H4" s="2">
        <f>IFERROR(SUM(D4:G4)*(4/MAX(1,COUNT(D4:G4))),"")</f>
        <v>128773673520</v>
      </c>
      <c r="I4" s="2">
        <f t="shared" ref="I4:P4" si="1">IFERROR(INDEX(I51:I500,MATCH($C$4,$C$51:$C$500,0)),"")</f>
        <v>137164327336</v>
      </c>
      <c r="J4" s="2">
        <f t="shared" si="1"/>
        <v>131677483280</v>
      </c>
      <c r="K4" s="2">
        <f t="shared" si="1"/>
        <v>113369718012</v>
      </c>
      <c r="L4" s="2">
        <f t="shared" si="1"/>
        <v>103643140314</v>
      </c>
      <c r="M4" s="2">
        <f t="shared" si="1"/>
        <v>88261234963</v>
      </c>
      <c r="N4" s="2">
        <f t="shared" si="1"/>
        <v>74268101957</v>
      </c>
      <c r="O4" s="2">
        <f t="shared" si="1"/>
        <v>71962334123</v>
      </c>
      <c r="P4" s="2">
        <f t="shared" si="1"/>
        <v>66635496563</v>
      </c>
    </row>
    <row r="5" spans="1:16" ht="15.5" x14ac:dyDescent="0.35">
      <c r="B5" t="s">
        <v>7</v>
      </c>
      <c r="C5" t="s">
        <v>8</v>
      </c>
      <c r="D5" s="2">
        <f>IFERROR(INDEX(D51:D500,MATCH($C$5,$C$51:$C$500,0)),"")</f>
        <v>1671304941</v>
      </c>
      <c r="E5" s="2">
        <f>IFERROR(INDEX(E51:E500,MATCH($C$5,$C$51:$C$500,0)),"")</f>
        <v>310063107</v>
      </c>
      <c r="H5" s="2">
        <f>IFERROR(SUM(D5:G5)*(4/MAX(1,COUNT(D5:G5))),"")</f>
        <v>3962736096</v>
      </c>
      <c r="I5" s="2">
        <f t="shared" ref="I5:P5" si="2">IFERROR(INDEX(I51:I500,MATCH($C$5,$C$51:$C$500,0)),"")</f>
        <v>14903897302</v>
      </c>
      <c r="J5" s="2">
        <f t="shared" si="2"/>
        <v>13471977362</v>
      </c>
      <c r="K5" s="2">
        <f t="shared" si="2"/>
        <v>5771401542</v>
      </c>
      <c r="L5" s="2">
        <f t="shared" si="2"/>
        <v>5428709029</v>
      </c>
      <c r="M5" s="2">
        <f t="shared" si="2"/>
        <v>9570699420</v>
      </c>
      <c r="N5" s="2">
        <f t="shared" si="2"/>
        <v>73216764527</v>
      </c>
      <c r="O5" s="2">
        <f t="shared" si="2"/>
        <v>4481317601</v>
      </c>
      <c r="P5" s="2">
        <f t="shared" si="2"/>
        <v>5334686702</v>
      </c>
    </row>
    <row r="6" spans="1:16" ht="15.5" x14ac:dyDescent="0.35">
      <c r="B6" t="s">
        <v>9</v>
      </c>
      <c r="C6" t="s">
        <v>10</v>
      </c>
      <c r="D6" s="2">
        <f>IFERROR(INDEX(D51:D500,MATCH($C$6,$C$51:$C$500,0)),"")</f>
        <v>241063644659</v>
      </c>
      <c r="E6" s="2">
        <f>IFERROR(INDEX(E51:E500,MATCH($C$6,$C$51:$C$500,0)),"")</f>
        <v>239392339718</v>
      </c>
      <c r="H6" s="2">
        <f>IFERROR(INDEX(D6:G6,COUNT(D6:G6)),"")</f>
        <v>239392339718</v>
      </c>
      <c r="I6" s="2">
        <f t="shared" ref="I6:P6" si="3">IFERROR(INDEX(I51:I500,MATCH($C$6,$C$51:$C$500,0)),"")</f>
        <v>239082276611</v>
      </c>
      <c r="J6" s="2">
        <f t="shared" si="3"/>
        <v>227898084437</v>
      </c>
      <c r="K6" s="2">
        <f t="shared" si="3"/>
        <v>215449025985</v>
      </c>
      <c r="L6" s="2">
        <f t="shared" si="3"/>
        <v>211072513866</v>
      </c>
      <c r="M6" s="2">
        <f t="shared" si="3"/>
        <v>205292759977</v>
      </c>
      <c r="N6" s="2">
        <f t="shared" si="3"/>
        <v>149980443410</v>
      </c>
      <c r="O6" s="2">
        <f t="shared" si="3"/>
        <v>76763678882</v>
      </c>
      <c r="P6" s="2">
        <f t="shared" si="3"/>
        <v>72282361281</v>
      </c>
    </row>
    <row r="7" spans="1:16" ht="15.5" x14ac:dyDescent="0.35">
      <c r="B7" t="s">
        <v>11</v>
      </c>
      <c r="C7" t="s">
        <v>12</v>
      </c>
      <c r="D7" s="3">
        <f>IFERROR(INDEX(D51:D500,MATCH($C$7,$C$51:$C$500,0))/1000000000,"")</f>
        <v>0.93</v>
      </c>
      <c r="E7" s="3">
        <f>IFERROR(INDEX(E51:E500,MATCH($C$7,$C$51:$C$500,0))/1000000000,"")</f>
        <v>0.93</v>
      </c>
      <c r="H7" s="3">
        <f>IFERROR(INDEX(D7:G7,COUNT(D7:G7)),"")</f>
        <v>0.93</v>
      </c>
      <c r="I7" s="3">
        <f t="shared" ref="I7:P7" si="4">IFERROR(INDEX(I51:I500,MATCH($C$7,$C$51:$C$500,0))/1000000000,"")</f>
        <v>0.93</v>
      </c>
      <c r="J7" s="3">
        <f t="shared" si="4"/>
        <v>0.93</v>
      </c>
      <c r="K7" s="3">
        <f t="shared" si="4"/>
        <v>0.93</v>
      </c>
      <c r="L7" s="3">
        <f t="shared" si="4"/>
        <v>0.93</v>
      </c>
      <c r="M7" s="3">
        <f t="shared" si="4"/>
        <v>0.93</v>
      </c>
      <c r="N7" s="3">
        <f t="shared" si="4"/>
        <v>0</v>
      </c>
      <c r="O7" s="3">
        <f t="shared" si="4"/>
        <v>0</v>
      </c>
      <c r="P7" s="3">
        <f t="shared" si="4"/>
        <v>0</v>
      </c>
    </row>
    <row r="8" spans="1:1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-5000000000</v>
      </c>
      <c r="E8" s="2">
        <f>IFERROR(INDEX(E51:E500,MATCH("Free cash flow (Quarter)",$C$51:$C$500,0)),"")</f>
        <v>-4000000000</v>
      </c>
      <c r="H8" s="2">
        <f>IFERROR(INDEX(D8:G8,COUNT(D8:G8)),"")</f>
        <v>-4000000000</v>
      </c>
      <c r="I8" s="2">
        <f t="shared" ref="I8:P8" si="5">IFERROR(INDEX(I51:I500,MATCH($C$8,$C$51:$C$500,0)),"")</f>
        <v>9000000000</v>
      </c>
      <c r="J8" s="2">
        <f t="shared" si="5"/>
        <v>21000000000</v>
      </c>
      <c r="K8" s="2">
        <f t="shared" si="5"/>
        <v>-2000000000</v>
      </c>
      <c r="L8" s="2">
        <f t="shared" si="5"/>
        <v>-27000000000</v>
      </c>
      <c r="M8" s="2">
        <f t="shared" si="5"/>
        <v>-21000000000</v>
      </c>
      <c r="N8" s="2">
        <f t="shared" si="5"/>
        <v>1000000000</v>
      </c>
      <c r="O8" s="2">
        <f t="shared" si="5"/>
        <v>1000000000</v>
      </c>
      <c r="P8" s="2">
        <f t="shared" si="5"/>
        <v>5000000000</v>
      </c>
    </row>
    <row r="9" spans="1:16" ht="15.5" x14ac:dyDescent="0.35">
      <c r="A9" t="s">
        <v>16</v>
      </c>
      <c r="C9" t="s">
        <v>17</v>
      </c>
      <c r="D9" s="3">
        <f>IFERROR(INDEX(D51:D500,MATCH("Free cash flow per share (Quarter)",$C$51:$C$500,0)),"")</f>
        <v>-5.28</v>
      </c>
      <c r="E9" s="3">
        <f>IFERROR(INDEX(E51:E500,MATCH("Free cash flow per share (Quarter)",$C$51:$C$500,0)),"")</f>
        <v>-4.24</v>
      </c>
      <c r="H9" s="3">
        <f>IFERROR(INDEX(D9:G9,COUNT(D9:G9)),"")</f>
        <v>-4.24</v>
      </c>
      <c r="I9" s="3">
        <f t="shared" ref="I9:P9" si="6">IFERROR(INDEX(I51:I500,MATCH($C$9,$C$51:$C$500,0)),"")</f>
        <v>9.23</v>
      </c>
      <c r="J9" s="3">
        <f t="shared" si="6"/>
        <v>22.59</v>
      </c>
      <c r="K9" s="3">
        <f t="shared" si="6"/>
        <v>-2.69</v>
      </c>
      <c r="L9" s="3">
        <f t="shared" si="6"/>
        <v>-29.47</v>
      </c>
      <c r="M9" s="3">
        <f t="shared" si="6"/>
        <v>-22.63</v>
      </c>
      <c r="N9" s="3">
        <f t="shared" si="6"/>
        <v>12267.71</v>
      </c>
      <c r="O9" s="3">
        <f t="shared" si="6"/>
        <v>142182.6</v>
      </c>
      <c r="P9" s="3">
        <f t="shared" si="6"/>
        <v>952853.23</v>
      </c>
    </row>
    <row r="10" spans="1:16" ht="15.5" x14ac:dyDescent="0.35">
      <c r="C10" t="s">
        <v>18</v>
      </c>
      <c r="D10" s="3">
        <f ca="1">IFERROR(IF(D9=0,"",D2/D9),"")</f>
        <v>-22.916666666666664</v>
      </c>
      <c r="E10" s="3">
        <f ca="1">IFERROR(IF(E9=0,"",E2/E9),"")</f>
        <v>-24.29245283018868</v>
      </c>
      <c r="I10" s="3">
        <f t="shared" ref="I10:P10" ca="1" si="7">IFERROR(IF(I9=0,"",I2/I9),"")</f>
        <v>14.192849404117009</v>
      </c>
      <c r="J10" s="3">
        <f t="shared" ca="1" si="7"/>
        <v>5.4006197432492256</v>
      </c>
      <c r="K10" s="3">
        <f t="shared" ca="1" si="7"/>
        <v>-58.736059479553901</v>
      </c>
      <c r="L10" s="3">
        <f t="shared" ca="1" si="7"/>
        <v>-6.7865626060400412</v>
      </c>
      <c r="M10" s="3">
        <f t="shared" ca="1" si="7"/>
        <v>-18.559434379142733</v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</row>
    <row r="11" spans="1:16" ht="15.5" x14ac:dyDescent="0.35">
      <c r="B11" t="s">
        <v>19</v>
      </c>
      <c r="C11" t="s">
        <v>20</v>
      </c>
      <c r="D11" s="2">
        <f>IFERROR(INDEX(D51:D500,MATCH($C$11,$C$51:$C$500,0)),"")</f>
        <v>3572663978</v>
      </c>
      <c r="E11" s="2">
        <f>IFERROR(INDEX(E51:E500,MATCH($C$11,$C$51:$C$500,0)),"")</f>
        <v>3382974884</v>
      </c>
      <c r="H11" s="2">
        <f>IFERROR(INDEX(D11:G11,COUNT(D11:G11)),"")</f>
        <v>3382974884</v>
      </c>
      <c r="I11" s="2">
        <f t="shared" ref="I11:P11" si="8">IFERROR(INDEX(I51:I500,MATCH($C$11,$C$51:$C$500,0)),"")</f>
        <v>5394568609</v>
      </c>
      <c r="J11" s="2">
        <f t="shared" si="8"/>
        <v>10422997167</v>
      </c>
      <c r="K11" s="2">
        <f t="shared" si="8"/>
        <v>4752400850</v>
      </c>
      <c r="L11" s="2">
        <f t="shared" si="8"/>
        <v>8303760784</v>
      </c>
      <c r="M11" s="2">
        <f t="shared" si="8"/>
        <v>23098927850</v>
      </c>
      <c r="N11" s="2">
        <f t="shared" si="8"/>
        <v>1779321245</v>
      </c>
      <c r="O11" s="2">
        <f t="shared" si="8"/>
        <v>2110513824</v>
      </c>
      <c r="P11" s="2">
        <f t="shared" si="8"/>
        <v>2414801058</v>
      </c>
    </row>
    <row r="12" spans="1:1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30000000000</v>
      </c>
      <c r="E12" s="2">
        <f>IFERROR(INDEX(E51:E500,MATCH("Net Debt (Quarter)",$C$51:$C$500,0)),"")</f>
        <v>25000000000</v>
      </c>
      <c r="H12" s="2">
        <f>IFERROR(INDEX(D12:G12,COUNT(D12:G12)),"")</f>
        <v>25000000000</v>
      </c>
      <c r="I12" s="2">
        <f t="shared" ref="I12:P12" si="9">IFERROR(INDEX(I51:I500,MATCH($C$12,$C$51:$C$500,0)),"")</f>
        <v>19000000000</v>
      </c>
      <c r="J12" s="2">
        <f t="shared" si="9"/>
        <v>22000000000</v>
      </c>
      <c r="K12" s="2">
        <f t="shared" si="9"/>
        <v>36000000000</v>
      </c>
      <c r="L12" s="2">
        <f t="shared" si="9"/>
        <v>31000000000</v>
      </c>
      <c r="M12" s="2">
        <f t="shared" si="9"/>
        <v>3000000000</v>
      </c>
      <c r="N12" s="2">
        <f t="shared" si="9"/>
        <v>28000000000</v>
      </c>
      <c r="O12" s="2">
        <f t="shared" si="9"/>
        <v>29000000000</v>
      </c>
      <c r="P12" s="2">
        <f t="shared" si="9"/>
        <v>28000000000</v>
      </c>
    </row>
    <row r="13" spans="1:1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34000000000</v>
      </c>
      <c r="E13" s="2">
        <f>IFERROR(INDEX(E51:E500,MATCH("Total Debt (Quarter)",$C$51:$C$500,0)),"")</f>
        <v>28000000000</v>
      </c>
      <c r="H13" s="2">
        <f>IFERROR(INDEX(D13:G13,COUNT(D13:G13)),"")</f>
        <v>28000000000</v>
      </c>
      <c r="I13" s="2">
        <f t="shared" ref="I13:P13" si="10">IFERROR(INDEX(I51:I500,MATCH($C$13,$C$51:$C$500,0)),"")</f>
        <v>25000000000</v>
      </c>
      <c r="J13" s="2">
        <f t="shared" si="10"/>
        <v>33000000000</v>
      </c>
      <c r="K13" s="2">
        <f t="shared" si="10"/>
        <v>41000000000</v>
      </c>
      <c r="L13" s="2">
        <f t="shared" si="10"/>
        <v>40000000000</v>
      </c>
      <c r="M13" s="2">
        <f t="shared" si="10"/>
        <v>26000000000</v>
      </c>
      <c r="N13" s="2">
        <f t="shared" si="10"/>
        <v>30000000000</v>
      </c>
      <c r="O13" s="2">
        <f t="shared" si="10"/>
        <v>31000000000</v>
      </c>
      <c r="P13" s="2">
        <f t="shared" si="10"/>
        <v>31000000000</v>
      </c>
    </row>
    <row r="14" spans="1:16" ht="15.5" x14ac:dyDescent="0.35">
      <c r="C14" t="s">
        <v>27</v>
      </c>
      <c r="D14" s="2">
        <f>IFERROR(INDEX(D51:D500,MATCH($C$14,$C$51:$C$500,0)),"")</f>
        <v>-649493313</v>
      </c>
      <c r="E14" s="2">
        <f>IFERROR(INDEX(E51:E500,MATCH($C$14,$C$51:$C$500,0)),"")</f>
        <v>-525127200</v>
      </c>
      <c r="H14" s="2">
        <f>IFERROR(SUM(D14:G14)*(4/MAX(1,COUNT(D14:G14))),"")</f>
        <v>-2349241026</v>
      </c>
      <c r="I14" s="2">
        <f t="shared" ref="I14:P14" si="11">IFERROR(INDEX(I51:I500,MATCH($C$14,$C$51:$C$500,0)),"")</f>
        <v>-2079377938</v>
      </c>
      <c r="J14" s="2">
        <f t="shared" si="11"/>
        <v>-3046657501</v>
      </c>
      <c r="K14" s="2">
        <f t="shared" si="11"/>
        <v>-3620030831</v>
      </c>
      <c r="L14" s="2">
        <f t="shared" si="11"/>
        <v>-3451113055</v>
      </c>
      <c r="M14" s="2">
        <f t="shared" si="11"/>
        <v>-2767417910</v>
      </c>
      <c r="N14" s="2">
        <f t="shared" si="11"/>
        <v>-3439392308</v>
      </c>
      <c r="O14" s="2">
        <f t="shared" si="11"/>
        <v>-3428823723</v>
      </c>
      <c r="P14" s="2">
        <f t="shared" si="11"/>
        <v>-3723556985</v>
      </c>
    </row>
    <row r="15" spans="1:16" ht="15.5" x14ac:dyDescent="0.35">
      <c r="C15" t="s">
        <v>28</v>
      </c>
      <c r="D15" s="2">
        <f>IFERROR(INDEX(D51:D500,MATCH($C$15,$C$51:$C$500,0)),"")</f>
        <v>-957225059</v>
      </c>
      <c r="E15" s="2">
        <f>IFERROR(INDEX(E51:E500,MATCH($C$15,$C$51:$C$500,0)),"")</f>
        <v>-349257989</v>
      </c>
      <c r="H15" s="2">
        <f>IFERROR(SUM(D15:G15)*(4/MAX(1,COUNT(D15:G15))),"")</f>
        <v>-2612966096</v>
      </c>
      <c r="I15" s="2">
        <f t="shared" ref="I15:P15" si="12">IFERROR(INDEX(I51:I500,MATCH($C$15,$C$51:$C$500,0)),"")</f>
        <v>-4822017004</v>
      </c>
      <c r="J15" s="2">
        <f t="shared" si="12"/>
        <v>-3879597583</v>
      </c>
      <c r="K15" s="2">
        <f t="shared" si="12"/>
        <v>-2880407464</v>
      </c>
      <c r="L15" s="2">
        <f t="shared" si="12"/>
        <v>-3399257478</v>
      </c>
      <c r="M15" s="2">
        <f t="shared" si="12"/>
        <v>-2231124863</v>
      </c>
      <c r="N15" s="2">
        <f t="shared" si="12"/>
        <v>-2442564595</v>
      </c>
      <c r="O15" s="2">
        <f t="shared" si="12"/>
        <v>-2510282395</v>
      </c>
      <c r="P15" s="2">
        <f t="shared" si="12"/>
        <v>-2204632249</v>
      </c>
    </row>
    <row r="16" spans="1:16" ht="15.5" x14ac:dyDescent="0.35">
      <c r="C16" t="s">
        <v>29</v>
      </c>
      <c r="D16" s="2">
        <f>IFERROR(INDEX(D51:D500,MATCH($C$16,$C$51:$C$500,0)),"")</f>
        <v>2600770487</v>
      </c>
      <c r="E16" s="2">
        <f>IFERROR(INDEX(E51:E500,MATCH($C$16,$C$51:$C$500,0)),"")</f>
        <v>590585381</v>
      </c>
      <c r="H16" s="2">
        <f>IFERROR(SUM(D16:G16)*(4/MAX(1,COUNT(D16:G16))),"")</f>
        <v>6382711736</v>
      </c>
      <c r="I16" s="2">
        <f t="shared" ref="I16:P16" si="13">IFERROR(INDEX(I51:I500,MATCH($C$16,$C$51:$C$500,0)),"")</f>
        <v>16614206996</v>
      </c>
      <c r="J16" s="2">
        <f t="shared" si="13"/>
        <v>17237371245</v>
      </c>
      <c r="K16" s="2">
        <f t="shared" si="13"/>
        <v>7613022166</v>
      </c>
      <c r="L16" s="2">
        <f t="shared" si="13"/>
        <v>7883700847</v>
      </c>
      <c r="M16" s="2">
        <f t="shared" si="13"/>
        <v>9644990523</v>
      </c>
      <c r="N16" s="2">
        <f t="shared" si="13"/>
        <v>7747201698</v>
      </c>
      <c r="O16" s="2">
        <f t="shared" si="13"/>
        <v>7130243496</v>
      </c>
      <c r="P16" s="2">
        <f t="shared" si="13"/>
        <v>7403551701</v>
      </c>
    </row>
    <row r="17" spans="1:16" ht="15.5" x14ac:dyDescent="0.35">
      <c r="A17" t="s">
        <v>30</v>
      </c>
    </row>
    <row r="18" spans="1:1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</row>
    <row r="19" spans="1:16" ht="15.5" x14ac:dyDescent="0.35">
      <c r="A19" t="s">
        <v>40</v>
      </c>
      <c r="C19" t="s">
        <v>41</v>
      </c>
    </row>
    <row r="20" spans="1:16" ht="15.5" x14ac:dyDescent="0.35">
      <c r="A20" t="s">
        <v>42</v>
      </c>
      <c r="C20" t="s">
        <v>43</v>
      </c>
      <c r="D20" s="2">
        <f ca="1">IFERROR(D21*D2,"")</f>
        <v>112530000000</v>
      </c>
      <c r="E20" s="2">
        <f ca="1">IFERROR(E21*E2,"")</f>
        <v>95790000000</v>
      </c>
      <c r="H20" s="2">
        <f t="shared" ref="H20:P20" ca="1" si="14">IFERROR(H21*H2,"")</f>
        <v>95790000000</v>
      </c>
      <c r="I20" s="2">
        <f t="shared" ca="1" si="14"/>
        <v>121830000000</v>
      </c>
      <c r="J20" s="2">
        <f t="shared" ca="1" si="14"/>
        <v>113460000000</v>
      </c>
      <c r="K20" s="2">
        <f t="shared" ca="1" si="14"/>
        <v>146940000000</v>
      </c>
      <c r="L20" s="2">
        <f t="shared" ca="1" si="14"/>
        <v>186000000000</v>
      </c>
      <c r="M20" s="2">
        <f t="shared" ca="1" si="14"/>
        <v>390600000000</v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</row>
    <row r="21" spans="1:16" ht="15.5" x14ac:dyDescent="0.35">
      <c r="C21" t="s">
        <v>12</v>
      </c>
      <c r="D21" s="2">
        <f>IFERROR(INDEX(D51:D500,MATCH($C$7,$C$51:$C$500,0)),"")</f>
        <v>930000000</v>
      </c>
      <c r="E21" s="2">
        <f>IFERROR(INDEX(E51:E500,MATCH($C$7,$C$51:$C$500,0)),"")</f>
        <v>930000000</v>
      </c>
      <c r="H21" s="2">
        <f>IFERROR(INDEX(D21:G21,COUNT(D21:G21)),"")</f>
        <v>930000000</v>
      </c>
      <c r="I21" s="2">
        <f t="shared" ref="I21:P21" si="15">IFERROR(INDEX(I51:I500,MATCH($C$7,$C$51:$C$500,0)),"")</f>
        <v>930000000</v>
      </c>
      <c r="J21" s="2">
        <f t="shared" si="15"/>
        <v>930000000</v>
      </c>
      <c r="K21" s="2">
        <f t="shared" si="15"/>
        <v>930000000</v>
      </c>
      <c r="L21" s="2">
        <f t="shared" si="15"/>
        <v>930000000</v>
      </c>
      <c r="M21" s="2">
        <f t="shared" si="15"/>
        <v>930000000</v>
      </c>
      <c r="N21" s="2">
        <f t="shared" si="15"/>
        <v>0</v>
      </c>
      <c r="O21" s="2">
        <f t="shared" si="15"/>
        <v>0</v>
      </c>
      <c r="P21" s="2">
        <f t="shared" si="15"/>
        <v>0</v>
      </c>
    </row>
    <row r="23" spans="1:16" ht="15.5" x14ac:dyDescent="0.35">
      <c r="B23" t="s">
        <v>44</v>
      </c>
      <c r="C23" t="s">
        <v>45</v>
      </c>
      <c r="D23" s="3">
        <f>IFERROR(D5/D6*100,"")</f>
        <v>0.693304435583461</v>
      </c>
      <c r="E23" s="3">
        <f>IFERROR(E5/E6*100,"")</f>
        <v>0.12952089752130289</v>
      </c>
      <c r="H23" s="3">
        <f t="shared" ref="H23:P23" si="16">IFERROR(H5/H6*100,"")</f>
        <v>1.6553312026057452</v>
      </c>
      <c r="I23" s="3">
        <f t="shared" si="16"/>
        <v>6.2337942875830397</v>
      </c>
      <c r="J23" s="3">
        <f t="shared" si="16"/>
        <v>5.9114043873081279</v>
      </c>
      <c r="K23" s="3">
        <f t="shared" si="16"/>
        <v>2.6787782008361538</v>
      </c>
      <c r="L23" s="3">
        <f t="shared" si="16"/>
        <v>2.5719639803249947</v>
      </c>
      <c r="M23" s="3">
        <f t="shared" si="16"/>
        <v>4.6619761072296244</v>
      </c>
      <c r="N23" s="3">
        <f t="shared" si="16"/>
        <v>48.817541048900672</v>
      </c>
      <c r="O23" s="3">
        <f t="shared" si="16"/>
        <v>5.8378098421893192</v>
      </c>
      <c r="P23" s="3">
        <f t="shared" si="16"/>
        <v>7.380343706898608</v>
      </c>
    </row>
    <row r="24" spans="1:16" ht="15.5" x14ac:dyDescent="0.35">
      <c r="C24" t="s">
        <v>46</v>
      </c>
      <c r="D24" s="4">
        <f>IFERROR(_xlfn.RRI(5,I23,D23),"")</f>
        <v>-0.35548311060385518</v>
      </c>
      <c r="E24" s="4">
        <f>IFERROR(_xlfn.RRI(5,J23,E23),"")</f>
        <v>-0.53427469571228503</v>
      </c>
      <c r="H24" s="4">
        <f t="shared" ref="H24:P24" si="17">IFERROR(_xlfn.RRI(5,M23,H23),"")</f>
        <v>-0.18705161690157224</v>
      </c>
      <c r="I24" s="4">
        <f t="shared" si="17"/>
        <v>-0.33742459102523104</v>
      </c>
      <c r="J24" s="4">
        <f t="shared" si="17"/>
        <v>2.508688044375651E-3</v>
      </c>
      <c r="K24" s="4">
        <f t="shared" si="17"/>
        <v>-0.18347021060694835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47</v>
      </c>
      <c r="C25" t="s">
        <v>48</v>
      </c>
      <c r="D25" s="3">
        <f>IFERROR(INDEX(D51:D500,MATCH($A$25,$C$51:$C$500,0)),"")</f>
        <v>1.77</v>
      </c>
      <c r="E25" s="3">
        <f>IFERROR(INDEX(E51:E500,MATCH($A$25,$C$51:$C$500,0)),"")</f>
        <v>0.26</v>
      </c>
      <c r="H25" s="3">
        <f>IFERROR(INDEX(D25:G25,COUNT(D25:G25)),"")</f>
        <v>0.26</v>
      </c>
      <c r="I25" s="3">
        <f t="shared" ref="I25:P25" si="18">IFERROR(INDEX(I51:I500,MATCH($C$25,$C$51:$C$500,0)),"")</f>
        <v>12.68</v>
      </c>
      <c r="J25" s="3">
        <f t="shared" si="18"/>
        <v>14.36</v>
      </c>
      <c r="K25" s="3">
        <f t="shared" si="18"/>
        <v>5.09</v>
      </c>
      <c r="L25" s="3">
        <f t="shared" si="18"/>
        <v>4.82</v>
      </c>
      <c r="M25" s="3">
        <f t="shared" si="18"/>
        <v>7.99</v>
      </c>
      <c r="N25" s="3">
        <f t="shared" si="18"/>
        <v>81609.8</v>
      </c>
      <c r="O25" s="3">
        <f t="shared" si="18"/>
        <v>923992.22</v>
      </c>
      <c r="P25" s="3">
        <f t="shared" si="18"/>
        <v>1039783.89</v>
      </c>
    </row>
    <row r="26" spans="1:16" ht="15.5" x14ac:dyDescent="0.35">
      <c r="C26" t="s">
        <v>49</v>
      </c>
      <c r="D26" s="4">
        <f>IFERROR(_xlfn.RRI(5,I25,D25),"")</f>
        <v>-0.32551731901555325</v>
      </c>
      <c r="E26" s="4">
        <f>IFERROR(_xlfn.RRI(5,J25,E25),"")</f>
        <v>-0.55170511708961867</v>
      </c>
      <c r="H26" s="4">
        <f t="shared" ref="H26:P26" si="19">IFERROR(_xlfn.RRI(5,M25,H25),"")</f>
        <v>-0.49593642679250804</v>
      </c>
      <c r="I26" s="4">
        <f t="shared" si="19"/>
        <v>-0.82690864089378413</v>
      </c>
      <c r="J26" s="4">
        <f t="shared" si="19"/>
        <v>-0.89078124413462778</v>
      </c>
      <c r="K26" s="4">
        <f t="shared" si="19"/>
        <v>-0.91331280715666974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50</v>
      </c>
      <c r="D27" s="3">
        <f>IFERROR(D4/D21,"")</f>
        <v>35.45562446666667</v>
      </c>
      <c r="E27" s="3">
        <f>IFERROR(E4/E21,"")</f>
        <v>33.777533339784945</v>
      </c>
      <c r="H27" s="3">
        <f t="shared" ref="H27:P27" si="20">IFERROR(H4/H21,"")</f>
        <v>138.46631561290323</v>
      </c>
      <c r="I27" s="3">
        <f t="shared" si="20"/>
        <v>147.4885240172043</v>
      </c>
      <c r="J27" s="3">
        <f t="shared" si="20"/>
        <v>141.58869169892472</v>
      </c>
      <c r="K27" s="3">
        <f t="shared" si="20"/>
        <v>121.90292259354838</v>
      </c>
      <c r="L27" s="3">
        <f t="shared" si="20"/>
        <v>111.4442368967742</v>
      </c>
      <c r="M27" s="3">
        <f t="shared" si="20"/>
        <v>94.904553723655908</v>
      </c>
      <c r="N27" s="3" t="str">
        <f t="shared" si="20"/>
        <v/>
      </c>
      <c r="O27" s="3" t="str">
        <f t="shared" si="20"/>
        <v/>
      </c>
      <c r="P27" s="3" t="str">
        <f t="shared" si="20"/>
        <v/>
      </c>
    </row>
    <row r="28" spans="1:16" ht="15.5" x14ac:dyDescent="0.35">
      <c r="C28" t="s">
        <v>51</v>
      </c>
      <c r="D28" s="4">
        <f>IFERROR(_xlfn.RRI(5,I27,D27),"")</f>
        <v>-0.24805620159480068</v>
      </c>
      <c r="E28" s="4">
        <f>IFERROR(_xlfn.RRI(5,J27,E27),"")</f>
        <v>-0.24920759181781404</v>
      </c>
      <c r="H28" s="4">
        <f t="shared" ref="H28:P28" si="21">IFERROR(_xlfn.RRI(5,M27,H27),"")</f>
        <v>7.8478314674665484E-2</v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52</v>
      </c>
      <c r="H29" s="4">
        <f t="shared" ref="H29:P29" si="22">IFERROR(((H25-I25)/I25)*100%,"")</f>
        <v>-0.97949526813880128</v>
      </c>
      <c r="I29" s="4">
        <f t="shared" si="22"/>
        <v>-0.11699164345403898</v>
      </c>
      <c r="J29" s="4">
        <f t="shared" si="22"/>
        <v>1.8212180746561886</v>
      </c>
      <c r="K29" s="4">
        <f t="shared" si="22"/>
        <v>5.6016597510373349E-2</v>
      </c>
      <c r="L29" s="4">
        <f t="shared" si="22"/>
        <v>-0.39674593241551936</v>
      </c>
      <c r="M29" s="4">
        <f t="shared" si="22"/>
        <v>-0.99990209509152084</v>
      </c>
      <c r="N29" s="4">
        <f t="shared" si="22"/>
        <v>-0.91167696195537229</v>
      </c>
      <c r="O29" s="4">
        <f t="shared" si="22"/>
        <v>-0.11136128489161343</v>
      </c>
      <c r="P29" s="4" t="str">
        <f t="shared" si="22"/>
        <v/>
      </c>
    </row>
    <row r="30" spans="1:16" ht="15.5" x14ac:dyDescent="0.35">
      <c r="C30" t="s">
        <v>53</v>
      </c>
      <c r="H30" s="4">
        <f t="shared" ref="H30:P30" si="23">IFERROR(((H27-I27)/I27)*100%,"")</f>
        <v>-6.1172274008577388E-2</v>
      </c>
      <c r="I30" s="4">
        <f t="shared" si="23"/>
        <v>4.1668810181713006E-2</v>
      </c>
      <c r="J30" s="4">
        <f t="shared" si="23"/>
        <v>0.16148726122845386</v>
      </c>
      <c r="K30" s="4">
        <f t="shared" si="23"/>
        <v>9.3846806151686377E-2</v>
      </c>
      <c r="L30" s="4">
        <f t="shared" si="23"/>
        <v>0.1742770238536574</v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  <c r="P30" s="4" t="str">
        <f t="shared" si="23"/>
        <v/>
      </c>
    </row>
    <row r="32" spans="1:16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259.23</v>
      </c>
      <c r="E32" s="3">
        <f>IFERROR(INDEX(E51:E500,MATCH($A$32,$C$51:$C$500,0)),"")</f>
        <v>257.43</v>
      </c>
      <c r="H32" s="3">
        <f>IFERROR(INDEX(D32:G32,COUNT(D32:G32)),"")</f>
        <v>257.43</v>
      </c>
      <c r="I32" s="3">
        <f t="shared" ref="I32:P32" si="24">IFERROR(INDEX(I51:I500,MATCH($C$32,$C$51:$C$500,0)),"")</f>
        <v>257.10000000000002</v>
      </c>
      <c r="J32" s="3">
        <f t="shared" si="24"/>
        <v>245.07</v>
      </c>
      <c r="K32" s="3">
        <f t="shared" si="24"/>
        <v>231.68</v>
      </c>
      <c r="L32" s="3">
        <f t="shared" si="24"/>
        <v>226.98</v>
      </c>
      <c r="M32" s="3">
        <f t="shared" si="24"/>
        <v>221.13</v>
      </c>
      <c r="N32" s="3">
        <f t="shared" si="24"/>
        <v>2307391.44</v>
      </c>
      <c r="O32" s="3">
        <f t="shared" si="24"/>
        <v>15352735.779999999</v>
      </c>
      <c r="P32" s="3">
        <f t="shared" si="24"/>
        <v>14456472.26</v>
      </c>
    </row>
    <row r="33" spans="1:16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0.4</v>
      </c>
      <c r="E33" s="3">
        <f>IFERROR(INDEX(E51:E500,MATCH($A$33,$C$51:$C$500,0)),"")</f>
        <v>0.47</v>
      </c>
      <c r="H33" s="3">
        <f>IFERROR(INDEX(D33:G33,COUNT(D33:G33)),"")</f>
        <v>0.47</v>
      </c>
      <c r="I33" s="3">
        <f t="shared" ref="I33:P33" si="25">IFERROR(INDEX(I51:I500,MATCH($C$33,$C$51:$C$500,0)),"")</f>
        <v>0.51</v>
      </c>
      <c r="J33" s="3">
        <f t="shared" si="25"/>
        <v>0.5</v>
      </c>
      <c r="K33" s="3">
        <f t="shared" si="25"/>
        <v>0.68</v>
      </c>
      <c r="L33" s="3">
        <f t="shared" si="25"/>
        <v>0.88</v>
      </c>
      <c r="M33" s="3">
        <f t="shared" si="25"/>
        <v>1.9</v>
      </c>
      <c r="N33" s="3">
        <f t="shared" si="25"/>
        <v>0</v>
      </c>
      <c r="O33" s="3">
        <f t="shared" si="25"/>
        <v>0</v>
      </c>
      <c r="P33" s="3">
        <f t="shared" si="25"/>
        <v>0</v>
      </c>
    </row>
    <row r="34" spans="1:16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58.19</v>
      </c>
      <c r="E34" s="3">
        <f>IFERROR(INDEX(E51:E500,MATCH($A$34,$C$51:$C$500,0)),"")</f>
        <v>461.54</v>
      </c>
      <c r="H34" s="3">
        <f>IFERROR(INDEX(D34:G34,COUNT(D34:G34)),"")</f>
        <v>461.54</v>
      </c>
      <c r="I34" s="3">
        <f t="shared" ref="I34:P34" si="26">IFERROR(INDEX(I51:I500,MATCH($C$34,$C$51:$C$500,0)),"")</f>
        <v>10.33</v>
      </c>
      <c r="J34" s="3">
        <f t="shared" si="26"/>
        <v>8.5</v>
      </c>
      <c r="K34" s="3">
        <f t="shared" si="26"/>
        <v>31.04</v>
      </c>
      <c r="L34" s="3">
        <f t="shared" si="26"/>
        <v>41.49</v>
      </c>
      <c r="M34" s="3">
        <f t="shared" si="26"/>
        <v>52.57</v>
      </c>
      <c r="N34" s="3">
        <f t="shared" si="26"/>
        <v>0</v>
      </c>
      <c r="O34" s="3">
        <f t="shared" si="26"/>
        <v>0</v>
      </c>
      <c r="P34" s="3">
        <f t="shared" si="26"/>
        <v>0</v>
      </c>
    </row>
    <row r="35" spans="1:16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2.9</v>
      </c>
      <c r="E35" s="3">
        <f>IFERROR(INDEX(E51:E500,MATCH($A$35,$C$51:$C$500,0)),"")</f>
        <v>3.55</v>
      </c>
      <c r="H35" s="3">
        <f>IFERROR(INDEX(D35:G35,COUNT(D35:G35)),"")</f>
        <v>3.55</v>
      </c>
      <c r="I35" s="3">
        <f t="shared" ref="I35:P35" si="27">IFERROR(INDEX(I51:I500,MATCH($C$35,$C$51:$C$500,0)),"")</f>
        <v>0.89</v>
      </c>
      <c r="J35" s="3">
        <f t="shared" si="27"/>
        <v>0.86</v>
      </c>
      <c r="K35" s="3">
        <f t="shared" si="27"/>
        <v>1.3</v>
      </c>
      <c r="L35" s="3">
        <f t="shared" si="27"/>
        <v>1.79</v>
      </c>
      <c r="M35" s="3">
        <f t="shared" si="27"/>
        <v>4.42</v>
      </c>
      <c r="N35" s="3">
        <f t="shared" si="27"/>
        <v>0</v>
      </c>
      <c r="O35" s="3">
        <f t="shared" si="27"/>
        <v>0</v>
      </c>
      <c r="P35" s="3">
        <f t="shared" si="27"/>
        <v>0</v>
      </c>
    </row>
    <row r="36" spans="1:16" ht="15.5" x14ac:dyDescent="0.35">
      <c r="B36" t="s">
        <v>66</v>
      </c>
      <c r="C36" t="s">
        <v>67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P36" si="28">IFERROR(INDEX(H51:H500,MATCH($C$36,$C$51:$C$500,0)),"")</f>
        <v>0.24670000000000003</v>
      </c>
      <c r="I36" s="4">
        <f t="shared" si="28"/>
        <v>7.8899999999999998E-2</v>
      </c>
      <c r="J36" s="4">
        <f t="shared" si="28"/>
        <v>0.27850000000000003</v>
      </c>
      <c r="K36" s="4">
        <f t="shared" si="28"/>
        <v>0.21609999999999999</v>
      </c>
      <c r="L36" s="4">
        <f t="shared" si="28"/>
        <v>0.31109999999999999</v>
      </c>
      <c r="M36" s="4">
        <f t="shared" si="28"/>
        <v>0</v>
      </c>
      <c r="N36" s="4">
        <f t="shared" si="28"/>
        <v>0</v>
      </c>
      <c r="O36" s="4">
        <f t="shared" si="28"/>
        <v>0</v>
      </c>
      <c r="P36" s="4">
        <f t="shared" si="28"/>
        <v>0</v>
      </c>
    </row>
    <row r="37" spans="1:16" ht="15.5" x14ac:dyDescent="0.35">
      <c r="B37" t="s">
        <v>68</v>
      </c>
      <c r="C37" t="s">
        <v>69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P37" si="29">IFERROR(INDEX(H51:H500,MATCH($C$37,$C$51:$C$500,0)),"")</f>
        <v>1</v>
      </c>
      <c r="I37" s="3">
        <f t="shared" si="29"/>
        <v>1</v>
      </c>
      <c r="J37" s="3">
        <f t="shared" si="29"/>
        <v>4</v>
      </c>
      <c r="K37" s="3">
        <f t="shared" si="29"/>
        <v>1.1000000000000001</v>
      </c>
      <c r="L37" s="3">
        <f t="shared" si="29"/>
        <v>1.5</v>
      </c>
      <c r="M37" s="3">
        <f t="shared" si="29"/>
        <v>0</v>
      </c>
      <c r="N37" s="3">
        <f t="shared" si="29"/>
        <v>0</v>
      </c>
      <c r="O37" s="3">
        <f t="shared" si="29"/>
        <v>0</v>
      </c>
      <c r="P37" s="3">
        <f t="shared" si="29"/>
        <v>0</v>
      </c>
    </row>
    <row r="50" spans="2:16" ht="15.5" x14ac:dyDescent="0.35">
      <c r="D50" t="s">
        <v>70</v>
      </c>
      <c r="E50" t="s">
        <v>243</v>
      </c>
      <c r="F50" t="s">
        <v>71</v>
      </c>
      <c r="G50" t="s">
        <v>244</v>
      </c>
      <c r="H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</row>
    <row r="51" spans="2:16" ht="15.5" x14ac:dyDescent="0.35">
      <c r="B51" t="s">
        <v>75</v>
      </c>
      <c r="C51" t="s">
        <v>6</v>
      </c>
      <c r="D51" s="5">
        <v>32973730754</v>
      </c>
      <c r="E51" s="5">
        <v>31413106006</v>
      </c>
      <c r="F51" s="5">
        <v>34410184454</v>
      </c>
      <c r="G51" s="5">
        <v>35580246475</v>
      </c>
      <c r="I51" s="5">
        <v>137164327336</v>
      </c>
      <c r="J51" s="5">
        <v>131677483280</v>
      </c>
      <c r="K51" s="5">
        <v>113369718012</v>
      </c>
      <c r="L51" s="5">
        <v>103643140314</v>
      </c>
      <c r="M51" s="5">
        <v>88261234963</v>
      </c>
      <c r="N51" s="5">
        <v>74268101957</v>
      </c>
      <c r="O51" s="5">
        <v>71962334123</v>
      </c>
      <c r="P51" s="5">
        <v>66635496563</v>
      </c>
    </row>
    <row r="52" spans="2:16" ht="15.5" x14ac:dyDescent="0.35">
      <c r="C52" t="s">
        <v>76</v>
      </c>
      <c r="D52" s="5">
        <v>-16986496731</v>
      </c>
      <c r="E52" s="5">
        <v>-16986654112</v>
      </c>
      <c r="F52" s="5">
        <v>-16932968992</v>
      </c>
      <c r="G52" s="5">
        <v>-18004013743</v>
      </c>
      <c r="I52" s="5">
        <v>-67550537819</v>
      </c>
      <c r="J52" s="5">
        <v>-62159988260</v>
      </c>
      <c r="K52" s="5">
        <v>-59725789911</v>
      </c>
      <c r="L52" s="5">
        <v>-51476912692</v>
      </c>
      <c r="M52" s="5">
        <v>-42237404268</v>
      </c>
      <c r="N52" s="5">
        <v>-36511872821</v>
      </c>
      <c r="O52" s="5">
        <v>-33667726548</v>
      </c>
      <c r="P52" s="5">
        <v>-30588334515</v>
      </c>
    </row>
    <row r="53" spans="2:16" ht="15.5" x14ac:dyDescent="0.35">
      <c r="C53" t="s">
        <v>77</v>
      </c>
      <c r="D53" s="5">
        <v>15987234023</v>
      </c>
      <c r="E53" s="5">
        <v>14426451894</v>
      </c>
      <c r="F53" s="5">
        <v>17477215462</v>
      </c>
      <c r="G53" s="5">
        <v>17576232732</v>
      </c>
      <c r="I53" s="5">
        <v>69613789517</v>
      </c>
      <c r="J53" s="5">
        <v>69517495020</v>
      </c>
      <c r="K53" s="5">
        <v>53643928101</v>
      </c>
      <c r="L53" s="5">
        <v>52166227622</v>
      </c>
      <c r="M53" s="5">
        <v>46023830695</v>
      </c>
      <c r="N53" s="5">
        <v>37756229136</v>
      </c>
      <c r="O53" s="5">
        <v>38294607575</v>
      </c>
      <c r="P53" s="5">
        <v>36047162048</v>
      </c>
    </row>
    <row r="54" spans="2:16" ht="15.5" x14ac:dyDescent="0.35">
      <c r="C54" t="s">
        <v>78</v>
      </c>
      <c r="D54" s="5">
        <v>-12754059048</v>
      </c>
      <c r="E54" s="5">
        <v>-13323721037</v>
      </c>
      <c r="F54" s="5">
        <v>-13463059926</v>
      </c>
      <c r="G54" s="5">
        <v>-12517373883</v>
      </c>
      <c r="I54" s="5">
        <v>-50828096244</v>
      </c>
      <c r="J54" s="5">
        <v>-49374705650</v>
      </c>
      <c r="K54" s="5">
        <v>-39585647404</v>
      </c>
      <c r="L54" s="5">
        <v>-41712385566</v>
      </c>
      <c r="M54" s="5">
        <v>-33336731066</v>
      </c>
      <c r="N54" s="5">
        <v>-25280152487</v>
      </c>
      <c r="O54" s="5">
        <v>-27414804094</v>
      </c>
      <c r="P54" s="5">
        <v>-24079891488</v>
      </c>
    </row>
    <row r="55" spans="2:16" ht="15.5" x14ac:dyDescent="0.35">
      <c r="C55" t="s">
        <v>246</v>
      </c>
      <c r="D55" s="5">
        <v>-12754059048</v>
      </c>
      <c r="E55" s="5">
        <v>-13323721037</v>
      </c>
      <c r="F55" s="5">
        <v>-13463059926</v>
      </c>
      <c r="G55" s="5">
        <v>-12517373883</v>
      </c>
      <c r="I55" s="5">
        <v>-50828096244</v>
      </c>
      <c r="J55" s="5">
        <v>-49374705650</v>
      </c>
      <c r="K55" s="5">
        <v>-39585647404</v>
      </c>
      <c r="L55" s="5">
        <v>-41712385566</v>
      </c>
      <c r="M55" s="5">
        <v>-33336731066</v>
      </c>
      <c r="N55" s="5">
        <v>-25280152487</v>
      </c>
      <c r="O55" s="5">
        <v>-27414804094</v>
      </c>
      <c r="P55" s="5">
        <v>-24079891488</v>
      </c>
    </row>
    <row r="56" spans="2:16" ht="15.5" x14ac:dyDescent="0.35">
      <c r="C56" t="s">
        <v>80</v>
      </c>
      <c r="D56" s="5">
        <v>3233174975</v>
      </c>
      <c r="E56" s="5">
        <v>1102730857</v>
      </c>
      <c r="F56" s="5">
        <v>4014155536</v>
      </c>
      <c r="G56" s="5">
        <v>5058858849</v>
      </c>
      <c r="I56" s="5">
        <v>18785693273</v>
      </c>
      <c r="J56" s="5">
        <v>20142789370</v>
      </c>
      <c r="K56" s="5">
        <v>14058280697</v>
      </c>
      <c r="L56" s="5">
        <v>10453842056</v>
      </c>
      <c r="M56" s="5">
        <v>12687099629</v>
      </c>
      <c r="N56" s="5">
        <v>12476076649</v>
      </c>
      <c r="O56" s="5">
        <v>10879803481</v>
      </c>
      <c r="P56" s="5">
        <v>11967270560</v>
      </c>
    </row>
    <row r="57" spans="2:16" ht="15.5" x14ac:dyDescent="0.35">
      <c r="C57" t="s">
        <v>81</v>
      </c>
      <c r="D57" s="5">
        <v>-632404488</v>
      </c>
      <c r="E57" s="5">
        <v>-512145476</v>
      </c>
      <c r="F57" s="5">
        <v>-439670922</v>
      </c>
      <c r="G57" s="5">
        <v>-570671393</v>
      </c>
      <c r="I57" s="5">
        <v>-2171486277</v>
      </c>
      <c r="J57" s="5">
        <v>-2905418125</v>
      </c>
      <c r="K57" s="5">
        <v>-6445258531</v>
      </c>
      <c r="L57" s="5">
        <v>-2570141209</v>
      </c>
      <c r="M57" s="5">
        <v>-3042109106</v>
      </c>
      <c r="N57" s="5">
        <v>-4728874951</v>
      </c>
      <c r="O57" s="5">
        <v>-3749559985</v>
      </c>
      <c r="P57" s="5">
        <v>-4563718859</v>
      </c>
    </row>
    <row r="58" spans="2:16" ht="15.5" x14ac:dyDescent="0.35">
      <c r="C58" t="s">
        <v>27</v>
      </c>
      <c r="D58" s="5">
        <v>-649493313</v>
      </c>
      <c r="E58" s="5">
        <v>-525127200</v>
      </c>
      <c r="F58" s="5">
        <v>-455053392</v>
      </c>
      <c r="G58" s="5">
        <v>-587814612</v>
      </c>
      <c r="I58" s="5">
        <v>-2079377938</v>
      </c>
      <c r="J58" s="5">
        <v>-3046657501</v>
      </c>
      <c r="K58" s="5">
        <v>-3620030831</v>
      </c>
      <c r="L58" s="5">
        <v>-3451113055</v>
      </c>
      <c r="M58" s="5">
        <v>-2767417910</v>
      </c>
      <c r="N58" s="5">
        <v>-3439392308</v>
      </c>
      <c r="O58" s="5">
        <v>-3428823723</v>
      </c>
      <c r="P58" s="5">
        <v>-3723556985</v>
      </c>
    </row>
    <row r="59" spans="2:16" ht="15.5" x14ac:dyDescent="0.35">
      <c r="C59" t="s">
        <v>83</v>
      </c>
    </row>
    <row r="60" spans="2:16" ht="15.5" x14ac:dyDescent="0.35">
      <c r="C60" t="s">
        <v>84</v>
      </c>
      <c r="D60" s="5">
        <v>-632404488</v>
      </c>
      <c r="E60" s="5">
        <v>-512145476</v>
      </c>
      <c r="F60" s="5">
        <v>-439670922</v>
      </c>
      <c r="G60" s="5">
        <v>-570671393</v>
      </c>
      <c r="I60" s="5">
        <v>-2171486277</v>
      </c>
      <c r="J60" s="5">
        <v>-2905418125</v>
      </c>
      <c r="K60" s="5">
        <v>-6445258531</v>
      </c>
      <c r="L60" s="5">
        <v>-2570141209</v>
      </c>
      <c r="M60" s="5">
        <v>-3042109106</v>
      </c>
      <c r="N60" s="5">
        <v>-4728874951</v>
      </c>
      <c r="O60" s="5">
        <v>-3749559985</v>
      </c>
      <c r="P60" s="5">
        <v>-4563718859</v>
      </c>
    </row>
    <row r="61" spans="2:16" ht="15.5" x14ac:dyDescent="0.35">
      <c r="C61" t="s">
        <v>29</v>
      </c>
      <c r="D61" s="5">
        <v>2600770487</v>
      </c>
      <c r="E61" s="5">
        <v>590585381</v>
      </c>
      <c r="F61" s="5">
        <v>3574484614</v>
      </c>
      <c r="G61" s="5">
        <v>4488187456</v>
      </c>
      <c r="I61" s="5">
        <v>16614206996</v>
      </c>
      <c r="J61" s="5">
        <v>17237371245</v>
      </c>
      <c r="K61" s="5">
        <v>7613022166</v>
      </c>
      <c r="L61" s="5">
        <v>7883700847</v>
      </c>
      <c r="M61" s="5">
        <v>9644990523</v>
      </c>
      <c r="N61" s="5">
        <v>7747201698</v>
      </c>
      <c r="O61" s="5">
        <v>7130243496</v>
      </c>
      <c r="P61" s="5">
        <v>7403551701</v>
      </c>
    </row>
    <row r="62" spans="2:16" ht="15.5" x14ac:dyDescent="0.35">
      <c r="C62" t="s">
        <v>28</v>
      </c>
      <c r="D62" s="5">
        <v>-957225059</v>
      </c>
      <c r="E62" s="5">
        <v>-349257989</v>
      </c>
      <c r="F62" s="5">
        <v>-1813641320</v>
      </c>
      <c r="G62" s="5">
        <v>-1001465186</v>
      </c>
      <c r="I62" s="5">
        <v>-4822017004</v>
      </c>
      <c r="J62" s="5">
        <v>-3879597583</v>
      </c>
      <c r="K62" s="5">
        <v>-2880407464</v>
      </c>
      <c r="L62" s="5">
        <v>-3399257478</v>
      </c>
      <c r="M62" s="5">
        <v>-2231124863</v>
      </c>
      <c r="N62" s="5">
        <v>-2442564595</v>
      </c>
      <c r="O62" s="5">
        <v>-2510282395</v>
      </c>
      <c r="P62" s="5">
        <v>-2204632249</v>
      </c>
    </row>
    <row r="63" spans="2:16" ht="15.5" x14ac:dyDescent="0.35">
      <c r="C63" t="s">
        <v>85</v>
      </c>
      <c r="D63" s="5">
        <v>-830826040</v>
      </c>
      <c r="E63" s="5">
        <v>-386524600</v>
      </c>
      <c r="F63" s="5">
        <v>-1130225360</v>
      </c>
      <c r="G63" s="5">
        <v>-1149053400</v>
      </c>
      <c r="I63" s="5">
        <v>-4304928100</v>
      </c>
      <c r="J63" s="5">
        <v>-4766700180</v>
      </c>
      <c r="K63" s="5">
        <v>-2978408840</v>
      </c>
      <c r="L63" s="5">
        <v>-2963641163</v>
      </c>
      <c r="M63" s="5">
        <v>-2721663945</v>
      </c>
      <c r="N63" s="5">
        <v>-2582774115</v>
      </c>
      <c r="O63" s="5">
        <v>-2650621895</v>
      </c>
      <c r="P63" s="5">
        <v>-2329886749</v>
      </c>
    </row>
    <row r="64" spans="2:16" ht="15.5" x14ac:dyDescent="0.35">
      <c r="C64" t="s">
        <v>87</v>
      </c>
      <c r="D64" s="5">
        <v>-126399019</v>
      </c>
      <c r="E64" s="5">
        <v>37266611</v>
      </c>
      <c r="F64" s="5">
        <v>-683415960</v>
      </c>
      <c r="G64" s="5">
        <v>147588214</v>
      </c>
      <c r="I64" s="5">
        <v>-517088904</v>
      </c>
      <c r="J64" s="5">
        <v>887102597</v>
      </c>
      <c r="K64" s="5">
        <v>98001376</v>
      </c>
      <c r="L64" s="5">
        <v>-435616315</v>
      </c>
      <c r="M64" s="5">
        <v>490539082</v>
      </c>
      <c r="N64" s="5">
        <v>140209520</v>
      </c>
      <c r="O64" s="5">
        <v>140339500</v>
      </c>
      <c r="P64" s="5">
        <v>125254500</v>
      </c>
    </row>
    <row r="65" spans="2:16" ht="15.5" x14ac:dyDescent="0.35">
      <c r="C65" t="s">
        <v>88</v>
      </c>
      <c r="D65" s="5">
        <v>-957225059</v>
      </c>
      <c r="E65" s="5">
        <v>-349257989</v>
      </c>
      <c r="F65" s="5">
        <v>-1813641320</v>
      </c>
      <c r="G65" s="5">
        <v>-1001465186</v>
      </c>
      <c r="I65" s="5">
        <v>-4822017004</v>
      </c>
      <c r="J65" s="5">
        <v>-3879597583</v>
      </c>
      <c r="K65" s="5">
        <v>-2880407464</v>
      </c>
      <c r="L65" s="5">
        <v>-3399257478</v>
      </c>
      <c r="M65" s="5">
        <v>-2231124863</v>
      </c>
      <c r="N65" s="5">
        <v>-2442564595</v>
      </c>
      <c r="O65" s="5">
        <v>-2510282395</v>
      </c>
      <c r="P65" s="5">
        <v>-2204632249</v>
      </c>
    </row>
    <row r="66" spans="2:16" ht="15.5" x14ac:dyDescent="0.35">
      <c r="C66" t="s">
        <v>89</v>
      </c>
      <c r="D66" s="5">
        <v>1643545428</v>
      </c>
      <c r="E66" s="5">
        <v>241327392</v>
      </c>
      <c r="F66" s="5">
        <v>1760843294</v>
      </c>
      <c r="G66" s="5">
        <v>3486722270</v>
      </c>
      <c r="I66" s="5">
        <v>11792189992</v>
      </c>
      <c r="J66" s="5">
        <v>13357773662</v>
      </c>
      <c r="K66" s="5">
        <v>4732614702</v>
      </c>
      <c r="L66" s="5">
        <v>4484443369</v>
      </c>
      <c r="M66" s="5">
        <v>7413865660</v>
      </c>
      <c r="N66" s="5">
        <v>5304637103</v>
      </c>
      <c r="O66" s="5">
        <v>4619961101</v>
      </c>
      <c r="P66" s="5">
        <v>5198919452</v>
      </c>
    </row>
    <row r="67" spans="2:16" ht="15.5" x14ac:dyDescent="0.35">
      <c r="C67" t="s">
        <v>90</v>
      </c>
      <c r="D67" s="5">
        <v>27759513</v>
      </c>
      <c r="E67" s="5">
        <v>68735715</v>
      </c>
      <c r="F67" s="5">
        <v>2965469784</v>
      </c>
      <c r="G67" s="5">
        <v>142549686</v>
      </c>
      <c r="I67" s="5">
        <v>3111707310</v>
      </c>
      <c r="J67" s="5">
        <v>114203700</v>
      </c>
      <c r="K67" s="5">
        <v>1038786840</v>
      </c>
      <c r="L67" s="5">
        <v>944265660</v>
      </c>
      <c r="M67" s="5">
        <v>2156833760</v>
      </c>
      <c r="N67" s="5">
        <v>67912127424</v>
      </c>
      <c r="O67" s="5">
        <v>-138643500</v>
      </c>
      <c r="P67" s="5">
        <v>135767250</v>
      </c>
    </row>
    <row r="68" spans="2:16" ht="15.5" x14ac:dyDescent="0.35">
      <c r="C68" t="s">
        <v>91</v>
      </c>
      <c r="D68" s="5">
        <v>1671304941</v>
      </c>
      <c r="E68" s="5">
        <v>310063107</v>
      </c>
      <c r="F68" s="5">
        <v>4726313078</v>
      </c>
      <c r="G68" s="5">
        <v>3629271956</v>
      </c>
      <c r="I68" s="5">
        <v>14903897302</v>
      </c>
      <c r="J68" s="5">
        <v>13471977362</v>
      </c>
      <c r="K68" s="5">
        <v>5771401542</v>
      </c>
      <c r="L68" s="5">
        <v>5428709029</v>
      </c>
      <c r="M68" s="5">
        <v>9570699420</v>
      </c>
      <c r="N68" s="5">
        <v>73216764527</v>
      </c>
      <c r="O68" s="5">
        <v>4481317601</v>
      </c>
      <c r="P68" s="5">
        <v>5334686702</v>
      </c>
    </row>
    <row r="69" spans="2:16" ht="15.5" x14ac:dyDescent="0.35">
      <c r="C69" t="s">
        <v>92</v>
      </c>
      <c r="D69" s="5">
        <v>1643545428</v>
      </c>
      <c r="E69" s="5">
        <v>241327392</v>
      </c>
      <c r="F69" s="5">
        <v>1760843294</v>
      </c>
      <c r="G69" s="5">
        <v>3486722270</v>
      </c>
      <c r="I69" s="5">
        <v>11792189992</v>
      </c>
      <c r="J69" s="5">
        <v>13357773662</v>
      </c>
      <c r="K69" s="5">
        <v>4732614702</v>
      </c>
      <c r="L69" s="5">
        <v>4484443369</v>
      </c>
      <c r="M69" s="5">
        <v>7413865660</v>
      </c>
      <c r="N69" s="5">
        <v>5304637103</v>
      </c>
      <c r="O69" s="5">
        <v>4619961101</v>
      </c>
      <c r="P69" s="5">
        <v>5198919452</v>
      </c>
    </row>
    <row r="70" spans="2:16" ht="15.5" x14ac:dyDescent="0.35">
      <c r="C70" t="s">
        <v>8</v>
      </c>
      <c r="D70" s="5">
        <v>1671304941</v>
      </c>
      <c r="E70" s="5">
        <v>310063107</v>
      </c>
      <c r="F70" s="5">
        <v>4726313078</v>
      </c>
      <c r="G70" s="5">
        <v>3629271956</v>
      </c>
      <c r="I70" s="5">
        <v>14903897302</v>
      </c>
      <c r="J70" s="5">
        <v>13471977362</v>
      </c>
      <c r="K70" s="5">
        <v>5771401542</v>
      </c>
      <c r="L70" s="5">
        <v>5428709029</v>
      </c>
      <c r="M70" s="5">
        <v>9570699420</v>
      </c>
      <c r="N70" s="5">
        <v>73216764527</v>
      </c>
      <c r="O70" s="5">
        <v>4481317601</v>
      </c>
      <c r="P70" s="5">
        <v>5334686702</v>
      </c>
    </row>
    <row r="71" spans="2:16" ht="15.5" x14ac:dyDescent="0.35">
      <c r="C71" t="s">
        <v>94</v>
      </c>
      <c r="D71" s="5">
        <v>1643545428</v>
      </c>
      <c r="E71" s="5">
        <v>241327392</v>
      </c>
      <c r="F71" s="5">
        <v>1760843294</v>
      </c>
      <c r="G71" s="5">
        <v>3486722270</v>
      </c>
      <c r="I71" s="5">
        <v>11792189992</v>
      </c>
      <c r="J71" s="5">
        <v>13357773662</v>
      </c>
      <c r="K71" s="5">
        <v>4732614702</v>
      </c>
      <c r="L71" s="5">
        <v>4484443369</v>
      </c>
      <c r="M71" s="5">
        <v>7413865660</v>
      </c>
      <c r="N71" s="5">
        <v>5304637103</v>
      </c>
      <c r="O71" s="5">
        <v>4619961101</v>
      </c>
      <c r="P71" s="5">
        <v>5198919452</v>
      </c>
    </row>
    <row r="72" spans="2:16" ht="15.5" x14ac:dyDescent="0.35">
      <c r="C72" t="s">
        <v>95</v>
      </c>
      <c r="D72" s="5">
        <v>1671304941</v>
      </c>
      <c r="E72" s="5">
        <v>310063107</v>
      </c>
      <c r="F72" s="5">
        <v>4726313078</v>
      </c>
      <c r="G72" s="5">
        <v>3629271956</v>
      </c>
      <c r="I72" s="5">
        <v>14903897302</v>
      </c>
      <c r="J72" s="5">
        <v>13471977362</v>
      </c>
      <c r="K72" s="5">
        <v>5771401542</v>
      </c>
      <c r="L72" s="5">
        <v>5428709029</v>
      </c>
      <c r="M72" s="5">
        <v>9570699420</v>
      </c>
      <c r="N72" s="5">
        <v>73216764527</v>
      </c>
      <c r="O72" s="5">
        <v>4481317601</v>
      </c>
      <c r="P72" s="5">
        <v>5334686702</v>
      </c>
    </row>
    <row r="73" spans="2:16" ht="15.5" x14ac:dyDescent="0.35">
      <c r="C73" t="s">
        <v>96</v>
      </c>
      <c r="D73" s="5">
        <v>1671304941</v>
      </c>
      <c r="E73" s="5">
        <v>310063107</v>
      </c>
      <c r="F73" s="5">
        <v>4726313078</v>
      </c>
      <c r="G73" s="5">
        <v>3629271956</v>
      </c>
      <c r="I73" s="5">
        <v>14903897302</v>
      </c>
      <c r="J73" s="5">
        <v>13471977362</v>
      </c>
      <c r="K73" s="5">
        <v>5771401542</v>
      </c>
      <c r="L73" s="5">
        <v>5428709029</v>
      </c>
      <c r="M73" s="5">
        <v>9570699420</v>
      </c>
      <c r="N73" s="5">
        <v>73216764527</v>
      </c>
      <c r="O73" s="5">
        <v>4481317601</v>
      </c>
      <c r="P73" s="5">
        <v>5334686702</v>
      </c>
    </row>
    <row r="75" spans="2:16" ht="15.5" x14ac:dyDescent="0.35">
      <c r="B75" t="s">
        <v>97</v>
      </c>
      <c r="C75" t="s">
        <v>98</v>
      </c>
    </row>
    <row r="76" spans="2:16" ht="15.5" x14ac:dyDescent="0.35">
      <c r="C76" t="s">
        <v>99</v>
      </c>
    </row>
    <row r="77" spans="2:16" ht="15.5" x14ac:dyDescent="0.35">
      <c r="C77" t="s">
        <v>20</v>
      </c>
      <c r="D77" s="5">
        <v>3572663978</v>
      </c>
      <c r="E77" s="5">
        <v>3382974884</v>
      </c>
      <c r="F77" s="5">
        <v>5394568609</v>
      </c>
      <c r="G77" s="5">
        <v>8699697595</v>
      </c>
      <c r="I77" s="5">
        <v>5394568609</v>
      </c>
      <c r="J77" s="5">
        <v>10422997167</v>
      </c>
      <c r="K77" s="5">
        <v>4752400850</v>
      </c>
      <c r="L77" s="5">
        <v>8303760784</v>
      </c>
      <c r="M77" s="5">
        <v>23098927850</v>
      </c>
      <c r="N77" s="5">
        <v>1779321245</v>
      </c>
      <c r="O77" s="5">
        <v>2110513824</v>
      </c>
      <c r="P77" s="5">
        <v>2414801058</v>
      </c>
    </row>
    <row r="78" spans="2:16" ht="15.5" x14ac:dyDescent="0.35">
      <c r="C78" t="s">
        <v>100</v>
      </c>
      <c r="D78" s="5">
        <v>19963513291</v>
      </c>
      <c r="E78" s="5">
        <v>19546827135</v>
      </c>
      <c r="F78" s="5">
        <v>20012474373</v>
      </c>
      <c r="G78" s="5">
        <v>21097114222</v>
      </c>
      <c r="I78" s="5">
        <v>20012474373</v>
      </c>
      <c r="J78" s="5">
        <v>21850645976</v>
      </c>
      <c r="K78" s="5">
        <v>21871132540</v>
      </c>
      <c r="L78" s="5">
        <v>23431361086</v>
      </c>
      <c r="M78" s="5">
        <v>23651764993</v>
      </c>
      <c r="N78" s="5">
        <v>17926429511</v>
      </c>
      <c r="O78" s="5">
        <v>19603843014</v>
      </c>
      <c r="P78" s="5">
        <v>16788694454</v>
      </c>
    </row>
    <row r="79" spans="2:16" ht="15.5" x14ac:dyDescent="0.35">
      <c r="C79" t="s">
        <v>250</v>
      </c>
      <c r="D79" s="5">
        <v>2997738442</v>
      </c>
      <c r="E79" s="5">
        <v>2720647921</v>
      </c>
      <c r="F79" s="5">
        <v>3998335797</v>
      </c>
      <c r="G79" s="5">
        <v>2457519189</v>
      </c>
      <c r="I79" s="5">
        <v>3998335797</v>
      </c>
      <c r="J79" s="5">
        <v>2418379903</v>
      </c>
      <c r="K79" s="5">
        <v>2606813641</v>
      </c>
      <c r="L79" s="5">
        <v>5113964910</v>
      </c>
      <c r="M79" s="5">
        <v>3904713081</v>
      </c>
      <c r="N79" s="5">
        <v>2613030989</v>
      </c>
      <c r="O79" s="5">
        <v>4207608437</v>
      </c>
      <c r="P79" s="5">
        <v>4638545197</v>
      </c>
    </row>
    <row r="80" spans="2:16" ht="15.5" x14ac:dyDescent="0.35">
      <c r="C80" t="s">
        <v>249</v>
      </c>
      <c r="D80" s="5">
        <v>142315000</v>
      </c>
      <c r="E80" s="5">
        <v>59000200</v>
      </c>
      <c r="F80" s="5">
        <v>110874400</v>
      </c>
      <c r="G80" s="5">
        <v>95690000</v>
      </c>
      <c r="I80" s="5">
        <v>110874400</v>
      </c>
      <c r="J80" s="5">
        <v>225711280</v>
      </c>
    </row>
    <row r="81" spans="3:16" ht="15.5" x14ac:dyDescent="0.35">
      <c r="C81" t="s">
        <v>251</v>
      </c>
      <c r="D81" s="5">
        <v>19963513291</v>
      </c>
      <c r="E81" s="5">
        <v>19546827135</v>
      </c>
      <c r="F81" s="5">
        <v>20012474373</v>
      </c>
      <c r="G81" s="5">
        <v>21097114222</v>
      </c>
      <c r="I81" s="5">
        <v>20012474373</v>
      </c>
      <c r="J81" s="5">
        <v>21850645976</v>
      </c>
      <c r="K81" s="5">
        <v>21871132540</v>
      </c>
      <c r="L81" s="5">
        <v>23431361086</v>
      </c>
      <c r="M81" s="5">
        <v>23651764993</v>
      </c>
      <c r="N81" s="5">
        <v>17926429511</v>
      </c>
      <c r="O81" s="5">
        <v>19603843014</v>
      </c>
      <c r="P81" s="5">
        <v>16788694454</v>
      </c>
    </row>
    <row r="82" spans="3:16" ht="15.5" x14ac:dyDescent="0.35">
      <c r="C82" t="s">
        <v>102</v>
      </c>
      <c r="D82" s="5">
        <v>202366447</v>
      </c>
      <c r="E82" s="5">
        <v>211968000</v>
      </c>
      <c r="F82" s="5">
        <v>213629978</v>
      </c>
      <c r="G82" s="5">
        <v>208305720</v>
      </c>
      <c r="I82" s="5">
        <v>213629978</v>
      </c>
      <c r="J82" s="5">
        <v>156652796</v>
      </c>
      <c r="K82" s="5">
        <v>293821754</v>
      </c>
      <c r="L82" s="5">
        <v>343658434</v>
      </c>
      <c r="M82" s="5">
        <v>485514901</v>
      </c>
      <c r="N82" s="5">
        <v>705519000</v>
      </c>
      <c r="O82" s="5">
        <v>1839623456</v>
      </c>
      <c r="P82" s="5">
        <v>1538394332</v>
      </c>
    </row>
    <row r="83" spans="3:16" ht="15.5" x14ac:dyDescent="0.35">
      <c r="C83" t="s">
        <v>252</v>
      </c>
      <c r="D83" s="5">
        <v>202366447</v>
      </c>
      <c r="E83" s="5">
        <v>211968000</v>
      </c>
      <c r="F83" s="5">
        <v>213629978</v>
      </c>
      <c r="G83" s="5">
        <v>208305720</v>
      </c>
      <c r="I83" s="5">
        <v>213629978</v>
      </c>
      <c r="J83" s="5">
        <v>156652796</v>
      </c>
      <c r="K83" s="5">
        <v>293821754</v>
      </c>
      <c r="L83" s="5">
        <v>343658434</v>
      </c>
      <c r="M83" s="5">
        <v>485514901</v>
      </c>
      <c r="N83" s="5">
        <v>705519000</v>
      </c>
      <c r="O83" s="5">
        <v>1839623456</v>
      </c>
      <c r="P83" s="5">
        <v>1538394332</v>
      </c>
    </row>
    <row r="84" spans="3:16" ht="15.5" x14ac:dyDescent="0.35">
      <c r="C84" t="s">
        <v>103</v>
      </c>
      <c r="D84" s="5">
        <v>5033890533</v>
      </c>
      <c r="E84" s="5">
        <v>5143431660</v>
      </c>
      <c r="F84" s="5">
        <v>6213342075</v>
      </c>
      <c r="G84" s="5">
        <v>5149089959</v>
      </c>
      <c r="I84" s="5">
        <v>6213342075</v>
      </c>
      <c r="J84" s="5">
        <v>4949835404</v>
      </c>
      <c r="K84" s="5">
        <v>3590398643</v>
      </c>
      <c r="L84" s="5">
        <v>6025552217</v>
      </c>
      <c r="M84" s="5">
        <v>4645427728</v>
      </c>
      <c r="N84" s="5">
        <v>4228647009</v>
      </c>
      <c r="O84" s="5">
        <v>4856716612</v>
      </c>
      <c r="P84" s="5">
        <v>4958332163</v>
      </c>
    </row>
    <row r="85" spans="3:16" ht="15.5" x14ac:dyDescent="0.35">
      <c r="C85" t="s">
        <v>83</v>
      </c>
      <c r="D85" s="5">
        <v>75371543672</v>
      </c>
      <c r="E85" s="5">
        <v>75343784159</v>
      </c>
      <c r="F85" s="5">
        <v>75275048444</v>
      </c>
      <c r="G85" s="5">
        <v>72309578660</v>
      </c>
      <c r="I85" s="5">
        <v>75275048444</v>
      </c>
      <c r="J85" s="5">
        <v>72163341134</v>
      </c>
      <c r="K85" s="5">
        <v>72049137434</v>
      </c>
      <c r="L85" s="5">
        <v>71010350594</v>
      </c>
      <c r="M85" s="5">
        <v>70066084934</v>
      </c>
      <c r="N85" s="5">
        <v>67909251174</v>
      </c>
      <c r="O85" s="5">
        <v>-2876250</v>
      </c>
      <c r="P85" s="5">
        <v>135767250</v>
      </c>
    </row>
    <row r="86" spans="3:16" ht="15.5" x14ac:dyDescent="0.35">
      <c r="C86" t="s">
        <v>104</v>
      </c>
      <c r="D86" s="5">
        <v>31021528797</v>
      </c>
      <c r="E86" s="5">
        <v>29373533646</v>
      </c>
      <c r="F86" s="5">
        <v>32616570737</v>
      </c>
      <c r="G86" s="5">
        <v>37450372573</v>
      </c>
      <c r="I86" s="5">
        <v>32616570737</v>
      </c>
      <c r="J86" s="5">
        <v>39201551563</v>
      </c>
      <c r="K86" s="5">
        <v>31685052137</v>
      </c>
      <c r="L86" s="5">
        <v>41172643105</v>
      </c>
      <c r="M86" s="5">
        <v>55587950494</v>
      </c>
      <c r="N86" s="5">
        <v>31157575091</v>
      </c>
      <c r="O86" s="5">
        <v>30841695849</v>
      </c>
      <c r="P86" s="5">
        <v>27332963061</v>
      </c>
    </row>
    <row r="87" spans="3:16" ht="15.5" x14ac:dyDescent="0.35">
      <c r="C87" t="s">
        <v>105</v>
      </c>
    </row>
    <row r="88" spans="3:16" ht="15.5" x14ac:dyDescent="0.35">
      <c r="C88" t="s">
        <v>109</v>
      </c>
      <c r="D88" s="5">
        <v>1380626854</v>
      </c>
      <c r="E88" s="5">
        <v>1544860427</v>
      </c>
      <c r="F88" s="5">
        <v>1527574876</v>
      </c>
      <c r="G88" s="5">
        <v>1721529115</v>
      </c>
      <c r="I88" s="5">
        <v>1527574876</v>
      </c>
      <c r="J88" s="5">
        <v>1556242220</v>
      </c>
      <c r="K88" s="5">
        <v>701350923</v>
      </c>
      <c r="L88" s="5">
        <v>896340707</v>
      </c>
      <c r="M88" s="5">
        <v>1598288362</v>
      </c>
      <c r="N88" s="5">
        <v>1171327520</v>
      </c>
      <c r="O88" s="5">
        <v>95279676341</v>
      </c>
      <c r="P88" s="5">
        <v>95241675618</v>
      </c>
    </row>
    <row r="89" spans="3:16" ht="15.5" x14ac:dyDescent="0.35">
      <c r="C89" t="s">
        <v>107</v>
      </c>
      <c r="D89" s="5">
        <v>254779656548</v>
      </c>
      <c r="E89" s="5">
        <v>255507693969</v>
      </c>
      <c r="F89" s="5">
        <v>249396709785</v>
      </c>
      <c r="G89" s="5">
        <v>247782235652</v>
      </c>
      <c r="I89" s="5">
        <v>249396709785</v>
      </c>
      <c r="J89" s="5">
        <v>248138526500</v>
      </c>
      <c r="K89" s="5">
        <v>236111457950</v>
      </c>
      <c r="L89" s="5">
        <v>227537066528</v>
      </c>
      <c r="M89" s="5">
        <v>193432516941</v>
      </c>
      <c r="N89" s="5">
        <v>162924717031</v>
      </c>
      <c r="O89" s="5">
        <v>1070721250</v>
      </c>
      <c r="P89" s="5">
        <v>884167250</v>
      </c>
    </row>
    <row r="90" spans="3:16" ht="15.5" x14ac:dyDescent="0.35">
      <c r="C90" t="s">
        <v>110</v>
      </c>
      <c r="D90" s="5">
        <v>267413295306</v>
      </c>
      <c r="E90" s="5">
        <v>261164698300</v>
      </c>
      <c r="F90" s="5">
        <v>257656493949</v>
      </c>
      <c r="G90" s="5">
        <v>250295764069</v>
      </c>
      <c r="I90" s="5">
        <v>257656493949</v>
      </c>
      <c r="J90" s="5">
        <v>250774505246</v>
      </c>
      <c r="K90" s="5">
        <v>244494862372</v>
      </c>
      <c r="L90" s="5">
        <v>228433407235</v>
      </c>
      <c r="M90" s="5">
        <v>195030805303</v>
      </c>
      <c r="N90" s="5">
        <v>164096044551</v>
      </c>
      <c r="O90" s="5">
        <v>96350397591</v>
      </c>
      <c r="P90" s="5">
        <v>96125842868</v>
      </c>
    </row>
    <row r="91" spans="3:16" ht="15.5" x14ac:dyDescent="0.35">
      <c r="C91" t="s">
        <v>111</v>
      </c>
      <c r="D91" s="5">
        <v>298434824103</v>
      </c>
      <c r="E91" s="5">
        <v>290538231946</v>
      </c>
      <c r="F91" s="5">
        <v>290273064686</v>
      </c>
      <c r="G91" s="5">
        <v>287746136642</v>
      </c>
      <c r="I91" s="5">
        <v>290273064686</v>
      </c>
      <c r="J91" s="5">
        <v>289976056809</v>
      </c>
      <c r="K91" s="5">
        <v>276179914509</v>
      </c>
      <c r="L91" s="5">
        <v>269606050340</v>
      </c>
      <c r="M91" s="5">
        <v>250618755797</v>
      </c>
      <c r="N91" s="5">
        <v>195253619642</v>
      </c>
      <c r="O91" s="5">
        <v>127192093440</v>
      </c>
      <c r="P91" s="5">
        <v>123458805929</v>
      </c>
    </row>
    <row r="92" spans="3:16" ht="15.5" x14ac:dyDescent="0.35">
      <c r="C92" t="s">
        <v>112</v>
      </c>
    </row>
    <row r="93" spans="3:16" ht="15.5" x14ac:dyDescent="0.35">
      <c r="C93" t="s">
        <v>113</v>
      </c>
    </row>
    <row r="94" spans="3:16" ht="15.5" x14ac:dyDescent="0.35">
      <c r="C94" t="s">
        <v>114</v>
      </c>
      <c r="D94" s="5">
        <v>22827338295</v>
      </c>
      <c r="E94" s="5">
        <v>23805346486</v>
      </c>
      <c r="F94" s="5">
        <v>22146744772</v>
      </c>
      <c r="G94" s="5">
        <v>24124533885</v>
      </c>
      <c r="I94" s="5">
        <v>22146744772</v>
      </c>
      <c r="J94" s="5">
        <v>29111960603</v>
      </c>
      <c r="K94" s="5">
        <v>28759983579</v>
      </c>
      <c r="L94" s="5">
        <v>32807155200</v>
      </c>
      <c r="M94" s="5">
        <v>32653492122</v>
      </c>
      <c r="N94" s="5">
        <v>34574101325</v>
      </c>
      <c r="O94" s="5">
        <v>35539706786</v>
      </c>
      <c r="P94" s="5">
        <v>34337144850</v>
      </c>
    </row>
    <row r="95" spans="3:16" ht="15.5" x14ac:dyDescent="0.35">
      <c r="C95" t="s">
        <v>119</v>
      </c>
      <c r="D95" s="5">
        <v>11529135665</v>
      </c>
      <c r="E95" s="5">
        <v>11509699224</v>
      </c>
      <c r="F95" s="5">
        <v>7104189333</v>
      </c>
      <c r="G95" s="5">
        <v>7300246078</v>
      </c>
      <c r="I95" s="5">
        <v>7104189333</v>
      </c>
      <c r="J95" s="5">
        <v>8289774950</v>
      </c>
      <c r="K95" s="5">
        <v>17441570918</v>
      </c>
      <c r="L95" s="5">
        <v>22090304385</v>
      </c>
    </row>
    <row r="96" spans="3:16" ht="15.5" x14ac:dyDescent="0.35">
      <c r="C96" t="s">
        <v>115</v>
      </c>
    </row>
    <row r="97" spans="3:16" ht="15.5" x14ac:dyDescent="0.35">
      <c r="C97" t="s">
        <v>253</v>
      </c>
      <c r="D97" s="5">
        <v>3140053442</v>
      </c>
      <c r="E97" s="5">
        <v>2779648121</v>
      </c>
      <c r="F97" s="5">
        <v>4109210197</v>
      </c>
      <c r="G97" s="5">
        <v>2553209189</v>
      </c>
      <c r="I97" s="5">
        <v>4109210197</v>
      </c>
      <c r="J97" s="5">
        <v>2644091183</v>
      </c>
      <c r="K97" s="5">
        <v>2606813641</v>
      </c>
      <c r="L97" s="5">
        <v>5113964910</v>
      </c>
      <c r="M97" s="5">
        <v>3904713081</v>
      </c>
      <c r="N97" s="5">
        <v>2613030989</v>
      </c>
      <c r="O97" s="5">
        <v>4207608437</v>
      </c>
      <c r="P97" s="5">
        <v>4638545197</v>
      </c>
    </row>
    <row r="98" spans="3:16" ht="15.5" x14ac:dyDescent="0.35">
      <c r="C98" t="s">
        <v>117</v>
      </c>
      <c r="D98" s="5">
        <v>138194696</v>
      </c>
      <c r="E98" s="5">
        <v>262217076</v>
      </c>
      <c r="F98" s="5">
        <v>967272627</v>
      </c>
      <c r="G98" s="5">
        <v>1451674826</v>
      </c>
      <c r="I98" s="5">
        <v>967272627</v>
      </c>
      <c r="J98" s="5">
        <v>2512108560</v>
      </c>
      <c r="K98" s="5">
        <v>1109235145</v>
      </c>
      <c r="L98" s="5">
        <v>507340517</v>
      </c>
      <c r="M98" s="5">
        <v>1806760711</v>
      </c>
      <c r="N98" s="5">
        <v>1255009264</v>
      </c>
      <c r="O98" s="5">
        <v>847527160</v>
      </c>
      <c r="P98" s="5">
        <v>325162627</v>
      </c>
    </row>
    <row r="99" spans="3:16" ht="15.5" x14ac:dyDescent="0.35">
      <c r="C99" t="s">
        <v>116</v>
      </c>
      <c r="D99" s="5">
        <v>2307501647</v>
      </c>
      <c r="E99" s="5">
        <v>2865295830</v>
      </c>
      <c r="F99" s="5">
        <v>3790940292</v>
      </c>
      <c r="G99" s="5">
        <v>5984540442</v>
      </c>
      <c r="I99" s="5">
        <v>3790940292</v>
      </c>
      <c r="J99" s="5">
        <v>7999096620</v>
      </c>
      <c r="K99" s="5">
        <v>2522029972</v>
      </c>
      <c r="L99" s="5">
        <v>1118714197</v>
      </c>
      <c r="M99" s="5">
        <v>985412459</v>
      </c>
      <c r="N99" s="5">
        <v>1098125425</v>
      </c>
      <c r="O99" s="5">
        <v>708132698</v>
      </c>
      <c r="P99" s="5">
        <v>326078388</v>
      </c>
    </row>
    <row r="100" spans="3:16" ht="15.5" x14ac:dyDescent="0.35">
      <c r="C100" t="s">
        <v>120</v>
      </c>
    </row>
    <row r="101" spans="3:16" ht="15.5" x14ac:dyDescent="0.35">
      <c r="C101" t="s">
        <v>313</v>
      </c>
      <c r="D101" s="5">
        <v>16118136581</v>
      </c>
      <c r="E101" s="5">
        <v>9647179924</v>
      </c>
      <c r="F101" s="5">
        <v>10787899667</v>
      </c>
      <c r="G101" s="5">
        <v>11928619410</v>
      </c>
      <c r="I101" s="5">
        <v>10787899667</v>
      </c>
      <c r="J101" s="5">
        <v>15350778638</v>
      </c>
      <c r="K101" s="5">
        <v>17550667753</v>
      </c>
      <c r="L101" s="5">
        <v>13497326003</v>
      </c>
      <c r="O101" s="5">
        <v>727500013</v>
      </c>
      <c r="P101" s="5">
        <v>1697500009</v>
      </c>
    </row>
    <row r="102" spans="3:16" ht="15.5" x14ac:dyDescent="0.35">
      <c r="C102" t="s">
        <v>256</v>
      </c>
      <c r="D102" s="5">
        <v>568605001</v>
      </c>
      <c r="E102" s="5">
        <v>613506001</v>
      </c>
      <c r="F102" s="5">
        <v>286900000</v>
      </c>
      <c r="G102" s="5">
        <v>591523560</v>
      </c>
      <c r="I102" s="5">
        <v>286900000</v>
      </c>
      <c r="J102" s="5">
        <v>1208786341</v>
      </c>
      <c r="K102" s="5">
        <v>363058391</v>
      </c>
    </row>
    <row r="103" spans="3:16" ht="15.5" x14ac:dyDescent="0.35">
      <c r="C103" t="s">
        <v>621</v>
      </c>
      <c r="M103" s="5">
        <v>79614129</v>
      </c>
      <c r="O103" s="5">
        <v>564727675</v>
      </c>
    </row>
    <row r="104" spans="3:16" ht="15.5" x14ac:dyDescent="0.35">
      <c r="C104" t="s">
        <v>121</v>
      </c>
      <c r="D104" s="5">
        <v>5712452845</v>
      </c>
      <c r="E104" s="5">
        <v>6388486235</v>
      </c>
      <c r="F104" s="5">
        <v>6175132323</v>
      </c>
      <c r="G104" s="5">
        <v>6834863350</v>
      </c>
      <c r="I104" s="5">
        <v>6175132323</v>
      </c>
      <c r="J104" s="5">
        <v>7666889290</v>
      </c>
      <c r="K104" s="5">
        <v>5080333903</v>
      </c>
      <c r="L104" s="5">
        <v>3976831191</v>
      </c>
      <c r="M104" s="5">
        <v>25956605871</v>
      </c>
      <c r="N104" s="5">
        <v>29607935647</v>
      </c>
      <c r="O104" s="5">
        <v>29776438491</v>
      </c>
      <c r="P104" s="5">
        <v>29047358638</v>
      </c>
    </row>
    <row r="105" spans="3:16" ht="15.5" x14ac:dyDescent="0.35">
      <c r="C105" t="s">
        <v>122</v>
      </c>
      <c r="D105" s="5">
        <v>34543841149</v>
      </c>
      <c r="E105" s="5">
        <v>27340545742</v>
      </c>
      <c r="F105" s="5">
        <v>29044043303</v>
      </c>
      <c r="G105" s="5">
        <v>29147478745</v>
      </c>
      <c r="I105" s="5">
        <v>29044043303</v>
      </c>
      <c r="J105" s="5">
        <v>32966011769</v>
      </c>
      <c r="K105" s="5">
        <v>31970904945</v>
      </c>
      <c r="L105" s="5">
        <v>25726381274</v>
      </c>
      <c r="M105" s="5">
        <v>12672503698</v>
      </c>
      <c r="N105" s="5">
        <v>10699074907</v>
      </c>
      <c r="O105" s="5">
        <v>14888707772</v>
      </c>
      <c r="P105" s="5">
        <v>16839299798</v>
      </c>
    </row>
    <row r="106" spans="3:16" ht="15.5" x14ac:dyDescent="0.35">
      <c r="C106" t="s">
        <v>123</v>
      </c>
      <c r="D106" s="5">
        <v>34543841149</v>
      </c>
      <c r="E106" s="5">
        <v>27340545742</v>
      </c>
      <c r="F106" s="5">
        <v>29044043303</v>
      </c>
      <c r="G106" s="5">
        <v>29147478745</v>
      </c>
      <c r="I106" s="5">
        <v>29044043303</v>
      </c>
      <c r="J106" s="5">
        <v>32966011769</v>
      </c>
      <c r="K106" s="5">
        <v>31970904945</v>
      </c>
      <c r="L106" s="5">
        <v>25726381274</v>
      </c>
      <c r="M106" s="5">
        <v>12672503698</v>
      </c>
      <c r="N106" s="5">
        <v>10699074907</v>
      </c>
      <c r="O106" s="5">
        <v>14888707772</v>
      </c>
      <c r="P106" s="5">
        <v>16839299798</v>
      </c>
    </row>
    <row r="107" spans="3:16" ht="15.5" x14ac:dyDescent="0.35">
      <c r="C107" t="s">
        <v>124</v>
      </c>
    </row>
    <row r="108" spans="3:16" ht="15.5" x14ac:dyDescent="0.35">
      <c r="C108" t="s">
        <v>520</v>
      </c>
      <c r="F108" s="5">
        <v>408504069</v>
      </c>
      <c r="G108" s="5">
        <v>400193208</v>
      </c>
      <c r="I108" s="5">
        <v>408504069</v>
      </c>
      <c r="J108" s="5">
        <v>376261423</v>
      </c>
      <c r="K108" s="5">
        <v>223816039</v>
      </c>
    </row>
    <row r="109" spans="3:16" ht="15.5" x14ac:dyDescent="0.35">
      <c r="C109" t="s">
        <v>125</v>
      </c>
      <c r="D109" s="5">
        <v>16686741582</v>
      </c>
      <c r="E109" s="5">
        <v>10260685925</v>
      </c>
      <c r="F109" s="5">
        <v>11483303736</v>
      </c>
      <c r="G109" s="5">
        <v>12920336178</v>
      </c>
      <c r="I109" s="5">
        <v>11483303736</v>
      </c>
      <c r="J109" s="5">
        <v>16935826402</v>
      </c>
      <c r="K109" s="5">
        <v>18137542183</v>
      </c>
      <c r="L109" s="5">
        <v>13497326003</v>
      </c>
      <c r="M109" s="5">
        <v>79614129</v>
      </c>
      <c r="O109" s="5">
        <v>1292227688</v>
      </c>
      <c r="P109" s="5">
        <v>1697500009</v>
      </c>
    </row>
    <row r="110" spans="3:16" ht="15.5" x14ac:dyDescent="0.35">
      <c r="C110" t="s">
        <v>126</v>
      </c>
      <c r="D110" s="5">
        <v>57371179444</v>
      </c>
      <c r="E110" s="5">
        <v>51145892228</v>
      </c>
      <c r="F110" s="5">
        <v>51190788075</v>
      </c>
      <c r="G110" s="5">
        <v>53272012630</v>
      </c>
      <c r="I110" s="5">
        <v>51190788075</v>
      </c>
      <c r="J110" s="5">
        <v>62077972372</v>
      </c>
      <c r="K110" s="5">
        <v>60730888524</v>
      </c>
      <c r="L110" s="5">
        <v>58533536474</v>
      </c>
      <c r="M110" s="5">
        <v>45325995820</v>
      </c>
      <c r="N110" s="5">
        <v>45273176232</v>
      </c>
      <c r="O110" s="5">
        <v>50428414558</v>
      </c>
      <c r="P110" s="5">
        <v>51176444648</v>
      </c>
    </row>
    <row r="111" spans="3:16" ht="15.5" x14ac:dyDescent="0.35">
      <c r="C111" t="s">
        <v>127</v>
      </c>
    </row>
    <row r="112" spans="3:16" ht="15.5" x14ac:dyDescent="0.35">
      <c r="C112" t="s">
        <v>128</v>
      </c>
      <c r="D112" s="5">
        <v>92992628200</v>
      </c>
      <c r="E112" s="5">
        <v>92992628200</v>
      </c>
      <c r="F112" s="5">
        <v>92992628200</v>
      </c>
      <c r="G112" s="5">
        <v>92992628200</v>
      </c>
      <c r="I112" s="5">
        <v>92992628200</v>
      </c>
      <c r="J112" s="5">
        <v>92992628200</v>
      </c>
      <c r="K112" s="5">
        <v>92992628200</v>
      </c>
      <c r="L112" s="5">
        <v>92992628200</v>
      </c>
      <c r="M112" s="5">
        <v>92840000000</v>
      </c>
      <c r="N112" s="5">
        <v>65000000000</v>
      </c>
      <c r="O112" s="5">
        <v>5000000000</v>
      </c>
      <c r="P112" s="5">
        <v>5000000000</v>
      </c>
    </row>
    <row r="113" spans="2:16" ht="15.5" x14ac:dyDescent="0.35">
      <c r="C113" t="s">
        <v>129</v>
      </c>
      <c r="D113" s="5">
        <v>29394525807</v>
      </c>
      <c r="E113" s="5">
        <v>29394525807</v>
      </c>
      <c r="F113" s="5">
        <v>29394525807</v>
      </c>
      <c r="G113" s="5">
        <v>29394525807</v>
      </c>
      <c r="I113" s="5">
        <v>29394525807</v>
      </c>
      <c r="J113" s="5">
        <v>29394525807</v>
      </c>
      <c r="K113" s="5">
        <v>29394525807</v>
      </c>
      <c r="L113" s="5">
        <v>29394525807</v>
      </c>
      <c r="M113" s="5">
        <v>29196109147</v>
      </c>
      <c r="N113" s="5">
        <v>11294492000</v>
      </c>
      <c r="O113" s="5">
        <v>11294492000</v>
      </c>
      <c r="P113" s="5">
        <v>11294492000</v>
      </c>
    </row>
    <row r="114" spans="2:16" ht="15.5" x14ac:dyDescent="0.35">
      <c r="C114" t="s">
        <v>130</v>
      </c>
      <c r="D114" s="5">
        <v>43304946980</v>
      </c>
      <c r="E114" s="5">
        <v>41661401552</v>
      </c>
      <c r="F114" s="5">
        <v>41420074160</v>
      </c>
      <c r="G114" s="5">
        <v>39777391345</v>
      </c>
      <c r="I114" s="5">
        <v>41420074160</v>
      </c>
      <c r="J114" s="5">
        <v>33347589296</v>
      </c>
      <c r="K114" s="5">
        <v>21012734544</v>
      </c>
      <c r="L114" s="5">
        <v>17675009265</v>
      </c>
      <c r="M114" s="5">
        <v>13190565896</v>
      </c>
      <c r="N114" s="5">
        <v>5776700236</v>
      </c>
      <c r="O114" s="5">
        <v>60472063132</v>
      </c>
      <c r="P114" s="5">
        <v>55852102031</v>
      </c>
    </row>
    <row r="115" spans="2:16" ht="15.5" x14ac:dyDescent="0.35">
      <c r="C115" t="s">
        <v>257</v>
      </c>
      <c r="D115" s="5">
        <v>3500000000</v>
      </c>
      <c r="E115" s="5">
        <v>3500000000</v>
      </c>
      <c r="F115" s="5">
        <v>3500000000</v>
      </c>
      <c r="G115" s="5">
        <v>2500000000</v>
      </c>
      <c r="I115" s="5">
        <v>3500000000</v>
      </c>
      <c r="J115" s="5">
        <v>2500000000</v>
      </c>
      <c r="K115" s="5">
        <v>1500000000</v>
      </c>
      <c r="L115" s="5">
        <v>1500000000</v>
      </c>
      <c r="M115" s="5">
        <v>928400000</v>
      </c>
      <c r="N115" s="5">
        <v>650000000</v>
      </c>
    </row>
    <row r="116" spans="2:16" ht="15.5" x14ac:dyDescent="0.35">
      <c r="C116" t="s">
        <v>258</v>
      </c>
      <c r="D116" s="5">
        <v>39804946980</v>
      </c>
      <c r="E116" s="5">
        <v>38161401552</v>
      </c>
      <c r="F116" s="5">
        <v>37920074160</v>
      </c>
      <c r="G116" s="5">
        <v>37277391345</v>
      </c>
      <c r="I116" s="5">
        <v>37920074160</v>
      </c>
      <c r="J116" s="5">
        <v>30847589296</v>
      </c>
      <c r="K116" s="5">
        <v>19512734544</v>
      </c>
      <c r="L116" s="5">
        <v>16175009265</v>
      </c>
      <c r="M116" s="5">
        <v>12262165896</v>
      </c>
      <c r="N116" s="5">
        <v>5126700236</v>
      </c>
      <c r="O116" s="5">
        <v>60472063132</v>
      </c>
      <c r="P116" s="5">
        <v>55852102031</v>
      </c>
    </row>
    <row r="117" spans="2:16" ht="15.5" x14ac:dyDescent="0.35">
      <c r="C117" t="s">
        <v>259</v>
      </c>
      <c r="D117" s="5">
        <v>43304946980</v>
      </c>
      <c r="E117" s="5">
        <v>41661401552</v>
      </c>
      <c r="F117" s="5">
        <v>41420074160</v>
      </c>
      <c r="G117" s="5">
        <v>39777391345</v>
      </c>
      <c r="I117" s="5">
        <v>41420074160</v>
      </c>
      <c r="J117" s="5">
        <v>33347589296</v>
      </c>
      <c r="K117" s="5">
        <v>21012734544</v>
      </c>
      <c r="L117" s="5">
        <v>17675009265</v>
      </c>
      <c r="M117" s="5">
        <v>13190565896</v>
      </c>
      <c r="N117" s="5">
        <v>5776700236</v>
      </c>
      <c r="O117" s="5">
        <v>60472063132</v>
      </c>
      <c r="P117" s="5">
        <v>55852102031</v>
      </c>
    </row>
    <row r="118" spans="2:16" ht="15.5" x14ac:dyDescent="0.35">
      <c r="C118" t="s">
        <v>10</v>
      </c>
      <c r="D118" s="5">
        <v>241063644659</v>
      </c>
      <c r="E118" s="5">
        <v>239392339718</v>
      </c>
      <c r="F118" s="5">
        <v>239082276611</v>
      </c>
      <c r="G118" s="5">
        <v>234474124012</v>
      </c>
      <c r="I118" s="5">
        <v>239082276611</v>
      </c>
      <c r="J118" s="5">
        <v>227898084437</v>
      </c>
      <c r="K118" s="5">
        <v>215449025985</v>
      </c>
      <c r="L118" s="5">
        <v>211072513866</v>
      </c>
      <c r="M118" s="5">
        <v>205292759977</v>
      </c>
      <c r="N118" s="5">
        <v>149980443410</v>
      </c>
      <c r="O118" s="5">
        <v>76763678882</v>
      </c>
      <c r="P118" s="5">
        <v>72282361281</v>
      </c>
    </row>
    <row r="119" spans="2:16" ht="15.5" x14ac:dyDescent="0.35">
      <c r="C119" t="s">
        <v>132</v>
      </c>
      <c r="D119" s="5">
        <v>298434824103</v>
      </c>
      <c r="E119" s="5">
        <v>290538231946</v>
      </c>
      <c r="F119" s="5">
        <v>290273064686</v>
      </c>
      <c r="G119" s="5">
        <v>287746136642</v>
      </c>
      <c r="I119" s="5">
        <v>290273064686</v>
      </c>
      <c r="J119" s="5">
        <v>289976056809</v>
      </c>
      <c r="K119" s="5">
        <v>276179914509</v>
      </c>
      <c r="L119" s="5">
        <v>269606050340</v>
      </c>
      <c r="M119" s="5">
        <v>250618755797</v>
      </c>
      <c r="N119" s="5">
        <v>195253619642</v>
      </c>
      <c r="O119" s="5">
        <v>127192093440</v>
      </c>
      <c r="P119" s="5">
        <v>123458805929</v>
      </c>
    </row>
    <row r="120" spans="2:16" ht="15.5" x14ac:dyDescent="0.35">
      <c r="C120" t="s">
        <v>133</v>
      </c>
      <c r="D120" s="5">
        <v>929926282</v>
      </c>
      <c r="E120" s="5">
        <v>929926282</v>
      </c>
      <c r="F120" s="5">
        <v>929926282</v>
      </c>
      <c r="G120" s="5">
        <v>929926282</v>
      </c>
      <c r="I120" s="5">
        <v>929926282</v>
      </c>
      <c r="J120" s="5">
        <v>929926282</v>
      </c>
      <c r="K120" s="5">
        <v>929926282</v>
      </c>
      <c r="L120" s="5">
        <v>929926282</v>
      </c>
      <c r="M120" s="5">
        <v>928400000</v>
      </c>
      <c r="N120" s="5">
        <v>65000</v>
      </c>
      <c r="O120" s="5">
        <v>5000</v>
      </c>
      <c r="P120" s="5">
        <v>5000</v>
      </c>
    </row>
    <row r="122" spans="2:16" ht="15.5" x14ac:dyDescent="0.35">
      <c r="B122" t="s">
        <v>134</v>
      </c>
      <c r="C122" t="s">
        <v>135</v>
      </c>
      <c r="D122" s="5">
        <v>4114910115</v>
      </c>
      <c r="E122" s="5">
        <v>724905607</v>
      </c>
      <c r="F122" s="5">
        <v>6059739883</v>
      </c>
      <c r="G122" s="5">
        <v>4258849540</v>
      </c>
      <c r="I122" s="5">
        <v>21337227936</v>
      </c>
      <c r="J122" s="5">
        <v>27397861011</v>
      </c>
      <c r="K122" s="5">
        <v>17242380672</v>
      </c>
      <c r="L122" s="5">
        <v>7822303211</v>
      </c>
      <c r="M122" s="5">
        <v>10224289640</v>
      </c>
      <c r="N122" s="5">
        <v>3786085164</v>
      </c>
      <c r="O122" s="5">
        <v>4035869355</v>
      </c>
      <c r="P122" s="5">
        <v>13854045378</v>
      </c>
    </row>
    <row r="123" spans="2:16" ht="15.5" x14ac:dyDescent="0.35">
      <c r="C123" t="s">
        <v>136</v>
      </c>
      <c r="D123" s="5">
        <v>33252032098</v>
      </c>
      <c r="E123" s="5">
        <v>31309221244</v>
      </c>
      <c r="F123" s="5">
        <v>36849436313</v>
      </c>
      <c r="G123" s="5">
        <v>33959495560</v>
      </c>
      <c r="I123" s="5">
        <v>140389078321</v>
      </c>
      <c r="J123" s="5">
        <v>132828306163</v>
      </c>
      <c r="K123" s="5">
        <v>115384704523</v>
      </c>
      <c r="L123" s="5">
        <v>105005165923</v>
      </c>
      <c r="M123" s="5">
        <v>84579259143</v>
      </c>
      <c r="N123" s="5">
        <v>71965612615</v>
      </c>
      <c r="O123" s="5">
        <v>66855649857</v>
      </c>
      <c r="P123" s="5">
        <v>67188063600</v>
      </c>
    </row>
    <row r="124" spans="2:16" ht="15.5" x14ac:dyDescent="0.35">
      <c r="C124" t="s">
        <v>137</v>
      </c>
      <c r="D124" s="5">
        <v>-16992405923</v>
      </c>
      <c r="E124" s="5">
        <v>-17056987959</v>
      </c>
      <c r="F124" s="5">
        <v>-15845389636</v>
      </c>
      <c r="G124" s="5">
        <v>-16872466884</v>
      </c>
      <c r="I124" s="5">
        <v>-65752321669</v>
      </c>
      <c r="J124" s="5">
        <v>-63239947106</v>
      </c>
      <c r="K124" s="5">
        <v>-60217312511</v>
      </c>
      <c r="L124" s="5">
        <v>-50535202910</v>
      </c>
      <c r="M124" s="5">
        <v>-39390900324</v>
      </c>
      <c r="N124" s="5">
        <v>-40562145199</v>
      </c>
      <c r="O124" s="5">
        <v>-34339516544</v>
      </c>
      <c r="P124" s="5">
        <v>-28921937425</v>
      </c>
    </row>
    <row r="125" spans="2:16" ht="15.5" x14ac:dyDescent="0.35">
      <c r="C125" t="s">
        <v>139</v>
      </c>
      <c r="D125" s="5">
        <v>-6115325377</v>
      </c>
      <c r="E125" s="5">
        <v>-7788711379</v>
      </c>
      <c r="F125" s="5">
        <v>-6864717493</v>
      </c>
      <c r="G125" s="5">
        <v>-6866881146</v>
      </c>
      <c r="I125" s="5">
        <v>-27563652283</v>
      </c>
      <c r="J125" s="5">
        <v>-26320692692</v>
      </c>
      <c r="K125" s="5">
        <v>-21720829819</v>
      </c>
      <c r="L125" s="5">
        <v>-18602609962</v>
      </c>
      <c r="M125" s="5">
        <v>-17246698962</v>
      </c>
      <c r="N125" s="5">
        <v>-9469228961</v>
      </c>
      <c r="O125" s="5">
        <v>-9792849451</v>
      </c>
      <c r="P125" s="5">
        <v>-9240531159</v>
      </c>
    </row>
    <row r="126" spans="2:16" ht="15.5" x14ac:dyDescent="0.35">
      <c r="C126" t="s">
        <v>533</v>
      </c>
      <c r="D126" s="5">
        <v>-4306944340</v>
      </c>
      <c r="E126" s="5">
        <v>-4015826863</v>
      </c>
      <c r="F126" s="5">
        <v>-6466757578</v>
      </c>
      <c r="G126" s="5">
        <v>-4220536068</v>
      </c>
      <c r="I126" s="5">
        <v>-17937254609</v>
      </c>
      <c r="J126" s="5">
        <v>-9405753049</v>
      </c>
      <c r="K126" s="5">
        <v>-9429152450</v>
      </c>
      <c r="L126" s="5">
        <v>-21522952775</v>
      </c>
      <c r="M126" s="5">
        <v>-12307272847</v>
      </c>
      <c r="N126" s="5">
        <v>-12132329161</v>
      </c>
      <c r="O126" s="5">
        <v>-13100294024</v>
      </c>
      <c r="P126" s="5">
        <v>-9125549202</v>
      </c>
    </row>
    <row r="127" spans="2:16" ht="15.5" x14ac:dyDescent="0.35">
      <c r="C127" t="s">
        <v>519</v>
      </c>
      <c r="K127" s="5">
        <v>-50</v>
      </c>
    </row>
    <row r="128" spans="2:16" ht="15.5" x14ac:dyDescent="0.35">
      <c r="C128" t="s">
        <v>712</v>
      </c>
    </row>
    <row r="129" spans="3:16" ht="15.5" x14ac:dyDescent="0.35">
      <c r="C129" t="s">
        <v>535</v>
      </c>
      <c r="D129" s="5">
        <v>-1072953030</v>
      </c>
      <c r="E129" s="5">
        <v>-1197662236</v>
      </c>
      <c r="F129" s="5">
        <v>-1157778331</v>
      </c>
      <c r="G129" s="5">
        <v>-1152947310</v>
      </c>
      <c r="I129" s="5">
        <v>-5719243886</v>
      </c>
      <c r="J129" s="5">
        <v>-3417394804</v>
      </c>
      <c r="K129" s="5">
        <v>-3154998190</v>
      </c>
      <c r="L129" s="5">
        <v>-3070984010</v>
      </c>
      <c r="M129" s="5">
        <v>-2642679460</v>
      </c>
      <c r="N129" s="5">
        <v>-2434518948</v>
      </c>
      <c r="O129" s="5">
        <v>-2366107492</v>
      </c>
      <c r="P129" s="5">
        <v>-2322443451</v>
      </c>
    </row>
    <row r="130" spans="3:16" ht="15.5" x14ac:dyDescent="0.35">
      <c r="C130" t="s">
        <v>536</v>
      </c>
      <c r="D130" s="5">
        <v>-649493313</v>
      </c>
      <c r="E130" s="5">
        <v>-525127200</v>
      </c>
      <c r="F130" s="5">
        <v>-455053392</v>
      </c>
      <c r="G130" s="5">
        <v>-587814612</v>
      </c>
      <c r="I130" s="5">
        <v>-2079377938</v>
      </c>
      <c r="J130" s="5">
        <v>-3046657501</v>
      </c>
      <c r="K130" s="5">
        <v>-3620030831</v>
      </c>
      <c r="L130" s="5">
        <v>-3451113055</v>
      </c>
      <c r="M130" s="5">
        <v>-2767417910</v>
      </c>
      <c r="N130" s="5">
        <v>-3581305182</v>
      </c>
      <c r="O130" s="5">
        <v>-3221012991</v>
      </c>
      <c r="P130" s="5">
        <v>-3723556985</v>
      </c>
    </row>
    <row r="131" spans="3:16" ht="15.5" x14ac:dyDescent="0.35">
      <c r="C131" t="s">
        <v>144</v>
      </c>
      <c r="D131" s="5">
        <v>5103838358</v>
      </c>
      <c r="E131" s="5">
        <v>1927826735</v>
      </c>
      <c r="F131" s="5">
        <v>-3978655767</v>
      </c>
      <c r="G131" s="5">
        <v>-5092472420</v>
      </c>
      <c r="I131" s="5">
        <v>-13611837716</v>
      </c>
      <c r="J131" s="5">
        <v>-15818724452</v>
      </c>
      <c r="K131" s="5">
        <v>-1052492601</v>
      </c>
      <c r="L131" s="5">
        <v>12236831882</v>
      </c>
      <c r="M131" s="5">
        <v>41836643517</v>
      </c>
      <c r="N131" s="5">
        <v>-1460730532</v>
      </c>
      <c r="O131" s="5">
        <v>-1303401336</v>
      </c>
      <c r="P131" s="5">
        <v>-4332923048</v>
      </c>
    </row>
    <row r="132" spans="3:16" ht="15.5" x14ac:dyDescent="0.35">
      <c r="C132" t="s">
        <v>145</v>
      </c>
      <c r="D132" s="5">
        <v>-9029059377</v>
      </c>
      <c r="E132" s="5">
        <v>-4664326068</v>
      </c>
      <c r="F132" s="5">
        <v>-5386213102</v>
      </c>
      <c r="G132" s="5">
        <v>-3334693950</v>
      </c>
      <c r="I132" s="5">
        <v>-12753818778</v>
      </c>
      <c r="J132" s="5">
        <v>-5908540242</v>
      </c>
      <c r="K132" s="5">
        <v>-19741248005</v>
      </c>
      <c r="L132" s="5">
        <v>-34854302159</v>
      </c>
      <c r="M132" s="5">
        <v>-30741326552</v>
      </c>
      <c r="N132" s="5">
        <v>-2656547212</v>
      </c>
      <c r="O132" s="5">
        <v>-3036755253</v>
      </c>
      <c r="P132" s="5">
        <v>-8799501535</v>
      </c>
    </row>
    <row r="133" spans="3:16" ht="15.5" x14ac:dyDescent="0.35">
      <c r="C133" t="s">
        <v>146</v>
      </c>
      <c r="D133" s="5">
        <v>-1888191377</v>
      </c>
      <c r="E133" s="5">
        <v>-7284391452</v>
      </c>
      <c r="F133" s="5">
        <v>266259661</v>
      </c>
      <c r="G133" s="5">
        <v>-3817903950</v>
      </c>
      <c r="I133" s="5">
        <v>-7101346015</v>
      </c>
      <c r="J133" s="5">
        <v>-6020239586</v>
      </c>
      <c r="K133" s="5">
        <v>-13029503808</v>
      </c>
      <c r="L133" s="5">
        <v>-35228789302</v>
      </c>
      <c r="M133" s="5">
        <v>-31232083427</v>
      </c>
      <c r="N133" s="5">
        <v>-2988683912</v>
      </c>
      <c r="O133" s="5">
        <v>-3324956378</v>
      </c>
      <c r="P133" s="5">
        <v>-9089779244</v>
      </c>
    </row>
    <row r="134" spans="3:16" ht="15.5" x14ac:dyDescent="0.35">
      <c r="C134" t="s">
        <v>323</v>
      </c>
      <c r="D134" s="5">
        <v>-7140868000</v>
      </c>
      <c r="E134" s="5">
        <v>2620065384</v>
      </c>
      <c r="F134" s="5">
        <v>-5652472763</v>
      </c>
      <c r="G134" s="5">
        <v>483210000</v>
      </c>
      <c r="I134" s="5">
        <v>-5652472763</v>
      </c>
      <c r="J134" s="5">
        <v>-372828456</v>
      </c>
      <c r="K134" s="5">
        <v>-6711744197</v>
      </c>
    </row>
    <row r="135" spans="3:16" ht="15.5" x14ac:dyDescent="0.35">
      <c r="C135" t="s">
        <v>326</v>
      </c>
      <c r="J135" s="5">
        <v>484527800</v>
      </c>
      <c r="L135" s="5">
        <v>374487143</v>
      </c>
      <c r="M135" s="5">
        <v>490756875</v>
      </c>
      <c r="N135" s="5">
        <v>332136700</v>
      </c>
      <c r="O135" s="5">
        <v>288201125</v>
      </c>
      <c r="P135" s="5">
        <v>290277709</v>
      </c>
    </row>
    <row r="136" spans="3:16" ht="15.5" x14ac:dyDescent="0.35">
      <c r="C136" t="s">
        <v>153</v>
      </c>
      <c r="D136" s="5">
        <v>5103838358</v>
      </c>
      <c r="E136" s="5">
        <v>1927826735</v>
      </c>
      <c r="F136" s="5">
        <v>-3978655767</v>
      </c>
      <c r="G136" s="5">
        <v>-5092472420</v>
      </c>
      <c r="I136" s="5">
        <v>-13611837716</v>
      </c>
      <c r="J136" s="5">
        <v>-15818724452</v>
      </c>
      <c r="K136" s="5">
        <v>-1052492601</v>
      </c>
      <c r="L136" s="5">
        <v>12236831882</v>
      </c>
      <c r="M136" s="5">
        <v>41836643517</v>
      </c>
      <c r="N136" s="5">
        <v>-1460730532</v>
      </c>
      <c r="O136" s="5">
        <v>-1303401336</v>
      </c>
      <c r="P136" s="5">
        <v>-4332923048</v>
      </c>
    </row>
    <row r="137" spans="3:16" ht="15.5" x14ac:dyDescent="0.35">
      <c r="C137" t="s">
        <v>336</v>
      </c>
      <c r="D137" s="5">
        <v>17249436441</v>
      </c>
      <c r="E137" s="5">
        <v>19355509891</v>
      </c>
      <c r="F137" s="5">
        <v>20193943255</v>
      </c>
      <c r="G137" s="5">
        <v>18981567010</v>
      </c>
      <c r="I137" s="5">
        <v>71006858868</v>
      </c>
      <c r="J137" s="5">
        <v>38772334334</v>
      </c>
      <c r="K137" s="5">
        <v>6473578847</v>
      </c>
      <c r="L137" s="5">
        <v>39020779536</v>
      </c>
      <c r="N137" s="5">
        <v>2709715124</v>
      </c>
      <c r="O137" s="5">
        <v>2895406155</v>
      </c>
      <c r="P137" s="5">
        <v>609366063</v>
      </c>
    </row>
    <row r="138" spans="3:16" ht="15.5" x14ac:dyDescent="0.35">
      <c r="C138" t="s">
        <v>370</v>
      </c>
      <c r="D138" s="5">
        <v>7874148000</v>
      </c>
      <c r="J138" s="5">
        <v>2150181616</v>
      </c>
      <c r="K138" s="5">
        <v>6687356643</v>
      </c>
    </row>
    <row r="139" spans="3:16" ht="15.5" x14ac:dyDescent="0.35">
      <c r="C139" t="s">
        <v>274</v>
      </c>
      <c r="D139" s="5">
        <v>-17230000000</v>
      </c>
      <c r="E139" s="5">
        <v>-14950000000</v>
      </c>
      <c r="F139" s="5">
        <v>-20390000000</v>
      </c>
      <c r="G139" s="5">
        <v>-19359503385</v>
      </c>
      <c r="I139" s="5">
        <v>-72192444485</v>
      </c>
      <c r="J139" s="5">
        <v>-47924130302</v>
      </c>
      <c r="K139" s="5">
        <v>-9030898425</v>
      </c>
      <c r="L139" s="5">
        <v>-26479414040</v>
      </c>
      <c r="M139" s="5">
        <v>-3843207971</v>
      </c>
      <c r="N139" s="5">
        <v>-3419220764</v>
      </c>
      <c r="O139" s="5">
        <v>-3887551191</v>
      </c>
      <c r="P139" s="5">
        <v>-4942289111</v>
      </c>
    </row>
    <row r="140" spans="3:16" ht="15.5" x14ac:dyDescent="0.35">
      <c r="C140" t="s">
        <v>371</v>
      </c>
      <c r="D140" s="5">
        <v>-1403191343</v>
      </c>
      <c r="E140" s="5">
        <v>-1140719743</v>
      </c>
      <c r="F140" s="5">
        <v>-1140719743</v>
      </c>
      <c r="G140" s="5">
        <v>-1140719743</v>
      </c>
      <c r="I140" s="5">
        <v>-4562878971</v>
      </c>
      <c r="J140" s="5">
        <v>-4469826190</v>
      </c>
      <c r="K140" s="5">
        <v>-2153735108</v>
      </c>
    </row>
    <row r="141" spans="3:16" ht="15.5" x14ac:dyDescent="0.35">
      <c r="C141" t="s">
        <v>628</v>
      </c>
      <c r="D141" s="5">
        <v>-1386554740</v>
      </c>
      <c r="E141" s="5">
        <v>-843888413</v>
      </c>
      <c r="F141" s="5">
        <v>1449288721</v>
      </c>
      <c r="G141" s="5">
        <v>145888826</v>
      </c>
      <c r="M141" s="5">
        <v>-61765659</v>
      </c>
      <c r="N141" s="5">
        <v>-751224892</v>
      </c>
      <c r="O141" s="5">
        <v>-311256300</v>
      </c>
    </row>
    <row r="142" spans="3:16" ht="15.5" x14ac:dyDescent="0.35">
      <c r="C142" t="s">
        <v>339</v>
      </c>
      <c r="F142" s="5">
        <v>-4091168000</v>
      </c>
      <c r="I142" s="5">
        <v>-4091168000</v>
      </c>
      <c r="J142" s="5">
        <v>-3324365000</v>
      </c>
      <c r="K142" s="5">
        <v>-1384905135</v>
      </c>
      <c r="L142" s="5">
        <v>-655578474</v>
      </c>
    </row>
    <row r="143" spans="3:16" ht="15.5" x14ac:dyDescent="0.35">
      <c r="C143" t="s">
        <v>512</v>
      </c>
      <c r="E143" s="5">
        <v>-493075000</v>
      </c>
      <c r="I143" s="5">
        <v>-52500000</v>
      </c>
      <c r="K143" s="5">
        <v>-249000000</v>
      </c>
    </row>
    <row r="144" spans="3:16" ht="15.5" x14ac:dyDescent="0.35">
      <c r="C144" t="s">
        <v>713</v>
      </c>
      <c r="M144" s="5">
        <v>27840000000</v>
      </c>
    </row>
    <row r="145" spans="2:16" ht="15.5" x14ac:dyDescent="0.35">
      <c r="C145" t="s">
        <v>714</v>
      </c>
      <c r="L145" s="5">
        <v>152628200</v>
      </c>
    </row>
    <row r="146" spans="2:16" ht="15.5" x14ac:dyDescent="0.35">
      <c r="C146" t="s">
        <v>633</v>
      </c>
      <c r="L146" s="5">
        <v>198416660</v>
      </c>
    </row>
    <row r="147" spans="2:16" ht="15.5" x14ac:dyDescent="0.35">
      <c r="C147" t="s">
        <v>632</v>
      </c>
      <c r="M147" s="5">
        <v>22272000000</v>
      </c>
    </row>
    <row r="148" spans="2:16" ht="15.5" x14ac:dyDescent="0.35">
      <c r="C148" t="s">
        <v>344</v>
      </c>
      <c r="M148" s="5">
        <v>-4370382853</v>
      </c>
    </row>
    <row r="149" spans="2:16" ht="15.5" x14ac:dyDescent="0.35">
      <c r="C149" t="s">
        <v>347</v>
      </c>
      <c r="G149" s="5">
        <v>-3719705128</v>
      </c>
      <c r="I149" s="5">
        <v>-3719705128</v>
      </c>
      <c r="J149" s="5">
        <v>-1022918910</v>
      </c>
      <c r="K149" s="5">
        <v>-1394889423</v>
      </c>
    </row>
    <row r="150" spans="2:16" ht="15.5" x14ac:dyDescent="0.35">
      <c r="C150" t="s">
        <v>647</v>
      </c>
      <c r="D150" s="5">
        <v>189689096</v>
      </c>
      <c r="E150" s="5">
        <v>-2011593726</v>
      </c>
      <c r="F150" s="5">
        <v>-3305128986</v>
      </c>
      <c r="G150" s="5">
        <v>-4168316830</v>
      </c>
      <c r="I150" s="5">
        <v>-5028428558</v>
      </c>
      <c r="J150" s="5">
        <v>5670596317</v>
      </c>
      <c r="K150" s="5">
        <v>-3551359934</v>
      </c>
      <c r="L150" s="5">
        <v>-14795167066</v>
      </c>
      <c r="M150" s="5">
        <v>21319606605</v>
      </c>
      <c r="N150" s="5">
        <v>-331192580</v>
      </c>
      <c r="O150" s="5">
        <v>-304287234</v>
      </c>
      <c r="P150" s="5">
        <v>721620795</v>
      </c>
    </row>
    <row r="151" spans="2:16" ht="15.5" x14ac:dyDescent="0.35">
      <c r="C151" t="s">
        <v>557</v>
      </c>
      <c r="E151" s="5">
        <v>5394568609</v>
      </c>
      <c r="I151" s="5">
        <v>10422997167</v>
      </c>
      <c r="J151" s="5">
        <v>4752400850</v>
      </c>
      <c r="K151" s="5">
        <v>8303760784</v>
      </c>
      <c r="L151" s="5">
        <v>23098927850</v>
      </c>
      <c r="M151" s="5">
        <v>1779321245</v>
      </c>
      <c r="N151" s="5">
        <v>2110513824</v>
      </c>
      <c r="O151" s="5">
        <v>2414801058</v>
      </c>
      <c r="P151" s="5">
        <v>1693180263</v>
      </c>
    </row>
    <row r="152" spans="2:16" ht="15.5" x14ac:dyDescent="0.35">
      <c r="C152" t="s">
        <v>558</v>
      </c>
      <c r="D152" s="5">
        <v>189689096</v>
      </c>
      <c r="E152" s="5">
        <v>3382974883</v>
      </c>
      <c r="F152" s="5">
        <v>-3305128986</v>
      </c>
      <c r="G152" s="5">
        <v>-4168316830</v>
      </c>
      <c r="I152" s="5">
        <v>5394568609</v>
      </c>
      <c r="J152" s="5">
        <v>10422997167</v>
      </c>
      <c r="K152" s="5">
        <v>4752400850</v>
      </c>
      <c r="L152" s="5">
        <v>8303760784</v>
      </c>
      <c r="M152" s="5">
        <v>23098927850</v>
      </c>
      <c r="N152" s="5">
        <v>1779321244</v>
      </c>
      <c r="O152" s="5">
        <v>2110513824</v>
      </c>
      <c r="P152" s="5">
        <v>2414801058</v>
      </c>
    </row>
    <row r="154" spans="2:16" ht="15.5" x14ac:dyDescent="0.35">
      <c r="B154" t="s">
        <v>167</v>
      </c>
      <c r="C154" t="s">
        <v>12</v>
      </c>
      <c r="D154" s="5">
        <v>930000000</v>
      </c>
      <c r="E154" s="5">
        <v>930000000</v>
      </c>
      <c r="F154" s="5">
        <v>930000000</v>
      </c>
      <c r="G154" s="5">
        <v>930000000</v>
      </c>
      <c r="I154" s="5">
        <v>930000000</v>
      </c>
      <c r="J154" s="5">
        <v>930000000</v>
      </c>
      <c r="K154" s="5">
        <v>930000000</v>
      </c>
      <c r="L154" s="5">
        <v>930000000</v>
      </c>
      <c r="M154" s="5">
        <v>930000000</v>
      </c>
      <c r="N154" s="5">
        <v>0</v>
      </c>
      <c r="O154" s="5">
        <v>0</v>
      </c>
      <c r="P154" s="5">
        <v>0</v>
      </c>
    </row>
    <row r="155" spans="2:16" ht="15.5" x14ac:dyDescent="0.35">
      <c r="C155" t="s">
        <v>168</v>
      </c>
      <c r="D155" s="6">
        <v>1.77</v>
      </c>
      <c r="E155" s="6">
        <v>0.26</v>
      </c>
      <c r="F155" s="6">
        <v>1.89</v>
      </c>
      <c r="G155" s="6">
        <v>3.75</v>
      </c>
    </row>
    <row r="156" spans="2:16" ht="15.5" x14ac:dyDescent="0.35">
      <c r="C156" t="s">
        <v>169</v>
      </c>
      <c r="D156" s="6">
        <v>58.19</v>
      </c>
      <c r="E156" s="6">
        <v>461.54</v>
      </c>
      <c r="F156" s="6">
        <v>69.31</v>
      </c>
      <c r="G156" s="6">
        <v>37.33</v>
      </c>
    </row>
    <row r="157" spans="2:16" ht="15.5" x14ac:dyDescent="0.35">
      <c r="C157" t="s">
        <v>63</v>
      </c>
      <c r="D157" s="6">
        <v>2.9</v>
      </c>
      <c r="E157" s="6">
        <v>3.55</v>
      </c>
      <c r="F157" s="6">
        <v>3.54</v>
      </c>
      <c r="G157" s="6">
        <v>3.66</v>
      </c>
    </row>
    <row r="158" spans="2:16" ht="15.5" x14ac:dyDescent="0.35">
      <c r="C158" t="s">
        <v>170</v>
      </c>
      <c r="D158" s="5">
        <v>5950000000</v>
      </c>
      <c r="E158" s="5">
        <v>3730000000</v>
      </c>
      <c r="F158" s="5">
        <v>6490000000</v>
      </c>
      <c r="G158" s="5">
        <v>7500000000</v>
      </c>
    </row>
    <row r="159" spans="2:16" ht="15.5" x14ac:dyDescent="0.35">
      <c r="C159" t="s">
        <v>171</v>
      </c>
      <c r="D159" s="6">
        <v>5.5000000000000005E-3</v>
      </c>
      <c r="E159" s="6">
        <v>8.0000000000000004E-4</v>
      </c>
      <c r="F159" s="6">
        <v>6.0999999999999995E-3</v>
      </c>
      <c r="G159" s="6">
        <v>1.21E-2</v>
      </c>
    </row>
    <row r="160" spans="2:16" ht="15.5" x14ac:dyDescent="0.35">
      <c r="C160" t="s">
        <v>172</v>
      </c>
      <c r="D160" s="6">
        <v>6.8000000000000005E-3</v>
      </c>
      <c r="E160" s="6">
        <v>1E-3</v>
      </c>
      <c r="F160" s="6">
        <v>7.4000000000000003E-3</v>
      </c>
      <c r="G160" s="6">
        <v>1.49E-2</v>
      </c>
    </row>
    <row r="161" spans="3:7" ht="15.5" x14ac:dyDescent="0.35">
      <c r="C161" t="s">
        <v>173</v>
      </c>
      <c r="D161" s="6">
        <v>1.1899999999999999E-2</v>
      </c>
      <c r="E161" s="6">
        <v>4.0999999999999995E-3</v>
      </c>
      <c r="F161" s="6">
        <v>1.5100000000000001E-2</v>
      </c>
      <c r="G161" s="6">
        <v>1.9199999999999998E-2</v>
      </c>
    </row>
    <row r="162" spans="3:7" ht="15.5" x14ac:dyDescent="0.35">
      <c r="C162" t="s">
        <v>174</v>
      </c>
      <c r="D162" s="6">
        <v>4.9800000000000004</v>
      </c>
      <c r="E162" s="6">
        <v>2.1</v>
      </c>
      <c r="F162" s="6">
        <v>8.82</v>
      </c>
      <c r="G162" s="6">
        <v>8.61</v>
      </c>
    </row>
    <row r="163" spans="3:7" ht="15.5" x14ac:dyDescent="0.35">
      <c r="C163" t="s">
        <v>175</v>
      </c>
      <c r="D163" s="5">
        <v>241000000000</v>
      </c>
      <c r="E163" s="5">
        <v>239000000000</v>
      </c>
      <c r="F163" s="5">
        <v>239000000000</v>
      </c>
      <c r="G163" s="5">
        <v>234000000000</v>
      </c>
    </row>
    <row r="164" spans="3:7" ht="15.5" x14ac:dyDescent="0.35">
      <c r="C164" t="s">
        <v>176</v>
      </c>
      <c r="D164" s="6">
        <v>0.4</v>
      </c>
      <c r="E164" s="6">
        <v>0.47</v>
      </c>
      <c r="F164" s="6">
        <v>0.51</v>
      </c>
      <c r="G164" s="6">
        <v>0.56000000000000005</v>
      </c>
    </row>
    <row r="165" spans="3:7" ht="15.5" x14ac:dyDescent="0.35">
      <c r="C165" t="s">
        <v>177</v>
      </c>
      <c r="D165" s="6">
        <v>259.23</v>
      </c>
      <c r="E165" s="6">
        <v>257.43</v>
      </c>
      <c r="F165" s="6">
        <v>257.10000000000002</v>
      </c>
      <c r="G165" s="6">
        <v>252.14</v>
      </c>
    </row>
    <row r="166" spans="3:7" ht="15.5" x14ac:dyDescent="0.35">
      <c r="C166" t="s">
        <v>178</v>
      </c>
      <c r="D166" s="6">
        <v>0.4</v>
      </c>
      <c r="E166" s="6">
        <v>0.47</v>
      </c>
      <c r="F166" s="6">
        <v>0.51</v>
      </c>
      <c r="G166" s="6">
        <v>0.56000000000000005</v>
      </c>
    </row>
    <row r="167" spans="3:7" ht="15.5" x14ac:dyDescent="0.35">
      <c r="C167" t="s">
        <v>179</v>
      </c>
      <c r="D167" s="6">
        <v>259.23</v>
      </c>
      <c r="E167" s="6">
        <v>257.43</v>
      </c>
      <c r="F167" s="6">
        <v>257.10000000000002</v>
      </c>
      <c r="G167" s="6">
        <v>252.14</v>
      </c>
    </row>
    <row r="168" spans="3:7" ht="15.5" x14ac:dyDescent="0.35">
      <c r="C168" t="s">
        <v>180</v>
      </c>
      <c r="D168" s="5">
        <v>17000000000</v>
      </c>
      <c r="E168" s="5">
        <v>18000000000</v>
      </c>
      <c r="F168" s="5">
        <v>13000000000</v>
      </c>
      <c r="G168" s="5">
        <v>14000000000</v>
      </c>
    </row>
    <row r="169" spans="3:7" ht="15.5" x14ac:dyDescent="0.35">
      <c r="C169" t="s">
        <v>181</v>
      </c>
      <c r="D169" s="5">
        <v>17000000000</v>
      </c>
      <c r="E169" s="5">
        <v>10000000000</v>
      </c>
      <c r="F169" s="5">
        <v>11000000000</v>
      </c>
      <c r="G169" s="5">
        <v>13000000000</v>
      </c>
    </row>
    <row r="170" spans="3:7" ht="15.5" x14ac:dyDescent="0.35">
      <c r="C170" t="s">
        <v>182</v>
      </c>
      <c r="D170" s="5">
        <v>241000000000</v>
      </c>
      <c r="E170" s="5">
        <v>239000000000</v>
      </c>
      <c r="F170" s="5">
        <v>239000000000</v>
      </c>
      <c r="G170" s="5">
        <v>234000000000</v>
      </c>
    </row>
    <row r="171" spans="3:7" ht="15.5" x14ac:dyDescent="0.35">
      <c r="C171" t="s">
        <v>24</v>
      </c>
      <c r="D171" s="5">
        <v>34000000000</v>
      </c>
      <c r="E171" s="5">
        <v>28000000000</v>
      </c>
      <c r="F171" s="5">
        <v>25000000000</v>
      </c>
      <c r="G171" s="5">
        <v>27000000000</v>
      </c>
    </row>
    <row r="172" spans="3:7" ht="15.5" x14ac:dyDescent="0.35">
      <c r="C172" t="s">
        <v>21</v>
      </c>
      <c r="D172" s="5">
        <v>30000000000</v>
      </c>
      <c r="E172" s="5">
        <v>25000000000</v>
      </c>
      <c r="F172" s="5">
        <v>19000000000</v>
      </c>
      <c r="G172" s="5">
        <v>18000000000</v>
      </c>
    </row>
    <row r="173" spans="3:7" ht="15.5" x14ac:dyDescent="0.35">
      <c r="C173" t="s">
        <v>183</v>
      </c>
      <c r="D173" s="5">
        <v>8000000000</v>
      </c>
      <c r="E173" s="5">
        <v>6000000000</v>
      </c>
      <c r="F173" s="5">
        <v>10000000000</v>
      </c>
      <c r="G173" s="5">
        <v>13000000000</v>
      </c>
    </row>
    <row r="174" spans="3:7" ht="15.5" x14ac:dyDescent="0.35">
      <c r="C174" t="s">
        <v>184</v>
      </c>
      <c r="D174" s="5">
        <v>4000000000</v>
      </c>
      <c r="E174" s="5">
        <v>1000000000</v>
      </c>
      <c r="F174" s="5">
        <v>6000000000</v>
      </c>
      <c r="G174" s="5">
        <v>4000000000</v>
      </c>
    </row>
    <row r="175" spans="3:7" ht="15.5" x14ac:dyDescent="0.35">
      <c r="C175" t="s">
        <v>185</v>
      </c>
      <c r="D175" s="5">
        <v>-9000000000</v>
      </c>
      <c r="E175" s="5">
        <v>-5000000000</v>
      </c>
      <c r="F175" s="5">
        <v>-5000000000</v>
      </c>
      <c r="G175" s="5">
        <v>-3000000000</v>
      </c>
    </row>
    <row r="176" spans="3:7" ht="15.5" x14ac:dyDescent="0.35">
      <c r="C176" t="s">
        <v>13</v>
      </c>
      <c r="D176" s="5">
        <v>-5000000000</v>
      </c>
      <c r="E176" s="5">
        <v>-4000000000</v>
      </c>
      <c r="F176" s="5">
        <v>1000000000</v>
      </c>
      <c r="G176" s="5">
        <v>1000000000</v>
      </c>
    </row>
    <row r="177" spans="3:16" ht="15.5" x14ac:dyDescent="0.35">
      <c r="C177" t="s">
        <v>16</v>
      </c>
      <c r="D177" s="6">
        <v>-5.28</v>
      </c>
      <c r="E177" s="6">
        <v>-4.24</v>
      </c>
      <c r="F177" s="6">
        <v>0.72</v>
      </c>
      <c r="G177" s="6">
        <v>0.99</v>
      </c>
    </row>
    <row r="178" spans="3:16" ht="15.5" x14ac:dyDescent="0.35">
      <c r="C178" t="s">
        <v>48</v>
      </c>
      <c r="I178" s="6">
        <v>12.68</v>
      </c>
      <c r="J178" s="6">
        <v>14.36</v>
      </c>
      <c r="K178" s="6">
        <v>5.09</v>
      </c>
      <c r="L178" s="6">
        <v>4.82</v>
      </c>
      <c r="M178" s="6">
        <v>7.99</v>
      </c>
      <c r="N178" s="6">
        <v>81609.8</v>
      </c>
      <c r="O178" s="6">
        <v>923992.22</v>
      </c>
      <c r="P178" s="6">
        <v>1039783.89</v>
      </c>
    </row>
    <row r="179" spans="3:16" ht="15.5" x14ac:dyDescent="0.35">
      <c r="C179" t="s">
        <v>62</v>
      </c>
      <c r="I179" s="6">
        <v>10.33</v>
      </c>
      <c r="J179" s="6">
        <v>8.5</v>
      </c>
      <c r="K179" s="6">
        <v>31.04</v>
      </c>
      <c r="L179" s="6">
        <v>41.49</v>
      </c>
      <c r="M179" s="6">
        <v>52.57</v>
      </c>
      <c r="N179" s="5">
        <v>0</v>
      </c>
      <c r="O179" s="5">
        <v>0</v>
      </c>
      <c r="P179" s="5">
        <v>0</v>
      </c>
    </row>
    <row r="180" spans="3:16" ht="15.5" x14ac:dyDescent="0.35">
      <c r="C180" t="s">
        <v>65</v>
      </c>
      <c r="I180" s="6">
        <v>0.89</v>
      </c>
      <c r="J180" s="6">
        <v>0.86</v>
      </c>
      <c r="K180" s="6">
        <v>1.3</v>
      </c>
      <c r="L180" s="6">
        <v>1.79</v>
      </c>
      <c r="M180" s="6">
        <v>4.42</v>
      </c>
      <c r="N180" s="5">
        <v>0</v>
      </c>
      <c r="O180" s="5">
        <v>0</v>
      </c>
      <c r="P180" s="5">
        <v>0</v>
      </c>
    </row>
    <row r="181" spans="3:16" ht="15.5" x14ac:dyDescent="0.35">
      <c r="C181" t="s">
        <v>186</v>
      </c>
      <c r="I181" s="5">
        <v>28400000000</v>
      </c>
      <c r="J181" s="5">
        <v>28630000000</v>
      </c>
      <c r="K181" s="5">
        <v>19000000000</v>
      </c>
      <c r="L181" s="5">
        <v>13820000000</v>
      </c>
      <c r="M181" s="5">
        <v>15680000000</v>
      </c>
      <c r="N181" s="5">
        <v>16180000000</v>
      </c>
      <c r="O181" s="5">
        <v>15480000000</v>
      </c>
      <c r="P181" s="5">
        <v>16410000000</v>
      </c>
    </row>
    <row r="182" spans="3:16" ht="15.5" x14ac:dyDescent="0.35">
      <c r="C182" t="s">
        <v>187</v>
      </c>
      <c r="I182" s="6">
        <v>4.0599999999999997E-2</v>
      </c>
      <c r="J182" s="6">
        <v>4.6100000000000002E-2</v>
      </c>
      <c r="K182" s="6">
        <v>1.7100000000000001E-2</v>
      </c>
      <c r="L182" s="6">
        <v>1.66E-2</v>
      </c>
      <c r="M182" s="6">
        <v>2.9600000000000001E-2</v>
      </c>
      <c r="N182" s="6">
        <v>2.7200000000000002E-2</v>
      </c>
      <c r="O182" s="6">
        <v>3.6299999999999999E-2</v>
      </c>
      <c r="P182" s="6">
        <v>4.2099999999999999E-2</v>
      </c>
    </row>
    <row r="183" spans="3:16" ht="15.5" x14ac:dyDescent="0.35">
      <c r="C183" t="s">
        <v>188</v>
      </c>
      <c r="I183" s="6">
        <v>4.9299999999999997E-2</v>
      </c>
      <c r="J183" s="6">
        <v>5.8600000000000006E-2</v>
      </c>
      <c r="K183" s="6">
        <v>2.2000000000000002E-2</v>
      </c>
      <c r="L183" s="6">
        <v>2.12E-2</v>
      </c>
      <c r="M183" s="6">
        <v>3.61E-2</v>
      </c>
      <c r="N183" s="6">
        <v>3.5400000000000001E-2</v>
      </c>
      <c r="O183" s="6">
        <v>6.0199999999999997E-2</v>
      </c>
      <c r="P183" s="6">
        <v>7.1900000000000006E-2</v>
      </c>
    </row>
    <row r="184" spans="3:16" ht="15.5" x14ac:dyDescent="0.35">
      <c r="C184" t="s">
        <v>189</v>
      </c>
      <c r="I184" s="6">
        <v>7.0999999999999994E-2</v>
      </c>
      <c r="J184" s="6">
        <v>7.9299999999999995E-2</v>
      </c>
      <c r="K184" s="6">
        <v>5.8099999999999999E-2</v>
      </c>
      <c r="L184" s="6">
        <v>4.5999999999999999E-2</v>
      </c>
      <c r="M184" s="6">
        <v>6.7000000000000004E-2</v>
      </c>
      <c r="N184" s="6">
        <v>9.8900000000000002E-2</v>
      </c>
      <c r="O184" s="6">
        <v>0.12039999999999999</v>
      </c>
      <c r="P184" s="6">
        <v>0.26860000000000001</v>
      </c>
    </row>
    <row r="185" spans="3:16" ht="15.5" x14ac:dyDescent="0.35">
      <c r="C185" t="s">
        <v>190</v>
      </c>
      <c r="I185" s="6">
        <v>9.0299999999999994</v>
      </c>
      <c r="J185" s="6">
        <v>6.61</v>
      </c>
      <c r="K185" s="6">
        <v>3.88</v>
      </c>
      <c r="L185" s="6">
        <v>3.03</v>
      </c>
      <c r="M185" s="6">
        <v>4.58</v>
      </c>
      <c r="N185" s="6">
        <v>3.63</v>
      </c>
      <c r="O185" s="6">
        <v>3.17</v>
      </c>
      <c r="P185" s="6">
        <v>3.21</v>
      </c>
    </row>
    <row r="186" spans="3:16" ht="15.5" x14ac:dyDescent="0.35">
      <c r="C186" t="s">
        <v>59</v>
      </c>
      <c r="I186" s="6">
        <v>0.51</v>
      </c>
      <c r="J186" s="6">
        <v>0.5</v>
      </c>
      <c r="K186" s="6">
        <v>0.68</v>
      </c>
      <c r="L186" s="6">
        <v>0.88</v>
      </c>
      <c r="M186" s="6">
        <v>1.9</v>
      </c>
      <c r="N186" s="5">
        <v>0</v>
      </c>
      <c r="O186" s="5">
        <v>0</v>
      </c>
      <c r="P186" s="5">
        <v>0</v>
      </c>
    </row>
    <row r="187" spans="3:16" ht="15.5" x14ac:dyDescent="0.35">
      <c r="C187" t="s">
        <v>56</v>
      </c>
      <c r="I187" s="6">
        <v>257.10000000000002</v>
      </c>
      <c r="J187" s="6">
        <v>245.07</v>
      </c>
      <c r="K187" s="6">
        <v>231.68</v>
      </c>
      <c r="L187" s="6">
        <v>226.98</v>
      </c>
      <c r="M187" s="6">
        <v>221.13</v>
      </c>
      <c r="N187" s="6">
        <v>2307391.44</v>
      </c>
      <c r="O187" s="6">
        <v>15352735.779999999</v>
      </c>
      <c r="P187" s="6">
        <v>14456472.26</v>
      </c>
    </row>
    <row r="188" spans="3:16" ht="15.5" x14ac:dyDescent="0.35">
      <c r="C188" t="s">
        <v>191</v>
      </c>
      <c r="I188" s="6">
        <v>0.51</v>
      </c>
      <c r="J188" s="6">
        <v>0.5</v>
      </c>
      <c r="K188" s="6">
        <v>0.68</v>
      </c>
      <c r="L188" s="6">
        <v>0.88</v>
      </c>
      <c r="M188" s="6">
        <v>1.9</v>
      </c>
      <c r="N188" s="5">
        <v>0</v>
      </c>
      <c r="O188" s="5">
        <v>0</v>
      </c>
      <c r="P188" s="5">
        <v>0</v>
      </c>
    </row>
    <row r="189" spans="3:16" ht="15.5" x14ac:dyDescent="0.35">
      <c r="C189" t="s">
        <v>192</v>
      </c>
      <c r="I189" s="6">
        <v>257.10000000000002</v>
      </c>
      <c r="J189" s="6">
        <v>245.07</v>
      </c>
      <c r="K189" s="6">
        <v>231.68</v>
      </c>
      <c r="L189" s="6">
        <v>226.98</v>
      </c>
      <c r="M189" s="6">
        <v>221.13</v>
      </c>
      <c r="N189" s="6">
        <v>2307391.44</v>
      </c>
      <c r="O189" s="6">
        <v>15352735.779999999</v>
      </c>
      <c r="P189" s="6">
        <v>14456472.26</v>
      </c>
    </row>
    <row r="190" spans="3:16" ht="15.5" x14ac:dyDescent="0.35">
      <c r="C190" t="s">
        <v>193</v>
      </c>
      <c r="I190" s="5">
        <v>13000000000</v>
      </c>
      <c r="J190" s="5">
        <v>16000000000</v>
      </c>
      <c r="K190" s="5">
        <v>23000000000</v>
      </c>
      <c r="L190" s="5">
        <v>26000000000</v>
      </c>
      <c r="M190" s="5">
        <v>26000000000</v>
      </c>
      <c r="N190" s="5">
        <v>30000000000</v>
      </c>
      <c r="O190" s="5">
        <v>30000000000</v>
      </c>
      <c r="P190" s="5">
        <v>29000000000</v>
      </c>
    </row>
    <row r="191" spans="3:16" ht="15.5" x14ac:dyDescent="0.35">
      <c r="C191" t="s">
        <v>194</v>
      </c>
      <c r="I191" s="5">
        <v>11000000000</v>
      </c>
      <c r="J191" s="5">
        <v>17000000000</v>
      </c>
      <c r="K191" s="5">
        <v>18000000000</v>
      </c>
      <c r="L191" s="5">
        <v>13000000000</v>
      </c>
      <c r="M191" s="5">
        <v>0</v>
      </c>
      <c r="O191" s="5">
        <v>1000000000</v>
      </c>
      <c r="P191" s="5">
        <v>2000000000</v>
      </c>
    </row>
    <row r="192" spans="3:16" ht="15.5" x14ac:dyDescent="0.35">
      <c r="C192" t="s">
        <v>26</v>
      </c>
      <c r="I192" s="5">
        <v>25000000000</v>
      </c>
      <c r="J192" s="5">
        <v>33000000000</v>
      </c>
      <c r="K192" s="5">
        <v>41000000000</v>
      </c>
      <c r="L192" s="5">
        <v>40000000000</v>
      </c>
      <c r="M192" s="5">
        <v>26000000000</v>
      </c>
      <c r="N192" s="5">
        <v>30000000000</v>
      </c>
      <c r="O192" s="5">
        <v>31000000000</v>
      </c>
      <c r="P192" s="5">
        <v>31000000000</v>
      </c>
    </row>
    <row r="193" spans="2:16" ht="15.5" x14ac:dyDescent="0.35">
      <c r="C193" t="s">
        <v>23</v>
      </c>
      <c r="I193" s="5">
        <v>19000000000</v>
      </c>
      <c r="J193" s="5">
        <v>22000000000</v>
      </c>
      <c r="K193" s="5">
        <v>36000000000</v>
      </c>
      <c r="L193" s="5">
        <v>31000000000</v>
      </c>
      <c r="M193" s="5">
        <v>3000000000</v>
      </c>
      <c r="N193" s="5">
        <v>28000000000</v>
      </c>
      <c r="O193" s="5">
        <v>29000000000</v>
      </c>
      <c r="P193" s="5">
        <v>28000000000</v>
      </c>
    </row>
    <row r="194" spans="2:16" ht="15.5" x14ac:dyDescent="0.35">
      <c r="C194" t="s">
        <v>195</v>
      </c>
      <c r="I194" s="5">
        <v>10000000000</v>
      </c>
      <c r="J194" s="5">
        <v>10000000000</v>
      </c>
      <c r="K194" s="5">
        <v>3000000000</v>
      </c>
      <c r="L194" s="5">
        <v>8000000000</v>
      </c>
      <c r="M194" s="5">
        <v>23000000000</v>
      </c>
      <c r="N194" s="5">
        <v>-3000000000</v>
      </c>
      <c r="O194" s="5">
        <v>-5000000000</v>
      </c>
      <c r="P194" s="5">
        <v>-7000000000</v>
      </c>
    </row>
    <row r="195" spans="2:16" ht="15.5" x14ac:dyDescent="0.35">
      <c r="C195" t="s">
        <v>196</v>
      </c>
      <c r="I195" s="5">
        <v>21000000000</v>
      </c>
      <c r="J195" s="5">
        <v>27000000000</v>
      </c>
      <c r="K195" s="5">
        <v>17000000000</v>
      </c>
      <c r="L195" s="5">
        <v>8000000000</v>
      </c>
      <c r="M195" s="5">
        <v>10000000000</v>
      </c>
      <c r="N195" s="5">
        <v>4000000000</v>
      </c>
      <c r="O195" s="5">
        <v>4000000000</v>
      </c>
      <c r="P195" s="5">
        <v>14000000000</v>
      </c>
    </row>
    <row r="196" spans="2:16" ht="15.5" x14ac:dyDescent="0.35">
      <c r="C196" t="s">
        <v>197</v>
      </c>
      <c r="I196" s="5">
        <v>-13000000000</v>
      </c>
      <c r="J196" s="5">
        <v>-6000000000</v>
      </c>
      <c r="K196" s="5">
        <v>-20000000000</v>
      </c>
      <c r="L196" s="5">
        <v>-35000000000</v>
      </c>
      <c r="M196" s="5">
        <v>-31000000000</v>
      </c>
      <c r="N196" s="5">
        <v>-3000000000</v>
      </c>
      <c r="O196" s="5">
        <v>-3000000000</v>
      </c>
      <c r="P196" s="5">
        <v>-9000000000</v>
      </c>
    </row>
    <row r="197" spans="2:16" ht="15.5" x14ac:dyDescent="0.35">
      <c r="C197" t="s">
        <v>15</v>
      </c>
      <c r="I197" s="5">
        <v>9000000000</v>
      </c>
      <c r="J197" s="5">
        <v>21000000000</v>
      </c>
      <c r="K197" s="5">
        <v>-2000000000</v>
      </c>
      <c r="L197" s="5">
        <v>-27000000000</v>
      </c>
      <c r="M197" s="5">
        <v>-21000000000</v>
      </c>
      <c r="N197" s="5">
        <v>1000000000</v>
      </c>
      <c r="O197" s="5">
        <v>1000000000</v>
      </c>
      <c r="P197" s="5">
        <v>5000000000</v>
      </c>
    </row>
    <row r="198" spans="2:16" ht="15.5" x14ac:dyDescent="0.35">
      <c r="C198" t="s">
        <v>17</v>
      </c>
      <c r="I198" s="6">
        <v>9.23</v>
      </c>
      <c r="J198" s="6">
        <v>22.59</v>
      </c>
      <c r="K198" s="6">
        <v>-2.69</v>
      </c>
      <c r="L198" s="6">
        <v>-29.47</v>
      </c>
      <c r="M198" s="6">
        <v>-22.63</v>
      </c>
      <c r="N198" s="6">
        <v>12267.71</v>
      </c>
      <c r="O198" s="6">
        <v>142182.6</v>
      </c>
      <c r="P198" s="6">
        <v>952853.23</v>
      </c>
    </row>
    <row r="200" spans="2:16" ht="15.5" x14ac:dyDescent="0.35">
      <c r="B200" t="s">
        <v>198</v>
      </c>
      <c r="C200" t="s">
        <v>199</v>
      </c>
      <c r="D200" s="5">
        <v>2000000000</v>
      </c>
      <c r="E200" s="5">
        <v>241000000</v>
      </c>
      <c r="F200" s="5">
        <v>2000000000</v>
      </c>
      <c r="G200" s="5">
        <v>3000000000</v>
      </c>
      <c r="H200" s="5">
        <v>4000000000</v>
      </c>
      <c r="I200" s="5">
        <v>12000000000</v>
      </c>
      <c r="J200" s="5">
        <v>13000000000</v>
      </c>
      <c r="K200" s="5">
        <v>5000000000</v>
      </c>
      <c r="L200" s="5">
        <v>4000000000</v>
      </c>
      <c r="M200" s="5">
        <v>7000000000</v>
      </c>
      <c r="N200" s="5">
        <v>5000000000</v>
      </c>
      <c r="O200" s="5">
        <v>5000000000</v>
      </c>
      <c r="P200" s="5">
        <v>5000000000</v>
      </c>
    </row>
    <row r="201" spans="2:16" ht="15.5" x14ac:dyDescent="0.35">
      <c r="C201" t="s">
        <v>381</v>
      </c>
      <c r="H201" s="5">
        <v>1</v>
      </c>
      <c r="I201" s="5">
        <v>1</v>
      </c>
      <c r="J201" s="5">
        <v>4</v>
      </c>
      <c r="K201" s="6">
        <v>1.1000000000000001</v>
      </c>
      <c r="L201" s="6">
        <v>1.5</v>
      </c>
    </row>
    <row r="202" spans="2:16" ht="15.5" x14ac:dyDescent="0.35">
      <c r="C202" t="s">
        <v>67</v>
      </c>
      <c r="H202" s="6">
        <v>0.24670000000000003</v>
      </c>
      <c r="I202" s="6">
        <v>7.8899999999999998E-2</v>
      </c>
      <c r="J202" s="6">
        <v>0.27850000000000003</v>
      </c>
      <c r="K202" s="6">
        <v>0.21609999999999999</v>
      </c>
      <c r="L202" s="6">
        <v>0.31109999999999999</v>
      </c>
    </row>
    <row r="203" spans="2:16" ht="15.5" x14ac:dyDescent="0.35">
      <c r="C203" t="s">
        <v>382</v>
      </c>
      <c r="H203" s="6">
        <v>7.6E-3</v>
      </c>
      <c r="I203" s="6">
        <v>9.3999999999999986E-3</v>
      </c>
      <c r="J203" s="6">
        <v>3.2500000000000001E-2</v>
      </c>
      <c r="K203" s="6">
        <v>6.5000000000000006E-3</v>
      </c>
      <c r="L203" s="6">
        <v>1.0700000000000001E-2</v>
      </c>
    </row>
    <row r="204" spans="2:16" ht="15.5" x14ac:dyDescent="0.35">
      <c r="C204" t="s">
        <v>47</v>
      </c>
      <c r="D204" s="6">
        <v>1.77</v>
      </c>
      <c r="E204" s="6">
        <v>0.26</v>
      </c>
      <c r="F204" s="6">
        <v>1.89</v>
      </c>
      <c r="G204" s="6">
        <v>3.75</v>
      </c>
      <c r="H204" s="6">
        <v>4.05</v>
      </c>
      <c r="I204" s="6">
        <v>12.68</v>
      </c>
      <c r="J204" s="6">
        <v>14.36</v>
      </c>
      <c r="K204" s="6">
        <v>5.09</v>
      </c>
      <c r="L204" s="6">
        <v>4.82</v>
      </c>
      <c r="M204" s="6">
        <v>7.97</v>
      </c>
      <c r="N204" s="6">
        <v>5.7</v>
      </c>
      <c r="O204" s="6">
        <v>4.97</v>
      </c>
      <c r="P204" s="6">
        <v>5.59</v>
      </c>
    </row>
    <row r="205" spans="2:16" ht="15.5" x14ac:dyDescent="0.35">
      <c r="C205" t="s">
        <v>69</v>
      </c>
      <c r="H205" s="5">
        <v>1</v>
      </c>
      <c r="I205" s="5">
        <v>1</v>
      </c>
      <c r="J205" s="5">
        <v>4</v>
      </c>
      <c r="K205" s="6">
        <v>1.1000000000000001</v>
      </c>
      <c r="L205" s="6">
        <v>1.5</v>
      </c>
    </row>
    <row r="206" spans="2:16" ht="15.5" x14ac:dyDescent="0.35">
      <c r="C206" t="s">
        <v>383</v>
      </c>
      <c r="H206" s="6">
        <v>0.24670000000000003</v>
      </c>
      <c r="I206" s="6">
        <v>7.8899999999999998E-2</v>
      </c>
      <c r="J206" s="6">
        <v>0.27850000000000003</v>
      </c>
      <c r="K206" s="6">
        <v>0.21609999999999999</v>
      </c>
      <c r="L206" s="6">
        <v>0.31109999999999999</v>
      </c>
    </row>
    <row r="207" spans="2:16" ht="15.5" x14ac:dyDescent="0.35">
      <c r="C207" t="s">
        <v>384</v>
      </c>
      <c r="H207" s="6">
        <v>7.6E-3</v>
      </c>
      <c r="I207" s="6">
        <v>9.3999999999999986E-3</v>
      </c>
      <c r="J207" s="6">
        <v>3.2500000000000001E-2</v>
      </c>
      <c r="K207" s="6">
        <v>6.5000000000000006E-3</v>
      </c>
      <c r="L207" s="6">
        <v>1.0700000000000001E-2</v>
      </c>
    </row>
    <row r="208" spans="2:16" ht="15.5" x14ac:dyDescent="0.35">
      <c r="C208" t="s">
        <v>200</v>
      </c>
      <c r="D208" s="5">
        <v>33000000000</v>
      </c>
      <c r="E208" s="5">
        <v>31000000000</v>
      </c>
      <c r="F208" s="5">
        <v>34000000000</v>
      </c>
      <c r="G208" s="5">
        <v>36000000000</v>
      </c>
      <c r="H208" s="5">
        <v>129000000000</v>
      </c>
      <c r="I208" s="5">
        <v>137000000000</v>
      </c>
      <c r="J208" s="5">
        <v>132000000000</v>
      </c>
      <c r="K208" s="5">
        <v>113000000000</v>
      </c>
      <c r="L208" s="5">
        <v>104000000000</v>
      </c>
      <c r="M208" s="5">
        <v>88000000000</v>
      </c>
      <c r="N208" s="5">
        <v>74000000000</v>
      </c>
      <c r="O208" s="5">
        <v>72000000000</v>
      </c>
      <c r="P208" s="5">
        <v>67000000000</v>
      </c>
    </row>
    <row r="209" spans="3:12" ht="15.5" x14ac:dyDescent="0.35">
      <c r="C209" t="s">
        <v>385</v>
      </c>
      <c r="H209" s="5">
        <v>1</v>
      </c>
      <c r="I209" s="5">
        <v>1</v>
      </c>
      <c r="J209" s="5">
        <v>4</v>
      </c>
      <c r="K209" s="6">
        <v>1.1000000000000001</v>
      </c>
      <c r="L209" s="6">
        <v>1.5</v>
      </c>
    </row>
    <row r="210" spans="3:12" ht="15.5" x14ac:dyDescent="0.35">
      <c r="C210" t="s">
        <v>386</v>
      </c>
      <c r="H210" s="6">
        <v>0.24670000000000003</v>
      </c>
      <c r="I210" s="6">
        <v>7.8899999999999998E-2</v>
      </c>
      <c r="J210" s="6">
        <v>0.27850000000000003</v>
      </c>
      <c r="K210" s="6">
        <v>0.21609999999999999</v>
      </c>
      <c r="L210" s="6">
        <v>0.31109999999999999</v>
      </c>
    </row>
    <row r="211" spans="3:12" ht="15.5" x14ac:dyDescent="0.35">
      <c r="C211" t="s">
        <v>387</v>
      </c>
      <c r="H211" s="6">
        <v>7.6E-3</v>
      </c>
      <c r="I211" s="6">
        <v>9.3999999999999986E-3</v>
      </c>
      <c r="J211" s="6">
        <v>3.2500000000000001E-2</v>
      </c>
      <c r="K211" s="6">
        <v>6.5000000000000006E-3</v>
      </c>
      <c r="L211" s="6">
        <v>1.0700000000000001E-2</v>
      </c>
    </row>
    <row r="212" spans="3:12" ht="15.5" x14ac:dyDescent="0.35">
      <c r="C212" t="s">
        <v>201</v>
      </c>
      <c r="I212" s="6">
        <v>32.32</v>
      </c>
    </row>
    <row r="213" spans="3:12" ht="15.5" x14ac:dyDescent="0.35">
      <c r="C213" t="s">
        <v>281</v>
      </c>
      <c r="I213" s="6">
        <v>17.079999999999998</v>
      </c>
    </row>
    <row r="214" spans="3:12" ht="15.5" x14ac:dyDescent="0.35">
      <c r="C214" t="s">
        <v>202</v>
      </c>
      <c r="I214" s="6">
        <v>6.95</v>
      </c>
    </row>
    <row r="215" spans="3:12" ht="15.5" x14ac:dyDescent="0.35">
      <c r="C215" t="s">
        <v>282</v>
      </c>
      <c r="I215" s="6">
        <v>5.8499999999999996E-2</v>
      </c>
    </row>
    <row r="216" spans="3:12" ht="15.5" x14ac:dyDescent="0.35">
      <c r="C216" t="s">
        <v>283</v>
      </c>
      <c r="I216" s="6">
        <v>0.91</v>
      </c>
    </row>
    <row r="217" spans="3:12" ht="15.5" x14ac:dyDescent="0.35">
      <c r="C217" t="s">
        <v>203</v>
      </c>
      <c r="I217" s="6">
        <v>0.51</v>
      </c>
    </row>
    <row r="218" spans="3:12" ht="15.5" x14ac:dyDescent="0.35">
      <c r="C218" t="s">
        <v>284</v>
      </c>
      <c r="I218" s="6">
        <v>8.0399999999999991</v>
      </c>
    </row>
    <row r="219" spans="3:12" ht="15.5" x14ac:dyDescent="0.35">
      <c r="C219" t="s">
        <v>285</v>
      </c>
      <c r="I219" s="6">
        <v>-16.79</v>
      </c>
    </row>
    <row r="220" spans="3:12" ht="15.5" x14ac:dyDescent="0.35">
      <c r="C220" t="s">
        <v>286</v>
      </c>
      <c r="I220" s="6">
        <v>11.35</v>
      </c>
    </row>
    <row r="221" spans="3:12" ht="15.5" x14ac:dyDescent="0.35">
      <c r="C221" t="s">
        <v>287</v>
      </c>
      <c r="I221" s="6">
        <v>6.43</v>
      </c>
    </row>
    <row r="222" spans="3:12" ht="15.5" x14ac:dyDescent="0.35">
      <c r="C222" t="s">
        <v>288</v>
      </c>
      <c r="I222" s="6">
        <v>-1.46</v>
      </c>
    </row>
    <row r="223" spans="3:12" ht="15.5" x14ac:dyDescent="0.35">
      <c r="C223" t="s">
        <v>289</v>
      </c>
      <c r="I223" s="6">
        <v>0.45</v>
      </c>
    </row>
    <row r="224" spans="3:12" ht="15.5" x14ac:dyDescent="0.35">
      <c r="C224" t="s">
        <v>290</v>
      </c>
      <c r="I224" s="6">
        <v>7.67</v>
      </c>
    </row>
    <row r="225" spans="3:9" ht="15.5" x14ac:dyDescent="0.35">
      <c r="C225" t="s">
        <v>204</v>
      </c>
      <c r="I225" s="6">
        <v>4.05</v>
      </c>
    </row>
    <row r="226" spans="3:9" ht="15.5" x14ac:dyDescent="0.35">
      <c r="C226" t="s">
        <v>291</v>
      </c>
      <c r="I226" s="6">
        <v>144.5</v>
      </c>
    </row>
    <row r="227" spans="3:9" ht="15.5" x14ac:dyDescent="0.35">
      <c r="C227" t="s">
        <v>205</v>
      </c>
      <c r="D227" s="6">
        <v>3.84</v>
      </c>
    </row>
    <row r="228" spans="3:9" ht="15.5" x14ac:dyDescent="0.35">
      <c r="C228" t="s">
        <v>206</v>
      </c>
      <c r="I228" s="6">
        <v>259.23</v>
      </c>
    </row>
    <row r="229" spans="3:9" ht="15.5" x14ac:dyDescent="0.35">
      <c r="C229" t="s">
        <v>292</v>
      </c>
      <c r="I229" s="6">
        <v>-7.8</v>
      </c>
    </row>
    <row r="230" spans="3:9" ht="15.5" x14ac:dyDescent="0.35">
      <c r="C230" t="s">
        <v>207</v>
      </c>
      <c r="D230" s="6">
        <v>1.36</v>
      </c>
    </row>
    <row r="231" spans="3:9" ht="15.5" x14ac:dyDescent="0.35">
      <c r="C231" t="s">
        <v>208</v>
      </c>
      <c r="D231" s="6">
        <v>1.1399999999999999</v>
      </c>
    </row>
    <row r="232" spans="3:9" ht="15.5" x14ac:dyDescent="0.35">
      <c r="C232" t="s">
        <v>293</v>
      </c>
      <c r="D232" s="6">
        <v>0.14000000000000001</v>
      </c>
    </row>
    <row r="233" spans="3:9" ht="15.5" x14ac:dyDescent="0.35">
      <c r="C233" t="s">
        <v>294</v>
      </c>
      <c r="D233" s="6">
        <v>7.0000000000000007E-2</v>
      </c>
    </row>
    <row r="234" spans="3:9" ht="15.5" x14ac:dyDescent="0.35">
      <c r="C234" t="s">
        <v>209</v>
      </c>
      <c r="D234" s="6">
        <v>0.24</v>
      </c>
    </row>
    <row r="235" spans="3:9" ht="15.5" x14ac:dyDescent="0.35">
      <c r="C235" t="s">
        <v>295</v>
      </c>
      <c r="D235" s="6">
        <v>0.11</v>
      </c>
    </row>
    <row r="236" spans="3:9" ht="15.5" x14ac:dyDescent="0.35">
      <c r="C236" t="s">
        <v>210</v>
      </c>
      <c r="D236" s="6">
        <v>1.24</v>
      </c>
    </row>
    <row r="237" spans="3:9" ht="15.5" x14ac:dyDescent="0.35">
      <c r="C237" t="s">
        <v>296</v>
      </c>
      <c r="I237" s="6">
        <v>6.05</v>
      </c>
    </row>
    <row r="238" spans="3:9" ht="15.5" x14ac:dyDescent="0.35">
      <c r="C238" t="s">
        <v>13</v>
      </c>
      <c r="D238" s="5">
        <v>-5000000000</v>
      </c>
    </row>
    <row r="239" spans="3:9" ht="15.5" x14ac:dyDescent="0.35">
      <c r="C239" t="s">
        <v>211</v>
      </c>
      <c r="I239" s="6">
        <v>5.37</v>
      </c>
    </row>
    <row r="240" spans="3:9" ht="15.5" x14ac:dyDescent="0.35">
      <c r="C240" t="s">
        <v>212</v>
      </c>
      <c r="I240" s="6">
        <v>2.3900000000000001E-2</v>
      </c>
    </row>
    <row r="241" spans="3:9" ht="15.5" x14ac:dyDescent="0.35">
      <c r="C241" t="s">
        <v>213</v>
      </c>
      <c r="I241" s="6">
        <v>2.9600000000000001E-2</v>
      </c>
    </row>
    <row r="242" spans="3:9" ht="15.5" x14ac:dyDescent="0.35">
      <c r="C242" t="s">
        <v>214</v>
      </c>
      <c r="I242" s="6">
        <v>4.9400000000000006E-2</v>
      </c>
    </row>
    <row r="243" spans="3:9" ht="15.5" x14ac:dyDescent="0.35">
      <c r="C243" t="s">
        <v>297</v>
      </c>
      <c r="I243" s="6">
        <v>3.1300000000000001E-2</v>
      </c>
    </row>
    <row r="244" spans="3:9" ht="15.5" x14ac:dyDescent="0.35">
      <c r="C244" t="s">
        <v>215</v>
      </c>
      <c r="D244" s="6">
        <v>54.52</v>
      </c>
    </row>
    <row r="245" spans="3:9" ht="15.5" x14ac:dyDescent="0.35">
      <c r="C245" t="s">
        <v>216</v>
      </c>
      <c r="D245" s="6">
        <v>27.26</v>
      </c>
    </row>
    <row r="246" spans="3:9" ht="15.5" x14ac:dyDescent="0.35">
      <c r="C246" t="s">
        <v>217</v>
      </c>
      <c r="D246" s="6">
        <v>15.86</v>
      </c>
    </row>
    <row r="247" spans="3:9" ht="15.5" x14ac:dyDescent="0.35">
      <c r="C247" t="s">
        <v>218</v>
      </c>
      <c r="D247" s="6">
        <v>65.92</v>
      </c>
    </row>
    <row r="248" spans="3:9" ht="15.5" x14ac:dyDescent="0.35">
      <c r="C248" t="s">
        <v>219</v>
      </c>
      <c r="D248" s="6">
        <v>1.67</v>
      </c>
    </row>
    <row r="249" spans="3:9" ht="15.5" x14ac:dyDescent="0.35">
      <c r="C249" t="s">
        <v>298</v>
      </c>
      <c r="I249" s="6">
        <v>0.46</v>
      </c>
    </row>
    <row r="250" spans="3:9" ht="15.5" x14ac:dyDescent="0.35">
      <c r="C250" t="s">
        <v>299</v>
      </c>
      <c r="I250" s="6">
        <v>13.54</v>
      </c>
    </row>
    <row r="251" spans="3:9" ht="15.5" x14ac:dyDescent="0.35">
      <c r="C251" t="s">
        <v>43</v>
      </c>
      <c r="I251" s="5">
        <v>122000000000</v>
      </c>
    </row>
    <row r="252" spans="3:9" ht="15.5" x14ac:dyDescent="0.35">
      <c r="C252" t="s">
        <v>220</v>
      </c>
      <c r="I252" s="5">
        <v>152000000000</v>
      </c>
    </row>
    <row r="253" spans="3:9" ht="15.5" x14ac:dyDescent="0.35">
      <c r="C253" t="s">
        <v>221</v>
      </c>
      <c r="I253" s="5">
        <v>929930000</v>
      </c>
    </row>
    <row r="254" spans="3:9" ht="15.5" x14ac:dyDescent="0.35">
      <c r="C254" t="s">
        <v>222</v>
      </c>
      <c r="I254" s="6">
        <v>0.21989999999999998</v>
      </c>
    </row>
    <row r="255" spans="3:9" ht="15.5" x14ac:dyDescent="0.35">
      <c r="C255" t="s">
        <v>223</v>
      </c>
      <c r="D255" s="6">
        <v>0.48479999999999995</v>
      </c>
    </row>
    <row r="256" spans="3:9" ht="15.5" x14ac:dyDescent="0.35">
      <c r="C256" t="s">
        <v>224</v>
      </c>
      <c r="D256" s="6">
        <v>9.8100000000000007E-2</v>
      </c>
    </row>
    <row r="257" spans="3:9" ht="15.5" x14ac:dyDescent="0.35">
      <c r="C257" t="s">
        <v>225</v>
      </c>
      <c r="D257" s="6">
        <v>4.9800000000000004E-2</v>
      </c>
    </row>
    <row r="258" spans="3:9" ht="15.5" x14ac:dyDescent="0.35">
      <c r="C258" t="s">
        <v>226</v>
      </c>
      <c r="D258" s="6">
        <v>-4.9500000000000002E-2</v>
      </c>
    </row>
    <row r="259" spans="3:9" ht="15.5" x14ac:dyDescent="0.35">
      <c r="C259" t="s">
        <v>227</v>
      </c>
      <c r="D259" s="6">
        <v>-0.18049999999999999</v>
      </c>
    </row>
    <row r="260" spans="3:9" ht="15.5" x14ac:dyDescent="0.35">
      <c r="C260" t="s">
        <v>228</v>
      </c>
      <c r="D260" s="6">
        <v>-0.64019999999999999</v>
      </c>
    </row>
    <row r="261" spans="3:9" ht="15.5" x14ac:dyDescent="0.35">
      <c r="C261" t="s">
        <v>388</v>
      </c>
      <c r="I261" s="5">
        <v>1</v>
      </c>
    </row>
    <row r="262" spans="3:9" ht="15.5" x14ac:dyDescent="0.35">
      <c r="C262" t="s">
        <v>389</v>
      </c>
      <c r="I262" s="5">
        <v>1</v>
      </c>
    </row>
    <row r="263" spans="3:9" ht="15.5" x14ac:dyDescent="0.35">
      <c r="C263" t="s">
        <v>390</v>
      </c>
      <c r="I263" s="6">
        <v>0.24670000000000003</v>
      </c>
    </row>
    <row r="264" spans="3:9" ht="15.5" x14ac:dyDescent="0.35">
      <c r="C264" t="s">
        <v>391</v>
      </c>
      <c r="I264" s="6">
        <v>7.6E-3</v>
      </c>
    </row>
    <row r="265" spans="3:9" ht="15.5" x14ac:dyDescent="0.35">
      <c r="C265" t="s">
        <v>392</v>
      </c>
      <c r="I265" t="s">
        <v>715</v>
      </c>
    </row>
    <row r="266" spans="3:9" ht="15.5" x14ac:dyDescent="0.35">
      <c r="C266" t="s">
        <v>229</v>
      </c>
      <c r="I266" s="5">
        <v>4</v>
      </c>
    </row>
    <row r="267" spans="3:9" ht="15.5" x14ac:dyDescent="0.35">
      <c r="C267" t="s">
        <v>230</v>
      </c>
      <c r="I267" s="6">
        <v>0.81</v>
      </c>
    </row>
    <row r="268" spans="3:9" ht="15.5" x14ac:dyDescent="0.35">
      <c r="C268" t="s">
        <v>231</v>
      </c>
      <c r="I268" s="6">
        <v>0.12</v>
      </c>
    </row>
    <row r="269" spans="3:9" ht="15.5" x14ac:dyDescent="0.35">
      <c r="C269" t="s">
        <v>232</v>
      </c>
      <c r="I269" s="6">
        <v>0.42</v>
      </c>
    </row>
    <row r="270" spans="3:9" ht="15.5" x14ac:dyDescent="0.35">
      <c r="C270" t="s">
        <v>233</v>
      </c>
      <c r="I270" s="6">
        <v>0.41</v>
      </c>
    </row>
    <row r="271" spans="3:9" ht="15.5" x14ac:dyDescent="0.35">
      <c r="C271" t="s">
        <v>234</v>
      </c>
      <c r="I271" s="6">
        <v>0.6</v>
      </c>
    </row>
    <row r="272" spans="3:9" ht="15.5" x14ac:dyDescent="0.35">
      <c r="C272" t="s">
        <v>235</v>
      </c>
      <c r="I272" s="6">
        <v>0.81</v>
      </c>
    </row>
    <row r="273" spans="3:9" ht="15.5" x14ac:dyDescent="0.35">
      <c r="C273" t="s">
        <v>236</v>
      </c>
      <c r="I273" s="6">
        <v>0.79</v>
      </c>
    </row>
    <row r="274" spans="3:9" ht="15.5" x14ac:dyDescent="0.35">
      <c r="C274" t="s">
        <v>300</v>
      </c>
      <c r="I274" s="5">
        <v>134000000000</v>
      </c>
    </row>
    <row r="275" spans="3:9" ht="15.5" x14ac:dyDescent="0.35">
      <c r="C275" t="s">
        <v>301</v>
      </c>
      <c r="I275" s="5">
        <v>65000000000</v>
      </c>
    </row>
    <row r="276" spans="3:9" ht="15.5" x14ac:dyDescent="0.35">
      <c r="C276" t="s">
        <v>302</v>
      </c>
      <c r="I276" s="5">
        <v>23000000000</v>
      </c>
    </row>
    <row r="277" spans="3:9" ht="15.5" x14ac:dyDescent="0.35">
      <c r="C277" t="s">
        <v>303</v>
      </c>
      <c r="I277" s="5">
        <v>7000000000</v>
      </c>
    </row>
    <row r="278" spans="3:9" ht="15.5" x14ac:dyDescent="0.35">
      <c r="C278" t="s">
        <v>237</v>
      </c>
      <c r="D278" s="5">
        <v>4000000000</v>
      </c>
    </row>
    <row r="279" spans="3:9" ht="15.5" x14ac:dyDescent="0.35">
      <c r="C279" t="s">
        <v>238</v>
      </c>
      <c r="D279" s="5">
        <v>298000000000</v>
      </c>
    </row>
    <row r="280" spans="3:9" ht="15.5" x14ac:dyDescent="0.35">
      <c r="C280" t="s">
        <v>239</v>
      </c>
      <c r="D280" s="5">
        <v>57000000000</v>
      </c>
    </row>
    <row r="281" spans="3:9" ht="15.5" x14ac:dyDescent="0.35">
      <c r="C281" t="s">
        <v>183</v>
      </c>
      <c r="D281" s="5">
        <v>8000000000</v>
      </c>
    </row>
    <row r="282" spans="3:9" ht="15.5" x14ac:dyDescent="0.35">
      <c r="C282" t="s">
        <v>182</v>
      </c>
      <c r="I282" s="5">
        <v>241000000000</v>
      </c>
    </row>
    <row r="283" spans="3:9" ht="15.5" x14ac:dyDescent="0.35">
      <c r="C283" t="s">
        <v>181</v>
      </c>
      <c r="D283" s="5">
        <v>17000000000</v>
      </c>
    </row>
    <row r="284" spans="3:9" ht="15.5" x14ac:dyDescent="0.35">
      <c r="C284" t="s">
        <v>180</v>
      </c>
      <c r="D284" s="5">
        <v>17000000000</v>
      </c>
    </row>
    <row r="285" spans="3:9" ht="15.5" x14ac:dyDescent="0.35">
      <c r="C285" t="s">
        <v>24</v>
      </c>
      <c r="D285" s="5">
        <v>34000000000</v>
      </c>
    </row>
    <row r="286" spans="3:9" ht="15.5" x14ac:dyDescent="0.35">
      <c r="C286" t="s">
        <v>21</v>
      </c>
      <c r="D286" s="5">
        <v>30000000000</v>
      </c>
    </row>
    <row r="287" spans="3:9" ht="15.5" x14ac:dyDescent="0.35">
      <c r="C287" t="s">
        <v>240</v>
      </c>
      <c r="I287" s="5">
        <v>241000000000</v>
      </c>
    </row>
    <row r="288" spans="3:9" ht="15.5" x14ac:dyDescent="0.35">
      <c r="C288" t="s">
        <v>304</v>
      </c>
      <c r="I288" s="5">
        <v>15000000000</v>
      </c>
    </row>
    <row r="289" spans="3:9" ht="15.5" x14ac:dyDescent="0.35">
      <c r="C289" t="s">
        <v>305</v>
      </c>
      <c r="I289" s="5">
        <v>-22000000000</v>
      </c>
    </row>
    <row r="290" spans="3:9" ht="15.5" x14ac:dyDescent="0.35">
      <c r="C290" t="s">
        <v>306</v>
      </c>
      <c r="I290" s="5">
        <v>-2000000000</v>
      </c>
    </row>
    <row r="291" spans="3:9" ht="15.5" x14ac:dyDescent="0.35">
      <c r="C291" t="s">
        <v>307</v>
      </c>
      <c r="I291" s="5">
        <v>-22000000000</v>
      </c>
    </row>
    <row r="292" spans="3:9" ht="15.5" x14ac:dyDescent="0.35">
      <c r="C292" t="s">
        <v>308</v>
      </c>
      <c r="I292" s="5">
        <v>-7000000000</v>
      </c>
    </row>
  </sheetData>
  <pageMargins left="0.7" right="0.7" top="0.75" bottom="0.75" header="0.3" footer="0.3"/>
  <ignoredErrors>
    <ignoredError sqref="A1:P293" numberStoredAsText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28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716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717</v>
      </c>
      <c r="D2" s="2" vm="107">
        <f ca="1">IFERROR(_xlfn.STOCKHISTORY("XIDX:" &amp; $C$1, D3, , 0, 0, 1), "Libur")</f>
        <v>745</v>
      </c>
      <c r="E2" s="2" vm="108">
        <f ca="1">IFERROR(_xlfn.STOCKHISTORY("XIDX:" &amp; $C$1, E3, , 0, 0, 1), "Libur")</f>
        <v>780</v>
      </c>
      <c r="H2" s="2" vm="108">
        <f ca="1">IFERROR(INDEX(D2:G2,COUNT(D2:G2)),"")</f>
        <v>780</v>
      </c>
      <c r="I2" s="2" vm="109">
        <f t="shared" ref="I2:P2" ca="1" si="0">IFERROR(_xlfn.STOCKHISTORY("XIDX:" &amp; $C$1, I1, , 0, 0, 1), "Libur")</f>
        <v>855</v>
      </c>
      <c r="J2" s="2" vm="18">
        <f t="shared" ca="1" si="0"/>
        <v>880</v>
      </c>
      <c r="K2" s="2" vm="110">
        <f t="shared" ca="1" si="0"/>
        <v>1070</v>
      </c>
      <c r="L2" s="2" vm="111">
        <f t="shared" ca="1" si="0"/>
        <v>905</v>
      </c>
      <c r="M2" s="2" vm="112">
        <f t="shared" ca="1" si="0"/>
        <v>1105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</row>
    <row r="3" spans="1:1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6" ht="15.5" x14ac:dyDescent="0.35">
      <c r="B4" t="s">
        <v>5</v>
      </c>
      <c r="C4" t="s">
        <v>6</v>
      </c>
      <c r="D4" s="2">
        <f>IFERROR(INDEX(D51:D500,MATCH($C$4,$C$51:$C$500,0)),"")</f>
        <v>2507652000000</v>
      </c>
      <c r="E4" s="2">
        <f>IFERROR(INDEX(E51:E500,MATCH($C$4,$C$51:$C$500,0)),"")</f>
        <v>2076648000000</v>
      </c>
      <c r="H4" s="2">
        <f>IFERROR(SUM(D4:G4)*(4/MAX(1,COUNT(D4:G4))),"")</f>
        <v>9168600000000</v>
      </c>
      <c r="I4" s="2">
        <f t="shared" ref="I4:P4" si="1">IFERROR(INDEX(I51:I500,MATCH($C$4,$C$51:$C$500,0)),"")</f>
        <v>8976099000000</v>
      </c>
      <c r="J4" s="2">
        <f t="shared" si="1"/>
        <v>8857280000000</v>
      </c>
      <c r="K4" s="2">
        <f t="shared" si="1"/>
        <v>9612847000000</v>
      </c>
      <c r="L4" s="2">
        <f t="shared" si="1"/>
        <v>9687149000000</v>
      </c>
      <c r="M4" s="2">
        <f t="shared" si="1"/>
        <v>8278058000000</v>
      </c>
      <c r="N4" s="2">
        <f t="shared" si="1"/>
        <v>7158870000000</v>
      </c>
      <c r="O4" s="2">
        <f t="shared" si="1"/>
        <v>6335572000000</v>
      </c>
      <c r="P4" s="2">
        <f t="shared" si="1"/>
        <v>6433419000000</v>
      </c>
    </row>
    <row r="5" spans="1:16" ht="15.5" x14ac:dyDescent="0.35">
      <c r="B5" t="s">
        <v>7</v>
      </c>
      <c r="C5" t="s">
        <v>8</v>
      </c>
      <c r="D5" s="2">
        <f>IFERROR(INDEX(D51:D500,MATCH($C$5,$C$51:$C$500,0)),"")</f>
        <v>-226621000000</v>
      </c>
      <c r="E5" s="2">
        <f>IFERROR(INDEX(E51:E500,MATCH($C$5,$C$51:$C$500,0)),"")</f>
        <v>-114166000000</v>
      </c>
      <c r="H5" s="2">
        <f>IFERROR(SUM(D5:G5)*(4/MAX(1,COUNT(D5:G5))),"")</f>
        <v>-681574000000</v>
      </c>
      <c r="I5" s="2">
        <f t="shared" ref="I5:P5" si="2">IFERROR(INDEX(I51:I500,MATCH($C$5,$C$51:$C$500,0)),"")</f>
        <v>-232215000000</v>
      </c>
      <c r="J5" s="2">
        <f t="shared" si="2"/>
        <v>-810000000000</v>
      </c>
      <c r="K5" s="2">
        <f t="shared" si="2"/>
        <v>159000000000</v>
      </c>
      <c r="L5" s="2">
        <f t="shared" si="2"/>
        <v>-247009000000</v>
      </c>
      <c r="M5" s="2">
        <f t="shared" si="2"/>
        <v>195635000000</v>
      </c>
      <c r="N5" s="2">
        <f t="shared" si="2"/>
        <v>538660000000</v>
      </c>
      <c r="O5" s="2">
        <f t="shared" si="2"/>
        <v>-57534000000</v>
      </c>
      <c r="P5" s="2">
        <f t="shared" si="2"/>
        <v>-831713000000</v>
      </c>
    </row>
    <row r="6" spans="1:16" ht="15.5" x14ac:dyDescent="0.35">
      <c r="B6" t="s">
        <v>9</v>
      </c>
      <c r="C6" t="s">
        <v>10</v>
      </c>
      <c r="D6" s="2">
        <f>IFERROR(INDEX(D51:D500,MATCH($C$6,$C$51:$C$500,0)),"")</f>
        <v>2577850000000</v>
      </c>
      <c r="E6" s="2">
        <f>IFERROR(INDEX(E51:E500,MATCH($C$6,$C$51:$C$500,0)),"")</f>
        <v>2797698000000</v>
      </c>
      <c r="H6" s="2">
        <f>IFERROR(INDEX(D6:G6,COUNT(D6:G6)),"")</f>
        <v>2797698000000</v>
      </c>
      <c r="I6" s="2">
        <f t="shared" ref="I6:P6" si="3">IFERROR(INDEX(I51:I500,MATCH($C$6,$C$51:$C$500,0)),"")</f>
        <v>2921019000000</v>
      </c>
      <c r="J6" s="2">
        <f t="shared" si="3"/>
        <v>3151127000000</v>
      </c>
      <c r="K6" s="2">
        <f t="shared" si="3"/>
        <v>3981761000000</v>
      </c>
      <c r="L6" s="2">
        <f t="shared" si="3"/>
        <v>3840320000000</v>
      </c>
      <c r="M6" s="2">
        <f t="shared" si="3"/>
        <v>4048853000000</v>
      </c>
      <c r="N6" s="2">
        <f t="shared" si="3"/>
        <v>2740030000000</v>
      </c>
      <c r="O6" s="2">
        <f t="shared" si="3"/>
        <v>3343462000000</v>
      </c>
      <c r="P6" s="2">
        <f t="shared" si="3"/>
        <v>3348191000000</v>
      </c>
    </row>
    <row r="7" spans="1:16" ht="15.5" x14ac:dyDescent="0.35">
      <c r="B7" t="s">
        <v>11</v>
      </c>
      <c r="C7" t="s">
        <v>12</v>
      </c>
      <c r="D7" s="3">
        <f>IFERROR(INDEX(D51:D500,MATCH($C$7,$C$51:$C$500,0))/1000000000,"")</f>
        <v>17.13</v>
      </c>
      <c r="E7" s="3">
        <f>IFERROR(INDEX(E51:E500,MATCH($C$7,$C$51:$C$500,0))/1000000000,"")</f>
        <v>17.13</v>
      </c>
      <c r="H7" s="3">
        <f>IFERROR(INDEX(D7:G7,COUNT(D7:G7)),"")</f>
        <v>17.13</v>
      </c>
      <c r="I7" s="3">
        <f t="shared" ref="I7:P7" si="4">IFERROR(INDEX(I51:I500,MATCH($C$7,$C$51:$C$500,0))/1000000000,"")</f>
        <v>17.13</v>
      </c>
      <c r="J7" s="3">
        <f t="shared" si="4"/>
        <v>17.13</v>
      </c>
      <c r="K7" s="3">
        <f t="shared" si="4"/>
        <v>17.13</v>
      </c>
      <c r="L7" s="3">
        <f t="shared" si="4"/>
        <v>17.13</v>
      </c>
      <c r="M7" s="3">
        <f t="shared" si="4"/>
        <v>17.13</v>
      </c>
      <c r="N7" s="3">
        <f t="shared" si="4"/>
        <v>0.01</v>
      </c>
      <c r="O7" s="3">
        <f t="shared" si="4"/>
        <v>0</v>
      </c>
      <c r="P7" s="3">
        <f t="shared" si="4"/>
        <v>0</v>
      </c>
    </row>
    <row r="8" spans="1:1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232000000000</v>
      </c>
      <c r="E8" s="2">
        <f>IFERROR(INDEX(E51:E500,MATCH("Free cash flow (Quarter)",$C$51:$C$500,0)),"")</f>
        <v>225000000000</v>
      </c>
      <c r="H8" s="2">
        <f>IFERROR(INDEX(D8:G8,COUNT(D8:G8)),"")</f>
        <v>225000000000</v>
      </c>
      <c r="I8" s="2">
        <f t="shared" ref="I8:P8" si="5">IFERROR(INDEX(I51:I500,MATCH($C$8,$C$51:$C$500,0)),"")</f>
        <v>1114000000000</v>
      </c>
      <c r="J8" s="2">
        <f t="shared" si="5"/>
        <v>2288000000000</v>
      </c>
      <c r="K8" s="2">
        <f t="shared" si="5"/>
        <v>2004000000000</v>
      </c>
      <c r="L8" s="2">
        <f t="shared" si="5"/>
        <v>1865000000000</v>
      </c>
      <c r="M8" s="2">
        <f t="shared" si="5"/>
        <v>864000000000</v>
      </c>
      <c r="N8" s="2">
        <f t="shared" si="5"/>
        <v>1548000000000</v>
      </c>
      <c r="O8" s="2">
        <f t="shared" si="5"/>
        <v>1675000000000</v>
      </c>
      <c r="P8" s="2">
        <f t="shared" si="5"/>
        <v>843000000000</v>
      </c>
    </row>
    <row r="9" spans="1:16" ht="15.5" x14ac:dyDescent="0.35">
      <c r="A9" t="s">
        <v>16</v>
      </c>
      <c r="C9" t="s">
        <v>17</v>
      </c>
      <c r="D9" s="3">
        <f>IFERROR(INDEX(D51:D500,MATCH("Free cash flow per share (Quarter)",$C$51:$C$500,0)),"")</f>
        <v>13.55</v>
      </c>
      <c r="E9" s="3">
        <f>IFERROR(INDEX(E51:E500,MATCH("Free cash flow per share (Quarter)",$C$51:$C$500,0)),"")</f>
        <v>13.13</v>
      </c>
      <c r="H9" s="3">
        <f>IFERROR(INDEX(D9:G9,COUNT(D9:G9)),"")</f>
        <v>13.13</v>
      </c>
      <c r="I9" s="3">
        <f t="shared" ref="I9:P9" si="6">IFERROR(INDEX(I51:I500,MATCH($C$9,$C$51:$C$500,0)),"")</f>
        <v>65.069999999999993</v>
      </c>
      <c r="J9" s="3">
        <f t="shared" si="6"/>
        <v>133.61000000000001</v>
      </c>
      <c r="K9" s="3">
        <f t="shared" si="6"/>
        <v>117.01</v>
      </c>
      <c r="L9" s="3">
        <f t="shared" si="6"/>
        <v>108.9</v>
      </c>
      <c r="M9" s="3">
        <f t="shared" si="6"/>
        <v>50.46</v>
      </c>
      <c r="N9" s="3">
        <f t="shared" si="6"/>
        <v>279230.65000000002</v>
      </c>
      <c r="O9" s="3">
        <f t="shared" si="6"/>
        <v>377392.74</v>
      </c>
      <c r="P9" s="3">
        <f t="shared" si="6"/>
        <v>189970.93</v>
      </c>
    </row>
    <row r="10" spans="1:16" ht="15.5" x14ac:dyDescent="0.35">
      <c r="C10" t="s">
        <v>18</v>
      </c>
      <c r="D10" s="3">
        <f ca="1">IFERROR(IF(D9=0,"",D2/D9),"")</f>
        <v>54.981549815498155</v>
      </c>
      <c r="E10" s="3">
        <f ca="1">IFERROR(IF(E9=0,"",E2/E9),"")</f>
        <v>59.405940594059402</v>
      </c>
      <c r="I10" s="3">
        <f t="shared" ref="I10:P10" ca="1" si="7">IFERROR(IF(I9=0,"",I2/I9),"")</f>
        <v>13.139695712309821</v>
      </c>
      <c r="J10" s="3">
        <f t="shared" ca="1" si="7"/>
        <v>6.5863333582815651</v>
      </c>
      <c r="K10" s="3">
        <f t="shared" ca="1" si="7"/>
        <v>9.1445175626014858</v>
      </c>
      <c r="L10" s="3">
        <f t="shared" ca="1" si="7"/>
        <v>8.3103764921946741</v>
      </c>
      <c r="M10" s="3">
        <f t="shared" ca="1" si="7"/>
        <v>21.898533491874751</v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</row>
    <row r="11" spans="1:16" ht="15.5" x14ac:dyDescent="0.35">
      <c r="B11" t="s">
        <v>19</v>
      </c>
      <c r="C11" t="s">
        <v>20</v>
      </c>
      <c r="D11" s="2">
        <f>IFERROR(INDEX(D51:D500,MATCH($C$11,$C$51:$C$500,0)),"")</f>
        <v>509088000000</v>
      </c>
      <c r="E11" s="2">
        <f>IFERROR(INDEX(E51:E500,MATCH($C$11,$C$51:$C$500,0)),"")</f>
        <v>447855000000</v>
      </c>
      <c r="H11" s="2">
        <f>IFERROR(INDEX(D11:G11,COUNT(D11:G11)),"")</f>
        <v>447855000000</v>
      </c>
      <c r="I11" s="2">
        <f t="shared" ref="I11:P11" si="8">IFERROR(INDEX(I51:I500,MATCH($C$11,$C$51:$C$500,0)),"")</f>
        <v>562778000000</v>
      </c>
      <c r="J11" s="2">
        <f t="shared" si="8"/>
        <v>640498000000</v>
      </c>
      <c r="K11" s="2">
        <f t="shared" si="8"/>
        <v>545114000000</v>
      </c>
      <c r="L11" s="2">
        <f t="shared" si="8"/>
        <v>486200000000</v>
      </c>
      <c r="M11" s="2">
        <f t="shared" si="8"/>
        <v>449569000000</v>
      </c>
      <c r="N11" s="2">
        <f t="shared" si="8"/>
        <v>399867000000</v>
      </c>
      <c r="O11" s="2">
        <f t="shared" si="8"/>
        <v>451517000000</v>
      </c>
      <c r="P11" s="2">
        <f t="shared" si="8"/>
        <v>321487000000</v>
      </c>
    </row>
    <row r="12" spans="1:1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8086000000000</v>
      </c>
      <c r="E12" s="2">
        <f>IFERROR(INDEX(E51:E500,MATCH("Net Debt (Quarter)",$C$51:$C$500,0)),"")</f>
        <v>7888000000000</v>
      </c>
      <c r="H12" s="2">
        <f>IFERROR(INDEX(D12:G12,COUNT(D12:G12)),"")</f>
        <v>7888000000000</v>
      </c>
      <c r="I12" s="2">
        <f t="shared" ref="I12:P12" si="9">IFERROR(INDEX(I51:I500,MATCH($C$12,$C$51:$C$500,0)),"")</f>
        <v>7873000000000</v>
      </c>
      <c r="J12" s="2">
        <f t="shared" si="9"/>
        <v>7688000000000</v>
      </c>
      <c r="K12" s="2">
        <f t="shared" si="9"/>
        <v>8521000000000</v>
      </c>
      <c r="L12" s="2">
        <f t="shared" si="9"/>
        <v>9598000000000</v>
      </c>
      <c r="M12" s="2">
        <f t="shared" si="9"/>
        <v>9017000000000</v>
      </c>
      <c r="N12" s="2">
        <f t="shared" si="9"/>
        <v>8635000000000</v>
      </c>
      <c r="O12" s="2">
        <f t="shared" si="9"/>
        <v>7510000000000</v>
      </c>
      <c r="P12" s="2">
        <f t="shared" si="9"/>
        <v>8379000000000</v>
      </c>
    </row>
    <row r="13" spans="1:1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8595000000000</v>
      </c>
      <c r="E13" s="2">
        <f>IFERROR(INDEX(E51:E500,MATCH("Total Debt (Quarter)",$C$51:$C$500,0)),"")</f>
        <v>8335000000000</v>
      </c>
      <c r="H13" s="2">
        <f>IFERROR(INDEX(D13:G13,COUNT(D13:G13)),"")</f>
        <v>8335000000000</v>
      </c>
      <c r="I13" s="2">
        <f t="shared" ref="I13:P13" si="10">IFERROR(INDEX(I51:I500,MATCH($C$13,$C$51:$C$500,0)),"")</f>
        <v>8436000000000</v>
      </c>
      <c r="J13" s="2">
        <f t="shared" si="10"/>
        <v>8329000000000</v>
      </c>
      <c r="K13" s="2">
        <f t="shared" si="10"/>
        <v>9067000000000</v>
      </c>
      <c r="L13" s="2">
        <f t="shared" si="10"/>
        <v>10084000000000</v>
      </c>
      <c r="M13" s="2">
        <f t="shared" si="10"/>
        <v>9467000000000</v>
      </c>
      <c r="N13" s="2">
        <f t="shared" si="10"/>
        <v>9035000000000</v>
      </c>
      <c r="O13" s="2">
        <f t="shared" si="10"/>
        <v>7961000000000</v>
      </c>
      <c r="P13" s="2">
        <f t="shared" si="10"/>
        <v>8700000000000</v>
      </c>
    </row>
    <row r="14" spans="1:16" ht="15.5" x14ac:dyDescent="0.35">
      <c r="C14" t="s">
        <v>27</v>
      </c>
      <c r="D14" s="2">
        <f>IFERROR(INDEX(D51:D500,MATCH($C$14,$C$51:$C$500,0)),"")</f>
        <v>-155932000000</v>
      </c>
      <c r="E14" s="2">
        <f>IFERROR(INDEX(E51:E500,MATCH($C$14,$C$51:$C$500,0)),"")</f>
        <v>-132602000000</v>
      </c>
      <c r="H14" s="2">
        <f>IFERROR(SUM(D14:G14)*(4/MAX(1,COUNT(D14:G14))),"")</f>
        <v>-577068000000</v>
      </c>
      <c r="I14" s="2">
        <f t="shared" ref="I14:P14" si="11">IFERROR(INDEX(I51:I500,MATCH($C$14,$C$51:$C$500,0)),"")</f>
        <v>-655550000000</v>
      </c>
      <c r="J14" s="2">
        <f t="shared" si="11"/>
        <v>-712032000000</v>
      </c>
      <c r="K14" s="2">
        <f t="shared" si="11"/>
        <v>-795787000000</v>
      </c>
      <c r="L14" s="2">
        <f t="shared" si="11"/>
        <v>-628294000000</v>
      </c>
      <c r="M14" s="2">
        <f t="shared" si="11"/>
        <v>-680735000000</v>
      </c>
      <c r="N14" s="2">
        <f t="shared" si="11"/>
        <v>-712465000000</v>
      </c>
      <c r="O14" s="2">
        <f t="shared" si="11"/>
        <v>-792805000000</v>
      </c>
      <c r="P14" s="2">
        <f t="shared" si="11"/>
        <v>-830626000000</v>
      </c>
    </row>
    <row r="15" spans="1:16" ht="15.5" x14ac:dyDescent="0.35">
      <c r="C15" t="s">
        <v>28</v>
      </c>
      <c r="D15" s="2">
        <f>IFERROR(INDEX(D51:D500,MATCH($C$15,$C$51:$C$500,0)),"")</f>
        <v>-308000000</v>
      </c>
      <c r="E15" s="2">
        <f>IFERROR(INDEX(E51:E500,MATCH($C$15,$C$51:$C$500,0)),"")</f>
        <v>1099000000</v>
      </c>
      <c r="H15" s="2">
        <f>IFERROR(SUM(D15:G15)*(4/MAX(1,COUNT(D15:G15))),"")</f>
        <v>1582000000</v>
      </c>
      <c r="I15" s="2">
        <f t="shared" ref="I15:P15" si="12">IFERROR(INDEX(I51:I500,MATCH($C$15,$C$51:$C$500,0)),"")</f>
        <v>-22220000000</v>
      </c>
      <c r="J15" s="2">
        <f t="shared" si="12"/>
        <v>-156624000000</v>
      </c>
      <c r="K15" s="2">
        <f t="shared" si="12"/>
        <v>-189301000000</v>
      </c>
      <c r="L15" s="2">
        <f t="shared" si="12"/>
        <v>5205000000</v>
      </c>
      <c r="M15" s="2">
        <f t="shared" si="12"/>
        <v>-195235000000</v>
      </c>
      <c r="N15" s="2">
        <f t="shared" si="12"/>
        <v>119064000000</v>
      </c>
      <c r="O15" s="2">
        <f t="shared" si="12"/>
        <v>-109631000000</v>
      </c>
      <c r="P15" s="2">
        <f t="shared" si="12"/>
        <v>-162075000000</v>
      </c>
    </row>
    <row r="16" spans="1:16" ht="15.5" x14ac:dyDescent="0.35">
      <c r="C16" t="s">
        <v>29</v>
      </c>
      <c r="D16" s="2">
        <f>IFERROR(INDEX(D51:D500,MATCH($C$16,$C$51:$C$500,0)),"")</f>
        <v>-159694000000</v>
      </c>
      <c r="E16" s="2">
        <f>IFERROR(INDEX(E51:E500,MATCH($C$16,$C$51:$C$500,0)),"")</f>
        <v>-98371000000</v>
      </c>
      <c r="H16" s="2">
        <f>IFERROR(SUM(D16:G16)*(4/MAX(1,COUNT(D16:G16))),"")</f>
        <v>-516130000000</v>
      </c>
      <c r="I16" s="2">
        <f t="shared" ref="I16:P16" si="13">IFERROR(INDEX(I51:I500,MATCH($C$16,$C$51:$C$500,0)),"")</f>
        <v>-123702000000</v>
      </c>
      <c r="J16" s="2">
        <f t="shared" si="13"/>
        <v>-547569000000</v>
      </c>
      <c r="K16" s="2">
        <f t="shared" si="13"/>
        <v>348593000000</v>
      </c>
      <c r="L16" s="2">
        <f t="shared" si="13"/>
        <v>-93409000000</v>
      </c>
      <c r="M16" s="2">
        <f t="shared" si="13"/>
        <v>449905000000</v>
      </c>
      <c r="N16" s="2">
        <f t="shared" si="13"/>
        <v>411218000000</v>
      </c>
      <c r="O16" s="2">
        <f t="shared" si="13"/>
        <v>217689000000</v>
      </c>
      <c r="P16" s="2">
        <f t="shared" si="13"/>
        <v>-602615000000</v>
      </c>
    </row>
    <row r="17" spans="1:16" ht="15.5" x14ac:dyDescent="0.35">
      <c r="A17" t="s">
        <v>30</v>
      </c>
    </row>
    <row r="18" spans="1:1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</row>
    <row r="19" spans="1:16" ht="15.5" x14ac:dyDescent="0.35">
      <c r="A19" t="s">
        <v>40</v>
      </c>
      <c r="C19" t="s">
        <v>41</v>
      </c>
    </row>
    <row r="20" spans="1:16" ht="15.5" x14ac:dyDescent="0.35">
      <c r="A20" t="s">
        <v>42</v>
      </c>
      <c r="C20" t="s">
        <v>43</v>
      </c>
      <c r="D20" s="2">
        <f ca="1">IFERROR(D21*D2,"")</f>
        <v>12761849999999.998</v>
      </c>
      <c r="E20" s="2">
        <f ca="1">IFERROR(E21*E2,"")</f>
        <v>13361399999999.998</v>
      </c>
      <c r="H20" s="2">
        <f t="shared" ref="H20:P20" ca="1" si="14">IFERROR(H21*H2,"")</f>
        <v>13361399999999.998</v>
      </c>
      <c r="I20" s="2">
        <f t="shared" ca="1" si="14"/>
        <v>14646149999999.998</v>
      </c>
      <c r="J20" s="2">
        <f t="shared" ca="1" si="14"/>
        <v>15074399999999.998</v>
      </c>
      <c r="K20" s="2">
        <f t="shared" ca="1" si="14"/>
        <v>18329099999999.996</v>
      </c>
      <c r="L20" s="2">
        <f t="shared" ca="1" si="14"/>
        <v>15502649999999.998</v>
      </c>
      <c r="M20" s="2">
        <f t="shared" ca="1" si="14"/>
        <v>18928649999999.996</v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</row>
    <row r="21" spans="1:16" ht="15.5" x14ac:dyDescent="0.35">
      <c r="C21" t="s">
        <v>12</v>
      </c>
      <c r="D21" s="2">
        <f>IFERROR(INDEX(D51:D500,MATCH($C$7,$C$51:$C$500,0)),"")</f>
        <v>17129999999.999998</v>
      </c>
      <c r="E21" s="2">
        <f>IFERROR(INDEX(E51:E500,MATCH($C$7,$C$51:$C$500,0)),"")</f>
        <v>17129999999.999998</v>
      </c>
      <c r="H21" s="2">
        <f>IFERROR(INDEX(D21:G21,COUNT(D21:G21)),"")</f>
        <v>17129999999.999998</v>
      </c>
      <c r="I21" s="2">
        <f t="shared" ref="I21:P21" si="15">IFERROR(INDEX(I51:I500,MATCH($C$7,$C$51:$C$500,0)),"")</f>
        <v>17129999999.999998</v>
      </c>
      <c r="J21" s="2">
        <f t="shared" si="15"/>
        <v>17129999999.999998</v>
      </c>
      <c r="K21" s="2">
        <f t="shared" si="15"/>
        <v>17129999999.999998</v>
      </c>
      <c r="L21" s="2">
        <f t="shared" si="15"/>
        <v>17129999999.999998</v>
      </c>
      <c r="M21" s="2">
        <f t="shared" si="15"/>
        <v>17129999999.999998</v>
      </c>
      <c r="N21" s="2">
        <f t="shared" si="15"/>
        <v>10000000</v>
      </c>
      <c r="O21" s="2">
        <f t="shared" si="15"/>
        <v>0</v>
      </c>
      <c r="P21" s="2">
        <f t="shared" si="15"/>
        <v>0</v>
      </c>
    </row>
    <row r="23" spans="1:16" ht="15.5" x14ac:dyDescent="0.35">
      <c r="B23" t="s">
        <v>44</v>
      </c>
      <c r="C23" t="s">
        <v>45</v>
      </c>
      <c r="D23" s="3">
        <f>IFERROR(D5/D6*100,"")</f>
        <v>-8.7910855945846347</v>
      </c>
      <c r="E23" s="3">
        <f>IFERROR(E5/E6*100,"")</f>
        <v>-4.0807120711384863</v>
      </c>
      <c r="H23" s="3">
        <f t="shared" ref="H23:P23" si="16">IFERROR(H5/H6*100,"")</f>
        <v>-24.361957580839679</v>
      </c>
      <c r="I23" s="3">
        <f t="shared" si="16"/>
        <v>-7.949794232766032</v>
      </c>
      <c r="J23" s="3">
        <f t="shared" si="16"/>
        <v>-25.705089004664046</v>
      </c>
      <c r="K23" s="3">
        <f t="shared" si="16"/>
        <v>3.9932080303162345</v>
      </c>
      <c r="L23" s="3">
        <f t="shared" si="16"/>
        <v>-6.4319900424964587</v>
      </c>
      <c r="M23" s="3">
        <f t="shared" si="16"/>
        <v>4.8318622582741337</v>
      </c>
      <c r="N23" s="3">
        <f t="shared" si="16"/>
        <v>19.658908844063752</v>
      </c>
      <c r="O23" s="3">
        <f t="shared" si="16"/>
        <v>-1.7207912038479873</v>
      </c>
      <c r="P23" s="3">
        <f t="shared" si="16"/>
        <v>-24.840667691896908</v>
      </c>
    </row>
    <row r="24" spans="1:16" ht="15.5" x14ac:dyDescent="0.35">
      <c r="C24" t="s">
        <v>46</v>
      </c>
      <c r="D24" s="4">
        <f>IFERROR(_xlfn.RRI(5,I23,D23),"")</f>
        <v>2.0322172029413554E-2</v>
      </c>
      <c r="E24" s="4">
        <f>IFERROR(_xlfn.RRI(5,J23,E23),"")</f>
        <v>-0.30794060596918249</v>
      </c>
      <c r="H24" s="4" t="str">
        <f t="shared" ref="H24:P24" si="17">IFERROR(_xlfn.RRI(5,M23,H23),"")</f>
        <v/>
      </c>
      <c r="I24" s="4" t="str">
        <f t="shared" si="17"/>
        <v/>
      </c>
      <c r="J24" s="4">
        <f t="shared" si="17"/>
        <v>0.71734751859295032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47</v>
      </c>
      <c r="C25" t="s">
        <v>48</v>
      </c>
      <c r="D25" s="3">
        <f>IFERROR(INDEX(D51:D500,MATCH($A$25,$C$51:$C$500,0)),"")</f>
        <v>-9.74</v>
      </c>
      <c r="E25" s="3">
        <f>IFERROR(INDEX(E51:E500,MATCH($A$25,$C$51:$C$500,0)),"")</f>
        <v>-5.15</v>
      </c>
      <c r="H25" s="3">
        <f>IFERROR(INDEX(D25:G25,COUNT(D25:G25)),"")</f>
        <v>-5.15</v>
      </c>
      <c r="I25" s="3">
        <f t="shared" ref="I25:P25" si="18">IFERROR(INDEX(I51:I500,MATCH($C$25,$C$51:$C$500,0)),"")</f>
        <v>-8.77</v>
      </c>
      <c r="J25" s="3">
        <f t="shared" si="18"/>
        <v>-41.82</v>
      </c>
      <c r="K25" s="3">
        <f t="shared" si="18"/>
        <v>9.0399999999999991</v>
      </c>
      <c r="L25" s="3">
        <f t="shared" si="18"/>
        <v>-5.22</v>
      </c>
      <c r="M25" s="3">
        <f t="shared" si="18"/>
        <v>12.94</v>
      </c>
      <c r="N25" s="3">
        <f t="shared" si="18"/>
        <v>85013</v>
      </c>
      <c r="O25" s="3">
        <f t="shared" si="18"/>
        <v>-13630.69</v>
      </c>
      <c r="P25" s="3">
        <f t="shared" si="18"/>
        <v>-188934.43</v>
      </c>
    </row>
    <row r="26" spans="1:16" ht="15.5" x14ac:dyDescent="0.35">
      <c r="C26" t="s">
        <v>49</v>
      </c>
      <c r="D26" s="4">
        <f>IFERROR(_xlfn.RRI(5,I25,D25),"")</f>
        <v>2.1202507936378456E-2</v>
      </c>
      <c r="E26" s="4">
        <f>IFERROR(_xlfn.RRI(5,J25,E25),"")</f>
        <v>-0.34221397852101021</v>
      </c>
      <c r="H26" s="4" t="str">
        <f t="shared" ref="H26:P26" si="19">IFERROR(_xlfn.RRI(5,M25,H25),"")</f>
        <v/>
      </c>
      <c r="I26" s="4" t="str">
        <f t="shared" si="19"/>
        <v/>
      </c>
      <c r="J26" s="4">
        <f t="shared" si="19"/>
        <v>-0.68567911577720908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50</v>
      </c>
      <c r="D27" s="3">
        <f>IFERROR(D4/D21,"")</f>
        <v>146.38949211908934</v>
      </c>
      <c r="E27" s="3">
        <f>IFERROR(E4/E21,"")</f>
        <v>121.22872154115588</v>
      </c>
      <c r="H27" s="3">
        <f t="shared" ref="H27:P27" si="20">IFERROR(H4/H21,"")</f>
        <v>535.23642732049041</v>
      </c>
      <c r="I27" s="3">
        <f t="shared" si="20"/>
        <v>523.99877408056045</v>
      </c>
      <c r="J27" s="3">
        <f t="shared" si="20"/>
        <v>517.06246351430241</v>
      </c>
      <c r="K27" s="3">
        <f t="shared" si="20"/>
        <v>561.17028604786935</v>
      </c>
      <c r="L27" s="3">
        <f t="shared" si="20"/>
        <v>565.50782253356692</v>
      </c>
      <c r="M27" s="3">
        <f t="shared" si="20"/>
        <v>483.24915353181558</v>
      </c>
      <c r="N27" s="3">
        <f t="shared" si="20"/>
        <v>715887</v>
      </c>
      <c r="O27" s="3" t="str">
        <f t="shared" si="20"/>
        <v/>
      </c>
      <c r="P27" s="3" t="str">
        <f t="shared" si="20"/>
        <v/>
      </c>
    </row>
    <row r="28" spans="1:16" ht="15.5" x14ac:dyDescent="0.35">
      <c r="C28" t="s">
        <v>51</v>
      </c>
      <c r="D28" s="4">
        <f>IFERROR(_xlfn.RRI(5,I27,D27),"")</f>
        <v>-0.22511736839966379</v>
      </c>
      <c r="E28" s="4">
        <f>IFERROR(_xlfn.RRI(5,J27,E27),"")</f>
        <v>-0.25180896025092137</v>
      </c>
      <c r="H28" s="4">
        <f t="shared" ref="H28:P28" si="21">IFERROR(_xlfn.RRI(5,M27,H27),"")</f>
        <v>2.0645469721229937E-2</v>
      </c>
      <c r="I28" s="4">
        <f t="shared" si="21"/>
        <v>-0.76400806623352435</v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52</v>
      </c>
      <c r="H29" s="4">
        <f t="shared" ref="H29:P29" si="22">IFERROR(((H25-I25)/I25)*100%,"")</f>
        <v>-0.41277080957810713</v>
      </c>
      <c r="I29" s="4">
        <f t="shared" si="22"/>
        <v>-0.79029172644667611</v>
      </c>
      <c r="J29" s="4">
        <f t="shared" si="22"/>
        <v>-5.6261061946902657</v>
      </c>
      <c r="K29" s="4">
        <f t="shared" si="22"/>
        <v>-2.7318007662835249</v>
      </c>
      <c r="L29" s="4">
        <f t="shared" si="22"/>
        <v>-1.4034003091190108</v>
      </c>
      <c r="M29" s="4">
        <f t="shared" si="22"/>
        <v>-0.99984778798536689</v>
      </c>
      <c r="N29" s="4">
        <f t="shared" si="22"/>
        <v>-7.2368816252148642</v>
      </c>
      <c r="O29" s="4">
        <f t="shared" si="22"/>
        <v>-0.92785491770875217</v>
      </c>
      <c r="P29" s="4" t="str">
        <f t="shared" si="22"/>
        <v/>
      </c>
    </row>
    <row r="30" spans="1:16" ht="15.5" x14ac:dyDescent="0.35">
      <c r="C30" t="s">
        <v>53</v>
      </c>
      <c r="H30" s="4">
        <f t="shared" ref="H30:P30" si="23">IFERROR(((H27-I27)/I27)*100%,"")</f>
        <v>2.1445953303322537E-2</v>
      </c>
      <c r="I30" s="4">
        <f t="shared" si="23"/>
        <v>1.3414840673434767E-2</v>
      </c>
      <c r="J30" s="4">
        <f t="shared" si="23"/>
        <v>-7.8599711407037018E-2</v>
      </c>
      <c r="K30" s="4">
        <f t="shared" si="23"/>
        <v>-7.6701617782486209E-3</v>
      </c>
      <c r="L30" s="4">
        <f t="shared" si="23"/>
        <v>0.17021999604255011</v>
      </c>
      <c r="M30" s="4">
        <f t="shared" si="23"/>
        <v>-0.99932496447968489</v>
      </c>
      <c r="N30" s="4" t="str">
        <f t="shared" si="23"/>
        <v/>
      </c>
      <c r="O30" s="4" t="str">
        <f t="shared" si="23"/>
        <v/>
      </c>
      <c r="P30" s="4" t="str">
        <f t="shared" si="23"/>
        <v/>
      </c>
    </row>
    <row r="32" spans="1:16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131.79</v>
      </c>
      <c r="E32" s="3">
        <f>IFERROR(INDEX(E51:E500,MATCH($A$32,$C$51:$C$500,0)),"")</f>
        <v>145.02000000000001</v>
      </c>
      <c r="H32" s="3">
        <f>IFERROR(INDEX(D32:G32,COUNT(D32:G32)),"")</f>
        <v>145.02000000000001</v>
      </c>
      <c r="I32" s="3">
        <f t="shared" ref="I32:P32" si="24">IFERROR(INDEX(I51:I500,MATCH($C$32,$C$51:$C$500,0)),"")</f>
        <v>151.69</v>
      </c>
      <c r="J32" s="3">
        <f t="shared" si="24"/>
        <v>165.25</v>
      </c>
      <c r="K32" s="3">
        <f t="shared" si="24"/>
        <v>212.52</v>
      </c>
      <c r="L32" s="3">
        <f t="shared" si="24"/>
        <v>203.23</v>
      </c>
      <c r="M32" s="3">
        <f t="shared" si="24"/>
        <v>217.66</v>
      </c>
      <c r="N32" s="3">
        <f t="shared" si="24"/>
        <v>433649.41</v>
      </c>
      <c r="O32" s="3">
        <f t="shared" si="24"/>
        <v>658616.72</v>
      </c>
      <c r="P32" s="3">
        <f t="shared" si="24"/>
        <v>675940.51</v>
      </c>
    </row>
    <row r="33" spans="1:16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5.92</v>
      </c>
      <c r="E33" s="3">
        <f>IFERROR(INDEX(E51:E500,MATCH($A$33,$C$51:$C$500,0)),"")</f>
        <v>5.17</v>
      </c>
      <c r="H33" s="3">
        <f>IFERROR(INDEX(D33:G33,COUNT(D33:G33)),"")</f>
        <v>5.17</v>
      </c>
      <c r="I33" s="3">
        <f t="shared" ref="I33:P33" si="25">IFERROR(INDEX(I51:I500,MATCH($C$33,$C$51:$C$500,0)),"")</f>
        <v>5.64</v>
      </c>
      <c r="J33" s="3">
        <f t="shared" si="25"/>
        <v>5.33</v>
      </c>
      <c r="K33" s="3">
        <f t="shared" si="25"/>
        <v>5.03</v>
      </c>
      <c r="L33" s="3">
        <f t="shared" si="25"/>
        <v>4.45</v>
      </c>
      <c r="M33" s="3">
        <f t="shared" si="25"/>
        <v>5.08</v>
      </c>
      <c r="N33" s="3">
        <f t="shared" si="25"/>
        <v>0</v>
      </c>
      <c r="O33" s="3">
        <f t="shared" si="25"/>
        <v>0</v>
      </c>
      <c r="P33" s="3">
        <f t="shared" si="25"/>
        <v>0</v>
      </c>
    </row>
    <row r="34" spans="1:16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-80.08</v>
      </c>
      <c r="E34" s="3">
        <f>IFERROR(INDEX(E51:E500,MATCH($A$34,$C$51:$C$500,0)),"")</f>
        <v>-145.63</v>
      </c>
      <c r="H34" s="3">
        <f>IFERROR(INDEX(D34:G34,COUNT(D34:G34)),"")</f>
        <v>-145.63</v>
      </c>
      <c r="I34" s="3">
        <f t="shared" ref="I34:P34" si="26">IFERROR(INDEX(I51:I500,MATCH($C$34,$C$51:$C$500,0)),"")</f>
        <v>-97.49</v>
      </c>
      <c r="J34" s="3">
        <f t="shared" si="26"/>
        <v>-21.04</v>
      </c>
      <c r="K34" s="3">
        <f t="shared" si="26"/>
        <v>118.36</v>
      </c>
      <c r="L34" s="3">
        <f t="shared" si="26"/>
        <v>-173.37</v>
      </c>
      <c r="M34" s="3">
        <f t="shared" si="26"/>
        <v>85.39</v>
      </c>
      <c r="N34" s="3">
        <f t="shared" si="26"/>
        <v>0</v>
      </c>
      <c r="O34" s="3">
        <f t="shared" si="26"/>
        <v>0</v>
      </c>
      <c r="P34" s="3">
        <f t="shared" si="26"/>
        <v>0</v>
      </c>
    </row>
    <row r="35" spans="1:16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5.33</v>
      </c>
      <c r="E35" s="3">
        <f>IFERROR(INDEX(E51:E500,MATCH($A$35,$C$51:$C$500,0)),"")</f>
        <v>6.19</v>
      </c>
      <c r="H35" s="3">
        <f>IFERROR(INDEX(D35:G35,COUNT(D35:G35)),"")</f>
        <v>6.19</v>
      </c>
      <c r="I35" s="3">
        <f t="shared" ref="I35:P35" si="27">IFERROR(INDEX(I51:I500,MATCH($C$35,$C$51:$C$500,0)),"")</f>
        <v>1.63</v>
      </c>
      <c r="J35" s="3">
        <f t="shared" si="27"/>
        <v>1.7</v>
      </c>
      <c r="K35" s="3">
        <f t="shared" si="27"/>
        <v>1.91</v>
      </c>
      <c r="L35" s="3">
        <f t="shared" si="27"/>
        <v>1.6</v>
      </c>
      <c r="M35" s="3">
        <f t="shared" si="27"/>
        <v>2.29</v>
      </c>
      <c r="N35" s="3">
        <f t="shared" si="27"/>
        <v>0</v>
      </c>
      <c r="O35" s="3">
        <f t="shared" si="27"/>
        <v>0</v>
      </c>
      <c r="P35" s="3">
        <f t="shared" si="27"/>
        <v>0</v>
      </c>
    </row>
    <row r="36" spans="1:16" ht="15.5" x14ac:dyDescent="0.35">
      <c r="B36" t="s">
        <v>66</v>
      </c>
      <c r="C36" t="s">
        <v>67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P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</row>
    <row r="37" spans="1:16" ht="15.5" x14ac:dyDescent="0.35">
      <c r="B37" t="s">
        <v>68</v>
      </c>
      <c r="C37" t="s">
        <v>69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P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</row>
    <row r="50" spans="2:16" ht="15.5" x14ac:dyDescent="0.35">
      <c r="D50" t="s">
        <v>70</v>
      </c>
      <c r="E50" t="s">
        <v>243</v>
      </c>
      <c r="F50" t="s">
        <v>71</v>
      </c>
      <c r="G50" t="s">
        <v>244</v>
      </c>
      <c r="H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</row>
    <row r="51" spans="2:16" ht="15.5" x14ac:dyDescent="0.35">
      <c r="B51" t="s">
        <v>75</v>
      </c>
      <c r="C51" t="s">
        <v>6</v>
      </c>
      <c r="D51" s="5">
        <v>2507652000000</v>
      </c>
      <c r="E51" s="5">
        <v>2076648000000</v>
      </c>
      <c r="F51" s="5">
        <v>2546788000000</v>
      </c>
      <c r="G51" s="5">
        <v>2364180000000</v>
      </c>
      <c r="I51" s="5">
        <v>8976099000000</v>
      </c>
      <c r="J51" s="5">
        <v>8857280000000</v>
      </c>
      <c r="K51" s="5">
        <v>9612847000000</v>
      </c>
      <c r="L51" s="5">
        <v>9687149000000</v>
      </c>
      <c r="M51" s="5">
        <v>8278058000000</v>
      </c>
      <c r="N51" s="5">
        <v>7158870000000</v>
      </c>
      <c r="O51" s="5">
        <v>6335572000000</v>
      </c>
      <c r="P51" s="5">
        <v>6433419000000</v>
      </c>
    </row>
    <row r="52" spans="2:16" ht="15.5" x14ac:dyDescent="0.35">
      <c r="C52" t="s">
        <v>76</v>
      </c>
      <c r="D52" s="5">
        <v>-1998700000000</v>
      </c>
      <c r="E52" s="5">
        <v>-1730102000000</v>
      </c>
      <c r="F52" s="5">
        <v>-1962564000000</v>
      </c>
      <c r="G52" s="5">
        <v>-1790385000000</v>
      </c>
      <c r="I52" s="5">
        <v>-7029056000000</v>
      </c>
      <c r="J52" s="5">
        <v>-7108519000000</v>
      </c>
      <c r="K52" s="5">
        <v>-7111300000000</v>
      </c>
      <c r="L52" s="5">
        <v>-7163735000000</v>
      </c>
      <c r="M52" s="5">
        <v>-6155137000000</v>
      </c>
      <c r="N52" s="5">
        <v>-5431151000000</v>
      </c>
      <c r="O52" s="5">
        <v>-4712009000000</v>
      </c>
      <c r="P52" s="5">
        <v>-5235740000000</v>
      </c>
    </row>
    <row r="53" spans="2:16" ht="15.5" x14ac:dyDescent="0.35">
      <c r="C53" t="s">
        <v>77</v>
      </c>
      <c r="D53" s="5">
        <v>508952000000</v>
      </c>
      <c r="E53" s="5">
        <v>346546000000</v>
      </c>
      <c r="F53" s="5">
        <v>584224000000</v>
      </c>
      <c r="G53" s="5">
        <v>573795000000</v>
      </c>
      <c r="I53" s="5">
        <v>1947043000000</v>
      </c>
      <c r="J53" s="5">
        <v>1748761000000</v>
      </c>
      <c r="K53" s="5">
        <v>2501547000000</v>
      </c>
      <c r="L53" s="5">
        <v>2523414000000</v>
      </c>
      <c r="M53" s="5">
        <v>2122921000000</v>
      </c>
      <c r="N53" s="5">
        <v>1727719000000</v>
      </c>
      <c r="O53" s="5">
        <v>1623563000000</v>
      </c>
      <c r="P53" s="5">
        <v>1197679000000</v>
      </c>
    </row>
    <row r="54" spans="2:16" ht="15.5" x14ac:dyDescent="0.35">
      <c r="C54" t="s">
        <v>78</v>
      </c>
      <c r="D54" s="5">
        <v>-325593000000</v>
      </c>
      <c r="E54" s="5">
        <v>-258007000000</v>
      </c>
      <c r="F54" s="5">
        <v>-354772000000</v>
      </c>
      <c r="G54" s="5">
        <v>-225780000000</v>
      </c>
      <c r="I54" s="5">
        <v>-1208275000000</v>
      </c>
      <c r="J54" s="5">
        <v>-1332579000000</v>
      </c>
      <c r="K54" s="5">
        <v>-1475895000000</v>
      </c>
      <c r="L54" s="5">
        <v>-1463678000000</v>
      </c>
      <c r="M54" s="5">
        <v>-1006042000000</v>
      </c>
      <c r="N54" s="5">
        <v>-617192000000</v>
      </c>
      <c r="O54" s="5">
        <v>-630173000000</v>
      </c>
      <c r="P54" s="5">
        <v>-998963000000</v>
      </c>
    </row>
    <row r="55" spans="2:16" ht="15.5" x14ac:dyDescent="0.35">
      <c r="C55" t="s">
        <v>245</v>
      </c>
      <c r="D55" s="5">
        <v>-198906000000</v>
      </c>
      <c r="E55" s="5">
        <v>-161194000000</v>
      </c>
      <c r="F55" s="5">
        <v>-202144000000</v>
      </c>
      <c r="G55" s="5">
        <v>-180748000000</v>
      </c>
      <c r="I55" s="5">
        <v>-730438000000</v>
      </c>
      <c r="J55" s="5">
        <v>-996527000000</v>
      </c>
      <c r="K55" s="5">
        <v>-1105964000000</v>
      </c>
      <c r="L55" s="5">
        <v>-1031850000000</v>
      </c>
      <c r="M55" s="5">
        <v>-658546000000</v>
      </c>
      <c r="N55" s="5">
        <v>-546028000000</v>
      </c>
      <c r="O55" s="5">
        <v>-411181000000</v>
      </c>
      <c r="P55" s="5">
        <v>-480913000000</v>
      </c>
    </row>
    <row r="56" spans="2:16" ht="15.5" x14ac:dyDescent="0.35">
      <c r="C56" t="s">
        <v>246</v>
      </c>
      <c r="D56" s="5">
        <v>-94669000000</v>
      </c>
      <c r="E56" s="5">
        <v>-89756000000</v>
      </c>
      <c r="F56" s="5">
        <v>-119132000000</v>
      </c>
      <c r="G56" s="5">
        <v>-92061000000</v>
      </c>
      <c r="I56" s="5">
        <v>-397969000000</v>
      </c>
      <c r="J56" s="5">
        <v>-369368000000</v>
      </c>
      <c r="K56" s="5">
        <v>-369700000000</v>
      </c>
      <c r="L56" s="5">
        <v>-356295000000</v>
      </c>
      <c r="M56" s="5">
        <v>-364367000000</v>
      </c>
      <c r="N56" s="5">
        <v>-360901000000</v>
      </c>
      <c r="O56" s="5">
        <v>-373440000000</v>
      </c>
      <c r="P56" s="5">
        <v>-405078000000</v>
      </c>
    </row>
    <row r="57" spans="2:16" ht="15.5" x14ac:dyDescent="0.35">
      <c r="C57" t="s">
        <v>83</v>
      </c>
      <c r="D57" s="5">
        <v>6773000000</v>
      </c>
      <c r="E57" s="5">
        <v>-9155000000</v>
      </c>
      <c r="F57" s="5">
        <v>7264000000</v>
      </c>
      <c r="G57" s="5">
        <v>8461000000</v>
      </c>
      <c r="I57" s="5">
        <v>4387000000</v>
      </c>
      <c r="J57" s="5">
        <v>12527000000</v>
      </c>
      <c r="K57" s="5">
        <v>-10071000000</v>
      </c>
      <c r="L57" s="5">
        <v>21222000000</v>
      </c>
      <c r="M57" s="5">
        <v>34141000000</v>
      </c>
      <c r="N57" s="5">
        <v>-1783000000</v>
      </c>
      <c r="O57" s="5">
        <v>-691000000</v>
      </c>
      <c r="P57" s="5">
        <v>-1300000000</v>
      </c>
    </row>
    <row r="58" spans="2:16" ht="15.5" x14ac:dyDescent="0.35">
      <c r="C58" t="s">
        <v>80</v>
      </c>
      <c r="D58" s="5">
        <v>183359000000</v>
      </c>
      <c r="E58" s="5">
        <v>88539000000</v>
      </c>
      <c r="F58" s="5">
        <v>229452000000</v>
      </c>
      <c r="G58" s="5">
        <v>348015000000</v>
      </c>
      <c r="I58" s="5">
        <v>738768000000</v>
      </c>
      <c r="J58" s="5">
        <v>416182000000</v>
      </c>
      <c r="K58" s="5">
        <v>1025652000000</v>
      </c>
      <c r="L58" s="5">
        <v>1059736000000</v>
      </c>
      <c r="M58" s="5">
        <v>1116879000000</v>
      </c>
      <c r="N58" s="5">
        <v>1110527000000</v>
      </c>
      <c r="O58" s="5">
        <v>993390000000</v>
      </c>
      <c r="P58" s="5">
        <v>198716000000</v>
      </c>
    </row>
    <row r="59" spans="2:16" ht="15.5" x14ac:dyDescent="0.35">
      <c r="C59" t="s">
        <v>81</v>
      </c>
      <c r="D59" s="5">
        <v>-343053000000</v>
      </c>
      <c r="E59" s="5">
        <v>-186910000000</v>
      </c>
      <c r="F59" s="5">
        <v>-189426000000</v>
      </c>
      <c r="G59" s="5">
        <v>-357173000000</v>
      </c>
      <c r="I59" s="5">
        <v>-862470000000</v>
      </c>
      <c r="J59" s="5">
        <v>-963751000000</v>
      </c>
      <c r="K59" s="5">
        <v>-677059000000</v>
      </c>
      <c r="L59" s="5">
        <v>-1153145000000</v>
      </c>
      <c r="M59" s="5">
        <v>-666974000000</v>
      </c>
      <c r="N59" s="5">
        <v>-699309000000</v>
      </c>
      <c r="O59" s="5">
        <v>-775701000000</v>
      </c>
      <c r="P59" s="5">
        <v>-801331000000</v>
      </c>
    </row>
    <row r="60" spans="2:16" ht="15.5" x14ac:dyDescent="0.35">
      <c r="C60" t="s">
        <v>142</v>
      </c>
      <c r="D60" s="5">
        <v>9133000000</v>
      </c>
      <c r="E60" s="5">
        <v>7647000000</v>
      </c>
      <c r="F60" s="5">
        <v>8064000000</v>
      </c>
      <c r="G60" s="5">
        <v>8169000000</v>
      </c>
      <c r="I60" s="5">
        <v>41714000000</v>
      </c>
      <c r="J60" s="5">
        <v>19042000000</v>
      </c>
      <c r="K60" s="5">
        <v>11614000000</v>
      </c>
      <c r="L60" s="5">
        <v>26425000000</v>
      </c>
      <c r="M60" s="5">
        <v>13769000000</v>
      </c>
      <c r="N60" s="5">
        <v>13160000000</v>
      </c>
      <c r="O60" s="5">
        <v>17109000000</v>
      </c>
      <c r="P60" s="5">
        <v>29299000000</v>
      </c>
    </row>
    <row r="61" spans="2:16" ht="15.5" x14ac:dyDescent="0.35">
      <c r="C61" t="s">
        <v>27</v>
      </c>
      <c r="D61" s="5">
        <v>-155932000000</v>
      </c>
      <c r="E61" s="5">
        <v>-132602000000</v>
      </c>
      <c r="F61" s="5">
        <v>-141866000000</v>
      </c>
      <c r="G61" s="5">
        <v>-171340000000</v>
      </c>
      <c r="I61" s="5">
        <v>-655550000000</v>
      </c>
      <c r="J61" s="5">
        <v>-712032000000</v>
      </c>
      <c r="K61" s="5">
        <v>-795787000000</v>
      </c>
      <c r="L61" s="5">
        <v>-628294000000</v>
      </c>
      <c r="M61" s="5">
        <v>-680735000000</v>
      </c>
      <c r="N61" s="5">
        <v>-712465000000</v>
      </c>
      <c r="O61" s="5">
        <v>-792805000000</v>
      </c>
      <c r="P61" s="5">
        <v>-830626000000</v>
      </c>
    </row>
    <row r="62" spans="2:16" ht="15.5" x14ac:dyDescent="0.35">
      <c r="C62" t="s">
        <v>82</v>
      </c>
      <c r="D62" s="5">
        <v>-196155000000</v>
      </c>
      <c r="E62" s="5">
        <v>-57095000000</v>
      </c>
      <c r="F62" s="5">
        <v>-33335000000</v>
      </c>
      <c r="G62" s="5">
        <v>-185882000000</v>
      </c>
      <c r="I62" s="5">
        <v>-218225000000</v>
      </c>
      <c r="J62" s="5">
        <v>-239763000000</v>
      </c>
      <c r="K62" s="5">
        <v>107121000000</v>
      </c>
      <c r="L62" s="5">
        <v>-551269000000</v>
      </c>
    </row>
    <row r="63" spans="2:16" ht="15.5" x14ac:dyDescent="0.35">
      <c r="C63" t="s">
        <v>352</v>
      </c>
      <c r="D63" s="5">
        <v>-99000000</v>
      </c>
      <c r="E63" s="5">
        <v>-4860000000</v>
      </c>
      <c r="F63" s="5">
        <v>-22289000000</v>
      </c>
      <c r="G63" s="5">
        <v>-8120000000</v>
      </c>
      <c r="I63" s="5">
        <v>-30409000000</v>
      </c>
      <c r="J63" s="5">
        <v>-30998000000</v>
      </c>
      <c r="K63" s="5">
        <v>-7000000</v>
      </c>
      <c r="L63" s="5">
        <v>-7000000</v>
      </c>
      <c r="M63" s="5">
        <v>-8000000</v>
      </c>
      <c r="N63" s="5">
        <v>-4000000</v>
      </c>
      <c r="O63" s="5">
        <v>-5000000</v>
      </c>
      <c r="P63" s="5">
        <v>-4000000</v>
      </c>
    </row>
    <row r="64" spans="2:16" ht="15.5" x14ac:dyDescent="0.35">
      <c r="C64" t="s">
        <v>84</v>
      </c>
      <c r="D64" s="5">
        <v>-343053000000</v>
      </c>
      <c r="E64" s="5">
        <v>-186910000000</v>
      </c>
      <c r="F64" s="5">
        <v>-189426000000</v>
      </c>
      <c r="G64" s="5">
        <v>-357173000000</v>
      </c>
      <c r="I64" s="5">
        <v>-862470000000</v>
      </c>
      <c r="J64" s="5">
        <v>-963751000000</v>
      </c>
      <c r="K64" s="5">
        <v>-677059000000</v>
      </c>
      <c r="L64" s="5">
        <v>-1153145000000</v>
      </c>
      <c r="M64" s="5">
        <v>-666974000000</v>
      </c>
      <c r="N64" s="5">
        <v>-699309000000</v>
      </c>
      <c r="O64" s="5">
        <v>-775701000000</v>
      </c>
      <c r="P64" s="5">
        <v>-801331000000</v>
      </c>
    </row>
    <row r="65" spans="3:16" ht="15.5" x14ac:dyDescent="0.35">
      <c r="C65" t="s">
        <v>29</v>
      </c>
      <c r="D65" s="5">
        <v>-159694000000</v>
      </c>
      <c r="E65" s="5">
        <v>-98371000000</v>
      </c>
      <c r="F65" s="5">
        <v>40026000000</v>
      </c>
      <c r="G65" s="5">
        <v>-9158000000</v>
      </c>
      <c r="I65" s="5">
        <v>-123702000000</v>
      </c>
      <c r="J65" s="5">
        <v>-547569000000</v>
      </c>
      <c r="K65" s="5">
        <v>348593000000</v>
      </c>
      <c r="L65" s="5">
        <v>-93409000000</v>
      </c>
      <c r="M65" s="5">
        <v>449905000000</v>
      </c>
      <c r="N65" s="5">
        <v>411218000000</v>
      </c>
      <c r="O65" s="5">
        <v>217689000000</v>
      </c>
      <c r="P65" s="5">
        <v>-602615000000</v>
      </c>
    </row>
    <row r="66" spans="3:16" ht="15.5" x14ac:dyDescent="0.35">
      <c r="C66" t="s">
        <v>28</v>
      </c>
      <c r="D66" s="5">
        <v>-308000000</v>
      </c>
      <c r="E66" s="5">
        <v>1099000000</v>
      </c>
      <c r="F66" s="5">
        <v>3749000000</v>
      </c>
      <c r="G66" s="5">
        <v>-972000000</v>
      </c>
      <c r="I66" s="5">
        <v>-22220000000</v>
      </c>
      <c r="J66" s="5">
        <v>-156624000000</v>
      </c>
      <c r="K66" s="5">
        <v>-189301000000</v>
      </c>
      <c r="L66" s="5">
        <v>5205000000</v>
      </c>
      <c r="M66" s="5">
        <v>-195235000000</v>
      </c>
      <c r="N66" s="5">
        <v>119064000000</v>
      </c>
      <c r="O66" s="5">
        <v>-109631000000</v>
      </c>
      <c r="P66" s="5">
        <v>-162075000000</v>
      </c>
    </row>
    <row r="67" spans="3:16" ht="15.5" x14ac:dyDescent="0.35">
      <c r="C67" t="s">
        <v>85</v>
      </c>
      <c r="F67" s="5">
        <v>-20127000000</v>
      </c>
      <c r="I67" s="5">
        <v>-20127000000</v>
      </c>
      <c r="J67" s="5">
        <v>-8726000000</v>
      </c>
      <c r="K67" s="5">
        <v>-10337000000</v>
      </c>
      <c r="L67" s="5">
        <v>-12254000000</v>
      </c>
      <c r="M67" s="5">
        <v>-35764000000</v>
      </c>
      <c r="N67" s="5">
        <v>-39450000000</v>
      </c>
      <c r="O67" s="5">
        <v>-50445000000</v>
      </c>
      <c r="P67" s="5">
        <v>-37843000000</v>
      </c>
    </row>
    <row r="68" spans="3:16" ht="15.5" x14ac:dyDescent="0.35">
      <c r="C68" t="s">
        <v>87</v>
      </c>
      <c r="D68" s="5">
        <v>-308000000</v>
      </c>
      <c r="E68" s="5">
        <v>1099000000</v>
      </c>
      <c r="F68" s="5">
        <v>23876000000</v>
      </c>
      <c r="G68" s="5">
        <v>-972000000</v>
      </c>
      <c r="I68" s="5">
        <v>-2093000000</v>
      </c>
      <c r="J68" s="5">
        <v>-147898000000</v>
      </c>
      <c r="K68" s="5">
        <v>-158492000000</v>
      </c>
      <c r="L68" s="5">
        <v>17459000000</v>
      </c>
      <c r="M68" s="5">
        <v>-159471000000</v>
      </c>
      <c r="N68" s="5">
        <v>158514000000</v>
      </c>
      <c r="O68" s="5">
        <v>-59186000000</v>
      </c>
      <c r="P68" s="5">
        <v>-124232000000</v>
      </c>
    </row>
    <row r="69" spans="3:16" ht="15.5" x14ac:dyDescent="0.35">
      <c r="C69" t="s">
        <v>88</v>
      </c>
      <c r="D69" s="5">
        <v>-308000000</v>
      </c>
      <c r="E69" s="5">
        <v>1099000000</v>
      </c>
      <c r="F69" s="5">
        <v>3749000000</v>
      </c>
      <c r="G69" s="5">
        <v>-972000000</v>
      </c>
      <c r="I69" s="5">
        <v>-22220000000</v>
      </c>
      <c r="J69" s="5">
        <v>-156624000000</v>
      </c>
      <c r="K69" s="5">
        <v>-189301000000</v>
      </c>
      <c r="L69" s="5">
        <v>5205000000</v>
      </c>
      <c r="M69" s="5">
        <v>-195235000000</v>
      </c>
      <c r="N69" s="5">
        <v>119064000000</v>
      </c>
      <c r="O69" s="5">
        <v>-109631000000</v>
      </c>
      <c r="P69" s="5">
        <v>-162075000000</v>
      </c>
    </row>
    <row r="70" spans="3:16" ht="15.5" x14ac:dyDescent="0.35">
      <c r="C70" t="s">
        <v>519</v>
      </c>
    </row>
    <row r="71" spans="3:16" ht="15.5" x14ac:dyDescent="0.35">
      <c r="C71" t="s">
        <v>718</v>
      </c>
      <c r="N71" s="5">
        <v>-12014000000</v>
      </c>
      <c r="O71" s="5">
        <v>46974000000</v>
      </c>
      <c r="P71" s="5">
        <v>-57897000000</v>
      </c>
    </row>
    <row r="72" spans="3:16" ht="15.5" x14ac:dyDescent="0.35">
      <c r="C72" t="s">
        <v>89</v>
      </c>
      <c r="D72" s="5">
        <v>-160002000000</v>
      </c>
      <c r="E72" s="5">
        <v>-97272000000</v>
      </c>
      <c r="F72" s="5">
        <v>43775000000</v>
      </c>
      <c r="G72" s="5">
        <v>-10130000000</v>
      </c>
      <c r="I72" s="5">
        <v>-145922000000</v>
      </c>
      <c r="J72" s="5">
        <v>-704193000000</v>
      </c>
      <c r="K72" s="5">
        <v>159292000000</v>
      </c>
      <c r="L72" s="5">
        <v>-88204000000</v>
      </c>
      <c r="M72" s="5">
        <v>254670000000</v>
      </c>
      <c r="N72" s="5">
        <v>469559000000</v>
      </c>
      <c r="O72" s="5">
        <v>-61184000000</v>
      </c>
      <c r="P72" s="5">
        <v>-839791000000</v>
      </c>
    </row>
    <row r="73" spans="3:16" ht="15.5" x14ac:dyDescent="0.35">
      <c r="C73" t="s">
        <v>90</v>
      </c>
      <c r="D73" s="5">
        <v>-61585000000</v>
      </c>
      <c r="E73" s="5">
        <v>-26049000000</v>
      </c>
      <c r="F73" s="5">
        <v>-46668000000</v>
      </c>
      <c r="G73" s="5">
        <v>-38654000000</v>
      </c>
      <c r="I73" s="5">
        <v>-81906000000</v>
      </c>
      <c r="J73" s="5">
        <v>-93280000000</v>
      </c>
      <c r="K73" s="5">
        <v>-10363000000</v>
      </c>
      <c r="L73" s="5">
        <v>-137583000000</v>
      </c>
      <c r="M73" s="5">
        <v>-24894000000</v>
      </c>
      <c r="N73" s="5">
        <v>79332000000</v>
      </c>
      <c r="O73" s="5">
        <v>-44015000000</v>
      </c>
      <c r="P73" s="5">
        <v>64675000000</v>
      </c>
    </row>
    <row r="74" spans="3:16" ht="15.5" x14ac:dyDescent="0.35">
      <c r="C74" t="s">
        <v>678</v>
      </c>
    </row>
    <row r="75" spans="3:16" ht="15.5" x14ac:dyDescent="0.35">
      <c r="C75" t="s">
        <v>8</v>
      </c>
      <c r="D75" s="5">
        <v>-226621000000</v>
      </c>
      <c r="E75" s="5">
        <v>-114166000000</v>
      </c>
      <c r="F75" s="5">
        <v>-10157000000</v>
      </c>
      <c r="G75" s="5">
        <v>-57245000000</v>
      </c>
      <c r="I75" s="5">
        <v>-232215000000</v>
      </c>
      <c r="J75" s="5">
        <v>-810000000000</v>
      </c>
      <c r="K75" s="5">
        <v>159000000000</v>
      </c>
      <c r="L75" s="5">
        <v>-247009000000</v>
      </c>
      <c r="M75" s="5">
        <v>195635000000</v>
      </c>
      <c r="N75" s="5">
        <v>538660000000</v>
      </c>
      <c r="O75" s="5">
        <v>-57534000000</v>
      </c>
      <c r="P75" s="5">
        <v>-831713000000</v>
      </c>
    </row>
    <row r="76" spans="3:16" ht="15.5" x14ac:dyDescent="0.35">
      <c r="C76" t="s">
        <v>719</v>
      </c>
      <c r="N76" s="5">
        <v>-12321000000</v>
      </c>
      <c r="O76" s="5">
        <v>48772000000</v>
      </c>
      <c r="P76" s="5">
        <v>-54406000000</v>
      </c>
    </row>
    <row r="77" spans="3:16" ht="15.5" x14ac:dyDescent="0.35">
      <c r="C77" t="s">
        <v>428</v>
      </c>
      <c r="D77" s="5">
        <v>-61585000000</v>
      </c>
      <c r="E77" s="5">
        <v>-26049000000</v>
      </c>
      <c r="F77" s="5">
        <v>-46668000000</v>
      </c>
      <c r="G77" s="5">
        <v>-38654000000</v>
      </c>
      <c r="I77" s="5">
        <v>-81906000000</v>
      </c>
      <c r="J77" s="5">
        <v>-93280000000</v>
      </c>
      <c r="K77" s="5">
        <v>-10363000000</v>
      </c>
      <c r="L77" s="5">
        <v>-137583000000</v>
      </c>
      <c r="M77" s="5">
        <v>-24894000000</v>
      </c>
      <c r="N77" s="5">
        <v>79332000000</v>
      </c>
      <c r="O77" s="5">
        <v>-44015000000</v>
      </c>
      <c r="P77" s="5">
        <v>64675000000</v>
      </c>
    </row>
    <row r="78" spans="3:16" ht="15.5" x14ac:dyDescent="0.35">
      <c r="C78" t="s">
        <v>91</v>
      </c>
      <c r="D78" s="5">
        <v>-219848000000</v>
      </c>
      <c r="E78" s="5">
        <v>-123321000000</v>
      </c>
      <c r="F78" s="5">
        <v>-2893000000</v>
      </c>
      <c r="G78" s="5">
        <v>-48784000000</v>
      </c>
      <c r="I78" s="5">
        <v>-227828000000</v>
      </c>
      <c r="J78" s="5">
        <v>-797473000000</v>
      </c>
      <c r="K78" s="5">
        <v>148929000000</v>
      </c>
      <c r="L78" s="5">
        <v>-225787000000</v>
      </c>
      <c r="M78" s="5">
        <v>229776000000</v>
      </c>
      <c r="N78" s="5">
        <v>536877000000</v>
      </c>
      <c r="O78" s="5">
        <v>-58225000000</v>
      </c>
      <c r="P78" s="5">
        <v>-833013000000</v>
      </c>
    </row>
    <row r="79" spans="3:16" ht="15.5" x14ac:dyDescent="0.35">
      <c r="C79" t="s">
        <v>92</v>
      </c>
      <c r="D79" s="5">
        <v>-160002000000</v>
      </c>
      <c r="E79" s="5">
        <v>-97272000000</v>
      </c>
      <c r="F79" s="5">
        <v>43775000000</v>
      </c>
      <c r="G79" s="5">
        <v>-10130000000</v>
      </c>
      <c r="I79" s="5">
        <v>-145922000000</v>
      </c>
      <c r="J79" s="5">
        <v>-704193000000</v>
      </c>
      <c r="K79" s="5">
        <v>159292000000</v>
      </c>
      <c r="L79" s="5">
        <v>-88204000000</v>
      </c>
      <c r="M79" s="5">
        <v>254670000000</v>
      </c>
      <c r="N79" s="5">
        <v>469559000000</v>
      </c>
      <c r="O79" s="5">
        <v>-61184000000</v>
      </c>
      <c r="P79" s="5">
        <v>-839791000000</v>
      </c>
    </row>
    <row r="80" spans="3:16" ht="15.5" x14ac:dyDescent="0.35">
      <c r="C80" t="s">
        <v>94</v>
      </c>
      <c r="D80" s="5">
        <v>-160002000000</v>
      </c>
      <c r="E80" s="5">
        <v>-97272000000</v>
      </c>
      <c r="F80" s="5">
        <v>43775000000</v>
      </c>
      <c r="G80" s="5">
        <v>-10130000000</v>
      </c>
      <c r="I80" s="5">
        <v>-145922000000</v>
      </c>
      <c r="J80" s="5">
        <v>-704193000000</v>
      </c>
      <c r="K80" s="5">
        <v>159292000000</v>
      </c>
      <c r="L80" s="5">
        <v>-88204000000</v>
      </c>
      <c r="M80" s="5">
        <v>254670000000</v>
      </c>
      <c r="N80" s="5">
        <v>469559000000</v>
      </c>
      <c r="O80" s="5">
        <v>-61184000000</v>
      </c>
      <c r="P80" s="5">
        <v>-839791000000</v>
      </c>
    </row>
    <row r="81" spans="2:16" ht="15.5" x14ac:dyDescent="0.35">
      <c r="C81" t="s">
        <v>95</v>
      </c>
      <c r="D81" s="5">
        <v>-219848000000</v>
      </c>
      <c r="E81" s="5">
        <v>-123321000000</v>
      </c>
      <c r="F81" s="5">
        <v>-2893000000</v>
      </c>
      <c r="G81" s="5">
        <v>-48784000000</v>
      </c>
      <c r="I81" s="5">
        <v>-227828000000</v>
      </c>
      <c r="J81" s="5">
        <v>-797473000000</v>
      </c>
      <c r="K81" s="5">
        <v>148929000000</v>
      </c>
      <c r="L81" s="5">
        <v>-225787000000</v>
      </c>
      <c r="M81" s="5">
        <v>229776000000</v>
      </c>
      <c r="N81" s="5">
        <v>536877000000</v>
      </c>
      <c r="O81" s="5">
        <v>-58225000000</v>
      </c>
      <c r="P81" s="5">
        <v>-833013000000</v>
      </c>
    </row>
    <row r="82" spans="2:16" ht="15.5" x14ac:dyDescent="0.35">
      <c r="C82" t="s">
        <v>96</v>
      </c>
      <c r="D82" s="5">
        <v>-219848000000</v>
      </c>
      <c r="E82" s="5">
        <v>-123321000000</v>
      </c>
      <c r="F82" s="5">
        <v>-2893000000</v>
      </c>
      <c r="G82" s="5">
        <v>-48784000000</v>
      </c>
      <c r="I82" s="5">
        <v>-227828000000</v>
      </c>
      <c r="J82" s="5">
        <v>-797473000000</v>
      </c>
      <c r="K82" s="5">
        <v>148929000000</v>
      </c>
      <c r="L82" s="5">
        <v>-225787000000</v>
      </c>
      <c r="M82" s="5">
        <v>229776000000</v>
      </c>
      <c r="N82" s="5">
        <v>536877000000</v>
      </c>
      <c r="O82" s="5">
        <v>-58225000000</v>
      </c>
      <c r="P82" s="5">
        <v>-833013000000</v>
      </c>
    </row>
    <row r="84" spans="2:16" ht="15.5" x14ac:dyDescent="0.35">
      <c r="B84" t="s">
        <v>97</v>
      </c>
      <c r="C84" t="s">
        <v>98</v>
      </c>
    </row>
    <row r="85" spans="2:16" ht="15.5" x14ac:dyDescent="0.35">
      <c r="C85" t="s">
        <v>99</v>
      </c>
    </row>
    <row r="86" spans="2:16" ht="15.5" x14ac:dyDescent="0.35">
      <c r="C86" t="s">
        <v>20</v>
      </c>
      <c r="D86" s="5">
        <v>509088000000</v>
      </c>
      <c r="E86" s="5">
        <v>447855000000</v>
      </c>
      <c r="F86" s="5">
        <v>562778000000</v>
      </c>
      <c r="G86" s="5">
        <v>435443000000</v>
      </c>
      <c r="I86" s="5">
        <v>562778000000</v>
      </c>
      <c r="J86" s="5">
        <v>640498000000</v>
      </c>
      <c r="K86" s="5">
        <v>545114000000</v>
      </c>
      <c r="L86" s="5">
        <v>486200000000</v>
      </c>
      <c r="M86" s="5">
        <v>449569000000</v>
      </c>
      <c r="N86" s="5">
        <v>399867000000</v>
      </c>
      <c r="O86" s="5">
        <v>451517000000</v>
      </c>
      <c r="P86" s="5">
        <v>321487000000</v>
      </c>
    </row>
    <row r="87" spans="2:16" ht="15.5" x14ac:dyDescent="0.35">
      <c r="C87" t="s">
        <v>650</v>
      </c>
      <c r="N87" s="5">
        <v>9844000000</v>
      </c>
      <c r="O87" s="5">
        <v>42660000000</v>
      </c>
      <c r="P87" s="5">
        <v>120002000000</v>
      </c>
    </row>
    <row r="88" spans="2:16" ht="15.5" x14ac:dyDescent="0.35">
      <c r="C88" t="s">
        <v>100</v>
      </c>
      <c r="D88" s="5">
        <v>611682000000</v>
      </c>
      <c r="E88" s="5">
        <v>571869000000</v>
      </c>
      <c r="F88" s="5">
        <v>657282000000</v>
      </c>
      <c r="G88" s="5">
        <v>832266000000</v>
      </c>
      <c r="I88" s="5">
        <v>657282000000</v>
      </c>
      <c r="J88" s="5">
        <v>714364000000</v>
      </c>
      <c r="K88" s="5">
        <v>1028073000000</v>
      </c>
      <c r="L88" s="5">
        <v>719632000000</v>
      </c>
      <c r="M88" s="5">
        <v>779670000000</v>
      </c>
      <c r="N88" s="5">
        <v>845915000000</v>
      </c>
      <c r="O88" s="5">
        <v>1066031000000</v>
      </c>
      <c r="P88" s="5">
        <v>981585000000</v>
      </c>
    </row>
    <row r="89" spans="2:16" ht="15.5" x14ac:dyDescent="0.35">
      <c r="C89" t="s">
        <v>250</v>
      </c>
      <c r="D89" s="5">
        <v>167795000000</v>
      </c>
      <c r="E89" s="5">
        <v>214534000000</v>
      </c>
      <c r="F89" s="5">
        <v>273368000000</v>
      </c>
      <c r="G89" s="5">
        <v>471808000000</v>
      </c>
      <c r="I89" s="5">
        <v>273368000000</v>
      </c>
      <c r="J89" s="5">
        <v>305554000000</v>
      </c>
      <c r="K89" s="5">
        <v>274466000000</v>
      </c>
      <c r="L89" s="5">
        <v>373643000000</v>
      </c>
      <c r="M89" s="5">
        <v>1302033000000</v>
      </c>
      <c r="N89" s="5">
        <v>1196096000000</v>
      </c>
      <c r="O89" s="5">
        <v>868953000000</v>
      </c>
      <c r="P89" s="5">
        <v>1010302000000</v>
      </c>
    </row>
    <row r="90" spans="2:16" ht="15.5" x14ac:dyDescent="0.35">
      <c r="C90" t="s">
        <v>249</v>
      </c>
      <c r="D90" s="5">
        <v>227069000000</v>
      </c>
      <c r="E90" s="5">
        <v>170385000000</v>
      </c>
      <c r="F90" s="5">
        <v>176428000000</v>
      </c>
      <c r="G90" s="5">
        <v>148318000000</v>
      </c>
      <c r="I90" s="5">
        <v>176428000000</v>
      </c>
      <c r="J90" s="5">
        <v>172615000000</v>
      </c>
      <c r="K90" s="5">
        <v>180136000000</v>
      </c>
      <c r="L90" s="5">
        <v>185252000000</v>
      </c>
      <c r="M90" s="5">
        <v>239786000000</v>
      </c>
      <c r="N90" s="5">
        <v>788417000000</v>
      </c>
      <c r="O90" s="5">
        <v>2444514000000</v>
      </c>
      <c r="P90" s="5">
        <v>2021284000000</v>
      </c>
    </row>
    <row r="91" spans="2:16" ht="15.5" x14ac:dyDescent="0.35">
      <c r="C91" t="s">
        <v>251</v>
      </c>
      <c r="D91" s="5">
        <v>611682000000</v>
      </c>
      <c r="E91" s="5">
        <v>571869000000</v>
      </c>
      <c r="F91" s="5">
        <v>657282000000</v>
      </c>
      <c r="G91" s="5">
        <v>832266000000</v>
      </c>
      <c r="I91" s="5">
        <v>657282000000</v>
      </c>
      <c r="J91" s="5">
        <v>714364000000</v>
      </c>
      <c r="K91" s="5">
        <v>1028073000000</v>
      </c>
      <c r="L91" s="5">
        <v>719632000000</v>
      </c>
      <c r="M91" s="5">
        <v>779670000000</v>
      </c>
      <c r="N91" s="5">
        <v>845915000000</v>
      </c>
      <c r="O91" s="5">
        <v>1066031000000</v>
      </c>
      <c r="P91" s="5">
        <v>981585000000</v>
      </c>
    </row>
    <row r="92" spans="2:16" ht="15.5" x14ac:dyDescent="0.35">
      <c r="C92" t="s">
        <v>102</v>
      </c>
      <c r="D92" s="5">
        <v>323721000000</v>
      </c>
      <c r="E92" s="5">
        <v>234929000000</v>
      </c>
      <c r="F92" s="5">
        <v>221559000000</v>
      </c>
      <c r="G92" s="5">
        <v>117678000000</v>
      </c>
      <c r="I92" s="5">
        <v>221559000000</v>
      </c>
      <c r="J92" s="5">
        <v>187969000000</v>
      </c>
      <c r="K92" s="5">
        <v>105043000000</v>
      </c>
      <c r="L92" s="5">
        <v>88385000000</v>
      </c>
      <c r="M92" s="5">
        <v>106492000000</v>
      </c>
      <c r="N92" s="5">
        <v>185659000000</v>
      </c>
      <c r="O92" s="5">
        <v>583427000000</v>
      </c>
      <c r="P92" s="5">
        <v>441964000000</v>
      </c>
    </row>
    <row r="93" spans="2:16" ht="15.5" x14ac:dyDescent="0.35">
      <c r="C93" t="s">
        <v>252</v>
      </c>
      <c r="D93" s="5">
        <v>323721000000</v>
      </c>
      <c r="E93" s="5">
        <v>234929000000</v>
      </c>
      <c r="F93" s="5">
        <v>221559000000</v>
      </c>
      <c r="G93" s="5">
        <v>117678000000</v>
      </c>
      <c r="I93" s="5">
        <v>221559000000</v>
      </c>
      <c r="J93" s="5">
        <v>187969000000</v>
      </c>
      <c r="K93" s="5">
        <v>105043000000</v>
      </c>
      <c r="L93" s="5">
        <v>88385000000</v>
      </c>
      <c r="M93" s="5">
        <v>106492000000</v>
      </c>
      <c r="N93" s="5">
        <v>185659000000</v>
      </c>
      <c r="O93" s="5">
        <v>583427000000</v>
      </c>
      <c r="P93" s="5">
        <v>441964000000</v>
      </c>
    </row>
    <row r="94" spans="2:16" ht="15.5" x14ac:dyDescent="0.35">
      <c r="C94" t="s">
        <v>103</v>
      </c>
      <c r="D94" s="5">
        <v>1712232000000</v>
      </c>
      <c r="E94" s="5">
        <v>1645542000000</v>
      </c>
      <c r="F94" s="5">
        <v>1646043000000</v>
      </c>
      <c r="G94" s="5">
        <v>1712284000000</v>
      </c>
      <c r="I94" s="5">
        <v>1646043000000</v>
      </c>
      <c r="J94" s="5">
        <v>1760034000000</v>
      </c>
      <c r="K94" s="5">
        <v>1763473000000</v>
      </c>
      <c r="L94" s="5">
        <v>1887723000000</v>
      </c>
      <c r="M94" s="5">
        <v>1663574000000</v>
      </c>
      <c r="N94" s="5">
        <v>1401083000000</v>
      </c>
      <c r="O94" s="5">
        <v>1421843000000</v>
      </c>
      <c r="P94" s="5">
        <v>1235619000000</v>
      </c>
    </row>
    <row r="95" spans="2:16" ht="15.5" x14ac:dyDescent="0.35">
      <c r="C95" t="s">
        <v>83</v>
      </c>
      <c r="D95" s="5">
        <v>-6305753000000</v>
      </c>
      <c r="E95" s="5">
        <v>-6079132000000</v>
      </c>
      <c r="F95" s="5">
        <v>-5964966000000</v>
      </c>
      <c r="G95" s="5">
        <v>-5954809000000</v>
      </c>
      <c r="I95" s="5">
        <v>-5964966000000</v>
      </c>
      <c r="J95" s="5">
        <v>-5732751000000</v>
      </c>
      <c r="K95" s="5">
        <v>-4923305000000</v>
      </c>
      <c r="L95" s="5">
        <v>-5082305000000</v>
      </c>
      <c r="M95" s="5">
        <v>-4835296000000</v>
      </c>
      <c r="N95" s="5">
        <v>-3140047000000</v>
      </c>
      <c r="O95" s="5">
        <v>-1515059000000</v>
      </c>
      <c r="P95" s="5">
        <v>-1438176000000</v>
      </c>
    </row>
    <row r="96" spans="2:16" ht="15.5" x14ac:dyDescent="0.35">
      <c r="C96" t="s">
        <v>104</v>
      </c>
      <c r="D96" s="5">
        <v>3537029000000</v>
      </c>
      <c r="E96" s="5">
        <v>3169224000000</v>
      </c>
      <c r="F96" s="5">
        <v>3239582000000</v>
      </c>
      <c r="G96" s="5">
        <v>3673467000000</v>
      </c>
      <c r="I96" s="5">
        <v>3239582000000</v>
      </c>
      <c r="J96" s="5">
        <v>3449335000000</v>
      </c>
      <c r="K96" s="5">
        <v>3860089000000</v>
      </c>
      <c r="L96" s="5">
        <v>3465423000000</v>
      </c>
      <c r="M96" s="5">
        <v>3463467000000</v>
      </c>
      <c r="N96" s="5">
        <v>3479025000000</v>
      </c>
      <c r="O96" s="5">
        <v>3805536000000</v>
      </c>
      <c r="P96" s="5">
        <v>3288550000000</v>
      </c>
    </row>
    <row r="97" spans="3:16" ht="15.5" x14ac:dyDescent="0.35">
      <c r="C97" t="s">
        <v>105</v>
      </c>
    </row>
    <row r="98" spans="3:16" ht="15.5" x14ac:dyDescent="0.35">
      <c r="C98" t="s">
        <v>355</v>
      </c>
      <c r="D98" s="5">
        <v>4756000000</v>
      </c>
      <c r="E98" s="5">
        <v>1294000000</v>
      </c>
      <c r="F98" s="5">
        <v>5283000000</v>
      </c>
      <c r="G98" s="5">
        <v>43623000000</v>
      </c>
      <c r="I98" s="5">
        <v>5283000000</v>
      </c>
      <c r="J98" s="5">
        <v>40421000000</v>
      </c>
      <c r="K98" s="5">
        <v>4730000000</v>
      </c>
      <c r="L98" s="5">
        <v>4737000000</v>
      </c>
      <c r="M98" s="5">
        <v>4744000000</v>
      </c>
      <c r="N98" s="5">
        <v>4752000000</v>
      </c>
      <c r="O98" s="5">
        <v>4757000000</v>
      </c>
      <c r="P98" s="5">
        <v>4762000000</v>
      </c>
    </row>
    <row r="99" spans="3:16" ht="15.5" x14ac:dyDescent="0.35">
      <c r="C99" t="s">
        <v>107</v>
      </c>
      <c r="D99" s="5">
        <v>12617765000000</v>
      </c>
      <c r="E99" s="5">
        <v>12697127000000</v>
      </c>
      <c r="F99" s="5">
        <v>12838965000000</v>
      </c>
      <c r="G99" s="5">
        <v>12694330000000</v>
      </c>
      <c r="I99" s="5">
        <v>12838965000000</v>
      </c>
      <c r="J99" s="5">
        <v>13156735000000</v>
      </c>
      <c r="K99" s="5">
        <v>13534301000000</v>
      </c>
      <c r="L99" s="5">
        <v>14247754000000</v>
      </c>
      <c r="M99" s="5">
        <v>14617768000000</v>
      </c>
      <c r="N99" s="5">
        <v>14945485000000</v>
      </c>
      <c r="O99" s="5">
        <v>14977612000000</v>
      </c>
      <c r="P99" s="5">
        <v>13282662000000</v>
      </c>
    </row>
    <row r="100" spans="3:16" ht="15.5" x14ac:dyDescent="0.35">
      <c r="C100" t="s">
        <v>109</v>
      </c>
      <c r="D100" s="5">
        <v>3755000000</v>
      </c>
      <c r="E100" s="5">
        <v>3812000000</v>
      </c>
      <c r="F100" s="5">
        <v>3812000000</v>
      </c>
      <c r="G100" s="5">
        <v>2651000000</v>
      </c>
      <c r="I100" s="5">
        <v>3812000000</v>
      </c>
      <c r="J100" s="5">
        <v>2651000000</v>
      </c>
      <c r="K100" s="5">
        <v>2692000000</v>
      </c>
      <c r="L100" s="5">
        <v>512000000</v>
      </c>
      <c r="M100" s="5">
        <v>928000000</v>
      </c>
      <c r="N100" s="5">
        <v>2862000000</v>
      </c>
      <c r="O100" s="5">
        <v>750000000</v>
      </c>
    </row>
    <row r="101" spans="3:16" ht="15.5" x14ac:dyDescent="0.35">
      <c r="C101" t="s">
        <v>110</v>
      </c>
      <c r="D101" s="5">
        <v>13072274000000</v>
      </c>
      <c r="E101" s="5">
        <v>13167843000000</v>
      </c>
      <c r="F101" s="5">
        <v>13280783000000</v>
      </c>
      <c r="G101" s="5">
        <v>13219760000000</v>
      </c>
      <c r="I101" s="5">
        <v>13280783000000</v>
      </c>
      <c r="J101" s="5">
        <v>13655013000000</v>
      </c>
      <c r="K101" s="5">
        <v>14095895000000</v>
      </c>
      <c r="L101" s="5">
        <v>14667664000000</v>
      </c>
      <c r="M101" s="5">
        <v>15172639000000</v>
      </c>
      <c r="N101" s="5">
        <v>15564315000000</v>
      </c>
      <c r="O101" s="5">
        <v>15802577000000</v>
      </c>
      <c r="P101" s="5">
        <v>14356732000000</v>
      </c>
    </row>
    <row r="102" spans="3:16" ht="15.5" x14ac:dyDescent="0.35">
      <c r="C102" t="s">
        <v>111</v>
      </c>
      <c r="D102" s="5">
        <v>16609303000000</v>
      </c>
      <c r="E102" s="5">
        <v>16337067000000</v>
      </c>
      <c r="F102" s="5">
        <v>16520365000000</v>
      </c>
      <c r="G102" s="5">
        <v>16893227000000</v>
      </c>
      <c r="I102" s="5">
        <v>16520365000000</v>
      </c>
      <c r="J102" s="5">
        <v>17104348000000</v>
      </c>
      <c r="K102" s="5">
        <v>17955984000000</v>
      </c>
      <c r="L102" s="5">
        <v>18133087000000</v>
      </c>
      <c r="M102" s="5">
        <v>18636106000000</v>
      </c>
      <c r="N102" s="5">
        <v>19043340000000</v>
      </c>
      <c r="O102" s="5">
        <v>19608113000000</v>
      </c>
      <c r="P102" s="5">
        <v>17645282000000</v>
      </c>
    </row>
    <row r="103" spans="3:16" ht="15.5" x14ac:dyDescent="0.35">
      <c r="C103" t="s">
        <v>112</v>
      </c>
    </row>
    <row r="104" spans="3:16" ht="15.5" x14ac:dyDescent="0.35">
      <c r="C104" t="s">
        <v>113</v>
      </c>
    </row>
    <row r="105" spans="3:16" ht="15.5" x14ac:dyDescent="0.35">
      <c r="C105" t="s">
        <v>114</v>
      </c>
      <c r="D105" s="5">
        <v>7036163000000</v>
      </c>
      <c r="E105" s="5">
        <v>6678076000000</v>
      </c>
      <c r="F105" s="5">
        <v>6686404000000</v>
      </c>
      <c r="G105" s="5">
        <v>7106410000000</v>
      </c>
      <c r="I105" s="5">
        <v>6686404000000</v>
      </c>
      <c r="J105" s="5">
        <v>8792001000000</v>
      </c>
      <c r="K105" s="5">
        <v>7958465000000</v>
      </c>
      <c r="L105" s="5">
        <v>8336437000000</v>
      </c>
      <c r="M105" s="5">
        <v>7968966000000</v>
      </c>
      <c r="N105" s="5">
        <v>8170477000000</v>
      </c>
      <c r="O105" s="5">
        <v>8217304000000</v>
      </c>
      <c r="P105" s="5">
        <v>7399282000000</v>
      </c>
    </row>
    <row r="106" spans="3:16" ht="15.5" x14ac:dyDescent="0.35">
      <c r="C106" t="s">
        <v>119</v>
      </c>
      <c r="D106" s="5">
        <v>1772596000000</v>
      </c>
      <c r="E106" s="5">
        <v>1706791000000</v>
      </c>
      <c r="F106" s="5">
        <v>1723971000000</v>
      </c>
      <c r="G106" s="5">
        <v>1772001000000</v>
      </c>
      <c r="I106" s="5">
        <v>1723971000000</v>
      </c>
      <c r="J106" s="5">
        <v>2156756000000</v>
      </c>
      <c r="K106" s="5">
        <v>2311288000000</v>
      </c>
      <c r="L106" s="5">
        <v>2204559000000</v>
      </c>
      <c r="M106" s="5">
        <v>2089211000000</v>
      </c>
      <c r="N106" s="5">
        <v>1809576000000</v>
      </c>
      <c r="O106" s="5">
        <v>1705900000000</v>
      </c>
      <c r="P106" s="5">
        <v>1815924000000</v>
      </c>
    </row>
    <row r="107" spans="3:16" ht="15.5" x14ac:dyDescent="0.35">
      <c r="C107" t="s">
        <v>115</v>
      </c>
    </row>
    <row r="108" spans="3:16" ht="15.5" x14ac:dyDescent="0.35">
      <c r="C108" t="s">
        <v>253</v>
      </c>
      <c r="D108" s="5">
        <v>1917919000000</v>
      </c>
      <c r="E108" s="5">
        <v>1751888000000</v>
      </c>
      <c r="F108" s="5">
        <v>1706479000000</v>
      </c>
      <c r="G108" s="5">
        <v>1917611000000</v>
      </c>
      <c r="I108" s="5">
        <v>1706479000000</v>
      </c>
      <c r="J108" s="5">
        <v>1938950000000</v>
      </c>
      <c r="K108" s="5">
        <v>1793085000000</v>
      </c>
      <c r="L108" s="5">
        <v>1499525000000</v>
      </c>
      <c r="M108" s="5">
        <v>1348293000000</v>
      </c>
      <c r="N108" s="5">
        <v>1322292000000</v>
      </c>
      <c r="O108" s="5">
        <v>852059000000</v>
      </c>
      <c r="P108" s="5">
        <v>1076305000000</v>
      </c>
    </row>
    <row r="109" spans="3:16" ht="15.5" x14ac:dyDescent="0.35">
      <c r="C109" t="s">
        <v>118</v>
      </c>
      <c r="F109" s="5">
        <v>1000000</v>
      </c>
      <c r="I109" s="5">
        <v>1000000</v>
      </c>
      <c r="J109" s="5">
        <v>1000000</v>
      </c>
      <c r="K109" s="5">
        <v>1000000</v>
      </c>
      <c r="L109" s="5">
        <v>1000000</v>
      </c>
      <c r="M109" s="5">
        <v>1000000</v>
      </c>
      <c r="N109" s="5">
        <v>1650286000000</v>
      </c>
      <c r="O109" s="5">
        <v>2064995000000</v>
      </c>
      <c r="P109" s="5">
        <v>293647000000</v>
      </c>
    </row>
    <row r="110" spans="3:16" ht="15.5" x14ac:dyDescent="0.35">
      <c r="C110" t="s">
        <v>254</v>
      </c>
      <c r="D110" s="5">
        <v>394864000000</v>
      </c>
      <c r="E110" s="5">
        <v>384919000000</v>
      </c>
      <c r="F110" s="5">
        <v>449796000000</v>
      </c>
      <c r="G110" s="5">
        <v>620126000000</v>
      </c>
      <c r="I110" s="5">
        <v>449796000000</v>
      </c>
      <c r="J110" s="5">
        <v>478169000000</v>
      </c>
      <c r="K110" s="5">
        <v>454602000000</v>
      </c>
      <c r="L110" s="5">
        <v>558895000000</v>
      </c>
      <c r="M110" s="5">
        <v>1541819000000</v>
      </c>
      <c r="N110" s="5">
        <v>1984513000000</v>
      </c>
      <c r="O110" s="5">
        <v>3313467000000</v>
      </c>
      <c r="P110" s="5">
        <v>3031586000000</v>
      </c>
    </row>
    <row r="111" spans="3:16" ht="15.5" x14ac:dyDescent="0.35">
      <c r="C111" t="s">
        <v>116</v>
      </c>
      <c r="D111" s="5">
        <v>238916000000</v>
      </c>
      <c r="E111" s="5">
        <v>277875000000</v>
      </c>
      <c r="F111" s="5">
        <v>262189000000</v>
      </c>
      <c r="G111" s="5">
        <v>391936000000</v>
      </c>
      <c r="I111" s="5">
        <v>262189000000</v>
      </c>
      <c r="J111" s="5">
        <v>372983000000</v>
      </c>
      <c r="K111" s="5">
        <v>348943000000</v>
      </c>
      <c r="L111" s="5">
        <v>244541000000</v>
      </c>
      <c r="M111" s="5">
        <v>368765000000</v>
      </c>
      <c r="N111" s="5">
        <v>211599000000</v>
      </c>
      <c r="O111" s="5">
        <v>408356000000</v>
      </c>
      <c r="P111" s="5">
        <v>333251000000</v>
      </c>
    </row>
    <row r="112" spans="3:16" ht="15.5" x14ac:dyDescent="0.35">
      <c r="C112" t="s">
        <v>117</v>
      </c>
      <c r="D112" s="5">
        <v>28788000000</v>
      </c>
      <c r="E112" s="5">
        <v>24150000000</v>
      </c>
      <c r="F112" s="5">
        <v>28480000000</v>
      </c>
      <c r="G112" s="5">
        <v>32764000000</v>
      </c>
      <c r="I112" s="5">
        <v>28480000000</v>
      </c>
      <c r="J112" s="5">
        <v>20807000000</v>
      </c>
      <c r="K112" s="5">
        <v>25554000000</v>
      </c>
      <c r="L112" s="5">
        <v>27824000000</v>
      </c>
      <c r="M112" s="5">
        <v>38333000000</v>
      </c>
      <c r="N112" s="5">
        <v>28188000000</v>
      </c>
      <c r="O112" s="5">
        <v>35503000000</v>
      </c>
      <c r="P112" s="5">
        <v>14010000000</v>
      </c>
    </row>
    <row r="113" spans="3:16" ht="15.5" x14ac:dyDescent="0.35">
      <c r="C113" t="s">
        <v>120</v>
      </c>
    </row>
    <row r="114" spans="3:16" ht="15.5" x14ac:dyDescent="0.35">
      <c r="C114" t="s">
        <v>313</v>
      </c>
      <c r="D114" s="5">
        <v>6168374000000</v>
      </c>
      <c r="E114" s="5">
        <v>6019417000000</v>
      </c>
      <c r="F114" s="5">
        <v>6109168000000</v>
      </c>
      <c r="G114" s="5">
        <v>6040921000000</v>
      </c>
      <c r="I114" s="5">
        <v>6109168000000</v>
      </c>
      <c r="J114" s="5">
        <v>4389195000000</v>
      </c>
      <c r="K114" s="5">
        <v>5394972000000</v>
      </c>
      <c r="L114" s="5">
        <v>5588664000000</v>
      </c>
      <c r="M114" s="5">
        <v>6219366000000</v>
      </c>
      <c r="N114" s="5">
        <v>6171487000000</v>
      </c>
      <c r="O114" s="5">
        <v>5626803000000</v>
      </c>
      <c r="P114" s="5">
        <v>6325861000000</v>
      </c>
    </row>
    <row r="115" spans="3:16" ht="15.5" x14ac:dyDescent="0.35">
      <c r="C115" t="s">
        <v>256</v>
      </c>
      <c r="D115" s="5">
        <v>3331000000</v>
      </c>
      <c r="E115" s="5">
        <v>4061000000</v>
      </c>
      <c r="F115" s="5">
        <v>3893000000</v>
      </c>
      <c r="G115" s="5">
        <v>4094000000</v>
      </c>
      <c r="I115" s="5">
        <v>3893000000</v>
      </c>
      <c r="J115" s="5">
        <v>1369000000</v>
      </c>
      <c r="K115" s="5">
        <v>2364000000</v>
      </c>
      <c r="L115" s="5">
        <v>1036000000</v>
      </c>
      <c r="M115" s="5">
        <v>532000000</v>
      </c>
      <c r="N115" s="5">
        <v>9374000000</v>
      </c>
      <c r="O115" s="5">
        <v>12409000000</v>
      </c>
      <c r="P115" s="5">
        <v>2153000000</v>
      </c>
    </row>
    <row r="116" spans="3:16" ht="15.5" x14ac:dyDescent="0.35">
      <c r="C116" t="s">
        <v>121</v>
      </c>
      <c r="D116" s="5">
        <v>727737000000</v>
      </c>
      <c r="E116" s="5">
        <v>680208000000</v>
      </c>
      <c r="F116" s="5">
        <v>661750000000</v>
      </c>
      <c r="G116" s="5">
        <v>687302000000</v>
      </c>
      <c r="I116" s="5">
        <v>661750000000</v>
      </c>
      <c r="J116" s="5">
        <v>1843748000000</v>
      </c>
      <c r="K116" s="5">
        <v>1415162000000</v>
      </c>
      <c r="L116" s="5">
        <v>2318351000000</v>
      </c>
      <c r="M116" s="5">
        <v>1204694000000</v>
      </c>
      <c r="N116" s="5">
        <v>1099907000000</v>
      </c>
      <c r="O116" s="5">
        <v>634203000000</v>
      </c>
      <c r="P116" s="5">
        <v>577170000000</v>
      </c>
    </row>
    <row r="117" spans="3:16" ht="15.5" x14ac:dyDescent="0.35">
      <c r="C117" t="s">
        <v>122</v>
      </c>
      <c r="D117" s="5">
        <v>6995290000000</v>
      </c>
      <c r="E117" s="5">
        <v>6861293000000</v>
      </c>
      <c r="F117" s="5">
        <v>6912942000000</v>
      </c>
      <c r="G117" s="5">
        <v>6860625000000</v>
      </c>
      <c r="I117" s="5">
        <v>6912942000000</v>
      </c>
      <c r="J117" s="5">
        <v>5161220000000</v>
      </c>
      <c r="K117" s="5">
        <v>6015758000000</v>
      </c>
      <c r="L117" s="5">
        <v>5956330000000</v>
      </c>
      <c r="M117" s="5">
        <v>6618287000000</v>
      </c>
      <c r="N117" s="5">
        <v>8132833000000</v>
      </c>
      <c r="O117" s="5">
        <v>8047347000000</v>
      </c>
      <c r="P117" s="5">
        <v>6897809000000</v>
      </c>
    </row>
    <row r="118" spans="3:16" ht="15.5" x14ac:dyDescent="0.35">
      <c r="C118" t="s">
        <v>123</v>
      </c>
      <c r="D118" s="5">
        <v>6995290000000</v>
      </c>
      <c r="E118" s="5">
        <v>6861293000000</v>
      </c>
      <c r="F118" s="5">
        <v>6912942000000</v>
      </c>
      <c r="G118" s="5">
        <v>6860625000000</v>
      </c>
      <c r="I118" s="5">
        <v>6912942000000</v>
      </c>
      <c r="J118" s="5">
        <v>5161220000000</v>
      </c>
      <c r="K118" s="5">
        <v>6015758000000</v>
      </c>
      <c r="L118" s="5">
        <v>5956330000000</v>
      </c>
      <c r="M118" s="5">
        <v>6618287000000</v>
      </c>
      <c r="N118" s="5">
        <v>8132833000000</v>
      </c>
      <c r="O118" s="5">
        <v>8047347000000</v>
      </c>
      <c r="P118" s="5">
        <v>6897809000000</v>
      </c>
    </row>
    <row r="119" spans="3:16" ht="15.5" x14ac:dyDescent="0.35">
      <c r="C119" t="s">
        <v>124</v>
      </c>
    </row>
    <row r="120" spans="3:16" ht="15.5" x14ac:dyDescent="0.35">
      <c r="C120" t="s">
        <v>125</v>
      </c>
      <c r="D120" s="5">
        <v>6326683000000</v>
      </c>
      <c r="E120" s="5">
        <v>6196057000000</v>
      </c>
      <c r="F120" s="5">
        <v>6250263000000</v>
      </c>
      <c r="G120" s="5">
        <v>6199029000000</v>
      </c>
      <c r="I120" s="5">
        <v>6250263000000</v>
      </c>
      <c r="J120" s="5">
        <v>4534502000000</v>
      </c>
      <c r="K120" s="5">
        <v>5547531000000</v>
      </c>
      <c r="L120" s="5">
        <v>5654931000000</v>
      </c>
      <c r="M120" s="5">
        <v>6310390000000</v>
      </c>
      <c r="N120" s="5">
        <v>6297250000000</v>
      </c>
      <c r="O120" s="5">
        <v>5648258000000</v>
      </c>
      <c r="P120" s="5">
        <v>6344845000000</v>
      </c>
    </row>
    <row r="121" spans="3:16" ht="15.5" x14ac:dyDescent="0.35">
      <c r="C121" t="s">
        <v>357</v>
      </c>
      <c r="D121" s="5">
        <v>525376000000</v>
      </c>
      <c r="E121" s="5">
        <v>525908000000</v>
      </c>
      <c r="F121" s="5">
        <v>526914000000</v>
      </c>
      <c r="G121" s="5">
        <v>547932000000</v>
      </c>
      <c r="I121" s="5">
        <v>526914000000</v>
      </c>
      <c r="J121" s="5">
        <v>523944000000</v>
      </c>
      <c r="K121" s="5">
        <v>375846000000</v>
      </c>
      <c r="L121" s="5">
        <v>221147000000</v>
      </c>
      <c r="M121" s="5">
        <v>213004000000</v>
      </c>
      <c r="N121" s="5">
        <v>75342000000</v>
      </c>
      <c r="O121" s="5">
        <v>216567000000</v>
      </c>
      <c r="P121" s="5">
        <v>156400000000</v>
      </c>
    </row>
    <row r="122" spans="3:16" ht="15.5" x14ac:dyDescent="0.35">
      <c r="C122" t="s">
        <v>126</v>
      </c>
      <c r="D122" s="5">
        <v>14031453000000</v>
      </c>
      <c r="E122" s="5">
        <v>13539369000000</v>
      </c>
      <c r="F122" s="5">
        <v>13599346000000</v>
      </c>
      <c r="G122" s="5">
        <v>13967035000000</v>
      </c>
      <c r="I122" s="5">
        <v>13599346000000</v>
      </c>
      <c r="J122" s="5">
        <v>13953221000000</v>
      </c>
      <c r="K122" s="5">
        <v>13974223000000</v>
      </c>
      <c r="L122" s="5">
        <v>14292767000000</v>
      </c>
      <c r="M122" s="5">
        <v>14587253000000</v>
      </c>
      <c r="N122" s="5">
        <v>16303310000000</v>
      </c>
      <c r="O122" s="5">
        <v>16264651000000</v>
      </c>
      <c r="P122" s="5">
        <v>14297091000000</v>
      </c>
    </row>
    <row r="123" spans="3:16" ht="15.5" x14ac:dyDescent="0.35">
      <c r="C123" t="s">
        <v>127</v>
      </c>
    </row>
    <row r="124" spans="3:16" ht="15.5" x14ac:dyDescent="0.35">
      <c r="C124" t="s">
        <v>128</v>
      </c>
      <c r="D124" s="5">
        <v>8562752000000</v>
      </c>
      <c r="E124" s="5">
        <v>8562752000000</v>
      </c>
      <c r="F124" s="5">
        <v>8562752000000</v>
      </c>
      <c r="G124" s="5">
        <v>8562752000000</v>
      </c>
      <c r="I124" s="5">
        <v>8562752000000</v>
      </c>
      <c r="J124" s="5">
        <v>8562752000000</v>
      </c>
      <c r="K124" s="5">
        <v>8562752000000</v>
      </c>
      <c r="L124" s="5">
        <v>8562752000000</v>
      </c>
      <c r="M124" s="5">
        <v>8562752000000</v>
      </c>
      <c r="N124" s="5">
        <v>5544352000000</v>
      </c>
      <c r="O124" s="5">
        <v>4438000000000</v>
      </c>
      <c r="P124" s="5">
        <v>4438000000000</v>
      </c>
    </row>
    <row r="125" spans="3:16" ht="15.5" x14ac:dyDescent="0.35">
      <c r="C125" t="s">
        <v>131</v>
      </c>
      <c r="D125" s="5">
        <v>320851000000</v>
      </c>
      <c r="E125" s="5">
        <v>314078000000</v>
      </c>
      <c r="F125" s="5">
        <v>323233000000</v>
      </c>
      <c r="G125" s="5">
        <v>318249000000</v>
      </c>
      <c r="I125" s="5">
        <v>323233000000</v>
      </c>
      <c r="J125" s="5">
        <v>321126000000</v>
      </c>
      <c r="K125" s="5">
        <v>342314000000</v>
      </c>
      <c r="L125" s="5">
        <v>359873000000</v>
      </c>
      <c r="M125" s="5">
        <v>321397000000</v>
      </c>
      <c r="N125" s="5">
        <v>335725000000</v>
      </c>
      <c r="O125" s="5">
        <v>420521000000</v>
      </c>
      <c r="P125" s="5">
        <v>348367000000</v>
      </c>
    </row>
    <row r="126" spans="3:16" ht="15.5" x14ac:dyDescent="0.35">
      <c r="C126" t="s">
        <v>10</v>
      </c>
      <c r="D126" s="5">
        <v>2577850000000</v>
      </c>
      <c r="E126" s="5">
        <v>2797698000000</v>
      </c>
      <c r="F126" s="5">
        <v>2921019000000</v>
      </c>
      <c r="G126" s="5">
        <v>2926192000000</v>
      </c>
      <c r="I126" s="5">
        <v>2921019000000</v>
      </c>
      <c r="J126" s="5">
        <v>3151127000000</v>
      </c>
      <c r="K126" s="5">
        <v>3981761000000</v>
      </c>
      <c r="L126" s="5">
        <v>3840320000000</v>
      </c>
      <c r="M126" s="5">
        <v>4048853000000</v>
      </c>
      <c r="N126" s="5">
        <v>2740030000000</v>
      </c>
      <c r="O126" s="5">
        <v>3343462000000</v>
      </c>
      <c r="P126" s="5">
        <v>3348191000000</v>
      </c>
    </row>
    <row r="127" spans="3:16" ht="15.5" x14ac:dyDescent="0.35">
      <c r="C127" t="s">
        <v>132</v>
      </c>
      <c r="D127" s="5">
        <v>16609303000000</v>
      </c>
      <c r="E127" s="5">
        <v>16337067000000</v>
      </c>
      <c r="F127" s="5">
        <v>16520365000000</v>
      </c>
      <c r="G127" s="5">
        <v>16893227000000</v>
      </c>
      <c r="I127" s="5">
        <v>16520365000000</v>
      </c>
      <c r="J127" s="5">
        <v>17104348000000</v>
      </c>
      <c r="K127" s="5">
        <v>17955984000000</v>
      </c>
      <c r="L127" s="5">
        <v>18133087000000</v>
      </c>
      <c r="M127" s="5">
        <v>18636106000000</v>
      </c>
      <c r="N127" s="5">
        <v>19043340000000</v>
      </c>
      <c r="O127" s="5">
        <v>19608113000000</v>
      </c>
      <c r="P127" s="5">
        <v>17645282000000</v>
      </c>
    </row>
    <row r="128" spans="3:16" ht="15.5" x14ac:dyDescent="0.35">
      <c r="C128" t="s">
        <v>133</v>
      </c>
      <c r="D128" s="5">
        <v>17125504000</v>
      </c>
      <c r="E128" s="5">
        <v>17125504000</v>
      </c>
      <c r="F128" s="5">
        <v>17125504000</v>
      </c>
      <c r="G128" s="5">
        <v>17125504000</v>
      </c>
      <c r="I128" s="5">
        <v>17125504000</v>
      </c>
      <c r="J128" s="5">
        <v>17125504000</v>
      </c>
      <c r="K128" s="5">
        <v>17125504000</v>
      </c>
      <c r="L128" s="5">
        <v>17125504000</v>
      </c>
      <c r="M128" s="5">
        <v>17125504000</v>
      </c>
      <c r="N128" s="5">
        <v>5544352</v>
      </c>
      <c r="O128" s="5">
        <v>4438000</v>
      </c>
      <c r="P128" s="5">
        <v>4438000</v>
      </c>
    </row>
    <row r="130" spans="2:16" ht="15.5" x14ac:dyDescent="0.35">
      <c r="B130" t="s">
        <v>134</v>
      </c>
      <c r="C130" t="s">
        <v>135</v>
      </c>
      <c r="D130" s="5">
        <v>231983000000</v>
      </c>
      <c r="E130" s="5">
        <v>224842000000</v>
      </c>
      <c r="F130" s="5">
        <v>405107000000</v>
      </c>
      <c r="G130" s="5">
        <v>370570000000</v>
      </c>
      <c r="I130" s="5">
        <v>1116968000000</v>
      </c>
      <c r="J130" s="5">
        <v>2293472000000</v>
      </c>
      <c r="K130" s="5">
        <v>2072769000000</v>
      </c>
      <c r="L130" s="5">
        <v>1865539000000</v>
      </c>
      <c r="M130" s="5">
        <v>882364000000</v>
      </c>
      <c r="N130" s="5">
        <v>1617158000000</v>
      </c>
      <c r="O130" s="5">
        <v>1784889000000</v>
      </c>
      <c r="P130" s="5">
        <v>1239231000000</v>
      </c>
    </row>
    <row r="131" spans="2:16" ht="15.5" x14ac:dyDescent="0.35">
      <c r="C131" t="s">
        <v>136</v>
      </c>
      <c r="D131" s="5">
        <v>2561016000000</v>
      </c>
      <c r="E131" s="5">
        <v>2190617000000</v>
      </c>
      <c r="F131" s="5">
        <v>2870039000000</v>
      </c>
      <c r="G131" s="5">
        <v>2211384000000</v>
      </c>
      <c r="I131" s="5">
        <v>8887183000000</v>
      </c>
      <c r="J131" s="5">
        <v>9607006000000</v>
      </c>
      <c r="K131" s="5">
        <v>9436048000000</v>
      </c>
      <c r="L131" s="5">
        <v>9890791000000</v>
      </c>
      <c r="M131" s="5">
        <v>8729289000000</v>
      </c>
      <c r="N131" s="5">
        <v>8102705000000</v>
      </c>
      <c r="O131" s="5">
        <v>7481634000000</v>
      </c>
      <c r="P131" s="5">
        <v>7189132000000</v>
      </c>
    </row>
    <row r="132" spans="2:16" ht="15.5" x14ac:dyDescent="0.35">
      <c r="C132" t="s">
        <v>500</v>
      </c>
      <c r="D132" s="5">
        <v>-2223522000000</v>
      </c>
      <c r="E132" s="5">
        <v>-1836982000000</v>
      </c>
      <c r="F132" s="5">
        <v>-2228997000000</v>
      </c>
      <c r="G132" s="5">
        <v>-1720188000000</v>
      </c>
      <c r="I132" s="5">
        <v>-7193982000000</v>
      </c>
      <c r="J132" s="5">
        <v>-6782397000000</v>
      </c>
      <c r="K132" s="5">
        <v>-6886187000000</v>
      </c>
      <c r="L132" s="5">
        <v>-7683563000000</v>
      </c>
      <c r="M132" s="5">
        <v>-7418070000000</v>
      </c>
      <c r="N132" s="5">
        <v>-6079672000000</v>
      </c>
      <c r="O132" s="5">
        <v>-5328002000000</v>
      </c>
      <c r="P132" s="5">
        <v>-5702108000000</v>
      </c>
    </row>
    <row r="133" spans="2:16" ht="15.5" x14ac:dyDescent="0.35">
      <c r="C133" t="s">
        <v>139</v>
      </c>
      <c r="D133" s="5">
        <v>-122563000000</v>
      </c>
      <c r="E133" s="5">
        <v>-131995000000</v>
      </c>
      <c r="F133" s="5">
        <v>-243174000000</v>
      </c>
      <c r="G133" s="5">
        <v>-128992000000</v>
      </c>
      <c r="I133" s="5">
        <v>-617033000000</v>
      </c>
      <c r="J133" s="5">
        <v>-522062000000</v>
      </c>
      <c r="K133" s="5">
        <v>-516685000000</v>
      </c>
      <c r="L133" s="5">
        <v>-472705000000</v>
      </c>
      <c r="M133" s="5">
        <v>-436942000000</v>
      </c>
      <c r="N133" s="5">
        <v>-410784000000</v>
      </c>
      <c r="O133" s="5">
        <v>-357241000000</v>
      </c>
      <c r="P133" s="5">
        <v>-270213000000</v>
      </c>
    </row>
    <row r="134" spans="2:16" ht="15.5" x14ac:dyDescent="0.35">
      <c r="C134" t="s">
        <v>363</v>
      </c>
      <c r="D134" s="5">
        <v>7919000000</v>
      </c>
      <c r="E134" s="5">
        <v>-7919000000</v>
      </c>
      <c r="F134" s="5">
        <v>-26048000000</v>
      </c>
      <c r="G134" s="5">
        <v>197000000</v>
      </c>
      <c r="I134" s="5">
        <v>-26137000000</v>
      </c>
      <c r="J134" s="5">
        <v>-28117000000</v>
      </c>
      <c r="K134" s="5">
        <v>-27439000000</v>
      </c>
      <c r="L134" s="5">
        <v>-35604000000</v>
      </c>
      <c r="M134" s="5">
        <v>-5682000000</v>
      </c>
      <c r="N134" s="5">
        <v>-8251000000</v>
      </c>
      <c r="O134" s="5">
        <v>-28611000000</v>
      </c>
      <c r="P134" s="5">
        <v>-6879000000</v>
      </c>
    </row>
    <row r="135" spans="2:16" ht="15.5" x14ac:dyDescent="0.35">
      <c r="C135" t="s">
        <v>566</v>
      </c>
      <c r="E135" s="5">
        <v>3474000000</v>
      </c>
      <c r="F135" s="5">
        <v>25223000000</v>
      </c>
      <c r="I135" s="5">
        <v>25223000000</v>
      </c>
      <c r="K135" s="5">
        <v>55418000000</v>
      </c>
      <c r="L135" s="5">
        <v>140195000000</v>
      </c>
    </row>
    <row r="136" spans="2:16" ht="15.5" x14ac:dyDescent="0.35">
      <c r="C136" t="s">
        <v>447</v>
      </c>
      <c r="D136" s="5">
        <v>9133000000</v>
      </c>
      <c r="E136" s="5">
        <v>7647000000</v>
      </c>
      <c r="F136" s="5">
        <v>8064000000</v>
      </c>
      <c r="G136" s="5">
        <v>8169000000</v>
      </c>
      <c r="I136" s="5">
        <v>41714000000</v>
      </c>
      <c r="J136" s="5">
        <v>19042000000</v>
      </c>
      <c r="K136" s="5">
        <v>11614000000</v>
      </c>
      <c r="L136" s="5">
        <v>26425000000</v>
      </c>
      <c r="M136" s="5">
        <v>13769000000</v>
      </c>
      <c r="N136" s="5">
        <v>13160000000</v>
      </c>
      <c r="O136" s="5">
        <v>17109000000</v>
      </c>
      <c r="P136" s="5">
        <v>29299000000</v>
      </c>
    </row>
    <row r="137" spans="2:16" ht="15.5" x14ac:dyDescent="0.35">
      <c r="C137" t="s">
        <v>144</v>
      </c>
      <c r="D137" s="5">
        <v>-63627000000</v>
      </c>
      <c r="E137" s="5">
        <v>-296932000000</v>
      </c>
      <c r="F137" s="5">
        <v>-117958000000</v>
      </c>
      <c r="G137" s="5">
        <v>-307278000000</v>
      </c>
      <c r="I137" s="5">
        <v>-867102000000</v>
      </c>
      <c r="J137" s="5">
        <v>-1799076000000</v>
      </c>
      <c r="K137" s="5">
        <v>-1676602000000</v>
      </c>
      <c r="L137" s="5">
        <v>-740651000000</v>
      </c>
      <c r="M137" s="5">
        <v>773155000000</v>
      </c>
      <c r="N137" s="5">
        <v>-1323120000000</v>
      </c>
      <c r="O137" s="5">
        <v>-1093801000000</v>
      </c>
      <c r="P137" s="5">
        <v>-820733000000</v>
      </c>
    </row>
    <row r="138" spans="2:16" ht="15.5" x14ac:dyDescent="0.35">
      <c r="C138" t="s">
        <v>145</v>
      </c>
      <c r="D138" s="5">
        <v>-123497000000</v>
      </c>
      <c r="E138" s="5">
        <v>-45508000000</v>
      </c>
      <c r="F138" s="5">
        <v>-165634000000</v>
      </c>
      <c r="G138" s="5">
        <v>-51584000000</v>
      </c>
      <c r="I138" s="5">
        <v>-331090000000</v>
      </c>
      <c r="J138" s="5">
        <v>-399040000000</v>
      </c>
      <c r="K138" s="5">
        <v>-315237000000</v>
      </c>
      <c r="L138" s="5">
        <v>-1110519000000</v>
      </c>
      <c r="M138" s="5">
        <v>-1614143000000</v>
      </c>
      <c r="N138" s="5">
        <v>-350500000000</v>
      </c>
      <c r="O138" s="5">
        <v>-542914000000</v>
      </c>
      <c r="P138" s="5">
        <v>-870018000000</v>
      </c>
    </row>
    <row r="139" spans="2:16" ht="15.5" x14ac:dyDescent="0.35">
      <c r="C139" t="s">
        <v>720</v>
      </c>
      <c r="D139" s="5">
        <v>-117814000000</v>
      </c>
      <c r="E139" s="5">
        <v>-52213000000</v>
      </c>
      <c r="F139" s="5">
        <v>-181415000000</v>
      </c>
      <c r="G139" s="5">
        <v>-51584000000</v>
      </c>
      <c r="I139" s="5">
        <v>-357151000000</v>
      </c>
      <c r="J139" s="5">
        <v>-374731000000</v>
      </c>
      <c r="K139" s="5">
        <v>-255144000000</v>
      </c>
      <c r="L139" s="5">
        <v>-1121620000000</v>
      </c>
      <c r="M139" s="5">
        <v>-1644741000000</v>
      </c>
      <c r="N139" s="5">
        <v>-285176000000</v>
      </c>
      <c r="O139" s="5">
        <v>-467908000000</v>
      </c>
      <c r="P139" s="5">
        <v>-483549000000</v>
      </c>
    </row>
    <row r="140" spans="2:16" ht="15.5" x14ac:dyDescent="0.35">
      <c r="C140" t="s">
        <v>326</v>
      </c>
      <c r="D140" s="5">
        <v>-5683000000</v>
      </c>
      <c r="E140" s="5">
        <v>6705000000</v>
      </c>
      <c r="F140" s="5">
        <v>-10280000000</v>
      </c>
      <c r="K140" s="5">
        <v>8741000000</v>
      </c>
      <c r="L140" s="5">
        <v>11594000000</v>
      </c>
      <c r="M140" s="5">
        <v>48828000000</v>
      </c>
      <c r="N140" s="5">
        <v>3681000000</v>
      </c>
      <c r="O140" s="5">
        <v>35014000000</v>
      </c>
      <c r="P140" s="5">
        <v>9671000000</v>
      </c>
    </row>
    <row r="141" spans="2:16" ht="15.5" x14ac:dyDescent="0.35">
      <c r="C141" t="s">
        <v>504</v>
      </c>
      <c r="F141" s="5">
        <v>-2580000000</v>
      </c>
      <c r="I141" s="5">
        <v>-2580000000</v>
      </c>
      <c r="J141" s="5">
        <v>-5268000000</v>
      </c>
      <c r="K141" s="5">
        <v>-68834000000</v>
      </c>
      <c r="L141" s="5">
        <v>-493000000</v>
      </c>
      <c r="M141" s="5">
        <v>-18230000000</v>
      </c>
      <c r="N141" s="5">
        <v>-3310000000</v>
      </c>
      <c r="O141" s="5">
        <v>-32491000000</v>
      </c>
      <c r="P141" s="5">
        <v>-99033000000</v>
      </c>
    </row>
    <row r="142" spans="2:16" ht="15.5" x14ac:dyDescent="0.35">
      <c r="C142" t="s">
        <v>721</v>
      </c>
    </row>
    <row r="143" spans="2:16" ht="15.5" x14ac:dyDescent="0.35">
      <c r="C143" t="s">
        <v>399</v>
      </c>
      <c r="F143" s="5">
        <v>23644000000</v>
      </c>
      <c r="I143" s="5">
        <v>23644000000</v>
      </c>
      <c r="J143" s="5">
        <v>7307000000</v>
      </c>
    </row>
    <row r="144" spans="2:16" ht="15.5" x14ac:dyDescent="0.35">
      <c r="C144" t="s">
        <v>150</v>
      </c>
      <c r="F144" s="5">
        <v>4997000000</v>
      </c>
      <c r="I144" s="5">
        <v>4997000000</v>
      </c>
    </row>
    <row r="145" spans="3:16" ht="15.5" x14ac:dyDescent="0.35">
      <c r="C145" t="s">
        <v>722</v>
      </c>
      <c r="J145" s="5">
        <v>4650000000</v>
      </c>
    </row>
    <row r="146" spans="3:16" ht="15.5" x14ac:dyDescent="0.35">
      <c r="C146" t="s">
        <v>588</v>
      </c>
      <c r="J146" s="5">
        <v>-30998000000</v>
      </c>
    </row>
    <row r="147" spans="3:16" ht="15.5" x14ac:dyDescent="0.35">
      <c r="C147" t="s">
        <v>267</v>
      </c>
      <c r="N147" s="5">
        <v>-65695000000</v>
      </c>
      <c r="O147" s="5">
        <v>-77529000000</v>
      </c>
      <c r="P147" s="5">
        <v>-297107000000</v>
      </c>
    </row>
    <row r="148" spans="3:16" ht="15.5" x14ac:dyDescent="0.35">
      <c r="C148" t="s">
        <v>153</v>
      </c>
      <c r="D148" s="5">
        <v>-63627000000</v>
      </c>
      <c r="E148" s="5">
        <v>-296932000000</v>
      </c>
      <c r="F148" s="5">
        <v>-117958000000</v>
      </c>
      <c r="G148" s="5">
        <v>-307278000000</v>
      </c>
      <c r="I148" s="5">
        <v>-867102000000</v>
      </c>
      <c r="J148" s="5">
        <v>-1799076000000</v>
      </c>
      <c r="K148" s="5">
        <v>-1676602000000</v>
      </c>
      <c r="L148" s="5">
        <v>-740651000000</v>
      </c>
      <c r="M148" s="5">
        <v>773155000000</v>
      </c>
      <c r="N148" s="5">
        <v>-1323120000000</v>
      </c>
      <c r="O148" s="5">
        <v>-1093801000000</v>
      </c>
      <c r="P148" s="5">
        <v>-820733000000</v>
      </c>
    </row>
    <row r="149" spans="3:16" ht="15.5" x14ac:dyDescent="0.35">
      <c r="C149" t="s">
        <v>723</v>
      </c>
      <c r="M149" s="5">
        <v>1127516000000</v>
      </c>
    </row>
    <row r="150" spans="3:16" ht="15.5" x14ac:dyDescent="0.35">
      <c r="C150" t="s">
        <v>129</v>
      </c>
    </row>
    <row r="151" spans="3:16" ht="15.5" x14ac:dyDescent="0.35">
      <c r="C151" t="s">
        <v>724</v>
      </c>
      <c r="E151" s="5">
        <v>13932000000</v>
      </c>
      <c r="F151" s="5">
        <v>-13932000000</v>
      </c>
      <c r="G151" s="5">
        <v>4000000</v>
      </c>
      <c r="I151" s="5">
        <v>-13932000000</v>
      </c>
    </row>
    <row r="152" spans="3:16" ht="15.5" x14ac:dyDescent="0.35">
      <c r="C152" t="s">
        <v>725</v>
      </c>
      <c r="D152" s="5">
        <v>397000000</v>
      </c>
      <c r="E152" s="5">
        <v>-380000000</v>
      </c>
      <c r="F152" s="5">
        <v>86227000000</v>
      </c>
      <c r="G152" s="5">
        <v>18386000000</v>
      </c>
      <c r="I152" s="5">
        <v>6674000000</v>
      </c>
      <c r="J152" s="5">
        <v>-1400000000</v>
      </c>
      <c r="K152" s="5">
        <v>1989000000</v>
      </c>
      <c r="L152" s="5">
        <v>123262000000</v>
      </c>
    </row>
    <row r="153" spans="3:16" ht="15.5" x14ac:dyDescent="0.35">
      <c r="C153" t="s">
        <v>726</v>
      </c>
      <c r="F153" s="5">
        <v>-16618000000</v>
      </c>
      <c r="G153" s="5">
        <v>-5217000000</v>
      </c>
      <c r="I153" s="5">
        <v>-21835000000</v>
      </c>
    </row>
    <row r="154" spans="3:16" ht="15.5" x14ac:dyDescent="0.35">
      <c r="C154" t="s">
        <v>655</v>
      </c>
      <c r="K154" s="5">
        <v>-18030000000</v>
      </c>
      <c r="L154" s="5">
        <v>-69188000000</v>
      </c>
      <c r="M154" s="5">
        <v>53907000000</v>
      </c>
      <c r="N154" s="5">
        <v>273619000000</v>
      </c>
      <c r="O154" s="5">
        <v>435679000000</v>
      </c>
    </row>
    <row r="155" spans="3:16" ht="15.5" x14ac:dyDescent="0.35">
      <c r="C155" t="s">
        <v>598</v>
      </c>
      <c r="F155" s="5">
        <v>268171000000</v>
      </c>
      <c r="G155" s="5">
        <v>25000000</v>
      </c>
      <c r="I155" s="5">
        <v>7125587000000</v>
      </c>
      <c r="J155" s="5">
        <v>253143000000</v>
      </c>
      <c r="K155" s="5">
        <v>101000000</v>
      </c>
      <c r="L155" s="5">
        <v>990479000000</v>
      </c>
      <c r="M155" s="5">
        <v>4763594000000</v>
      </c>
      <c r="N155" s="5">
        <v>192941000000</v>
      </c>
      <c r="O155" s="5">
        <v>24785000000</v>
      </c>
      <c r="P155" s="5">
        <v>366030000000</v>
      </c>
    </row>
    <row r="156" spans="3:16" ht="15.5" x14ac:dyDescent="0.35">
      <c r="C156" t="s">
        <v>597</v>
      </c>
      <c r="D156" s="5">
        <v>2154000000</v>
      </c>
      <c r="E156" s="5">
        <v>-138918000000</v>
      </c>
      <c r="F156" s="5">
        <v>-203511000000</v>
      </c>
      <c r="G156" s="5">
        <v>-197045000000</v>
      </c>
      <c r="I156" s="5">
        <v>-6752564000000</v>
      </c>
      <c r="J156" s="5">
        <v>-1123097000000</v>
      </c>
      <c r="K156" s="5">
        <v>-948863000000</v>
      </c>
      <c r="L156" s="5">
        <v>-1179340000000</v>
      </c>
      <c r="M156" s="5">
        <v>-4617099000000</v>
      </c>
      <c r="N156" s="5">
        <v>-1083923000000</v>
      </c>
      <c r="O156" s="5">
        <v>-651360000000</v>
      </c>
      <c r="P156" s="5">
        <v>-642654000000</v>
      </c>
    </row>
    <row r="157" spans="3:16" ht="15.5" x14ac:dyDescent="0.35">
      <c r="C157" t="s">
        <v>727</v>
      </c>
      <c r="J157" s="5">
        <v>-4550000000</v>
      </c>
      <c r="K157" s="5">
        <v>-7488000000</v>
      </c>
      <c r="L157" s="5">
        <v>-34464000000</v>
      </c>
      <c r="M157" s="5">
        <v>-48469000000</v>
      </c>
      <c r="N157" s="5">
        <v>-43005000000</v>
      </c>
      <c r="O157" s="5">
        <v>-43132000000</v>
      </c>
      <c r="P157" s="5">
        <v>-85995000000</v>
      </c>
    </row>
    <row r="158" spans="3:16" ht="15.5" x14ac:dyDescent="0.35">
      <c r="C158" t="s">
        <v>154</v>
      </c>
      <c r="D158" s="5">
        <v>19064000000</v>
      </c>
      <c r="E158" s="5">
        <v>-21237000000</v>
      </c>
      <c r="F158" s="5">
        <v>-17803000000</v>
      </c>
      <c r="G158" s="5">
        <v>-11975000000</v>
      </c>
      <c r="I158" s="5">
        <v>-92101000000</v>
      </c>
      <c r="J158" s="5">
        <v>-80887000000</v>
      </c>
      <c r="K158" s="5">
        <v>-62046000000</v>
      </c>
      <c r="L158" s="5">
        <v>-77221000000</v>
      </c>
      <c r="M158" s="5">
        <v>-86683000000</v>
      </c>
      <c r="N158" s="5">
        <v>-86154000000</v>
      </c>
      <c r="O158" s="5">
        <v>-58588000000</v>
      </c>
      <c r="P158" s="5">
        <v>-43505000000</v>
      </c>
    </row>
    <row r="159" spans="3:16" ht="15.5" x14ac:dyDescent="0.35">
      <c r="C159" t="s">
        <v>728</v>
      </c>
      <c r="D159" s="5">
        <v>-151047000000</v>
      </c>
      <c r="E159" s="5">
        <v>-133149000000</v>
      </c>
      <c r="F159" s="5">
        <v>-172462000000</v>
      </c>
      <c r="G159" s="5">
        <v>-171340000000</v>
      </c>
      <c r="I159" s="5">
        <v>-686146000000</v>
      </c>
      <c r="J159" s="5">
        <v>-685606000000</v>
      </c>
      <c r="K159" s="5">
        <v>-798094000000</v>
      </c>
      <c r="L159" s="5">
        <v>-628291000000</v>
      </c>
      <c r="M159" s="5">
        <v>-680819000000</v>
      </c>
      <c r="N159" s="5">
        <v>-663077000000</v>
      </c>
      <c r="O159" s="5">
        <v>-731924000000</v>
      </c>
      <c r="P159" s="5">
        <v>-756460000000</v>
      </c>
    </row>
    <row r="160" spans="3:16" ht="15.5" x14ac:dyDescent="0.35">
      <c r="C160" t="s">
        <v>163</v>
      </c>
      <c r="D160" s="5">
        <v>44859000000</v>
      </c>
      <c r="E160" s="5">
        <v>-117598000000</v>
      </c>
      <c r="F160" s="5">
        <v>121515000000</v>
      </c>
      <c r="G160" s="5">
        <v>11708000000</v>
      </c>
      <c r="I160" s="5">
        <v>-81224000000</v>
      </c>
      <c r="J160" s="5">
        <v>95356000000</v>
      </c>
      <c r="K160" s="5">
        <v>80930000000</v>
      </c>
      <c r="L160" s="5">
        <v>14369000000</v>
      </c>
      <c r="M160" s="5">
        <v>41376000000</v>
      </c>
      <c r="N160" s="5">
        <v>-56462000000</v>
      </c>
      <c r="O160" s="5">
        <v>148174000000</v>
      </c>
      <c r="P160" s="5">
        <v>-451520000000</v>
      </c>
    </row>
    <row r="161" spans="2:16" ht="15.5" x14ac:dyDescent="0.35">
      <c r="C161" t="s">
        <v>729</v>
      </c>
      <c r="I161" s="5">
        <v>3504000000</v>
      </c>
      <c r="J161" s="5">
        <v>28000000</v>
      </c>
      <c r="K161" s="5">
        <v>-22016000000</v>
      </c>
      <c r="L161" s="5">
        <v>22262000000</v>
      </c>
      <c r="M161" s="5">
        <v>8326000000</v>
      </c>
      <c r="N161" s="5">
        <v>4812000000</v>
      </c>
      <c r="O161" s="5">
        <v>-18144000000</v>
      </c>
      <c r="P161" s="5">
        <v>15131000000</v>
      </c>
    </row>
    <row r="162" spans="2:16" ht="15.5" x14ac:dyDescent="0.35">
      <c r="C162" t="s">
        <v>349</v>
      </c>
      <c r="D162" s="5">
        <v>44859000000</v>
      </c>
      <c r="E162" s="5">
        <v>-117598000000</v>
      </c>
      <c r="F162" s="5">
        <v>121515000000</v>
      </c>
      <c r="G162" s="5">
        <v>11708000000</v>
      </c>
      <c r="I162" s="5">
        <v>-81224000000</v>
      </c>
      <c r="J162" s="5">
        <v>95356000000</v>
      </c>
      <c r="K162" s="5">
        <v>80930000000</v>
      </c>
      <c r="L162" s="5">
        <v>14369000000</v>
      </c>
      <c r="M162" s="5">
        <v>41376000000</v>
      </c>
      <c r="N162" s="5">
        <v>-56462000000</v>
      </c>
      <c r="O162" s="5">
        <v>148174000000</v>
      </c>
      <c r="P162" s="5">
        <v>-451520000000</v>
      </c>
    </row>
    <row r="163" spans="2:16" ht="15.5" x14ac:dyDescent="0.35">
      <c r="C163" t="s">
        <v>164</v>
      </c>
      <c r="E163" s="5">
        <v>562778000000</v>
      </c>
      <c r="I163" s="5">
        <v>640498000000</v>
      </c>
      <c r="J163" s="5">
        <v>545114000000</v>
      </c>
      <c r="K163" s="5">
        <v>486200000000</v>
      </c>
      <c r="L163" s="5">
        <v>449569000000</v>
      </c>
      <c r="M163" s="5">
        <v>399867000000</v>
      </c>
      <c r="N163" s="5">
        <v>451517000000</v>
      </c>
      <c r="O163" s="5">
        <v>321487000000</v>
      </c>
      <c r="P163" s="5">
        <v>757876000000</v>
      </c>
    </row>
    <row r="164" spans="2:16" ht="15.5" x14ac:dyDescent="0.35">
      <c r="C164" t="s">
        <v>166</v>
      </c>
      <c r="D164" s="5">
        <v>61233000000</v>
      </c>
      <c r="E164" s="5">
        <v>447855000000</v>
      </c>
      <c r="F164" s="5">
        <v>127335000000</v>
      </c>
      <c r="G164" s="5">
        <v>18511000000</v>
      </c>
      <c r="I164" s="5">
        <v>562778000000</v>
      </c>
      <c r="J164" s="5">
        <v>640498000000</v>
      </c>
      <c r="K164" s="5">
        <v>545114000000</v>
      </c>
      <c r="L164" s="5">
        <v>486200000000</v>
      </c>
      <c r="M164" s="5">
        <v>449569000000</v>
      </c>
      <c r="N164" s="5">
        <v>399867000000</v>
      </c>
      <c r="O164" s="5">
        <v>451517000000</v>
      </c>
      <c r="P164" s="5">
        <v>321487000000</v>
      </c>
    </row>
    <row r="166" spans="2:16" ht="15.5" x14ac:dyDescent="0.35">
      <c r="B166" t="s">
        <v>167</v>
      </c>
      <c r="C166" t="s">
        <v>12</v>
      </c>
      <c r="D166" s="6">
        <v>17129999999.999998</v>
      </c>
      <c r="E166" s="6">
        <v>17129999999.999998</v>
      </c>
      <c r="F166" s="6">
        <v>17129999999.999998</v>
      </c>
      <c r="G166" s="6">
        <v>17129999999.999998</v>
      </c>
      <c r="I166" s="6">
        <v>17129999999.999998</v>
      </c>
      <c r="J166" s="6">
        <v>17129999999.999998</v>
      </c>
      <c r="K166" s="6">
        <v>17129999999.999998</v>
      </c>
      <c r="L166" s="6">
        <v>17129999999.999998</v>
      </c>
      <c r="M166" s="6">
        <v>17129999999.999998</v>
      </c>
      <c r="N166" s="5">
        <v>10000000</v>
      </c>
      <c r="O166" s="5">
        <v>0</v>
      </c>
      <c r="P166" s="5">
        <v>0</v>
      </c>
    </row>
    <row r="167" spans="2:16" ht="15.5" x14ac:dyDescent="0.35">
      <c r="C167" t="s">
        <v>168</v>
      </c>
      <c r="D167" s="6">
        <v>-9.74</v>
      </c>
      <c r="E167" s="6">
        <v>-5.15</v>
      </c>
      <c r="F167" s="6">
        <v>2.13</v>
      </c>
      <c r="G167" s="6">
        <v>-1.0900000000000001</v>
      </c>
    </row>
    <row r="168" spans="2:16" ht="15.5" x14ac:dyDescent="0.35">
      <c r="C168" t="s">
        <v>169</v>
      </c>
      <c r="D168" s="6">
        <v>-80.08</v>
      </c>
      <c r="E168" s="6">
        <v>-145.63</v>
      </c>
      <c r="F168" s="6">
        <v>401.41</v>
      </c>
      <c r="G168" s="6">
        <v>-747.71</v>
      </c>
    </row>
    <row r="169" spans="2:16" ht="15.5" x14ac:dyDescent="0.35">
      <c r="C169" t="s">
        <v>63</v>
      </c>
      <c r="D169" s="6">
        <v>5.33</v>
      </c>
      <c r="E169" s="6">
        <v>6.19</v>
      </c>
      <c r="F169" s="6">
        <v>5.75</v>
      </c>
      <c r="G169" s="6">
        <v>5.9</v>
      </c>
    </row>
    <row r="170" spans="2:16" ht="15.5" x14ac:dyDescent="0.35">
      <c r="C170" t="s">
        <v>170</v>
      </c>
      <c r="D170" s="5">
        <v>400460000000</v>
      </c>
      <c r="E170" s="5">
        <v>300280000000</v>
      </c>
      <c r="F170" s="5">
        <v>437020000000</v>
      </c>
      <c r="G170" s="5">
        <v>556030000000</v>
      </c>
    </row>
    <row r="171" spans="2:16" ht="15.5" x14ac:dyDescent="0.35">
      <c r="C171" t="s">
        <v>171</v>
      </c>
      <c r="D171" s="6">
        <v>-0.01</v>
      </c>
      <c r="E171" s="6">
        <v>-5.4000000000000003E-3</v>
      </c>
      <c r="F171" s="6">
        <v>2.2000000000000001E-3</v>
      </c>
      <c r="G171" s="6">
        <v>-1.1000000000000001E-3</v>
      </c>
    </row>
    <row r="172" spans="2:16" ht="15.5" x14ac:dyDescent="0.35">
      <c r="C172" t="s">
        <v>172</v>
      </c>
      <c r="D172" s="6">
        <v>-7.3899999999999993E-2</v>
      </c>
      <c r="E172" s="6">
        <v>-3.5499999999999997E-2</v>
      </c>
      <c r="F172" s="6">
        <v>1.41E-2</v>
      </c>
      <c r="G172" s="6">
        <v>-7.0999999999999995E-3</v>
      </c>
    </row>
    <row r="173" spans="2:16" ht="15.5" x14ac:dyDescent="0.35">
      <c r="C173" t="s">
        <v>173</v>
      </c>
      <c r="D173" s="6">
        <v>1.9099999999999999E-2</v>
      </c>
      <c r="E173" s="6">
        <v>9.1000000000000004E-3</v>
      </c>
      <c r="F173" s="6">
        <v>2.3399999999999997E-2</v>
      </c>
      <c r="G173" s="6">
        <v>3.5400000000000001E-2</v>
      </c>
    </row>
    <row r="174" spans="2:16" ht="15.5" x14ac:dyDescent="0.35">
      <c r="C174" t="s">
        <v>174</v>
      </c>
      <c r="D174" s="6">
        <v>1.18</v>
      </c>
      <c r="E174" s="6">
        <v>0.67</v>
      </c>
      <c r="F174" s="6">
        <v>1.62</v>
      </c>
      <c r="G174" s="6">
        <v>2.0299999999999998</v>
      </c>
    </row>
    <row r="175" spans="2:16" ht="15.5" x14ac:dyDescent="0.35">
      <c r="C175" t="s">
        <v>175</v>
      </c>
      <c r="D175" s="5">
        <v>2578000000000</v>
      </c>
      <c r="E175" s="5">
        <v>2798000000000</v>
      </c>
      <c r="F175" s="5">
        <v>2921000000000</v>
      </c>
      <c r="G175" s="5">
        <v>2926000000000</v>
      </c>
    </row>
    <row r="176" spans="2:16" ht="15.5" x14ac:dyDescent="0.35">
      <c r="C176" t="s">
        <v>176</v>
      </c>
      <c r="D176" s="6">
        <v>5.92</v>
      </c>
      <c r="E176" s="6">
        <v>5.17</v>
      </c>
      <c r="F176" s="6">
        <v>5.64</v>
      </c>
      <c r="G176" s="6">
        <v>5.35</v>
      </c>
    </row>
    <row r="177" spans="3:16" ht="15.5" x14ac:dyDescent="0.35">
      <c r="C177" t="s">
        <v>177</v>
      </c>
      <c r="D177" s="6">
        <v>131.79</v>
      </c>
      <c r="E177" s="6">
        <v>145.02000000000001</v>
      </c>
      <c r="F177" s="6">
        <v>151.69</v>
      </c>
      <c r="G177" s="6">
        <v>152.28</v>
      </c>
    </row>
    <row r="178" spans="3:16" ht="15.5" x14ac:dyDescent="0.35">
      <c r="C178" t="s">
        <v>178</v>
      </c>
      <c r="D178" s="6">
        <v>5.92</v>
      </c>
      <c r="E178" s="6">
        <v>5.17</v>
      </c>
      <c r="F178" s="6">
        <v>5.64</v>
      </c>
      <c r="G178" s="6">
        <v>5.35</v>
      </c>
    </row>
    <row r="179" spans="3:16" ht="15.5" x14ac:dyDescent="0.35">
      <c r="C179" t="s">
        <v>179</v>
      </c>
      <c r="D179" s="6">
        <v>131.79</v>
      </c>
      <c r="E179" s="6">
        <v>145.02000000000001</v>
      </c>
      <c r="F179" s="6">
        <v>151.69</v>
      </c>
      <c r="G179" s="6">
        <v>152.28</v>
      </c>
    </row>
    <row r="180" spans="3:16" ht="15.5" x14ac:dyDescent="0.35">
      <c r="C180" t="s">
        <v>180</v>
      </c>
      <c r="D180" s="5">
        <v>2423000000000</v>
      </c>
      <c r="E180" s="5">
        <v>2312000000000</v>
      </c>
      <c r="F180" s="5">
        <v>2323000000000</v>
      </c>
      <c r="G180" s="5">
        <v>2396000000000</v>
      </c>
    </row>
    <row r="181" spans="3:16" ht="15.5" x14ac:dyDescent="0.35">
      <c r="C181" t="s">
        <v>181</v>
      </c>
      <c r="D181" s="5">
        <v>6172000000000</v>
      </c>
      <c r="E181" s="5">
        <v>6023000000000</v>
      </c>
      <c r="F181" s="5">
        <v>6113000000000</v>
      </c>
      <c r="G181" s="5">
        <v>6045000000000</v>
      </c>
    </row>
    <row r="182" spans="3:16" ht="15.5" x14ac:dyDescent="0.35">
      <c r="C182" t="s">
        <v>182</v>
      </c>
      <c r="D182" s="5">
        <v>2257000000000</v>
      </c>
      <c r="E182" s="5">
        <v>2484000000000</v>
      </c>
      <c r="F182" s="5">
        <v>2598000000000</v>
      </c>
      <c r="G182" s="5">
        <v>2608000000000</v>
      </c>
    </row>
    <row r="183" spans="3:16" ht="15.5" x14ac:dyDescent="0.35">
      <c r="C183" t="s">
        <v>24</v>
      </c>
      <c r="D183" s="5">
        <v>8595000000000</v>
      </c>
      <c r="E183" s="5">
        <v>8335000000000</v>
      </c>
      <c r="F183" s="5">
        <v>8436000000000</v>
      </c>
      <c r="G183" s="5">
        <v>8441000000000</v>
      </c>
    </row>
    <row r="184" spans="3:16" ht="15.5" x14ac:dyDescent="0.35">
      <c r="C184" t="s">
        <v>21</v>
      </c>
      <c r="D184" s="5">
        <v>8086000000000</v>
      </c>
      <c r="E184" s="5">
        <v>7888000000000</v>
      </c>
      <c r="F184" s="5">
        <v>7873000000000</v>
      </c>
      <c r="G184" s="5">
        <v>8006000000000</v>
      </c>
    </row>
    <row r="185" spans="3:16" ht="15.5" x14ac:dyDescent="0.35">
      <c r="C185" t="s">
        <v>183</v>
      </c>
      <c r="D185" s="5">
        <v>-3499000000000</v>
      </c>
      <c r="E185" s="5">
        <v>-3509000000000</v>
      </c>
      <c r="F185" s="5">
        <v>-3447000000000</v>
      </c>
      <c r="G185" s="5">
        <v>-3433000000000</v>
      </c>
    </row>
    <row r="186" spans="3:16" ht="15.5" x14ac:dyDescent="0.35">
      <c r="C186" t="s">
        <v>184</v>
      </c>
      <c r="D186" s="5">
        <v>232000000000</v>
      </c>
      <c r="E186" s="5">
        <v>225000000000</v>
      </c>
      <c r="F186" s="5">
        <v>405000000000</v>
      </c>
      <c r="G186" s="5">
        <v>371000000000</v>
      </c>
    </row>
    <row r="187" spans="3:16" ht="15.5" x14ac:dyDescent="0.35">
      <c r="C187" t="s">
        <v>185</v>
      </c>
      <c r="F187" s="5">
        <v>-3000000000</v>
      </c>
    </row>
    <row r="188" spans="3:16" ht="15.5" x14ac:dyDescent="0.35">
      <c r="C188" t="s">
        <v>13</v>
      </c>
      <c r="D188" s="5">
        <v>232000000000</v>
      </c>
      <c r="E188" s="5">
        <v>225000000000</v>
      </c>
      <c r="F188" s="5">
        <v>403000000000</v>
      </c>
      <c r="G188" s="5">
        <v>371000000000</v>
      </c>
    </row>
    <row r="189" spans="3:16" ht="15.5" x14ac:dyDescent="0.35">
      <c r="C189" t="s">
        <v>16</v>
      </c>
      <c r="D189" s="6">
        <v>13.55</v>
      </c>
      <c r="E189" s="6">
        <v>13.13</v>
      </c>
      <c r="F189" s="6">
        <v>23.5</v>
      </c>
      <c r="G189" s="6">
        <v>21.64</v>
      </c>
    </row>
    <row r="190" spans="3:16" ht="15.5" x14ac:dyDescent="0.35">
      <c r="C190" t="s">
        <v>48</v>
      </c>
      <c r="I190" s="6">
        <v>-8.77</v>
      </c>
      <c r="J190" s="6">
        <v>-41.82</v>
      </c>
      <c r="K190" s="6">
        <v>9.0399999999999991</v>
      </c>
      <c r="L190" s="6">
        <v>-5.22</v>
      </c>
      <c r="M190" s="6">
        <v>12.94</v>
      </c>
      <c r="N190" s="5">
        <v>85013</v>
      </c>
      <c r="O190" s="6">
        <v>-13630.69</v>
      </c>
      <c r="P190" s="6">
        <v>-188934.43</v>
      </c>
    </row>
    <row r="191" spans="3:16" ht="15.5" x14ac:dyDescent="0.35">
      <c r="C191" t="s">
        <v>62</v>
      </c>
      <c r="I191" s="6">
        <v>-97.49</v>
      </c>
      <c r="J191" s="6">
        <v>-21.04</v>
      </c>
      <c r="K191" s="6">
        <v>118.36</v>
      </c>
      <c r="L191" s="6">
        <v>-173.37</v>
      </c>
      <c r="M191" s="6">
        <v>85.39</v>
      </c>
      <c r="N191" s="5">
        <v>0</v>
      </c>
      <c r="O191" s="5">
        <v>0</v>
      </c>
      <c r="P191" s="5">
        <v>0</v>
      </c>
    </row>
    <row r="192" spans="3:16" ht="15.5" x14ac:dyDescent="0.35">
      <c r="C192" t="s">
        <v>65</v>
      </c>
      <c r="I192" s="6">
        <v>1.63</v>
      </c>
      <c r="J192" s="6">
        <v>1.7</v>
      </c>
      <c r="K192" s="6">
        <v>1.91</v>
      </c>
      <c r="L192" s="6">
        <v>1.6</v>
      </c>
      <c r="M192" s="6">
        <v>2.29</v>
      </c>
      <c r="N192" s="5">
        <v>0</v>
      </c>
      <c r="O192" s="5">
        <v>0</v>
      </c>
      <c r="P192" s="5">
        <v>0</v>
      </c>
    </row>
    <row r="193" spans="3:16" ht="15.5" x14ac:dyDescent="0.35">
      <c r="C193" t="s">
        <v>186</v>
      </c>
      <c r="I193" s="5">
        <v>1561110000000</v>
      </c>
      <c r="J193" s="5">
        <v>1272200000000</v>
      </c>
      <c r="K193" s="5">
        <v>1826230000000</v>
      </c>
      <c r="L193" s="5">
        <v>1857040000000</v>
      </c>
      <c r="M193" s="5">
        <v>1898270000000</v>
      </c>
      <c r="N193" s="5">
        <v>1847670000000</v>
      </c>
      <c r="O193" s="5">
        <v>1603430000000</v>
      </c>
      <c r="P193" s="5">
        <v>1036310000000</v>
      </c>
    </row>
    <row r="194" spans="3:16" ht="15.5" x14ac:dyDescent="0.35">
      <c r="C194" t="s">
        <v>187</v>
      </c>
      <c r="I194" s="6">
        <v>-9.1000000000000004E-3</v>
      </c>
      <c r="J194" s="6">
        <v>-4.1900000000000007E-2</v>
      </c>
      <c r="K194" s="6">
        <v>8.6E-3</v>
      </c>
      <c r="L194" s="6">
        <v>-4.8999999999999998E-3</v>
      </c>
      <c r="M194" s="6">
        <v>1.1899999999999999E-2</v>
      </c>
      <c r="N194" s="6">
        <v>2.4799999999999999E-2</v>
      </c>
      <c r="O194" s="6">
        <v>-3.0999999999999999E-3</v>
      </c>
      <c r="P194" s="6">
        <v>-4.7500000000000001E-2</v>
      </c>
    </row>
    <row r="195" spans="3:16" ht="15.5" x14ac:dyDescent="0.35">
      <c r="C195" t="s">
        <v>188</v>
      </c>
      <c r="I195" s="6">
        <v>-5.7800000000000004E-2</v>
      </c>
      <c r="J195" s="6">
        <v>-0.25309999999999999</v>
      </c>
      <c r="K195" s="6">
        <v>4.2500000000000003E-2</v>
      </c>
      <c r="L195" s="6">
        <v>-2.5699999999999997E-2</v>
      </c>
      <c r="M195" s="6">
        <v>5.9400000000000001E-2</v>
      </c>
      <c r="N195" s="6">
        <v>0.19600000000000001</v>
      </c>
      <c r="O195" s="6">
        <v>-2.07E-2</v>
      </c>
      <c r="P195" s="6">
        <v>-0.27949999999999997</v>
      </c>
    </row>
    <row r="196" spans="3:16" ht="15.5" x14ac:dyDescent="0.35">
      <c r="C196" t="s">
        <v>189</v>
      </c>
      <c r="I196" s="6">
        <v>8.14E-2</v>
      </c>
      <c r="J196" s="6">
        <v>4.5499999999999999E-2</v>
      </c>
      <c r="K196" s="6">
        <v>0.1036</v>
      </c>
      <c r="L196" s="6">
        <v>0.1036</v>
      </c>
      <c r="M196" s="6">
        <v>0.10369999999999999</v>
      </c>
      <c r="N196" s="6">
        <v>9.98E-2</v>
      </c>
      <c r="O196" s="6">
        <v>9.1799999999999993E-2</v>
      </c>
      <c r="P196" s="6">
        <v>3.8800000000000001E-2</v>
      </c>
    </row>
    <row r="197" spans="3:16" ht="15.5" x14ac:dyDescent="0.35">
      <c r="C197" t="s">
        <v>190</v>
      </c>
      <c r="I197" s="6">
        <v>1.1299999999999999</v>
      </c>
      <c r="J197" s="6">
        <v>0.57999999999999996</v>
      </c>
      <c r="K197" s="6">
        <v>1.29</v>
      </c>
      <c r="L197" s="6">
        <v>1.69</v>
      </c>
      <c r="M197" s="6">
        <v>1.64</v>
      </c>
      <c r="N197" s="6">
        <v>1.56</v>
      </c>
      <c r="O197" s="6">
        <v>1.25</v>
      </c>
      <c r="P197" s="6">
        <v>0.24</v>
      </c>
    </row>
    <row r="198" spans="3:16" ht="15.5" x14ac:dyDescent="0.35">
      <c r="C198" t="s">
        <v>59</v>
      </c>
      <c r="I198" s="6">
        <v>5.64</v>
      </c>
      <c r="J198" s="6">
        <v>5.33</v>
      </c>
      <c r="K198" s="6">
        <v>5.03</v>
      </c>
      <c r="L198" s="6">
        <v>4.45</v>
      </c>
      <c r="M198" s="6">
        <v>5.08</v>
      </c>
      <c r="N198" s="5">
        <v>0</v>
      </c>
      <c r="O198" s="5">
        <v>0</v>
      </c>
      <c r="P198" s="5">
        <v>0</v>
      </c>
    </row>
    <row r="199" spans="3:16" ht="15.5" x14ac:dyDescent="0.35">
      <c r="C199" t="s">
        <v>56</v>
      </c>
      <c r="I199" s="6">
        <v>151.69</v>
      </c>
      <c r="J199" s="6">
        <v>165.25</v>
      </c>
      <c r="K199" s="6">
        <v>212.52</v>
      </c>
      <c r="L199" s="6">
        <v>203.23</v>
      </c>
      <c r="M199" s="6">
        <v>217.66</v>
      </c>
      <c r="N199" s="6">
        <v>433649.41</v>
      </c>
      <c r="O199" s="6">
        <v>658616.72</v>
      </c>
      <c r="P199" s="6">
        <v>675940.51</v>
      </c>
    </row>
    <row r="200" spans="3:16" ht="15.5" x14ac:dyDescent="0.35">
      <c r="C200" t="s">
        <v>191</v>
      </c>
      <c r="I200" s="6">
        <v>5.64</v>
      </c>
      <c r="J200" s="6">
        <v>5.33</v>
      </c>
      <c r="K200" s="6">
        <v>5.03</v>
      </c>
      <c r="L200" s="6">
        <v>4.45</v>
      </c>
      <c r="M200" s="6">
        <v>5.08</v>
      </c>
      <c r="N200" s="5">
        <v>0</v>
      </c>
      <c r="O200" s="5">
        <v>0</v>
      </c>
      <c r="P200" s="5">
        <v>0</v>
      </c>
    </row>
    <row r="201" spans="3:16" ht="15.5" x14ac:dyDescent="0.35">
      <c r="C201" t="s">
        <v>192</v>
      </c>
      <c r="I201" s="6">
        <v>151.69</v>
      </c>
      <c r="J201" s="6">
        <v>165.25</v>
      </c>
      <c r="K201" s="6">
        <v>212.52</v>
      </c>
      <c r="L201" s="6">
        <v>203.23</v>
      </c>
      <c r="M201" s="6">
        <v>217.66</v>
      </c>
      <c r="N201" s="6">
        <v>433649.41</v>
      </c>
      <c r="O201" s="6">
        <v>658616.72</v>
      </c>
      <c r="P201" s="6">
        <v>675940.51</v>
      </c>
    </row>
    <row r="202" spans="3:16" ht="15.5" x14ac:dyDescent="0.35">
      <c r="C202" t="s">
        <v>193</v>
      </c>
      <c r="I202" s="5">
        <v>2323000000000</v>
      </c>
      <c r="J202" s="5">
        <v>3938000000000</v>
      </c>
      <c r="K202" s="5">
        <v>3669000000000</v>
      </c>
      <c r="L202" s="5">
        <v>4494000000000</v>
      </c>
      <c r="M202" s="5">
        <v>3247000000000</v>
      </c>
      <c r="N202" s="5">
        <v>2854000000000</v>
      </c>
      <c r="O202" s="5">
        <v>2322000000000</v>
      </c>
      <c r="P202" s="5">
        <v>2372000000000</v>
      </c>
    </row>
    <row r="203" spans="3:16" ht="15.5" x14ac:dyDescent="0.35">
      <c r="C203" t="s">
        <v>194</v>
      </c>
      <c r="I203" s="5">
        <v>6113000000000</v>
      </c>
      <c r="J203" s="5">
        <v>4391000000000</v>
      </c>
      <c r="K203" s="5">
        <v>5397000000000</v>
      </c>
      <c r="L203" s="5">
        <v>5590000000000</v>
      </c>
      <c r="M203" s="5">
        <v>6220000000000</v>
      </c>
      <c r="N203" s="5">
        <v>6181000000000</v>
      </c>
      <c r="O203" s="5">
        <v>5639000000000</v>
      </c>
      <c r="P203" s="5">
        <v>6328000000000</v>
      </c>
    </row>
    <row r="204" spans="3:16" ht="15.5" x14ac:dyDescent="0.35">
      <c r="C204" t="s">
        <v>26</v>
      </c>
      <c r="I204" s="5">
        <v>8436000000000</v>
      </c>
      <c r="J204" s="5">
        <v>8329000000000</v>
      </c>
      <c r="K204" s="5">
        <v>9067000000000</v>
      </c>
      <c r="L204" s="5">
        <v>10084000000000</v>
      </c>
      <c r="M204" s="5">
        <v>9467000000000</v>
      </c>
      <c r="N204" s="5">
        <v>9035000000000</v>
      </c>
      <c r="O204" s="5">
        <v>7961000000000</v>
      </c>
      <c r="P204" s="5">
        <v>8700000000000</v>
      </c>
    </row>
    <row r="205" spans="3:16" ht="15.5" x14ac:dyDescent="0.35">
      <c r="C205" t="s">
        <v>23</v>
      </c>
      <c r="I205" s="5">
        <v>7873000000000</v>
      </c>
      <c r="J205" s="5">
        <v>7688000000000</v>
      </c>
      <c r="K205" s="5">
        <v>8521000000000</v>
      </c>
      <c r="L205" s="5">
        <v>9598000000000</v>
      </c>
      <c r="M205" s="5">
        <v>9017000000000</v>
      </c>
      <c r="N205" s="5">
        <v>8635000000000</v>
      </c>
      <c r="O205" s="5">
        <v>7510000000000</v>
      </c>
      <c r="P205" s="5">
        <v>8379000000000</v>
      </c>
    </row>
    <row r="206" spans="3:16" ht="15.5" x14ac:dyDescent="0.35">
      <c r="C206" t="s">
        <v>195</v>
      </c>
      <c r="I206" s="5">
        <v>-3447000000000</v>
      </c>
      <c r="J206" s="5">
        <v>-5343000000000</v>
      </c>
      <c r="K206" s="5">
        <v>-4098000000000</v>
      </c>
      <c r="L206" s="5">
        <v>-4871000000000</v>
      </c>
      <c r="M206" s="5">
        <v>-4505000000000</v>
      </c>
      <c r="N206" s="5">
        <v>-4691000000000</v>
      </c>
      <c r="O206" s="5">
        <v>-4412000000000</v>
      </c>
      <c r="P206" s="5">
        <v>-4111000000000</v>
      </c>
    </row>
    <row r="207" spans="3:16" ht="15.5" x14ac:dyDescent="0.35">
      <c r="C207" t="s">
        <v>196</v>
      </c>
      <c r="I207" s="5">
        <v>1117000000000</v>
      </c>
      <c r="J207" s="5">
        <v>2293000000000</v>
      </c>
      <c r="K207" s="5">
        <v>2073000000000</v>
      </c>
      <c r="L207" s="5">
        <v>1866000000000</v>
      </c>
      <c r="M207" s="5">
        <v>882000000000</v>
      </c>
      <c r="N207" s="5">
        <v>1617000000000</v>
      </c>
      <c r="O207" s="5">
        <v>1785000000000</v>
      </c>
      <c r="P207" s="5">
        <v>1239000000000</v>
      </c>
    </row>
    <row r="208" spans="3:16" ht="15.5" x14ac:dyDescent="0.35">
      <c r="C208" t="s">
        <v>197</v>
      </c>
      <c r="I208" s="5">
        <v>-3000000000</v>
      </c>
      <c r="J208" s="5">
        <v>-5000000000</v>
      </c>
      <c r="K208" s="5">
        <v>-69000000000</v>
      </c>
      <c r="L208" s="5">
        <v>0</v>
      </c>
      <c r="M208" s="5">
        <v>-18000000000</v>
      </c>
      <c r="N208" s="5">
        <v>-69000000000</v>
      </c>
      <c r="O208" s="5">
        <v>-110000000000</v>
      </c>
      <c r="P208" s="5">
        <v>-396000000000</v>
      </c>
    </row>
    <row r="209" spans="2:16" ht="15.5" x14ac:dyDescent="0.35">
      <c r="C209" t="s">
        <v>15</v>
      </c>
      <c r="I209" s="5">
        <v>1114000000000</v>
      </c>
      <c r="J209" s="5">
        <v>2288000000000</v>
      </c>
      <c r="K209" s="5">
        <v>2004000000000</v>
      </c>
      <c r="L209" s="5">
        <v>1865000000000</v>
      </c>
      <c r="M209" s="5">
        <v>864000000000</v>
      </c>
      <c r="N209" s="5">
        <v>1548000000000</v>
      </c>
      <c r="O209" s="5">
        <v>1675000000000</v>
      </c>
      <c r="P209" s="5">
        <v>843000000000</v>
      </c>
    </row>
    <row r="210" spans="2:16" ht="15.5" x14ac:dyDescent="0.35">
      <c r="C210" t="s">
        <v>17</v>
      </c>
      <c r="I210" s="6">
        <v>65.069999999999993</v>
      </c>
      <c r="J210" s="6">
        <v>133.61000000000001</v>
      </c>
      <c r="K210" s="6">
        <v>117.01</v>
      </c>
      <c r="L210" s="6">
        <v>108.9</v>
      </c>
      <c r="M210" s="6">
        <v>50.46</v>
      </c>
      <c r="N210" s="6">
        <v>279230.65000000002</v>
      </c>
      <c r="O210" s="6">
        <v>377392.74</v>
      </c>
      <c r="P210" s="6">
        <v>189970.93</v>
      </c>
    </row>
    <row r="212" spans="2:16" ht="15.5" x14ac:dyDescent="0.35">
      <c r="B212" t="s">
        <v>198</v>
      </c>
      <c r="C212" t="s">
        <v>199</v>
      </c>
      <c r="D212" s="5">
        <v>-167000000000</v>
      </c>
      <c r="E212" s="5">
        <v>-88000000000</v>
      </c>
      <c r="F212" s="5">
        <v>37000000000</v>
      </c>
      <c r="G212" s="5">
        <v>-19000000000</v>
      </c>
      <c r="H212" s="5">
        <v>-510000000000</v>
      </c>
      <c r="I212" s="5">
        <v>-150000000000</v>
      </c>
      <c r="J212" s="5">
        <v>-716000000000</v>
      </c>
      <c r="K212" s="5">
        <v>155000000000</v>
      </c>
      <c r="L212" s="5">
        <v>-89000000000</v>
      </c>
      <c r="M212" s="5">
        <v>222000000000</v>
      </c>
      <c r="N212" s="5">
        <v>471000000000</v>
      </c>
      <c r="O212" s="5">
        <v>-60000000000</v>
      </c>
      <c r="P212" s="5">
        <v>-838000000000</v>
      </c>
    </row>
    <row r="213" spans="2:16" ht="15.5" x14ac:dyDescent="0.35">
      <c r="C213" t="s">
        <v>47</v>
      </c>
      <c r="D213" s="6">
        <v>-9.74</v>
      </c>
      <c r="E213" s="6">
        <v>-5.15</v>
      </c>
      <c r="F213" s="6">
        <v>2.13</v>
      </c>
      <c r="G213" s="6">
        <v>-1.0900000000000001</v>
      </c>
      <c r="H213" s="6">
        <v>-29.77</v>
      </c>
      <c r="I213" s="6">
        <v>-8.77</v>
      </c>
      <c r="J213" s="6">
        <v>-41.82</v>
      </c>
      <c r="K213" s="6">
        <v>9.0399999999999991</v>
      </c>
      <c r="L213" s="6">
        <v>-5.22</v>
      </c>
      <c r="M213" s="6">
        <v>12.94</v>
      </c>
      <c r="N213" s="6">
        <v>27.52</v>
      </c>
      <c r="O213" s="6">
        <v>-3.53</v>
      </c>
      <c r="P213" s="6">
        <v>-48.96</v>
      </c>
    </row>
    <row r="214" spans="2:16" ht="15.5" x14ac:dyDescent="0.35">
      <c r="C214" t="s">
        <v>200</v>
      </c>
      <c r="D214" s="5">
        <v>2508000000000</v>
      </c>
      <c r="E214" s="5">
        <v>2077000000000</v>
      </c>
      <c r="F214" s="5">
        <v>2547000000000</v>
      </c>
      <c r="G214" s="5">
        <v>2364000000000</v>
      </c>
      <c r="H214" s="5">
        <v>9169000000000</v>
      </c>
      <c r="I214" s="5">
        <v>8976000000000</v>
      </c>
      <c r="J214" s="5">
        <v>8857000000000</v>
      </c>
      <c r="K214" s="5">
        <v>9613000000000</v>
      </c>
      <c r="L214" s="5">
        <v>9687000000000</v>
      </c>
      <c r="M214" s="5">
        <v>8278000000000</v>
      </c>
      <c r="N214" s="5">
        <v>7159000000000</v>
      </c>
      <c r="O214" s="5">
        <v>6336000000000</v>
      </c>
      <c r="P214" s="5">
        <v>6433000000000</v>
      </c>
    </row>
    <row r="215" spans="2:16" ht="15.5" x14ac:dyDescent="0.35">
      <c r="C215" t="s">
        <v>201</v>
      </c>
      <c r="I215" s="6">
        <v>-25.53</v>
      </c>
    </row>
    <row r="216" spans="2:16" ht="15.5" x14ac:dyDescent="0.35">
      <c r="C216" t="s">
        <v>281</v>
      </c>
      <c r="I216" s="6">
        <v>-54.94</v>
      </c>
    </row>
    <row r="217" spans="2:16" ht="15.5" x14ac:dyDescent="0.35">
      <c r="C217" t="s">
        <v>202</v>
      </c>
      <c r="I217" s="6">
        <v>6.95</v>
      </c>
    </row>
    <row r="218" spans="2:16" ht="15.5" x14ac:dyDescent="0.35">
      <c r="C218" t="s">
        <v>282</v>
      </c>
      <c r="I218" s="6">
        <v>-1.8200000000000001E-2</v>
      </c>
    </row>
    <row r="219" spans="2:16" ht="15.5" x14ac:dyDescent="0.35">
      <c r="C219" t="s">
        <v>283</v>
      </c>
      <c r="I219" s="6">
        <v>1.37</v>
      </c>
    </row>
    <row r="220" spans="2:16" ht="15.5" x14ac:dyDescent="0.35">
      <c r="C220" t="s">
        <v>203</v>
      </c>
      <c r="I220" s="6">
        <v>5.77</v>
      </c>
    </row>
    <row r="221" spans="2:16" ht="15.5" x14ac:dyDescent="0.35">
      <c r="C221" t="s">
        <v>284</v>
      </c>
      <c r="I221" s="6">
        <v>10.56</v>
      </c>
    </row>
    <row r="222" spans="2:16" ht="15.5" x14ac:dyDescent="0.35">
      <c r="C222" t="s">
        <v>285</v>
      </c>
      <c r="I222" s="6">
        <v>10.58</v>
      </c>
    </row>
    <row r="223" spans="2:16" ht="15.5" x14ac:dyDescent="0.35">
      <c r="C223" t="s">
        <v>286</v>
      </c>
      <c r="I223" s="6">
        <v>25.22</v>
      </c>
    </row>
    <row r="224" spans="2:16" ht="15.5" x14ac:dyDescent="0.35">
      <c r="C224" t="s">
        <v>287</v>
      </c>
      <c r="I224" s="6">
        <v>12.65</v>
      </c>
    </row>
    <row r="225" spans="3:9" ht="15.5" x14ac:dyDescent="0.35">
      <c r="C225" t="s">
        <v>288</v>
      </c>
      <c r="I225" s="6">
        <v>-0.7</v>
      </c>
    </row>
    <row r="226" spans="3:9" ht="15.5" x14ac:dyDescent="0.35">
      <c r="C226" t="s">
        <v>289</v>
      </c>
      <c r="I226" s="6">
        <v>-2.91</v>
      </c>
    </row>
    <row r="227" spans="3:9" ht="15.5" x14ac:dyDescent="0.35">
      <c r="C227" t="s">
        <v>290</v>
      </c>
      <c r="I227" s="6">
        <v>-13.83</v>
      </c>
    </row>
    <row r="228" spans="3:9" ht="15.5" x14ac:dyDescent="0.35">
      <c r="C228" t="s">
        <v>204</v>
      </c>
      <c r="I228" s="6">
        <v>-29.77</v>
      </c>
    </row>
    <row r="229" spans="3:9" ht="15.5" x14ac:dyDescent="0.35">
      <c r="C229" t="s">
        <v>291</v>
      </c>
      <c r="I229" s="6">
        <v>554.45000000000005</v>
      </c>
    </row>
    <row r="230" spans="3:9" ht="15.5" x14ac:dyDescent="0.35">
      <c r="C230" t="s">
        <v>205</v>
      </c>
      <c r="D230" s="6">
        <v>29.73</v>
      </c>
    </row>
    <row r="231" spans="3:9" ht="15.5" x14ac:dyDescent="0.35">
      <c r="C231" t="s">
        <v>206</v>
      </c>
      <c r="I231" s="6">
        <v>131.79</v>
      </c>
    </row>
    <row r="232" spans="3:9" ht="15.5" x14ac:dyDescent="0.35">
      <c r="C232" t="s">
        <v>292</v>
      </c>
      <c r="I232" s="6">
        <v>71.819999999999993</v>
      </c>
    </row>
    <row r="233" spans="3:9" ht="15.5" x14ac:dyDescent="0.35">
      <c r="C233" t="s">
        <v>207</v>
      </c>
      <c r="D233" s="6">
        <v>0.5</v>
      </c>
    </row>
    <row r="234" spans="3:9" ht="15.5" x14ac:dyDescent="0.35">
      <c r="C234" t="s">
        <v>208</v>
      </c>
      <c r="D234" s="6">
        <v>0.26</v>
      </c>
    </row>
    <row r="235" spans="3:9" ht="15.5" x14ac:dyDescent="0.35">
      <c r="C235" t="s">
        <v>293</v>
      </c>
      <c r="D235" s="6">
        <v>3.81</v>
      </c>
    </row>
    <row r="236" spans="3:9" ht="15.5" x14ac:dyDescent="0.35">
      <c r="C236" t="s">
        <v>294</v>
      </c>
      <c r="D236" s="6">
        <v>2.73</v>
      </c>
    </row>
    <row r="237" spans="3:9" ht="15.5" x14ac:dyDescent="0.35">
      <c r="C237" t="s">
        <v>209</v>
      </c>
      <c r="D237" s="6">
        <v>6.22</v>
      </c>
    </row>
    <row r="238" spans="3:9" ht="15.5" x14ac:dyDescent="0.35">
      <c r="C238" t="s">
        <v>295</v>
      </c>
      <c r="D238" s="6">
        <v>0.52</v>
      </c>
    </row>
    <row r="239" spans="3:9" ht="15.5" x14ac:dyDescent="0.35">
      <c r="C239" t="s">
        <v>210</v>
      </c>
      <c r="D239" s="6">
        <v>7.36</v>
      </c>
    </row>
    <row r="240" spans="3:9" ht="15.5" x14ac:dyDescent="0.35">
      <c r="C240" t="s">
        <v>296</v>
      </c>
      <c r="I240" s="6">
        <v>1.41</v>
      </c>
    </row>
    <row r="241" spans="3:9" ht="15.5" x14ac:dyDescent="0.35">
      <c r="C241" t="s">
        <v>13</v>
      </c>
      <c r="D241" s="5">
        <v>232000000000</v>
      </c>
    </row>
    <row r="242" spans="3:9" ht="15.5" x14ac:dyDescent="0.35">
      <c r="C242" t="s">
        <v>211</v>
      </c>
      <c r="I242" s="6">
        <v>-0.87</v>
      </c>
    </row>
    <row r="243" spans="3:9" ht="15.5" x14ac:dyDescent="0.35">
      <c r="C243" t="s">
        <v>212</v>
      </c>
      <c r="I243" s="6">
        <v>-1.43E-2</v>
      </c>
    </row>
    <row r="244" spans="3:9" ht="15.5" x14ac:dyDescent="0.35">
      <c r="C244" t="s">
        <v>213</v>
      </c>
      <c r="I244" s="6">
        <v>-0.105</v>
      </c>
    </row>
    <row r="245" spans="3:9" ht="15.5" x14ac:dyDescent="0.35">
      <c r="C245" t="s">
        <v>214</v>
      </c>
      <c r="I245" s="6">
        <v>8.8300000000000003E-2</v>
      </c>
    </row>
    <row r="246" spans="3:9" ht="15.5" x14ac:dyDescent="0.35">
      <c r="C246" t="s">
        <v>297</v>
      </c>
      <c r="I246" s="6">
        <v>7.7399999999999997E-2</v>
      </c>
    </row>
    <row r="247" spans="3:9" ht="15.5" x14ac:dyDescent="0.35">
      <c r="C247" t="s">
        <v>215</v>
      </c>
      <c r="D247" s="6">
        <v>21.47</v>
      </c>
    </row>
    <row r="248" spans="3:9" ht="15.5" x14ac:dyDescent="0.35">
      <c r="C248" t="s">
        <v>216</v>
      </c>
      <c r="D248" s="6">
        <v>76.44</v>
      </c>
    </row>
    <row r="249" spans="3:9" ht="15.5" x14ac:dyDescent="0.35">
      <c r="C249" t="s">
        <v>217</v>
      </c>
      <c r="D249" s="6">
        <v>83.54</v>
      </c>
    </row>
    <row r="250" spans="3:9" ht="15.5" x14ac:dyDescent="0.35">
      <c r="C250" t="s">
        <v>218</v>
      </c>
      <c r="D250" s="6">
        <v>14.37</v>
      </c>
    </row>
    <row r="251" spans="3:9" ht="15.5" x14ac:dyDescent="0.35">
      <c r="C251" t="s">
        <v>219</v>
      </c>
      <c r="D251" s="6">
        <v>4.24</v>
      </c>
    </row>
    <row r="252" spans="3:9" ht="15.5" x14ac:dyDescent="0.35">
      <c r="C252" t="s">
        <v>298</v>
      </c>
      <c r="I252" s="6">
        <v>0.57999999999999996</v>
      </c>
    </row>
    <row r="253" spans="3:9" ht="15.5" x14ac:dyDescent="0.35">
      <c r="C253" t="s">
        <v>299</v>
      </c>
      <c r="I253" s="6">
        <v>4.46</v>
      </c>
    </row>
    <row r="254" spans="3:9" ht="15.5" x14ac:dyDescent="0.35">
      <c r="C254" t="s">
        <v>43</v>
      </c>
      <c r="I254" s="5">
        <v>13015000000000</v>
      </c>
    </row>
    <row r="255" spans="3:9" ht="15.5" x14ac:dyDescent="0.35">
      <c r="C255" t="s">
        <v>220</v>
      </c>
      <c r="I255" s="5">
        <v>21422000000000</v>
      </c>
    </row>
    <row r="256" spans="3:9" ht="15.5" x14ac:dyDescent="0.35">
      <c r="C256" t="s">
        <v>221</v>
      </c>
      <c r="I256" s="6">
        <v>17129999999.999998</v>
      </c>
    </row>
    <row r="257" spans="3:9" ht="15.5" x14ac:dyDescent="0.35">
      <c r="C257" t="s">
        <v>222</v>
      </c>
      <c r="I257" s="6">
        <v>0.10550000000000001</v>
      </c>
    </row>
    <row r="258" spans="3:9" ht="15.5" x14ac:dyDescent="0.35">
      <c r="C258" t="s">
        <v>223</v>
      </c>
      <c r="D258" s="6">
        <v>0.20300000000000001</v>
      </c>
    </row>
    <row r="259" spans="3:9" ht="15.5" x14ac:dyDescent="0.35">
      <c r="C259" t="s">
        <v>224</v>
      </c>
      <c r="D259" s="6">
        <v>7.3099999999999998E-2</v>
      </c>
    </row>
    <row r="260" spans="3:9" ht="15.5" x14ac:dyDescent="0.35">
      <c r="C260" t="s">
        <v>226</v>
      </c>
      <c r="D260" s="6">
        <v>0.17180000000000001</v>
      </c>
    </row>
    <row r="261" spans="3:9" ht="15.5" x14ac:dyDescent="0.35">
      <c r="C261" t="s">
        <v>227</v>
      </c>
      <c r="D261" s="6">
        <v>0.1188</v>
      </c>
    </row>
    <row r="262" spans="3:9" ht="15.5" x14ac:dyDescent="0.35">
      <c r="C262" t="s">
        <v>228</v>
      </c>
      <c r="D262" s="6">
        <v>-2.3721999999999999</v>
      </c>
    </row>
    <row r="263" spans="3:9" ht="15.5" x14ac:dyDescent="0.35">
      <c r="C263" t="s">
        <v>229</v>
      </c>
      <c r="I263" s="5">
        <v>7</v>
      </c>
    </row>
    <row r="264" spans="3:9" ht="15.5" x14ac:dyDescent="0.35">
      <c r="C264" t="s">
        <v>230</v>
      </c>
      <c r="I264" s="6">
        <v>0.63</v>
      </c>
    </row>
    <row r="265" spans="3:9" ht="15.5" x14ac:dyDescent="0.35">
      <c r="C265" t="s">
        <v>231</v>
      </c>
      <c r="I265" s="6">
        <v>0.88</v>
      </c>
    </row>
    <row r="266" spans="3:9" ht="15.5" x14ac:dyDescent="0.35">
      <c r="C266" t="s">
        <v>232</v>
      </c>
      <c r="I266" s="6">
        <v>0.05</v>
      </c>
    </row>
    <row r="267" spans="3:9" ht="15.5" x14ac:dyDescent="0.35">
      <c r="C267" t="s">
        <v>233</v>
      </c>
      <c r="I267" s="6">
        <v>0.37</v>
      </c>
    </row>
    <row r="268" spans="3:9" ht="15.5" x14ac:dyDescent="0.35">
      <c r="C268" t="s">
        <v>234</v>
      </c>
      <c r="I268" s="6">
        <v>0.49</v>
      </c>
    </row>
    <row r="269" spans="3:9" ht="15.5" x14ac:dyDescent="0.35">
      <c r="C269" t="s">
        <v>235</v>
      </c>
      <c r="I269" s="6">
        <v>0.12</v>
      </c>
    </row>
    <row r="270" spans="3:9" ht="15.5" x14ac:dyDescent="0.35">
      <c r="C270" t="s">
        <v>236</v>
      </c>
      <c r="I270" s="6">
        <v>0.82</v>
      </c>
    </row>
    <row r="271" spans="3:9" ht="15.5" x14ac:dyDescent="0.35">
      <c r="C271" t="s">
        <v>300</v>
      </c>
      <c r="I271" s="5">
        <v>9495000000000</v>
      </c>
    </row>
    <row r="272" spans="3:9" ht="15.5" x14ac:dyDescent="0.35">
      <c r="C272" t="s">
        <v>301</v>
      </c>
      <c r="I272" s="5">
        <v>2014000000000</v>
      </c>
    </row>
    <row r="273" spans="3:9" ht="15.5" x14ac:dyDescent="0.35">
      <c r="C273" t="s">
        <v>302</v>
      </c>
      <c r="I273" s="5">
        <v>1694000000000</v>
      </c>
    </row>
    <row r="274" spans="3:9" ht="15.5" x14ac:dyDescent="0.35">
      <c r="C274" t="s">
        <v>303</v>
      </c>
      <c r="I274" s="5">
        <v>-237000000000</v>
      </c>
    </row>
    <row r="275" spans="3:9" ht="15.5" x14ac:dyDescent="0.35">
      <c r="C275" t="s">
        <v>237</v>
      </c>
      <c r="D275" s="5">
        <v>509000000000</v>
      </c>
    </row>
    <row r="276" spans="3:9" ht="15.5" x14ac:dyDescent="0.35">
      <c r="C276" t="s">
        <v>238</v>
      </c>
      <c r="D276" s="5">
        <v>16609000000000</v>
      </c>
    </row>
    <row r="277" spans="3:9" ht="15.5" x14ac:dyDescent="0.35">
      <c r="C277" t="s">
        <v>239</v>
      </c>
      <c r="D277" s="5">
        <v>14031000000000</v>
      </c>
    </row>
    <row r="278" spans="3:9" ht="15.5" x14ac:dyDescent="0.35">
      <c r="C278" t="s">
        <v>183</v>
      </c>
      <c r="D278" s="5">
        <v>-3499000000000</v>
      </c>
    </row>
    <row r="279" spans="3:9" ht="15.5" x14ac:dyDescent="0.35">
      <c r="C279" t="s">
        <v>182</v>
      </c>
      <c r="I279" s="5">
        <v>2257000000000</v>
      </c>
    </row>
    <row r="280" spans="3:9" ht="15.5" x14ac:dyDescent="0.35">
      <c r="C280" t="s">
        <v>181</v>
      </c>
      <c r="D280" s="5">
        <v>6172000000000</v>
      </c>
    </row>
    <row r="281" spans="3:9" ht="15.5" x14ac:dyDescent="0.35">
      <c r="C281" t="s">
        <v>180</v>
      </c>
      <c r="D281" s="5">
        <v>2423000000000</v>
      </c>
    </row>
    <row r="282" spans="3:9" ht="15.5" x14ac:dyDescent="0.35">
      <c r="C282" t="s">
        <v>24</v>
      </c>
      <c r="D282" s="5">
        <v>8595000000000</v>
      </c>
    </row>
    <row r="283" spans="3:9" ht="15.5" x14ac:dyDescent="0.35">
      <c r="C283" t="s">
        <v>21</v>
      </c>
      <c r="D283" s="5">
        <v>8086000000000</v>
      </c>
    </row>
    <row r="284" spans="3:9" ht="15.5" x14ac:dyDescent="0.35">
      <c r="C284" t="s">
        <v>240</v>
      </c>
      <c r="I284" s="5">
        <v>2578000000000</v>
      </c>
    </row>
    <row r="285" spans="3:9" ht="15.5" x14ac:dyDescent="0.35">
      <c r="C285" t="s">
        <v>304</v>
      </c>
      <c r="I285" s="5">
        <v>1233000000000</v>
      </c>
    </row>
    <row r="286" spans="3:9" ht="15.5" x14ac:dyDescent="0.35">
      <c r="C286" t="s">
        <v>305</v>
      </c>
      <c r="I286" s="5">
        <v>-386000000000</v>
      </c>
    </row>
    <row r="287" spans="3:9" ht="15.5" x14ac:dyDescent="0.35">
      <c r="C287" t="s">
        <v>306</v>
      </c>
      <c r="I287" s="5">
        <v>-786000000000</v>
      </c>
    </row>
    <row r="288" spans="3:9" ht="15.5" x14ac:dyDescent="0.35">
      <c r="C288" t="s">
        <v>307</v>
      </c>
      <c r="I288" s="5">
        <v>-3000000000</v>
      </c>
    </row>
    <row r="289" spans="3:9" ht="15.5" x14ac:dyDescent="0.35">
      <c r="C289" t="s">
        <v>308</v>
      </c>
      <c r="I289" s="5">
        <v>1230000000000</v>
      </c>
    </row>
  </sheetData>
  <pageMargins left="0.7" right="0.7" top="0.75" bottom="0.75" header="0.3" footer="0.3"/>
  <ignoredErrors>
    <ignoredError sqref="A1:P290" numberStoredAsText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N30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730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731</v>
      </c>
      <c r="D2" s="2" vm="113">
        <f ca="1">IFERROR(_xlfn.STOCKHISTORY("XIDX:" &amp; $C$1, D3, , 0, 0, 1), "Libur")</f>
        <v>198</v>
      </c>
      <c r="E2" s="2" vm="114">
        <f ca="1">IFERROR(_xlfn.STOCKHISTORY("XIDX:" &amp; $C$1, E3, , 0, 0, 1), "Libur")</f>
        <v>117</v>
      </c>
      <c r="H2" s="2" vm="114">
        <f ca="1">IFERROR(INDEX(D2:G2,COUNT(D2:G2)),"")</f>
        <v>117</v>
      </c>
      <c r="I2" s="2" vm="115">
        <f t="shared" ref="I2:N2" ca="1" si="0">IFERROR(_xlfn.STOCKHISTORY("XIDX:" &amp; $C$1, I1, , 0, 0, 1), "Libur")</f>
        <v>292</v>
      </c>
      <c r="J2" s="2" vm="116">
        <f t="shared" ca="1" si="0"/>
        <v>44</v>
      </c>
      <c r="K2" s="2" vm="9">
        <f t="shared" ca="1" si="0"/>
        <v>50</v>
      </c>
      <c r="L2" s="2" vm="117">
        <f t="shared" ca="1" si="0"/>
        <v>53</v>
      </c>
      <c r="M2" s="2" vm="118">
        <f t="shared" ca="1" si="0"/>
        <v>67</v>
      </c>
      <c r="N2" s="2" t="str">
        <f t="shared" ca="1" si="0"/>
        <v>Libur</v>
      </c>
    </row>
    <row r="3" spans="1:14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4" ht="15.5" x14ac:dyDescent="0.35">
      <c r="B4" t="s">
        <v>5</v>
      </c>
      <c r="C4" t="s">
        <v>6</v>
      </c>
      <c r="D4" s="2">
        <f>IFERROR(INDEX(D51:D500,MATCH($C$4,$C$51:$C$500,0)),"")</f>
        <v>10232416</v>
      </c>
      <c r="E4" s="2">
        <f>IFERROR(INDEX(E51:E500,MATCH($C$4,$C$51:$C$500,0)),"")</f>
        <v>7460323</v>
      </c>
      <c r="H4" s="2">
        <f>IFERROR(SUM(D4:G4)*(4/MAX(1,COUNT(D4:G4))),"")</f>
        <v>35385478</v>
      </c>
      <c r="I4" s="2">
        <f t="shared" ref="I4:N4" si="1">IFERROR(INDEX(I51:I500,MATCH($C$4,$C$51:$C$500,0)),"")</f>
        <v>34700976</v>
      </c>
      <c r="J4" s="2">
        <f t="shared" si="1"/>
        <v>32153797</v>
      </c>
      <c r="K4" s="2">
        <f t="shared" si="1"/>
        <v>32160145</v>
      </c>
      <c r="L4" s="2">
        <f t="shared" si="1"/>
        <v>41226395</v>
      </c>
      <c r="M4" s="2">
        <f t="shared" si="1"/>
        <v>30759409</v>
      </c>
      <c r="N4" s="2">
        <f t="shared" si="1"/>
        <v>35334946</v>
      </c>
    </row>
    <row r="5" spans="1:14" ht="15.5" x14ac:dyDescent="0.35">
      <c r="B5" t="s">
        <v>7</v>
      </c>
      <c r="C5" t="s">
        <v>8</v>
      </c>
      <c r="D5" s="2">
        <f>IFERROR(INDEX(D51:D500,MATCH($C$5,$C$51:$C$500,0)),"")</f>
        <v>-2772748</v>
      </c>
      <c r="E5" s="2">
        <f>IFERROR(INDEX(E51:E500,MATCH($C$5,$C$51:$C$500,0)),"")</f>
        <v>-671290</v>
      </c>
      <c r="H5" s="2">
        <f>IFERROR(SUM(D5:G5)*(4/MAX(1,COUNT(D5:G5))),"")</f>
        <v>-6888076</v>
      </c>
      <c r="I5" s="2">
        <f t="shared" ref="I5:N5" si="2">IFERROR(INDEX(I51:I500,MATCH($C$5,$C$51:$C$500,0)),"")</f>
        <v>786517</v>
      </c>
      <c r="J5" s="2">
        <f t="shared" si="2"/>
        <v>7614752</v>
      </c>
      <c r="K5" s="2">
        <f t="shared" si="2"/>
        <v>3629086</v>
      </c>
      <c r="L5" s="2">
        <f t="shared" si="2"/>
        <v>9271796</v>
      </c>
      <c r="M5" s="2">
        <f t="shared" si="2"/>
        <v>-15856195</v>
      </c>
      <c r="N5" s="2">
        <f t="shared" si="2"/>
        <v>13282605</v>
      </c>
    </row>
    <row r="6" spans="1:14" ht="15.5" x14ac:dyDescent="0.35">
      <c r="B6" t="s">
        <v>9</v>
      </c>
      <c r="C6" t="s">
        <v>10</v>
      </c>
      <c r="D6" s="2">
        <f>IFERROR(INDEX(D51:D500,MATCH($C$6,$C$51:$C$500,0)),"")</f>
        <v>62356887</v>
      </c>
      <c r="E6" s="2">
        <f>IFERROR(INDEX(E51:E500,MATCH($C$6,$C$51:$C$500,0)),"")</f>
        <v>65686695</v>
      </c>
      <c r="H6" s="2">
        <f>IFERROR(INDEX(D6:G6,COUNT(D6:G6)),"")</f>
        <v>65686695</v>
      </c>
      <c r="I6" s="2">
        <f t="shared" ref="I6:N6" si="3">IFERROR(INDEX(I51:I500,MATCH($C$6,$C$51:$C$500,0)),"")</f>
        <v>66163904</v>
      </c>
      <c r="J6" s="2">
        <f t="shared" si="3"/>
        <v>66349352</v>
      </c>
      <c r="K6" s="2">
        <f t="shared" si="3"/>
        <v>61630443</v>
      </c>
      <c r="L6" s="2">
        <f t="shared" si="3"/>
        <v>56962210</v>
      </c>
      <c r="M6" s="2">
        <f t="shared" si="3"/>
        <v>48049953</v>
      </c>
      <c r="N6" s="2">
        <f t="shared" si="3"/>
        <v>60270152</v>
      </c>
    </row>
    <row r="7" spans="1:14" ht="15.5" x14ac:dyDescent="0.35">
      <c r="B7" t="s">
        <v>11</v>
      </c>
      <c r="C7" t="s">
        <v>12</v>
      </c>
      <c r="D7" s="3">
        <f>IFERROR(INDEX(D51:D500,MATCH($C$7,$C$51:$C$500,0))/1000000000,"")</f>
        <v>15.82</v>
      </c>
      <c r="E7" s="3">
        <f>IFERROR(INDEX(E51:E500,MATCH($C$7,$C$51:$C$500,0))/1000000000,"")</f>
        <v>15.82</v>
      </c>
      <c r="H7" s="3">
        <f>IFERROR(INDEX(D7:G7,COUNT(D7:G7)),"")</f>
        <v>15.82</v>
      </c>
      <c r="I7" s="3">
        <f t="shared" ref="I7:N7" si="4">IFERROR(INDEX(I51:I500,MATCH($C$7,$C$51:$C$500,0))/1000000000,"")</f>
        <v>15.82</v>
      </c>
      <c r="J7" s="3">
        <f t="shared" si="4"/>
        <v>15.82</v>
      </c>
      <c r="K7" s="3">
        <f t="shared" si="4"/>
        <v>15.82</v>
      </c>
      <c r="L7" s="3">
        <f t="shared" si="4"/>
        <v>15.82</v>
      </c>
      <c r="M7" s="3">
        <f t="shared" si="4"/>
        <v>15.82</v>
      </c>
      <c r="N7" s="3">
        <f t="shared" si="4"/>
        <v>0</v>
      </c>
    </row>
    <row r="8" spans="1:14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27000000000</v>
      </c>
      <c r="E8" s="2">
        <f>IFERROR(INDEX(E51:E500,MATCH("Free cash flow (Quarter)",$C$51:$C$500,0)),"")</f>
        <v>-19000000000</v>
      </c>
      <c r="H8" s="2">
        <f>IFERROR(INDEX(D8:G8,COUNT(D8:G8)),"")</f>
        <v>-19000000000</v>
      </c>
      <c r="I8" s="2">
        <f t="shared" ref="I8:N8" si="5">IFERROR(INDEX(I51:I500,MATCH($C$8,$C$51:$C$500,0)),"")</f>
        <v>-322000000000</v>
      </c>
      <c r="J8" s="2">
        <f t="shared" si="5"/>
        <v>83000000000</v>
      </c>
      <c r="K8" s="2">
        <f t="shared" si="5"/>
        <v>27000000000</v>
      </c>
      <c r="L8" s="2">
        <f t="shared" si="5"/>
        <v>381000000000</v>
      </c>
      <c r="M8" s="2">
        <f t="shared" si="5"/>
        <v>-147000000000</v>
      </c>
      <c r="N8" s="2">
        <f t="shared" si="5"/>
        <v>227000000000</v>
      </c>
    </row>
    <row r="9" spans="1:14" ht="15.5" x14ac:dyDescent="0.35">
      <c r="A9" t="s">
        <v>16</v>
      </c>
      <c r="C9" t="s">
        <v>17</v>
      </c>
      <c r="D9" s="3">
        <f>IFERROR(INDEX(D51:D500,MATCH("Free cash flow per share (Quarter)",$C$51:$C$500,0)),"")</f>
        <v>1.7</v>
      </c>
      <c r="E9" s="3">
        <f>IFERROR(INDEX(E51:E500,MATCH("Free cash flow per share (Quarter)",$C$51:$C$500,0)),"")</f>
        <v>-1.22</v>
      </c>
      <c r="H9" s="3">
        <f>IFERROR(INDEX(D9:G9,COUNT(D9:G9)),"")</f>
        <v>-1.22</v>
      </c>
      <c r="I9" s="3">
        <f t="shared" ref="I9:N9" si="6">IFERROR(INDEX(I51:I500,MATCH($C$9,$C$51:$C$500,0)),"")</f>
        <v>-20.329999999999998</v>
      </c>
      <c r="J9" s="3">
        <f t="shared" si="6"/>
        <v>5.23</v>
      </c>
      <c r="K9" s="3">
        <f t="shared" si="6"/>
        <v>1.72</v>
      </c>
      <c r="L9" s="3">
        <f t="shared" si="6"/>
        <v>24.06</v>
      </c>
      <c r="M9" s="3">
        <f t="shared" si="6"/>
        <v>-9.3000000000000007</v>
      </c>
      <c r="N9" s="3">
        <f t="shared" si="6"/>
        <v>82609753.670000002</v>
      </c>
    </row>
    <row r="10" spans="1:14" ht="15.5" x14ac:dyDescent="0.35">
      <c r="C10" t="s">
        <v>18</v>
      </c>
      <c r="D10" s="3">
        <f ca="1">IFERROR(IF(D9=0,"",D2/D9),"")</f>
        <v>116.47058823529412</v>
      </c>
      <c r="E10" s="3">
        <f ca="1">IFERROR(IF(E9=0,"",E2/E9),"")</f>
        <v>-95.901639344262293</v>
      </c>
      <c r="I10" s="3">
        <f t="shared" ref="I10:N10" ca="1" si="7">IFERROR(IF(I9=0,"",I2/I9),"")</f>
        <v>-14.363010329562224</v>
      </c>
      <c r="J10" s="3">
        <f t="shared" ca="1" si="7"/>
        <v>8.413001912045889</v>
      </c>
      <c r="K10" s="3">
        <f t="shared" ca="1" si="7"/>
        <v>29.069767441860467</v>
      </c>
      <c r="L10" s="3">
        <f t="shared" ca="1" si="7"/>
        <v>2.202826267664173</v>
      </c>
      <c r="M10" s="3">
        <f t="shared" ca="1" si="7"/>
        <v>-7.204301075268817</v>
      </c>
      <c r="N10" s="3" t="str">
        <f t="shared" ca="1" si="7"/>
        <v/>
      </c>
    </row>
    <row r="11" spans="1:14" ht="15.5" x14ac:dyDescent="0.35">
      <c r="B11" t="s">
        <v>19</v>
      </c>
      <c r="C11" t="s">
        <v>20</v>
      </c>
      <c r="D11" s="2">
        <f>IFERROR(INDEX(D51:D500,MATCH($C$11,$C$51:$C$500,0)),"")</f>
        <v>18956242</v>
      </c>
      <c r="E11" s="2">
        <f>IFERROR(INDEX(E51:E500,MATCH($C$11,$C$51:$C$500,0)),"")</f>
        <v>23726990</v>
      </c>
      <c r="H11" s="2">
        <f>IFERROR(INDEX(D11:G11,COUNT(D11:G11)),"")</f>
        <v>23726990</v>
      </c>
      <c r="I11" s="2">
        <f t="shared" ref="I11:N11" si="8">IFERROR(INDEX(I51:I500,MATCH($C$11,$C$51:$C$500,0)),"")</f>
        <v>30311245</v>
      </c>
      <c r="J11" s="2">
        <f t="shared" si="8"/>
        <v>24622685</v>
      </c>
      <c r="K11" s="2">
        <f t="shared" si="8"/>
        <v>21800354</v>
      </c>
      <c r="L11" s="2">
        <f t="shared" si="8"/>
        <v>20396841</v>
      </c>
      <c r="M11" s="2">
        <f t="shared" si="8"/>
        <v>13521647</v>
      </c>
      <c r="N11" s="2">
        <f t="shared" si="8"/>
        <v>15607709</v>
      </c>
    </row>
    <row r="12" spans="1:14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284000000000</v>
      </c>
      <c r="E12" s="2">
        <f>IFERROR(INDEX(E51:E500,MATCH("Net Debt (Quarter)",$C$51:$C$500,0)),"")</f>
        <v>215000000000</v>
      </c>
      <c r="H12" s="2">
        <f>IFERROR(INDEX(D12:G12,COUNT(D12:G12)),"")</f>
        <v>215000000000</v>
      </c>
      <c r="I12" s="2">
        <f t="shared" ref="I12:N12" si="9">IFERROR(INDEX(I51:I500,MATCH($C$12,$C$51:$C$500,0)),"")</f>
        <v>147000000000</v>
      </c>
      <c r="J12" s="2">
        <f t="shared" si="9"/>
        <v>-201000000000</v>
      </c>
      <c r="K12" s="2">
        <f t="shared" si="9"/>
        <v>-138000000000</v>
      </c>
      <c r="L12" s="2">
        <f t="shared" si="9"/>
        <v>-152000000000</v>
      </c>
      <c r="M12" s="2">
        <f t="shared" si="9"/>
        <v>382000000000</v>
      </c>
      <c r="N12" s="2">
        <f t="shared" si="9"/>
        <v>-51000000000</v>
      </c>
    </row>
    <row r="13" spans="1:14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624000000000</v>
      </c>
      <c r="E13" s="2">
        <f>IFERROR(INDEX(E51:E500,MATCH("Total Debt (Quarter)",$C$51:$C$500,0)),"")</f>
        <v>619000000000</v>
      </c>
      <c r="H13" s="2">
        <f>IFERROR(INDEX(D13:G13,COUNT(D13:G13)),"")</f>
        <v>619000000000</v>
      </c>
      <c r="I13" s="2">
        <f t="shared" ref="I13:N13" si="10">IFERROR(INDEX(I51:I500,MATCH($C$13,$C$51:$C$500,0)),"")</f>
        <v>653000000000</v>
      </c>
      <c r="J13" s="2">
        <f t="shared" si="10"/>
        <v>197000000000</v>
      </c>
      <c r="K13" s="2">
        <f t="shared" si="10"/>
        <v>199000000000</v>
      </c>
      <c r="L13" s="2">
        <f t="shared" si="10"/>
        <v>166000000000</v>
      </c>
      <c r="M13" s="2">
        <f t="shared" si="10"/>
        <v>575000000000</v>
      </c>
      <c r="N13" s="2">
        <f t="shared" si="10"/>
        <v>169000000000</v>
      </c>
    </row>
    <row r="14" spans="1:14" ht="15.5" x14ac:dyDescent="0.35">
      <c r="C14" t="s">
        <v>27</v>
      </c>
      <c r="D14" s="2">
        <f>IFERROR(INDEX(D51:D500,MATCH($C$14,$C$51:$C$500,0)),"")</f>
        <v>-894157</v>
      </c>
      <c r="E14" s="2">
        <f>IFERROR(INDEX(E51:E500,MATCH($C$14,$C$51:$C$500,0)),"")</f>
        <v>-937384</v>
      </c>
      <c r="H14" s="2">
        <f>IFERROR(SUM(D14:G14)*(4/MAX(1,COUNT(D14:G14))),"")</f>
        <v>-3663082</v>
      </c>
      <c r="I14" s="2">
        <f t="shared" ref="I14:N14" si="11">IFERROR(INDEX(I51:I500,MATCH($C$14,$C$51:$C$500,0)),"")</f>
        <v>-2162445</v>
      </c>
      <c r="J14" s="2">
        <f t="shared" si="11"/>
        <v>-1723170</v>
      </c>
      <c r="K14" s="2">
        <f t="shared" si="11"/>
        <v>-1715199</v>
      </c>
      <c r="L14" s="2">
        <f t="shared" si="11"/>
        <v>-2591307</v>
      </c>
      <c r="M14" s="2">
        <f t="shared" si="11"/>
        <v>-3119743</v>
      </c>
      <c r="N14" s="2">
        <f t="shared" si="11"/>
        <v>-2014510</v>
      </c>
    </row>
    <row r="15" spans="1:14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 t="shared" ref="I15:N15" si="12">IFERROR(INDEX(I51:I500,MATCH($C$15,$C$51:$C$500,0)),"")</f>
        <v>-297822</v>
      </c>
      <c r="J15" s="2">
        <f t="shared" si="12"/>
        <v>-110308</v>
      </c>
      <c r="K15" s="2">
        <f t="shared" si="12"/>
        <v>-84906</v>
      </c>
      <c r="L15" s="2">
        <f t="shared" si="12"/>
        <v>-82408</v>
      </c>
      <c r="M15" s="2">
        <f t="shared" si="12"/>
        <v>-98901</v>
      </c>
      <c r="N15" s="2">
        <f t="shared" si="12"/>
        <v>-117643</v>
      </c>
    </row>
    <row r="16" spans="1:14" ht="15.5" x14ac:dyDescent="0.35">
      <c r="C16" t="s">
        <v>29</v>
      </c>
      <c r="D16" s="2">
        <f>IFERROR(INDEX(D51:D500,MATCH($C$16,$C$51:$C$500,0)),"")</f>
        <v>-595557</v>
      </c>
      <c r="E16" s="2">
        <f>IFERROR(INDEX(E51:E500,MATCH($C$16,$C$51:$C$500,0)),"")</f>
        <v>-690865</v>
      </c>
      <c r="H16" s="2">
        <f>IFERROR(SUM(D16:G16)*(4/MAX(1,COUNT(D16:G16))),"")</f>
        <v>-2572844</v>
      </c>
      <c r="I16" s="2">
        <f t="shared" ref="I16:N16" si="13">IFERROR(INDEX(I51:I500,MATCH($C$16,$C$51:$C$500,0)),"")</f>
        <v>1819455</v>
      </c>
      <c r="J16" s="2">
        <f t="shared" si="13"/>
        <v>7653966</v>
      </c>
      <c r="K16" s="2">
        <f t="shared" si="13"/>
        <v>7884083</v>
      </c>
      <c r="L16" s="2">
        <f t="shared" si="13"/>
        <v>5208663</v>
      </c>
      <c r="M16" s="2">
        <f t="shared" si="13"/>
        <v>-15632048</v>
      </c>
      <c r="N16" s="2">
        <f t="shared" si="13"/>
        <v>11224186</v>
      </c>
    </row>
    <row r="17" spans="1:14" ht="15.5" x14ac:dyDescent="0.35">
      <c r="A17" t="s">
        <v>30</v>
      </c>
    </row>
    <row r="18" spans="1:14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</row>
    <row r="19" spans="1:14" ht="15.5" x14ac:dyDescent="0.35">
      <c r="A19" t="s">
        <v>40</v>
      </c>
      <c r="C19" t="s">
        <v>41</v>
      </c>
    </row>
    <row r="20" spans="1:14" ht="15.5" x14ac:dyDescent="0.35">
      <c r="A20" t="s">
        <v>42</v>
      </c>
      <c r="C20" t="s">
        <v>43</v>
      </c>
      <c r="D20" s="2">
        <f ca="1">IFERROR(D21*D2,"")</f>
        <v>3132360000000</v>
      </c>
      <c r="E20" s="2">
        <f ca="1">IFERROR(E21*E2,"")</f>
        <v>1850940000000</v>
      </c>
      <c r="H20" s="2">
        <f t="shared" ref="H20:N20" ca="1" si="14">IFERROR(H21*H2,"")</f>
        <v>1850940000000</v>
      </c>
      <c r="I20" s="2">
        <f t="shared" ca="1" si="14"/>
        <v>4619440000000</v>
      </c>
      <c r="J20" s="2">
        <f t="shared" ca="1" si="14"/>
        <v>696080000000</v>
      </c>
      <c r="K20" s="2">
        <f t="shared" ca="1" si="14"/>
        <v>791000000000</v>
      </c>
      <c r="L20" s="2">
        <f t="shared" ca="1" si="14"/>
        <v>838460000000</v>
      </c>
      <c r="M20" s="2">
        <f t="shared" ca="1" si="14"/>
        <v>1059940000000</v>
      </c>
      <c r="N20" s="2" t="str">
        <f t="shared" ca="1" si="14"/>
        <v/>
      </c>
    </row>
    <row r="21" spans="1:14" ht="15.5" x14ac:dyDescent="0.35">
      <c r="C21" t="s">
        <v>12</v>
      </c>
      <c r="D21" s="2">
        <f>IFERROR(INDEX(D51:D500,MATCH($C$7,$C$51:$C$500,0)),"")</f>
        <v>15820000000</v>
      </c>
      <c r="E21" s="2">
        <f>IFERROR(INDEX(E51:E500,MATCH($C$7,$C$51:$C$500,0)),"")</f>
        <v>15820000000</v>
      </c>
      <c r="H21" s="2">
        <f>IFERROR(INDEX(D21:G21,COUNT(D21:G21)),"")</f>
        <v>15820000000</v>
      </c>
      <c r="I21" s="2">
        <f t="shared" ref="I21:N21" si="15">IFERROR(INDEX(I51:I500,MATCH($C$7,$C$51:$C$500,0)),"")</f>
        <v>15820000000</v>
      </c>
      <c r="J21" s="2">
        <f t="shared" si="15"/>
        <v>15820000000</v>
      </c>
      <c r="K21" s="2">
        <f t="shared" si="15"/>
        <v>15820000000</v>
      </c>
      <c r="L21" s="2">
        <f t="shared" si="15"/>
        <v>15820000000</v>
      </c>
      <c r="M21" s="2">
        <f t="shared" si="15"/>
        <v>15820000000</v>
      </c>
      <c r="N21" s="2">
        <f t="shared" si="15"/>
        <v>0</v>
      </c>
    </row>
    <row r="23" spans="1:14" ht="15.5" x14ac:dyDescent="0.35">
      <c r="B23" t="s">
        <v>44</v>
      </c>
      <c r="C23" t="s">
        <v>45</v>
      </c>
      <c r="D23" s="3">
        <f>IFERROR(D5/D6*100,"")</f>
        <v>-4.4465786112767303</v>
      </c>
      <c r="E23" s="3">
        <f>IFERROR(E5/E6*100,"")</f>
        <v>-1.0219573385447389</v>
      </c>
      <c r="H23" s="3">
        <f t="shared" ref="H23:N23" si="16">IFERROR(H5/H6*100,"")</f>
        <v>-10.486257529017101</v>
      </c>
      <c r="I23" s="3">
        <f t="shared" si="16"/>
        <v>1.1887403137517401</v>
      </c>
      <c r="J23" s="3">
        <f t="shared" si="16"/>
        <v>11.47675413619714</v>
      </c>
      <c r="K23" s="3">
        <f t="shared" si="16"/>
        <v>5.8884632713089538</v>
      </c>
      <c r="L23" s="3">
        <f t="shared" si="16"/>
        <v>16.277100203801783</v>
      </c>
      <c r="M23" s="3">
        <f t="shared" si="16"/>
        <v>-32.999397522823799</v>
      </c>
      <c r="N23" s="3">
        <f t="shared" si="16"/>
        <v>22.038446161542783</v>
      </c>
    </row>
    <row r="24" spans="1:14" ht="15.5" x14ac:dyDescent="0.35">
      <c r="C24" t="s">
        <v>46</v>
      </c>
      <c r="D24" s="4" t="str">
        <f>IFERROR(_xlfn.RRI(5,I23,D23),"")</f>
        <v/>
      </c>
      <c r="E24" s="4" t="str">
        <f>IFERROR(_xlfn.RRI(5,J23,E23),"")</f>
        <v/>
      </c>
      <c r="H24" s="4">
        <f t="shared" ref="H24:N24" si="17">IFERROR(_xlfn.RRI(5,M23,H23),"")</f>
        <v>-0.2048978978919026</v>
      </c>
      <c r="I24" s="4">
        <f t="shared" si="17"/>
        <v>-0.44232496392788101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47</v>
      </c>
      <c r="C25" t="s">
        <v>48</v>
      </c>
      <c r="D25" s="3">
        <f>IFERROR(INDEX(D51:D500,MATCH($A$25,$C$51:$C$500,0)),"")</f>
        <v>-1.1299999999999999</v>
      </c>
      <c r="E25" s="3">
        <f>IFERROR(INDEX(E51:E500,MATCH($A$25,$C$51:$C$500,0)),"")</f>
        <v>-0.94</v>
      </c>
      <c r="H25" s="3">
        <f>IFERROR(INDEX(D25:G25,COUNT(D25:G25)),"")</f>
        <v>-0.94</v>
      </c>
      <c r="I25" s="3">
        <f t="shared" ref="I25:N25" si="18">IFERROR(INDEX(I51:I500,MATCH($C$25,$C$51:$C$500,0)),"")</f>
        <v>1.83</v>
      </c>
      <c r="J25" s="3">
        <f t="shared" si="18"/>
        <v>6.78</v>
      </c>
      <c r="K25" s="3">
        <f t="shared" si="18"/>
        <v>3.85</v>
      </c>
      <c r="L25" s="3">
        <f t="shared" si="18"/>
        <v>2.5</v>
      </c>
      <c r="M25" s="3">
        <f t="shared" si="18"/>
        <v>-10.45</v>
      </c>
      <c r="N25" s="3">
        <f t="shared" si="18"/>
        <v>70406568.430000007</v>
      </c>
    </row>
    <row r="26" spans="1:14" ht="15.5" x14ac:dyDescent="0.35">
      <c r="C26" t="s">
        <v>49</v>
      </c>
      <c r="D26" s="4" t="str">
        <f>IFERROR(_xlfn.RRI(5,I25,D25),"")</f>
        <v/>
      </c>
      <c r="E26" s="4" t="str">
        <f>IFERROR(_xlfn.RRI(5,J25,E25),"")</f>
        <v/>
      </c>
      <c r="H26" s="4">
        <f t="shared" ref="H26:N26" si="19">IFERROR(_xlfn.RRI(5,M25,H25),"")</f>
        <v>-0.38226485195992432</v>
      </c>
      <c r="I26" s="4">
        <f t="shared" si="19"/>
        <v>-0.96959341950358624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50</v>
      </c>
      <c r="D27" s="3">
        <f>IFERROR(D4/D21,"")</f>
        <v>6.4680252844500632E-4</v>
      </c>
      <c r="E27" s="3">
        <f>IFERROR(E4/E21,"")</f>
        <v>4.715754108723135E-4</v>
      </c>
      <c r="H27" s="3">
        <f t="shared" ref="H27:N27" si="20">IFERROR(H4/H21,"")</f>
        <v>2.2367558786346399E-3</v>
      </c>
      <c r="I27" s="3">
        <f t="shared" si="20"/>
        <v>2.1934877370417194E-3</v>
      </c>
      <c r="J27" s="3">
        <f t="shared" si="20"/>
        <v>2.0324776864728191E-3</v>
      </c>
      <c r="K27" s="3">
        <f t="shared" si="20"/>
        <v>2.0328789506953225E-3</v>
      </c>
      <c r="L27" s="3">
        <f t="shared" si="20"/>
        <v>2.605966814159292E-3</v>
      </c>
      <c r="M27" s="3">
        <f t="shared" si="20"/>
        <v>1.9443368520859672E-3</v>
      </c>
      <c r="N27" s="3" t="str">
        <f t="shared" si="20"/>
        <v/>
      </c>
    </row>
    <row r="28" spans="1:14" ht="15.5" x14ac:dyDescent="0.35">
      <c r="C28" t="s">
        <v>51</v>
      </c>
      <c r="D28" s="4">
        <f>IFERROR(_xlfn.RRI(5,I27,D27),"")</f>
        <v>-0.2167014914175277</v>
      </c>
      <c r="E28" s="4">
        <f>IFERROR(_xlfn.RRI(5,J27,E27),"")</f>
        <v>-0.25337062414349909</v>
      </c>
      <c r="H28" s="4">
        <f t="shared" ref="H28:N28" si="21">IFERROR(_xlfn.RRI(5,M27,H27),"")</f>
        <v>2.8417400006420124E-2</v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52</v>
      </c>
      <c r="H29" s="4">
        <f t="shared" ref="H29:N29" si="22">IFERROR(((H25-I25)/I25)*100%,"")</f>
        <v>-1.5136612021857923</v>
      </c>
      <c r="I29" s="4">
        <f t="shared" si="22"/>
        <v>-0.73008849557522126</v>
      </c>
      <c r="J29" s="4">
        <f t="shared" si="22"/>
        <v>0.76103896103896107</v>
      </c>
      <c r="K29" s="4">
        <f t="shared" si="22"/>
        <v>0.54</v>
      </c>
      <c r="L29" s="4">
        <f t="shared" si="22"/>
        <v>-1.2392344497607655</v>
      </c>
      <c r="M29" s="4">
        <f t="shared" si="22"/>
        <v>-1.0000001484236518</v>
      </c>
      <c r="N29" s="4" t="str">
        <f t="shared" si="22"/>
        <v/>
      </c>
    </row>
    <row r="30" spans="1:14" ht="15.5" x14ac:dyDescent="0.35">
      <c r="C30" t="s">
        <v>53</v>
      </c>
      <c r="H30" s="4">
        <f t="shared" ref="H30:N30" si="23">IFERROR(((H27-I27)/I27)*100%,"")</f>
        <v>1.9725727599131573E-2</v>
      </c>
      <c r="I30" s="4">
        <f t="shared" si="23"/>
        <v>7.9218606748061582E-2</v>
      </c>
      <c r="J30" s="4">
        <f t="shared" si="23"/>
        <v>-1.973871697407944E-4</v>
      </c>
      <c r="K30" s="4">
        <f t="shared" si="23"/>
        <v>-0.21991372274970919</v>
      </c>
      <c r="L30" s="4">
        <f t="shared" si="23"/>
        <v>0.34028566673696486</v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56.4</v>
      </c>
      <c r="E32" s="3">
        <f>IFERROR(INDEX(E51:E500,MATCH($A$32,$C$51:$C$500,0)),"")</f>
        <v>57.49</v>
      </c>
      <c r="H32" s="3">
        <f>IFERROR(INDEX(D32:G32,COUNT(D32:G32)),"")</f>
        <v>57.49</v>
      </c>
      <c r="I32" s="3">
        <f t="shared" ref="I32:N32" si="24">IFERROR(INDEX(I51:I500,MATCH($C$32,$C$51:$C$500,0)),"")</f>
        <v>57.26</v>
      </c>
      <c r="J32" s="3">
        <f t="shared" si="24"/>
        <v>54.53</v>
      </c>
      <c r="K32" s="3">
        <f t="shared" si="24"/>
        <v>46.1</v>
      </c>
      <c r="L32" s="3">
        <f t="shared" si="24"/>
        <v>45.46</v>
      </c>
      <c r="M32" s="3">
        <f t="shared" si="24"/>
        <v>33.26</v>
      </c>
      <c r="N32" s="3">
        <f t="shared" si="24"/>
        <v>229500146.91</v>
      </c>
    </row>
    <row r="33" spans="1:14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2.0699999999999998</v>
      </c>
      <c r="E33" s="3">
        <f>IFERROR(INDEX(E51:E500,MATCH($A$33,$C$51:$C$500,0)),"")</f>
        <v>3.24</v>
      </c>
      <c r="H33" s="3">
        <f>IFERROR(INDEX(D33:G33,COUNT(D33:G33)),"")</f>
        <v>3.24</v>
      </c>
      <c r="I33" s="3">
        <f t="shared" ref="I33:N33" si="25">IFERROR(INDEX(I51:I500,MATCH($C$33,$C$51:$C$500,0)),"")</f>
        <v>5.0999999999999996</v>
      </c>
      <c r="J33" s="3">
        <f t="shared" si="25"/>
        <v>0.81</v>
      </c>
      <c r="K33" s="3">
        <f t="shared" si="25"/>
        <v>1.08</v>
      </c>
      <c r="L33" s="3">
        <f t="shared" si="25"/>
        <v>1.17</v>
      </c>
      <c r="M33" s="3">
        <f t="shared" si="25"/>
        <v>2.0099999999999998</v>
      </c>
      <c r="N33" s="3">
        <f t="shared" si="25"/>
        <v>0</v>
      </c>
    </row>
    <row r="34" spans="1:14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-103.54</v>
      </c>
      <c r="E34" s="3">
        <f>IFERROR(INDEX(E51:E500,MATCH($A$34,$C$51:$C$500,0)),"")</f>
        <v>-197.87</v>
      </c>
      <c r="H34" s="3">
        <f>IFERROR(INDEX(D34:G34,COUNT(D34:G34)),"")</f>
        <v>-197.87</v>
      </c>
      <c r="I34" s="3">
        <f t="shared" ref="I34:N34" si="26">IFERROR(INDEX(I51:I500,MATCH($C$34,$C$51:$C$500,0)),"")</f>
        <v>159.56</v>
      </c>
      <c r="J34" s="3">
        <f t="shared" si="26"/>
        <v>6.49</v>
      </c>
      <c r="K34" s="3">
        <f t="shared" si="26"/>
        <v>12.99</v>
      </c>
      <c r="L34" s="3">
        <f t="shared" si="26"/>
        <v>21.2</v>
      </c>
      <c r="M34" s="3">
        <f t="shared" si="26"/>
        <v>-6.41</v>
      </c>
      <c r="N34" s="3">
        <f t="shared" si="26"/>
        <v>0</v>
      </c>
    </row>
    <row r="35" spans="1:14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10.31</v>
      </c>
      <c r="E35" s="3">
        <f>IFERROR(INDEX(E51:E500,MATCH($A$35,$C$51:$C$500,0)),"")</f>
        <v>23.4</v>
      </c>
      <c r="H35" s="3">
        <f>IFERROR(INDEX(D35:G35,COUNT(D35:G35)),"")</f>
        <v>23.4</v>
      </c>
      <c r="I35" s="3">
        <f t="shared" ref="I35:N35" si="27">IFERROR(INDEX(I51:I500,MATCH($C$35,$C$51:$C$500,0)),"")</f>
        <v>8.08</v>
      </c>
      <c r="J35" s="3">
        <f t="shared" si="27"/>
        <v>1.37</v>
      </c>
      <c r="K35" s="3">
        <f t="shared" si="27"/>
        <v>1.61</v>
      </c>
      <c r="L35" s="3">
        <f t="shared" si="27"/>
        <v>1.37</v>
      </c>
      <c r="M35" s="3">
        <f t="shared" si="27"/>
        <v>2.41</v>
      </c>
      <c r="N35" s="3">
        <f t="shared" si="27"/>
        <v>0</v>
      </c>
    </row>
    <row r="36" spans="1:14" ht="15.5" x14ac:dyDescent="0.35">
      <c r="B36" t="s">
        <v>66</v>
      </c>
      <c r="C36" t="s">
        <v>67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N36" si="28">IFERROR(INDEX(H51:H500,MATCH($C$36,$C$51:$C$500,0)),"")</f>
        <v>-0.24160000000000001</v>
      </c>
      <c r="I36" s="4">
        <f t="shared" si="28"/>
        <v>0.54710000000000003</v>
      </c>
      <c r="J36" s="4">
        <f t="shared" si="28"/>
        <v>0.2213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</row>
    <row r="37" spans="1:14" ht="15.5" x14ac:dyDescent="0.35">
      <c r="B37" t="s">
        <v>68</v>
      </c>
      <c r="C37" t="s">
        <v>69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N37" si="29">IFERROR(INDEX(H51:H500,MATCH($C$37,$C$51:$C$500,0)),"")</f>
        <v>1</v>
      </c>
      <c r="I37" s="3">
        <f t="shared" si="29"/>
        <v>1</v>
      </c>
      <c r="J37" s="3">
        <f t="shared" si="29"/>
        <v>1.5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</row>
    <row r="50" spans="2:14" ht="15.5" x14ac:dyDescent="0.35">
      <c r="D50" t="s">
        <v>70</v>
      </c>
      <c r="E50" t="s">
        <v>243</v>
      </c>
      <c r="F50" t="s">
        <v>71</v>
      </c>
      <c r="G50" t="s">
        <v>244</v>
      </c>
      <c r="H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</row>
    <row r="51" spans="2:14" ht="15.5" x14ac:dyDescent="0.35">
      <c r="B51" t="s">
        <v>75</v>
      </c>
      <c r="C51" t="s">
        <v>6</v>
      </c>
      <c r="D51" s="5">
        <v>10232416</v>
      </c>
      <c r="E51" s="5">
        <v>7460323</v>
      </c>
      <c r="F51" s="5">
        <v>7826295</v>
      </c>
      <c r="G51" s="5">
        <v>9867304</v>
      </c>
      <c r="I51" s="5">
        <v>34700976</v>
      </c>
      <c r="J51" s="5">
        <v>32153797</v>
      </c>
      <c r="K51" s="5">
        <v>32160145</v>
      </c>
      <c r="L51" s="5">
        <v>41226395</v>
      </c>
      <c r="M51" s="5">
        <v>30759409</v>
      </c>
      <c r="N51" s="5">
        <v>35334946</v>
      </c>
    </row>
    <row r="52" spans="2:14" ht="15.5" x14ac:dyDescent="0.35">
      <c r="C52" t="s">
        <v>76</v>
      </c>
      <c r="D52" s="5">
        <v>-9962604</v>
      </c>
      <c r="E52" s="5">
        <v>-6866844</v>
      </c>
      <c r="F52" s="5">
        <v>-10527196</v>
      </c>
      <c r="G52" s="5">
        <v>-6218969</v>
      </c>
      <c r="I52" s="5">
        <v>-27973726</v>
      </c>
      <c r="J52" s="5">
        <v>-19919146</v>
      </c>
      <c r="K52" s="5">
        <v>-21928388</v>
      </c>
      <c r="L52" s="5">
        <v>-26693670</v>
      </c>
      <c r="M52" s="5">
        <v>-31485838</v>
      </c>
      <c r="N52" s="5">
        <v>-20574807</v>
      </c>
    </row>
    <row r="53" spans="2:14" ht="15.5" x14ac:dyDescent="0.35">
      <c r="C53" t="s">
        <v>77</v>
      </c>
      <c r="D53" s="5">
        <v>269812</v>
      </c>
      <c r="E53" s="5">
        <v>593479</v>
      </c>
      <c r="F53" s="5">
        <v>-2700901</v>
      </c>
      <c r="G53" s="5">
        <v>3648335</v>
      </c>
      <c r="I53" s="5">
        <v>6727250</v>
      </c>
      <c r="J53" s="5">
        <v>12234651</v>
      </c>
      <c r="K53" s="5">
        <v>10231757</v>
      </c>
      <c r="L53" s="5">
        <v>14532725</v>
      </c>
      <c r="M53" s="5">
        <v>-726429</v>
      </c>
      <c r="N53" s="5">
        <v>14760139</v>
      </c>
    </row>
    <row r="54" spans="2:14" ht="15.5" x14ac:dyDescent="0.35">
      <c r="C54" t="s">
        <v>78</v>
      </c>
      <c r="D54" s="5">
        <v>-454664</v>
      </c>
      <c r="E54" s="5">
        <v>-1050739</v>
      </c>
      <c r="F54" s="5">
        <v>36026</v>
      </c>
      <c r="G54" s="5">
        <v>-2612324</v>
      </c>
      <c r="I54" s="5">
        <v>-4593015</v>
      </c>
      <c r="J54" s="5">
        <v>-4299188</v>
      </c>
      <c r="K54" s="5">
        <v>-3038608</v>
      </c>
      <c r="L54" s="5">
        <v>-6865868</v>
      </c>
      <c r="M54" s="5">
        <v>-12373448</v>
      </c>
      <c r="N54" s="5">
        <v>-2304008</v>
      </c>
    </row>
    <row r="55" spans="2:14" ht="15.5" x14ac:dyDescent="0.35">
      <c r="C55" t="s">
        <v>246</v>
      </c>
      <c r="D55" s="5">
        <v>-835630</v>
      </c>
      <c r="E55" s="5">
        <v>-935216</v>
      </c>
      <c r="F55" s="5">
        <v>-2401866</v>
      </c>
      <c r="G55" s="5">
        <v>-949275</v>
      </c>
      <c r="I55" s="5">
        <v>-5045978</v>
      </c>
      <c r="J55" s="5">
        <v>-3971395</v>
      </c>
      <c r="K55" s="5">
        <v>-4217358</v>
      </c>
      <c r="L55" s="5">
        <v>-4758066</v>
      </c>
      <c r="M55" s="5">
        <v>-4570608</v>
      </c>
      <c r="N55" s="5">
        <v>-2888010</v>
      </c>
    </row>
    <row r="56" spans="2:14" ht="15.5" x14ac:dyDescent="0.35">
      <c r="C56" t="s">
        <v>83</v>
      </c>
      <c r="D56" s="5">
        <v>421984</v>
      </c>
      <c r="E56" s="5">
        <v>194081</v>
      </c>
      <c r="F56" s="5">
        <v>-459635</v>
      </c>
      <c r="G56" s="5">
        <v>-281926</v>
      </c>
      <c r="I56" s="5">
        <v>-234326</v>
      </c>
      <c r="J56" s="5">
        <v>777336</v>
      </c>
      <c r="K56" s="5">
        <v>3809110</v>
      </c>
      <c r="L56" s="5">
        <v>2465461</v>
      </c>
      <c r="M56" s="5">
        <v>-359575</v>
      </c>
      <c r="N56" s="5">
        <v>2931633</v>
      </c>
    </row>
    <row r="57" spans="2:14" ht="15.5" x14ac:dyDescent="0.35">
      <c r="C57" t="s">
        <v>80</v>
      </c>
      <c r="D57" s="5">
        <v>-184852</v>
      </c>
      <c r="E57" s="5">
        <v>-457260</v>
      </c>
      <c r="F57" s="5">
        <v>-2664875</v>
      </c>
      <c r="G57" s="5">
        <v>1036011</v>
      </c>
      <c r="I57" s="5">
        <v>2134235</v>
      </c>
      <c r="J57" s="5">
        <v>7935463</v>
      </c>
      <c r="K57" s="5">
        <v>7193149</v>
      </c>
      <c r="L57" s="5">
        <v>7666857</v>
      </c>
      <c r="M57" s="5">
        <v>-13099877</v>
      </c>
      <c r="N57" s="5">
        <v>12456131</v>
      </c>
    </row>
    <row r="58" spans="2:14" ht="15.5" x14ac:dyDescent="0.35">
      <c r="C58" t="s">
        <v>81</v>
      </c>
      <c r="D58" s="5">
        <v>-410705</v>
      </c>
      <c r="E58" s="5">
        <v>-233605</v>
      </c>
      <c r="F58" s="5">
        <v>-391527</v>
      </c>
      <c r="G58" s="5">
        <v>-420919</v>
      </c>
      <c r="I58" s="5">
        <v>-314780</v>
      </c>
      <c r="J58" s="5">
        <v>-281497</v>
      </c>
      <c r="K58" s="5">
        <v>690934</v>
      </c>
      <c r="L58" s="5">
        <v>-2458194</v>
      </c>
      <c r="M58" s="5">
        <v>-2532171</v>
      </c>
      <c r="N58" s="5">
        <v>-1231945</v>
      </c>
    </row>
    <row r="59" spans="2:14" ht="15.5" x14ac:dyDescent="0.35">
      <c r="C59" t="s">
        <v>27</v>
      </c>
      <c r="D59" s="5">
        <v>-894157</v>
      </c>
      <c r="E59" s="5">
        <v>-937384</v>
      </c>
      <c r="F59" s="5">
        <v>-624810</v>
      </c>
      <c r="G59" s="5">
        <v>-662191</v>
      </c>
      <c r="I59" s="5">
        <v>-2162445</v>
      </c>
      <c r="J59" s="5">
        <v>-1723170</v>
      </c>
      <c r="K59" s="5">
        <v>-1715199</v>
      </c>
      <c r="L59" s="5">
        <v>-2591307</v>
      </c>
      <c r="M59" s="5">
        <v>-3119743</v>
      </c>
      <c r="N59" s="5">
        <v>-2014510</v>
      </c>
    </row>
    <row r="60" spans="2:14" ht="15.5" x14ac:dyDescent="0.35">
      <c r="C60" t="s">
        <v>142</v>
      </c>
      <c r="D60" s="5">
        <v>355024</v>
      </c>
      <c r="E60" s="5">
        <v>432159</v>
      </c>
      <c r="F60" s="5">
        <v>508096</v>
      </c>
      <c r="G60" s="5">
        <v>410065</v>
      </c>
      <c r="I60" s="5">
        <v>1838817</v>
      </c>
      <c r="J60" s="5">
        <v>1454099</v>
      </c>
      <c r="K60" s="5">
        <v>1381644</v>
      </c>
      <c r="L60" s="5">
        <v>894899</v>
      </c>
      <c r="M60" s="5">
        <v>958692</v>
      </c>
      <c r="N60" s="5">
        <v>1150327</v>
      </c>
    </row>
    <row r="61" spans="2:14" ht="15.5" x14ac:dyDescent="0.35">
      <c r="C61" t="s">
        <v>352</v>
      </c>
      <c r="D61" s="5">
        <v>261115</v>
      </c>
      <c r="E61" s="5">
        <v>407208</v>
      </c>
      <c r="F61" s="5">
        <v>-141110</v>
      </c>
      <c r="G61" s="5">
        <v>-33548</v>
      </c>
      <c r="I61" s="5">
        <v>554335</v>
      </c>
      <c r="J61" s="5">
        <v>496495</v>
      </c>
      <c r="K61" s="5">
        <v>-80677</v>
      </c>
      <c r="L61" s="5">
        <v>-423834</v>
      </c>
      <c r="M61" s="5">
        <v>-130753</v>
      </c>
    </row>
    <row r="62" spans="2:14" ht="15.5" x14ac:dyDescent="0.35">
      <c r="C62" t="s">
        <v>86</v>
      </c>
      <c r="D62" s="5">
        <v>-132687</v>
      </c>
      <c r="E62" s="5">
        <v>-135588</v>
      </c>
      <c r="F62" s="5">
        <v>-133703</v>
      </c>
      <c r="G62" s="5">
        <v>-135245</v>
      </c>
      <c r="I62" s="5">
        <v>-545487</v>
      </c>
      <c r="J62" s="5">
        <v>-508921</v>
      </c>
      <c r="K62" s="5">
        <v>-291120</v>
      </c>
      <c r="L62" s="5">
        <v>-337952</v>
      </c>
      <c r="M62" s="5">
        <v>-240367</v>
      </c>
      <c r="N62" s="5">
        <v>-367762</v>
      </c>
    </row>
    <row r="63" spans="2:14" ht="15.5" x14ac:dyDescent="0.35">
      <c r="C63" t="s">
        <v>84</v>
      </c>
      <c r="D63" s="5">
        <v>-410705</v>
      </c>
      <c r="E63" s="5">
        <v>-233605</v>
      </c>
      <c r="F63" s="5">
        <v>-391527</v>
      </c>
      <c r="G63" s="5">
        <v>-420919</v>
      </c>
      <c r="I63" s="5">
        <v>-314780</v>
      </c>
      <c r="J63" s="5">
        <v>-281497</v>
      </c>
      <c r="K63" s="5">
        <v>690934</v>
      </c>
      <c r="L63" s="5">
        <v>-2458194</v>
      </c>
      <c r="M63" s="5">
        <v>-2532171</v>
      </c>
      <c r="N63" s="5">
        <v>-1231945</v>
      </c>
    </row>
    <row r="64" spans="2:14" ht="15.5" x14ac:dyDescent="0.35">
      <c r="C64" t="s">
        <v>29</v>
      </c>
      <c r="D64" s="5">
        <v>-595557</v>
      </c>
      <c r="E64" s="5">
        <v>-690865</v>
      </c>
      <c r="F64" s="5">
        <v>-3056402</v>
      </c>
      <c r="G64" s="5">
        <v>615092</v>
      </c>
      <c r="I64" s="5">
        <v>1819455</v>
      </c>
      <c r="J64" s="5">
        <v>7653966</v>
      </c>
      <c r="K64" s="5">
        <v>7884083</v>
      </c>
      <c r="L64" s="5">
        <v>5208663</v>
      </c>
      <c r="M64" s="5">
        <v>-15632048</v>
      </c>
      <c r="N64" s="5">
        <v>11224186</v>
      </c>
    </row>
    <row r="65" spans="2:14" ht="15.5" x14ac:dyDescent="0.35">
      <c r="C65" t="s">
        <v>28</v>
      </c>
      <c r="F65" s="5">
        <v>-297822</v>
      </c>
      <c r="I65" s="5">
        <v>-297822</v>
      </c>
      <c r="J65" s="5">
        <v>-110308</v>
      </c>
      <c r="K65" s="5">
        <v>-84906</v>
      </c>
      <c r="L65" s="5">
        <v>-82408</v>
      </c>
      <c r="M65" s="5">
        <v>-98901</v>
      </c>
      <c r="N65" s="5">
        <v>-117643</v>
      </c>
    </row>
    <row r="66" spans="2:14" ht="15.5" x14ac:dyDescent="0.35">
      <c r="C66" t="s">
        <v>247</v>
      </c>
      <c r="D66" s="5">
        <v>-595557</v>
      </c>
      <c r="E66" s="5">
        <v>-690865</v>
      </c>
      <c r="F66" s="5">
        <v>-3354224</v>
      </c>
      <c r="G66" s="5">
        <v>615092</v>
      </c>
      <c r="I66" s="5">
        <v>1521633</v>
      </c>
      <c r="J66" s="5">
        <v>7543658</v>
      </c>
      <c r="K66" s="5">
        <v>7799177</v>
      </c>
      <c r="L66" s="5">
        <v>5126255</v>
      </c>
      <c r="M66" s="5">
        <v>-15730949</v>
      </c>
      <c r="N66" s="5">
        <v>11106543</v>
      </c>
    </row>
    <row r="67" spans="2:14" ht="15.5" x14ac:dyDescent="0.35">
      <c r="C67" t="s">
        <v>89</v>
      </c>
      <c r="D67" s="5">
        <v>-595557</v>
      </c>
      <c r="E67" s="5">
        <v>-690865</v>
      </c>
      <c r="F67" s="5">
        <v>-3354224</v>
      </c>
      <c r="G67" s="5">
        <v>615092</v>
      </c>
      <c r="I67" s="5">
        <v>1521633</v>
      </c>
      <c r="J67" s="5">
        <v>7543658</v>
      </c>
      <c r="K67" s="5">
        <v>7799177</v>
      </c>
      <c r="L67" s="5">
        <v>5126255</v>
      </c>
      <c r="M67" s="5">
        <v>-11914342</v>
      </c>
      <c r="N67" s="5">
        <v>16214238</v>
      </c>
    </row>
    <row r="68" spans="2:14" ht="15.5" x14ac:dyDescent="0.35">
      <c r="C68" t="s">
        <v>90</v>
      </c>
      <c r="D68" s="5">
        <v>-1755207</v>
      </c>
      <c r="E68" s="5">
        <v>213656</v>
      </c>
      <c r="F68" s="5">
        <v>52116</v>
      </c>
      <c r="G68" s="5">
        <v>-1150728</v>
      </c>
      <c r="I68" s="5">
        <v>-969442</v>
      </c>
      <c r="J68" s="5">
        <v>848430</v>
      </c>
      <c r="K68" s="5">
        <v>-360981</v>
      </c>
      <c r="L68" s="5">
        <v>6611002</v>
      </c>
      <c r="M68" s="5">
        <v>-4301428</v>
      </c>
    </row>
    <row r="69" spans="2:14" ht="15.5" x14ac:dyDescent="0.35">
      <c r="C69" t="s">
        <v>91</v>
      </c>
      <c r="D69" s="5">
        <v>-2350764</v>
      </c>
      <c r="E69" s="5">
        <v>-477209</v>
      </c>
      <c r="F69" s="5">
        <v>-3302108</v>
      </c>
      <c r="G69" s="5">
        <v>-535636</v>
      </c>
      <c r="I69" s="5">
        <v>552191</v>
      </c>
      <c r="J69" s="5">
        <v>8392088</v>
      </c>
      <c r="K69" s="5">
        <v>7438196</v>
      </c>
      <c r="L69" s="5">
        <v>11737257</v>
      </c>
      <c r="M69" s="5">
        <v>-16215770</v>
      </c>
      <c r="N69" s="5">
        <v>16214238</v>
      </c>
    </row>
    <row r="70" spans="2:14" ht="15.5" x14ac:dyDescent="0.35">
      <c r="C70" t="s">
        <v>92</v>
      </c>
      <c r="D70" s="5">
        <v>-595557</v>
      </c>
      <c r="E70" s="5">
        <v>-690865</v>
      </c>
      <c r="F70" s="5">
        <v>-3354224</v>
      </c>
      <c r="G70" s="5">
        <v>615092</v>
      </c>
      <c r="I70" s="5">
        <v>1521633</v>
      </c>
      <c r="J70" s="5">
        <v>7543658</v>
      </c>
      <c r="K70" s="5">
        <v>7799177</v>
      </c>
      <c r="L70" s="5">
        <v>5126255</v>
      </c>
      <c r="M70" s="5">
        <v>-11914342</v>
      </c>
      <c r="N70" s="5">
        <v>16214238</v>
      </c>
    </row>
    <row r="71" spans="2:14" ht="15.5" x14ac:dyDescent="0.35">
      <c r="C71" t="s">
        <v>8</v>
      </c>
      <c r="D71" s="5">
        <v>-2772748</v>
      </c>
      <c r="E71" s="5">
        <v>-671290</v>
      </c>
      <c r="F71" s="5">
        <v>-2842473</v>
      </c>
      <c r="G71" s="5">
        <v>-253710</v>
      </c>
      <c r="I71" s="5">
        <v>786517</v>
      </c>
      <c r="J71" s="5">
        <v>7614752</v>
      </c>
      <c r="K71" s="5">
        <v>3629086</v>
      </c>
      <c r="L71" s="5">
        <v>9271796</v>
      </c>
      <c r="M71" s="5">
        <v>-15856195</v>
      </c>
      <c r="N71" s="5">
        <v>13282605</v>
      </c>
    </row>
    <row r="72" spans="2:14" ht="15.5" x14ac:dyDescent="0.35">
      <c r="C72" t="s">
        <v>94</v>
      </c>
      <c r="D72" s="5">
        <v>-595557</v>
      </c>
      <c r="E72" s="5">
        <v>-690865</v>
      </c>
      <c r="F72" s="5">
        <v>-3354224</v>
      </c>
      <c r="G72" s="5">
        <v>615092</v>
      </c>
      <c r="I72" s="5">
        <v>1521633</v>
      </c>
      <c r="J72" s="5">
        <v>7543658</v>
      </c>
      <c r="K72" s="5">
        <v>7799177</v>
      </c>
      <c r="L72" s="5">
        <v>5126255</v>
      </c>
      <c r="M72" s="5">
        <v>-11914342</v>
      </c>
      <c r="N72" s="5">
        <v>16214238</v>
      </c>
    </row>
    <row r="73" spans="2:14" ht="15.5" x14ac:dyDescent="0.35">
      <c r="C73" t="s">
        <v>95</v>
      </c>
      <c r="D73" s="5">
        <v>-2350764</v>
      </c>
      <c r="E73" s="5">
        <v>-477209</v>
      </c>
      <c r="F73" s="5">
        <v>-3302108</v>
      </c>
      <c r="G73" s="5">
        <v>-535636</v>
      </c>
      <c r="I73" s="5">
        <v>552191</v>
      </c>
      <c r="J73" s="5">
        <v>8392088</v>
      </c>
      <c r="K73" s="5">
        <v>7438196</v>
      </c>
      <c r="L73" s="5">
        <v>11737257</v>
      </c>
      <c r="M73" s="5">
        <v>-16215770</v>
      </c>
      <c r="N73" s="5">
        <v>16214238</v>
      </c>
    </row>
    <row r="74" spans="2:14" ht="15.5" x14ac:dyDescent="0.35">
      <c r="C74" t="s">
        <v>96</v>
      </c>
      <c r="D74" s="5">
        <v>-2350764</v>
      </c>
      <c r="E74" s="5">
        <v>-477209</v>
      </c>
      <c r="F74" s="5">
        <v>-3302108</v>
      </c>
      <c r="G74" s="5">
        <v>-535636</v>
      </c>
      <c r="I74" s="5">
        <v>552191</v>
      </c>
      <c r="J74" s="5">
        <v>8392088</v>
      </c>
      <c r="K74" s="5">
        <v>7438196</v>
      </c>
      <c r="L74" s="5">
        <v>11737257</v>
      </c>
      <c r="M74" s="5">
        <v>-16215770</v>
      </c>
      <c r="N74" s="5">
        <v>16214238</v>
      </c>
    </row>
    <row r="76" spans="2:14" ht="15.5" x14ac:dyDescent="0.35">
      <c r="B76" t="s">
        <v>97</v>
      </c>
      <c r="C76" t="s">
        <v>98</v>
      </c>
    </row>
    <row r="77" spans="2:14" ht="15.5" x14ac:dyDescent="0.35">
      <c r="C77" t="s">
        <v>99</v>
      </c>
    </row>
    <row r="78" spans="2:14" ht="15.5" x14ac:dyDescent="0.35">
      <c r="C78" t="s">
        <v>20</v>
      </c>
      <c r="D78" s="5">
        <v>18956242</v>
      </c>
      <c r="E78" s="5">
        <v>23726990</v>
      </c>
      <c r="F78" s="5">
        <v>30311245</v>
      </c>
      <c r="G78" s="5">
        <v>32037290</v>
      </c>
      <c r="I78" s="5">
        <v>30311245</v>
      </c>
      <c r="J78" s="5">
        <v>24622685</v>
      </c>
      <c r="K78" s="5">
        <v>21800354</v>
      </c>
      <c r="L78" s="5">
        <v>20396841</v>
      </c>
      <c r="M78" s="5">
        <v>13521647</v>
      </c>
      <c r="N78" s="5">
        <v>15607709</v>
      </c>
    </row>
    <row r="79" spans="2:14" ht="15.5" x14ac:dyDescent="0.35">
      <c r="C79" t="s">
        <v>650</v>
      </c>
    </row>
    <row r="80" spans="2:14" ht="15.5" x14ac:dyDescent="0.35">
      <c r="C80" t="s">
        <v>100</v>
      </c>
      <c r="D80" s="5">
        <v>11887667</v>
      </c>
      <c r="E80" s="5">
        <v>10209681</v>
      </c>
      <c r="F80" s="5">
        <v>12028082</v>
      </c>
      <c r="G80" s="5">
        <v>13027703</v>
      </c>
      <c r="I80" s="5">
        <v>12028082</v>
      </c>
      <c r="J80" s="5">
        <v>8376342</v>
      </c>
      <c r="K80" s="5">
        <v>4651545</v>
      </c>
      <c r="L80" s="5">
        <v>1927685</v>
      </c>
      <c r="M80" s="5">
        <v>6758402</v>
      </c>
      <c r="N80" s="5">
        <v>2982649</v>
      </c>
    </row>
    <row r="81" spans="3:14" ht="15.5" x14ac:dyDescent="0.35">
      <c r="C81" t="s">
        <v>250</v>
      </c>
    </row>
    <row r="82" spans="3:14" ht="15.5" x14ac:dyDescent="0.35">
      <c r="C82" t="s">
        <v>249</v>
      </c>
      <c r="D82" s="5">
        <v>9095214</v>
      </c>
      <c r="E82" s="5">
        <v>8353495</v>
      </c>
      <c r="F82" s="5">
        <v>8423641</v>
      </c>
      <c r="G82" s="5">
        <v>9112586</v>
      </c>
      <c r="I82" s="5">
        <v>8423641</v>
      </c>
      <c r="J82" s="5">
        <v>11072131</v>
      </c>
      <c r="K82" s="5">
        <v>11937415</v>
      </c>
      <c r="L82" s="5">
        <v>7297159</v>
      </c>
      <c r="M82" s="5">
        <v>9804441</v>
      </c>
      <c r="N82" s="5">
        <v>7906593</v>
      </c>
    </row>
    <row r="83" spans="3:14" ht="15.5" x14ac:dyDescent="0.35">
      <c r="C83" t="s">
        <v>251</v>
      </c>
      <c r="D83" s="5">
        <v>11887667</v>
      </c>
      <c r="E83" s="5">
        <v>10209681</v>
      </c>
      <c r="F83" s="5">
        <v>12028082</v>
      </c>
      <c r="G83" s="5">
        <v>13027703</v>
      </c>
      <c r="I83" s="5">
        <v>12028082</v>
      </c>
      <c r="J83" s="5">
        <v>8376342</v>
      </c>
      <c r="K83" s="5">
        <v>4651545</v>
      </c>
      <c r="L83" s="5">
        <v>1927685</v>
      </c>
      <c r="M83" s="5">
        <v>6758402</v>
      </c>
      <c r="N83" s="5">
        <v>2982649</v>
      </c>
    </row>
    <row r="84" spans="3:14" ht="15.5" x14ac:dyDescent="0.35">
      <c r="C84" t="s">
        <v>102</v>
      </c>
      <c r="D84" s="5">
        <v>8658328</v>
      </c>
      <c r="E84" s="5">
        <v>8321608</v>
      </c>
      <c r="F84" s="5">
        <v>7948976</v>
      </c>
      <c r="G84" s="5">
        <v>7595218</v>
      </c>
      <c r="I84" s="5">
        <v>7948976</v>
      </c>
      <c r="J84" s="5">
        <v>6912397</v>
      </c>
      <c r="K84" s="5">
        <v>5922930</v>
      </c>
      <c r="L84" s="5">
        <v>6924918</v>
      </c>
      <c r="M84" s="5">
        <v>4598415</v>
      </c>
      <c r="N84" s="5">
        <v>3455091</v>
      </c>
    </row>
    <row r="85" spans="3:14" ht="15.5" x14ac:dyDescent="0.35">
      <c r="C85" t="s">
        <v>252</v>
      </c>
      <c r="D85" s="5">
        <v>8658328</v>
      </c>
      <c r="E85" s="5">
        <v>8321608</v>
      </c>
      <c r="F85" s="5">
        <v>7948976</v>
      </c>
      <c r="G85" s="5">
        <v>7595218</v>
      </c>
      <c r="I85" s="5">
        <v>7948976</v>
      </c>
      <c r="J85" s="5">
        <v>6912397</v>
      </c>
      <c r="K85" s="5">
        <v>5922930</v>
      </c>
      <c r="L85" s="5">
        <v>6924918</v>
      </c>
      <c r="M85" s="5">
        <v>4598415</v>
      </c>
      <c r="N85" s="5">
        <v>3455091</v>
      </c>
    </row>
    <row r="86" spans="3:14" ht="15.5" x14ac:dyDescent="0.35">
      <c r="C86" t="s">
        <v>103</v>
      </c>
      <c r="D86" s="5">
        <v>6101132</v>
      </c>
      <c r="E86" s="5">
        <v>4569055</v>
      </c>
      <c r="F86" s="5">
        <v>5375564</v>
      </c>
      <c r="G86" s="5">
        <v>4072128</v>
      </c>
      <c r="I86" s="5">
        <v>5375564</v>
      </c>
      <c r="J86" s="5">
        <v>3294374</v>
      </c>
      <c r="K86" s="5">
        <v>1952416</v>
      </c>
      <c r="L86" s="5">
        <v>1217004</v>
      </c>
      <c r="M86" s="5">
        <v>1369156</v>
      </c>
      <c r="N86" s="5">
        <v>1857451</v>
      </c>
    </row>
    <row r="87" spans="3:14" ht="15.5" x14ac:dyDescent="0.35">
      <c r="C87" t="s">
        <v>83</v>
      </c>
      <c r="D87" s="5">
        <v>807942</v>
      </c>
      <c r="E87" s="5">
        <v>2563149</v>
      </c>
      <c r="F87" s="5">
        <v>2349493</v>
      </c>
      <c r="G87" s="5">
        <v>2296053</v>
      </c>
      <c r="I87" s="5">
        <v>2349493</v>
      </c>
      <c r="J87" s="5">
        <v>3317611</v>
      </c>
      <c r="K87" s="5">
        <v>2469181</v>
      </c>
      <c r="L87" s="5">
        <v>2301541</v>
      </c>
      <c r="M87" s="5">
        <v>-4309461</v>
      </c>
      <c r="N87" s="5">
        <v>-8033</v>
      </c>
    </row>
    <row r="88" spans="3:14" ht="15.5" x14ac:dyDescent="0.35">
      <c r="C88" t="s">
        <v>104</v>
      </c>
      <c r="D88" s="5">
        <v>41406066</v>
      </c>
      <c r="E88" s="5">
        <v>41434695</v>
      </c>
      <c r="F88" s="5">
        <v>49311682</v>
      </c>
      <c r="G88" s="5">
        <v>52833608</v>
      </c>
      <c r="I88" s="5">
        <v>49311682</v>
      </c>
      <c r="J88" s="5">
        <v>37123752</v>
      </c>
      <c r="K88" s="5">
        <v>31110593</v>
      </c>
      <c r="L88" s="5">
        <v>46483187</v>
      </c>
      <c r="M88" s="5">
        <v>27282535</v>
      </c>
      <c r="N88" s="5">
        <v>22356798</v>
      </c>
    </row>
    <row r="89" spans="3:14" ht="15.5" x14ac:dyDescent="0.35">
      <c r="C89" t="s">
        <v>105</v>
      </c>
    </row>
    <row r="90" spans="3:14" ht="15.5" x14ac:dyDescent="0.35">
      <c r="C90" t="s">
        <v>107</v>
      </c>
      <c r="D90" s="5">
        <v>62580398</v>
      </c>
      <c r="E90" s="5">
        <v>65100964</v>
      </c>
      <c r="F90" s="5">
        <v>65513795</v>
      </c>
      <c r="G90" s="5">
        <v>44229573</v>
      </c>
      <c r="I90" s="5">
        <v>65513795</v>
      </c>
      <c r="J90" s="5">
        <v>43447388</v>
      </c>
      <c r="K90" s="5">
        <v>46193761</v>
      </c>
      <c r="L90" s="5">
        <v>46089433</v>
      </c>
      <c r="M90" s="5">
        <v>53973006</v>
      </c>
      <c r="N90" s="5">
        <v>54741336</v>
      </c>
    </row>
    <row r="91" spans="3:14" ht="15.5" x14ac:dyDescent="0.35">
      <c r="C91" t="s">
        <v>109</v>
      </c>
      <c r="D91" s="5">
        <v>27047</v>
      </c>
      <c r="E91" s="5">
        <v>27047</v>
      </c>
      <c r="F91" s="5">
        <v>27047</v>
      </c>
      <c r="G91" s="5">
        <v>30040</v>
      </c>
      <c r="I91" s="5">
        <v>27047</v>
      </c>
      <c r="J91" s="5">
        <v>29971</v>
      </c>
      <c r="K91" s="5">
        <v>30556</v>
      </c>
      <c r="L91" s="5">
        <v>24123</v>
      </c>
      <c r="M91" s="5">
        <v>17690</v>
      </c>
      <c r="N91" s="5">
        <v>5848</v>
      </c>
    </row>
    <row r="92" spans="3:14" ht="15.5" x14ac:dyDescent="0.35">
      <c r="C92" t="s">
        <v>396</v>
      </c>
      <c r="D92" s="5">
        <v>350214</v>
      </c>
      <c r="E92" s="5">
        <v>350214</v>
      </c>
      <c r="F92" s="5">
        <v>350214</v>
      </c>
      <c r="I92" s="5">
        <v>350214</v>
      </c>
    </row>
    <row r="93" spans="3:14" ht="15.5" x14ac:dyDescent="0.35">
      <c r="C93" t="s">
        <v>110</v>
      </c>
      <c r="D93" s="5">
        <v>101689146</v>
      </c>
      <c r="E93" s="5">
        <v>102651598</v>
      </c>
      <c r="F93" s="5">
        <v>99972457</v>
      </c>
      <c r="G93" s="5">
        <v>76531722</v>
      </c>
      <c r="I93" s="5">
        <v>99972457</v>
      </c>
      <c r="J93" s="5">
        <v>75759394</v>
      </c>
      <c r="K93" s="5">
        <v>76729735</v>
      </c>
      <c r="L93" s="5">
        <v>77318825</v>
      </c>
      <c r="M93" s="5">
        <v>101400862</v>
      </c>
      <c r="N93" s="5">
        <v>80333118</v>
      </c>
    </row>
    <row r="94" spans="3:14" ht="15.5" x14ac:dyDescent="0.35">
      <c r="C94" t="s">
        <v>111</v>
      </c>
      <c r="D94" s="5">
        <v>143095212</v>
      </c>
      <c r="E94" s="5">
        <v>144086293</v>
      </c>
      <c r="F94" s="5">
        <v>149284139</v>
      </c>
      <c r="G94" s="5">
        <v>129365330</v>
      </c>
      <c r="I94" s="5">
        <v>149284139</v>
      </c>
      <c r="J94" s="5">
        <v>112883146</v>
      </c>
      <c r="K94" s="5">
        <v>107840328</v>
      </c>
      <c r="L94" s="5">
        <v>123802012</v>
      </c>
      <c r="M94" s="5">
        <v>128683397</v>
      </c>
      <c r="N94" s="5">
        <v>102689916</v>
      </c>
    </row>
    <row r="95" spans="3:14" ht="15.5" x14ac:dyDescent="0.35">
      <c r="C95" t="s">
        <v>112</v>
      </c>
    </row>
    <row r="96" spans="3:14" ht="15.5" x14ac:dyDescent="0.35">
      <c r="C96" t="s">
        <v>113</v>
      </c>
    </row>
    <row r="97" spans="3:14" ht="15.5" x14ac:dyDescent="0.35">
      <c r="C97" t="s">
        <v>114</v>
      </c>
      <c r="D97" s="5">
        <v>32247417</v>
      </c>
      <c r="E97" s="5">
        <v>27397030</v>
      </c>
      <c r="F97" s="5">
        <v>31729886</v>
      </c>
      <c r="G97" s="5">
        <v>25808146</v>
      </c>
      <c r="I97" s="5">
        <v>31729886</v>
      </c>
      <c r="J97" s="5">
        <v>15077879</v>
      </c>
      <c r="K97" s="5">
        <v>13893231</v>
      </c>
      <c r="L97" s="5">
        <v>39429428</v>
      </c>
      <c r="M97" s="5">
        <v>28103827</v>
      </c>
      <c r="N97" s="5">
        <v>12270801</v>
      </c>
    </row>
    <row r="98" spans="3:14" ht="15.5" x14ac:dyDescent="0.35">
      <c r="C98" t="s">
        <v>115</v>
      </c>
    </row>
    <row r="99" spans="3:14" ht="15.5" x14ac:dyDescent="0.35">
      <c r="C99" t="s">
        <v>253</v>
      </c>
      <c r="D99" s="5">
        <v>5893276</v>
      </c>
      <c r="E99" s="5">
        <v>9775110</v>
      </c>
      <c r="F99" s="5">
        <v>8764487</v>
      </c>
      <c r="G99" s="5">
        <v>4158673</v>
      </c>
      <c r="I99" s="5">
        <v>8764487</v>
      </c>
      <c r="J99" s="5">
        <v>663399</v>
      </c>
      <c r="K99" s="5">
        <v>1637742</v>
      </c>
      <c r="L99" s="5">
        <v>6605</v>
      </c>
      <c r="M99" s="5">
        <v>4537929</v>
      </c>
      <c r="N99" s="5">
        <v>572354</v>
      </c>
    </row>
    <row r="100" spans="3:14" ht="15.5" x14ac:dyDescent="0.35">
      <c r="C100" t="s">
        <v>119</v>
      </c>
      <c r="F100" s="5">
        <v>983989</v>
      </c>
      <c r="I100" s="5">
        <v>983989</v>
      </c>
      <c r="L100" s="5">
        <v>2542750</v>
      </c>
    </row>
    <row r="101" spans="3:14" ht="15.5" x14ac:dyDescent="0.35">
      <c r="C101" t="s">
        <v>116</v>
      </c>
      <c r="D101" s="5">
        <v>16222084</v>
      </c>
      <c r="E101" s="5">
        <v>8407188</v>
      </c>
      <c r="F101" s="5">
        <v>10855938</v>
      </c>
      <c r="G101" s="5">
        <v>13851855</v>
      </c>
      <c r="I101" s="5">
        <v>10855938</v>
      </c>
      <c r="J101" s="5">
        <v>8365157</v>
      </c>
      <c r="K101" s="5">
        <v>8240135</v>
      </c>
      <c r="L101" s="5">
        <v>6300986</v>
      </c>
      <c r="M101" s="5">
        <v>6639119</v>
      </c>
      <c r="N101" s="5">
        <v>8456549</v>
      </c>
    </row>
    <row r="102" spans="3:14" ht="15.5" x14ac:dyDescent="0.35">
      <c r="C102" t="s">
        <v>117</v>
      </c>
      <c r="D102" s="5">
        <v>186044</v>
      </c>
      <c r="E102" s="5">
        <v>267541</v>
      </c>
      <c r="F102" s="5">
        <v>341552</v>
      </c>
      <c r="G102" s="5">
        <v>588953</v>
      </c>
      <c r="I102" s="5">
        <v>341552</v>
      </c>
      <c r="J102" s="5">
        <v>252436</v>
      </c>
      <c r="K102" s="5">
        <v>59037</v>
      </c>
      <c r="L102" s="5">
        <v>156020</v>
      </c>
      <c r="M102" s="5">
        <v>2647764</v>
      </c>
      <c r="N102" s="5">
        <v>124684</v>
      </c>
    </row>
    <row r="103" spans="3:14" ht="15.5" x14ac:dyDescent="0.35">
      <c r="C103" t="s">
        <v>120</v>
      </c>
    </row>
    <row r="104" spans="3:14" ht="15.5" x14ac:dyDescent="0.35">
      <c r="C104" t="s">
        <v>520</v>
      </c>
      <c r="D104" s="5">
        <v>406981</v>
      </c>
      <c r="E104" s="5">
        <v>461396</v>
      </c>
      <c r="F104" s="5">
        <v>461396</v>
      </c>
      <c r="G104" s="5">
        <v>512766</v>
      </c>
      <c r="I104" s="5">
        <v>461396</v>
      </c>
      <c r="J104" s="5">
        <v>706398</v>
      </c>
      <c r="K104" s="5">
        <v>749824</v>
      </c>
      <c r="L104" s="5">
        <v>641748</v>
      </c>
      <c r="M104" s="5">
        <v>21505964</v>
      </c>
    </row>
    <row r="105" spans="3:14" ht="15.5" x14ac:dyDescent="0.35">
      <c r="C105" t="s">
        <v>732</v>
      </c>
      <c r="M105" s="5">
        <v>1565303</v>
      </c>
      <c r="N105" s="5">
        <v>2799973</v>
      </c>
    </row>
    <row r="106" spans="3:14" ht="15.5" x14ac:dyDescent="0.35">
      <c r="C106" t="s">
        <v>313</v>
      </c>
      <c r="D106" s="5">
        <v>19285778</v>
      </c>
      <c r="E106" s="5">
        <v>22484742</v>
      </c>
      <c r="F106" s="5">
        <v>22801822</v>
      </c>
      <c r="G106" s="5">
        <v>5030795</v>
      </c>
      <c r="I106" s="5">
        <v>22801822</v>
      </c>
    </row>
    <row r="107" spans="3:14" ht="15.5" x14ac:dyDescent="0.35">
      <c r="C107" t="s">
        <v>121</v>
      </c>
      <c r="D107" s="5">
        <v>9694493</v>
      </c>
      <c r="E107" s="5">
        <v>8738504</v>
      </c>
      <c r="F107" s="5">
        <v>10051507</v>
      </c>
      <c r="G107" s="5">
        <v>7016531</v>
      </c>
      <c r="I107" s="5">
        <v>10051507</v>
      </c>
      <c r="J107" s="5">
        <v>4065330</v>
      </c>
      <c r="K107" s="5">
        <v>3821332</v>
      </c>
      <c r="L107" s="5">
        <v>3933905</v>
      </c>
      <c r="M107" s="5">
        <v>13504262</v>
      </c>
      <c r="N107" s="5">
        <v>1279018</v>
      </c>
    </row>
    <row r="108" spans="3:14" ht="15.5" x14ac:dyDescent="0.35">
      <c r="C108" t="s">
        <v>118</v>
      </c>
    </row>
    <row r="109" spans="3:14" ht="15.5" x14ac:dyDescent="0.35">
      <c r="C109" t="s">
        <v>254</v>
      </c>
      <c r="D109" s="5">
        <v>15762</v>
      </c>
      <c r="E109" s="5">
        <v>71712</v>
      </c>
      <c r="F109" s="5">
        <v>38075</v>
      </c>
      <c r="G109" s="5">
        <v>15289</v>
      </c>
      <c r="I109" s="5">
        <v>38075</v>
      </c>
      <c r="J109" s="5">
        <v>15218</v>
      </c>
      <c r="K109" s="5">
        <v>6157</v>
      </c>
      <c r="L109" s="5">
        <v>8136</v>
      </c>
      <c r="M109" s="5">
        <v>486093</v>
      </c>
      <c r="N109" s="5">
        <v>174639</v>
      </c>
    </row>
    <row r="110" spans="3:14" ht="15.5" x14ac:dyDescent="0.35">
      <c r="C110" t="s">
        <v>122</v>
      </c>
      <c r="D110" s="5">
        <v>48490908</v>
      </c>
      <c r="E110" s="5">
        <v>51002568</v>
      </c>
      <c r="F110" s="5">
        <v>51390349</v>
      </c>
      <c r="G110" s="5">
        <v>34333533</v>
      </c>
      <c r="I110" s="5">
        <v>51390349</v>
      </c>
      <c r="J110" s="5">
        <v>31455915</v>
      </c>
      <c r="K110" s="5">
        <v>32316654</v>
      </c>
      <c r="L110" s="5">
        <v>27410374</v>
      </c>
      <c r="M110" s="5">
        <v>52529617</v>
      </c>
      <c r="N110" s="5">
        <v>30148963</v>
      </c>
    </row>
    <row r="111" spans="3:14" ht="15.5" x14ac:dyDescent="0.35">
      <c r="C111" t="s">
        <v>123</v>
      </c>
      <c r="D111" s="5">
        <v>48490908</v>
      </c>
      <c r="E111" s="5">
        <v>51002568</v>
      </c>
      <c r="F111" s="5">
        <v>51390349</v>
      </c>
      <c r="G111" s="5">
        <v>34333533</v>
      </c>
      <c r="I111" s="5">
        <v>51390349</v>
      </c>
      <c r="J111" s="5">
        <v>31455915</v>
      </c>
      <c r="K111" s="5">
        <v>32316654</v>
      </c>
      <c r="L111" s="5">
        <v>27410374</v>
      </c>
      <c r="M111" s="5">
        <v>52529617</v>
      </c>
      <c r="N111" s="5">
        <v>30148963</v>
      </c>
    </row>
    <row r="112" spans="3:14" ht="15.5" x14ac:dyDescent="0.35">
      <c r="C112" t="s">
        <v>124</v>
      </c>
    </row>
    <row r="113" spans="3:14" ht="15.5" x14ac:dyDescent="0.35">
      <c r="C113" t="s">
        <v>125</v>
      </c>
      <c r="D113" s="5">
        <v>39135156</v>
      </c>
      <c r="E113" s="5">
        <v>42388535</v>
      </c>
      <c r="F113" s="5">
        <v>42705615</v>
      </c>
      <c r="G113" s="5">
        <v>24985958</v>
      </c>
      <c r="I113" s="5">
        <v>42705615</v>
      </c>
      <c r="J113" s="5">
        <v>20148795</v>
      </c>
      <c r="K113" s="5">
        <v>20192221</v>
      </c>
      <c r="L113" s="5">
        <v>19928198</v>
      </c>
      <c r="M113" s="5">
        <v>42513664</v>
      </c>
      <c r="N113" s="5">
        <v>22242370</v>
      </c>
    </row>
    <row r="114" spans="3:14" ht="15.5" x14ac:dyDescent="0.35">
      <c r="C114" t="s">
        <v>733</v>
      </c>
    </row>
    <row r="115" spans="3:14" ht="15.5" x14ac:dyDescent="0.35">
      <c r="C115" t="s">
        <v>734</v>
      </c>
      <c r="D115" s="5">
        <v>9095214</v>
      </c>
      <c r="E115" s="5">
        <v>8353495</v>
      </c>
      <c r="F115" s="5">
        <v>8423641</v>
      </c>
      <c r="G115" s="5">
        <v>9112586</v>
      </c>
      <c r="I115" s="5">
        <v>8423641</v>
      </c>
      <c r="J115" s="5">
        <v>11072131</v>
      </c>
      <c r="K115" s="5">
        <v>11937415</v>
      </c>
      <c r="L115" s="5">
        <v>7297159</v>
      </c>
      <c r="M115" s="5">
        <v>9804441</v>
      </c>
      <c r="N115" s="5">
        <v>7906593</v>
      </c>
    </row>
    <row r="116" spans="3:14" ht="15.5" x14ac:dyDescent="0.35">
      <c r="C116" t="s">
        <v>126</v>
      </c>
      <c r="D116" s="5">
        <v>80738325</v>
      </c>
      <c r="E116" s="5">
        <v>78399598</v>
      </c>
      <c r="F116" s="5">
        <v>83120235</v>
      </c>
      <c r="G116" s="5">
        <v>60141679</v>
      </c>
      <c r="I116" s="5">
        <v>83120235</v>
      </c>
      <c r="J116" s="5">
        <v>46533794</v>
      </c>
      <c r="K116" s="5">
        <v>46209885</v>
      </c>
      <c r="L116" s="5">
        <v>66839802</v>
      </c>
      <c r="M116" s="5">
        <v>80633444</v>
      </c>
      <c r="N116" s="5">
        <v>42419764</v>
      </c>
    </row>
    <row r="117" spans="3:14" ht="15.5" x14ac:dyDescent="0.35">
      <c r="C117" t="s">
        <v>127</v>
      </c>
    </row>
    <row r="118" spans="3:14" ht="15.5" x14ac:dyDescent="0.35">
      <c r="C118" t="s">
        <v>128</v>
      </c>
      <c r="D118" s="5">
        <v>55400457</v>
      </c>
      <c r="E118" s="5">
        <v>55400457</v>
      </c>
      <c r="F118" s="5">
        <v>55400457</v>
      </c>
      <c r="G118" s="5">
        <v>55400457</v>
      </c>
      <c r="I118" s="5">
        <v>55400457</v>
      </c>
      <c r="J118" s="5">
        <v>55400457</v>
      </c>
      <c r="K118" s="5">
        <v>55400457</v>
      </c>
      <c r="L118" s="5">
        <v>55400457</v>
      </c>
      <c r="M118" s="5">
        <v>55400457</v>
      </c>
      <c r="N118" s="5">
        <v>243009</v>
      </c>
    </row>
    <row r="119" spans="3:14" ht="15.5" x14ac:dyDescent="0.35">
      <c r="C119" t="s">
        <v>129</v>
      </c>
      <c r="D119" s="5">
        <v>-5735593</v>
      </c>
      <c r="E119" s="5">
        <v>-5735593</v>
      </c>
      <c r="F119" s="5">
        <v>-5735593</v>
      </c>
      <c r="G119" s="5">
        <v>-5735593</v>
      </c>
      <c r="I119" s="5">
        <v>-5735593</v>
      </c>
      <c r="J119" s="5">
        <v>-5735593</v>
      </c>
      <c r="K119" s="5">
        <v>-5735593</v>
      </c>
      <c r="L119" s="5">
        <v>-2694047</v>
      </c>
      <c r="M119" s="5">
        <v>-2694047</v>
      </c>
      <c r="N119" s="5">
        <v>-2237753</v>
      </c>
    </row>
    <row r="120" spans="3:14" ht="15.5" x14ac:dyDescent="0.35">
      <c r="C120" t="s">
        <v>130</v>
      </c>
      <c r="D120" s="5">
        <v>-624659</v>
      </c>
      <c r="E120" s="5">
        <v>1273926</v>
      </c>
      <c r="F120" s="5">
        <v>2158872</v>
      </c>
      <c r="G120" s="5">
        <v>5054785</v>
      </c>
      <c r="I120" s="5">
        <v>2158872</v>
      </c>
      <c r="J120" s="5">
        <v>404237</v>
      </c>
      <c r="K120" s="5">
        <v>-4893906</v>
      </c>
      <c r="L120" s="5">
        <v>-8883973</v>
      </c>
      <c r="M120" s="5">
        <v>-11544767</v>
      </c>
      <c r="N120" s="5">
        <v>46747577</v>
      </c>
    </row>
    <row r="121" spans="3:14" ht="15.5" x14ac:dyDescent="0.35">
      <c r="C121" t="s">
        <v>257</v>
      </c>
      <c r="D121" s="5">
        <v>130000</v>
      </c>
      <c r="E121" s="5">
        <v>120000</v>
      </c>
      <c r="F121" s="5">
        <v>120000</v>
      </c>
      <c r="G121" s="5">
        <v>120000</v>
      </c>
      <c r="I121" s="5">
        <v>120000</v>
      </c>
      <c r="J121" s="5">
        <v>20000</v>
      </c>
      <c r="K121" s="5">
        <v>20000</v>
      </c>
      <c r="L121" s="5">
        <v>20000</v>
      </c>
      <c r="M121" s="5">
        <v>10000</v>
      </c>
    </row>
    <row r="122" spans="3:14" ht="15.5" x14ac:dyDescent="0.35">
      <c r="C122" t="s">
        <v>258</v>
      </c>
      <c r="D122" s="5">
        <v>-754659</v>
      </c>
      <c r="E122" s="5">
        <v>1153926</v>
      </c>
      <c r="F122" s="5">
        <v>2038872</v>
      </c>
      <c r="G122" s="5">
        <v>4934785</v>
      </c>
      <c r="I122" s="5">
        <v>2038872</v>
      </c>
      <c r="J122" s="5">
        <v>384237</v>
      </c>
      <c r="K122" s="5">
        <v>-4913906</v>
      </c>
      <c r="L122" s="5">
        <v>-8903973</v>
      </c>
      <c r="M122" s="5">
        <v>-11554767</v>
      </c>
      <c r="N122" s="5">
        <v>46747577</v>
      </c>
    </row>
    <row r="123" spans="3:14" ht="15.5" x14ac:dyDescent="0.35">
      <c r="C123" t="s">
        <v>259</v>
      </c>
      <c r="D123" s="5">
        <v>-624659</v>
      </c>
      <c r="E123" s="5">
        <v>1273926</v>
      </c>
      <c r="F123" s="5">
        <v>2158872</v>
      </c>
      <c r="G123" s="5">
        <v>5054785</v>
      </c>
      <c r="I123" s="5">
        <v>2158872</v>
      </c>
      <c r="J123" s="5">
        <v>404237</v>
      </c>
      <c r="K123" s="5">
        <v>-4893906</v>
      </c>
      <c r="L123" s="5">
        <v>-8883973</v>
      </c>
      <c r="M123" s="5">
        <v>-11544767</v>
      </c>
      <c r="N123" s="5">
        <v>46747577</v>
      </c>
    </row>
    <row r="124" spans="3:14" ht="15.5" x14ac:dyDescent="0.35">
      <c r="C124" t="s">
        <v>131</v>
      </c>
      <c r="D124" s="5">
        <v>12508740</v>
      </c>
      <c r="E124" s="5">
        <v>12184756</v>
      </c>
      <c r="F124" s="5">
        <v>11990675</v>
      </c>
      <c r="G124" s="5">
        <v>12207949</v>
      </c>
      <c r="I124" s="5">
        <v>11990675</v>
      </c>
      <c r="J124" s="5">
        <v>12962640</v>
      </c>
      <c r="K124" s="5">
        <v>14390304</v>
      </c>
      <c r="L124" s="5">
        <v>10838232</v>
      </c>
      <c r="M124" s="5">
        <v>11197771</v>
      </c>
      <c r="N124" s="5">
        <v>15525352</v>
      </c>
    </row>
    <row r="125" spans="3:14" ht="15.5" x14ac:dyDescent="0.35">
      <c r="C125" t="s">
        <v>10</v>
      </c>
      <c r="D125" s="5">
        <v>62356887</v>
      </c>
      <c r="E125" s="5">
        <v>65686695</v>
      </c>
      <c r="F125" s="5">
        <v>66163904</v>
      </c>
      <c r="G125" s="5">
        <v>69223651</v>
      </c>
      <c r="I125" s="5">
        <v>66163904</v>
      </c>
      <c r="J125" s="5">
        <v>66349352</v>
      </c>
      <c r="K125" s="5">
        <v>61630443</v>
      </c>
      <c r="L125" s="5">
        <v>56962210</v>
      </c>
      <c r="M125" s="5">
        <v>48049953</v>
      </c>
      <c r="N125" s="5">
        <v>60270152</v>
      </c>
    </row>
    <row r="126" spans="3:14" ht="15.5" x14ac:dyDescent="0.35">
      <c r="C126" t="s">
        <v>132</v>
      </c>
      <c r="D126" s="5">
        <v>143095212</v>
      </c>
      <c r="E126" s="5">
        <v>144086293</v>
      </c>
      <c r="F126" s="5">
        <v>149284139</v>
      </c>
      <c r="G126" s="5">
        <v>129365330</v>
      </c>
      <c r="I126" s="5">
        <v>149284139</v>
      </c>
      <c r="J126" s="5">
        <v>112883146</v>
      </c>
      <c r="K126" s="5">
        <v>107840328</v>
      </c>
      <c r="L126" s="5">
        <v>123802012</v>
      </c>
      <c r="M126" s="5">
        <v>128683397</v>
      </c>
      <c r="N126" s="5">
        <v>102689916</v>
      </c>
    </row>
    <row r="127" spans="3:14" ht="15.5" x14ac:dyDescent="0.35">
      <c r="C127" t="s">
        <v>133</v>
      </c>
      <c r="D127" s="5">
        <v>15819142767</v>
      </c>
      <c r="E127" s="5">
        <v>15819142767</v>
      </c>
      <c r="F127" s="5">
        <v>15819142767</v>
      </c>
      <c r="G127" s="5">
        <v>15819142767</v>
      </c>
      <c r="I127" s="5">
        <v>15819142767</v>
      </c>
      <c r="J127" s="5">
        <v>15819142767</v>
      </c>
      <c r="K127" s="5">
        <v>15819142767</v>
      </c>
      <c r="L127" s="5">
        <v>15819142767</v>
      </c>
      <c r="M127" s="5">
        <v>15819142767</v>
      </c>
      <c r="N127" s="5">
        <v>2750</v>
      </c>
    </row>
    <row r="129" spans="2:14" ht="15.5" x14ac:dyDescent="0.35">
      <c r="B129" t="s">
        <v>134</v>
      </c>
      <c r="C129" t="s">
        <v>135</v>
      </c>
      <c r="D129" s="5">
        <v>1458022</v>
      </c>
      <c r="E129" s="5">
        <v>-941920</v>
      </c>
      <c r="F129" s="5">
        <v>656099</v>
      </c>
      <c r="G129" s="5">
        <v>862874</v>
      </c>
      <c r="I129" s="5">
        <v>10614505</v>
      </c>
      <c r="J129" s="5">
        <v>10559298</v>
      </c>
      <c r="K129" s="5">
        <v>6023219</v>
      </c>
      <c r="L129" s="5">
        <v>24550244</v>
      </c>
      <c r="M129" s="5">
        <v>-7084924</v>
      </c>
      <c r="N129" s="5">
        <v>16991158</v>
      </c>
    </row>
    <row r="130" spans="2:14" ht="15.5" x14ac:dyDescent="0.35">
      <c r="C130" t="s">
        <v>316</v>
      </c>
      <c r="D130" s="5">
        <v>7756531</v>
      </c>
      <c r="E130" s="5">
        <v>9461906</v>
      </c>
      <c r="F130" s="5">
        <v>-8228521</v>
      </c>
      <c r="G130" s="5">
        <v>23679250</v>
      </c>
      <c r="I130" s="5">
        <v>31673863</v>
      </c>
      <c r="J130" s="5">
        <v>28987120</v>
      </c>
      <c r="K130" s="5">
        <v>23435397</v>
      </c>
      <c r="L130" s="5">
        <v>48466791</v>
      </c>
      <c r="M130" s="5">
        <v>26165510</v>
      </c>
      <c r="N130" s="5">
        <v>30299260</v>
      </c>
    </row>
    <row r="131" spans="2:14" ht="15.5" x14ac:dyDescent="0.35">
      <c r="C131" t="s">
        <v>317</v>
      </c>
      <c r="D131" s="5">
        <v>-6828764</v>
      </c>
      <c r="E131" s="5">
        <v>-9880387</v>
      </c>
      <c r="F131" s="5">
        <v>9870056</v>
      </c>
      <c r="G131" s="5">
        <v>-23904439</v>
      </c>
      <c r="I131" s="5">
        <v>-21269004</v>
      </c>
      <c r="J131" s="5">
        <v>-18356440</v>
      </c>
      <c r="K131" s="5">
        <v>-17538553</v>
      </c>
      <c r="L131" s="5">
        <v>-23598192</v>
      </c>
      <c r="M131" s="5">
        <v>-33061052</v>
      </c>
      <c r="N131" s="5">
        <v>-13181890</v>
      </c>
    </row>
    <row r="132" spans="2:14" ht="15.5" x14ac:dyDescent="0.35">
      <c r="C132" t="s">
        <v>139</v>
      </c>
    </row>
    <row r="133" spans="2:14" ht="15.5" x14ac:dyDescent="0.35">
      <c r="C133" t="s">
        <v>266</v>
      </c>
      <c r="D133" s="5">
        <v>228594</v>
      </c>
      <c r="E133" s="5">
        <v>46497</v>
      </c>
      <c r="F133" s="5">
        <v>178188</v>
      </c>
      <c r="G133" s="5">
        <v>253867</v>
      </c>
      <c r="I133" s="5">
        <v>872397</v>
      </c>
      <c r="J133" s="5">
        <v>548024</v>
      </c>
      <c r="K133" s="5">
        <v>507950</v>
      </c>
      <c r="L133" s="5">
        <v>108498</v>
      </c>
      <c r="M133" s="5">
        <v>129793</v>
      </c>
      <c r="N133" s="5">
        <v>320554</v>
      </c>
    </row>
    <row r="134" spans="2:14" ht="15.5" x14ac:dyDescent="0.35">
      <c r="C134" t="s">
        <v>735</v>
      </c>
      <c r="M134" s="5">
        <v>41518</v>
      </c>
    </row>
    <row r="135" spans="2:14" ht="15.5" x14ac:dyDescent="0.35">
      <c r="C135" t="s">
        <v>363</v>
      </c>
      <c r="D135" s="5">
        <v>301661</v>
      </c>
      <c r="E135" s="5">
        <v>-569936</v>
      </c>
      <c r="F135" s="5">
        <v>-1163624</v>
      </c>
      <c r="G135" s="5">
        <v>834196</v>
      </c>
      <c r="I135" s="5">
        <v>-662751</v>
      </c>
      <c r="J135" s="5">
        <v>-619406</v>
      </c>
      <c r="K135" s="5">
        <v>-381575</v>
      </c>
      <c r="L135" s="5">
        <v>-426853</v>
      </c>
      <c r="M135" s="5">
        <v>-360693</v>
      </c>
      <c r="N135" s="5">
        <v>-446766</v>
      </c>
    </row>
    <row r="136" spans="2:14" ht="15.5" x14ac:dyDescent="0.35">
      <c r="C136" t="s">
        <v>144</v>
      </c>
      <c r="D136" s="5">
        <v>-3399003</v>
      </c>
      <c r="E136" s="5">
        <v>-2826467</v>
      </c>
      <c r="F136" s="5">
        <v>22194087</v>
      </c>
      <c r="G136" s="5">
        <v>-3341030</v>
      </c>
      <c r="I136" s="5">
        <v>26504853</v>
      </c>
      <c r="J136" s="5">
        <v>-2282100</v>
      </c>
      <c r="K136" s="5">
        <v>-1486907</v>
      </c>
      <c r="L136" s="5">
        <v>-17668090</v>
      </c>
      <c r="M136" s="5">
        <v>6012085</v>
      </c>
      <c r="N136" s="5">
        <v>-8273802</v>
      </c>
    </row>
    <row r="137" spans="2:14" ht="15.5" x14ac:dyDescent="0.35">
      <c r="C137" t="s">
        <v>145</v>
      </c>
      <c r="D137" s="5">
        <v>-2988184</v>
      </c>
      <c r="E137" s="5">
        <v>-2798996</v>
      </c>
      <c r="F137" s="5">
        <v>-24308543</v>
      </c>
      <c r="G137" s="5">
        <v>-6727999</v>
      </c>
      <c r="I137" s="5">
        <v>-31150795</v>
      </c>
      <c r="J137" s="5">
        <v>-5507139</v>
      </c>
      <c r="K137" s="5">
        <v>-3269017</v>
      </c>
      <c r="L137" s="5">
        <v>1620135</v>
      </c>
      <c r="M137" s="5">
        <v>-3219539</v>
      </c>
      <c r="N137" s="5">
        <v>-1909583</v>
      </c>
    </row>
    <row r="138" spans="2:14" ht="15.5" x14ac:dyDescent="0.35">
      <c r="C138" t="s">
        <v>146</v>
      </c>
      <c r="D138" s="5">
        <v>105749</v>
      </c>
      <c r="E138" s="5">
        <v>-193605</v>
      </c>
      <c r="F138" s="5">
        <v>-23006424</v>
      </c>
      <c r="G138" s="5">
        <v>-6816778</v>
      </c>
      <c r="I138" s="5">
        <v>-29847203</v>
      </c>
      <c r="J138" s="5">
        <v>-5442412</v>
      </c>
      <c r="K138" s="5">
        <v>-4262744</v>
      </c>
      <c r="L138" s="5">
        <v>-136024</v>
      </c>
      <c r="M138" s="5">
        <v>-3219539</v>
      </c>
      <c r="N138" s="5">
        <v>-885038</v>
      </c>
    </row>
    <row r="139" spans="2:14" ht="15.5" x14ac:dyDescent="0.35">
      <c r="C139" t="s">
        <v>700</v>
      </c>
      <c r="F139" s="5">
        <v>12897</v>
      </c>
      <c r="I139" s="5">
        <v>12897</v>
      </c>
    </row>
    <row r="140" spans="2:14" ht="15.5" x14ac:dyDescent="0.35">
      <c r="C140" t="s">
        <v>736</v>
      </c>
      <c r="L140" s="5">
        <v>1915825</v>
      </c>
    </row>
    <row r="141" spans="2:14" ht="15.5" x14ac:dyDescent="0.35">
      <c r="C141" t="s">
        <v>737</v>
      </c>
      <c r="L141" s="5">
        <v>82583</v>
      </c>
    </row>
    <row r="142" spans="2:14" ht="15.5" x14ac:dyDescent="0.35">
      <c r="C142" t="s">
        <v>738</v>
      </c>
      <c r="D142" s="5">
        <v>-3093933</v>
      </c>
      <c r="E142" s="5">
        <v>-2605391</v>
      </c>
      <c r="F142" s="5">
        <v>-890300</v>
      </c>
      <c r="G142" s="5">
        <v>88779</v>
      </c>
      <c r="I142" s="5">
        <v>-891773</v>
      </c>
      <c r="J142" s="5">
        <v>-64727</v>
      </c>
      <c r="K142" s="5">
        <v>-798671</v>
      </c>
      <c r="L142" s="5">
        <v>-242249</v>
      </c>
      <c r="N142" s="5">
        <v>-1024545</v>
      </c>
    </row>
    <row r="143" spans="2:14" ht="15.5" x14ac:dyDescent="0.35">
      <c r="C143" t="s">
        <v>739</v>
      </c>
      <c r="F143" s="5">
        <v>-424716</v>
      </c>
      <c r="I143" s="5">
        <v>-424716</v>
      </c>
      <c r="K143" s="5">
        <v>-1207567</v>
      </c>
    </row>
    <row r="144" spans="2:14" ht="15.5" x14ac:dyDescent="0.35">
      <c r="C144" t="s">
        <v>275</v>
      </c>
      <c r="K144" s="5">
        <v>2999965</v>
      </c>
    </row>
    <row r="145" spans="3:14" ht="15.5" x14ac:dyDescent="0.35">
      <c r="C145" t="s">
        <v>740</v>
      </c>
    </row>
    <row r="146" spans="3:14" ht="15.5" x14ac:dyDescent="0.35">
      <c r="C146" t="s">
        <v>741</v>
      </c>
    </row>
    <row r="147" spans="3:14" ht="15.5" x14ac:dyDescent="0.35">
      <c r="C147" t="s">
        <v>153</v>
      </c>
      <c r="D147" s="5">
        <v>-3399003</v>
      </c>
      <c r="E147" s="5">
        <v>-2826467</v>
      </c>
      <c r="F147" s="5">
        <v>22194087</v>
      </c>
      <c r="G147" s="5">
        <v>-3341030</v>
      </c>
      <c r="I147" s="5">
        <v>26504853</v>
      </c>
      <c r="J147" s="5">
        <v>-2282100</v>
      </c>
      <c r="K147" s="5">
        <v>-1486907</v>
      </c>
      <c r="L147" s="5">
        <v>-17668090</v>
      </c>
      <c r="M147" s="5">
        <v>6012085</v>
      </c>
      <c r="N147" s="5">
        <v>-8273802</v>
      </c>
    </row>
    <row r="148" spans="3:14" ht="15.5" x14ac:dyDescent="0.35">
      <c r="C148" t="s">
        <v>277</v>
      </c>
      <c r="M148" s="5">
        <v>15662243</v>
      </c>
    </row>
    <row r="149" spans="3:14" ht="15.5" x14ac:dyDescent="0.35">
      <c r="C149" t="s">
        <v>689</v>
      </c>
      <c r="N149" s="5">
        <v>462747</v>
      </c>
    </row>
    <row r="150" spans="3:14" ht="15.5" x14ac:dyDescent="0.35">
      <c r="C150" t="s">
        <v>742</v>
      </c>
      <c r="F150" s="5">
        <v>2576018</v>
      </c>
      <c r="G150" s="5">
        <v>-2021728</v>
      </c>
      <c r="M150" s="5">
        <v>-440000</v>
      </c>
      <c r="N150" s="5">
        <v>-2106088</v>
      </c>
    </row>
    <row r="151" spans="3:14" ht="15.5" x14ac:dyDescent="0.35">
      <c r="C151" t="s">
        <v>347</v>
      </c>
      <c r="F151" s="5">
        <v>10283</v>
      </c>
      <c r="I151" s="5">
        <v>-1457896</v>
      </c>
      <c r="J151" s="5">
        <v>-2205000</v>
      </c>
      <c r="K151" s="5">
        <v>-1365000</v>
      </c>
      <c r="L151" s="5">
        <v>-2825000</v>
      </c>
      <c r="M151" s="5">
        <v>-2940000</v>
      </c>
      <c r="N151" s="5">
        <v>-1700400</v>
      </c>
    </row>
    <row r="152" spans="3:14" ht="15.5" x14ac:dyDescent="0.35">
      <c r="C152" t="s">
        <v>743</v>
      </c>
      <c r="D152" s="5">
        <v>-98000</v>
      </c>
      <c r="F152" s="5">
        <v>-980000</v>
      </c>
      <c r="I152" s="5">
        <v>-980000</v>
      </c>
    </row>
    <row r="153" spans="3:14" ht="15.5" x14ac:dyDescent="0.35">
      <c r="C153" t="s">
        <v>744</v>
      </c>
      <c r="D153" s="5">
        <v>-172993</v>
      </c>
      <c r="F153" s="5">
        <v>-554761</v>
      </c>
      <c r="I153" s="5">
        <v>-554761</v>
      </c>
      <c r="L153" s="5">
        <v>-2734434</v>
      </c>
    </row>
    <row r="154" spans="3:14" ht="15.5" x14ac:dyDescent="0.35">
      <c r="C154" t="s">
        <v>745</v>
      </c>
      <c r="D154" s="5">
        <v>-1802</v>
      </c>
      <c r="E154" s="5">
        <v>1802</v>
      </c>
      <c r="K154" s="5">
        <v>2720533</v>
      </c>
    </row>
    <row r="155" spans="3:14" ht="15.5" x14ac:dyDescent="0.35">
      <c r="C155" t="s">
        <v>273</v>
      </c>
      <c r="F155" s="5">
        <v>22872004</v>
      </c>
      <c r="I155" s="5">
        <v>32933596</v>
      </c>
      <c r="L155" s="5">
        <v>2549070</v>
      </c>
    </row>
    <row r="156" spans="3:14" ht="15.5" x14ac:dyDescent="0.35">
      <c r="C156" t="s">
        <v>511</v>
      </c>
      <c r="D156" s="5">
        <v>-2498865</v>
      </c>
      <c r="E156" s="5">
        <v>-2377030</v>
      </c>
      <c r="F156" s="5">
        <v>-1330086</v>
      </c>
      <c r="G156" s="5">
        <v>-1263128</v>
      </c>
      <c r="I156" s="5">
        <v>-2593214</v>
      </c>
      <c r="K156" s="5">
        <v>-2671475</v>
      </c>
    </row>
    <row r="157" spans="3:14" ht="15.5" x14ac:dyDescent="0.35">
      <c r="C157" t="s">
        <v>159</v>
      </c>
      <c r="D157" s="5">
        <v>-54415</v>
      </c>
      <c r="F157" s="5">
        <v>77590</v>
      </c>
      <c r="G157" s="5">
        <v>-56174</v>
      </c>
      <c r="I157" s="5">
        <v>-365911</v>
      </c>
      <c r="J157" s="5">
        <v>-77100</v>
      </c>
      <c r="K157" s="5">
        <v>-170965</v>
      </c>
      <c r="L157" s="5">
        <v>-14657726</v>
      </c>
      <c r="M157" s="5">
        <v>-9448735</v>
      </c>
      <c r="N157" s="5">
        <v>-4929972</v>
      </c>
    </row>
    <row r="158" spans="3:14" ht="15.5" x14ac:dyDescent="0.35">
      <c r="C158" t="s">
        <v>502</v>
      </c>
      <c r="D158" s="5">
        <v>-572928</v>
      </c>
      <c r="E158" s="5">
        <v>-451239</v>
      </c>
      <c r="F158" s="5">
        <v>-476961</v>
      </c>
      <c r="I158" s="5">
        <v>-476961</v>
      </c>
      <c r="N158" s="5">
        <v>-89</v>
      </c>
    </row>
    <row r="159" spans="3:14" ht="15.5" x14ac:dyDescent="0.35">
      <c r="C159" t="s">
        <v>746</v>
      </c>
      <c r="M159" s="5">
        <v>-462747</v>
      </c>
    </row>
    <row r="160" spans="3:14" ht="15.5" x14ac:dyDescent="0.35">
      <c r="C160" t="s">
        <v>747</v>
      </c>
      <c r="D160" s="5">
        <v>-4929165</v>
      </c>
      <c r="E160" s="5">
        <v>-6567383</v>
      </c>
      <c r="F160" s="5">
        <v>-1458357</v>
      </c>
      <c r="G160" s="5">
        <v>-9206155</v>
      </c>
      <c r="I160" s="5">
        <v>5968563</v>
      </c>
      <c r="J160" s="5">
        <v>2770059</v>
      </c>
      <c r="K160" s="5">
        <v>1267295</v>
      </c>
      <c r="L160" s="5">
        <v>8502289</v>
      </c>
      <c r="M160" s="5">
        <v>-4292378</v>
      </c>
      <c r="N160" s="5">
        <v>6807773</v>
      </c>
    </row>
    <row r="161" spans="2:14" ht="15.5" x14ac:dyDescent="0.35">
      <c r="C161" t="s">
        <v>164</v>
      </c>
      <c r="E161" s="5">
        <v>30311245</v>
      </c>
      <c r="I161" s="5">
        <v>24622685</v>
      </c>
      <c r="J161" s="5">
        <v>21800354</v>
      </c>
      <c r="K161" s="5">
        <v>20396841</v>
      </c>
      <c r="L161" s="5">
        <v>13521647</v>
      </c>
      <c r="M161" s="5">
        <v>17816700</v>
      </c>
      <c r="N161" s="5">
        <v>11010175</v>
      </c>
    </row>
    <row r="162" spans="2:14" ht="15.5" x14ac:dyDescent="0.35">
      <c r="C162" t="s">
        <v>748</v>
      </c>
      <c r="L162" s="5">
        <v>-1781929</v>
      </c>
    </row>
    <row r="163" spans="2:14" ht="15.5" x14ac:dyDescent="0.35">
      <c r="C163" t="s">
        <v>380</v>
      </c>
      <c r="D163" s="5">
        <v>158417</v>
      </c>
      <c r="E163" s="5">
        <v>-16872</v>
      </c>
      <c r="F163" s="5">
        <v>-267688</v>
      </c>
      <c r="G163" s="5">
        <v>-13356</v>
      </c>
      <c r="I163" s="5">
        <v>-280003</v>
      </c>
      <c r="J163" s="5">
        <v>52272</v>
      </c>
      <c r="K163" s="5">
        <v>136218</v>
      </c>
      <c r="L163" s="5">
        <v>154834</v>
      </c>
      <c r="M163" s="5">
        <v>-2675</v>
      </c>
      <c r="N163" s="5">
        <v>-1248</v>
      </c>
    </row>
    <row r="164" spans="2:14" ht="15.5" x14ac:dyDescent="0.35">
      <c r="C164" t="s">
        <v>166</v>
      </c>
      <c r="D164" s="5">
        <v>-4770748</v>
      </c>
      <c r="E164" s="5">
        <v>23726990</v>
      </c>
      <c r="F164" s="5">
        <v>-1726045</v>
      </c>
      <c r="G164" s="5">
        <v>-9219511</v>
      </c>
      <c r="I164" s="5">
        <v>30311245</v>
      </c>
      <c r="J164" s="5">
        <v>24622685</v>
      </c>
      <c r="K164" s="5">
        <v>21800354</v>
      </c>
      <c r="L164" s="5">
        <v>20396841</v>
      </c>
      <c r="M164" s="5">
        <v>13521647</v>
      </c>
      <c r="N164" s="5">
        <v>17816700</v>
      </c>
    </row>
    <row r="166" spans="2:14" ht="15.5" x14ac:dyDescent="0.35">
      <c r="B166" t="s">
        <v>167</v>
      </c>
      <c r="C166" t="s">
        <v>12</v>
      </c>
      <c r="D166" s="5">
        <v>15820000000</v>
      </c>
      <c r="E166" s="5">
        <v>15820000000</v>
      </c>
      <c r="F166" s="5">
        <v>15820000000</v>
      </c>
      <c r="G166" s="5">
        <v>15820000000</v>
      </c>
      <c r="I166" s="5">
        <v>15820000000</v>
      </c>
      <c r="J166" s="5">
        <v>15820000000</v>
      </c>
      <c r="K166" s="5">
        <v>15820000000</v>
      </c>
      <c r="L166" s="5">
        <v>15820000000</v>
      </c>
      <c r="M166" s="5">
        <v>15820000000</v>
      </c>
      <c r="N166" s="5">
        <v>0</v>
      </c>
    </row>
    <row r="167" spans="2:14" ht="15.5" x14ac:dyDescent="0.35">
      <c r="C167" t="s">
        <v>168</v>
      </c>
      <c r="D167" s="6">
        <v>-1.1299999999999999</v>
      </c>
      <c r="E167" s="6">
        <v>-0.94</v>
      </c>
      <c r="F167" s="6">
        <v>-3.05</v>
      </c>
      <c r="G167" s="6">
        <v>0.93</v>
      </c>
    </row>
    <row r="168" spans="2:14" ht="15.5" x14ac:dyDescent="0.35">
      <c r="C168" t="s">
        <v>169</v>
      </c>
      <c r="D168" s="6">
        <v>-103.54</v>
      </c>
      <c r="E168" s="6">
        <v>-197.87</v>
      </c>
      <c r="F168" s="6">
        <v>-95.74</v>
      </c>
      <c r="G168" s="6">
        <v>97.85</v>
      </c>
    </row>
    <row r="169" spans="2:14" ht="15.5" x14ac:dyDescent="0.35">
      <c r="C169" t="s">
        <v>63</v>
      </c>
      <c r="D169" s="6">
        <v>10.31</v>
      </c>
      <c r="E169" s="6">
        <v>23.4</v>
      </c>
      <c r="F169" s="6">
        <v>35.409999999999997</v>
      </c>
      <c r="G169" s="6">
        <v>8.91</v>
      </c>
    </row>
    <row r="170" spans="2:14" ht="15.5" x14ac:dyDescent="0.35">
      <c r="C170" t="s">
        <v>170</v>
      </c>
      <c r="D170" s="5">
        <v>15550000000</v>
      </c>
      <c r="E170" s="5">
        <v>26760000000</v>
      </c>
      <c r="F170" s="5">
        <v>-8910000000</v>
      </c>
      <c r="G170" s="5">
        <v>45340000000</v>
      </c>
    </row>
    <row r="171" spans="2:14" ht="15.5" x14ac:dyDescent="0.35">
      <c r="C171" t="s">
        <v>171</v>
      </c>
      <c r="D171" s="6">
        <v>-6.9999999999999993E-3</v>
      </c>
      <c r="E171" s="6">
        <v>-6.0999999999999995E-3</v>
      </c>
      <c r="F171" s="6">
        <v>-1.9299999999999998E-2</v>
      </c>
      <c r="G171" s="6">
        <v>6.8000000000000005E-3</v>
      </c>
    </row>
    <row r="172" spans="2:14" ht="15.5" x14ac:dyDescent="0.35">
      <c r="C172" t="s">
        <v>172</v>
      </c>
      <c r="D172" s="6">
        <v>-0.02</v>
      </c>
      <c r="E172" s="6">
        <v>-1.6399999999999998E-2</v>
      </c>
      <c r="F172" s="6">
        <v>-5.33E-2</v>
      </c>
      <c r="G172" s="6">
        <v>1.54E-2</v>
      </c>
    </row>
    <row r="173" spans="2:14" ht="15.5" x14ac:dyDescent="0.35">
      <c r="C173" t="s">
        <v>173</v>
      </c>
      <c r="D173" s="6">
        <v>-1.6000000000000001E-3</v>
      </c>
      <c r="E173" s="6">
        <v>-3.9000000000000003E-3</v>
      </c>
      <c r="F173" s="6">
        <v>-2.4E-2</v>
      </c>
      <c r="G173" s="6">
        <v>9.7999999999999997E-3</v>
      </c>
    </row>
    <row r="174" spans="2:14" ht="15.5" x14ac:dyDescent="0.35">
      <c r="C174" t="s">
        <v>174</v>
      </c>
      <c r="D174" s="6">
        <v>-0.21</v>
      </c>
      <c r="E174" s="6">
        <v>-0.49</v>
      </c>
      <c r="F174" s="6">
        <v>-4.2699999999999996</v>
      </c>
      <c r="G174" s="6">
        <v>1.56</v>
      </c>
    </row>
    <row r="175" spans="2:14" ht="15.5" x14ac:dyDescent="0.35">
      <c r="C175" t="s">
        <v>175</v>
      </c>
      <c r="D175" s="5">
        <v>1116000000000</v>
      </c>
      <c r="E175" s="5">
        <v>1117000000000</v>
      </c>
      <c r="F175" s="5">
        <v>1106000000000</v>
      </c>
      <c r="G175" s="5">
        <v>1155000000000</v>
      </c>
    </row>
    <row r="176" spans="2:14" ht="15.5" x14ac:dyDescent="0.35">
      <c r="C176" t="s">
        <v>176</v>
      </c>
      <c r="D176" s="6">
        <v>2.0699999999999998</v>
      </c>
      <c r="E176" s="6">
        <v>3.24</v>
      </c>
      <c r="F176" s="6">
        <v>5.0999999999999996</v>
      </c>
      <c r="G176" s="6">
        <v>1.51</v>
      </c>
    </row>
    <row r="177" spans="3:14" ht="15.5" x14ac:dyDescent="0.35">
      <c r="C177" t="s">
        <v>177</v>
      </c>
      <c r="D177" s="6">
        <v>56.4</v>
      </c>
      <c r="E177" s="6">
        <v>57.49</v>
      </c>
      <c r="F177" s="6">
        <v>57.26</v>
      </c>
      <c r="G177" s="6">
        <v>60.16</v>
      </c>
    </row>
    <row r="178" spans="3:14" ht="15.5" x14ac:dyDescent="0.35">
      <c r="C178" t="s">
        <v>178</v>
      </c>
      <c r="D178" s="6">
        <v>2.09</v>
      </c>
      <c r="E178" s="6">
        <v>3.26</v>
      </c>
      <c r="F178" s="6">
        <v>5.13</v>
      </c>
      <c r="G178" s="6">
        <v>1.51</v>
      </c>
    </row>
    <row r="179" spans="3:14" ht="15.5" x14ac:dyDescent="0.35">
      <c r="C179" t="s">
        <v>179</v>
      </c>
      <c r="D179" s="6">
        <v>56.01</v>
      </c>
      <c r="E179" s="6">
        <v>57.12</v>
      </c>
      <c r="F179" s="6">
        <v>56.89</v>
      </c>
      <c r="G179" s="6">
        <v>60.16</v>
      </c>
    </row>
    <row r="180" spans="3:14" ht="15.5" x14ac:dyDescent="0.35">
      <c r="C180" t="s">
        <v>180</v>
      </c>
      <c r="D180" s="5">
        <v>108000000000</v>
      </c>
      <c r="E180" s="5">
        <v>87000000000</v>
      </c>
      <c r="F180" s="5">
        <v>124000000000</v>
      </c>
      <c r="G180" s="5">
        <v>66000000000</v>
      </c>
    </row>
    <row r="181" spans="3:14" ht="15.5" x14ac:dyDescent="0.35">
      <c r="C181" t="s">
        <v>181</v>
      </c>
      <c r="D181" s="5">
        <v>515000000000</v>
      </c>
      <c r="E181" s="5">
        <v>532000000000</v>
      </c>
      <c r="F181" s="5">
        <v>530000000000</v>
      </c>
      <c r="G181" s="5">
        <v>245000000000</v>
      </c>
    </row>
    <row r="182" spans="3:14" ht="15.5" x14ac:dyDescent="0.35">
      <c r="C182" t="s">
        <v>182</v>
      </c>
      <c r="D182" s="5">
        <v>892000000000</v>
      </c>
      <c r="E182" s="5">
        <v>909000000000</v>
      </c>
      <c r="F182" s="5">
        <v>906000000000</v>
      </c>
      <c r="G182" s="5">
        <v>952000000000</v>
      </c>
    </row>
    <row r="183" spans="3:14" ht="15.5" x14ac:dyDescent="0.35">
      <c r="C183" t="s">
        <v>24</v>
      </c>
      <c r="D183" s="5">
        <v>624000000000</v>
      </c>
      <c r="E183" s="5">
        <v>619000000000</v>
      </c>
      <c r="F183" s="5">
        <v>653000000000</v>
      </c>
      <c r="G183" s="5">
        <v>310000000000</v>
      </c>
    </row>
    <row r="184" spans="3:14" ht="15.5" x14ac:dyDescent="0.35">
      <c r="C184" t="s">
        <v>21</v>
      </c>
      <c r="D184" s="5">
        <v>284000000000</v>
      </c>
      <c r="E184" s="5">
        <v>215000000000</v>
      </c>
      <c r="F184" s="5">
        <v>147000000000</v>
      </c>
      <c r="G184" s="5">
        <v>-224000000000</v>
      </c>
    </row>
    <row r="185" spans="3:14" ht="15.5" x14ac:dyDescent="0.35">
      <c r="C185" t="s">
        <v>183</v>
      </c>
      <c r="D185" s="5">
        <v>164000000000</v>
      </c>
      <c r="E185" s="5">
        <v>239000000000</v>
      </c>
      <c r="F185" s="5">
        <v>294000000000</v>
      </c>
      <c r="G185" s="5">
        <v>451000000000</v>
      </c>
    </row>
    <row r="186" spans="3:14" ht="15.5" x14ac:dyDescent="0.35">
      <c r="C186" t="s">
        <v>184</v>
      </c>
      <c r="D186" s="5">
        <v>25000000000</v>
      </c>
      <c r="E186" s="5">
        <v>-16000000000</v>
      </c>
      <c r="F186" s="5">
        <v>11000000000</v>
      </c>
      <c r="G186" s="5">
        <v>19000000000</v>
      </c>
    </row>
    <row r="187" spans="3:14" ht="15.5" x14ac:dyDescent="0.35">
      <c r="C187" t="s">
        <v>185</v>
      </c>
      <c r="D187" s="5">
        <v>2000000000</v>
      </c>
      <c r="E187" s="5">
        <v>-3000000000</v>
      </c>
      <c r="F187" s="5">
        <v>-385000000000</v>
      </c>
      <c r="G187" s="5">
        <v>-114000000000</v>
      </c>
    </row>
    <row r="188" spans="3:14" ht="15.5" x14ac:dyDescent="0.35">
      <c r="C188" t="s">
        <v>13</v>
      </c>
      <c r="D188" s="5">
        <v>27000000000</v>
      </c>
      <c r="E188" s="5">
        <v>-19000000000</v>
      </c>
      <c r="F188" s="5">
        <v>-374000000000</v>
      </c>
      <c r="G188" s="5">
        <v>-95000000000</v>
      </c>
    </row>
    <row r="189" spans="3:14" ht="15.5" x14ac:dyDescent="0.35">
      <c r="C189" t="s">
        <v>16</v>
      </c>
      <c r="D189" s="6">
        <v>1.7</v>
      </c>
      <c r="E189" s="6">
        <v>-1.22</v>
      </c>
      <c r="F189" s="6">
        <v>-23.62</v>
      </c>
      <c r="G189" s="6">
        <v>-6.02</v>
      </c>
    </row>
    <row r="190" spans="3:14" ht="15.5" x14ac:dyDescent="0.35">
      <c r="C190" t="s">
        <v>48</v>
      </c>
      <c r="I190" s="6">
        <v>1.83</v>
      </c>
      <c r="J190" s="6">
        <v>6.78</v>
      </c>
      <c r="K190" s="6">
        <v>3.85</v>
      </c>
      <c r="L190" s="6">
        <v>2.5</v>
      </c>
      <c r="M190" s="6">
        <v>-10.45</v>
      </c>
      <c r="N190" s="6">
        <v>70406568.430000007</v>
      </c>
    </row>
    <row r="191" spans="3:14" ht="15.5" x14ac:dyDescent="0.35">
      <c r="C191" t="s">
        <v>62</v>
      </c>
      <c r="I191" s="6">
        <v>159.56</v>
      </c>
      <c r="J191" s="6">
        <v>6.49</v>
      </c>
      <c r="K191" s="6">
        <v>12.99</v>
      </c>
      <c r="L191" s="6">
        <v>21.2</v>
      </c>
      <c r="M191" s="6">
        <v>-6.41</v>
      </c>
      <c r="N191" s="5">
        <v>0</v>
      </c>
    </row>
    <row r="192" spans="3:14" ht="15.5" x14ac:dyDescent="0.35">
      <c r="C192" t="s">
        <v>65</v>
      </c>
      <c r="I192" s="6">
        <v>8.08</v>
      </c>
      <c r="J192" s="6">
        <v>1.37</v>
      </c>
      <c r="K192" s="6">
        <v>1.61</v>
      </c>
      <c r="L192" s="6">
        <v>1.37</v>
      </c>
      <c r="M192" s="6">
        <v>2.41</v>
      </c>
      <c r="N192" s="5">
        <v>0</v>
      </c>
    </row>
    <row r="193" spans="3:14" ht="15.5" x14ac:dyDescent="0.35">
      <c r="C193" t="s">
        <v>186</v>
      </c>
      <c r="I193" s="5">
        <v>169550000000</v>
      </c>
      <c r="J193" s="5">
        <v>247000000000</v>
      </c>
      <c r="K193" s="5">
        <v>197390000000</v>
      </c>
      <c r="L193" s="5">
        <v>378450000000</v>
      </c>
      <c r="M193" s="5">
        <v>67690000000</v>
      </c>
      <c r="N193" s="5">
        <v>367790000000</v>
      </c>
    </row>
    <row r="194" spans="3:14" ht="15.5" x14ac:dyDescent="0.35">
      <c r="C194" t="s">
        <v>187</v>
      </c>
      <c r="I194" s="6">
        <v>1.1599999999999999E-2</v>
      </c>
      <c r="J194" s="6">
        <v>5.8799999999999998E-2</v>
      </c>
      <c r="K194" s="6">
        <v>3.6600000000000001E-2</v>
      </c>
      <c r="L194" s="6">
        <v>2.0499999999999997E-2</v>
      </c>
      <c r="M194" s="6">
        <v>-0.09</v>
      </c>
      <c r="N194" s="6">
        <v>0.13369999999999999</v>
      </c>
    </row>
    <row r="195" spans="3:14" ht="15.5" x14ac:dyDescent="0.35">
      <c r="C195" t="s">
        <v>188</v>
      </c>
      <c r="I195" s="6">
        <v>3.1899999999999998E-2</v>
      </c>
      <c r="J195" s="6">
        <v>0.12429999999999999</v>
      </c>
      <c r="K195" s="6">
        <v>8.3499999999999991E-2</v>
      </c>
      <c r="L195" s="6">
        <v>5.5E-2</v>
      </c>
      <c r="M195" s="6">
        <v>-0.31430000000000002</v>
      </c>
      <c r="N195" s="6">
        <v>0.30680000000000002</v>
      </c>
    </row>
    <row r="196" spans="3:14" ht="15.5" x14ac:dyDescent="0.35">
      <c r="C196" t="s">
        <v>189</v>
      </c>
      <c r="I196" s="6">
        <v>1.9799999999999998E-2</v>
      </c>
      <c r="J196" s="6">
        <v>8.3000000000000004E-2</v>
      </c>
      <c r="K196" s="6">
        <v>7.9299999999999995E-2</v>
      </c>
      <c r="L196" s="6">
        <v>8.2899999999999988E-2</v>
      </c>
      <c r="M196" s="6">
        <v>-0.13830000000000001</v>
      </c>
      <c r="N196" s="6">
        <v>0.28470000000000001</v>
      </c>
    </row>
    <row r="197" spans="3:14" ht="15.5" x14ac:dyDescent="0.35">
      <c r="C197" t="s">
        <v>190</v>
      </c>
      <c r="I197" s="6">
        <v>0.99</v>
      </c>
      <c r="J197" s="6">
        <v>4.6100000000000003</v>
      </c>
      <c r="K197" s="6">
        <v>4.1900000000000004</v>
      </c>
      <c r="L197" s="6">
        <v>2.96</v>
      </c>
      <c r="M197" s="6">
        <v>-4.2</v>
      </c>
      <c r="N197" s="6">
        <v>6.18</v>
      </c>
    </row>
    <row r="198" spans="3:14" ht="15.5" x14ac:dyDescent="0.35">
      <c r="C198" t="s">
        <v>59</v>
      </c>
      <c r="I198" s="6">
        <v>5.0999999999999996</v>
      </c>
      <c r="J198" s="6">
        <v>0.81</v>
      </c>
      <c r="K198" s="6">
        <v>1.08</v>
      </c>
      <c r="L198" s="6">
        <v>1.17</v>
      </c>
      <c r="M198" s="6">
        <v>2.0099999999999998</v>
      </c>
      <c r="N198" s="5">
        <v>0</v>
      </c>
    </row>
    <row r="199" spans="3:14" ht="15.5" x14ac:dyDescent="0.35">
      <c r="C199" t="s">
        <v>56</v>
      </c>
      <c r="I199" s="6">
        <v>57.26</v>
      </c>
      <c r="J199" s="6">
        <v>54.53</v>
      </c>
      <c r="K199" s="6">
        <v>46.1</v>
      </c>
      <c r="L199" s="6">
        <v>45.46</v>
      </c>
      <c r="M199" s="6">
        <v>33.26</v>
      </c>
      <c r="N199" s="6">
        <v>229500146.91</v>
      </c>
    </row>
    <row r="200" spans="3:14" ht="15.5" x14ac:dyDescent="0.35">
      <c r="C200" t="s">
        <v>191</v>
      </c>
      <c r="I200" s="6">
        <v>5.13</v>
      </c>
      <c r="J200" s="6">
        <v>0.81</v>
      </c>
      <c r="K200" s="6">
        <v>1.08</v>
      </c>
      <c r="L200" s="6">
        <v>1.17</v>
      </c>
      <c r="M200" s="6">
        <v>2.0099999999999998</v>
      </c>
      <c r="N200" s="5">
        <v>0</v>
      </c>
    </row>
    <row r="201" spans="3:14" ht="15.5" x14ac:dyDescent="0.35">
      <c r="C201" t="s">
        <v>192</v>
      </c>
      <c r="I201" s="6">
        <v>56.89</v>
      </c>
      <c r="J201" s="6">
        <v>54.53</v>
      </c>
      <c r="K201" s="6">
        <v>46.1</v>
      </c>
      <c r="L201" s="6">
        <v>45.46</v>
      </c>
      <c r="M201" s="6">
        <v>33.26</v>
      </c>
      <c r="N201" s="6">
        <v>229500146.91</v>
      </c>
    </row>
    <row r="202" spans="3:14" ht="15.5" x14ac:dyDescent="0.35">
      <c r="C202" t="s">
        <v>193</v>
      </c>
      <c r="I202" s="5">
        <v>124000000000</v>
      </c>
      <c r="J202" s="5">
        <v>7000000000</v>
      </c>
      <c r="K202" s="5">
        <v>3000000000</v>
      </c>
      <c r="L202" s="5">
        <v>42000000000</v>
      </c>
      <c r="M202" s="5">
        <v>106000000000</v>
      </c>
      <c r="N202" s="5">
        <v>18000000000</v>
      </c>
    </row>
    <row r="203" spans="3:14" ht="15.5" x14ac:dyDescent="0.35">
      <c r="C203" t="s">
        <v>194</v>
      </c>
      <c r="I203" s="5">
        <v>530000000000</v>
      </c>
      <c r="J203" s="5">
        <v>190000000000</v>
      </c>
      <c r="K203" s="5">
        <v>196000000000</v>
      </c>
      <c r="L203" s="5">
        <v>124000000000</v>
      </c>
      <c r="M203" s="5">
        <v>469000000000</v>
      </c>
      <c r="N203" s="5">
        <v>151000000000</v>
      </c>
    </row>
    <row r="204" spans="3:14" ht="15.5" x14ac:dyDescent="0.35">
      <c r="C204" t="s">
        <v>26</v>
      </c>
      <c r="I204" s="5">
        <v>653000000000</v>
      </c>
      <c r="J204" s="5">
        <v>197000000000</v>
      </c>
      <c r="K204" s="5">
        <v>199000000000</v>
      </c>
      <c r="L204" s="5">
        <v>166000000000</v>
      </c>
      <c r="M204" s="5">
        <v>575000000000</v>
      </c>
      <c r="N204" s="5">
        <v>169000000000</v>
      </c>
    </row>
    <row r="205" spans="3:14" ht="15.5" x14ac:dyDescent="0.35">
      <c r="C205" t="s">
        <v>23</v>
      </c>
      <c r="I205" s="5">
        <v>147000000000</v>
      </c>
      <c r="J205" s="5">
        <v>-201000000000</v>
      </c>
      <c r="K205" s="5">
        <v>-138000000000</v>
      </c>
      <c r="L205" s="5">
        <v>-152000000000</v>
      </c>
      <c r="M205" s="5">
        <v>382000000000</v>
      </c>
      <c r="N205" s="5">
        <v>-51000000000</v>
      </c>
    </row>
    <row r="206" spans="3:14" ht="15.5" x14ac:dyDescent="0.35">
      <c r="C206" t="s">
        <v>195</v>
      </c>
      <c r="I206" s="5">
        <v>294000000000</v>
      </c>
      <c r="J206" s="5">
        <v>356000000000</v>
      </c>
      <c r="K206" s="5">
        <v>266000000000</v>
      </c>
      <c r="L206" s="5">
        <v>110000000000</v>
      </c>
      <c r="M206" s="5">
        <v>-12000000000</v>
      </c>
      <c r="N206" s="5">
        <v>142000000000</v>
      </c>
    </row>
    <row r="207" spans="3:14" ht="15.5" x14ac:dyDescent="0.35">
      <c r="C207" t="s">
        <v>196</v>
      </c>
      <c r="I207" s="5">
        <v>177000000000</v>
      </c>
      <c r="J207" s="5">
        <v>171000000000</v>
      </c>
      <c r="K207" s="5">
        <v>93000000000</v>
      </c>
      <c r="L207" s="5">
        <v>383000000000</v>
      </c>
      <c r="M207" s="5">
        <v>-101000000000</v>
      </c>
      <c r="N207" s="5">
        <v>240000000000</v>
      </c>
    </row>
    <row r="208" spans="3:14" ht="15.5" x14ac:dyDescent="0.35">
      <c r="C208" t="s">
        <v>197</v>
      </c>
      <c r="I208" s="5">
        <v>-499000000000</v>
      </c>
      <c r="J208" s="5">
        <v>-88000000000</v>
      </c>
      <c r="K208" s="5">
        <v>-66000000000</v>
      </c>
      <c r="L208" s="5">
        <v>-2000000000</v>
      </c>
      <c r="M208" s="5">
        <v>-46000000000</v>
      </c>
      <c r="N208" s="5">
        <v>-12000000000</v>
      </c>
    </row>
    <row r="209" spans="2:14" ht="15.5" x14ac:dyDescent="0.35">
      <c r="C209" t="s">
        <v>15</v>
      </c>
      <c r="I209" s="5">
        <v>-322000000000</v>
      </c>
      <c r="J209" s="5">
        <v>83000000000</v>
      </c>
      <c r="K209" s="5">
        <v>27000000000</v>
      </c>
      <c r="L209" s="5">
        <v>381000000000</v>
      </c>
      <c r="M209" s="5">
        <v>-147000000000</v>
      </c>
      <c r="N209" s="5">
        <v>227000000000</v>
      </c>
    </row>
    <row r="210" spans="2:14" ht="15.5" x14ac:dyDescent="0.35">
      <c r="C210" t="s">
        <v>17</v>
      </c>
      <c r="I210" s="6">
        <v>-20.329999999999998</v>
      </c>
      <c r="J210" s="6">
        <v>5.23</v>
      </c>
      <c r="K210" s="6">
        <v>1.72</v>
      </c>
      <c r="L210" s="6">
        <v>24.06</v>
      </c>
      <c r="M210" s="6">
        <v>-9.3000000000000007</v>
      </c>
      <c r="N210" s="6">
        <v>82609753.670000002</v>
      </c>
    </row>
    <row r="212" spans="2:14" ht="15.5" x14ac:dyDescent="0.35">
      <c r="B212" t="s">
        <v>198</v>
      </c>
      <c r="C212" t="s">
        <v>199</v>
      </c>
      <c r="D212" s="5">
        <v>-18000000000</v>
      </c>
      <c r="E212" s="5">
        <v>-15000000000</v>
      </c>
      <c r="F212" s="5">
        <v>-48000000000</v>
      </c>
      <c r="G212" s="5">
        <v>15000000000</v>
      </c>
      <c r="H212" s="5">
        <v>-66000000000</v>
      </c>
      <c r="I212" s="5">
        <v>29000000000</v>
      </c>
      <c r="J212" s="5">
        <v>107000000000</v>
      </c>
      <c r="K212" s="5">
        <v>61000000000</v>
      </c>
      <c r="L212" s="5">
        <v>40000000000</v>
      </c>
      <c r="M212" s="5">
        <v>-165000000000</v>
      </c>
      <c r="N212" s="5">
        <v>194000000000</v>
      </c>
    </row>
    <row r="213" spans="2:14" ht="15.5" x14ac:dyDescent="0.35">
      <c r="C213" t="s">
        <v>381</v>
      </c>
      <c r="H213" s="5">
        <v>1</v>
      </c>
      <c r="I213" s="5">
        <v>1</v>
      </c>
      <c r="J213" s="6">
        <v>1.5</v>
      </c>
    </row>
    <row r="214" spans="2:14" ht="15.5" x14ac:dyDescent="0.35">
      <c r="C214" t="s">
        <v>67</v>
      </c>
      <c r="H214" s="6">
        <v>-0.24160000000000001</v>
      </c>
      <c r="I214" s="6">
        <v>0.54710000000000003</v>
      </c>
      <c r="J214" s="6">
        <v>0.2213</v>
      </c>
    </row>
    <row r="215" spans="2:14" ht="15.5" x14ac:dyDescent="0.35">
      <c r="C215" t="s">
        <v>382</v>
      </c>
      <c r="H215" s="6">
        <v>1.0200000000000001E-2</v>
      </c>
      <c r="I215" s="6">
        <v>7.8000000000000005E-3</v>
      </c>
      <c r="J215" s="6">
        <v>3.4099999999999998E-2</v>
      </c>
    </row>
    <row r="216" spans="2:14" ht="15.5" x14ac:dyDescent="0.35">
      <c r="C216" t="s">
        <v>47</v>
      </c>
      <c r="D216" s="6">
        <v>-1.1299999999999999</v>
      </c>
      <c r="E216" s="6">
        <v>-0.94</v>
      </c>
      <c r="F216" s="6">
        <v>-3.05</v>
      </c>
      <c r="G216" s="6">
        <v>0.93</v>
      </c>
      <c r="H216" s="6">
        <v>-4.1399999999999997</v>
      </c>
      <c r="I216" s="6">
        <v>1.83</v>
      </c>
      <c r="J216" s="6">
        <v>6.78</v>
      </c>
      <c r="K216" s="6">
        <v>3.85</v>
      </c>
      <c r="L216" s="6">
        <v>2.5</v>
      </c>
      <c r="M216" s="6">
        <v>-10.45</v>
      </c>
      <c r="N216" s="6">
        <v>12.24</v>
      </c>
    </row>
    <row r="217" spans="2:14" ht="15.5" x14ac:dyDescent="0.35">
      <c r="C217" t="s">
        <v>69</v>
      </c>
      <c r="H217" s="5">
        <v>1</v>
      </c>
      <c r="I217" s="5">
        <v>1</v>
      </c>
      <c r="J217" s="6">
        <v>1.5</v>
      </c>
    </row>
    <row r="218" spans="2:14" ht="15.5" x14ac:dyDescent="0.35">
      <c r="C218" t="s">
        <v>383</v>
      </c>
      <c r="H218" s="6">
        <v>-0.24160000000000001</v>
      </c>
      <c r="I218" s="6">
        <v>0.54710000000000003</v>
      </c>
      <c r="J218" s="6">
        <v>0.2213</v>
      </c>
    </row>
    <row r="219" spans="2:14" ht="15.5" x14ac:dyDescent="0.35">
      <c r="C219" t="s">
        <v>384</v>
      </c>
      <c r="H219" s="6">
        <v>1.0200000000000001E-2</v>
      </c>
      <c r="I219" s="6">
        <v>7.8000000000000005E-3</v>
      </c>
      <c r="J219" s="6">
        <v>3.4099999999999998E-2</v>
      </c>
    </row>
    <row r="220" spans="2:14" ht="15.5" x14ac:dyDescent="0.35">
      <c r="C220" t="s">
        <v>200</v>
      </c>
      <c r="D220" s="5">
        <v>180000000000</v>
      </c>
      <c r="E220" s="5">
        <v>126000000000</v>
      </c>
      <c r="F220" s="5">
        <v>130000000000</v>
      </c>
      <c r="G220" s="5">
        <v>162000000000</v>
      </c>
      <c r="H220" s="5">
        <v>611000000000</v>
      </c>
      <c r="I220" s="5">
        <v>572000000000</v>
      </c>
      <c r="J220" s="5">
        <v>510000000000</v>
      </c>
      <c r="K220" s="5">
        <v>491000000000</v>
      </c>
      <c r="L220" s="5">
        <v>613000000000</v>
      </c>
      <c r="M220" s="5">
        <v>440000000000</v>
      </c>
      <c r="N220" s="5">
        <v>515000000000</v>
      </c>
    </row>
    <row r="221" spans="2:14" ht="15.5" x14ac:dyDescent="0.35">
      <c r="C221" t="s">
        <v>385</v>
      </c>
      <c r="H221" s="5">
        <v>1</v>
      </c>
      <c r="I221" s="5">
        <v>1</v>
      </c>
      <c r="J221" s="6">
        <v>1.5</v>
      </c>
    </row>
    <row r="222" spans="2:14" ht="15.5" x14ac:dyDescent="0.35">
      <c r="C222" t="s">
        <v>386</v>
      </c>
      <c r="H222" s="6">
        <v>-0.24160000000000001</v>
      </c>
      <c r="I222" s="6">
        <v>0.54710000000000003</v>
      </c>
      <c r="J222" s="6">
        <v>0.2213</v>
      </c>
    </row>
    <row r="223" spans="2:14" ht="15.5" x14ac:dyDescent="0.35">
      <c r="C223" t="s">
        <v>387</v>
      </c>
      <c r="H223" s="6">
        <v>1.0200000000000001E-2</v>
      </c>
      <c r="I223" s="6">
        <v>7.8000000000000005E-3</v>
      </c>
      <c r="J223" s="6">
        <v>3.4099999999999998E-2</v>
      </c>
    </row>
    <row r="224" spans="2:14" ht="15.5" x14ac:dyDescent="0.35">
      <c r="C224" t="s">
        <v>201</v>
      </c>
      <c r="I224" s="6">
        <v>-23.68</v>
      </c>
    </row>
    <row r="225" spans="3:9" ht="15.5" x14ac:dyDescent="0.35">
      <c r="C225" t="s">
        <v>281</v>
      </c>
      <c r="I225" s="6">
        <v>-23.6</v>
      </c>
    </row>
    <row r="226" spans="3:9" ht="15.5" x14ac:dyDescent="0.35">
      <c r="C226" t="s">
        <v>202</v>
      </c>
      <c r="I226" s="6">
        <v>6.95</v>
      </c>
    </row>
    <row r="227" spans="3:9" ht="15.5" x14ac:dyDescent="0.35">
      <c r="C227" t="s">
        <v>282</v>
      </c>
      <c r="I227" s="6">
        <v>-4.24E-2</v>
      </c>
    </row>
    <row r="228" spans="3:9" ht="15.5" x14ac:dyDescent="0.35">
      <c r="C228" t="s">
        <v>283</v>
      </c>
      <c r="I228" s="6">
        <v>2.6</v>
      </c>
    </row>
    <row r="229" spans="3:9" ht="15.5" x14ac:dyDescent="0.35">
      <c r="C229" t="s">
        <v>203</v>
      </c>
      <c r="I229" s="6">
        <v>1.74</v>
      </c>
    </row>
    <row r="230" spans="3:9" ht="15.5" x14ac:dyDescent="0.35">
      <c r="C230" t="s">
        <v>284</v>
      </c>
      <c r="I230" s="6">
        <v>39.67</v>
      </c>
    </row>
    <row r="231" spans="3:9" ht="15.5" x14ac:dyDescent="0.35">
      <c r="C231" t="s">
        <v>285</v>
      </c>
      <c r="I231" s="6">
        <v>-3.36</v>
      </c>
    </row>
    <row r="232" spans="3:9" ht="15.5" x14ac:dyDescent="0.35">
      <c r="C232" t="s">
        <v>286</v>
      </c>
      <c r="I232" s="6">
        <v>-53.83</v>
      </c>
    </row>
    <row r="233" spans="3:9" ht="15.5" x14ac:dyDescent="0.35">
      <c r="C233" t="s">
        <v>287</v>
      </c>
      <c r="I233" s="6">
        <v>26.34</v>
      </c>
    </row>
    <row r="234" spans="3:9" ht="15.5" x14ac:dyDescent="0.35">
      <c r="C234" t="s">
        <v>290</v>
      </c>
      <c r="I234" s="6">
        <v>-4.1500000000000004</v>
      </c>
    </row>
    <row r="235" spans="3:9" ht="15.5" x14ac:dyDescent="0.35">
      <c r="C235" t="s">
        <v>204</v>
      </c>
      <c r="I235" s="6">
        <v>-4.1399999999999997</v>
      </c>
    </row>
    <row r="236" spans="3:9" ht="15.5" x14ac:dyDescent="0.35">
      <c r="C236" t="s">
        <v>291</v>
      </c>
      <c r="I236" s="6">
        <v>37.67</v>
      </c>
    </row>
    <row r="237" spans="3:9" ht="15.5" x14ac:dyDescent="0.35">
      <c r="C237" t="s">
        <v>205</v>
      </c>
      <c r="D237" s="6">
        <v>21.45</v>
      </c>
    </row>
    <row r="238" spans="3:9" ht="15.5" x14ac:dyDescent="0.35">
      <c r="C238" t="s">
        <v>206</v>
      </c>
      <c r="I238" s="6">
        <v>56.4</v>
      </c>
    </row>
    <row r="239" spans="3:9" ht="15.5" x14ac:dyDescent="0.35">
      <c r="C239" t="s">
        <v>292</v>
      </c>
      <c r="I239" s="6">
        <v>-29.15</v>
      </c>
    </row>
    <row r="240" spans="3:9" ht="15.5" x14ac:dyDescent="0.35">
      <c r="C240" t="s">
        <v>207</v>
      </c>
      <c r="D240" s="6">
        <v>1.28</v>
      </c>
    </row>
    <row r="241" spans="3:9" ht="15.5" x14ac:dyDescent="0.35">
      <c r="C241" t="s">
        <v>208</v>
      </c>
      <c r="D241" s="6">
        <v>1.0900000000000001</v>
      </c>
    </row>
    <row r="242" spans="3:9" ht="15.5" x14ac:dyDescent="0.35">
      <c r="C242" t="s">
        <v>293</v>
      </c>
      <c r="D242" s="6">
        <v>0.7</v>
      </c>
    </row>
    <row r="243" spans="3:9" ht="15.5" x14ac:dyDescent="0.35">
      <c r="C243" t="s">
        <v>294</v>
      </c>
      <c r="D243" s="6">
        <v>0.57999999999999996</v>
      </c>
    </row>
    <row r="244" spans="3:9" ht="15.5" x14ac:dyDescent="0.35">
      <c r="C244" t="s">
        <v>209</v>
      </c>
      <c r="D244" s="6">
        <v>1.62</v>
      </c>
    </row>
    <row r="245" spans="3:9" ht="15.5" x14ac:dyDescent="0.35">
      <c r="C245" t="s">
        <v>295</v>
      </c>
      <c r="D245" s="6">
        <v>0.24</v>
      </c>
    </row>
    <row r="246" spans="3:9" ht="15.5" x14ac:dyDescent="0.35">
      <c r="C246" t="s">
        <v>210</v>
      </c>
      <c r="D246" s="6">
        <v>2.87</v>
      </c>
    </row>
    <row r="247" spans="3:9" ht="15.5" x14ac:dyDescent="0.35">
      <c r="C247" t="s">
        <v>296</v>
      </c>
      <c r="I247" s="6">
        <v>-0.73</v>
      </c>
    </row>
    <row r="248" spans="3:9" ht="15.5" x14ac:dyDescent="0.35">
      <c r="C248" t="s">
        <v>13</v>
      </c>
      <c r="D248" s="5">
        <v>27000000000</v>
      </c>
    </row>
    <row r="249" spans="3:9" ht="15.5" x14ac:dyDescent="0.35">
      <c r="C249" t="s">
        <v>211</v>
      </c>
      <c r="I249" s="6">
        <v>0.95</v>
      </c>
    </row>
    <row r="250" spans="3:9" ht="15.5" x14ac:dyDescent="0.35">
      <c r="C250" t="s">
        <v>212</v>
      </c>
      <c r="I250" s="6">
        <v>-2.5699999999999997E-2</v>
      </c>
    </row>
    <row r="251" spans="3:9" ht="15.5" x14ac:dyDescent="0.35">
      <c r="C251" t="s">
        <v>213</v>
      </c>
      <c r="I251" s="6">
        <v>-7.3599999999999999E-2</v>
      </c>
    </row>
    <row r="252" spans="3:9" ht="15.5" x14ac:dyDescent="0.35">
      <c r="C252" t="s">
        <v>214</v>
      </c>
      <c r="I252" s="6">
        <v>-1.9299999999999998E-2</v>
      </c>
    </row>
    <row r="253" spans="3:9" ht="15.5" x14ac:dyDescent="0.35">
      <c r="C253" t="s">
        <v>297</v>
      </c>
      <c r="I253" s="6">
        <v>-2.0299999999999999E-2</v>
      </c>
    </row>
    <row r="254" spans="3:9" ht="15.5" x14ac:dyDescent="0.35">
      <c r="C254" t="s">
        <v>215</v>
      </c>
      <c r="D254" s="6">
        <v>97.91</v>
      </c>
    </row>
    <row r="255" spans="3:9" ht="15.5" x14ac:dyDescent="0.35">
      <c r="C255" t="s">
        <v>216</v>
      </c>
      <c r="D255" s="6">
        <v>48.65</v>
      </c>
    </row>
    <row r="256" spans="3:9" ht="15.5" x14ac:dyDescent="0.35">
      <c r="C256" t="s">
        <v>217</v>
      </c>
      <c r="D256" s="6">
        <v>70.709999999999994</v>
      </c>
    </row>
    <row r="257" spans="3:9" ht="15.5" x14ac:dyDescent="0.35">
      <c r="C257" t="s">
        <v>218</v>
      </c>
      <c r="D257" s="6">
        <v>75.849999999999994</v>
      </c>
    </row>
    <row r="258" spans="3:9" ht="15.5" x14ac:dyDescent="0.35">
      <c r="C258" t="s">
        <v>219</v>
      </c>
      <c r="D258" s="6">
        <v>0.93</v>
      </c>
    </row>
    <row r="259" spans="3:9" ht="15.5" x14ac:dyDescent="0.35">
      <c r="C259" t="s">
        <v>298</v>
      </c>
      <c r="I259" s="6">
        <v>0.24</v>
      </c>
    </row>
    <row r="260" spans="3:9" ht="15.5" x14ac:dyDescent="0.35">
      <c r="C260" t="s">
        <v>299</v>
      </c>
      <c r="I260" s="6">
        <v>6.05</v>
      </c>
    </row>
    <row r="261" spans="3:9" ht="15.5" x14ac:dyDescent="0.35">
      <c r="C261" t="s">
        <v>43</v>
      </c>
      <c r="I261" s="5">
        <v>1550000000000</v>
      </c>
    </row>
    <row r="262" spans="3:9" ht="15.5" x14ac:dyDescent="0.35">
      <c r="C262" t="s">
        <v>220</v>
      </c>
      <c r="I262" s="5">
        <v>2059000000000</v>
      </c>
    </row>
    <row r="263" spans="3:9" ht="15.5" x14ac:dyDescent="0.35">
      <c r="C263" t="s">
        <v>221</v>
      </c>
      <c r="I263" s="5">
        <v>15820000000</v>
      </c>
    </row>
    <row r="264" spans="3:9" ht="15.5" x14ac:dyDescent="0.35">
      <c r="C264" t="s">
        <v>222</v>
      </c>
      <c r="I264" s="6">
        <v>0.1517</v>
      </c>
    </row>
    <row r="265" spans="3:9" ht="15.5" x14ac:dyDescent="0.35">
      <c r="C265" t="s">
        <v>223</v>
      </c>
      <c r="D265" s="6">
        <v>2.64E-2</v>
      </c>
    </row>
    <row r="266" spans="3:9" ht="15.5" x14ac:dyDescent="0.35">
      <c r="C266" t="s">
        <v>224</v>
      </c>
      <c r="D266" s="6">
        <v>-1.8100000000000002E-2</v>
      </c>
    </row>
    <row r="267" spans="3:9" ht="15.5" x14ac:dyDescent="0.35">
      <c r="C267" t="s">
        <v>225</v>
      </c>
      <c r="D267" s="6">
        <v>-9.9399999999999988E-2</v>
      </c>
    </row>
    <row r="268" spans="3:9" ht="15.5" x14ac:dyDescent="0.35">
      <c r="C268" t="s">
        <v>226</v>
      </c>
      <c r="D268" s="6">
        <v>0.20960000000000001</v>
      </c>
    </row>
    <row r="269" spans="3:9" ht="15.5" x14ac:dyDescent="0.35">
      <c r="C269" t="s">
        <v>227</v>
      </c>
      <c r="D269" s="6">
        <v>-0.89749999999999996</v>
      </c>
    </row>
    <row r="270" spans="3:9" ht="15.5" x14ac:dyDescent="0.35">
      <c r="C270" t="s">
        <v>228</v>
      </c>
      <c r="D270" s="6">
        <v>-1.5003</v>
      </c>
    </row>
    <row r="271" spans="3:9" ht="15.5" x14ac:dyDescent="0.35">
      <c r="C271" t="s">
        <v>388</v>
      </c>
      <c r="I271" s="5">
        <v>1</v>
      </c>
    </row>
    <row r="272" spans="3:9" ht="15.5" x14ac:dyDescent="0.35">
      <c r="C272" t="s">
        <v>389</v>
      </c>
      <c r="I272" s="5">
        <v>1</v>
      </c>
    </row>
    <row r="273" spans="3:9" ht="15.5" x14ac:dyDescent="0.35">
      <c r="C273" t="s">
        <v>390</v>
      </c>
      <c r="I273" s="6">
        <v>-0.24160000000000001</v>
      </c>
    </row>
    <row r="274" spans="3:9" ht="15.5" x14ac:dyDescent="0.35">
      <c r="C274" t="s">
        <v>391</v>
      </c>
      <c r="I274" s="6">
        <v>1.0200000000000001E-2</v>
      </c>
    </row>
    <row r="275" spans="3:9" ht="15.5" x14ac:dyDescent="0.35">
      <c r="C275" t="s">
        <v>392</v>
      </c>
      <c r="I275" t="s">
        <v>749</v>
      </c>
    </row>
    <row r="276" spans="3:9" ht="15.5" x14ac:dyDescent="0.35">
      <c r="C276" t="s">
        <v>229</v>
      </c>
      <c r="I276" s="5">
        <v>3</v>
      </c>
    </row>
    <row r="277" spans="3:9" ht="15.5" x14ac:dyDescent="0.35">
      <c r="C277" t="s">
        <v>230</v>
      </c>
      <c r="I277" s="6">
        <v>0.06</v>
      </c>
    </row>
    <row r="278" spans="3:9" ht="15.5" x14ac:dyDescent="0.35">
      <c r="C278" t="s">
        <v>231</v>
      </c>
      <c r="I278" s="6">
        <v>0.57999999999999996</v>
      </c>
    </row>
    <row r="279" spans="3:9" ht="15.5" x14ac:dyDescent="0.35">
      <c r="C279" t="s">
        <v>232</v>
      </c>
      <c r="I279" s="6">
        <v>0.13</v>
      </c>
    </row>
    <row r="280" spans="3:9" ht="15.5" x14ac:dyDescent="0.35">
      <c r="C280" t="s">
        <v>233</v>
      </c>
      <c r="I280" s="6">
        <v>0.76</v>
      </c>
    </row>
    <row r="281" spans="3:9" ht="15.5" x14ac:dyDescent="0.35">
      <c r="C281" t="s">
        <v>234</v>
      </c>
      <c r="I281" s="6">
        <v>0.34</v>
      </c>
    </row>
    <row r="282" spans="3:9" ht="15.5" x14ac:dyDescent="0.35">
      <c r="C282" t="s">
        <v>235</v>
      </c>
      <c r="I282" s="6">
        <v>0.36</v>
      </c>
    </row>
    <row r="283" spans="3:9" ht="15.5" x14ac:dyDescent="0.35">
      <c r="C283" t="s">
        <v>236</v>
      </c>
      <c r="I283" s="6">
        <v>0.04</v>
      </c>
    </row>
    <row r="284" spans="3:9" ht="15.5" x14ac:dyDescent="0.35">
      <c r="C284" t="s">
        <v>300</v>
      </c>
      <c r="I284" s="5">
        <v>596000000000</v>
      </c>
    </row>
    <row r="285" spans="3:9" ht="15.5" x14ac:dyDescent="0.35">
      <c r="C285" t="s">
        <v>301</v>
      </c>
      <c r="I285" s="5">
        <v>30000000000</v>
      </c>
    </row>
    <row r="286" spans="3:9" ht="15.5" x14ac:dyDescent="0.35">
      <c r="C286" t="s">
        <v>302</v>
      </c>
      <c r="I286" s="5">
        <v>79000000000</v>
      </c>
    </row>
    <row r="287" spans="3:9" ht="15.5" x14ac:dyDescent="0.35">
      <c r="C287" t="s">
        <v>303</v>
      </c>
      <c r="I287" s="5">
        <v>-66000000000</v>
      </c>
    </row>
    <row r="288" spans="3:9" ht="15.5" x14ac:dyDescent="0.35">
      <c r="C288" t="s">
        <v>237</v>
      </c>
      <c r="D288" s="5">
        <v>339000000000</v>
      </c>
    </row>
    <row r="289" spans="3:9" ht="15.5" x14ac:dyDescent="0.35">
      <c r="C289" t="s">
        <v>238</v>
      </c>
      <c r="D289" s="5">
        <v>2561000000000</v>
      </c>
    </row>
    <row r="290" spans="3:9" ht="15.5" x14ac:dyDescent="0.35">
      <c r="C290" t="s">
        <v>239</v>
      </c>
      <c r="D290" s="5">
        <v>1445000000000</v>
      </c>
    </row>
    <row r="291" spans="3:9" ht="15.5" x14ac:dyDescent="0.35">
      <c r="C291" t="s">
        <v>183</v>
      </c>
      <c r="D291" s="5">
        <v>164000000000</v>
      </c>
    </row>
    <row r="292" spans="3:9" ht="15.5" x14ac:dyDescent="0.35">
      <c r="C292" t="s">
        <v>182</v>
      </c>
      <c r="I292" s="5">
        <v>892000000000</v>
      </c>
    </row>
    <row r="293" spans="3:9" ht="15.5" x14ac:dyDescent="0.35">
      <c r="C293" t="s">
        <v>181</v>
      </c>
      <c r="D293" s="5">
        <v>515000000000</v>
      </c>
    </row>
    <row r="294" spans="3:9" ht="15.5" x14ac:dyDescent="0.35">
      <c r="C294" t="s">
        <v>180</v>
      </c>
      <c r="D294" s="5">
        <v>108000000000</v>
      </c>
    </row>
    <row r="295" spans="3:9" ht="15.5" x14ac:dyDescent="0.35">
      <c r="C295" t="s">
        <v>24</v>
      </c>
      <c r="D295" s="5">
        <v>624000000000</v>
      </c>
    </row>
    <row r="296" spans="3:9" ht="15.5" x14ac:dyDescent="0.35">
      <c r="C296" t="s">
        <v>21</v>
      </c>
      <c r="D296" s="5">
        <v>284000000000</v>
      </c>
    </row>
    <row r="297" spans="3:9" ht="15.5" x14ac:dyDescent="0.35">
      <c r="C297" t="s">
        <v>240</v>
      </c>
      <c r="I297" s="5">
        <v>1116000000000</v>
      </c>
    </row>
    <row r="298" spans="3:9" ht="15.5" x14ac:dyDescent="0.35">
      <c r="C298" t="s">
        <v>304</v>
      </c>
      <c r="I298" s="5">
        <v>39000000000</v>
      </c>
    </row>
    <row r="299" spans="3:9" ht="15.5" x14ac:dyDescent="0.35">
      <c r="C299" t="s">
        <v>305</v>
      </c>
      <c r="I299" s="5">
        <v>-623000000000</v>
      </c>
    </row>
    <row r="300" spans="3:9" ht="15.5" x14ac:dyDescent="0.35">
      <c r="C300" t="s">
        <v>306</v>
      </c>
      <c r="I300" s="5">
        <v>208000000000</v>
      </c>
    </row>
    <row r="301" spans="3:9" ht="15.5" x14ac:dyDescent="0.35">
      <c r="C301" t="s">
        <v>307</v>
      </c>
      <c r="I301" s="5">
        <v>-500000000000</v>
      </c>
    </row>
    <row r="302" spans="3:9" ht="15.5" x14ac:dyDescent="0.35">
      <c r="C302" t="s">
        <v>308</v>
      </c>
      <c r="I302" s="5">
        <v>-461000000000</v>
      </c>
    </row>
  </sheetData>
  <pageMargins left="0.7" right="0.7" top="0.75" bottom="0.75" header="0.3" footer="0.3"/>
  <ignoredErrors>
    <ignoredError sqref="A1:N303" numberStoredAsText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O27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750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ht="15.5" x14ac:dyDescent="0.35">
      <c r="C2" t="s">
        <v>751</v>
      </c>
      <c r="D2" s="2" vm="119">
        <f ca="1">IFERROR(_xlfn.STOCKHISTORY("XIDX:" &amp; $C$1, D3, , 0, 0, 1), "Libur")</f>
        <v>92</v>
      </c>
      <c r="E2" s="2" vm="56">
        <f ca="1">IFERROR(_xlfn.STOCKHISTORY("XIDX:" &amp; $C$1, E3, , 0, 0, 1), "Libur")</f>
        <v>57</v>
      </c>
      <c r="H2" s="2" vm="56">
        <f ca="1">IFERROR(INDEX(D2:G2,COUNT(D2:G2)),"")</f>
        <v>57</v>
      </c>
      <c r="I2" s="2" vm="120">
        <f t="shared" ref="I2:O2" ca="1" si="0">IFERROR(_xlfn.STOCKHISTORY("XIDX:" &amp; $C$1, I1, , 0, 0, 1), "Libur")</f>
        <v>95</v>
      </c>
      <c r="J2" s="2" vm="121">
        <f t="shared" ca="1" si="0"/>
        <v>35</v>
      </c>
      <c r="K2" s="2" vm="122">
        <f t="shared" ca="1" si="0"/>
        <v>51</v>
      </c>
      <c r="L2" s="2" vm="99">
        <f t="shared" ca="1" si="0"/>
        <v>89</v>
      </c>
      <c r="M2" s="2" vm="123">
        <f t="shared" ca="1" si="0"/>
        <v>108</v>
      </c>
      <c r="N2" s="2" t="str">
        <f t="shared" ca="1" si="0"/>
        <v>Libur</v>
      </c>
      <c r="O2" s="2" t="str">
        <f t="shared" ca="1" si="0"/>
        <v>Libur</v>
      </c>
    </row>
    <row r="3" spans="1:15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5" ht="15.5" x14ac:dyDescent="0.35">
      <c r="B4" t="s">
        <v>5</v>
      </c>
      <c r="C4" t="s">
        <v>6</v>
      </c>
      <c r="D4" s="2">
        <f>IFERROR(INDEX(D51:D500,MATCH($C$4,$C$51:$C$500,0)),"")</f>
        <v>10238577660</v>
      </c>
      <c r="E4" s="2">
        <f>IFERROR(INDEX(E51:E500,MATCH($C$4,$C$51:$C$500,0)),"")</f>
        <v>12504663238</v>
      </c>
      <c r="H4" s="2">
        <f>IFERROR(SUM(D4:G4)*(4/MAX(1,COUNT(D4:G4))),"")</f>
        <v>45486481796</v>
      </c>
      <c r="I4" s="2">
        <f t="shared" ref="I4:O4" si="1">IFERROR(INDEX(I51:I500,MATCH($C$4,$C$51:$C$500,0)),"")</f>
        <v>25303912553</v>
      </c>
      <c r="J4" s="2">
        <f t="shared" si="1"/>
        <v>22345047806</v>
      </c>
      <c r="K4" s="2">
        <f t="shared" si="1"/>
        <v>20280739163</v>
      </c>
      <c r="L4" s="2">
        <f t="shared" si="1"/>
        <v>18272772862</v>
      </c>
      <c r="M4" s="2">
        <f t="shared" si="1"/>
        <v>15358970719</v>
      </c>
      <c r="N4" s="2">
        <f t="shared" si="1"/>
        <v>14570837485</v>
      </c>
      <c r="O4" s="2">
        <f t="shared" si="1"/>
        <v>4919765999</v>
      </c>
    </row>
    <row r="5" spans="1:15" ht="15.5" x14ac:dyDescent="0.35">
      <c r="B5" t="s">
        <v>7</v>
      </c>
      <c r="C5" t="s">
        <v>8</v>
      </c>
      <c r="D5" s="2">
        <f>IFERROR(INDEX(D51:D500,MATCH($C$5,$C$51:$C$500,0)),"")</f>
        <v>955895169</v>
      </c>
      <c r="E5" s="2">
        <f>IFERROR(INDEX(E51:E500,MATCH($C$5,$C$51:$C$500,0)),"")</f>
        <v>699419025</v>
      </c>
      <c r="H5" s="2">
        <f>IFERROR(SUM(D5:G5)*(4/MAX(1,COUNT(D5:G5))),"")</f>
        <v>3310628388</v>
      </c>
      <c r="I5" s="2">
        <f t="shared" ref="I5:O5" si="2">IFERROR(INDEX(I51:I500,MATCH($C$5,$C$51:$C$500,0)),"")</f>
        <v>2769453769</v>
      </c>
      <c r="J5" s="2">
        <f t="shared" si="2"/>
        <v>835502285</v>
      </c>
      <c r="K5" s="2">
        <f t="shared" si="2"/>
        <v>924741436</v>
      </c>
      <c r="L5" s="2">
        <f t="shared" si="2"/>
        <v>606576105</v>
      </c>
      <c r="M5" s="2">
        <f t="shared" si="2"/>
        <v>731024044</v>
      </c>
      <c r="N5" s="2">
        <f t="shared" si="2"/>
        <v>7145110935</v>
      </c>
      <c r="O5" s="2">
        <f t="shared" si="2"/>
        <v>2421091321</v>
      </c>
    </row>
    <row r="6" spans="1:15" ht="15.5" x14ac:dyDescent="0.35">
      <c r="B6" t="s">
        <v>9</v>
      </c>
      <c r="C6" t="s">
        <v>10</v>
      </c>
      <c r="D6" s="2">
        <f>IFERROR(INDEX(D51:D500,MATCH($C$6,$C$51:$C$500,0)),"")</f>
        <v>63764344050</v>
      </c>
      <c r="E6" s="2">
        <f>IFERROR(INDEX(E51:E500,MATCH($C$6,$C$51:$C$500,0)),"")</f>
        <v>62808518481</v>
      </c>
      <c r="H6" s="2">
        <f>IFERROR(INDEX(D6:G6,COUNT(D6:G6)),"")</f>
        <v>62808518481</v>
      </c>
      <c r="I6" s="2">
        <f t="shared" ref="I6:O6" si="3">IFERROR(INDEX(I51:I500,MATCH($C$6,$C$51:$C$500,0)),"")</f>
        <v>62808518481</v>
      </c>
      <c r="J6" s="2">
        <f t="shared" si="3"/>
        <v>61417961620</v>
      </c>
      <c r="K6" s="2">
        <f t="shared" si="3"/>
        <v>62015023816</v>
      </c>
      <c r="L6" s="2">
        <f t="shared" si="3"/>
        <v>62152692767</v>
      </c>
      <c r="M6" s="2">
        <f t="shared" si="3"/>
        <v>61546152736</v>
      </c>
      <c r="N6" s="2">
        <f t="shared" si="3"/>
        <v>34338067069</v>
      </c>
      <c r="O6" s="2">
        <f t="shared" si="3"/>
        <v>9693065109</v>
      </c>
    </row>
    <row r="7" spans="1:15" ht="15.5" x14ac:dyDescent="0.35">
      <c r="B7" t="s">
        <v>11</v>
      </c>
      <c r="C7" t="s">
        <v>12</v>
      </c>
      <c r="D7" s="3">
        <f>IFERROR(INDEX(D51:D500,MATCH($C$7,$C$51:$C$500,0))/1000000000,"")</f>
        <v>0.85</v>
      </c>
      <c r="E7" s="3">
        <f>IFERROR(INDEX(E51:E500,MATCH($C$7,$C$51:$C$500,0))/1000000000,"")</f>
        <v>0.85</v>
      </c>
      <c r="H7" s="3">
        <f>IFERROR(INDEX(D7:G7,COUNT(D7:G7)),"")</f>
        <v>0.85</v>
      </c>
      <c r="I7" s="3">
        <f t="shared" ref="I7:O7" si="4">IFERROR(INDEX(I51:I500,MATCH($C$7,$C$51:$C$500,0))/1000000000,"")</f>
        <v>0.85</v>
      </c>
      <c r="J7" s="3">
        <f t="shared" si="4"/>
        <v>0.85</v>
      </c>
      <c r="K7" s="3">
        <f t="shared" si="4"/>
        <v>0.85</v>
      </c>
      <c r="L7" s="3">
        <f t="shared" si="4"/>
        <v>0.85</v>
      </c>
      <c r="M7" s="3">
        <f t="shared" si="4"/>
        <v>0.85</v>
      </c>
      <c r="N7" s="3">
        <f t="shared" si="4"/>
        <v>0</v>
      </c>
      <c r="O7" s="3">
        <f t="shared" si="4"/>
        <v>0</v>
      </c>
    </row>
    <row r="8" spans="1:15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1000000000</v>
      </c>
      <c r="E8" s="2">
        <f>IFERROR(INDEX(E51:E500,MATCH("Free cash flow (Quarter)",$C$51:$C$500,0)),"")</f>
        <v>2000000000</v>
      </c>
      <c r="H8" s="2">
        <f>IFERROR(INDEX(D8:G8,COUNT(D8:G8)),"")</f>
        <v>2000000000</v>
      </c>
      <c r="I8" s="2">
        <f t="shared" ref="I8:O8" si="5">IFERROR(INDEX(I51:I500,MATCH($C$8,$C$51:$C$500,0)),"")</f>
        <v>6000000000</v>
      </c>
      <c r="J8" s="2">
        <f t="shared" si="5"/>
        <v>2000000000</v>
      </c>
      <c r="K8" s="2">
        <f t="shared" si="5"/>
        <v>3000000000</v>
      </c>
      <c r="L8" s="2">
        <f t="shared" si="5"/>
        <v>-9000000000</v>
      </c>
      <c r="M8" s="2">
        <f t="shared" si="5"/>
        <v>-11000000000</v>
      </c>
      <c r="N8" s="2">
        <f t="shared" si="5"/>
        <v>-24000000000</v>
      </c>
      <c r="O8" s="2">
        <f t="shared" si="5"/>
        <v>-21000000000</v>
      </c>
    </row>
    <row r="9" spans="1:15" ht="15.5" x14ac:dyDescent="0.35">
      <c r="A9" t="s">
        <v>16</v>
      </c>
      <c r="C9" t="s">
        <v>17</v>
      </c>
      <c r="D9" s="3">
        <f>IFERROR(INDEX(D51:D500,MATCH("Free cash flow per share (Quarter)",$C$51:$C$500,0)),"")</f>
        <v>1.71</v>
      </c>
      <c r="E9" s="3">
        <f>IFERROR(INDEX(E51:E500,MATCH("Free cash flow per share (Quarter)",$C$51:$C$500,0)),"")</f>
        <v>2.37</v>
      </c>
      <c r="H9" s="3">
        <f>IFERROR(INDEX(D9:G9,COUNT(D9:G9)),"")</f>
        <v>2.37</v>
      </c>
      <c r="I9" s="3">
        <f t="shared" ref="I9:O9" si="6">IFERROR(INDEX(I51:I500,MATCH($C$9,$C$51:$C$500,0)),"")</f>
        <v>7.64</v>
      </c>
      <c r="J9" s="3">
        <f t="shared" si="6"/>
        <v>2.89</v>
      </c>
      <c r="K9" s="3">
        <f t="shared" si="6"/>
        <v>3.31</v>
      </c>
      <c r="L9" s="3">
        <f t="shared" si="6"/>
        <v>-11.08</v>
      </c>
      <c r="M9" s="3">
        <f t="shared" si="6"/>
        <v>-13.26</v>
      </c>
      <c r="N9" s="3">
        <f t="shared" si="6"/>
        <v>-719919.74</v>
      </c>
      <c r="O9" s="3">
        <f t="shared" si="6"/>
        <v>-14143358.9</v>
      </c>
    </row>
    <row r="10" spans="1:15" ht="15.5" x14ac:dyDescent="0.35">
      <c r="C10" t="s">
        <v>18</v>
      </c>
      <c r="D10" s="3">
        <f ca="1">IFERROR(IF(D9=0,"",D2/D9),"")</f>
        <v>53.801169590643276</v>
      </c>
      <c r="E10" s="3">
        <f ca="1">IFERROR(IF(E9=0,"",E2/E9),"")</f>
        <v>24.050632911392405</v>
      </c>
      <c r="I10" s="3">
        <f t="shared" ref="I10:O10" ca="1" si="7">IFERROR(IF(I9=0,"",I2/I9),"")</f>
        <v>12.43455497382199</v>
      </c>
      <c r="J10" s="3">
        <f t="shared" ca="1" si="7"/>
        <v>12.110726643598616</v>
      </c>
      <c r="K10" s="3">
        <f t="shared" ca="1" si="7"/>
        <v>15.407854984894259</v>
      </c>
      <c r="L10" s="3">
        <f t="shared" ca="1" si="7"/>
        <v>-8.0324909747292423</v>
      </c>
      <c r="M10" s="3">
        <f t="shared" ca="1" si="7"/>
        <v>-8.1447963800904972</v>
      </c>
      <c r="N10" s="3" t="str">
        <f t="shared" ca="1" si="7"/>
        <v/>
      </c>
      <c r="O10" s="3" t="str">
        <f t="shared" ca="1" si="7"/>
        <v/>
      </c>
    </row>
    <row r="11" spans="1:15" ht="15.5" x14ac:dyDescent="0.35">
      <c r="B11" t="s">
        <v>19</v>
      </c>
      <c r="C11" t="s">
        <v>20</v>
      </c>
      <c r="D11" s="2">
        <f>IFERROR(INDEX(D51:D500,MATCH($C$11,$C$51:$C$500,0)),"")</f>
        <v>7182664918</v>
      </c>
      <c r="E11" s="2">
        <f>IFERROR(INDEX(E51:E500,MATCH($C$11,$C$51:$C$500,0)),"")</f>
        <v>6381341567</v>
      </c>
      <c r="H11" s="2">
        <f>IFERROR(INDEX(D11:G11,COUNT(D11:G11)),"")</f>
        <v>6381341567</v>
      </c>
      <c r="I11" s="2">
        <f t="shared" ref="I11:O11" si="8">IFERROR(INDEX(I51:I500,MATCH($C$11,$C$51:$C$500,0)),"")</f>
        <v>6381341567</v>
      </c>
      <c r="J11" s="2">
        <f t="shared" si="8"/>
        <v>1531890163</v>
      </c>
      <c r="K11" s="2">
        <f t="shared" si="8"/>
        <v>3047197821</v>
      </c>
      <c r="L11" s="2">
        <f t="shared" si="8"/>
        <v>1327689887</v>
      </c>
      <c r="M11" s="2">
        <f t="shared" si="8"/>
        <v>15638123173</v>
      </c>
      <c r="N11" s="2">
        <f t="shared" si="8"/>
        <v>2259781558</v>
      </c>
      <c r="O11" s="2">
        <f t="shared" si="8"/>
        <v>1300365866</v>
      </c>
    </row>
    <row r="12" spans="1:15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4000000000</v>
      </c>
      <c r="E12" s="2">
        <f>IFERROR(INDEX(E51:E500,MATCH("Net Debt (Quarter)",$C$51:$C$500,0)),"")</f>
        <v>5000000000</v>
      </c>
      <c r="H12" s="2">
        <f>IFERROR(INDEX(D12:G12,COUNT(D12:G12)),"")</f>
        <v>5000000000</v>
      </c>
      <c r="I12" s="2">
        <f t="shared" ref="I12:O12" si="9">IFERROR(INDEX(I51:I500,MATCH($C$12,$C$51:$C$500,0)),"")</f>
        <v>5000000000</v>
      </c>
      <c r="J12" s="2">
        <f t="shared" si="9"/>
        <v>11000000000</v>
      </c>
      <c r="K12" s="2">
        <f t="shared" si="9"/>
        <v>12000000000</v>
      </c>
      <c r="L12" s="2">
        <f t="shared" si="9"/>
        <v>16000000000</v>
      </c>
      <c r="M12" s="2">
        <f t="shared" si="9"/>
        <v>3000000000</v>
      </c>
      <c r="N12" s="2">
        <f t="shared" si="9"/>
        <v>-2000000000</v>
      </c>
      <c r="O12" s="2">
        <f t="shared" si="9"/>
        <v>-1000000000</v>
      </c>
    </row>
    <row r="13" spans="1:15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11000000000</v>
      </c>
      <c r="E13" s="2">
        <f>IFERROR(INDEX(E51:E500,MATCH("Total Debt (Quarter)",$C$51:$C$500,0)),"")</f>
        <v>12000000000</v>
      </c>
      <c r="H13" s="2">
        <f>IFERROR(INDEX(D13:G13,COUNT(D13:G13)),"")</f>
        <v>12000000000</v>
      </c>
      <c r="I13" s="2">
        <f t="shared" ref="I13:O13" si="10">IFERROR(INDEX(I51:I500,MATCH($C$13,$C$51:$C$500,0)),"")</f>
        <v>12000000000</v>
      </c>
      <c r="J13" s="2">
        <f t="shared" si="10"/>
        <v>12000000000</v>
      </c>
      <c r="K13" s="2">
        <f t="shared" si="10"/>
        <v>15000000000</v>
      </c>
      <c r="L13" s="2">
        <f t="shared" si="10"/>
        <v>17000000000</v>
      </c>
      <c r="M13" s="2">
        <f t="shared" si="10"/>
        <v>19000000000</v>
      </c>
      <c r="N13" s="2">
        <f t="shared" si="10"/>
        <v>0</v>
      </c>
      <c r="O13" s="2">
        <f t="shared" si="10"/>
        <v>0</v>
      </c>
    </row>
    <row r="14" spans="1:15" ht="15.5" x14ac:dyDescent="0.35">
      <c r="C14" t="s">
        <v>27</v>
      </c>
      <c r="D14" s="2">
        <f>IFERROR(INDEX(D51:D500,MATCH($C$14,$C$51:$C$500,0)),"")</f>
        <v>-728589148</v>
      </c>
      <c r="E14" s="2">
        <f>IFERROR(INDEX(E51:E500,MATCH($C$14,$C$51:$C$500,0)),"")</f>
        <v>-597968423</v>
      </c>
      <c r="H14" s="2">
        <f>IFERROR(SUM(D14:G14)*(4/MAX(1,COUNT(D14:G14))),"")</f>
        <v>-2653115142</v>
      </c>
      <c r="I14" s="2">
        <f t="shared" ref="I14:O14" si="11">IFERROR(INDEX(I51:I500,MATCH($C$14,$C$51:$C$500,0)),"")</f>
        <v>-1402271934</v>
      </c>
      <c r="J14" s="2">
        <f t="shared" si="11"/>
        <v>-1330772358</v>
      </c>
      <c r="K14" s="2">
        <f t="shared" si="11"/>
        <v>0</v>
      </c>
      <c r="L14" s="2">
        <f t="shared" si="11"/>
        <v>0</v>
      </c>
      <c r="M14" s="2">
        <f t="shared" si="11"/>
        <v>0</v>
      </c>
      <c r="N14" s="2">
        <f t="shared" si="11"/>
        <v>0</v>
      </c>
      <c r="O14" s="2">
        <f t="shared" si="11"/>
        <v>0</v>
      </c>
    </row>
    <row r="15" spans="1:15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-651963682</v>
      </c>
      <c r="H15" s="2">
        <f>IFERROR(SUM(D15:G15)*(4/MAX(1,COUNT(D15:G15))),"")</f>
        <v>-1303927364</v>
      </c>
      <c r="I15" s="2">
        <f t="shared" ref="I15:O15" si="12">IFERROR(INDEX(I51:I500,MATCH($C$15,$C$51:$C$500,0)),"")</f>
        <v>-651963682</v>
      </c>
      <c r="J15" s="2">
        <f t="shared" si="12"/>
        <v>-217524183</v>
      </c>
      <c r="K15" s="2">
        <f t="shared" si="12"/>
        <v>-206512717</v>
      </c>
      <c r="L15" s="2">
        <f t="shared" si="12"/>
        <v>-144768008</v>
      </c>
      <c r="M15" s="2">
        <f t="shared" si="12"/>
        <v>-415296968</v>
      </c>
      <c r="N15" s="2">
        <f t="shared" si="12"/>
        <v>-85552970</v>
      </c>
      <c r="O15" s="2">
        <f t="shared" si="12"/>
        <v>-24598830</v>
      </c>
    </row>
    <row r="16" spans="1:15" ht="15.5" x14ac:dyDescent="0.35">
      <c r="C16" t="s">
        <v>29</v>
      </c>
      <c r="D16" s="2">
        <f>IFERROR(INDEX(D51:D500,MATCH($C$16,$C$51:$C$500,0)),"")</f>
        <v>955825569</v>
      </c>
      <c r="E16" s="2">
        <f>IFERROR(INDEX(E51:E500,MATCH($C$16,$C$51:$C$500,0)),"")</f>
        <v>1351977182</v>
      </c>
      <c r="H16" s="2">
        <f>IFERROR(SUM(D16:G16)*(4/MAX(1,COUNT(D16:G16))),"")</f>
        <v>4615605502</v>
      </c>
      <c r="I16" s="2">
        <f t="shared" ref="I16:O16" si="13">IFERROR(INDEX(I51:I500,MATCH($C$16,$C$51:$C$500,0)),"")</f>
        <v>3422039778</v>
      </c>
      <c r="J16" s="2">
        <f t="shared" si="13"/>
        <v>1053721650</v>
      </c>
      <c r="K16" s="2">
        <f t="shared" si="13"/>
        <v>1155529873</v>
      </c>
      <c r="L16" s="2">
        <f t="shared" si="13"/>
        <v>753272138</v>
      </c>
      <c r="M16" s="2">
        <f t="shared" si="13"/>
        <v>1135600627</v>
      </c>
      <c r="N16" s="2">
        <f t="shared" si="13"/>
        <v>7206933085</v>
      </c>
      <c r="O16" s="2">
        <f t="shared" si="13"/>
        <v>2217663939</v>
      </c>
    </row>
    <row r="17" spans="1:15" ht="15.5" x14ac:dyDescent="0.35">
      <c r="A17" t="s">
        <v>30</v>
      </c>
    </row>
    <row r="18" spans="1:15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</row>
    <row r="19" spans="1:15" ht="15.5" x14ac:dyDescent="0.35">
      <c r="A19" t="s">
        <v>40</v>
      </c>
      <c r="C19" t="s">
        <v>41</v>
      </c>
    </row>
    <row r="20" spans="1:15" ht="15.5" x14ac:dyDescent="0.35">
      <c r="A20" t="s">
        <v>42</v>
      </c>
      <c r="C20" t="s">
        <v>43</v>
      </c>
      <c r="D20" s="2">
        <f ca="1">IFERROR(D21*D2,"")</f>
        <v>78200000000</v>
      </c>
      <c r="E20" s="2">
        <f ca="1">IFERROR(E21*E2,"")</f>
        <v>48450000000</v>
      </c>
      <c r="H20" s="2">
        <f t="shared" ref="H20:O20" ca="1" si="14">IFERROR(H21*H2,"")</f>
        <v>48450000000</v>
      </c>
      <c r="I20" s="2">
        <f t="shared" ca="1" si="14"/>
        <v>80750000000</v>
      </c>
      <c r="J20" s="2">
        <f t="shared" ca="1" si="14"/>
        <v>29750000000</v>
      </c>
      <c r="K20" s="2">
        <f t="shared" ca="1" si="14"/>
        <v>43350000000</v>
      </c>
      <c r="L20" s="2">
        <f t="shared" ca="1" si="14"/>
        <v>75650000000</v>
      </c>
      <c r="M20" s="2">
        <f t="shared" ca="1" si="14"/>
        <v>91800000000</v>
      </c>
      <c r="N20" s="2" t="str">
        <f t="shared" ca="1" si="14"/>
        <v/>
      </c>
      <c r="O20" s="2" t="str">
        <f t="shared" ca="1" si="14"/>
        <v/>
      </c>
    </row>
    <row r="21" spans="1:15" ht="15.5" x14ac:dyDescent="0.35">
      <c r="C21" t="s">
        <v>12</v>
      </c>
      <c r="D21" s="2">
        <f>IFERROR(INDEX(D51:D500,MATCH($C$7,$C$51:$C$500,0)),"")</f>
        <v>850000000</v>
      </c>
      <c r="E21" s="2">
        <f>IFERROR(INDEX(E51:E500,MATCH($C$7,$C$51:$C$500,0)),"")</f>
        <v>850000000</v>
      </c>
      <c r="H21" s="2">
        <f>IFERROR(INDEX(D21:G21,COUNT(D21:G21)),"")</f>
        <v>850000000</v>
      </c>
      <c r="I21" s="2">
        <f t="shared" ref="I21:O21" si="15">IFERROR(INDEX(I51:I500,MATCH($C$7,$C$51:$C$500,0)),"")</f>
        <v>850000000</v>
      </c>
      <c r="J21" s="2">
        <f t="shared" si="15"/>
        <v>850000000</v>
      </c>
      <c r="K21" s="2">
        <f t="shared" si="15"/>
        <v>850000000</v>
      </c>
      <c r="L21" s="2">
        <f t="shared" si="15"/>
        <v>850000000</v>
      </c>
      <c r="M21" s="2">
        <f t="shared" si="15"/>
        <v>850000000</v>
      </c>
      <c r="N21" s="2">
        <f t="shared" si="15"/>
        <v>0</v>
      </c>
      <c r="O21" s="2">
        <f t="shared" si="15"/>
        <v>0</v>
      </c>
    </row>
    <row r="23" spans="1:15" ht="15.5" x14ac:dyDescent="0.35">
      <c r="B23" t="s">
        <v>44</v>
      </c>
      <c r="C23" t="s">
        <v>45</v>
      </c>
      <c r="D23" s="3">
        <f>IFERROR(D5/D6*100,"")</f>
        <v>1.4991060964266283</v>
      </c>
      <c r="E23" s="3">
        <f>IFERROR(E5/E6*100,"")</f>
        <v>1.1135735118661954</v>
      </c>
      <c r="H23" s="3">
        <f t="shared" ref="H23:O23" si="16">IFERROR(H5/H6*100,"")</f>
        <v>5.2709862739422642</v>
      </c>
      <c r="I23" s="3">
        <f t="shared" si="16"/>
        <v>4.409360124992884</v>
      </c>
      <c r="J23" s="3">
        <f t="shared" si="16"/>
        <v>1.3603549563714745</v>
      </c>
      <c r="K23" s="3">
        <f t="shared" si="16"/>
        <v>1.4911571085479691</v>
      </c>
      <c r="L23" s="3">
        <f t="shared" si="16"/>
        <v>0.97594501218789009</v>
      </c>
      <c r="M23" s="3">
        <f t="shared" si="16"/>
        <v>1.1877656222245137</v>
      </c>
      <c r="N23" s="3">
        <f t="shared" si="16"/>
        <v>20.808133785289627</v>
      </c>
      <c r="O23" s="3">
        <f t="shared" si="16"/>
        <v>24.977561728663307</v>
      </c>
    </row>
    <row r="24" spans="1:15" ht="15.5" x14ac:dyDescent="0.35">
      <c r="C24" t="s">
        <v>46</v>
      </c>
      <c r="D24" s="4">
        <f>IFERROR(_xlfn.RRI(5,I23,D23),"")</f>
        <v>-0.19408106427814287</v>
      </c>
      <c r="E24" s="4">
        <f>IFERROR(_xlfn.RRI(5,J23,E23),"")</f>
        <v>-3.9243503591118389E-2</v>
      </c>
      <c r="H24" s="4">
        <f t="shared" ref="H24:O24" si="17">IFERROR(_xlfn.RRI(5,M23,H23),"")</f>
        <v>0.34720047353610739</v>
      </c>
      <c r="I24" s="4">
        <f t="shared" si="17"/>
        <v>-0.26678981724727657</v>
      </c>
      <c r="J24" s="4">
        <f t="shared" si="17"/>
        <v>-0.44124626336866168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47</v>
      </c>
      <c r="C25" t="s">
        <v>48</v>
      </c>
      <c r="D25" s="3">
        <f>IFERROR(INDEX(D51:D500,MATCH($A$25,$C$51:$C$500,0)),"")</f>
        <v>0.9</v>
      </c>
      <c r="E25" s="3">
        <f>IFERROR(INDEX(E51:E500,MATCH($A$25,$C$51:$C$500,0)),"")</f>
        <v>0.66</v>
      </c>
      <c r="H25" s="3">
        <f>IFERROR(INDEX(D25:G25,COUNT(D25:G25)),"")</f>
        <v>0.66</v>
      </c>
      <c r="I25" s="3">
        <f t="shared" ref="I25:O25" si="18">IFERROR(INDEX(I51:I500,MATCH($C$25,$C$51:$C$500,0)),"")</f>
        <v>3.26</v>
      </c>
      <c r="J25" s="3">
        <f t="shared" si="18"/>
        <v>0.98</v>
      </c>
      <c r="K25" s="3">
        <f t="shared" si="18"/>
        <v>1.1200000000000001</v>
      </c>
      <c r="L25" s="3">
        <f t="shared" si="18"/>
        <v>0.72</v>
      </c>
      <c r="M25" s="3">
        <f t="shared" si="18"/>
        <v>0.85</v>
      </c>
      <c r="N25" s="3">
        <f t="shared" si="18"/>
        <v>209467.89</v>
      </c>
      <c r="O25" s="3">
        <f t="shared" si="18"/>
        <v>1614060.88</v>
      </c>
    </row>
    <row r="26" spans="1:15" ht="15.5" x14ac:dyDescent="0.35">
      <c r="C26" t="s">
        <v>49</v>
      </c>
      <c r="D26" s="4">
        <f>IFERROR(_xlfn.RRI(5,I25,D25),"")</f>
        <v>-0.22695463269986993</v>
      </c>
      <c r="E26" s="4">
        <f>IFERROR(_xlfn.RRI(5,J25,E25),"")</f>
        <v>-7.6017869976456653E-2</v>
      </c>
      <c r="H26" s="4">
        <f t="shared" ref="H26:O26" si="19">IFERROR(_xlfn.RRI(5,M25,H25),"")</f>
        <v>-4.9340479255542746E-2</v>
      </c>
      <c r="I26" s="4">
        <f t="shared" si="19"/>
        <v>-0.89075035651487311</v>
      </c>
      <c r="J26" s="4">
        <f t="shared" si="19"/>
        <v>-0.94289669658685493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50</v>
      </c>
      <c r="D27" s="3">
        <f>IFERROR(D4/D21,"")</f>
        <v>12.045385482352941</v>
      </c>
      <c r="E27" s="3">
        <f>IFERROR(E4/E21,"")</f>
        <v>14.711368515294117</v>
      </c>
      <c r="H27" s="3">
        <f t="shared" ref="H27:O27" si="20">IFERROR(H4/H21,"")</f>
        <v>53.51350799529412</v>
      </c>
      <c r="I27" s="3">
        <f t="shared" si="20"/>
        <v>29.769308885882353</v>
      </c>
      <c r="J27" s="3">
        <f t="shared" si="20"/>
        <v>26.288291536470588</v>
      </c>
      <c r="K27" s="3">
        <f t="shared" si="20"/>
        <v>23.859693132941178</v>
      </c>
      <c r="L27" s="3">
        <f t="shared" si="20"/>
        <v>21.49737983764706</v>
      </c>
      <c r="M27" s="3">
        <f t="shared" si="20"/>
        <v>18.06937731647059</v>
      </c>
      <c r="N27" s="3" t="str">
        <f t="shared" si="20"/>
        <v/>
      </c>
      <c r="O27" s="3" t="str">
        <f t="shared" si="20"/>
        <v/>
      </c>
    </row>
    <row r="28" spans="1:15" ht="15.5" x14ac:dyDescent="0.35">
      <c r="C28" t="s">
        <v>51</v>
      </c>
      <c r="D28" s="4">
        <f>IFERROR(_xlfn.RRI(5,I27,D27),"")</f>
        <v>-0.16553064914778648</v>
      </c>
      <c r="E28" s="4">
        <f>IFERROR(_xlfn.RRI(5,J27,E27),"")</f>
        <v>-0.10961436968451554</v>
      </c>
      <c r="H28" s="4">
        <f t="shared" ref="H28:O28" si="21">IFERROR(_xlfn.RRI(5,M27,H27),"")</f>
        <v>0.24252188521316231</v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52</v>
      </c>
      <c r="H29" s="4">
        <f t="shared" ref="H29:O29" si="22">IFERROR(((H25-I25)/I25)*100%,"")</f>
        <v>-0.7975460122699386</v>
      </c>
      <c r="I29" s="4">
        <f t="shared" si="22"/>
        <v>2.3265306122448979</v>
      </c>
      <c r="J29" s="4">
        <f t="shared" si="22"/>
        <v>-0.12500000000000011</v>
      </c>
      <c r="K29" s="4">
        <f t="shared" si="22"/>
        <v>0.5555555555555558</v>
      </c>
      <c r="L29" s="4">
        <f t="shared" si="22"/>
        <v>-0.15294117647058825</v>
      </c>
      <c r="M29" s="4">
        <f t="shared" si="22"/>
        <v>-0.99999594209881049</v>
      </c>
      <c r="N29" s="4">
        <f t="shared" si="22"/>
        <v>-0.87022305503123265</v>
      </c>
      <c r="O29" s="4" t="str">
        <f t="shared" si="22"/>
        <v/>
      </c>
    </row>
    <row r="30" spans="1:15" ht="15.5" x14ac:dyDescent="0.35">
      <c r="C30" t="s">
        <v>53</v>
      </c>
      <c r="H30" s="4">
        <f t="shared" ref="H30:O30" si="23">IFERROR(((H27-I27)/I27)*100%,"")</f>
        <v>0.79760666263475455</v>
      </c>
      <c r="I30" s="4">
        <f t="shared" si="23"/>
        <v>0.13241702468882158</v>
      </c>
      <c r="J30" s="4">
        <f t="shared" si="23"/>
        <v>0.10178665710400263</v>
      </c>
      <c r="K30" s="4">
        <f t="shared" si="23"/>
        <v>0.10988842887527819</v>
      </c>
      <c r="L30" s="4">
        <f t="shared" si="23"/>
        <v>0.18971337313609468</v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</row>
    <row r="32" spans="1:15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75.02</v>
      </c>
      <c r="E32" s="3">
        <f>IFERROR(INDEX(E51:E500,MATCH($A$32,$C$51:$C$500,0)),"")</f>
        <v>73.89</v>
      </c>
      <c r="H32" s="3">
        <f>IFERROR(INDEX(D32:G32,COUNT(D32:G32)),"")</f>
        <v>73.89</v>
      </c>
      <c r="I32" s="3">
        <f t="shared" ref="I32:O32" si="24">IFERROR(INDEX(I51:I500,MATCH($C$32,$C$51:$C$500,0)),"")</f>
        <v>73.89</v>
      </c>
      <c r="J32" s="3">
        <f t="shared" si="24"/>
        <v>72.260000000000005</v>
      </c>
      <c r="K32" s="3">
        <f t="shared" si="24"/>
        <v>72.959999999999994</v>
      </c>
      <c r="L32" s="3">
        <f t="shared" si="24"/>
        <v>73.12</v>
      </c>
      <c r="M32" s="3">
        <f t="shared" si="24"/>
        <v>72.41</v>
      </c>
      <c r="N32" s="3">
        <f t="shared" si="24"/>
        <v>1009946.94</v>
      </c>
      <c r="O32" s="3">
        <f t="shared" si="24"/>
        <v>6462043.4100000001</v>
      </c>
    </row>
    <row r="33" spans="1:15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0.76</v>
      </c>
      <c r="E33" s="3">
        <f>IFERROR(INDEX(E51:E500,MATCH($A$33,$C$51:$C$500,0)),"")</f>
        <v>1.29</v>
      </c>
      <c r="H33" s="3">
        <f>IFERROR(INDEX(D33:G33,COUNT(D33:G33)),"")</f>
        <v>1.29</v>
      </c>
      <c r="I33" s="3">
        <f t="shared" ref="I33:O33" si="25">IFERROR(INDEX(I51:I500,MATCH($C$33,$C$51:$C$500,0)),"")</f>
        <v>1.29</v>
      </c>
      <c r="J33" s="3">
        <f t="shared" si="25"/>
        <v>0.48</v>
      </c>
      <c r="K33" s="3">
        <f t="shared" si="25"/>
        <v>0.7</v>
      </c>
      <c r="L33" s="3">
        <f t="shared" si="25"/>
        <v>1.22</v>
      </c>
      <c r="M33" s="3">
        <f t="shared" si="25"/>
        <v>1.49</v>
      </c>
      <c r="N33" s="3">
        <f t="shared" si="25"/>
        <v>0</v>
      </c>
      <c r="O33" s="3">
        <f t="shared" si="25"/>
        <v>0</v>
      </c>
    </row>
    <row r="34" spans="1:15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50.89</v>
      </c>
      <c r="E34" s="3">
        <f>IFERROR(INDEX(E51:E500,MATCH($A$34,$C$51:$C$500,0)),"")</f>
        <v>115.85</v>
      </c>
      <c r="H34" s="3">
        <f>IFERROR(INDEX(D34:G34,COUNT(D34:G34)),"")</f>
        <v>115.85</v>
      </c>
      <c r="I34" s="3">
        <f t="shared" ref="I34:O34" si="26">IFERROR(INDEX(I51:I500,MATCH($C$34,$C$51:$C$500,0)),"")</f>
        <v>29.14</v>
      </c>
      <c r="J34" s="3">
        <f t="shared" si="26"/>
        <v>35.71</v>
      </c>
      <c r="K34" s="3">
        <f t="shared" si="26"/>
        <v>45.54</v>
      </c>
      <c r="L34" s="3">
        <f t="shared" si="26"/>
        <v>123.61</v>
      </c>
      <c r="M34" s="3">
        <f t="shared" si="26"/>
        <v>127.06</v>
      </c>
      <c r="N34" s="3">
        <f t="shared" si="26"/>
        <v>0</v>
      </c>
      <c r="O34" s="3">
        <f t="shared" si="26"/>
        <v>0</v>
      </c>
    </row>
    <row r="35" spans="1:15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4.7300000000000004</v>
      </c>
      <c r="E35" s="3">
        <f>IFERROR(INDEX(E51:E500,MATCH($A$35,$C$51:$C$500,0)),"")</f>
        <v>6.46</v>
      </c>
      <c r="H35" s="3">
        <f>IFERROR(INDEX(D35:G35,COUNT(D35:G35)),"")</f>
        <v>6.46</v>
      </c>
      <c r="I35" s="3">
        <f t="shared" ref="I35:O35" si="27">IFERROR(INDEX(I51:I500,MATCH($C$35,$C$51:$C$500,0)),"")</f>
        <v>3.19</v>
      </c>
      <c r="J35" s="3">
        <f t="shared" si="27"/>
        <v>1.33</v>
      </c>
      <c r="K35" s="3">
        <f t="shared" si="27"/>
        <v>2.14</v>
      </c>
      <c r="L35" s="3">
        <f t="shared" si="27"/>
        <v>4.1399999999999997</v>
      </c>
      <c r="M35" s="3">
        <f t="shared" si="27"/>
        <v>5.98</v>
      </c>
      <c r="N35" s="3">
        <f t="shared" si="27"/>
        <v>0</v>
      </c>
      <c r="O35" s="3">
        <f t="shared" si="27"/>
        <v>0</v>
      </c>
    </row>
    <row r="36" spans="1:15" ht="15.5" x14ac:dyDescent="0.35">
      <c r="B36" t="s">
        <v>66</v>
      </c>
      <c r="C36" t="s">
        <v>67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O36" si="28">IFERROR(INDEX(H51:H500,MATCH($C$36,$C$51:$C$500,0)),"")</f>
        <v>0.72239999999999993</v>
      </c>
      <c r="I36" s="4">
        <f t="shared" si="28"/>
        <v>0.49880000000000002</v>
      </c>
      <c r="J36" s="4">
        <f t="shared" si="28"/>
        <v>1.7156</v>
      </c>
      <c r="K36" s="4">
        <f t="shared" si="28"/>
        <v>0.55979999999999996</v>
      </c>
      <c r="L36" s="4">
        <f t="shared" si="28"/>
        <v>1.7459</v>
      </c>
      <c r="M36" s="4">
        <f t="shared" si="28"/>
        <v>0</v>
      </c>
      <c r="N36" s="4">
        <f t="shared" si="28"/>
        <v>0</v>
      </c>
      <c r="O36" s="4">
        <f t="shared" si="28"/>
        <v>0</v>
      </c>
    </row>
    <row r="37" spans="1:15" ht="15.5" x14ac:dyDescent="0.35">
      <c r="B37" t="s">
        <v>68</v>
      </c>
      <c r="C37" t="s">
        <v>69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O37" si="29">IFERROR(INDEX(H51:H500,MATCH($C$37,$C$51:$C$500,0)),"")</f>
        <v>1.3</v>
      </c>
      <c r="I37" s="3">
        <f t="shared" si="29"/>
        <v>1.3</v>
      </c>
      <c r="J37" s="3">
        <f t="shared" si="29"/>
        <v>1.35</v>
      </c>
      <c r="K37" s="3">
        <f t="shared" si="29"/>
        <v>0.5</v>
      </c>
      <c r="L37" s="3">
        <f t="shared" si="29"/>
        <v>1</v>
      </c>
      <c r="M37" s="3">
        <f t="shared" si="29"/>
        <v>0</v>
      </c>
      <c r="N37" s="3">
        <f t="shared" si="29"/>
        <v>0</v>
      </c>
      <c r="O37" s="3">
        <f t="shared" si="29"/>
        <v>0</v>
      </c>
    </row>
    <row r="50" spans="2:15" ht="15.5" x14ac:dyDescent="0.35">
      <c r="D50" t="s">
        <v>70</v>
      </c>
      <c r="E50" t="s">
        <v>71</v>
      </c>
      <c r="F50" t="s">
        <v>72</v>
      </c>
      <c r="G50" t="s">
        <v>73</v>
      </c>
      <c r="H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</row>
    <row r="51" spans="2:15" ht="15.5" x14ac:dyDescent="0.35">
      <c r="B51" t="s">
        <v>75</v>
      </c>
      <c r="C51" t="s">
        <v>6</v>
      </c>
      <c r="D51" s="5">
        <v>10238577660</v>
      </c>
      <c r="E51" s="5">
        <v>12504663238</v>
      </c>
      <c r="F51" s="5">
        <v>12799249315</v>
      </c>
      <c r="G51" s="5">
        <v>11382749020</v>
      </c>
      <c r="I51" s="5">
        <v>25303912553</v>
      </c>
      <c r="J51" s="5">
        <v>22345047806</v>
      </c>
      <c r="K51" s="5">
        <v>20280739163</v>
      </c>
      <c r="L51" s="5">
        <v>18272772862</v>
      </c>
      <c r="M51" s="5">
        <v>15358970719</v>
      </c>
      <c r="N51" s="5">
        <v>14570837485</v>
      </c>
      <c r="O51" s="5">
        <v>4919765999</v>
      </c>
    </row>
    <row r="52" spans="2:15" ht="15.5" x14ac:dyDescent="0.35">
      <c r="C52" t="s">
        <v>76</v>
      </c>
      <c r="D52" s="5">
        <v>-3000552953</v>
      </c>
      <c r="E52" s="5">
        <v>-6938211993</v>
      </c>
      <c r="F52" s="5">
        <v>-3820760187</v>
      </c>
      <c r="G52" s="5">
        <v>-3702652790</v>
      </c>
      <c r="I52" s="5">
        <v>-10758972180</v>
      </c>
      <c r="J52" s="5">
        <v>-7552833156</v>
      </c>
      <c r="K52" s="5">
        <v>-7750298010</v>
      </c>
      <c r="L52" s="5">
        <v>-7863780835</v>
      </c>
      <c r="M52" s="5">
        <v>-4459340649</v>
      </c>
      <c r="N52" s="5">
        <v>-2682222289</v>
      </c>
      <c r="O52" s="5">
        <v>-1080089382</v>
      </c>
    </row>
    <row r="53" spans="2:15" ht="15.5" x14ac:dyDescent="0.35">
      <c r="C53" t="s">
        <v>77</v>
      </c>
      <c r="D53" s="5">
        <v>7238024707</v>
      </c>
      <c r="E53" s="5">
        <v>5566451245</v>
      </c>
      <c r="F53" s="5">
        <v>8978489128</v>
      </c>
      <c r="G53" s="5">
        <v>7680096230</v>
      </c>
      <c r="I53" s="5">
        <v>14544940373</v>
      </c>
      <c r="J53" s="5">
        <v>14792214650</v>
      </c>
      <c r="K53" s="5">
        <v>12530441153</v>
      </c>
      <c r="L53" s="5">
        <v>10408992027</v>
      </c>
      <c r="M53" s="5">
        <v>10899630070</v>
      </c>
      <c r="N53" s="5">
        <v>11888615196</v>
      </c>
      <c r="O53" s="5">
        <v>3839676617</v>
      </c>
    </row>
    <row r="54" spans="2:15" ht="15.5" x14ac:dyDescent="0.35">
      <c r="C54" t="s">
        <v>78</v>
      </c>
      <c r="D54" s="5">
        <v>-6449604293</v>
      </c>
      <c r="E54" s="5">
        <v>-3843513279</v>
      </c>
      <c r="F54" s="5">
        <v>-6908198663</v>
      </c>
      <c r="G54" s="5">
        <v>-7573025451</v>
      </c>
      <c r="I54" s="5">
        <v>-10751711942</v>
      </c>
      <c r="J54" s="5">
        <v>-13737839762</v>
      </c>
      <c r="K54" s="5">
        <v>-9890198978</v>
      </c>
      <c r="L54" s="5">
        <v>-7991326371</v>
      </c>
      <c r="M54" s="5">
        <v>-8032535962</v>
      </c>
      <c r="N54" s="5">
        <v>-4726346932</v>
      </c>
      <c r="O54" s="5">
        <v>-1498827869</v>
      </c>
    </row>
    <row r="55" spans="2:15" ht="15.5" x14ac:dyDescent="0.35">
      <c r="C55" t="s">
        <v>245</v>
      </c>
      <c r="D55" s="5">
        <v>-1011784571</v>
      </c>
      <c r="E55" s="5">
        <v>-1371616378</v>
      </c>
      <c r="F55" s="5">
        <v>-1461578521</v>
      </c>
      <c r="G55" s="5">
        <v>-1206034531</v>
      </c>
      <c r="I55" s="5">
        <v>-2833194899</v>
      </c>
      <c r="J55" s="5">
        <v>-2302321838</v>
      </c>
      <c r="K55" s="5">
        <v>-1669470246</v>
      </c>
      <c r="L55" s="5">
        <v>-1179495464</v>
      </c>
      <c r="M55" s="5">
        <v>-1444694649</v>
      </c>
      <c r="N55" s="5">
        <v>-170784693</v>
      </c>
      <c r="O55" s="5">
        <v>-118291500</v>
      </c>
    </row>
    <row r="56" spans="2:15" ht="15.5" x14ac:dyDescent="0.35">
      <c r="C56" t="s">
        <v>246</v>
      </c>
      <c r="D56" s="5">
        <v>-4709230574</v>
      </c>
      <c r="E56" s="5">
        <v>-1873928478</v>
      </c>
      <c r="F56" s="5">
        <v>-4642316631</v>
      </c>
      <c r="G56" s="5">
        <v>-5717336379</v>
      </c>
      <c r="I56" s="5">
        <v>-6516245109</v>
      </c>
      <c r="J56" s="5">
        <v>-10104745566</v>
      </c>
      <c r="K56" s="5">
        <v>-8220728732</v>
      </c>
      <c r="L56" s="5">
        <v>-6811830907</v>
      </c>
      <c r="M56" s="5">
        <v>-6587841313</v>
      </c>
      <c r="N56" s="5">
        <v>-4555562239</v>
      </c>
      <c r="O56" s="5">
        <v>-1380536369</v>
      </c>
    </row>
    <row r="57" spans="2:15" ht="15.5" x14ac:dyDescent="0.35">
      <c r="C57" t="s">
        <v>27</v>
      </c>
      <c r="D57" s="5">
        <v>-728589148</v>
      </c>
      <c r="E57" s="5">
        <v>-597968423</v>
      </c>
      <c r="F57" s="5">
        <v>-804303511</v>
      </c>
      <c r="G57" s="5">
        <v>-649654541</v>
      </c>
      <c r="I57" s="5">
        <v>-1402271934</v>
      </c>
      <c r="J57" s="5">
        <v>-1330772358</v>
      </c>
    </row>
    <row r="58" spans="2:15" ht="15.5" x14ac:dyDescent="0.35">
      <c r="C58" t="s">
        <v>80</v>
      </c>
      <c r="D58" s="5">
        <v>788420414</v>
      </c>
      <c r="E58" s="5">
        <v>1722937966</v>
      </c>
      <c r="F58" s="5">
        <v>2070290465</v>
      </c>
      <c r="G58" s="5">
        <v>107070779</v>
      </c>
      <c r="I58" s="5">
        <v>3793228431</v>
      </c>
      <c r="J58" s="5">
        <v>1054374888</v>
      </c>
      <c r="K58" s="5">
        <v>2640242175</v>
      </c>
      <c r="L58" s="5">
        <v>2417665656</v>
      </c>
      <c r="M58" s="5">
        <v>2867094108</v>
      </c>
      <c r="N58" s="5">
        <v>7162268264</v>
      </c>
      <c r="O58" s="5">
        <v>2340848748</v>
      </c>
    </row>
    <row r="59" spans="2:15" ht="15.5" x14ac:dyDescent="0.35">
      <c r="C59" t="s">
        <v>81</v>
      </c>
      <c r="D59" s="5">
        <v>167405155</v>
      </c>
      <c r="E59" s="5">
        <v>-370960784</v>
      </c>
      <c r="F59" s="5">
        <v>-227869</v>
      </c>
      <c r="G59" s="5">
        <v>-10134791</v>
      </c>
      <c r="I59" s="5">
        <v>-371188653</v>
      </c>
      <c r="J59" s="5">
        <v>-653238</v>
      </c>
      <c r="K59" s="5">
        <v>-1484712302</v>
      </c>
      <c r="L59" s="5">
        <v>-1664393518</v>
      </c>
      <c r="M59" s="5">
        <v>-1731493481</v>
      </c>
      <c r="N59" s="5">
        <v>44664821</v>
      </c>
      <c r="O59" s="5">
        <v>-123184809</v>
      </c>
    </row>
    <row r="60" spans="2:15" ht="15.5" x14ac:dyDescent="0.35">
      <c r="C60" t="s">
        <v>83</v>
      </c>
      <c r="E60" s="5">
        <v>522585</v>
      </c>
      <c r="G60" s="5">
        <v>-523070</v>
      </c>
      <c r="I60" s="5">
        <v>522585</v>
      </c>
      <c r="J60" s="5">
        <v>-523070</v>
      </c>
      <c r="K60" s="5">
        <v>-24248605</v>
      </c>
      <c r="L60" s="5">
        <v>-1964099</v>
      </c>
    </row>
    <row r="61" spans="2:15" ht="15.5" x14ac:dyDescent="0.35">
      <c r="C61" t="s">
        <v>84</v>
      </c>
      <c r="D61" s="5">
        <v>167405155</v>
      </c>
      <c r="E61" s="5">
        <v>-370960784</v>
      </c>
      <c r="F61" s="5">
        <v>-227869</v>
      </c>
      <c r="G61" s="5">
        <v>-10134791</v>
      </c>
      <c r="I61" s="5">
        <v>-371188653</v>
      </c>
      <c r="J61" s="5">
        <v>-653238</v>
      </c>
      <c r="K61" s="5">
        <v>-1484712302</v>
      </c>
      <c r="L61" s="5">
        <v>-1664393518</v>
      </c>
      <c r="M61" s="5">
        <v>-1731493481</v>
      </c>
      <c r="N61" s="5">
        <v>44664821</v>
      </c>
      <c r="O61" s="5">
        <v>-123184809</v>
      </c>
    </row>
    <row r="62" spans="2:15" ht="15.5" x14ac:dyDescent="0.35">
      <c r="C62" t="s">
        <v>29</v>
      </c>
      <c r="D62" s="5">
        <v>955825569</v>
      </c>
      <c r="E62" s="5">
        <v>1351977182</v>
      </c>
      <c r="F62" s="5">
        <v>2070062596</v>
      </c>
      <c r="G62" s="5">
        <v>96935988</v>
      </c>
      <c r="I62" s="5">
        <v>3422039778</v>
      </c>
      <c r="J62" s="5">
        <v>1053721650</v>
      </c>
      <c r="K62" s="5">
        <v>1155529873</v>
      </c>
      <c r="L62" s="5">
        <v>753272138</v>
      </c>
      <c r="M62" s="5">
        <v>1135600627</v>
      </c>
      <c r="N62" s="5">
        <v>7206933085</v>
      </c>
      <c r="O62" s="5">
        <v>2217663939</v>
      </c>
    </row>
    <row r="63" spans="2:15" ht="15.5" x14ac:dyDescent="0.35">
      <c r="C63" t="s">
        <v>28</v>
      </c>
      <c r="E63" s="5">
        <v>-651963682</v>
      </c>
      <c r="G63" s="5">
        <v>-217524183</v>
      </c>
      <c r="I63" s="5">
        <v>-651963682</v>
      </c>
      <c r="J63" s="5">
        <v>-217524183</v>
      </c>
      <c r="K63" s="5">
        <v>-206512717</v>
      </c>
      <c r="L63" s="5">
        <v>-144768008</v>
      </c>
      <c r="M63" s="5">
        <v>-415296968</v>
      </c>
      <c r="N63" s="5">
        <v>-85552970</v>
      </c>
      <c r="O63" s="5">
        <v>-24598830</v>
      </c>
    </row>
    <row r="64" spans="2:15" ht="15.5" x14ac:dyDescent="0.35">
      <c r="C64" t="s">
        <v>85</v>
      </c>
      <c r="E64" s="5">
        <v>-748904640</v>
      </c>
      <c r="I64" s="5">
        <v>-748904640</v>
      </c>
    </row>
    <row r="65" spans="2:15" ht="15.5" x14ac:dyDescent="0.35">
      <c r="C65" t="s">
        <v>87</v>
      </c>
      <c r="E65" s="5">
        <v>96940958</v>
      </c>
      <c r="I65" s="5">
        <v>96940958</v>
      </c>
    </row>
    <row r="66" spans="2:15" ht="15.5" x14ac:dyDescent="0.35">
      <c r="C66" t="s">
        <v>88</v>
      </c>
      <c r="E66" s="5">
        <v>-651963682</v>
      </c>
      <c r="G66" s="5">
        <v>-217524183</v>
      </c>
      <c r="I66" s="5">
        <v>-651963682</v>
      </c>
      <c r="J66" s="5">
        <v>-217524183</v>
      </c>
      <c r="K66" s="5">
        <v>-206512717</v>
      </c>
      <c r="L66" s="5">
        <v>-144768008</v>
      </c>
      <c r="M66" s="5">
        <v>-415296968</v>
      </c>
      <c r="N66" s="5">
        <v>-85552970</v>
      </c>
      <c r="O66" s="5">
        <v>-24598830</v>
      </c>
    </row>
    <row r="67" spans="2:15" ht="15.5" x14ac:dyDescent="0.35">
      <c r="C67" t="s">
        <v>606</v>
      </c>
      <c r="O67" s="5">
        <v>228026212</v>
      </c>
    </row>
    <row r="68" spans="2:15" ht="15.5" x14ac:dyDescent="0.35">
      <c r="C68" t="s">
        <v>89</v>
      </c>
      <c r="D68" s="5">
        <v>955825569</v>
      </c>
      <c r="E68" s="5">
        <v>700013500</v>
      </c>
      <c r="F68" s="5">
        <v>2070062596</v>
      </c>
      <c r="G68" s="5">
        <v>-120588195</v>
      </c>
      <c r="I68" s="5">
        <v>2770076096</v>
      </c>
      <c r="J68" s="5">
        <v>836197467</v>
      </c>
      <c r="K68" s="5">
        <v>949017156</v>
      </c>
      <c r="L68" s="5">
        <v>608504130</v>
      </c>
      <c r="M68" s="5">
        <v>720303659</v>
      </c>
      <c r="N68" s="5">
        <v>7121380115</v>
      </c>
      <c r="O68" s="5">
        <v>2421091321</v>
      </c>
    </row>
    <row r="69" spans="2:15" ht="15.5" x14ac:dyDescent="0.35">
      <c r="C69" t="s">
        <v>90</v>
      </c>
      <c r="E69" s="5">
        <v>522585</v>
      </c>
      <c r="G69" s="5">
        <v>-523070</v>
      </c>
      <c r="I69" s="5">
        <v>522585</v>
      </c>
      <c r="J69" s="5">
        <v>-523070</v>
      </c>
      <c r="K69" s="5">
        <v>-24248605</v>
      </c>
      <c r="L69" s="5">
        <v>-1964099</v>
      </c>
      <c r="M69" s="5">
        <v>10654788</v>
      </c>
      <c r="N69" s="5">
        <v>23621845</v>
      </c>
    </row>
    <row r="70" spans="2:15" ht="15.5" x14ac:dyDescent="0.35">
      <c r="C70" t="s">
        <v>428</v>
      </c>
      <c r="E70" s="5">
        <v>522585</v>
      </c>
      <c r="G70" s="5">
        <v>-523070</v>
      </c>
      <c r="I70" s="5">
        <v>522585</v>
      </c>
      <c r="J70" s="5">
        <v>-523070</v>
      </c>
      <c r="K70" s="5">
        <v>-24248605</v>
      </c>
      <c r="L70" s="5">
        <v>-1964099</v>
      </c>
      <c r="M70" s="5">
        <v>10654788</v>
      </c>
      <c r="N70" s="5">
        <v>23621845</v>
      </c>
    </row>
    <row r="71" spans="2:15" ht="15.5" x14ac:dyDescent="0.35">
      <c r="C71" t="s">
        <v>91</v>
      </c>
      <c r="D71" s="5">
        <v>955825569</v>
      </c>
      <c r="E71" s="5">
        <v>700536085</v>
      </c>
      <c r="F71" s="5">
        <v>2070062596</v>
      </c>
      <c r="G71" s="5">
        <v>-121111265</v>
      </c>
      <c r="I71" s="5">
        <v>2770598681</v>
      </c>
      <c r="J71" s="5">
        <v>835674397</v>
      </c>
      <c r="K71" s="5">
        <v>924768551</v>
      </c>
      <c r="L71" s="5">
        <v>606540031</v>
      </c>
      <c r="M71" s="5">
        <v>730958447</v>
      </c>
      <c r="N71" s="5">
        <v>7145001960</v>
      </c>
      <c r="O71" s="5">
        <v>2421091321</v>
      </c>
    </row>
    <row r="72" spans="2:15" ht="15.5" x14ac:dyDescent="0.35">
      <c r="C72" t="s">
        <v>92</v>
      </c>
      <c r="D72" s="5">
        <v>955825569</v>
      </c>
      <c r="E72" s="5">
        <v>700013500</v>
      </c>
      <c r="F72" s="5">
        <v>2070062596</v>
      </c>
      <c r="G72" s="5">
        <v>-120588193</v>
      </c>
      <c r="I72" s="5">
        <v>2770076096</v>
      </c>
      <c r="J72" s="5">
        <v>836197469</v>
      </c>
      <c r="K72" s="5">
        <v>949017154</v>
      </c>
      <c r="L72" s="5">
        <v>608504130</v>
      </c>
      <c r="M72" s="5">
        <v>720303659</v>
      </c>
      <c r="N72" s="5">
        <v>7121380115</v>
      </c>
      <c r="O72" s="5">
        <v>2421091321</v>
      </c>
    </row>
    <row r="73" spans="2:15" ht="15.5" x14ac:dyDescent="0.35">
      <c r="C73" t="s">
        <v>8</v>
      </c>
      <c r="D73" s="5">
        <v>955895169</v>
      </c>
      <c r="E73" s="5">
        <v>699419025</v>
      </c>
      <c r="F73" s="5">
        <v>2070034744</v>
      </c>
      <c r="G73" s="5">
        <v>-121630609</v>
      </c>
      <c r="I73" s="5">
        <v>2769453769</v>
      </c>
      <c r="J73" s="5">
        <v>835502285</v>
      </c>
      <c r="K73" s="5">
        <v>924741436</v>
      </c>
      <c r="L73" s="5">
        <v>606576105</v>
      </c>
      <c r="M73" s="5">
        <v>731024044</v>
      </c>
      <c r="N73" s="5">
        <v>7145110935</v>
      </c>
      <c r="O73" s="5">
        <v>2421091321</v>
      </c>
    </row>
    <row r="74" spans="2:15" ht="15.5" x14ac:dyDescent="0.35">
      <c r="C74" t="s">
        <v>93</v>
      </c>
      <c r="D74" s="5">
        <v>-69600</v>
      </c>
      <c r="E74" s="5">
        <v>1117060</v>
      </c>
      <c r="F74" s="5">
        <v>27852</v>
      </c>
      <c r="G74" s="5">
        <v>519346</v>
      </c>
      <c r="I74" s="5">
        <v>1144912</v>
      </c>
      <c r="J74" s="5">
        <v>172114</v>
      </c>
      <c r="K74" s="5">
        <v>27113</v>
      </c>
      <c r="L74" s="5">
        <v>-36074</v>
      </c>
      <c r="M74" s="5">
        <v>-65597</v>
      </c>
      <c r="N74" s="5">
        <v>-108975</v>
      </c>
    </row>
    <row r="75" spans="2:15" ht="15.5" x14ac:dyDescent="0.35">
      <c r="C75" t="s">
        <v>94</v>
      </c>
      <c r="D75" s="5">
        <v>955825569</v>
      </c>
      <c r="E75" s="5">
        <v>700013500</v>
      </c>
      <c r="F75" s="5">
        <v>2070062596</v>
      </c>
      <c r="G75" s="5">
        <v>-120588193</v>
      </c>
      <c r="I75" s="5">
        <v>2770076096</v>
      </c>
      <c r="J75" s="5">
        <v>836197469</v>
      </c>
      <c r="K75" s="5">
        <v>949017154</v>
      </c>
      <c r="L75" s="5">
        <v>608504130</v>
      </c>
      <c r="M75" s="5">
        <v>720303659</v>
      </c>
      <c r="N75" s="5">
        <v>7121380115</v>
      </c>
      <c r="O75" s="5">
        <v>2421091321</v>
      </c>
    </row>
    <row r="76" spans="2:15" ht="15.5" x14ac:dyDescent="0.35">
      <c r="C76" t="s">
        <v>95</v>
      </c>
      <c r="D76" s="5">
        <v>955825569</v>
      </c>
      <c r="E76" s="5">
        <v>700536085</v>
      </c>
      <c r="F76" s="5">
        <v>2070062596</v>
      </c>
      <c r="G76" s="5">
        <v>-121111263</v>
      </c>
      <c r="I76" s="5">
        <v>2770598681</v>
      </c>
      <c r="J76" s="5">
        <v>835674399</v>
      </c>
      <c r="K76" s="5">
        <v>924768549</v>
      </c>
      <c r="L76" s="5">
        <v>606540031</v>
      </c>
      <c r="M76" s="5">
        <v>730958447</v>
      </c>
      <c r="N76" s="5">
        <v>7145001960</v>
      </c>
      <c r="O76" s="5">
        <v>2421091321</v>
      </c>
    </row>
    <row r="77" spans="2:15" ht="15.5" x14ac:dyDescent="0.35">
      <c r="C77" t="s">
        <v>96</v>
      </c>
      <c r="D77" s="5">
        <v>955825569</v>
      </c>
      <c r="E77" s="5">
        <v>700536085</v>
      </c>
      <c r="F77" s="5">
        <v>2070062596</v>
      </c>
      <c r="G77" s="5">
        <v>-121111263</v>
      </c>
      <c r="I77" s="5">
        <v>2770598681</v>
      </c>
      <c r="J77" s="5">
        <v>835674399</v>
      </c>
      <c r="K77" s="5">
        <v>924768549</v>
      </c>
      <c r="L77" s="5">
        <v>606540031</v>
      </c>
      <c r="M77" s="5">
        <v>730958447</v>
      </c>
      <c r="N77" s="5">
        <v>7145001960</v>
      </c>
      <c r="O77" s="5">
        <v>2421091321</v>
      </c>
    </row>
    <row r="79" spans="2:15" ht="15.5" x14ac:dyDescent="0.35">
      <c r="B79" t="s">
        <v>97</v>
      </c>
      <c r="C79" t="s">
        <v>98</v>
      </c>
    </row>
    <row r="80" spans="2:15" ht="15.5" x14ac:dyDescent="0.35">
      <c r="C80" t="s">
        <v>99</v>
      </c>
    </row>
    <row r="81" spans="3:15" ht="15.5" x14ac:dyDescent="0.35">
      <c r="C81" t="s">
        <v>20</v>
      </c>
      <c r="D81" s="5">
        <v>7182664918</v>
      </c>
      <c r="E81" s="5">
        <v>6381341567</v>
      </c>
      <c r="F81" s="5">
        <v>6047531462</v>
      </c>
      <c r="G81" s="5">
        <v>1531890163</v>
      </c>
      <c r="I81" s="5">
        <v>6381341567</v>
      </c>
      <c r="J81" s="5">
        <v>1531890163</v>
      </c>
      <c r="K81" s="5">
        <v>3047197821</v>
      </c>
      <c r="L81" s="5">
        <v>1327689887</v>
      </c>
      <c r="M81" s="5">
        <v>15638123173</v>
      </c>
      <c r="N81" s="5">
        <v>2259781558</v>
      </c>
      <c r="O81" s="5">
        <v>1300365866</v>
      </c>
    </row>
    <row r="82" spans="3:15" ht="15.5" x14ac:dyDescent="0.35">
      <c r="C82" t="s">
        <v>476</v>
      </c>
      <c r="L82" s="5">
        <v>3000000000</v>
      </c>
    </row>
    <row r="83" spans="3:15" ht="15.5" x14ac:dyDescent="0.35">
      <c r="C83" t="s">
        <v>100</v>
      </c>
      <c r="D83" s="5">
        <v>6055206365</v>
      </c>
      <c r="E83" s="5">
        <v>5243972460</v>
      </c>
      <c r="F83" s="5">
        <v>2831704864</v>
      </c>
      <c r="G83" s="5">
        <v>3898098171</v>
      </c>
      <c r="I83" s="5">
        <v>5243972460</v>
      </c>
      <c r="J83" s="5">
        <v>3898098171</v>
      </c>
      <c r="K83" s="5">
        <v>2448343924</v>
      </c>
      <c r="L83" s="5">
        <v>5644552528</v>
      </c>
      <c r="M83" s="5">
        <v>2398370623</v>
      </c>
      <c r="N83" s="5">
        <v>2910445999</v>
      </c>
      <c r="O83" s="5">
        <v>2057056078</v>
      </c>
    </row>
    <row r="84" spans="3:15" ht="15.5" x14ac:dyDescent="0.35">
      <c r="C84" t="s">
        <v>250</v>
      </c>
      <c r="K84" s="5">
        <v>100249285</v>
      </c>
      <c r="L84" s="5">
        <v>52211546</v>
      </c>
      <c r="M84" s="5">
        <v>23303424</v>
      </c>
    </row>
    <row r="85" spans="3:15" ht="15.5" x14ac:dyDescent="0.35">
      <c r="C85" t="s">
        <v>251</v>
      </c>
      <c r="D85" s="5">
        <v>6055206365</v>
      </c>
      <c r="E85" s="5">
        <v>5243972460</v>
      </c>
      <c r="F85" s="5">
        <v>2831704864</v>
      </c>
      <c r="G85" s="5">
        <v>3898098171</v>
      </c>
      <c r="I85" s="5">
        <v>5243972460</v>
      </c>
      <c r="J85" s="5">
        <v>3898098171</v>
      </c>
      <c r="K85" s="5">
        <v>2448343924</v>
      </c>
      <c r="L85" s="5">
        <v>5644552528</v>
      </c>
      <c r="M85" s="5">
        <v>2398370623</v>
      </c>
      <c r="N85" s="5">
        <v>2910445999</v>
      </c>
      <c r="O85" s="5">
        <v>2057056078</v>
      </c>
    </row>
    <row r="86" spans="3:15" ht="15.5" x14ac:dyDescent="0.35">
      <c r="C86" t="s">
        <v>102</v>
      </c>
      <c r="D86" s="5">
        <v>117894336</v>
      </c>
      <c r="E86" s="5">
        <v>57361780</v>
      </c>
      <c r="F86" s="5">
        <v>57461780</v>
      </c>
      <c r="G86" s="5">
        <v>58926798</v>
      </c>
      <c r="I86" s="5">
        <v>57361780</v>
      </c>
      <c r="J86" s="5">
        <v>58926798</v>
      </c>
      <c r="K86" s="5">
        <v>643509846</v>
      </c>
      <c r="L86" s="5">
        <v>601559846</v>
      </c>
      <c r="M86" s="5">
        <v>979494846</v>
      </c>
      <c r="N86" s="5">
        <v>113500000</v>
      </c>
      <c r="O86" s="5">
        <v>1000000</v>
      </c>
    </row>
    <row r="87" spans="3:15" ht="15.5" x14ac:dyDescent="0.35">
      <c r="C87" t="s">
        <v>249</v>
      </c>
      <c r="N87" s="5">
        <v>18000000000</v>
      </c>
    </row>
    <row r="88" spans="3:15" ht="15.5" x14ac:dyDescent="0.35">
      <c r="C88" t="s">
        <v>252</v>
      </c>
      <c r="D88" s="5">
        <v>117894336</v>
      </c>
      <c r="E88" s="5">
        <v>57361780</v>
      </c>
      <c r="F88" s="5">
        <v>57461780</v>
      </c>
      <c r="G88" s="5">
        <v>58926798</v>
      </c>
      <c r="I88" s="5">
        <v>57361780</v>
      </c>
      <c r="J88" s="5">
        <v>58926798</v>
      </c>
      <c r="K88" s="5">
        <v>643509846</v>
      </c>
      <c r="L88" s="5">
        <v>601559846</v>
      </c>
      <c r="M88" s="5">
        <v>979494846</v>
      </c>
      <c r="N88" s="5">
        <v>113500000</v>
      </c>
      <c r="O88" s="5">
        <v>1000000</v>
      </c>
    </row>
    <row r="89" spans="3:15" ht="15.5" x14ac:dyDescent="0.35">
      <c r="C89" t="s">
        <v>103</v>
      </c>
      <c r="D89" s="5">
        <v>97871164</v>
      </c>
      <c r="E89" s="5">
        <v>109971518</v>
      </c>
      <c r="F89" s="5">
        <v>92921915</v>
      </c>
      <c r="G89" s="5">
        <v>111055170</v>
      </c>
      <c r="I89" s="5">
        <v>109971518</v>
      </c>
      <c r="J89" s="5">
        <v>111055170</v>
      </c>
      <c r="K89" s="5">
        <v>128769003</v>
      </c>
      <c r="L89" s="5">
        <v>80607947</v>
      </c>
      <c r="M89" s="5">
        <v>112310962</v>
      </c>
      <c r="N89" s="5">
        <v>75059103</v>
      </c>
      <c r="O89" s="5">
        <v>22230456</v>
      </c>
    </row>
    <row r="90" spans="3:15" ht="15.5" x14ac:dyDescent="0.35">
      <c r="C90" t="s">
        <v>83</v>
      </c>
      <c r="D90" s="5">
        <v>8063368</v>
      </c>
      <c r="E90" s="5">
        <v>8063368</v>
      </c>
      <c r="F90" s="5">
        <v>7540783</v>
      </c>
      <c r="G90" s="5">
        <v>7540783</v>
      </c>
      <c r="I90" s="5">
        <v>8063368</v>
      </c>
      <c r="J90" s="5">
        <v>7540783</v>
      </c>
      <c r="K90" s="5">
        <v>8063853</v>
      </c>
      <c r="L90" s="5">
        <v>32312472</v>
      </c>
      <c r="M90" s="5">
        <v>34276534</v>
      </c>
      <c r="N90" s="5">
        <v>23621746</v>
      </c>
    </row>
    <row r="91" spans="3:15" ht="15.5" x14ac:dyDescent="0.35">
      <c r="C91" t="s">
        <v>104</v>
      </c>
      <c r="D91" s="5">
        <v>13822525519</v>
      </c>
      <c r="E91" s="5">
        <v>11792725140</v>
      </c>
      <c r="F91" s="5">
        <v>9940079381</v>
      </c>
      <c r="G91" s="5">
        <v>5649970302</v>
      </c>
      <c r="I91" s="5">
        <v>11792725140</v>
      </c>
      <c r="J91" s="5">
        <v>5649970302</v>
      </c>
      <c r="K91" s="5">
        <v>6500306739</v>
      </c>
      <c r="L91" s="5">
        <v>20352651934</v>
      </c>
      <c r="M91" s="5">
        <v>35184810320</v>
      </c>
      <c r="N91" s="5">
        <v>6391286660</v>
      </c>
      <c r="O91" s="5">
        <v>3880652400</v>
      </c>
    </row>
    <row r="92" spans="3:15" ht="15.5" x14ac:dyDescent="0.35">
      <c r="C92" t="s">
        <v>105</v>
      </c>
    </row>
    <row r="93" spans="3:15" ht="15.5" x14ac:dyDescent="0.35">
      <c r="C93" t="s">
        <v>107</v>
      </c>
      <c r="D93" s="5">
        <v>61499233072</v>
      </c>
      <c r="E93" s="5">
        <v>63571934120</v>
      </c>
      <c r="F93" s="5">
        <v>66258277140</v>
      </c>
      <c r="G93" s="5">
        <v>68155922347</v>
      </c>
      <c r="I93" s="5">
        <v>63571934120</v>
      </c>
      <c r="J93" s="5">
        <v>68155922347</v>
      </c>
      <c r="K93" s="5">
        <v>71863561902</v>
      </c>
      <c r="L93" s="5">
        <v>60819055115</v>
      </c>
      <c r="M93" s="5">
        <v>49289134534</v>
      </c>
      <c r="N93" s="5">
        <v>52316879818</v>
      </c>
      <c r="O93" s="5">
        <v>23334396003</v>
      </c>
    </row>
    <row r="94" spans="3:15" ht="15.5" x14ac:dyDescent="0.35">
      <c r="C94" t="s">
        <v>108</v>
      </c>
      <c r="D94" s="5">
        <v>349242700</v>
      </c>
      <c r="E94" s="5">
        <v>472504831</v>
      </c>
      <c r="F94" s="5">
        <v>598680710</v>
      </c>
      <c r="G94" s="5">
        <v>719029090</v>
      </c>
      <c r="I94" s="5">
        <v>472504831</v>
      </c>
      <c r="J94" s="5">
        <v>719029090</v>
      </c>
      <c r="K94" s="5">
        <v>965553349</v>
      </c>
    </row>
    <row r="95" spans="3:15" ht="15.5" x14ac:dyDescent="0.35">
      <c r="C95" t="s">
        <v>109</v>
      </c>
      <c r="D95" s="5">
        <v>175104470</v>
      </c>
      <c r="E95" s="5">
        <v>175104470</v>
      </c>
      <c r="F95" s="5">
        <v>78310907</v>
      </c>
      <c r="G95" s="5">
        <v>78310907</v>
      </c>
      <c r="I95" s="5">
        <v>175104470</v>
      </c>
      <c r="J95" s="5">
        <v>78310907</v>
      </c>
      <c r="K95" s="5">
        <v>14847291</v>
      </c>
      <c r="L95" s="5">
        <v>8051588</v>
      </c>
      <c r="M95" s="5">
        <v>4614709</v>
      </c>
    </row>
    <row r="96" spans="3:15" ht="15.5" x14ac:dyDescent="0.35">
      <c r="C96" t="s">
        <v>110</v>
      </c>
      <c r="D96" s="5">
        <v>62023580242</v>
      </c>
      <c r="E96" s="5">
        <v>64219543421</v>
      </c>
      <c r="F96" s="5">
        <v>66935268757</v>
      </c>
      <c r="G96" s="5">
        <v>68953262344</v>
      </c>
      <c r="I96" s="5">
        <v>64219543421</v>
      </c>
      <c r="J96" s="5">
        <v>68953262344</v>
      </c>
      <c r="K96" s="5">
        <v>72843962542</v>
      </c>
      <c r="L96" s="5">
        <v>60827106703</v>
      </c>
      <c r="M96" s="5">
        <v>49293749243</v>
      </c>
      <c r="N96" s="5">
        <v>52316879818</v>
      </c>
      <c r="O96" s="5">
        <v>23334396003</v>
      </c>
    </row>
    <row r="97" spans="3:15" ht="15.5" x14ac:dyDescent="0.35">
      <c r="C97" t="s">
        <v>111</v>
      </c>
      <c r="D97" s="5">
        <v>75846105761</v>
      </c>
      <c r="E97" s="5">
        <v>76012268561</v>
      </c>
      <c r="F97" s="5">
        <v>76875348138</v>
      </c>
      <c r="G97" s="5">
        <v>74603232646</v>
      </c>
      <c r="I97" s="5">
        <v>76012268561</v>
      </c>
      <c r="J97" s="5">
        <v>74603232646</v>
      </c>
      <c r="K97" s="5">
        <v>79344269281</v>
      </c>
      <c r="L97" s="5">
        <v>81179758637</v>
      </c>
      <c r="M97" s="5">
        <v>84478559563</v>
      </c>
      <c r="N97" s="5">
        <v>58708166478</v>
      </c>
      <c r="O97" s="5">
        <v>27215048403</v>
      </c>
    </row>
    <row r="98" spans="3:15" ht="15.5" x14ac:dyDescent="0.35">
      <c r="C98" t="s">
        <v>112</v>
      </c>
    </row>
    <row r="99" spans="3:15" ht="15.5" x14ac:dyDescent="0.35">
      <c r="C99" t="s">
        <v>113</v>
      </c>
    </row>
    <row r="100" spans="3:15" ht="15.5" x14ac:dyDescent="0.35">
      <c r="C100" t="s">
        <v>114</v>
      </c>
      <c r="D100" s="5">
        <v>3951302778</v>
      </c>
      <c r="E100" s="5">
        <v>5641851946</v>
      </c>
      <c r="F100" s="5">
        <v>4436270047</v>
      </c>
      <c r="G100" s="5">
        <v>6295553232</v>
      </c>
      <c r="I100" s="5">
        <v>5641851946</v>
      </c>
      <c r="J100" s="5">
        <v>6295553232</v>
      </c>
      <c r="K100" s="5">
        <v>7900226071</v>
      </c>
      <c r="L100" s="5">
        <v>7155334920</v>
      </c>
      <c r="M100" s="5">
        <v>10064038737</v>
      </c>
      <c r="N100" s="5">
        <v>6326228292</v>
      </c>
      <c r="O100" s="5">
        <v>17489634750</v>
      </c>
    </row>
    <row r="101" spans="3:15" ht="15.5" x14ac:dyDescent="0.35">
      <c r="C101" t="s">
        <v>115</v>
      </c>
    </row>
    <row r="102" spans="3:15" ht="15.5" x14ac:dyDescent="0.35">
      <c r="C102" t="s">
        <v>253</v>
      </c>
      <c r="D102" s="5">
        <v>48216108</v>
      </c>
      <c r="E102" s="5">
        <v>66976683</v>
      </c>
      <c r="F102" s="5">
        <v>123563685</v>
      </c>
      <c r="G102" s="5">
        <v>77382127</v>
      </c>
      <c r="I102" s="5">
        <v>66976683</v>
      </c>
      <c r="J102" s="5">
        <v>77382127</v>
      </c>
      <c r="K102" s="5">
        <v>133930959</v>
      </c>
      <c r="L102" s="5">
        <v>96759700</v>
      </c>
      <c r="M102" s="5">
        <v>1676582639</v>
      </c>
      <c r="N102" s="5">
        <v>3762173408</v>
      </c>
      <c r="O102" s="5">
        <v>3559218559</v>
      </c>
    </row>
    <row r="103" spans="3:15" ht="15.5" x14ac:dyDescent="0.35">
      <c r="C103" t="s">
        <v>117</v>
      </c>
      <c r="D103" s="5">
        <v>233378421</v>
      </c>
      <c r="E103" s="5">
        <v>794062538</v>
      </c>
      <c r="F103" s="5">
        <v>170874076</v>
      </c>
      <c r="G103" s="5">
        <v>367924469</v>
      </c>
      <c r="I103" s="5">
        <v>794062538</v>
      </c>
      <c r="J103" s="5">
        <v>367924469</v>
      </c>
      <c r="K103" s="5">
        <v>283073792</v>
      </c>
      <c r="L103" s="5">
        <v>238415637</v>
      </c>
      <c r="M103" s="5">
        <v>546679908</v>
      </c>
      <c r="N103" s="5">
        <v>167825642</v>
      </c>
      <c r="O103" s="5">
        <v>24598830</v>
      </c>
    </row>
    <row r="104" spans="3:15" ht="15.5" x14ac:dyDescent="0.35">
      <c r="C104" t="s">
        <v>116</v>
      </c>
      <c r="D104" s="5">
        <v>460305598</v>
      </c>
      <c r="E104" s="5">
        <v>403024591</v>
      </c>
      <c r="F104" s="5">
        <v>232581049</v>
      </c>
      <c r="G104" s="5">
        <v>327422569</v>
      </c>
      <c r="I104" s="5">
        <v>403024591</v>
      </c>
      <c r="J104" s="5">
        <v>327422569</v>
      </c>
      <c r="K104" s="5">
        <v>297181167</v>
      </c>
      <c r="L104" s="5">
        <v>273554557</v>
      </c>
      <c r="M104" s="5">
        <v>510241264</v>
      </c>
      <c r="N104" s="5">
        <v>78229242</v>
      </c>
      <c r="O104" s="5">
        <v>21492000</v>
      </c>
    </row>
    <row r="105" spans="3:15" ht="15.5" x14ac:dyDescent="0.35">
      <c r="C105" t="s">
        <v>119</v>
      </c>
      <c r="D105" s="5">
        <v>2358388237</v>
      </c>
      <c r="E105" s="5">
        <v>2613048918</v>
      </c>
      <c r="F105" s="5">
        <v>2606998513</v>
      </c>
      <c r="G105" s="5">
        <v>2865147736</v>
      </c>
      <c r="I105" s="5">
        <v>2613048918</v>
      </c>
      <c r="J105" s="5">
        <v>2865147736</v>
      </c>
      <c r="K105" s="5">
        <v>2861458912</v>
      </c>
      <c r="L105" s="5">
        <v>2631475097</v>
      </c>
      <c r="M105" s="5">
        <v>2871910427</v>
      </c>
    </row>
    <row r="106" spans="3:15" ht="15.5" x14ac:dyDescent="0.35">
      <c r="C106" t="s">
        <v>118</v>
      </c>
    </row>
    <row r="107" spans="3:15" ht="15.5" x14ac:dyDescent="0.35">
      <c r="C107" t="s">
        <v>254</v>
      </c>
      <c r="N107" s="5">
        <v>18000000000</v>
      </c>
    </row>
    <row r="108" spans="3:15" ht="15.5" x14ac:dyDescent="0.35">
      <c r="C108" t="s">
        <v>120</v>
      </c>
    </row>
    <row r="109" spans="3:15" ht="15.5" x14ac:dyDescent="0.35">
      <c r="C109" t="s">
        <v>313</v>
      </c>
      <c r="D109" s="5">
        <v>8089759161</v>
      </c>
      <c r="E109" s="5">
        <v>7521198362</v>
      </c>
      <c r="F109" s="5">
        <v>8699638194</v>
      </c>
      <c r="G109" s="5">
        <v>6725274714</v>
      </c>
      <c r="I109" s="5">
        <v>7521198362</v>
      </c>
      <c r="J109" s="5">
        <v>6725274714</v>
      </c>
      <c r="K109" s="5">
        <v>9098901090</v>
      </c>
      <c r="L109" s="5">
        <v>11472527466</v>
      </c>
      <c r="M109" s="5">
        <v>12824175810</v>
      </c>
    </row>
    <row r="110" spans="3:15" ht="15.5" x14ac:dyDescent="0.35">
      <c r="C110" t="s">
        <v>256</v>
      </c>
      <c r="F110" s="5">
        <v>242415233</v>
      </c>
      <c r="G110" s="5">
        <v>155442632</v>
      </c>
      <c r="J110" s="5">
        <v>155442632</v>
      </c>
      <c r="K110" s="5">
        <v>320339932</v>
      </c>
      <c r="L110" s="5">
        <v>393595649</v>
      </c>
    </row>
    <row r="111" spans="3:15" ht="15.5" x14ac:dyDescent="0.35">
      <c r="C111" t="s">
        <v>121</v>
      </c>
      <c r="D111" s="5">
        <v>645806986</v>
      </c>
      <c r="E111" s="5">
        <v>1609208715</v>
      </c>
      <c r="F111" s="5">
        <v>741241854</v>
      </c>
      <c r="G111" s="5">
        <v>2504989198</v>
      </c>
      <c r="I111" s="5">
        <v>1609208715</v>
      </c>
      <c r="J111" s="5">
        <v>2504989198</v>
      </c>
      <c r="K111" s="5">
        <v>2504989198</v>
      </c>
      <c r="L111" s="5">
        <v>2405475625</v>
      </c>
      <c r="M111" s="5">
        <v>3395604408</v>
      </c>
    </row>
    <row r="112" spans="3:15" ht="15.5" x14ac:dyDescent="0.35">
      <c r="C112" t="s">
        <v>122</v>
      </c>
      <c r="D112" s="5">
        <v>8130458933</v>
      </c>
      <c r="E112" s="5">
        <v>7561898134</v>
      </c>
      <c r="F112" s="5">
        <v>8951053875</v>
      </c>
      <c r="G112" s="5">
        <v>6889717794</v>
      </c>
      <c r="I112" s="5">
        <v>7561898134</v>
      </c>
      <c r="J112" s="5">
        <v>6889717794</v>
      </c>
      <c r="K112" s="5">
        <v>9429019394</v>
      </c>
      <c r="L112" s="5">
        <v>11871730950</v>
      </c>
      <c r="M112" s="5">
        <v>12868368090</v>
      </c>
      <c r="N112" s="5">
        <v>18043871117</v>
      </c>
      <c r="O112" s="5">
        <v>32348544</v>
      </c>
    </row>
    <row r="113" spans="3:15" ht="15.5" x14ac:dyDescent="0.35">
      <c r="C113" t="s">
        <v>123</v>
      </c>
      <c r="D113" s="5">
        <v>8130458933</v>
      </c>
      <c r="E113" s="5">
        <v>7561898134</v>
      </c>
      <c r="F113" s="5">
        <v>8951053875</v>
      </c>
      <c r="G113" s="5">
        <v>6889717794</v>
      </c>
      <c r="I113" s="5">
        <v>7561898134</v>
      </c>
      <c r="J113" s="5">
        <v>6889717794</v>
      </c>
      <c r="K113" s="5">
        <v>9429019394</v>
      </c>
      <c r="L113" s="5">
        <v>11871730950</v>
      </c>
      <c r="M113" s="5">
        <v>12868368090</v>
      </c>
      <c r="N113" s="5">
        <v>18043871117</v>
      </c>
      <c r="O113" s="5">
        <v>32348544</v>
      </c>
    </row>
    <row r="114" spans="3:15" ht="15.5" x14ac:dyDescent="0.35">
      <c r="C114" t="s">
        <v>124</v>
      </c>
    </row>
    <row r="115" spans="3:15" ht="15.5" x14ac:dyDescent="0.35">
      <c r="C115" t="s">
        <v>125</v>
      </c>
      <c r="D115" s="5">
        <v>8089759161</v>
      </c>
      <c r="E115" s="5">
        <v>7521198362</v>
      </c>
      <c r="F115" s="5">
        <v>8942053427</v>
      </c>
      <c r="G115" s="5">
        <v>6880717346</v>
      </c>
      <c r="I115" s="5">
        <v>7521198362</v>
      </c>
      <c r="J115" s="5">
        <v>6880717346</v>
      </c>
      <c r="K115" s="5">
        <v>9419241022</v>
      </c>
      <c r="L115" s="5">
        <v>11866123115</v>
      </c>
      <c r="M115" s="5">
        <v>12824175810</v>
      </c>
    </row>
    <row r="116" spans="3:15" ht="15.5" x14ac:dyDescent="0.35">
      <c r="C116" t="s">
        <v>126</v>
      </c>
      <c r="D116" s="5">
        <v>12081761711</v>
      </c>
      <c r="E116" s="5">
        <v>13203750080</v>
      </c>
      <c r="F116" s="5">
        <v>13387323922</v>
      </c>
      <c r="G116" s="5">
        <v>13185271026</v>
      </c>
      <c r="I116" s="5">
        <v>13203750080</v>
      </c>
      <c r="J116" s="5">
        <v>13185271026</v>
      </c>
      <c r="K116" s="5">
        <v>17329245465</v>
      </c>
      <c r="L116" s="5">
        <v>19027065870</v>
      </c>
      <c r="M116" s="5">
        <v>22932406827</v>
      </c>
      <c r="N116" s="5">
        <v>24370099409</v>
      </c>
      <c r="O116" s="5">
        <v>17521983294</v>
      </c>
    </row>
    <row r="117" spans="3:15" ht="15.5" x14ac:dyDescent="0.35">
      <c r="C117" t="s">
        <v>127</v>
      </c>
    </row>
    <row r="118" spans="3:15" ht="15.5" x14ac:dyDescent="0.35">
      <c r="C118" t="s">
        <v>128</v>
      </c>
      <c r="D118" s="5">
        <v>42497500000</v>
      </c>
      <c r="E118" s="5">
        <v>42497500000</v>
      </c>
      <c r="F118" s="5">
        <v>42497500000</v>
      </c>
      <c r="G118" s="5">
        <v>42497500000</v>
      </c>
      <c r="I118" s="5">
        <v>42497500000</v>
      </c>
      <c r="J118" s="5">
        <v>42497500000</v>
      </c>
      <c r="K118" s="5">
        <v>42497500000</v>
      </c>
      <c r="L118" s="5">
        <v>42497500000</v>
      </c>
      <c r="M118" s="5">
        <v>42497500000</v>
      </c>
      <c r="N118" s="5">
        <v>33998000000</v>
      </c>
      <c r="O118" s="5">
        <v>1500000000</v>
      </c>
    </row>
    <row r="119" spans="3:15" ht="15.5" x14ac:dyDescent="0.35">
      <c r="C119" t="s">
        <v>129</v>
      </c>
      <c r="D119" s="5">
        <v>17707968529</v>
      </c>
      <c r="E119" s="5">
        <v>17707968529</v>
      </c>
      <c r="F119" s="5">
        <v>17707968529</v>
      </c>
      <c r="G119" s="5">
        <v>17707968529</v>
      </c>
      <c r="I119" s="5">
        <v>17707968529</v>
      </c>
      <c r="J119" s="5">
        <v>17707968529</v>
      </c>
      <c r="K119" s="5">
        <v>17707968529</v>
      </c>
      <c r="L119" s="5">
        <v>17707968529</v>
      </c>
      <c r="M119" s="5">
        <v>17707968529</v>
      </c>
      <c r="N119" s="5">
        <v>-269658691</v>
      </c>
      <c r="O119" s="5">
        <v>6000000000</v>
      </c>
    </row>
    <row r="120" spans="3:15" ht="15.5" x14ac:dyDescent="0.35">
      <c r="C120" t="s">
        <v>130</v>
      </c>
      <c r="D120" s="5">
        <v>3547748285</v>
      </c>
      <c r="E120" s="5">
        <v>2591853116</v>
      </c>
      <c r="F120" s="5">
        <v>3272998496</v>
      </c>
      <c r="G120" s="5">
        <v>1202963752</v>
      </c>
      <c r="I120" s="5">
        <v>2591853116</v>
      </c>
      <c r="J120" s="5">
        <v>1202963752</v>
      </c>
      <c r="K120" s="5">
        <v>1799674967</v>
      </c>
      <c r="L120" s="5">
        <v>1913122412</v>
      </c>
      <c r="M120" s="5">
        <v>1304582245</v>
      </c>
      <c r="N120" s="5">
        <v>584212989</v>
      </c>
      <c r="O120" s="5">
        <v>2193065109</v>
      </c>
    </row>
    <row r="121" spans="3:15" ht="15.5" x14ac:dyDescent="0.35">
      <c r="C121" t="s">
        <v>257</v>
      </c>
      <c r="D121" s="5">
        <v>250000000</v>
      </c>
      <c r="E121" s="5">
        <v>250000000</v>
      </c>
      <c r="F121" s="5">
        <v>200000000</v>
      </c>
      <c r="G121" s="5">
        <v>200000000</v>
      </c>
      <c r="I121" s="5">
        <v>250000000</v>
      </c>
      <c r="J121" s="5">
        <v>200000000</v>
      </c>
      <c r="K121" s="5">
        <v>100000000</v>
      </c>
    </row>
    <row r="122" spans="3:15" ht="15.5" x14ac:dyDescent="0.35">
      <c r="C122" t="s">
        <v>258</v>
      </c>
      <c r="D122" s="5">
        <v>3297748285</v>
      </c>
      <c r="E122" s="5">
        <v>2341853116</v>
      </c>
      <c r="F122" s="5">
        <v>3072998496</v>
      </c>
      <c r="G122" s="5">
        <v>1002963752</v>
      </c>
      <c r="I122" s="5">
        <v>2341853116</v>
      </c>
      <c r="J122" s="5">
        <v>1002963752</v>
      </c>
      <c r="K122" s="5">
        <v>1699674967</v>
      </c>
      <c r="L122" s="5">
        <v>1913122412</v>
      </c>
      <c r="M122" s="5">
        <v>1304582245</v>
      </c>
      <c r="N122" s="5">
        <v>584212989</v>
      </c>
      <c r="O122" s="5">
        <v>2193065109</v>
      </c>
    </row>
    <row r="123" spans="3:15" ht="15.5" x14ac:dyDescent="0.35">
      <c r="C123" t="s">
        <v>259</v>
      </c>
      <c r="D123" s="5">
        <v>3547748285</v>
      </c>
      <c r="E123" s="5">
        <v>2591853116</v>
      </c>
      <c r="F123" s="5">
        <v>3272998496</v>
      </c>
      <c r="G123" s="5">
        <v>1202963752</v>
      </c>
      <c r="I123" s="5">
        <v>2591853116</v>
      </c>
      <c r="J123" s="5">
        <v>1202963752</v>
      </c>
      <c r="K123" s="5">
        <v>1799674967</v>
      </c>
      <c r="L123" s="5">
        <v>1913122412</v>
      </c>
      <c r="M123" s="5">
        <v>1304582245</v>
      </c>
      <c r="N123" s="5">
        <v>584212989</v>
      </c>
      <c r="O123" s="5">
        <v>2193065109</v>
      </c>
    </row>
    <row r="124" spans="3:15" ht="15.5" x14ac:dyDescent="0.35">
      <c r="C124" t="s">
        <v>131</v>
      </c>
      <c r="D124" s="5">
        <v>3063868</v>
      </c>
      <c r="E124" s="5">
        <v>3133468</v>
      </c>
      <c r="F124" s="5">
        <v>2016408</v>
      </c>
      <c r="G124" s="5">
        <v>1988556</v>
      </c>
      <c r="I124" s="5">
        <v>3133468</v>
      </c>
      <c r="J124" s="5">
        <v>1988556</v>
      </c>
      <c r="K124" s="5">
        <v>1816467</v>
      </c>
      <c r="L124" s="5">
        <v>1789354</v>
      </c>
      <c r="M124" s="5">
        <v>1825428</v>
      </c>
      <c r="N124" s="5">
        <v>1891025</v>
      </c>
    </row>
    <row r="125" spans="3:15" ht="15.5" x14ac:dyDescent="0.35">
      <c r="C125" t="s">
        <v>10</v>
      </c>
      <c r="D125" s="5">
        <v>63764344050</v>
      </c>
      <c r="E125" s="5">
        <v>62808518481</v>
      </c>
      <c r="F125" s="5">
        <v>63488024216</v>
      </c>
      <c r="G125" s="5">
        <v>61417961620</v>
      </c>
      <c r="I125" s="5">
        <v>62808518481</v>
      </c>
      <c r="J125" s="5">
        <v>61417961620</v>
      </c>
      <c r="K125" s="5">
        <v>62015023816</v>
      </c>
      <c r="L125" s="5">
        <v>62152692767</v>
      </c>
      <c r="M125" s="5">
        <v>61546152736</v>
      </c>
      <c r="N125" s="5">
        <v>34338067069</v>
      </c>
      <c r="O125" s="5">
        <v>9693065109</v>
      </c>
    </row>
    <row r="126" spans="3:15" ht="15.5" x14ac:dyDescent="0.35">
      <c r="C126" t="s">
        <v>132</v>
      </c>
      <c r="D126" s="5">
        <v>75846105761</v>
      </c>
      <c r="E126" s="5">
        <v>76012268561</v>
      </c>
      <c r="F126" s="5">
        <v>76875348138</v>
      </c>
      <c r="G126" s="5">
        <v>74603232646</v>
      </c>
      <c r="I126" s="5">
        <v>76012268561</v>
      </c>
      <c r="J126" s="5">
        <v>74603232646</v>
      </c>
      <c r="K126" s="5">
        <v>79344269281</v>
      </c>
      <c r="L126" s="5">
        <v>81179758637</v>
      </c>
      <c r="M126" s="5">
        <v>84478559563</v>
      </c>
      <c r="N126" s="5">
        <v>58708166478</v>
      </c>
      <c r="O126" s="5">
        <v>27215048403</v>
      </c>
    </row>
    <row r="127" spans="3:15" ht="15.5" x14ac:dyDescent="0.35">
      <c r="C127" t="s">
        <v>133</v>
      </c>
      <c r="D127" s="5">
        <v>849950000</v>
      </c>
      <c r="E127" s="5">
        <v>849950000</v>
      </c>
      <c r="F127" s="5">
        <v>849950000</v>
      </c>
      <c r="G127" s="5">
        <v>849950000</v>
      </c>
      <c r="I127" s="5">
        <v>849950000</v>
      </c>
      <c r="J127" s="5">
        <v>849950000</v>
      </c>
      <c r="K127" s="5">
        <v>849950000</v>
      </c>
      <c r="L127" s="5">
        <v>849950000</v>
      </c>
      <c r="M127" s="5">
        <v>849950000</v>
      </c>
      <c r="N127" s="5">
        <v>33998</v>
      </c>
      <c r="O127" s="5">
        <v>1500</v>
      </c>
    </row>
    <row r="129" spans="2:15" ht="15.5" x14ac:dyDescent="0.35">
      <c r="B129" t="s">
        <v>134</v>
      </c>
      <c r="C129" t="s">
        <v>135</v>
      </c>
      <c r="D129" s="5">
        <v>1717808708</v>
      </c>
      <c r="E129" s="5">
        <v>2130955779</v>
      </c>
      <c r="F129" s="5">
        <v>4920880526</v>
      </c>
      <c r="G129" s="5">
        <v>2777390789</v>
      </c>
      <c r="I129" s="5">
        <v>7051836305</v>
      </c>
      <c r="J129" s="5">
        <v>3864580164</v>
      </c>
      <c r="K129" s="5">
        <v>8841193542</v>
      </c>
      <c r="L129" s="5">
        <v>2176111349</v>
      </c>
      <c r="M129" s="5">
        <v>3627778578</v>
      </c>
      <c r="N129" s="5">
        <v>7629232401</v>
      </c>
      <c r="O129" s="5">
        <v>682576908</v>
      </c>
    </row>
    <row r="130" spans="2:15" ht="15.5" x14ac:dyDescent="0.35">
      <c r="C130" t="s">
        <v>316</v>
      </c>
      <c r="D130" s="5">
        <v>9650486898</v>
      </c>
      <c r="E130" s="5">
        <v>9545906820</v>
      </c>
      <c r="F130" s="5">
        <v>14412131444</v>
      </c>
      <c r="G130" s="5">
        <v>11546660582</v>
      </c>
      <c r="I130" s="5">
        <v>23958038264</v>
      </c>
      <c r="J130" s="5">
        <v>20725292892</v>
      </c>
      <c r="K130" s="5">
        <v>23638847767</v>
      </c>
      <c r="L130" s="5">
        <v>15049590957</v>
      </c>
      <c r="M130" s="5">
        <v>17887046095</v>
      </c>
      <c r="N130" s="5">
        <v>13963747564</v>
      </c>
      <c r="O130" s="5">
        <v>4934409921</v>
      </c>
    </row>
    <row r="131" spans="2:15" ht="15.5" x14ac:dyDescent="0.35">
      <c r="C131" t="s">
        <v>752</v>
      </c>
      <c r="N131" s="5">
        <v>48255583</v>
      </c>
      <c r="O131" s="5">
        <v>47860873</v>
      </c>
    </row>
    <row r="132" spans="2:15" ht="15.5" x14ac:dyDescent="0.35">
      <c r="C132" t="s">
        <v>317</v>
      </c>
      <c r="D132" s="5">
        <v>-6643404925</v>
      </c>
      <c r="E132" s="5">
        <v>-4014913822</v>
      </c>
      <c r="F132" s="5">
        <v>-8489897014</v>
      </c>
      <c r="G132" s="5">
        <v>-4478917996</v>
      </c>
      <c r="I132" s="5">
        <v>-12504810836</v>
      </c>
      <c r="J132" s="5">
        <v>-11680188537</v>
      </c>
      <c r="K132" s="5">
        <v>-13074526285</v>
      </c>
      <c r="L132" s="5">
        <v>-10894690959</v>
      </c>
      <c r="M132" s="5">
        <v>-12417579900</v>
      </c>
    </row>
    <row r="133" spans="2:15" ht="15.5" x14ac:dyDescent="0.35">
      <c r="C133" t="s">
        <v>137</v>
      </c>
      <c r="N133" s="5">
        <v>-4916636609</v>
      </c>
      <c r="O133" s="5">
        <v>-1952660638</v>
      </c>
    </row>
    <row r="134" spans="2:15" ht="15.5" x14ac:dyDescent="0.35">
      <c r="C134" t="s">
        <v>139</v>
      </c>
      <c r="E134" s="5">
        <v>-4033466654</v>
      </c>
      <c r="G134" s="5">
        <v>-4899683924</v>
      </c>
      <c r="I134" s="5">
        <v>-4033466654</v>
      </c>
      <c r="J134" s="5">
        <v>-4899683924</v>
      </c>
      <c r="N134" s="5">
        <v>-1376990405</v>
      </c>
      <c r="O134" s="5">
        <v>-675987566</v>
      </c>
    </row>
    <row r="135" spans="2:15" ht="15.5" x14ac:dyDescent="0.35">
      <c r="C135" t="s">
        <v>319</v>
      </c>
      <c r="K135" s="5">
        <v>-1484712303</v>
      </c>
      <c r="L135" s="5">
        <v>-1664393518</v>
      </c>
      <c r="M135" s="5">
        <v>-1731493481</v>
      </c>
      <c r="O135" s="5">
        <v>-1669469700</v>
      </c>
    </row>
    <row r="136" spans="2:15" ht="15.5" x14ac:dyDescent="0.35">
      <c r="C136" t="s">
        <v>266</v>
      </c>
      <c r="N136" s="5">
        <v>6005923</v>
      </c>
      <c r="O136" s="5">
        <v>1654219</v>
      </c>
    </row>
    <row r="137" spans="2:15" ht="15.5" x14ac:dyDescent="0.35">
      <c r="C137" t="s">
        <v>753</v>
      </c>
      <c r="D137" s="5">
        <v>-728589148</v>
      </c>
      <c r="E137" s="5">
        <v>804303511</v>
      </c>
      <c r="F137" s="5">
        <v>-804303511</v>
      </c>
      <c r="G137" s="5">
        <v>673916988</v>
      </c>
      <c r="N137" s="5">
        <v>-9596685</v>
      </c>
      <c r="O137" s="5">
        <v>-3230201</v>
      </c>
    </row>
    <row r="138" spans="2:15" ht="15.5" x14ac:dyDescent="0.35">
      <c r="C138" t="s">
        <v>564</v>
      </c>
      <c r="D138" s="5">
        <v>-560684117</v>
      </c>
      <c r="E138" s="5">
        <v>-170874076</v>
      </c>
      <c r="F138" s="5">
        <v>-197050393</v>
      </c>
      <c r="G138" s="5">
        <v>-64584861</v>
      </c>
      <c r="I138" s="5">
        <v>-367924469</v>
      </c>
      <c r="J138" s="5">
        <v>-280840267</v>
      </c>
      <c r="K138" s="5">
        <v>-238415637</v>
      </c>
      <c r="L138" s="5">
        <v>-314395131</v>
      </c>
      <c r="M138" s="5">
        <v>-110194136</v>
      </c>
      <c r="N138" s="5">
        <v>-85552970</v>
      </c>
    </row>
    <row r="139" spans="2:15" ht="15.5" x14ac:dyDescent="0.35">
      <c r="C139" t="s">
        <v>144</v>
      </c>
      <c r="D139" s="5">
        <v>-649501611</v>
      </c>
      <c r="E139" s="5">
        <v>-1686376525</v>
      </c>
      <c r="F139" s="5">
        <v>39439514</v>
      </c>
      <c r="G139" s="5">
        <v>-2223557928</v>
      </c>
      <c r="I139" s="5">
        <v>-1646937011</v>
      </c>
      <c r="J139" s="5">
        <v>-3967571447</v>
      </c>
      <c r="K139" s="5">
        <v>-3107572205</v>
      </c>
      <c r="L139" s="5">
        <v>-1891236808</v>
      </c>
      <c r="M139" s="5">
        <v>24649484396</v>
      </c>
      <c r="N139" s="5">
        <v>31434247160</v>
      </c>
      <c r="O139" s="5">
        <v>22515404222</v>
      </c>
    </row>
    <row r="140" spans="2:15" ht="15.5" x14ac:dyDescent="0.35">
      <c r="C140" t="s">
        <v>145</v>
      </c>
      <c r="D140" s="5">
        <v>-266983747</v>
      </c>
      <c r="E140" s="5">
        <v>-110769149</v>
      </c>
      <c r="F140" s="5">
        <v>-444678741</v>
      </c>
      <c r="G140" s="5">
        <v>-1219713214</v>
      </c>
      <c r="I140" s="5">
        <v>-555447890</v>
      </c>
      <c r="J140" s="5">
        <v>-1412316376</v>
      </c>
      <c r="K140" s="5">
        <v>-4014113403</v>
      </c>
      <c r="L140" s="5">
        <v>-14595307827</v>
      </c>
      <c r="M140" s="5">
        <v>-14898921359</v>
      </c>
      <c r="N140" s="5">
        <v>-38104063869</v>
      </c>
      <c r="O140" s="5">
        <v>-21897615264</v>
      </c>
    </row>
    <row r="141" spans="2:15" ht="15.5" x14ac:dyDescent="0.35">
      <c r="C141" t="s">
        <v>146</v>
      </c>
      <c r="D141" s="5">
        <v>-266983747</v>
      </c>
      <c r="E141" s="5">
        <v>-112334167</v>
      </c>
      <c r="F141" s="5">
        <v>-444678741</v>
      </c>
      <c r="G141" s="5">
        <v>-1219713214</v>
      </c>
      <c r="I141" s="5">
        <v>-557012908</v>
      </c>
      <c r="J141" s="5">
        <v>-1412316376</v>
      </c>
      <c r="K141" s="5">
        <v>-6028016366</v>
      </c>
      <c r="L141" s="5">
        <v>-3160352098</v>
      </c>
      <c r="M141" s="5">
        <v>-158390500</v>
      </c>
      <c r="N141" s="5">
        <v>-32105063869</v>
      </c>
      <c r="O141" s="5">
        <v>-21897615264</v>
      </c>
    </row>
    <row r="142" spans="2:15" ht="15.5" x14ac:dyDescent="0.35">
      <c r="C142" t="s">
        <v>400</v>
      </c>
      <c r="K142" s="5">
        <v>-986097037</v>
      </c>
    </row>
    <row r="143" spans="2:15" ht="15.5" x14ac:dyDescent="0.35">
      <c r="C143" t="s">
        <v>698</v>
      </c>
      <c r="E143" s="5">
        <v>1565018</v>
      </c>
      <c r="I143" s="5">
        <v>1565018</v>
      </c>
    </row>
    <row r="144" spans="2:15" ht="15.5" x14ac:dyDescent="0.35">
      <c r="C144" t="s">
        <v>754</v>
      </c>
      <c r="K144" s="5">
        <v>3000000000</v>
      </c>
      <c r="L144" s="5">
        <v>-3000000000</v>
      </c>
    </row>
    <row r="145" spans="3:15" ht="15.5" x14ac:dyDescent="0.35">
      <c r="C145" t="s">
        <v>323</v>
      </c>
      <c r="L145" s="5">
        <v>-8434955729</v>
      </c>
      <c r="M145" s="5">
        <v>-14740530859</v>
      </c>
    </row>
    <row r="146" spans="3:15" ht="15.5" x14ac:dyDescent="0.35">
      <c r="C146" t="s">
        <v>755</v>
      </c>
      <c r="N146" s="5">
        <v>-5999000000</v>
      </c>
    </row>
    <row r="147" spans="3:15" ht="15.5" x14ac:dyDescent="0.35">
      <c r="C147" t="s">
        <v>153</v>
      </c>
      <c r="D147" s="5">
        <v>-649501611</v>
      </c>
      <c r="E147" s="5">
        <v>-1686376525</v>
      </c>
      <c r="F147" s="5">
        <v>39439514</v>
      </c>
      <c r="G147" s="5">
        <v>-2223557928</v>
      </c>
      <c r="I147" s="5">
        <v>-1646937011</v>
      </c>
      <c r="J147" s="5">
        <v>-3967571447</v>
      </c>
      <c r="K147" s="5">
        <v>-3107572205</v>
      </c>
      <c r="L147" s="5">
        <v>-1891236808</v>
      </c>
      <c r="M147" s="5">
        <v>24649484396</v>
      </c>
      <c r="N147" s="5">
        <v>31434247160</v>
      </c>
      <c r="O147" s="5">
        <v>22515404222</v>
      </c>
    </row>
    <row r="148" spans="3:15" ht="15.5" x14ac:dyDescent="0.35">
      <c r="C148" t="s">
        <v>630</v>
      </c>
      <c r="M148" s="5">
        <v>8499500000</v>
      </c>
      <c r="N148" s="5">
        <v>20685374639</v>
      </c>
      <c r="O148" s="5">
        <v>1500000000</v>
      </c>
    </row>
    <row r="149" spans="3:15" ht="15.5" x14ac:dyDescent="0.35">
      <c r="C149" t="s">
        <v>162</v>
      </c>
      <c r="M149" s="5">
        <v>17977627220</v>
      </c>
    </row>
    <row r="150" spans="3:15" ht="15.5" x14ac:dyDescent="0.35">
      <c r="C150" t="s">
        <v>322</v>
      </c>
    </row>
    <row r="151" spans="3:15" ht="15.5" x14ac:dyDescent="0.35">
      <c r="C151" t="s">
        <v>336</v>
      </c>
      <c r="E151" s="5">
        <v>2138809843</v>
      </c>
      <c r="F151" s="5">
        <v>9500000000</v>
      </c>
      <c r="G151" s="5">
        <v>3688824</v>
      </c>
      <c r="I151" s="5">
        <v>11638809843</v>
      </c>
      <c r="J151" s="5">
        <v>3688824</v>
      </c>
      <c r="M151" s="5">
        <v>20540782036</v>
      </c>
    </row>
    <row r="152" spans="3:15" ht="15.5" x14ac:dyDescent="0.35">
      <c r="C152" t="s">
        <v>274</v>
      </c>
      <c r="D152" s="5">
        <v>-312340930</v>
      </c>
      <c r="E152" s="5">
        <v>-2329515716</v>
      </c>
      <c r="F152" s="5">
        <v>-9289383864</v>
      </c>
      <c r="G152" s="5">
        <v>-1180694756</v>
      </c>
      <c r="I152" s="5">
        <v>-11618899580</v>
      </c>
      <c r="J152" s="5">
        <v>-2373626376</v>
      </c>
      <c r="K152" s="5">
        <v>-2143642561</v>
      </c>
      <c r="L152" s="5">
        <v>-2614061706</v>
      </c>
      <c r="M152" s="5">
        <v>-1449091391</v>
      </c>
    </row>
    <row r="153" spans="3:15" ht="15.5" x14ac:dyDescent="0.35">
      <c r="C153" t="s">
        <v>338</v>
      </c>
      <c r="K153" s="5">
        <v>157477856</v>
      </c>
      <c r="L153" s="5">
        <v>436124898</v>
      </c>
    </row>
    <row r="154" spans="3:15" ht="15.5" x14ac:dyDescent="0.35">
      <c r="C154" t="s">
        <v>339</v>
      </c>
      <c r="D154" s="5">
        <v>-82500000</v>
      </c>
      <c r="E154" s="5">
        <v>-373778055</v>
      </c>
      <c r="F154" s="5">
        <v>86972601</v>
      </c>
      <c r="G154" s="5">
        <v>-82452300</v>
      </c>
      <c r="I154" s="5">
        <v>-286805454</v>
      </c>
      <c r="J154" s="5">
        <v>-164897300</v>
      </c>
      <c r="K154" s="5">
        <v>-131220000</v>
      </c>
      <c r="L154" s="5">
        <v>-10680000</v>
      </c>
    </row>
    <row r="155" spans="3:15" ht="15.5" x14ac:dyDescent="0.35">
      <c r="C155" t="s">
        <v>756</v>
      </c>
      <c r="E155" s="5">
        <v>2900000000</v>
      </c>
      <c r="F155" s="5">
        <v>-2900000000</v>
      </c>
    </row>
    <row r="156" spans="3:15" ht="15.5" x14ac:dyDescent="0.35">
      <c r="C156" t="s">
        <v>757</v>
      </c>
      <c r="D156" s="5">
        <v>-254660681</v>
      </c>
      <c r="E156" s="5">
        <v>-2641850777</v>
      </c>
      <c r="F156" s="5">
        <v>2641850777</v>
      </c>
    </row>
    <row r="157" spans="3:15" ht="15.5" x14ac:dyDescent="0.35">
      <c r="C157" t="s">
        <v>758</v>
      </c>
      <c r="O157" s="5">
        <v>6000000000</v>
      </c>
    </row>
    <row r="158" spans="3:15" ht="15.5" x14ac:dyDescent="0.35">
      <c r="C158" t="s">
        <v>631</v>
      </c>
      <c r="O158" s="5">
        <v>11812625361</v>
      </c>
    </row>
    <row r="159" spans="3:15" ht="15.5" x14ac:dyDescent="0.35">
      <c r="C159" t="s">
        <v>759</v>
      </c>
      <c r="E159" s="5">
        <v>-1380041820</v>
      </c>
      <c r="G159" s="5">
        <v>-1432736595</v>
      </c>
      <c r="I159" s="5">
        <v>-1380041820</v>
      </c>
      <c r="J159" s="5">
        <v>-1432736595</v>
      </c>
      <c r="K159" s="5">
        <v>-1062437500</v>
      </c>
      <c r="N159" s="5">
        <v>-9000000000</v>
      </c>
    </row>
    <row r="160" spans="3:15" ht="15.5" x14ac:dyDescent="0.35">
      <c r="C160" t="s">
        <v>760</v>
      </c>
      <c r="N160" s="5">
        <v>21091651382</v>
      </c>
      <c r="O160" s="5">
        <v>3203778861</v>
      </c>
    </row>
    <row r="161" spans="2:15" ht="15.5" x14ac:dyDescent="0.35">
      <c r="C161" t="s">
        <v>726</v>
      </c>
      <c r="G161" s="5">
        <v>468636899</v>
      </c>
      <c r="K161" s="5">
        <v>72250000</v>
      </c>
      <c r="L161" s="5">
        <v>297380000</v>
      </c>
      <c r="M161" s="5">
        <v>-20919333469</v>
      </c>
      <c r="N161" s="5">
        <v>-1342778861</v>
      </c>
      <c r="O161" s="5">
        <v>-1000000</v>
      </c>
    </row>
    <row r="162" spans="2:15" ht="15.5" x14ac:dyDescent="0.35">
      <c r="C162" t="s">
        <v>163</v>
      </c>
      <c r="D162" s="5">
        <v>801323350</v>
      </c>
      <c r="E162" s="5">
        <v>333810105</v>
      </c>
      <c r="F162" s="5">
        <v>4515641299</v>
      </c>
      <c r="G162" s="5">
        <v>-665880353</v>
      </c>
      <c r="I162" s="5">
        <v>4849451404</v>
      </c>
      <c r="J162" s="5">
        <v>-1515307659</v>
      </c>
      <c r="K162" s="5">
        <v>1719507934</v>
      </c>
      <c r="L162" s="5">
        <v>-14310433286</v>
      </c>
      <c r="M162" s="5">
        <v>13378341615</v>
      </c>
      <c r="N162" s="5">
        <v>959415692</v>
      </c>
      <c r="O162" s="5">
        <v>1300365866</v>
      </c>
    </row>
    <row r="163" spans="2:15" ht="15.5" x14ac:dyDescent="0.35">
      <c r="C163" t="s">
        <v>164</v>
      </c>
      <c r="D163" s="5">
        <v>6381341568</v>
      </c>
      <c r="F163" s="5">
        <v>1531890163</v>
      </c>
      <c r="I163" s="5">
        <v>1531890163</v>
      </c>
      <c r="J163" s="5">
        <v>3047197821</v>
      </c>
      <c r="K163" s="5">
        <v>1327689887</v>
      </c>
      <c r="L163" s="5">
        <v>15638123173</v>
      </c>
      <c r="M163" s="5">
        <v>2259781558</v>
      </c>
      <c r="N163" s="5">
        <v>1300365866</v>
      </c>
    </row>
    <row r="164" spans="2:15" ht="15.5" x14ac:dyDescent="0.35">
      <c r="C164" t="s">
        <v>166</v>
      </c>
      <c r="D164" s="5">
        <v>7182664918</v>
      </c>
      <c r="E164" s="5">
        <v>333810105</v>
      </c>
      <c r="F164" s="5">
        <v>6047531462</v>
      </c>
      <c r="G164" s="5">
        <v>-665880353</v>
      </c>
      <c r="I164" s="5">
        <v>6381341567</v>
      </c>
      <c r="J164" s="5">
        <v>1531890162</v>
      </c>
      <c r="K164" s="5">
        <v>3047197821</v>
      </c>
      <c r="L164" s="5">
        <v>1327689887</v>
      </c>
      <c r="M164" s="5">
        <v>15638123173</v>
      </c>
      <c r="N164" s="5">
        <v>2259781558</v>
      </c>
      <c r="O164" s="5">
        <v>1300365866</v>
      </c>
    </row>
    <row r="166" spans="2:15" ht="15.5" x14ac:dyDescent="0.35">
      <c r="B166" t="s">
        <v>167</v>
      </c>
      <c r="C166" t="s">
        <v>12</v>
      </c>
      <c r="D166" s="5">
        <v>850000000</v>
      </c>
      <c r="E166" s="5">
        <v>850000000</v>
      </c>
      <c r="F166" s="5">
        <v>850000000</v>
      </c>
      <c r="G166" s="5">
        <v>850000000</v>
      </c>
      <c r="I166" s="5">
        <v>850000000</v>
      </c>
      <c r="J166" s="5">
        <v>850000000</v>
      </c>
      <c r="K166" s="5">
        <v>850000000</v>
      </c>
      <c r="L166" s="5">
        <v>850000000</v>
      </c>
      <c r="M166" s="5">
        <v>850000000</v>
      </c>
      <c r="N166" s="5">
        <v>0</v>
      </c>
      <c r="O166" s="5">
        <v>0</v>
      </c>
    </row>
    <row r="167" spans="2:15" ht="15.5" x14ac:dyDescent="0.35">
      <c r="C167" t="s">
        <v>168</v>
      </c>
      <c r="D167" s="6">
        <v>1.1200000000000001</v>
      </c>
      <c r="E167" s="6">
        <v>0.82</v>
      </c>
      <c r="F167" s="6">
        <v>2.44</v>
      </c>
      <c r="G167" s="6">
        <v>-0.14000000000000001</v>
      </c>
    </row>
    <row r="168" spans="2:15" ht="15.5" x14ac:dyDescent="0.35">
      <c r="C168" t="s">
        <v>169</v>
      </c>
      <c r="D168" s="6">
        <v>50.89</v>
      </c>
      <c r="E168" s="6">
        <v>115.85</v>
      </c>
      <c r="F168" s="6">
        <v>18.03</v>
      </c>
      <c r="G168" s="5">
        <v>-250</v>
      </c>
    </row>
    <row r="169" spans="2:15" ht="15.5" x14ac:dyDescent="0.35">
      <c r="C169" t="s">
        <v>63</v>
      </c>
      <c r="D169" s="6">
        <v>4.7300000000000004</v>
      </c>
      <c r="E169" s="6">
        <v>6.46</v>
      </c>
      <c r="F169" s="6">
        <v>2.92</v>
      </c>
      <c r="G169" s="6">
        <v>2.61</v>
      </c>
    </row>
    <row r="170" spans="2:15" ht="15.5" x14ac:dyDescent="0.35">
      <c r="C170" t="s">
        <v>170</v>
      </c>
    </row>
    <row r="171" spans="2:15" ht="15.5" x14ac:dyDescent="0.35">
      <c r="C171" t="s">
        <v>171</v>
      </c>
      <c r="D171" s="6">
        <v>1.26E-2</v>
      </c>
      <c r="E171" s="6">
        <v>9.1999999999999998E-3</v>
      </c>
      <c r="F171" s="6">
        <v>2.69E-2</v>
      </c>
      <c r="G171" s="6">
        <v>-1.6000000000000001E-3</v>
      </c>
    </row>
    <row r="172" spans="2:15" ht="15.5" x14ac:dyDescent="0.35">
      <c r="C172" t="s">
        <v>172</v>
      </c>
      <c r="D172" s="6">
        <v>1.4999999999999999E-2</v>
      </c>
      <c r="E172" s="6">
        <v>1.11E-2</v>
      </c>
      <c r="F172" s="6">
        <v>3.2599999999999997E-2</v>
      </c>
      <c r="G172" s="6">
        <v>-2E-3</v>
      </c>
    </row>
    <row r="173" spans="2:15" ht="15.5" x14ac:dyDescent="0.35">
      <c r="C173" t="s">
        <v>173</v>
      </c>
      <c r="D173" s="6">
        <v>2.1899999999999999E-2</v>
      </c>
      <c r="E173" s="6">
        <v>4.9000000000000002E-2</v>
      </c>
      <c r="F173" s="6">
        <v>5.7200000000000001E-2</v>
      </c>
      <c r="G173" s="6">
        <v>3.0999999999999999E-3</v>
      </c>
    </row>
    <row r="174" spans="2:15" ht="15.5" x14ac:dyDescent="0.35">
      <c r="C174" t="s">
        <v>174</v>
      </c>
      <c r="D174" s="6">
        <v>1.08</v>
      </c>
      <c r="E174" s="6">
        <v>2.88</v>
      </c>
      <c r="F174" s="6">
        <v>2.57</v>
      </c>
      <c r="G174" s="6">
        <v>0.16</v>
      </c>
    </row>
    <row r="175" spans="2:15" ht="15.5" x14ac:dyDescent="0.35">
      <c r="C175" t="s">
        <v>175</v>
      </c>
      <c r="D175" s="5">
        <v>64000000000</v>
      </c>
      <c r="E175" s="5">
        <v>63000000000</v>
      </c>
      <c r="F175" s="5">
        <v>63000000000</v>
      </c>
      <c r="G175" s="5">
        <v>61000000000</v>
      </c>
    </row>
    <row r="176" spans="2:15" ht="15.5" x14ac:dyDescent="0.35">
      <c r="C176" t="s">
        <v>176</v>
      </c>
      <c r="D176" s="6">
        <v>0.76</v>
      </c>
      <c r="E176" s="6">
        <v>1.29</v>
      </c>
      <c r="F176" s="6">
        <v>0.59</v>
      </c>
      <c r="G176" s="6">
        <v>0.48</v>
      </c>
    </row>
    <row r="177" spans="3:15" ht="15.5" x14ac:dyDescent="0.35">
      <c r="C177" t="s">
        <v>177</v>
      </c>
      <c r="D177" s="6">
        <v>75.02</v>
      </c>
      <c r="E177" s="6">
        <v>73.89</v>
      </c>
      <c r="F177" s="6">
        <v>74.69</v>
      </c>
      <c r="G177" s="6">
        <v>72.260000000000005</v>
      </c>
    </row>
    <row r="178" spans="3:15" ht="15.5" x14ac:dyDescent="0.35">
      <c r="C178" t="s">
        <v>178</v>
      </c>
      <c r="D178" s="6">
        <v>0.76</v>
      </c>
      <c r="E178" s="6">
        <v>1.3</v>
      </c>
      <c r="F178" s="6">
        <v>0.59</v>
      </c>
      <c r="G178" s="6">
        <v>0.49</v>
      </c>
    </row>
    <row r="179" spans="3:15" ht="15.5" x14ac:dyDescent="0.35">
      <c r="C179" t="s">
        <v>179</v>
      </c>
      <c r="D179" s="6">
        <v>74.61</v>
      </c>
      <c r="E179" s="6">
        <v>73.34</v>
      </c>
      <c r="F179" s="6">
        <v>73.989999999999995</v>
      </c>
      <c r="G179" s="6">
        <v>71.41</v>
      </c>
    </row>
    <row r="180" spans="3:15" ht="15.5" x14ac:dyDescent="0.35">
      <c r="C180" t="s">
        <v>180</v>
      </c>
      <c r="D180" s="5">
        <v>3000000000</v>
      </c>
      <c r="E180" s="5">
        <v>4000000000</v>
      </c>
      <c r="F180" s="5">
        <v>3000000000</v>
      </c>
      <c r="G180" s="5">
        <v>5000000000</v>
      </c>
    </row>
    <row r="181" spans="3:15" ht="15.5" x14ac:dyDescent="0.35">
      <c r="C181" t="s">
        <v>181</v>
      </c>
      <c r="D181" s="5">
        <v>8000000000</v>
      </c>
      <c r="E181" s="5">
        <v>8000000000</v>
      </c>
      <c r="F181" s="5">
        <v>9000000000</v>
      </c>
      <c r="G181" s="5">
        <v>7000000000</v>
      </c>
    </row>
    <row r="182" spans="3:15" ht="15.5" x14ac:dyDescent="0.35">
      <c r="C182" t="s">
        <v>182</v>
      </c>
      <c r="D182" s="5">
        <v>64000000000</v>
      </c>
      <c r="E182" s="5">
        <v>63000000000</v>
      </c>
      <c r="F182" s="5">
        <v>63000000000</v>
      </c>
      <c r="G182" s="5">
        <v>61000000000</v>
      </c>
    </row>
    <row r="183" spans="3:15" ht="15.5" x14ac:dyDescent="0.35">
      <c r="C183" t="s">
        <v>24</v>
      </c>
      <c r="D183" s="5">
        <v>11000000000</v>
      </c>
      <c r="E183" s="5">
        <v>12000000000</v>
      </c>
      <c r="F183" s="5">
        <v>12000000000</v>
      </c>
      <c r="G183" s="5">
        <v>12000000000</v>
      </c>
    </row>
    <row r="184" spans="3:15" ht="15.5" x14ac:dyDescent="0.35">
      <c r="C184" t="s">
        <v>21</v>
      </c>
      <c r="D184" s="5">
        <v>4000000000</v>
      </c>
      <c r="E184" s="5">
        <v>5000000000</v>
      </c>
      <c r="F184" s="5">
        <v>6000000000</v>
      </c>
      <c r="G184" s="5">
        <v>11000000000</v>
      </c>
    </row>
    <row r="185" spans="3:15" ht="15.5" x14ac:dyDescent="0.35">
      <c r="C185" t="s">
        <v>183</v>
      </c>
      <c r="D185" s="5">
        <v>10000000000</v>
      </c>
      <c r="E185" s="5">
        <v>6000000000</v>
      </c>
      <c r="F185" s="5">
        <v>6000000000</v>
      </c>
      <c r="G185" s="5">
        <v>-1000000000</v>
      </c>
    </row>
    <row r="186" spans="3:15" ht="15.5" x14ac:dyDescent="0.35">
      <c r="C186" t="s">
        <v>184</v>
      </c>
      <c r="D186" s="5">
        <v>2000000000</v>
      </c>
      <c r="E186" s="5">
        <v>2000000000</v>
      </c>
      <c r="F186" s="5">
        <v>5000000000</v>
      </c>
      <c r="G186" s="5">
        <v>3000000000</v>
      </c>
    </row>
    <row r="187" spans="3:15" ht="15.5" x14ac:dyDescent="0.35">
      <c r="C187" t="s">
        <v>185</v>
      </c>
      <c r="D187" s="5">
        <v>0</v>
      </c>
      <c r="E187" s="5">
        <v>0</v>
      </c>
      <c r="F187" s="5">
        <v>0</v>
      </c>
      <c r="G187" s="5">
        <v>-1000000000</v>
      </c>
    </row>
    <row r="188" spans="3:15" ht="15.5" x14ac:dyDescent="0.35">
      <c r="C188" t="s">
        <v>13</v>
      </c>
      <c r="D188" s="5">
        <v>1000000000</v>
      </c>
      <c r="E188" s="5">
        <v>2000000000</v>
      </c>
      <c r="F188" s="5">
        <v>4000000000</v>
      </c>
      <c r="G188" s="5">
        <v>2000000000</v>
      </c>
    </row>
    <row r="189" spans="3:15" ht="15.5" x14ac:dyDescent="0.35">
      <c r="C189" t="s">
        <v>16</v>
      </c>
      <c r="D189" s="6">
        <v>1.71</v>
      </c>
      <c r="E189" s="6">
        <v>2.37</v>
      </c>
      <c r="F189" s="6">
        <v>5.27</v>
      </c>
      <c r="G189" s="6">
        <v>1.83</v>
      </c>
    </row>
    <row r="190" spans="3:15" ht="15.5" x14ac:dyDescent="0.35">
      <c r="C190" t="s">
        <v>48</v>
      </c>
      <c r="I190" s="6">
        <v>3.26</v>
      </c>
      <c r="J190" s="6">
        <v>0.98</v>
      </c>
      <c r="K190" s="6">
        <v>1.1200000000000001</v>
      </c>
      <c r="L190" s="6">
        <v>0.72</v>
      </c>
      <c r="M190" s="6">
        <v>0.85</v>
      </c>
      <c r="N190" s="6">
        <v>209467.89</v>
      </c>
      <c r="O190" s="6">
        <v>1614060.88</v>
      </c>
    </row>
    <row r="191" spans="3:15" ht="15.5" x14ac:dyDescent="0.35">
      <c r="C191" t="s">
        <v>62</v>
      </c>
      <c r="I191" s="6">
        <v>29.14</v>
      </c>
      <c r="J191" s="6">
        <v>35.71</v>
      </c>
      <c r="K191" s="6">
        <v>45.54</v>
      </c>
      <c r="L191" s="6">
        <v>123.61</v>
      </c>
      <c r="M191" s="6">
        <v>127.06</v>
      </c>
      <c r="N191" s="5">
        <v>0</v>
      </c>
      <c r="O191" s="5">
        <v>0</v>
      </c>
    </row>
    <row r="192" spans="3:15" ht="15.5" x14ac:dyDescent="0.35">
      <c r="C192" t="s">
        <v>65</v>
      </c>
      <c r="I192" s="6">
        <v>3.19</v>
      </c>
      <c r="J192" s="6">
        <v>1.33</v>
      </c>
      <c r="K192" s="6">
        <v>2.14</v>
      </c>
      <c r="L192" s="6">
        <v>4.1399999999999997</v>
      </c>
      <c r="M192" s="6">
        <v>5.98</v>
      </c>
      <c r="N192" s="5">
        <v>0</v>
      </c>
      <c r="O192" s="5">
        <v>0</v>
      </c>
    </row>
    <row r="193" spans="3:15" ht="15.5" x14ac:dyDescent="0.35">
      <c r="C193" t="s">
        <v>186</v>
      </c>
    </row>
    <row r="194" spans="3:15" ht="15.5" x14ac:dyDescent="0.35">
      <c r="C194" t="s">
        <v>187</v>
      </c>
      <c r="I194" s="6">
        <v>3.6400000000000002E-2</v>
      </c>
      <c r="J194" s="6">
        <v>1.1200000000000002E-2</v>
      </c>
      <c r="K194" s="6">
        <v>1.2E-2</v>
      </c>
      <c r="L194" s="6">
        <v>7.4999999999999997E-3</v>
      </c>
      <c r="M194" s="6">
        <v>8.5000000000000006E-3</v>
      </c>
      <c r="N194" s="6">
        <v>0.12130000000000001</v>
      </c>
      <c r="O194" s="6">
        <v>8.900000000000001E-2</v>
      </c>
    </row>
    <row r="195" spans="3:15" ht="15.5" x14ac:dyDescent="0.35">
      <c r="C195" t="s">
        <v>188</v>
      </c>
      <c r="I195" s="6">
        <v>4.41E-2</v>
      </c>
      <c r="J195" s="6">
        <v>1.3600000000000001E-2</v>
      </c>
      <c r="K195" s="6">
        <v>1.5300000000000001E-2</v>
      </c>
      <c r="L195" s="6">
        <v>9.7999999999999997E-3</v>
      </c>
      <c r="M195" s="6">
        <v>1.1699999999999999E-2</v>
      </c>
      <c r="N195" s="6">
        <v>0.20739999999999997</v>
      </c>
      <c r="O195" s="6">
        <v>0.24979999999999999</v>
      </c>
    </row>
    <row r="196" spans="3:15" ht="15.5" x14ac:dyDescent="0.35">
      <c r="C196" t="s">
        <v>189</v>
      </c>
      <c r="I196" s="6">
        <v>5.4699999999999999E-2</v>
      </c>
      <c r="J196" s="6">
        <v>1.5100000000000001E-2</v>
      </c>
      <c r="K196" s="6">
        <v>3.6299999999999999E-2</v>
      </c>
      <c r="L196" s="6">
        <v>3.2599999999999997E-2</v>
      </c>
      <c r="M196" s="6">
        <v>4.5199999999999997E-2</v>
      </c>
      <c r="N196" s="6">
        <v>0.2306</v>
      </c>
      <c r="O196" s="6">
        <v>0.48139999999999999</v>
      </c>
    </row>
    <row r="197" spans="3:15" ht="15.5" x14ac:dyDescent="0.35">
      <c r="C197" t="s">
        <v>190</v>
      </c>
      <c r="I197" s="6">
        <v>2.71</v>
      </c>
      <c r="J197" s="6">
        <v>0.79</v>
      </c>
    </row>
    <row r="198" spans="3:15" ht="15.5" x14ac:dyDescent="0.35">
      <c r="C198" t="s">
        <v>59</v>
      </c>
      <c r="I198" s="6">
        <v>1.29</v>
      </c>
      <c r="J198" s="6">
        <v>0.48</v>
      </c>
      <c r="K198" s="6">
        <v>0.7</v>
      </c>
      <c r="L198" s="6">
        <v>1.22</v>
      </c>
      <c r="M198" s="6">
        <v>1.49</v>
      </c>
      <c r="N198" s="5">
        <v>0</v>
      </c>
      <c r="O198" s="5">
        <v>0</v>
      </c>
    </row>
    <row r="199" spans="3:15" ht="15.5" x14ac:dyDescent="0.35">
      <c r="C199" t="s">
        <v>56</v>
      </c>
      <c r="I199" s="6">
        <v>73.89</v>
      </c>
      <c r="J199" s="6">
        <v>72.260000000000005</v>
      </c>
      <c r="K199" s="6">
        <v>72.959999999999994</v>
      </c>
      <c r="L199" s="6">
        <v>73.12</v>
      </c>
      <c r="M199" s="6">
        <v>72.41</v>
      </c>
      <c r="N199" s="6">
        <v>1009946.94</v>
      </c>
      <c r="O199" s="6">
        <v>6462043.4100000001</v>
      </c>
    </row>
    <row r="200" spans="3:15" ht="15.5" x14ac:dyDescent="0.35">
      <c r="C200" t="s">
        <v>191</v>
      </c>
      <c r="I200" s="6">
        <v>1.3</v>
      </c>
      <c r="J200" s="6">
        <v>0.49</v>
      </c>
      <c r="K200" s="6">
        <v>0.71</v>
      </c>
      <c r="L200" s="6">
        <v>1.22</v>
      </c>
      <c r="M200" s="6">
        <v>1.49</v>
      </c>
      <c r="N200" s="5">
        <v>0</v>
      </c>
      <c r="O200" s="5">
        <v>0</v>
      </c>
    </row>
    <row r="201" spans="3:15" ht="15.5" x14ac:dyDescent="0.35">
      <c r="C201" t="s">
        <v>192</v>
      </c>
      <c r="I201" s="6">
        <v>73.34</v>
      </c>
      <c r="J201" s="6">
        <v>71.41</v>
      </c>
      <c r="K201" s="6">
        <v>71.819999999999993</v>
      </c>
      <c r="L201" s="6">
        <v>73.12</v>
      </c>
      <c r="M201" s="6">
        <v>72.41</v>
      </c>
      <c r="N201" s="6">
        <v>1009946.94</v>
      </c>
      <c r="O201" s="6">
        <v>6462043.4100000001</v>
      </c>
    </row>
    <row r="202" spans="3:15" ht="15.5" x14ac:dyDescent="0.35">
      <c r="C202" t="s">
        <v>193</v>
      </c>
      <c r="I202" s="5">
        <v>4000000000</v>
      </c>
      <c r="J202" s="5">
        <v>5000000000</v>
      </c>
      <c r="K202" s="5">
        <v>5000000000</v>
      </c>
      <c r="L202" s="5">
        <v>5000000000</v>
      </c>
      <c r="M202" s="5">
        <v>6000000000</v>
      </c>
    </row>
    <row r="203" spans="3:15" ht="15.5" x14ac:dyDescent="0.35">
      <c r="C203" t="s">
        <v>194</v>
      </c>
      <c r="I203" s="5">
        <v>8000000000</v>
      </c>
      <c r="J203" s="5">
        <v>7000000000</v>
      </c>
      <c r="K203" s="5">
        <v>9000000000</v>
      </c>
      <c r="L203" s="5">
        <v>12000000000</v>
      </c>
      <c r="M203" s="5">
        <v>13000000000</v>
      </c>
    </row>
    <row r="204" spans="3:15" ht="15.5" x14ac:dyDescent="0.35">
      <c r="C204" t="s">
        <v>26</v>
      </c>
      <c r="I204" s="5">
        <v>12000000000</v>
      </c>
      <c r="J204" s="5">
        <v>12000000000</v>
      </c>
      <c r="K204" s="5">
        <v>15000000000</v>
      </c>
      <c r="L204" s="5">
        <v>17000000000</v>
      </c>
      <c r="M204" s="5">
        <v>19000000000</v>
      </c>
    </row>
    <row r="205" spans="3:15" ht="15.5" x14ac:dyDescent="0.35">
      <c r="C205" t="s">
        <v>23</v>
      </c>
      <c r="I205" s="5">
        <v>5000000000</v>
      </c>
      <c r="J205" s="5">
        <v>11000000000</v>
      </c>
      <c r="K205" s="5">
        <v>12000000000</v>
      </c>
      <c r="L205" s="5">
        <v>16000000000</v>
      </c>
      <c r="M205" s="5">
        <v>3000000000</v>
      </c>
      <c r="N205" s="5">
        <v>-2000000000</v>
      </c>
      <c r="O205" s="5">
        <v>-1000000000</v>
      </c>
    </row>
    <row r="206" spans="3:15" ht="15.5" x14ac:dyDescent="0.35">
      <c r="C206" t="s">
        <v>195</v>
      </c>
      <c r="I206" s="5">
        <v>6000000000</v>
      </c>
      <c r="J206" s="5">
        <v>-1000000000</v>
      </c>
      <c r="K206" s="5">
        <v>-1000000000</v>
      </c>
      <c r="L206" s="5">
        <v>13000000000</v>
      </c>
      <c r="M206" s="5">
        <v>25000000000</v>
      </c>
      <c r="N206" s="5">
        <v>0</v>
      </c>
      <c r="O206" s="5">
        <v>-14000000000</v>
      </c>
    </row>
    <row r="207" spans="3:15" ht="15.5" x14ac:dyDescent="0.35">
      <c r="C207" t="s">
        <v>196</v>
      </c>
      <c r="I207" s="5">
        <v>7000000000</v>
      </c>
      <c r="J207" s="5">
        <v>4000000000</v>
      </c>
      <c r="K207" s="5">
        <v>9000000000</v>
      </c>
      <c r="L207" s="5">
        <v>2000000000</v>
      </c>
      <c r="M207" s="5">
        <v>4000000000</v>
      </c>
      <c r="N207" s="5">
        <v>8000000000</v>
      </c>
      <c r="O207" s="5">
        <v>1000000000</v>
      </c>
    </row>
    <row r="208" spans="3:15" ht="15.5" x14ac:dyDescent="0.35">
      <c r="C208" t="s">
        <v>197</v>
      </c>
      <c r="I208" s="5">
        <v>-1000000000</v>
      </c>
      <c r="J208" s="5">
        <v>-1000000000</v>
      </c>
      <c r="K208" s="5">
        <v>-6000000000</v>
      </c>
      <c r="L208" s="5">
        <v>-12000000000</v>
      </c>
      <c r="M208" s="5">
        <v>-15000000000</v>
      </c>
      <c r="N208" s="5">
        <v>-32000000000</v>
      </c>
      <c r="O208" s="5">
        <v>-22000000000</v>
      </c>
    </row>
    <row r="209" spans="2:15" ht="15.5" x14ac:dyDescent="0.35">
      <c r="C209" t="s">
        <v>15</v>
      </c>
      <c r="I209" s="5">
        <v>6000000000</v>
      </c>
      <c r="J209" s="5">
        <v>2000000000</v>
      </c>
      <c r="K209" s="5">
        <v>3000000000</v>
      </c>
      <c r="L209" s="5">
        <v>-9000000000</v>
      </c>
      <c r="M209" s="5">
        <v>-11000000000</v>
      </c>
      <c r="N209" s="5">
        <v>-24000000000</v>
      </c>
      <c r="O209" s="5">
        <v>-21000000000</v>
      </c>
    </row>
    <row r="210" spans="2:15" ht="15.5" x14ac:dyDescent="0.35">
      <c r="C210" t="s">
        <v>17</v>
      </c>
      <c r="I210" s="6">
        <v>7.64</v>
      </c>
      <c r="J210" s="6">
        <v>2.89</v>
      </c>
      <c r="K210" s="6">
        <v>3.31</v>
      </c>
      <c r="L210" s="6">
        <v>-11.08</v>
      </c>
      <c r="M210" s="6">
        <v>-13.26</v>
      </c>
      <c r="N210" s="6">
        <v>-719919.74</v>
      </c>
      <c r="O210" s="6">
        <v>-14143358.9</v>
      </c>
    </row>
    <row r="212" spans="2:15" ht="15.5" x14ac:dyDescent="0.35">
      <c r="B212" t="s">
        <v>198</v>
      </c>
      <c r="C212" t="s">
        <v>199</v>
      </c>
      <c r="D212" s="5">
        <v>956000000</v>
      </c>
      <c r="E212" s="5">
        <v>699000000</v>
      </c>
      <c r="F212" s="5">
        <v>2000000000</v>
      </c>
      <c r="G212" s="5">
        <v>-121000000</v>
      </c>
      <c r="H212" s="5">
        <v>2000000000</v>
      </c>
      <c r="I212" s="5">
        <v>3000000000</v>
      </c>
      <c r="J212" s="5">
        <v>836000000</v>
      </c>
      <c r="K212" s="5">
        <v>949000000</v>
      </c>
      <c r="L212" s="5">
        <v>609000000</v>
      </c>
      <c r="M212" s="5">
        <v>720000000</v>
      </c>
      <c r="N212" s="5">
        <v>7000000000</v>
      </c>
      <c r="O212" s="5">
        <v>2000000000</v>
      </c>
    </row>
    <row r="213" spans="2:15" ht="15.5" x14ac:dyDescent="0.35">
      <c r="C213" t="s">
        <v>381</v>
      </c>
      <c r="H213" s="6">
        <v>1.3</v>
      </c>
      <c r="I213" s="6">
        <v>1.3</v>
      </c>
      <c r="J213" s="6">
        <v>1.35</v>
      </c>
      <c r="K213" s="6">
        <v>0.5</v>
      </c>
      <c r="L213" s="5">
        <v>1</v>
      </c>
    </row>
    <row r="214" spans="2:15" ht="15.5" x14ac:dyDescent="0.35">
      <c r="C214" t="s">
        <v>67</v>
      </c>
      <c r="H214" s="6">
        <v>0.72239999999999993</v>
      </c>
      <c r="I214" s="6">
        <v>0.49880000000000002</v>
      </c>
      <c r="J214" s="6">
        <v>1.7156</v>
      </c>
      <c r="K214" s="6">
        <v>0.55979999999999996</v>
      </c>
      <c r="L214" s="6">
        <v>1.7459</v>
      </c>
    </row>
    <row r="215" spans="2:15" ht="15.5" x14ac:dyDescent="0.35">
      <c r="C215" t="s">
        <v>382</v>
      </c>
      <c r="H215" s="6">
        <v>5.6000000000000008E-3</v>
      </c>
      <c r="I215" s="6">
        <v>2.0299999999999999E-2</v>
      </c>
      <c r="J215" s="6">
        <v>2.76E-2</v>
      </c>
      <c r="K215" s="6">
        <v>1.1399999999999999E-2</v>
      </c>
      <c r="L215" s="6">
        <v>1.1200000000000002E-2</v>
      </c>
    </row>
    <row r="216" spans="2:15" ht="15.5" x14ac:dyDescent="0.35">
      <c r="C216" t="s">
        <v>47</v>
      </c>
      <c r="D216" s="6">
        <v>0.9</v>
      </c>
      <c r="E216" s="6">
        <v>0.66</v>
      </c>
      <c r="F216" s="6">
        <v>1.95</v>
      </c>
      <c r="G216" s="6">
        <v>-0.11</v>
      </c>
      <c r="H216" s="6">
        <v>1.8</v>
      </c>
      <c r="I216" s="6">
        <v>2.61</v>
      </c>
      <c r="J216" s="6">
        <v>0.79</v>
      </c>
      <c r="K216" s="6">
        <v>0.89</v>
      </c>
      <c r="L216" s="6">
        <v>0.56999999999999995</v>
      </c>
      <c r="M216" s="6">
        <v>0.68</v>
      </c>
      <c r="N216" s="6">
        <v>6.7</v>
      </c>
      <c r="O216" s="6">
        <v>2.2799999999999998</v>
      </c>
    </row>
    <row r="217" spans="2:15" ht="15.5" x14ac:dyDescent="0.35">
      <c r="C217" t="s">
        <v>69</v>
      </c>
      <c r="H217" s="6">
        <v>1.3</v>
      </c>
      <c r="I217" s="6">
        <v>1.3</v>
      </c>
      <c r="J217" s="6">
        <v>1.35</v>
      </c>
      <c r="K217" s="6">
        <v>0.5</v>
      </c>
      <c r="L217" s="5">
        <v>1</v>
      </c>
    </row>
    <row r="218" spans="2:15" ht="15.5" x14ac:dyDescent="0.35">
      <c r="C218" t="s">
        <v>383</v>
      </c>
      <c r="H218" s="6">
        <v>0.72239999999999993</v>
      </c>
      <c r="I218" s="6">
        <v>0.49880000000000002</v>
      </c>
      <c r="J218" s="6">
        <v>1.7156</v>
      </c>
      <c r="K218" s="6">
        <v>0.55979999999999996</v>
      </c>
      <c r="L218" s="6">
        <v>1.7459</v>
      </c>
    </row>
    <row r="219" spans="2:15" ht="15.5" x14ac:dyDescent="0.35">
      <c r="C219" t="s">
        <v>384</v>
      </c>
      <c r="H219" s="6">
        <v>5.6000000000000008E-3</v>
      </c>
      <c r="I219" s="6">
        <v>2.0299999999999999E-2</v>
      </c>
      <c r="J219" s="6">
        <v>2.76E-2</v>
      </c>
      <c r="K219" s="6">
        <v>1.1399999999999999E-2</v>
      </c>
      <c r="L219" s="6">
        <v>1.1200000000000002E-2</v>
      </c>
    </row>
    <row r="220" spans="2:15" ht="15.5" x14ac:dyDescent="0.35">
      <c r="C220" t="s">
        <v>200</v>
      </c>
      <c r="D220" s="5">
        <v>10000000000</v>
      </c>
      <c r="E220" s="5">
        <v>13000000000</v>
      </c>
      <c r="F220" s="5">
        <v>13000000000</v>
      </c>
      <c r="G220" s="5">
        <v>11000000000</v>
      </c>
      <c r="H220" s="5">
        <v>20000000000</v>
      </c>
      <c r="I220" s="5">
        <v>25000000000</v>
      </c>
      <c r="J220" s="5">
        <v>22000000000</v>
      </c>
      <c r="K220" s="5">
        <v>20000000000</v>
      </c>
      <c r="L220" s="5">
        <v>18000000000</v>
      </c>
      <c r="M220" s="5">
        <v>15000000000</v>
      </c>
      <c r="N220" s="5">
        <v>15000000000</v>
      </c>
      <c r="O220" s="5">
        <v>5000000000</v>
      </c>
    </row>
    <row r="221" spans="2:15" ht="15.5" x14ac:dyDescent="0.35">
      <c r="C221" t="s">
        <v>385</v>
      </c>
      <c r="H221" s="6">
        <v>1.3</v>
      </c>
      <c r="I221" s="6">
        <v>1.3</v>
      </c>
      <c r="J221" s="6">
        <v>1.35</v>
      </c>
      <c r="K221" s="6">
        <v>0.5</v>
      </c>
      <c r="L221" s="5">
        <v>1</v>
      </c>
    </row>
    <row r="222" spans="2:15" ht="15.5" x14ac:dyDescent="0.35">
      <c r="C222" t="s">
        <v>386</v>
      </c>
      <c r="H222" s="6">
        <v>0.72239999999999993</v>
      </c>
      <c r="I222" s="6">
        <v>0.49880000000000002</v>
      </c>
      <c r="J222" s="6">
        <v>1.7156</v>
      </c>
      <c r="K222" s="6">
        <v>0.55979999999999996</v>
      </c>
      <c r="L222" s="6">
        <v>1.7459</v>
      </c>
    </row>
    <row r="223" spans="2:15" ht="15.5" x14ac:dyDescent="0.35">
      <c r="C223" t="s">
        <v>387</v>
      </c>
      <c r="H223" s="6">
        <v>5.6000000000000008E-3</v>
      </c>
      <c r="I223" s="6">
        <v>2.0299999999999999E-2</v>
      </c>
      <c r="J223" s="6">
        <v>2.76E-2</v>
      </c>
      <c r="K223" s="6">
        <v>1.1399999999999999E-2</v>
      </c>
      <c r="L223" s="6">
        <v>1.1200000000000002E-2</v>
      </c>
    </row>
    <row r="224" spans="2:15" ht="15.5" x14ac:dyDescent="0.35">
      <c r="C224" t="s">
        <v>201</v>
      </c>
      <c r="I224" s="6">
        <v>130.04</v>
      </c>
    </row>
    <row r="225" spans="3:9" ht="15.5" x14ac:dyDescent="0.35">
      <c r="C225" t="s">
        <v>202</v>
      </c>
      <c r="I225" s="6">
        <v>6.95</v>
      </c>
    </row>
    <row r="226" spans="3:9" ht="15.5" x14ac:dyDescent="0.35">
      <c r="C226" t="s">
        <v>203</v>
      </c>
      <c r="I226" s="6">
        <v>3.9</v>
      </c>
    </row>
    <row r="227" spans="3:9" ht="15.5" x14ac:dyDescent="0.35">
      <c r="C227" t="s">
        <v>204</v>
      </c>
      <c r="I227" s="6">
        <v>1.8</v>
      </c>
    </row>
    <row r="228" spans="3:9" ht="15.5" x14ac:dyDescent="0.35">
      <c r="C228" t="s">
        <v>205</v>
      </c>
      <c r="D228" s="6">
        <v>6.76</v>
      </c>
    </row>
    <row r="229" spans="3:9" ht="15.5" x14ac:dyDescent="0.35">
      <c r="C229" t="s">
        <v>206</v>
      </c>
      <c r="I229" s="6">
        <v>60.01</v>
      </c>
    </row>
    <row r="230" spans="3:9" ht="15.5" x14ac:dyDescent="0.35">
      <c r="C230" t="s">
        <v>207</v>
      </c>
      <c r="D230" s="6">
        <v>3.5</v>
      </c>
    </row>
    <row r="231" spans="3:9" ht="15.5" x14ac:dyDescent="0.35">
      <c r="C231" t="s">
        <v>208</v>
      </c>
      <c r="D231" s="6">
        <v>3.47</v>
      </c>
    </row>
    <row r="232" spans="3:9" ht="15.5" x14ac:dyDescent="0.35">
      <c r="C232" t="s">
        <v>293</v>
      </c>
      <c r="D232" s="6">
        <v>0.17</v>
      </c>
    </row>
    <row r="233" spans="3:9" ht="15.5" x14ac:dyDescent="0.35">
      <c r="C233" t="s">
        <v>294</v>
      </c>
      <c r="D233" s="6">
        <v>0.13</v>
      </c>
    </row>
    <row r="234" spans="3:9" ht="15.5" x14ac:dyDescent="0.35">
      <c r="C234" t="s">
        <v>209</v>
      </c>
      <c r="D234" s="6">
        <v>0.19</v>
      </c>
    </row>
    <row r="235" spans="3:9" ht="15.5" x14ac:dyDescent="0.35">
      <c r="C235" t="s">
        <v>295</v>
      </c>
      <c r="D235" s="6">
        <v>0.15</v>
      </c>
    </row>
    <row r="236" spans="3:9" ht="15.5" x14ac:dyDescent="0.35">
      <c r="C236" t="s">
        <v>210</v>
      </c>
      <c r="D236" s="6">
        <v>1.19</v>
      </c>
    </row>
    <row r="237" spans="3:9" ht="15.5" x14ac:dyDescent="0.35">
      <c r="C237" t="s">
        <v>13</v>
      </c>
      <c r="D237" s="5">
        <v>1000000000</v>
      </c>
    </row>
    <row r="238" spans="3:9" ht="15.5" x14ac:dyDescent="0.35">
      <c r="C238" t="s">
        <v>211</v>
      </c>
      <c r="I238" s="6">
        <v>6.55</v>
      </c>
    </row>
    <row r="239" spans="3:9" ht="15.5" x14ac:dyDescent="0.35">
      <c r="C239" t="s">
        <v>212</v>
      </c>
      <c r="I239" s="5">
        <v>0</v>
      </c>
    </row>
    <row r="240" spans="3:9" ht="15.5" x14ac:dyDescent="0.35">
      <c r="C240" t="s">
        <v>213</v>
      </c>
      <c r="I240" s="5">
        <v>0</v>
      </c>
    </row>
    <row r="241" spans="3:9" ht="15.5" x14ac:dyDescent="0.35">
      <c r="C241" t="s">
        <v>214</v>
      </c>
      <c r="I241" s="5">
        <v>0</v>
      </c>
    </row>
    <row r="242" spans="3:9" ht="15.5" x14ac:dyDescent="0.35">
      <c r="C242" t="s">
        <v>215</v>
      </c>
      <c r="D242" s="6">
        <v>26.91</v>
      </c>
    </row>
    <row r="243" spans="3:9" ht="15.5" x14ac:dyDescent="0.35">
      <c r="C243" t="s">
        <v>216</v>
      </c>
      <c r="D243" s="6">
        <v>1.48</v>
      </c>
    </row>
    <row r="244" spans="3:9" ht="15.5" x14ac:dyDescent="0.35">
      <c r="C244" t="s">
        <v>217</v>
      </c>
      <c r="D244" s="6">
        <v>0.73</v>
      </c>
    </row>
    <row r="245" spans="3:9" ht="15.5" x14ac:dyDescent="0.35">
      <c r="C245" t="s">
        <v>218</v>
      </c>
      <c r="D245" s="6">
        <v>27.66</v>
      </c>
    </row>
    <row r="246" spans="3:9" ht="15.5" x14ac:dyDescent="0.35">
      <c r="C246" t="s">
        <v>219</v>
      </c>
      <c r="D246" s="6">
        <v>3.38</v>
      </c>
    </row>
    <row r="247" spans="3:9" ht="15.5" x14ac:dyDescent="0.35">
      <c r="C247" t="s">
        <v>43</v>
      </c>
      <c r="I247" s="5">
        <v>249000000000</v>
      </c>
    </row>
    <row r="248" spans="3:9" ht="15.5" x14ac:dyDescent="0.35">
      <c r="C248" t="s">
        <v>220</v>
      </c>
      <c r="I248" s="5">
        <v>253000000000</v>
      </c>
    </row>
    <row r="249" spans="3:9" ht="15.5" x14ac:dyDescent="0.35">
      <c r="C249" t="s">
        <v>221</v>
      </c>
      <c r="I249" s="5">
        <v>1060000000</v>
      </c>
    </row>
    <row r="250" spans="3:9" ht="15.5" x14ac:dyDescent="0.35">
      <c r="C250" t="s">
        <v>222</v>
      </c>
      <c r="I250" s="6">
        <v>0.3342</v>
      </c>
    </row>
    <row r="251" spans="3:9" ht="15.5" x14ac:dyDescent="0.35">
      <c r="C251" t="s">
        <v>223</v>
      </c>
      <c r="D251" s="6">
        <v>0.70689999999999997</v>
      </c>
    </row>
    <row r="252" spans="3:9" ht="15.5" x14ac:dyDescent="0.35">
      <c r="C252" t="s">
        <v>224</v>
      </c>
      <c r="D252" s="6">
        <v>7.6999999999999999E-2</v>
      </c>
    </row>
    <row r="253" spans="3:9" ht="15.5" x14ac:dyDescent="0.35">
      <c r="C253" t="s">
        <v>225</v>
      </c>
      <c r="D253" s="6">
        <v>9.3399999999999997E-2</v>
      </c>
    </row>
    <row r="254" spans="3:9" ht="15.5" x14ac:dyDescent="0.35">
      <c r="C254" t="s">
        <v>226</v>
      </c>
      <c r="D254" s="6">
        <v>-0.20010000000000003</v>
      </c>
    </row>
    <row r="255" spans="3:9" ht="15.5" x14ac:dyDescent="0.35">
      <c r="C255" t="s">
        <v>227</v>
      </c>
      <c r="D255" s="6">
        <v>-0.1938</v>
      </c>
    </row>
    <row r="256" spans="3:9" ht="15.5" x14ac:dyDescent="0.35">
      <c r="C256" t="s">
        <v>228</v>
      </c>
      <c r="D256" s="6">
        <v>-0.53820000000000001</v>
      </c>
    </row>
    <row r="257" spans="3:9" ht="15.5" x14ac:dyDescent="0.35">
      <c r="C257" t="s">
        <v>388</v>
      </c>
      <c r="I257" s="6">
        <v>0.5</v>
      </c>
    </row>
    <row r="258" spans="3:9" ht="15.5" x14ac:dyDescent="0.35">
      <c r="C258" t="s">
        <v>389</v>
      </c>
      <c r="I258" s="6">
        <v>1.3</v>
      </c>
    </row>
    <row r="259" spans="3:9" ht="15.5" x14ac:dyDescent="0.35">
      <c r="C259" t="s">
        <v>390</v>
      </c>
      <c r="I259" s="6">
        <v>0.72239999999999993</v>
      </c>
    </row>
    <row r="260" spans="3:9" ht="15.5" x14ac:dyDescent="0.35">
      <c r="C260" t="s">
        <v>391</v>
      </c>
      <c r="I260" s="6">
        <v>5.6000000000000008E-3</v>
      </c>
    </row>
    <row r="261" spans="3:9" ht="15.5" x14ac:dyDescent="0.35">
      <c r="C261" t="s">
        <v>392</v>
      </c>
      <c r="I261" t="s">
        <v>715</v>
      </c>
    </row>
    <row r="262" spans="3:9" ht="15.5" x14ac:dyDescent="0.35">
      <c r="C262" t="s">
        <v>229</v>
      </c>
      <c r="I262" s="5">
        <v>3</v>
      </c>
    </row>
    <row r="263" spans="3:9" ht="15.5" x14ac:dyDescent="0.35">
      <c r="C263" t="s">
        <v>230</v>
      </c>
      <c r="I263" s="6">
        <v>0.99</v>
      </c>
    </row>
    <row r="264" spans="3:9" ht="15.5" x14ac:dyDescent="0.35">
      <c r="C264" t="s">
        <v>231</v>
      </c>
      <c r="I264" s="6">
        <v>0.24</v>
      </c>
    </row>
    <row r="265" spans="3:9" ht="15.5" x14ac:dyDescent="0.35">
      <c r="C265" t="s">
        <v>232</v>
      </c>
      <c r="I265" s="6">
        <v>0.23</v>
      </c>
    </row>
    <row r="266" spans="3:9" ht="15.5" x14ac:dyDescent="0.35">
      <c r="C266" t="s">
        <v>233</v>
      </c>
      <c r="I266" s="6">
        <v>0.43</v>
      </c>
    </row>
    <row r="267" spans="3:9" ht="15.5" x14ac:dyDescent="0.35">
      <c r="C267" t="s">
        <v>234</v>
      </c>
      <c r="I267" s="6">
        <v>0.31</v>
      </c>
    </row>
    <row r="268" spans="3:9" ht="15.5" x14ac:dyDescent="0.35">
      <c r="C268" t="s">
        <v>235</v>
      </c>
      <c r="I268" s="6">
        <v>0.17</v>
      </c>
    </row>
    <row r="269" spans="3:9" ht="15.5" x14ac:dyDescent="0.35">
      <c r="C269" t="s">
        <v>236</v>
      </c>
      <c r="I269" s="6">
        <v>0.89</v>
      </c>
    </row>
    <row r="270" spans="3:9" ht="15.5" x14ac:dyDescent="0.35">
      <c r="C270" t="s">
        <v>237</v>
      </c>
      <c r="D270" s="5">
        <v>7000000000</v>
      </c>
    </row>
    <row r="271" spans="3:9" ht="15.5" x14ac:dyDescent="0.35">
      <c r="C271" t="s">
        <v>238</v>
      </c>
      <c r="D271" s="5">
        <v>76000000000</v>
      </c>
    </row>
    <row r="272" spans="3:9" ht="15.5" x14ac:dyDescent="0.35">
      <c r="C272" t="s">
        <v>239</v>
      </c>
      <c r="D272" s="5">
        <v>12000000000</v>
      </c>
    </row>
    <row r="273" spans="3:9" ht="15.5" x14ac:dyDescent="0.35">
      <c r="C273" t="s">
        <v>183</v>
      </c>
      <c r="D273" s="5">
        <v>10000000000</v>
      </c>
    </row>
    <row r="274" spans="3:9" ht="15.5" x14ac:dyDescent="0.35">
      <c r="C274" t="s">
        <v>182</v>
      </c>
      <c r="I274" s="5">
        <v>64000000000</v>
      </c>
    </row>
    <row r="275" spans="3:9" ht="15.5" x14ac:dyDescent="0.35">
      <c r="C275" t="s">
        <v>181</v>
      </c>
      <c r="D275" s="5">
        <v>8000000000</v>
      </c>
    </row>
    <row r="276" spans="3:9" ht="15.5" x14ac:dyDescent="0.35">
      <c r="C276" t="s">
        <v>180</v>
      </c>
      <c r="D276" s="5">
        <v>3000000000</v>
      </c>
    </row>
    <row r="277" spans="3:9" ht="15.5" x14ac:dyDescent="0.35">
      <c r="C277" t="s">
        <v>24</v>
      </c>
      <c r="D277" s="5">
        <v>11000000000</v>
      </c>
    </row>
    <row r="278" spans="3:9" ht="15.5" x14ac:dyDescent="0.35">
      <c r="C278" t="s">
        <v>21</v>
      </c>
      <c r="D278" s="5">
        <v>4000000000</v>
      </c>
    </row>
    <row r="279" spans="3:9" ht="15.5" x14ac:dyDescent="0.35">
      <c r="C279" t="s">
        <v>240</v>
      </c>
      <c r="I279" s="5">
        <v>64000000000</v>
      </c>
    </row>
  </sheetData>
  <pageMargins left="0.7" right="0.7" top="0.75" bottom="0.75" header="0.3" footer="0.3"/>
  <ignoredErrors>
    <ignoredError sqref="A1:O280" numberStoredAsText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P28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761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762</v>
      </c>
      <c r="D2" s="2" vm="97">
        <f ca="1">IFERROR(_xlfn.STOCKHISTORY("XIDX:" &amp; $C$1, D3, , 0, 0, 1), "Libur")</f>
        <v>88</v>
      </c>
      <c r="E2" s="2" vm="46">
        <f ca="1">IFERROR(_xlfn.STOCKHISTORY("XIDX:" &amp; $C$1, E3, , 0, 0, 1), "Libur")</f>
        <v>83</v>
      </c>
      <c r="H2" s="2" vm="46">
        <f ca="1">IFERROR(INDEX(D2:G2,COUNT(D2:G2)),"")</f>
        <v>83</v>
      </c>
      <c r="I2" s="2" vm="124">
        <f t="shared" ref="I2:P2" ca="1" si="0">IFERROR(_xlfn.STOCKHISTORY("XIDX:" &amp; $C$1, I1, , 0, 0, 1), "Libur")</f>
        <v>75</v>
      </c>
      <c r="J2" s="2" vm="125">
        <f t="shared" ca="1" si="0"/>
        <v>52</v>
      </c>
      <c r="K2" s="2" vm="9">
        <f t="shared" ca="1" si="0"/>
        <v>50</v>
      </c>
      <c r="L2" s="2" vm="126">
        <f t="shared" ca="1" si="0"/>
        <v>55</v>
      </c>
      <c r="M2" s="2" vm="127">
        <f t="shared" ca="1" si="0"/>
        <v>72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</row>
    <row r="3" spans="1:1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6" ht="15.5" x14ac:dyDescent="0.35">
      <c r="B4" t="s">
        <v>5</v>
      </c>
      <c r="C4" t="s">
        <v>6</v>
      </c>
      <c r="D4" s="2">
        <f>IFERROR(INDEX(D51:D500,MATCH($C$4,$C$51:$C$500,0)),"")</f>
        <v>60950940561</v>
      </c>
      <c r="E4" s="2">
        <f>IFERROR(INDEX(E51:E500,MATCH($C$4,$C$51:$C$500,0)),"")</f>
        <v>26044222396</v>
      </c>
      <c r="H4" s="2">
        <f>IFERROR(SUM(D4:G4)*(4/MAX(1,COUNT(D4:G4))),"")</f>
        <v>173990325914</v>
      </c>
      <c r="I4" s="2">
        <f t="shared" ref="I4:P4" si="1">IFERROR(INDEX(I51:I500,MATCH($C$4,$C$51:$C$500,0)),"")</f>
        <v>187021182494</v>
      </c>
      <c r="J4" s="2">
        <f t="shared" si="1"/>
        <v>184692659345</v>
      </c>
      <c r="K4" s="2">
        <f t="shared" si="1"/>
        <v>161660709008</v>
      </c>
      <c r="L4" s="2">
        <f t="shared" si="1"/>
        <v>153828140683</v>
      </c>
      <c r="M4" s="2">
        <f t="shared" si="1"/>
        <v>139351624614</v>
      </c>
      <c r="N4" s="2">
        <f t="shared" si="1"/>
        <v>131083725843</v>
      </c>
      <c r="O4" s="2">
        <f t="shared" si="1"/>
        <v>130073783822</v>
      </c>
      <c r="P4" s="2">
        <f t="shared" si="1"/>
        <v>136605548898</v>
      </c>
    </row>
    <row r="5" spans="1:16" ht="15.5" x14ac:dyDescent="0.35">
      <c r="B5" t="s">
        <v>7</v>
      </c>
      <c r="C5" t="s">
        <v>8</v>
      </c>
      <c r="D5" s="2">
        <f>IFERROR(INDEX(D51:D500,MATCH($C$5,$C$51:$C$500,0)),"")</f>
        <v>2017450202</v>
      </c>
      <c r="E5" s="2">
        <f>IFERROR(INDEX(E51:E500,MATCH($C$5,$C$51:$C$500,0)),"")</f>
        <v>0</v>
      </c>
      <c r="H5" s="2">
        <f>IFERROR(SUM(D5:G5)*(4/MAX(1,COUNT(D5:G5))),"")</f>
        <v>4034900404</v>
      </c>
      <c r="I5" s="2">
        <f t="shared" ref="I5:P5" si="2">IFERROR(INDEX(I51:I500,MATCH($C$5,$C$51:$C$500,0)),"")</f>
        <v>9948119406</v>
      </c>
      <c r="J5" s="2">
        <f t="shared" si="2"/>
        <v>11592771851</v>
      </c>
      <c r="K5" s="2">
        <f t="shared" si="2"/>
        <v>9371511657</v>
      </c>
      <c r="L5" s="2">
        <f t="shared" si="2"/>
        <v>10372389651</v>
      </c>
      <c r="M5" s="2">
        <f t="shared" si="2"/>
        <v>16449721316</v>
      </c>
      <c r="N5" s="2">
        <f t="shared" si="2"/>
        <v>5609965117</v>
      </c>
      <c r="O5" s="2">
        <f t="shared" si="2"/>
        <v>3115664807</v>
      </c>
      <c r="P5" s="2">
        <f t="shared" si="2"/>
        <v>3048967107</v>
      </c>
    </row>
    <row r="6" spans="1:16" ht="15.5" x14ac:dyDescent="0.35">
      <c r="B6" t="s">
        <v>9</v>
      </c>
      <c r="C6" t="s">
        <v>10</v>
      </c>
      <c r="D6" s="2">
        <f>IFERROR(INDEX(D51:D500,MATCH($C$6,$C$51:$C$500,0)),"")</f>
        <v>170963562140</v>
      </c>
      <c r="E6" s="2">
        <f>IFERROR(INDEX(E51:E500,MATCH($C$6,$C$51:$C$500,0)),"")</f>
        <v>170974548518</v>
      </c>
      <c r="H6" s="2">
        <f>IFERROR(INDEX(D6:G6,COUNT(D6:G6)),"")</f>
        <v>170974548518</v>
      </c>
      <c r="I6" s="2">
        <f t="shared" ref="I6:P6" si="3">IFERROR(INDEX(I51:I500,MATCH($C$6,$C$51:$C$500,0)),"")</f>
        <v>170885324163</v>
      </c>
      <c r="J6" s="2">
        <f t="shared" si="3"/>
        <v>162876416982</v>
      </c>
      <c r="K6" s="2">
        <f t="shared" si="3"/>
        <v>156454877731</v>
      </c>
      <c r="L6" s="2">
        <f t="shared" si="3"/>
        <v>149151859114</v>
      </c>
      <c r="M6" s="2">
        <f t="shared" si="3"/>
        <v>140012637770</v>
      </c>
      <c r="N6" s="2">
        <f t="shared" si="3"/>
        <v>51047390787</v>
      </c>
      <c r="O6" s="2">
        <f t="shared" si="3"/>
        <v>45437425670</v>
      </c>
      <c r="P6" s="2">
        <f t="shared" si="3"/>
        <v>42321760863</v>
      </c>
    </row>
    <row r="7" spans="1:16" ht="15.5" x14ac:dyDescent="0.35">
      <c r="B7" t="s">
        <v>11</v>
      </c>
      <c r="C7" t="s">
        <v>12</v>
      </c>
      <c r="D7" s="3">
        <f>IFERROR(INDEX(D51:D500,MATCH($C$7,$C$51:$C$500,0))/1000000000,"")</f>
        <v>1.29</v>
      </c>
      <c r="E7" s="3">
        <f>IFERROR(INDEX(E51:E500,MATCH($C$7,$C$51:$C$500,0))/1000000000,"")</f>
        <v>1.29</v>
      </c>
      <c r="H7" s="3">
        <f>IFERROR(INDEX(D7:G7,COUNT(D7:G7)),"")</f>
        <v>1.29</v>
      </c>
      <c r="I7" s="3">
        <f t="shared" ref="I7:P7" si="4">IFERROR(INDEX(I51:I500,MATCH($C$7,$C$51:$C$500,0))/1000000000,"")</f>
        <v>1.29</v>
      </c>
      <c r="J7" s="3">
        <f t="shared" si="4"/>
        <v>1.29</v>
      </c>
      <c r="K7" s="3">
        <f t="shared" si="4"/>
        <v>1.29</v>
      </c>
      <c r="L7" s="3">
        <f t="shared" si="4"/>
        <v>1.29</v>
      </c>
      <c r="M7" s="3">
        <f t="shared" si="4"/>
        <v>1.29</v>
      </c>
      <c r="N7" s="3">
        <f t="shared" si="4"/>
        <v>0.01</v>
      </c>
      <c r="O7" s="3">
        <f t="shared" si="4"/>
        <v>0.01</v>
      </c>
      <c r="P7" s="3">
        <f t="shared" si="4"/>
        <v>0.01</v>
      </c>
    </row>
    <row r="8" spans="1:1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11000000000</v>
      </c>
      <c r="E8" s="2">
        <f>IFERROR(INDEX(E51:E500,MATCH("Free cash flow (Quarter)",$C$51:$C$500,0)),"")</f>
        <v>-14000000000</v>
      </c>
      <c r="H8" s="2">
        <f>IFERROR(INDEX(D8:G8,COUNT(D8:G8)),"")</f>
        <v>-14000000000</v>
      </c>
      <c r="I8" s="2">
        <f t="shared" ref="I8:P8" si="5">IFERROR(INDEX(I51:I500,MATCH($C$8,$C$51:$C$500,0)),"")</f>
        <v>10000000000</v>
      </c>
      <c r="J8" s="2">
        <f t="shared" si="5"/>
        <v>5000000000</v>
      </c>
      <c r="K8" s="2">
        <f t="shared" si="5"/>
        <v>4000000000</v>
      </c>
      <c r="L8" s="2">
        <f t="shared" si="5"/>
        <v>-19000000000</v>
      </c>
      <c r="M8" s="2">
        <f t="shared" si="5"/>
        <v>-23000000000</v>
      </c>
      <c r="N8" s="2">
        <f t="shared" si="5"/>
        <v>9000000000</v>
      </c>
      <c r="O8" s="2">
        <f t="shared" si="5"/>
        <v>5000000000</v>
      </c>
      <c r="P8" s="2">
        <f t="shared" si="5"/>
        <v>4000000000</v>
      </c>
    </row>
    <row r="9" spans="1:16" ht="15.5" x14ac:dyDescent="0.35">
      <c r="A9" t="s">
        <v>16</v>
      </c>
      <c r="C9" t="s">
        <v>17</v>
      </c>
      <c r="D9" s="3">
        <f>IFERROR(INDEX(D51:D500,MATCH("Free cash flow per share (Quarter)",$C$51:$C$500,0)),"")</f>
        <v>8.49</v>
      </c>
      <c r="E9" s="3">
        <f>IFERROR(INDEX(E51:E500,MATCH("Free cash flow per share (Quarter)",$C$51:$C$500,0)),"")</f>
        <v>-10.63</v>
      </c>
      <c r="H9" s="3">
        <f>IFERROR(INDEX(D9:G9,COUNT(D9:G9)),"")</f>
        <v>-10.63</v>
      </c>
      <c r="I9" s="3">
        <f t="shared" ref="I9:P9" si="6">IFERROR(INDEX(I51:I500,MATCH($C$9,$C$51:$C$500,0)),"")</f>
        <v>7.78</v>
      </c>
      <c r="J9" s="3">
        <f t="shared" si="6"/>
        <v>3.67</v>
      </c>
      <c r="K9" s="3">
        <f t="shared" si="6"/>
        <v>3.11</v>
      </c>
      <c r="L9" s="3">
        <f t="shared" si="6"/>
        <v>-14.62</v>
      </c>
      <c r="M9" s="3">
        <f t="shared" si="6"/>
        <v>-17.96</v>
      </c>
      <c r="N9" s="3">
        <f t="shared" si="6"/>
        <v>726.62</v>
      </c>
      <c r="O9" s="3">
        <f t="shared" si="6"/>
        <v>384.52</v>
      </c>
      <c r="P9" s="3">
        <f t="shared" si="6"/>
        <v>352.95</v>
      </c>
    </row>
    <row r="10" spans="1:16" ht="15.5" x14ac:dyDescent="0.35">
      <c r="C10" t="s">
        <v>18</v>
      </c>
      <c r="D10" s="3">
        <f ca="1">IFERROR(IF(D9=0,"",D2/D9),"")</f>
        <v>10.365135453474675</v>
      </c>
      <c r="E10" s="3">
        <f ca="1">IFERROR(IF(E9=0,"",E2/E9),"")</f>
        <v>-7.808090310442144</v>
      </c>
      <c r="I10" s="3">
        <f t="shared" ref="I10:P10" ca="1" si="7">IFERROR(IF(I9=0,"",I2/I9),"")</f>
        <v>9.6401028277634957</v>
      </c>
      <c r="J10" s="3">
        <f t="shared" ca="1" si="7"/>
        <v>14.168937329700272</v>
      </c>
      <c r="K10" s="3">
        <f t="shared" ca="1" si="7"/>
        <v>16.077170418006432</v>
      </c>
      <c r="L10" s="3">
        <f t="shared" ca="1" si="7"/>
        <v>-3.7619699042407664</v>
      </c>
      <c r="M10" s="3">
        <f t="shared" ca="1" si="7"/>
        <v>-4.0089086859688194</v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</row>
    <row r="11" spans="1:16" ht="15.5" x14ac:dyDescent="0.35">
      <c r="B11" t="s">
        <v>19</v>
      </c>
      <c r="C11" t="s">
        <v>20</v>
      </c>
      <c r="D11" s="2">
        <f>IFERROR(INDEX(D51:D500,MATCH($C$11,$C$51:$C$500,0)),"")</f>
        <v>39515173228</v>
      </c>
      <c r="E11" s="2">
        <f>IFERROR(INDEX(E51:E500,MATCH($C$11,$C$51:$C$500,0)),"")</f>
        <v>46574813474</v>
      </c>
      <c r="H11" s="2">
        <f>IFERROR(INDEX(D11:G11,COUNT(D11:G11)),"")</f>
        <v>46574813474</v>
      </c>
      <c r="I11" s="2">
        <f t="shared" ref="I11:P11" si="8">IFERROR(INDEX(I51:I500,MATCH($C$11,$C$51:$C$500,0)),"")</f>
        <v>44365473307</v>
      </c>
      <c r="J11" s="2">
        <f t="shared" si="8"/>
        <v>26195870400</v>
      </c>
      <c r="K11" s="2">
        <f t="shared" si="8"/>
        <v>24805746142</v>
      </c>
      <c r="L11" s="2">
        <f t="shared" si="8"/>
        <v>33831597339</v>
      </c>
      <c r="M11" s="2">
        <f t="shared" si="8"/>
        <v>56665401142</v>
      </c>
      <c r="N11" s="2">
        <f t="shared" si="8"/>
        <v>9977504171</v>
      </c>
      <c r="O11" s="2">
        <f t="shared" si="8"/>
        <v>5762802076</v>
      </c>
      <c r="P11" s="2">
        <f t="shared" si="8"/>
        <v>5313040494</v>
      </c>
    </row>
    <row r="12" spans="1:1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60000000000</v>
      </c>
      <c r="E12" s="2">
        <f>IFERROR(INDEX(E51:E500,MATCH("Net Debt (Quarter)",$C$51:$C$500,0)),"")</f>
        <v>55000000000</v>
      </c>
      <c r="H12" s="2">
        <f>IFERROR(INDEX(D12:G12,COUNT(D12:G12)),"")</f>
        <v>55000000000</v>
      </c>
      <c r="I12" s="2">
        <f t="shared" ref="I12:P12" si="9">IFERROR(INDEX(I51:I500,MATCH($C$12,$C$51:$C$500,0)),"")</f>
        <v>40000000000</v>
      </c>
      <c r="J12" s="2">
        <f t="shared" si="9"/>
        <v>39000000000</v>
      </c>
      <c r="K12" s="2">
        <f t="shared" si="9"/>
        <v>39000000000</v>
      </c>
      <c r="L12" s="2">
        <f t="shared" si="9"/>
        <v>37000000000</v>
      </c>
      <c r="M12" s="2">
        <f t="shared" si="9"/>
        <v>14000000000</v>
      </c>
      <c r="N12" s="2">
        <f t="shared" si="9"/>
        <v>48000000000</v>
      </c>
      <c r="O12" s="2">
        <f t="shared" si="9"/>
        <v>53000000000</v>
      </c>
      <c r="P12" s="2">
        <f t="shared" si="9"/>
        <v>54000000000</v>
      </c>
    </row>
    <row r="13" spans="1:1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99000000000</v>
      </c>
      <c r="E13" s="2">
        <f>IFERROR(INDEX(E51:E500,MATCH("Total Debt (Quarter)",$C$51:$C$500,0)),"")</f>
        <v>102000000000</v>
      </c>
      <c r="H13" s="2">
        <f>IFERROR(INDEX(D13:G13,COUNT(D13:G13)),"")</f>
        <v>102000000000</v>
      </c>
      <c r="I13" s="2">
        <f t="shared" ref="I13:P13" si="10">IFERROR(INDEX(I51:I500,MATCH($C$13,$C$51:$C$500,0)),"")</f>
        <v>84000000000</v>
      </c>
      <c r="J13" s="2">
        <f t="shared" si="10"/>
        <v>66000000000</v>
      </c>
      <c r="K13" s="2">
        <f t="shared" si="10"/>
        <v>63000000000</v>
      </c>
      <c r="L13" s="2">
        <f t="shared" si="10"/>
        <v>71000000000</v>
      </c>
      <c r="M13" s="2">
        <f t="shared" si="10"/>
        <v>70000000000</v>
      </c>
      <c r="N13" s="2">
        <f t="shared" si="10"/>
        <v>58000000000</v>
      </c>
      <c r="O13" s="2">
        <f t="shared" si="10"/>
        <v>59000000000</v>
      </c>
      <c r="P13" s="2">
        <f t="shared" si="10"/>
        <v>60000000000</v>
      </c>
    </row>
    <row r="14" spans="1:16" ht="15.5" x14ac:dyDescent="0.35">
      <c r="C14" t="s">
        <v>27</v>
      </c>
      <c r="D14" s="2">
        <f>IFERROR(INDEX(D51:D500,MATCH($C$14,$C$51:$C$500,0)),"")</f>
        <v>-2063837480</v>
      </c>
      <c r="E14" s="2">
        <f>IFERROR(INDEX(E51:E500,MATCH($C$14,$C$51:$C$500,0)),"")</f>
        <v>-1740166523</v>
      </c>
      <c r="H14" s="2">
        <f>IFERROR(SUM(D14:G14)*(4/MAX(1,COUNT(D14:G14))),"")</f>
        <v>-7608008006</v>
      </c>
      <c r="I14" s="2">
        <f t="shared" ref="I14:P14" si="11">IFERROR(INDEX(I51:I500,MATCH($C$14,$C$51:$C$500,0)),"")</f>
        <v>-7083464327</v>
      </c>
      <c r="J14" s="2">
        <f t="shared" si="11"/>
        <v>-6593816036</v>
      </c>
      <c r="K14" s="2">
        <f t="shared" si="11"/>
        <v>-5952415619</v>
      </c>
      <c r="L14" s="2">
        <f t="shared" si="11"/>
        <v>-4578757966</v>
      </c>
      <c r="M14" s="2">
        <f t="shared" si="11"/>
        <v>0</v>
      </c>
      <c r="N14" s="2">
        <f t="shared" si="11"/>
        <v>0</v>
      </c>
      <c r="O14" s="2">
        <f t="shared" si="11"/>
        <v>0</v>
      </c>
      <c r="P14" s="2">
        <f t="shared" si="11"/>
        <v>0</v>
      </c>
    </row>
    <row r="15" spans="1:16" ht="15.5" x14ac:dyDescent="0.35">
      <c r="C15" t="s">
        <v>28</v>
      </c>
      <c r="D15" s="2">
        <f>IFERROR(INDEX(D51:D500,MATCH($C$15,$C$51:$C$500,0)),"")</f>
        <v>-771141660</v>
      </c>
      <c r="E15" s="2">
        <f>IFERROR(INDEX(E51:E500,MATCH($C$15,$C$51:$C$500,0)),"")</f>
        <v>-20492450</v>
      </c>
      <c r="H15" s="2">
        <f>IFERROR(SUM(D15:G15)*(4/MAX(1,COUNT(D15:G15))),"")</f>
        <v>-1583268220</v>
      </c>
      <c r="I15" s="2">
        <f t="shared" ref="I15:P15" si="12">IFERROR(INDEX(I51:I500,MATCH($C$15,$C$51:$C$500,0)),"")</f>
        <v>-2885453930</v>
      </c>
      <c r="J15" s="2">
        <f t="shared" si="12"/>
        <v>-2873468582</v>
      </c>
      <c r="K15" s="2">
        <f t="shared" si="12"/>
        <v>-3039322964</v>
      </c>
      <c r="L15" s="2">
        <f t="shared" si="12"/>
        <v>-3040883413</v>
      </c>
      <c r="M15" s="2">
        <f t="shared" si="12"/>
        <v>-1612765149</v>
      </c>
      <c r="N15" s="2">
        <f t="shared" si="12"/>
        <v>-1311291112</v>
      </c>
      <c r="O15" s="2">
        <f t="shared" si="12"/>
        <v>-704500506</v>
      </c>
      <c r="P15" s="2">
        <f t="shared" si="12"/>
        <v>-747625951</v>
      </c>
    </row>
    <row r="16" spans="1:16" ht="15.5" x14ac:dyDescent="0.35">
      <c r="C16" t="s">
        <v>29</v>
      </c>
      <c r="D16" s="2">
        <f>IFERROR(INDEX(D51:D500,MATCH($C$16,$C$51:$C$500,0)),"")</f>
        <v>2699367507</v>
      </c>
      <c r="E16" s="2">
        <f>IFERROR(INDEX(E51:E500,MATCH($C$16,$C$51:$C$500,0)),"")</f>
        <v>109716805</v>
      </c>
      <c r="H16" s="2">
        <f>IFERROR(SUM(D16:G16)*(4/MAX(1,COUNT(D16:G16))),"")</f>
        <v>5618168624</v>
      </c>
      <c r="I16" s="2">
        <f t="shared" ref="I16:P16" si="13">IFERROR(INDEX(I51:I500,MATCH($C$16,$C$51:$C$500,0)),"")</f>
        <v>13429488716</v>
      </c>
      <c r="J16" s="2">
        <f t="shared" si="13"/>
        <v>14174216417</v>
      </c>
      <c r="K16" s="2">
        <f t="shared" si="13"/>
        <v>12545246311</v>
      </c>
      <c r="L16" s="2">
        <f t="shared" si="13"/>
        <v>10905821180</v>
      </c>
      <c r="M16" s="2">
        <f t="shared" si="13"/>
        <v>7791405884</v>
      </c>
      <c r="N16" s="2">
        <f t="shared" si="13"/>
        <v>7062045479</v>
      </c>
      <c r="O16" s="2">
        <f t="shared" si="13"/>
        <v>4296497813</v>
      </c>
      <c r="P16" s="2">
        <f t="shared" si="13"/>
        <v>3588548308</v>
      </c>
    </row>
    <row r="17" spans="1:16" ht="15.5" x14ac:dyDescent="0.35">
      <c r="A17" t="s">
        <v>30</v>
      </c>
    </row>
    <row r="18" spans="1:1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</row>
    <row r="19" spans="1:16" ht="15.5" x14ac:dyDescent="0.35">
      <c r="A19" t="s">
        <v>40</v>
      </c>
      <c r="C19" t="s">
        <v>41</v>
      </c>
    </row>
    <row r="20" spans="1:16" ht="15.5" x14ac:dyDescent="0.35">
      <c r="A20" t="s">
        <v>42</v>
      </c>
      <c r="C20" t="s">
        <v>43</v>
      </c>
      <c r="D20" s="2">
        <f ca="1">IFERROR(D21*D2,"")</f>
        <v>113520000000</v>
      </c>
      <c r="E20" s="2">
        <f ca="1">IFERROR(E21*E2,"")</f>
        <v>107070000000</v>
      </c>
      <c r="H20" s="2">
        <f t="shared" ref="H20:P20" ca="1" si="14">IFERROR(H21*H2,"")</f>
        <v>107070000000</v>
      </c>
      <c r="I20" s="2">
        <f t="shared" ca="1" si="14"/>
        <v>96750000000</v>
      </c>
      <c r="J20" s="2">
        <f t="shared" ca="1" si="14"/>
        <v>67080000000</v>
      </c>
      <c r="K20" s="2">
        <f t="shared" ca="1" si="14"/>
        <v>64500000000</v>
      </c>
      <c r="L20" s="2">
        <f t="shared" ca="1" si="14"/>
        <v>70950000000</v>
      </c>
      <c r="M20" s="2">
        <f t="shared" ca="1" si="14"/>
        <v>92880000000</v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</row>
    <row r="21" spans="1:16" ht="15.5" x14ac:dyDescent="0.35">
      <c r="C21" t="s">
        <v>12</v>
      </c>
      <c r="D21" s="2">
        <f>IFERROR(INDEX(D51:D500,MATCH($C$7,$C$51:$C$500,0)),"")</f>
        <v>1290000000</v>
      </c>
      <c r="E21" s="2">
        <f>IFERROR(INDEX(E51:E500,MATCH($C$7,$C$51:$C$500,0)),"")</f>
        <v>1290000000</v>
      </c>
      <c r="H21" s="2">
        <f>IFERROR(INDEX(D21:G21,COUNT(D21:G21)),"")</f>
        <v>1290000000</v>
      </c>
      <c r="I21" s="2">
        <f t="shared" ref="I21:P21" si="15">IFERROR(INDEX(I51:I500,MATCH($C$7,$C$51:$C$500,0)),"")</f>
        <v>1290000000</v>
      </c>
      <c r="J21" s="2">
        <f t="shared" si="15"/>
        <v>1290000000</v>
      </c>
      <c r="K21" s="2">
        <f t="shared" si="15"/>
        <v>1290000000</v>
      </c>
      <c r="L21" s="2">
        <f t="shared" si="15"/>
        <v>1290000000</v>
      </c>
      <c r="M21" s="2">
        <f t="shared" si="15"/>
        <v>1290000000</v>
      </c>
      <c r="N21" s="2">
        <f t="shared" si="15"/>
        <v>10000000</v>
      </c>
      <c r="O21" s="2">
        <f t="shared" si="15"/>
        <v>10000000</v>
      </c>
      <c r="P21" s="2">
        <f t="shared" si="15"/>
        <v>10000000</v>
      </c>
    </row>
    <row r="23" spans="1:16" ht="15.5" x14ac:dyDescent="0.35">
      <c r="B23" t="s">
        <v>44</v>
      </c>
      <c r="C23" t="s">
        <v>45</v>
      </c>
      <c r="D23" s="3">
        <f>IFERROR(D5/D6*100,"")</f>
        <v>1.1800468923009071</v>
      </c>
      <c r="E23" s="3">
        <f>IFERROR(E5/E6*100,"")</f>
        <v>0</v>
      </c>
      <c r="H23" s="3">
        <f t="shared" ref="H23:P23" si="16">IFERROR(H5/H6*100,"")</f>
        <v>2.359942131138431</v>
      </c>
      <c r="I23" s="3">
        <f t="shared" si="16"/>
        <v>5.8215177076943867</v>
      </c>
      <c r="J23" s="3">
        <f t="shared" si="16"/>
        <v>7.1175263219850642</v>
      </c>
      <c r="K23" s="3">
        <f t="shared" si="16"/>
        <v>5.9899133813602585</v>
      </c>
      <c r="L23" s="3">
        <f t="shared" si="16"/>
        <v>6.954247645731428</v>
      </c>
      <c r="M23" s="3">
        <f t="shared" si="16"/>
        <v>11.748740383723149</v>
      </c>
      <c r="N23" s="3">
        <f t="shared" si="16"/>
        <v>10.989719612522613</v>
      </c>
      <c r="O23" s="3">
        <f t="shared" si="16"/>
        <v>6.8570451803943495</v>
      </c>
      <c r="P23" s="3">
        <f t="shared" si="16"/>
        <v>7.2042538987681244</v>
      </c>
    </row>
    <row r="24" spans="1:16" ht="15.5" x14ac:dyDescent="0.35">
      <c r="C24" t="s">
        <v>46</v>
      </c>
      <c r="D24" s="4">
        <f>IFERROR(_xlfn.RRI(5,I23,D23),"")</f>
        <v>-0.27327080330235232</v>
      </c>
      <c r="E24" s="4">
        <f>IFERROR(_xlfn.RRI(5,J23,E23),"")</f>
        <v>-1</v>
      </c>
      <c r="H24" s="4">
        <f t="shared" ref="H24:P24" si="17">IFERROR(_xlfn.RRI(5,M23,H23),"")</f>
        <v>-0.27459255369580626</v>
      </c>
      <c r="I24" s="4">
        <f t="shared" si="17"/>
        <v>-0.11933665168267382</v>
      </c>
      <c r="J24" s="4">
        <f t="shared" si="17"/>
        <v>7.4845948283950303E-3</v>
      </c>
      <c r="K24" s="4">
        <f t="shared" si="17"/>
        <v>-3.6245749626729884E-2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47</v>
      </c>
      <c r="C25" t="s">
        <v>48</v>
      </c>
      <c r="D25" s="3">
        <f>IFERROR(INDEX(D51:D500,MATCH($A$25,$C$51:$C$500,0)),"")</f>
        <v>1.49</v>
      </c>
      <c r="E25" s="3">
        <f>IFERROR(INDEX(E51:E500,MATCH($A$25,$C$51:$C$500,0)),"")</f>
        <v>7.0000000000000007E-2</v>
      </c>
      <c r="H25" s="3">
        <f>IFERROR(INDEX(D25:G25,COUNT(D25:G25)),"")</f>
        <v>7.0000000000000007E-2</v>
      </c>
      <c r="I25" s="3">
        <f t="shared" ref="I25:P25" si="18">IFERROR(INDEX(I51:I500,MATCH($C$25,$C$51:$C$500,0)),"")</f>
        <v>8.16</v>
      </c>
      <c r="J25" s="3">
        <f t="shared" si="18"/>
        <v>8.74</v>
      </c>
      <c r="K25" s="3">
        <f t="shared" si="18"/>
        <v>7.35</v>
      </c>
      <c r="L25" s="3">
        <f t="shared" si="18"/>
        <v>6.08</v>
      </c>
      <c r="M25" s="3">
        <f t="shared" si="18"/>
        <v>4.78</v>
      </c>
      <c r="N25" s="3">
        <f t="shared" si="18"/>
        <v>456.41</v>
      </c>
      <c r="O25" s="3">
        <f t="shared" si="18"/>
        <v>285.08</v>
      </c>
      <c r="P25" s="3">
        <f t="shared" si="18"/>
        <v>225.47</v>
      </c>
    </row>
    <row r="26" spans="1:16" ht="15.5" x14ac:dyDescent="0.35">
      <c r="C26" t="s">
        <v>49</v>
      </c>
      <c r="D26" s="4">
        <f>IFERROR(_xlfn.RRI(5,I25,D25),"")</f>
        <v>-0.28829630279915308</v>
      </c>
      <c r="E26" s="4">
        <f>IFERROR(_xlfn.RRI(5,J25,E25),"")</f>
        <v>-0.61918212835298725</v>
      </c>
      <c r="H26" s="4">
        <f t="shared" ref="H26:P26" si="19">IFERROR(_xlfn.RRI(5,M25,H25),"")</f>
        <v>-0.57033099249271757</v>
      </c>
      <c r="I26" s="4">
        <f t="shared" si="19"/>
        <v>-0.55283582587396818</v>
      </c>
      <c r="J26" s="4">
        <f t="shared" si="19"/>
        <v>-0.50190872249658813</v>
      </c>
      <c r="K26" s="4">
        <f t="shared" si="19"/>
        <v>-0.4957571893873769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50</v>
      </c>
      <c r="D27" s="3">
        <f>IFERROR(D4/D21,"")</f>
        <v>47.248791132558139</v>
      </c>
      <c r="E27" s="3">
        <f>IFERROR(E4/E21,"")</f>
        <v>20.189319686821705</v>
      </c>
      <c r="H27" s="3">
        <f t="shared" ref="H27:P27" si="20">IFERROR(H4/H21,"")</f>
        <v>134.87622163875969</v>
      </c>
      <c r="I27" s="3">
        <f t="shared" si="20"/>
        <v>144.97766084806202</v>
      </c>
      <c r="J27" s="3">
        <f t="shared" si="20"/>
        <v>143.17260414341087</v>
      </c>
      <c r="K27" s="3">
        <f t="shared" si="20"/>
        <v>125.31837907596899</v>
      </c>
      <c r="L27" s="3">
        <f t="shared" si="20"/>
        <v>119.24662068449612</v>
      </c>
      <c r="M27" s="3">
        <f t="shared" si="20"/>
        <v>108.02451520465117</v>
      </c>
      <c r="N27" s="3">
        <f t="shared" si="20"/>
        <v>13108.372584299999</v>
      </c>
      <c r="O27" s="3">
        <f t="shared" si="20"/>
        <v>13007.3783822</v>
      </c>
      <c r="P27" s="3">
        <f t="shared" si="20"/>
        <v>13660.5548898</v>
      </c>
    </row>
    <row r="28" spans="1:16" ht="15.5" x14ac:dyDescent="0.35">
      <c r="C28" t="s">
        <v>51</v>
      </c>
      <c r="D28" s="4">
        <f>IFERROR(_xlfn.RRI(5,I27,D27),"")</f>
        <v>-0.20086910225069921</v>
      </c>
      <c r="E28" s="4">
        <f>IFERROR(_xlfn.RRI(5,J27,E27),"")</f>
        <v>-0.32414683470440397</v>
      </c>
      <c r="H28" s="4">
        <f t="shared" ref="H28:P28" si="21">IFERROR(_xlfn.RRI(5,M27,H27),"")</f>
        <v>4.5400282386734991E-2</v>
      </c>
      <c r="I28" s="4">
        <f t="shared" si="21"/>
        <v>-0.59379013872473108</v>
      </c>
      <c r="J28" s="4">
        <f t="shared" si="21"/>
        <v>-0.59417945471632694</v>
      </c>
      <c r="K28" s="4">
        <f t="shared" si="21"/>
        <v>-0.60870050659692909</v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52</v>
      </c>
      <c r="H29" s="4">
        <f t="shared" ref="H29:P29" si="22">IFERROR(((H25-I25)/I25)*100%,"")</f>
        <v>-0.9914215686274509</v>
      </c>
      <c r="I29" s="4">
        <f t="shared" si="22"/>
        <v>-6.6361556064073235E-2</v>
      </c>
      <c r="J29" s="4">
        <f t="shared" si="22"/>
        <v>0.18911564625850349</v>
      </c>
      <c r="K29" s="4">
        <f t="shared" si="22"/>
        <v>0.20888157894736833</v>
      </c>
      <c r="L29" s="4">
        <f t="shared" si="22"/>
        <v>0.27196652719665265</v>
      </c>
      <c r="M29" s="4">
        <f t="shared" si="22"/>
        <v>-0.98952696040840482</v>
      </c>
      <c r="N29" s="4">
        <f t="shared" si="22"/>
        <v>0.60098919601515377</v>
      </c>
      <c r="O29" s="4">
        <f t="shared" si="22"/>
        <v>0.2643810706524149</v>
      </c>
      <c r="P29" s="4" t="str">
        <f t="shared" si="22"/>
        <v/>
      </c>
    </row>
    <row r="30" spans="1:16" ht="15.5" x14ac:dyDescent="0.35">
      <c r="C30" t="s">
        <v>53</v>
      </c>
      <c r="H30" s="4">
        <f t="shared" ref="H30:P30" si="23">IFERROR(((H27-I27)/I27)*100%,"")</f>
        <v>-6.967583247110555E-2</v>
      </c>
      <c r="I30" s="4">
        <f t="shared" si="23"/>
        <v>1.2607556560493163E-2</v>
      </c>
      <c r="J30" s="4">
        <f t="shared" si="23"/>
        <v>0.14247092245438717</v>
      </c>
      <c r="K30" s="4">
        <f t="shared" si="23"/>
        <v>5.0917655834772771E-2</v>
      </c>
      <c r="L30" s="4">
        <f t="shared" si="23"/>
        <v>0.10388480298740346</v>
      </c>
      <c r="M30" s="4">
        <f t="shared" si="23"/>
        <v>-0.99175912078254214</v>
      </c>
      <c r="N30" s="4">
        <f t="shared" si="23"/>
        <v>7.7643779655249155E-3</v>
      </c>
      <c r="O30" s="4">
        <f t="shared" si="23"/>
        <v>-4.7814785919692772E-2</v>
      </c>
      <c r="P30" s="4" t="str">
        <f t="shared" si="23"/>
        <v/>
      </c>
    </row>
    <row r="32" spans="1:16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132.24</v>
      </c>
      <c r="E32" s="3">
        <f>IFERROR(INDEX(E51:E500,MATCH($A$32,$C$51:$C$500,0)),"")</f>
        <v>132.25</v>
      </c>
      <c r="H32" s="3">
        <f>IFERROR(INDEX(D32:G32,COUNT(D32:G32)),"")</f>
        <v>132.25</v>
      </c>
      <c r="I32" s="3">
        <f t="shared" ref="I32:P32" si="24">IFERROR(INDEX(I51:I500,MATCH($C$32,$C$51:$C$500,0)),"")</f>
        <v>132.18</v>
      </c>
      <c r="J32" s="3">
        <f t="shared" si="24"/>
        <v>125.99</v>
      </c>
      <c r="K32" s="3">
        <f t="shared" si="24"/>
        <v>121.02</v>
      </c>
      <c r="L32" s="3">
        <f t="shared" si="24"/>
        <v>115.37</v>
      </c>
      <c r="M32" s="3">
        <f t="shared" si="24"/>
        <v>108.32</v>
      </c>
      <c r="N32" s="3">
        <f t="shared" si="24"/>
        <v>4051.38</v>
      </c>
      <c r="O32" s="3">
        <f t="shared" si="24"/>
        <v>3606.14</v>
      </c>
      <c r="P32" s="3">
        <f t="shared" si="24"/>
        <v>3358.87</v>
      </c>
    </row>
    <row r="33" spans="1:16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0.63</v>
      </c>
      <c r="E33" s="3">
        <f>IFERROR(INDEX(E51:E500,MATCH($A$33,$C$51:$C$500,0)),"")</f>
        <v>0.64</v>
      </c>
      <c r="H33" s="3">
        <f>IFERROR(INDEX(D33:G33,COUNT(D33:G33)),"")</f>
        <v>0.64</v>
      </c>
      <c r="I33" s="3">
        <f t="shared" ref="I33:P33" si="25">IFERROR(INDEX(I51:I500,MATCH($C$33,$C$51:$C$500,0)),"")</f>
        <v>0.56999999999999995</v>
      </c>
      <c r="J33" s="3">
        <f t="shared" si="25"/>
        <v>0.41</v>
      </c>
      <c r="K33" s="3">
        <f t="shared" si="25"/>
        <v>0.41</v>
      </c>
      <c r="L33" s="3">
        <f t="shared" si="25"/>
        <v>0.48</v>
      </c>
      <c r="M33" s="3">
        <f t="shared" si="25"/>
        <v>0.66</v>
      </c>
      <c r="N33" s="3">
        <f t="shared" si="25"/>
        <v>0</v>
      </c>
      <c r="O33" s="3">
        <f t="shared" si="25"/>
        <v>0</v>
      </c>
      <c r="P33" s="3">
        <f t="shared" si="25"/>
        <v>0</v>
      </c>
    </row>
    <row r="34" spans="1:16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55.7</v>
      </c>
      <c r="E34" s="3">
        <f>IFERROR(INDEX(E51:E500,MATCH($A$34,$C$51:$C$500,0)),"")</f>
        <v>1200</v>
      </c>
      <c r="H34" s="3">
        <f>IFERROR(INDEX(D34:G34,COUNT(D34:G34)),"")</f>
        <v>1200</v>
      </c>
      <c r="I34" s="3">
        <f t="shared" ref="I34:P34" si="26">IFERROR(INDEX(I51:I500,MATCH($C$34,$C$51:$C$500,0)),"")</f>
        <v>9.19</v>
      </c>
      <c r="J34" s="3">
        <f t="shared" si="26"/>
        <v>5.95</v>
      </c>
      <c r="K34" s="3">
        <f t="shared" si="26"/>
        <v>6.8</v>
      </c>
      <c r="L34" s="3">
        <f t="shared" si="26"/>
        <v>9.0500000000000007</v>
      </c>
      <c r="M34" s="3">
        <f t="shared" si="26"/>
        <v>15.06</v>
      </c>
      <c r="N34" s="3">
        <f t="shared" si="26"/>
        <v>0</v>
      </c>
      <c r="O34" s="3">
        <f t="shared" si="26"/>
        <v>0</v>
      </c>
      <c r="P34" s="3">
        <f t="shared" si="26"/>
        <v>0</v>
      </c>
    </row>
    <row r="35" spans="1:16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1.76</v>
      </c>
      <c r="E35" s="3">
        <f>IFERROR(INDEX(E51:E500,MATCH($A$35,$C$51:$C$500,0)),"")</f>
        <v>4.17</v>
      </c>
      <c r="H35" s="3">
        <f>IFERROR(INDEX(D35:G35,COUNT(D35:G35)),"")</f>
        <v>4.17</v>
      </c>
      <c r="I35" s="3">
        <f t="shared" ref="I35:P35" si="27">IFERROR(INDEX(I51:I500,MATCH($C$35,$C$51:$C$500,0)),"")</f>
        <v>0.52</v>
      </c>
      <c r="J35" s="3">
        <f t="shared" si="27"/>
        <v>0.36</v>
      </c>
      <c r="K35" s="3">
        <f t="shared" si="27"/>
        <v>0.4</v>
      </c>
      <c r="L35" s="3">
        <f t="shared" si="27"/>
        <v>0.46</v>
      </c>
      <c r="M35" s="3">
        <f t="shared" si="27"/>
        <v>0.67</v>
      </c>
      <c r="N35" s="3">
        <f t="shared" si="27"/>
        <v>0</v>
      </c>
      <c r="O35" s="3">
        <f t="shared" si="27"/>
        <v>0</v>
      </c>
      <c r="P35" s="3">
        <f t="shared" si="27"/>
        <v>0</v>
      </c>
    </row>
    <row r="36" spans="1:16" ht="15.5" x14ac:dyDescent="0.35">
      <c r="B36" t="s">
        <v>66</v>
      </c>
      <c r="C36" t="s">
        <v>67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P36" si="28">IFERROR(INDEX(H51:H500,MATCH($C$36,$C$51:$C$500,0)),"")</f>
        <v>0.96120000000000005</v>
      </c>
      <c r="I36" s="4">
        <f t="shared" si="28"/>
        <v>0.36780000000000002</v>
      </c>
      <c r="J36" s="4">
        <f t="shared" si="28"/>
        <v>0.34320000000000001</v>
      </c>
      <c r="K36" s="4">
        <f t="shared" si="28"/>
        <v>0.34</v>
      </c>
      <c r="L36" s="4">
        <f t="shared" si="28"/>
        <v>0.26300000000000001</v>
      </c>
      <c r="M36" s="4">
        <f t="shared" si="28"/>
        <v>0.20920000000000002</v>
      </c>
      <c r="N36" s="4">
        <f t="shared" si="28"/>
        <v>0</v>
      </c>
      <c r="O36" s="4">
        <f t="shared" si="28"/>
        <v>0</v>
      </c>
      <c r="P36" s="4">
        <f t="shared" si="28"/>
        <v>0</v>
      </c>
    </row>
    <row r="37" spans="1:16" ht="15.5" x14ac:dyDescent="0.35">
      <c r="B37" t="s">
        <v>68</v>
      </c>
      <c r="C37" t="s">
        <v>69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P37" si="29">IFERROR(INDEX(H51:H500,MATCH($C$37,$C$51:$C$500,0)),"")</f>
        <v>3</v>
      </c>
      <c r="I37" s="3">
        <f t="shared" si="29"/>
        <v>3</v>
      </c>
      <c r="J37" s="3">
        <f t="shared" si="29"/>
        <v>3</v>
      </c>
      <c r="K37" s="3">
        <f t="shared" si="29"/>
        <v>2.5</v>
      </c>
      <c r="L37" s="3">
        <f t="shared" si="29"/>
        <v>1.6</v>
      </c>
      <c r="M37" s="3">
        <f t="shared" si="29"/>
        <v>1</v>
      </c>
      <c r="N37" s="3">
        <f t="shared" si="29"/>
        <v>0</v>
      </c>
      <c r="O37" s="3">
        <f t="shared" si="29"/>
        <v>0</v>
      </c>
      <c r="P37" s="3">
        <f t="shared" si="29"/>
        <v>0</v>
      </c>
    </row>
    <row r="50" spans="2:16" ht="15.5" x14ac:dyDescent="0.35">
      <c r="D50" t="s">
        <v>70</v>
      </c>
      <c r="E50" t="s">
        <v>243</v>
      </c>
      <c r="F50" t="s">
        <v>71</v>
      </c>
      <c r="G50" t="s">
        <v>244</v>
      </c>
      <c r="H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</row>
    <row r="51" spans="2:16" ht="15.5" x14ac:dyDescent="0.35">
      <c r="B51" t="s">
        <v>75</v>
      </c>
      <c r="C51" t="s">
        <v>6</v>
      </c>
      <c r="D51" s="5">
        <v>60950940561</v>
      </c>
      <c r="E51" s="5">
        <v>26044222396</v>
      </c>
      <c r="F51" s="5">
        <v>60362940241</v>
      </c>
      <c r="G51" s="5">
        <v>38091160974</v>
      </c>
      <c r="I51" s="5">
        <v>187021182494</v>
      </c>
      <c r="J51" s="5">
        <v>184692659345</v>
      </c>
      <c r="K51" s="5">
        <v>161660709008</v>
      </c>
      <c r="L51" s="5">
        <v>153828140683</v>
      </c>
      <c r="M51" s="5">
        <v>139351624614</v>
      </c>
      <c r="N51" s="5">
        <v>131083725843</v>
      </c>
      <c r="O51" s="5">
        <v>130073783822</v>
      </c>
      <c r="P51" s="5">
        <v>136605548898</v>
      </c>
    </row>
    <row r="52" spans="2:16" ht="15.5" x14ac:dyDescent="0.35">
      <c r="C52" t="s">
        <v>76</v>
      </c>
      <c r="D52" s="5">
        <v>-46876005529</v>
      </c>
      <c r="E52" s="5">
        <v>-17917955918</v>
      </c>
      <c r="F52" s="5">
        <v>-37532198845</v>
      </c>
      <c r="G52" s="5">
        <v>-27335369917</v>
      </c>
      <c r="I52" s="5">
        <v>-128513661232</v>
      </c>
      <c r="J52" s="5">
        <v>-130468011161</v>
      </c>
      <c r="K52" s="5">
        <v>-114659778544</v>
      </c>
      <c r="L52" s="5">
        <v>-111971574933</v>
      </c>
      <c r="M52" s="5">
        <v>-106474629556</v>
      </c>
      <c r="N52" s="5">
        <v>-103548857333</v>
      </c>
      <c r="O52" s="5">
        <v>-107210265510</v>
      </c>
      <c r="P52" s="5">
        <v>-113059294080</v>
      </c>
    </row>
    <row r="53" spans="2:16" ht="15.5" x14ac:dyDescent="0.35">
      <c r="C53" t="s">
        <v>77</v>
      </c>
      <c r="D53" s="5">
        <v>14074935032</v>
      </c>
      <c r="E53" s="5">
        <v>8126266478</v>
      </c>
      <c r="F53" s="5">
        <v>22830741396</v>
      </c>
      <c r="G53" s="5">
        <v>10755791057</v>
      </c>
      <c r="I53" s="5">
        <v>58507521262</v>
      </c>
      <c r="J53" s="5">
        <v>54224648184</v>
      </c>
      <c r="K53" s="5">
        <v>47000930464</v>
      </c>
      <c r="L53" s="5">
        <v>41856565750</v>
      </c>
      <c r="M53" s="5">
        <v>32876995058</v>
      </c>
      <c r="N53" s="5">
        <v>27534868510</v>
      </c>
      <c r="O53" s="5">
        <v>22863518312</v>
      </c>
      <c r="P53" s="5">
        <v>23546254818</v>
      </c>
    </row>
    <row r="54" spans="2:16" ht="15.5" x14ac:dyDescent="0.35">
      <c r="C54" t="s">
        <v>78</v>
      </c>
      <c r="D54" s="5">
        <v>-9833570539</v>
      </c>
      <c r="E54" s="5">
        <v>-6483887450</v>
      </c>
      <c r="F54" s="5">
        <v>-13596618689</v>
      </c>
      <c r="G54" s="5">
        <v>-8555882239</v>
      </c>
      <c r="I54" s="5">
        <v>-38933342951</v>
      </c>
      <c r="J54" s="5">
        <v>-34083731609</v>
      </c>
      <c r="K54" s="5">
        <v>-28477329416</v>
      </c>
      <c r="L54" s="5">
        <v>-26349298302</v>
      </c>
      <c r="M54" s="5">
        <v>-18236048671</v>
      </c>
      <c r="N54" s="5">
        <v>-14412678637</v>
      </c>
      <c r="O54" s="5">
        <v>-12745130367</v>
      </c>
      <c r="P54" s="5">
        <v>-13098157816</v>
      </c>
    </row>
    <row r="55" spans="2:16" ht="15.5" x14ac:dyDescent="0.35">
      <c r="C55" t="s">
        <v>246</v>
      </c>
      <c r="D55" s="5">
        <v>-5757309353</v>
      </c>
      <c r="E55" s="5">
        <v>-4685849684</v>
      </c>
      <c r="F55" s="5">
        <v>-13596618689</v>
      </c>
      <c r="G55" s="5">
        <v>-18706491794</v>
      </c>
      <c r="I55" s="5">
        <v>-38933342951</v>
      </c>
      <c r="J55" s="5">
        <v>-34083731609</v>
      </c>
      <c r="K55" s="5">
        <v>-28477329416</v>
      </c>
      <c r="L55" s="5">
        <v>-26349298302</v>
      </c>
      <c r="M55" s="5">
        <v>-18236048671</v>
      </c>
      <c r="N55" s="5">
        <v>-14412678637</v>
      </c>
      <c r="O55" s="5">
        <v>-12745130367</v>
      </c>
      <c r="P55" s="5">
        <v>-13098157816</v>
      </c>
    </row>
    <row r="56" spans="2:16" ht="15.5" x14ac:dyDescent="0.35">
      <c r="C56" t="s">
        <v>83</v>
      </c>
      <c r="D56" s="5">
        <v>-89224355</v>
      </c>
      <c r="E56" s="5">
        <v>89224355</v>
      </c>
    </row>
    <row r="57" spans="2:16" ht="15.5" x14ac:dyDescent="0.35">
      <c r="C57" t="s">
        <v>80</v>
      </c>
      <c r="D57" s="5">
        <v>4241364493</v>
      </c>
      <c r="E57" s="5">
        <v>1642379028</v>
      </c>
      <c r="F57" s="5">
        <v>9234122707</v>
      </c>
      <c r="G57" s="5">
        <v>2199908818</v>
      </c>
      <c r="I57" s="5">
        <v>19574178311</v>
      </c>
      <c r="J57" s="5">
        <v>20140916575</v>
      </c>
      <c r="K57" s="5">
        <v>18523601048</v>
      </c>
      <c r="L57" s="5">
        <v>15507267448</v>
      </c>
      <c r="M57" s="5">
        <v>14640946387</v>
      </c>
      <c r="N57" s="5">
        <v>13122189873</v>
      </c>
      <c r="O57" s="5">
        <v>10118387945</v>
      </c>
      <c r="P57" s="5">
        <v>10448097002</v>
      </c>
    </row>
    <row r="58" spans="2:16" ht="15.5" x14ac:dyDescent="0.35">
      <c r="C58" t="s">
        <v>81</v>
      </c>
      <c r="D58" s="5">
        <v>-1541996986</v>
      </c>
      <c r="E58" s="5">
        <v>-1532662223</v>
      </c>
      <c r="F58" s="5">
        <v>-570093136</v>
      </c>
      <c r="G58" s="5">
        <v>-1939402833</v>
      </c>
      <c r="I58" s="5">
        <v>-6144689595</v>
      </c>
      <c r="J58" s="5">
        <v>-5966700158</v>
      </c>
      <c r="K58" s="5">
        <v>-5978354737</v>
      </c>
      <c r="L58" s="5">
        <v>-4601446268</v>
      </c>
      <c r="M58" s="5">
        <v>-2763587701</v>
      </c>
      <c r="N58" s="5">
        <v>-889794016</v>
      </c>
      <c r="O58" s="5">
        <v>-468711902</v>
      </c>
      <c r="P58" s="5">
        <v>-1095008246</v>
      </c>
    </row>
    <row r="59" spans="2:16" ht="15.5" x14ac:dyDescent="0.35">
      <c r="C59" t="s">
        <v>27</v>
      </c>
      <c r="D59" s="5">
        <v>-2063837480</v>
      </c>
      <c r="E59" s="5">
        <v>-1740166523</v>
      </c>
      <c r="F59" s="5">
        <v>-983765452</v>
      </c>
      <c r="G59" s="5">
        <v>-2366442921</v>
      </c>
      <c r="I59" s="5">
        <v>-7083464327</v>
      </c>
      <c r="J59" s="5">
        <v>-6593816036</v>
      </c>
      <c r="K59" s="5">
        <v>-5952415619</v>
      </c>
      <c r="L59" s="5">
        <v>-4578757966</v>
      </c>
    </row>
    <row r="60" spans="2:16" ht="15.5" x14ac:dyDescent="0.35">
      <c r="C60" t="s">
        <v>84</v>
      </c>
      <c r="D60" s="5">
        <v>-1541996986</v>
      </c>
      <c r="E60" s="5">
        <v>-1532662223</v>
      </c>
      <c r="F60" s="5">
        <v>-570093136</v>
      </c>
      <c r="G60" s="5">
        <v>-1939402833</v>
      </c>
      <c r="I60" s="5">
        <v>-6144689595</v>
      </c>
      <c r="J60" s="5">
        <v>-5966700158</v>
      </c>
      <c r="K60" s="5">
        <v>-5978354737</v>
      </c>
      <c r="L60" s="5">
        <v>-4601446268</v>
      </c>
      <c r="M60" s="5">
        <v>-2763587701</v>
      </c>
      <c r="N60" s="5">
        <v>-889794016</v>
      </c>
      <c r="O60" s="5">
        <v>-468711902</v>
      </c>
      <c r="P60" s="5">
        <v>-1095008246</v>
      </c>
    </row>
    <row r="61" spans="2:16" ht="15.5" x14ac:dyDescent="0.35">
      <c r="C61" t="s">
        <v>29</v>
      </c>
      <c r="D61" s="5">
        <v>2699367507</v>
      </c>
      <c r="E61" s="5">
        <v>109716805</v>
      </c>
      <c r="F61" s="5">
        <v>8664029571</v>
      </c>
      <c r="G61" s="5">
        <v>260505985</v>
      </c>
      <c r="I61" s="5">
        <v>13429488716</v>
      </c>
      <c r="J61" s="5">
        <v>14174216417</v>
      </c>
      <c r="K61" s="5">
        <v>12545246311</v>
      </c>
      <c r="L61" s="5">
        <v>10905821180</v>
      </c>
      <c r="M61" s="5">
        <v>7791405884</v>
      </c>
      <c r="N61" s="5">
        <v>7062045479</v>
      </c>
      <c r="O61" s="5">
        <v>4296497813</v>
      </c>
      <c r="P61" s="5">
        <v>3588548308</v>
      </c>
    </row>
    <row r="62" spans="2:16" ht="15.5" x14ac:dyDescent="0.35">
      <c r="C62" t="s">
        <v>28</v>
      </c>
      <c r="D62" s="5">
        <v>-771141660</v>
      </c>
      <c r="E62" s="5">
        <v>-20492450</v>
      </c>
      <c r="F62" s="5">
        <v>-2075650689</v>
      </c>
      <c r="G62" s="5">
        <v>235046700</v>
      </c>
      <c r="I62" s="5">
        <v>-2885453930</v>
      </c>
      <c r="J62" s="5">
        <v>-2873468582</v>
      </c>
      <c r="K62" s="5">
        <v>-3039322964</v>
      </c>
      <c r="L62" s="5">
        <v>-3040883413</v>
      </c>
      <c r="M62" s="5">
        <v>-1612765149</v>
      </c>
      <c r="N62" s="5">
        <v>-1311291112</v>
      </c>
      <c r="O62" s="5">
        <v>-704500506</v>
      </c>
      <c r="P62" s="5">
        <v>-747625951</v>
      </c>
    </row>
    <row r="63" spans="2:16" ht="15.5" x14ac:dyDescent="0.35">
      <c r="C63" t="s">
        <v>85</v>
      </c>
      <c r="D63" s="5">
        <v>-554112010</v>
      </c>
      <c r="E63" s="5">
        <v>-20492450</v>
      </c>
      <c r="F63" s="5">
        <v>-1382118330</v>
      </c>
      <c r="G63" s="5">
        <v>148555680</v>
      </c>
      <c r="I63" s="5">
        <v>-2451394630</v>
      </c>
      <c r="J63" s="5">
        <v>-3271176990</v>
      </c>
      <c r="K63" s="5">
        <v>-3258678980</v>
      </c>
      <c r="L63" s="5">
        <v>-3219548640</v>
      </c>
      <c r="M63" s="5">
        <v>-1723015810</v>
      </c>
      <c r="N63" s="5">
        <v>-1721330586</v>
      </c>
      <c r="O63" s="5">
        <v>-1360061429</v>
      </c>
      <c r="P63" s="5">
        <v>-1493369750</v>
      </c>
    </row>
    <row r="64" spans="2:16" ht="15.5" x14ac:dyDescent="0.35">
      <c r="C64" t="s">
        <v>87</v>
      </c>
      <c r="D64" s="5">
        <v>-217029650</v>
      </c>
      <c r="F64" s="5">
        <v>-693532359</v>
      </c>
      <c r="G64" s="5">
        <v>86491020</v>
      </c>
      <c r="I64" s="5">
        <v>-434059300</v>
      </c>
      <c r="J64" s="5">
        <v>397708408</v>
      </c>
      <c r="K64" s="5">
        <v>219356016</v>
      </c>
      <c r="L64" s="5">
        <v>178665227</v>
      </c>
      <c r="M64" s="5">
        <v>110250661</v>
      </c>
      <c r="N64" s="5">
        <v>410039474</v>
      </c>
      <c r="O64" s="5">
        <v>655560923</v>
      </c>
      <c r="P64" s="5">
        <v>745743799</v>
      </c>
    </row>
    <row r="65" spans="2:16" ht="15.5" x14ac:dyDescent="0.35">
      <c r="C65" t="s">
        <v>88</v>
      </c>
      <c r="D65" s="5">
        <v>-771141660</v>
      </c>
      <c r="E65" s="5">
        <v>-20492450</v>
      </c>
      <c r="F65" s="5">
        <v>-2075650689</v>
      </c>
      <c r="G65" s="5">
        <v>235046700</v>
      </c>
      <c r="I65" s="5">
        <v>-2885453930</v>
      </c>
      <c r="J65" s="5">
        <v>-2873468582</v>
      </c>
      <c r="K65" s="5">
        <v>-3039322964</v>
      </c>
      <c r="L65" s="5">
        <v>-3040883413</v>
      </c>
      <c r="M65" s="5">
        <v>-1612765149</v>
      </c>
      <c r="N65" s="5">
        <v>-1311291112</v>
      </c>
      <c r="O65" s="5">
        <v>-704500506</v>
      </c>
      <c r="P65" s="5">
        <v>-747625951</v>
      </c>
    </row>
    <row r="66" spans="2:16" ht="15.5" x14ac:dyDescent="0.35">
      <c r="C66" t="s">
        <v>89</v>
      </c>
      <c r="D66" s="5">
        <v>1928225847</v>
      </c>
      <c r="E66" s="5">
        <v>89224355</v>
      </c>
      <c r="F66" s="5">
        <v>6588378882</v>
      </c>
      <c r="G66" s="5">
        <v>495552685</v>
      </c>
      <c r="I66" s="5">
        <v>10544034786</v>
      </c>
      <c r="J66" s="5">
        <v>11300747835</v>
      </c>
      <c r="K66" s="5">
        <v>9505923347</v>
      </c>
      <c r="L66" s="5">
        <v>7864937767</v>
      </c>
      <c r="M66" s="5">
        <v>6178640735</v>
      </c>
      <c r="N66" s="5">
        <v>5750754367</v>
      </c>
      <c r="O66" s="5">
        <v>3591997307</v>
      </c>
      <c r="P66" s="5">
        <v>2840922357</v>
      </c>
    </row>
    <row r="67" spans="2:16" ht="15.5" x14ac:dyDescent="0.35">
      <c r="C67" t="s">
        <v>90</v>
      </c>
      <c r="F67" s="5">
        <v>-595915380</v>
      </c>
      <c r="I67" s="5">
        <v>-595915380</v>
      </c>
      <c r="J67" s="5">
        <v>292024016</v>
      </c>
      <c r="K67" s="5">
        <v>-134411690</v>
      </c>
      <c r="L67" s="5">
        <v>2507451884</v>
      </c>
      <c r="M67" s="5">
        <v>10271080581</v>
      </c>
      <c r="N67" s="5">
        <v>-140789250</v>
      </c>
      <c r="O67" s="5">
        <v>-476332500</v>
      </c>
      <c r="P67" s="5">
        <v>208044750</v>
      </c>
    </row>
    <row r="68" spans="2:16" ht="15.5" x14ac:dyDescent="0.35">
      <c r="C68" t="s">
        <v>91</v>
      </c>
      <c r="D68" s="5">
        <v>1928225847</v>
      </c>
      <c r="E68" s="5">
        <v>89224355</v>
      </c>
      <c r="F68" s="5">
        <v>5992463502</v>
      </c>
      <c r="G68" s="5">
        <v>495552685</v>
      </c>
      <c r="I68" s="5">
        <v>9948119406</v>
      </c>
      <c r="J68" s="5">
        <v>11592771851</v>
      </c>
      <c r="K68" s="5">
        <v>9371511657</v>
      </c>
      <c r="L68" s="5">
        <v>10372389651</v>
      </c>
      <c r="M68" s="5">
        <v>16449721316</v>
      </c>
      <c r="N68" s="5">
        <v>5609965117</v>
      </c>
      <c r="O68" s="5">
        <v>3115664807</v>
      </c>
      <c r="P68" s="5">
        <v>3048967107</v>
      </c>
    </row>
    <row r="69" spans="2:16" ht="15.5" x14ac:dyDescent="0.35">
      <c r="C69" t="s">
        <v>92</v>
      </c>
      <c r="D69" s="5">
        <v>1928225847</v>
      </c>
      <c r="E69" s="5">
        <v>89224355</v>
      </c>
      <c r="F69" s="5">
        <v>6588378882</v>
      </c>
      <c r="G69" s="5">
        <v>495552685</v>
      </c>
      <c r="I69" s="5">
        <v>10544034786</v>
      </c>
      <c r="J69" s="5">
        <v>11300747835</v>
      </c>
      <c r="K69" s="5">
        <v>9505923347</v>
      </c>
      <c r="L69" s="5">
        <v>7864937767</v>
      </c>
      <c r="M69" s="5">
        <v>6178640735</v>
      </c>
      <c r="N69" s="5">
        <v>5750754367</v>
      </c>
      <c r="O69" s="5">
        <v>3591997307</v>
      </c>
      <c r="P69" s="5">
        <v>2840922357</v>
      </c>
    </row>
    <row r="70" spans="2:16" ht="15.5" x14ac:dyDescent="0.35">
      <c r="C70" t="s">
        <v>8</v>
      </c>
      <c r="D70" s="5">
        <v>2017450202</v>
      </c>
      <c r="F70" s="5">
        <v>5992463502</v>
      </c>
      <c r="G70" s="5">
        <v>495552685</v>
      </c>
      <c r="I70" s="5">
        <v>9948119406</v>
      </c>
      <c r="J70" s="5">
        <v>11592771851</v>
      </c>
      <c r="K70" s="5">
        <v>9371511657</v>
      </c>
      <c r="L70" s="5">
        <v>10372389651</v>
      </c>
      <c r="M70" s="5">
        <v>16449721316</v>
      </c>
      <c r="N70" s="5">
        <v>5609965117</v>
      </c>
      <c r="O70" s="5">
        <v>3115664807</v>
      </c>
      <c r="P70" s="5">
        <v>3048967107</v>
      </c>
    </row>
    <row r="71" spans="2:16" ht="15.5" x14ac:dyDescent="0.35">
      <c r="C71" t="s">
        <v>94</v>
      </c>
      <c r="D71" s="5">
        <v>1928225847</v>
      </c>
      <c r="E71" s="5">
        <v>89224355</v>
      </c>
      <c r="F71" s="5">
        <v>6588378882</v>
      </c>
      <c r="G71" s="5">
        <v>495552685</v>
      </c>
      <c r="I71" s="5">
        <v>10544034786</v>
      </c>
      <c r="J71" s="5">
        <v>11300747835</v>
      </c>
      <c r="K71" s="5">
        <v>9505923347</v>
      </c>
      <c r="L71" s="5">
        <v>7864937767</v>
      </c>
      <c r="M71" s="5">
        <v>6178640735</v>
      </c>
      <c r="N71" s="5">
        <v>5750754367</v>
      </c>
      <c r="O71" s="5">
        <v>3591997307</v>
      </c>
      <c r="P71" s="5">
        <v>2840922357</v>
      </c>
    </row>
    <row r="72" spans="2:16" ht="15.5" x14ac:dyDescent="0.35">
      <c r="C72" t="s">
        <v>95</v>
      </c>
      <c r="D72" s="5">
        <v>1928225847</v>
      </c>
      <c r="E72" s="5">
        <v>89224355</v>
      </c>
      <c r="F72" s="5">
        <v>5992463502</v>
      </c>
      <c r="G72" s="5">
        <v>495552685</v>
      </c>
      <c r="I72" s="5">
        <v>9948119406</v>
      </c>
      <c r="J72" s="5">
        <v>11592771851</v>
      </c>
      <c r="K72" s="5">
        <v>9371511657</v>
      </c>
      <c r="L72" s="5">
        <v>10372389651</v>
      </c>
      <c r="M72" s="5">
        <v>16449721316</v>
      </c>
      <c r="N72" s="5">
        <v>5609965117</v>
      </c>
      <c r="O72" s="5">
        <v>3115664807</v>
      </c>
      <c r="P72" s="5">
        <v>3048967107</v>
      </c>
    </row>
    <row r="73" spans="2:16" ht="15.5" x14ac:dyDescent="0.35">
      <c r="C73" t="s">
        <v>96</v>
      </c>
      <c r="D73" s="5">
        <v>1928225847</v>
      </c>
      <c r="E73" s="5">
        <v>89224355</v>
      </c>
      <c r="F73" s="5">
        <v>5992463502</v>
      </c>
      <c r="G73" s="5">
        <v>495552685</v>
      </c>
      <c r="I73" s="5">
        <v>9948119406</v>
      </c>
      <c r="J73" s="5">
        <v>11592771851</v>
      </c>
      <c r="K73" s="5">
        <v>9371511657</v>
      </c>
      <c r="L73" s="5">
        <v>10372389651</v>
      </c>
      <c r="M73" s="5">
        <v>16449721316</v>
      </c>
      <c r="N73" s="5">
        <v>5609965117</v>
      </c>
      <c r="O73" s="5">
        <v>3115664807</v>
      </c>
      <c r="P73" s="5">
        <v>3048967107</v>
      </c>
    </row>
    <row r="75" spans="2:16" ht="15.5" x14ac:dyDescent="0.35">
      <c r="B75" t="s">
        <v>97</v>
      </c>
      <c r="C75" t="s">
        <v>98</v>
      </c>
    </row>
    <row r="76" spans="2:16" ht="15.5" x14ac:dyDescent="0.35">
      <c r="C76" t="s">
        <v>99</v>
      </c>
    </row>
    <row r="77" spans="2:16" ht="15.5" x14ac:dyDescent="0.35">
      <c r="C77" t="s">
        <v>20</v>
      </c>
      <c r="D77" s="5">
        <v>39515173228</v>
      </c>
      <c r="E77" s="5">
        <v>46574813474</v>
      </c>
      <c r="F77" s="5">
        <v>44365473307</v>
      </c>
      <c r="G77" s="5">
        <v>37716817997</v>
      </c>
      <c r="I77" s="5">
        <v>44365473307</v>
      </c>
      <c r="J77" s="5">
        <v>26195870400</v>
      </c>
      <c r="K77" s="5">
        <v>24805746142</v>
      </c>
      <c r="L77" s="5">
        <v>33831597339</v>
      </c>
      <c r="M77" s="5">
        <v>56665401142</v>
      </c>
      <c r="N77" s="5">
        <v>9977504171</v>
      </c>
      <c r="O77" s="5">
        <v>5762802076</v>
      </c>
      <c r="P77" s="5">
        <v>5313040494</v>
      </c>
    </row>
    <row r="78" spans="2:16" ht="15.5" x14ac:dyDescent="0.35">
      <c r="C78" t="s">
        <v>100</v>
      </c>
      <c r="D78" s="5">
        <v>60415869904</v>
      </c>
      <c r="E78" s="5">
        <v>59893650994</v>
      </c>
      <c r="F78" s="5">
        <v>75170172214</v>
      </c>
      <c r="G78" s="5">
        <v>61618581667</v>
      </c>
      <c r="I78" s="5">
        <v>75170172214</v>
      </c>
      <c r="J78" s="5">
        <v>75897558069</v>
      </c>
      <c r="K78" s="5">
        <v>61398621434</v>
      </c>
      <c r="L78" s="5">
        <v>58659060842</v>
      </c>
      <c r="M78" s="5">
        <v>50927967993</v>
      </c>
      <c r="N78" s="5">
        <v>44244807863</v>
      </c>
      <c r="O78" s="5">
        <v>33169455644</v>
      </c>
      <c r="P78" s="5">
        <v>36107520463</v>
      </c>
    </row>
    <row r="79" spans="2:16" ht="15.5" x14ac:dyDescent="0.35">
      <c r="C79" t="s">
        <v>250</v>
      </c>
      <c r="D79" s="5">
        <v>9755770633</v>
      </c>
      <c r="E79" s="5">
        <v>7522779571</v>
      </c>
      <c r="F79" s="5">
        <v>7995879235</v>
      </c>
      <c r="G79" s="5">
        <v>7947948493</v>
      </c>
      <c r="I79" s="5">
        <v>7995879235</v>
      </c>
      <c r="J79" s="5">
        <v>9008494734</v>
      </c>
      <c r="K79" s="5">
        <v>9244584415</v>
      </c>
      <c r="L79" s="5">
        <v>7443514852</v>
      </c>
      <c r="M79" s="5">
        <v>7412439585</v>
      </c>
      <c r="N79" s="5">
        <v>9459833195</v>
      </c>
      <c r="O79" s="5">
        <v>7908544573</v>
      </c>
      <c r="P79" s="5">
        <v>11854333784</v>
      </c>
    </row>
    <row r="80" spans="2:16" ht="15.5" x14ac:dyDescent="0.35">
      <c r="C80" t="s">
        <v>251</v>
      </c>
      <c r="D80" s="5">
        <v>60415869904</v>
      </c>
      <c r="E80" s="5">
        <v>59893650994</v>
      </c>
      <c r="F80" s="5">
        <v>75170172214</v>
      </c>
      <c r="G80" s="5">
        <v>61618581667</v>
      </c>
      <c r="I80" s="5">
        <v>75170172214</v>
      </c>
      <c r="J80" s="5">
        <v>75897558069</v>
      </c>
      <c r="K80" s="5">
        <v>61398621434</v>
      </c>
      <c r="L80" s="5">
        <v>58659060842</v>
      </c>
      <c r="M80" s="5">
        <v>50927967993</v>
      </c>
      <c r="N80" s="5">
        <v>44244807863</v>
      </c>
      <c r="O80" s="5">
        <v>33169455644</v>
      </c>
      <c r="P80" s="5">
        <v>36107520463</v>
      </c>
    </row>
    <row r="81" spans="3:16" ht="15.5" x14ac:dyDescent="0.35">
      <c r="C81" t="s">
        <v>102</v>
      </c>
      <c r="D81" s="5">
        <v>48500000</v>
      </c>
      <c r="E81" s="5">
        <v>5000000</v>
      </c>
      <c r="F81" s="5">
        <v>12500000</v>
      </c>
      <c r="G81" s="5">
        <v>20000000</v>
      </c>
      <c r="I81" s="5">
        <v>12500000</v>
      </c>
      <c r="J81" s="5">
        <v>40000000</v>
      </c>
      <c r="K81" s="5">
        <v>3400000</v>
      </c>
      <c r="L81" s="5">
        <v>24500000</v>
      </c>
      <c r="M81" s="5">
        <v>55240000</v>
      </c>
      <c r="N81" s="5">
        <v>40000000</v>
      </c>
      <c r="O81" s="5">
        <v>1200000</v>
      </c>
      <c r="P81" s="5">
        <v>25023500</v>
      </c>
    </row>
    <row r="82" spans="3:16" ht="15.5" x14ac:dyDescent="0.35">
      <c r="C82" t="s">
        <v>252</v>
      </c>
      <c r="D82" s="5">
        <v>48500000</v>
      </c>
      <c r="E82" s="5">
        <v>5000000</v>
      </c>
      <c r="F82" s="5">
        <v>12500000</v>
      </c>
      <c r="G82" s="5">
        <v>20000000</v>
      </c>
      <c r="I82" s="5">
        <v>12500000</v>
      </c>
      <c r="J82" s="5">
        <v>40000000</v>
      </c>
      <c r="K82" s="5">
        <v>3400000</v>
      </c>
      <c r="L82" s="5">
        <v>24500000</v>
      </c>
      <c r="M82" s="5">
        <v>55240000</v>
      </c>
      <c r="N82" s="5">
        <v>40000000</v>
      </c>
      <c r="O82" s="5">
        <v>1200000</v>
      </c>
      <c r="P82" s="5">
        <v>25023500</v>
      </c>
    </row>
    <row r="83" spans="3:16" ht="15.5" x14ac:dyDescent="0.35">
      <c r="C83" t="s">
        <v>103</v>
      </c>
      <c r="D83" s="5">
        <v>69104338145</v>
      </c>
      <c r="E83" s="5">
        <v>73339510306</v>
      </c>
      <c r="F83" s="5">
        <v>62288959438</v>
      </c>
      <c r="G83" s="5">
        <v>68189675270</v>
      </c>
      <c r="I83" s="5">
        <v>62288959438</v>
      </c>
      <c r="J83" s="5">
        <v>68551249157</v>
      </c>
      <c r="K83" s="5">
        <v>70012643727</v>
      </c>
      <c r="L83" s="5">
        <v>69752237470</v>
      </c>
      <c r="M83" s="5">
        <v>50529415000</v>
      </c>
      <c r="N83" s="5">
        <v>45903635000</v>
      </c>
      <c r="O83" s="5">
        <v>53434071409</v>
      </c>
      <c r="P83" s="5">
        <v>55192446000</v>
      </c>
    </row>
    <row r="84" spans="3:16" ht="15.5" x14ac:dyDescent="0.35">
      <c r="C84" t="s">
        <v>83</v>
      </c>
      <c r="D84" s="5">
        <v>11931152411</v>
      </c>
      <c r="E84" s="5">
        <v>11931152411</v>
      </c>
      <c r="F84" s="5">
        <v>11931152411</v>
      </c>
      <c r="G84" s="5">
        <v>12527067791</v>
      </c>
      <c r="I84" s="5">
        <v>11931152411</v>
      </c>
      <c r="J84" s="5">
        <v>12527067791</v>
      </c>
      <c r="K84" s="5">
        <v>12235043775</v>
      </c>
      <c r="L84" s="5">
        <v>12369455465</v>
      </c>
      <c r="M84" s="5">
        <v>9862003581</v>
      </c>
      <c r="N84" s="5">
        <v>-409077000</v>
      </c>
      <c r="O84" s="5">
        <v>-268287750</v>
      </c>
      <c r="P84" s="5">
        <v>208044750</v>
      </c>
    </row>
    <row r="85" spans="3:16" ht="15.5" x14ac:dyDescent="0.35">
      <c r="C85" t="s">
        <v>104</v>
      </c>
      <c r="D85" s="5">
        <v>187010819315</v>
      </c>
      <c r="E85" s="5">
        <v>186631757857</v>
      </c>
      <c r="F85" s="5">
        <v>184498750651</v>
      </c>
      <c r="G85" s="5">
        <v>174730861590</v>
      </c>
      <c r="I85" s="5">
        <v>184498750651</v>
      </c>
      <c r="J85" s="5">
        <v>173948142246</v>
      </c>
      <c r="K85" s="5">
        <v>158762284752</v>
      </c>
      <c r="L85" s="5">
        <v>163700209723</v>
      </c>
      <c r="M85" s="5">
        <v>161289971025</v>
      </c>
      <c r="N85" s="5">
        <v>101493623169</v>
      </c>
      <c r="O85" s="5">
        <v>94943287719</v>
      </c>
      <c r="P85" s="5">
        <v>99749278303</v>
      </c>
    </row>
    <row r="86" spans="3:16" ht="15.5" x14ac:dyDescent="0.35">
      <c r="C86" t="s">
        <v>105</v>
      </c>
    </row>
    <row r="87" spans="3:16" ht="15.5" x14ac:dyDescent="0.35">
      <c r="C87" t="s">
        <v>109</v>
      </c>
      <c r="D87" s="5">
        <v>3396374918</v>
      </c>
      <c r="E87" s="5">
        <v>3613404568</v>
      </c>
      <c r="F87" s="5">
        <v>3613404568</v>
      </c>
      <c r="G87" s="5">
        <v>4167154307</v>
      </c>
      <c r="I87" s="5">
        <v>3613404568</v>
      </c>
      <c r="J87" s="5">
        <v>3907681248</v>
      </c>
      <c r="K87" s="5">
        <v>3747264220</v>
      </c>
      <c r="L87" s="5">
        <v>3549368894</v>
      </c>
      <c r="M87" s="5">
        <v>3480613028</v>
      </c>
      <c r="N87" s="5">
        <v>3241698447</v>
      </c>
      <c r="O87" s="5">
        <v>2784729222</v>
      </c>
      <c r="P87" s="5">
        <v>1970390799</v>
      </c>
    </row>
    <row r="88" spans="3:16" ht="15.5" x14ac:dyDescent="0.35">
      <c r="C88" t="s">
        <v>107</v>
      </c>
      <c r="D88" s="5">
        <v>71649144699</v>
      </c>
      <c r="E88" s="5">
        <v>72298755615</v>
      </c>
      <c r="F88" s="5">
        <v>64294448848</v>
      </c>
      <c r="G88" s="5">
        <v>58125902884</v>
      </c>
      <c r="I88" s="5">
        <v>64294448848</v>
      </c>
      <c r="J88" s="5">
        <v>51165919553</v>
      </c>
      <c r="K88" s="5">
        <v>54814729283</v>
      </c>
      <c r="L88" s="5">
        <v>54317256062</v>
      </c>
      <c r="M88" s="5">
        <v>48733078494</v>
      </c>
      <c r="N88" s="5">
        <v>10293563691</v>
      </c>
      <c r="O88" s="5">
        <v>9781783255</v>
      </c>
      <c r="P88" s="5">
        <v>8375305990</v>
      </c>
    </row>
    <row r="89" spans="3:16" ht="15.5" x14ac:dyDescent="0.35">
      <c r="C89" t="s">
        <v>110</v>
      </c>
      <c r="D89" s="5">
        <v>121514750697</v>
      </c>
      <c r="E89" s="5">
        <v>122629095500</v>
      </c>
      <c r="F89" s="5">
        <v>114872492970</v>
      </c>
      <c r="G89" s="5">
        <v>110381783002</v>
      </c>
      <c r="I89" s="5">
        <v>114872492970</v>
      </c>
      <c r="J89" s="5">
        <v>104195323798</v>
      </c>
      <c r="K89" s="5">
        <v>105597071041</v>
      </c>
      <c r="L89" s="5">
        <v>105842225379</v>
      </c>
      <c r="M89" s="5">
        <v>101129814830</v>
      </c>
      <c r="N89" s="5">
        <v>104988887445</v>
      </c>
      <c r="O89" s="5">
        <v>104960642670</v>
      </c>
      <c r="P89" s="5">
        <v>103680331867</v>
      </c>
    </row>
    <row r="90" spans="3:16" ht="15.5" x14ac:dyDescent="0.35">
      <c r="C90" t="s">
        <v>111</v>
      </c>
      <c r="D90" s="5">
        <v>308525570012</v>
      </c>
      <c r="E90" s="5">
        <v>309260853357</v>
      </c>
      <c r="F90" s="5">
        <v>299371243621</v>
      </c>
      <c r="G90" s="5">
        <v>285112644592</v>
      </c>
      <c r="I90" s="5">
        <v>299371243621</v>
      </c>
      <c r="J90" s="5">
        <v>278143466044</v>
      </c>
      <c r="K90" s="5">
        <v>264359355793</v>
      </c>
      <c r="L90" s="5">
        <v>269542435102</v>
      </c>
      <c r="M90" s="5">
        <v>262419785855</v>
      </c>
      <c r="N90" s="5">
        <v>206482510614</v>
      </c>
      <c r="O90" s="5">
        <v>199903930389</v>
      </c>
      <c r="P90" s="5">
        <v>203429610170</v>
      </c>
    </row>
    <row r="91" spans="3:16" ht="15.5" x14ac:dyDescent="0.35">
      <c r="C91" t="s">
        <v>112</v>
      </c>
    </row>
    <row r="92" spans="3:16" ht="15.5" x14ac:dyDescent="0.35">
      <c r="C92" t="s">
        <v>113</v>
      </c>
    </row>
    <row r="93" spans="3:16" ht="15.5" x14ac:dyDescent="0.35">
      <c r="C93" t="s">
        <v>114</v>
      </c>
      <c r="D93" s="5">
        <v>97821868816</v>
      </c>
      <c r="E93" s="5">
        <v>100962229604</v>
      </c>
      <c r="F93" s="5">
        <v>93106581488</v>
      </c>
      <c r="G93" s="5">
        <v>85276264060</v>
      </c>
      <c r="I93" s="5">
        <v>93106581488</v>
      </c>
      <c r="J93" s="5">
        <v>87108698148</v>
      </c>
      <c r="K93" s="5">
        <v>80406876103</v>
      </c>
      <c r="L93" s="5">
        <v>89530566430</v>
      </c>
      <c r="M93" s="5">
        <v>88917700151</v>
      </c>
      <c r="N93" s="5">
        <v>77623213279</v>
      </c>
      <c r="O93" s="5">
        <v>72503563858</v>
      </c>
      <c r="P93" s="5">
        <v>76128234058</v>
      </c>
    </row>
    <row r="94" spans="3:16" ht="15.5" x14ac:dyDescent="0.35">
      <c r="C94" t="s">
        <v>119</v>
      </c>
      <c r="D94" s="5">
        <v>83596372529</v>
      </c>
      <c r="E94" s="5">
        <v>88169017071</v>
      </c>
      <c r="F94" s="5">
        <v>72113410292</v>
      </c>
      <c r="G94" s="5">
        <v>72304844916</v>
      </c>
      <c r="I94" s="5">
        <v>72113410292</v>
      </c>
      <c r="J94" s="5">
        <v>62574148254</v>
      </c>
      <c r="K94" s="5">
        <v>60824331705</v>
      </c>
      <c r="L94" s="5">
        <v>68829023450</v>
      </c>
      <c r="M94" s="5">
        <v>58335604117</v>
      </c>
      <c r="N94" s="5">
        <v>57947633659</v>
      </c>
      <c r="O94" s="5">
        <v>58677516640</v>
      </c>
      <c r="P94" s="5">
        <v>58922592907</v>
      </c>
    </row>
    <row r="95" spans="3:16" ht="15.5" x14ac:dyDescent="0.35">
      <c r="C95" t="s">
        <v>115</v>
      </c>
    </row>
    <row r="96" spans="3:16" ht="15.5" x14ac:dyDescent="0.35">
      <c r="C96" t="s">
        <v>253</v>
      </c>
      <c r="D96" s="5">
        <v>9755770633</v>
      </c>
      <c r="E96" s="5">
        <v>7522779571</v>
      </c>
      <c r="F96" s="5">
        <v>7995879235</v>
      </c>
      <c r="G96" s="5">
        <v>7947948493</v>
      </c>
      <c r="I96" s="5">
        <v>7995879235</v>
      </c>
      <c r="J96" s="5">
        <v>9008494734</v>
      </c>
      <c r="K96" s="5">
        <v>9244584415</v>
      </c>
      <c r="L96" s="5">
        <v>7443514852</v>
      </c>
      <c r="M96" s="5">
        <v>7412439585</v>
      </c>
      <c r="N96" s="5">
        <v>9459833195</v>
      </c>
      <c r="O96" s="5">
        <v>7908544573</v>
      </c>
      <c r="P96" s="5">
        <v>11854333784</v>
      </c>
    </row>
    <row r="97" spans="3:16" ht="15.5" x14ac:dyDescent="0.35">
      <c r="C97" t="s">
        <v>117</v>
      </c>
      <c r="D97" s="5">
        <v>2559115439</v>
      </c>
      <c r="E97" s="5">
        <v>1646068069</v>
      </c>
      <c r="F97" s="5">
        <v>6715741590</v>
      </c>
      <c r="G97" s="5">
        <v>2113794363</v>
      </c>
      <c r="I97" s="5">
        <v>6715741590</v>
      </c>
      <c r="J97" s="5">
        <v>6267149443</v>
      </c>
      <c r="K97" s="5">
        <v>4549028659</v>
      </c>
      <c r="L97" s="5">
        <v>6826220172</v>
      </c>
      <c r="M97" s="5">
        <v>7849401222</v>
      </c>
      <c r="N97" s="5">
        <v>4893818019</v>
      </c>
      <c r="O97" s="5">
        <v>4131939020</v>
      </c>
      <c r="P97" s="5">
        <v>3666886082</v>
      </c>
    </row>
    <row r="98" spans="3:16" ht="15.5" x14ac:dyDescent="0.35">
      <c r="C98" t="s">
        <v>116</v>
      </c>
      <c r="D98" s="5">
        <v>302707782</v>
      </c>
      <c r="E98" s="5">
        <v>570314000</v>
      </c>
      <c r="F98" s="5">
        <v>745227250</v>
      </c>
      <c r="G98" s="5">
        <v>33135275</v>
      </c>
      <c r="I98" s="5">
        <v>745227250</v>
      </c>
      <c r="J98" s="5">
        <v>2576233975</v>
      </c>
      <c r="K98" s="5">
        <v>126830163</v>
      </c>
      <c r="L98" s="5">
        <v>275220041</v>
      </c>
      <c r="M98" s="5">
        <v>275317000</v>
      </c>
      <c r="N98" s="5">
        <v>665956093</v>
      </c>
      <c r="O98" s="5">
        <v>336876000</v>
      </c>
      <c r="P98" s="5">
        <v>4968000</v>
      </c>
    </row>
    <row r="99" spans="3:16" ht="15.5" x14ac:dyDescent="0.35">
      <c r="C99" t="s">
        <v>120</v>
      </c>
    </row>
    <row r="100" spans="3:16" ht="15.5" x14ac:dyDescent="0.35">
      <c r="C100" t="s">
        <v>621</v>
      </c>
      <c r="D100" s="5">
        <v>550025645</v>
      </c>
      <c r="E100" s="5">
        <v>549385692</v>
      </c>
      <c r="F100" s="5">
        <v>523446562</v>
      </c>
      <c r="G100" s="5">
        <v>1122993497</v>
      </c>
      <c r="I100" s="5">
        <v>523446562</v>
      </c>
      <c r="J100" s="5">
        <v>359488213</v>
      </c>
      <c r="K100" s="5">
        <v>1073553511</v>
      </c>
      <c r="L100" s="5">
        <v>1449214263</v>
      </c>
      <c r="P100" s="5">
        <v>178867366</v>
      </c>
    </row>
    <row r="101" spans="3:16" ht="15.5" x14ac:dyDescent="0.35">
      <c r="C101" t="s">
        <v>121</v>
      </c>
      <c r="K101" s="5">
        <v>1485930589</v>
      </c>
      <c r="L101" s="5">
        <v>1045809933</v>
      </c>
      <c r="M101" s="5">
        <v>11995003052</v>
      </c>
      <c r="O101" s="5">
        <v>178867366</v>
      </c>
      <c r="P101" s="5">
        <v>483192670</v>
      </c>
    </row>
    <row r="102" spans="3:16" ht="15.5" x14ac:dyDescent="0.35">
      <c r="C102" t="s">
        <v>122</v>
      </c>
      <c r="D102" s="5">
        <v>39740139056</v>
      </c>
      <c r="E102" s="5">
        <v>37324075235</v>
      </c>
      <c r="F102" s="5">
        <v>35379337970</v>
      </c>
      <c r="G102" s="5">
        <v>34943519871</v>
      </c>
      <c r="I102" s="5">
        <v>35379337970</v>
      </c>
      <c r="J102" s="5">
        <v>28158350914</v>
      </c>
      <c r="K102" s="5">
        <v>27497601959</v>
      </c>
      <c r="L102" s="5">
        <v>30860009558</v>
      </c>
      <c r="M102" s="5">
        <v>33489447934</v>
      </c>
      <c r="N102" s="5">
        <v>77811906548</v>
      </c>
      <c r="O102" s="5">
        <v>81962940861</v>
      </c>
      <c r="P102" s="5">
        <v>84979615249</v>
      </c>
    </row>
    <row r="103" spans="3:16" ht="15.5" x14ac:dyDescent="0.35">
      <c r="C103" t="s">
        <v>123</v>
      </c>
      <c r="D103" s="5">
        <v>39740139056</v>
      </c>
      <c r="E103" s="5">
        <v>37324075235</v>
      </c>
      <c r="F103" s="5">
        <v>35379337970</v>
      </c>
      <c r="G103" s="5">
        <v>34943519871</v>
      </c>
      <c r="I103" s="5">
        <v>35379337970</v>
      </c>
      <c r="J103" s="5">
        <v>28158350914</v>
      </c>
      <c r="K103" s="5">
        <v>27497601959</v>
      </c>
      <c r="L103" s="5">
        <v>30860009558</v>
      </c>
      <c r="M103" s="5">
        <v>33489447934</v>
      </c>
      <c r="N103" s="5">
        <v>77811906548</v>
      </c>
      <c r="O103" s="5">
        <v>81962940861</v>
      </c>
      <c r="P103" s="5">
        <v>84979615249</v>
      </c>
    </row>
    <row r="104" spans="3:16" ht="15.5" x14ac:dyDescent="0.35">
      <c r="C104" t="s">
        <v>124</v>
      </c>
    </row>
    <row r="105" spans="3:16" ht="15.5" x14ac:dyDescent="0.35">
      <c r="C105" t="s">
        <v>313</v>
      </c>
      <c r="D105" s="5">
        <v>13567312542</v>
      </c>
      <c r="E105" s="5">
        <v>11151888674</v>
      </c>
      <c r="F105" s="5">
        <v>9233090539</v>
      </c>
      <c r="G105" s="5">
        <v>6643866654</v>
      </c>
      <c r="I105" s="5">
        <v>9233090539</v>
      </c>
      <c r="J105" s="5">
        <v>1274999990</v>
      </c>
    </row>
    <row r="106" spans="3:16" ht="15.5" x14ac:dyDescent="0.35">
      <c r="C106" t="s">
        <v>125</v>
      </c>
      <c r="D106" s="5">
        <v>14117338187</v>
      </c>
      <c r="E106" s="5">
        <v>11701274366</v>
      </c>
      <c r="F106" s="5">
        <v>9756537101</v>
      </c>
      <c r="G106" s="5">
        <v>7766860151</v>
      </c>
      <c r="I106" s="5">
        <v>9756537101</v>
      </c>
      <c r="J106" s="5">
        <v>1634488203</v>
      </c>
      <c r="K106" s="5">
        <v>1073553511</v>
      </c>
      <c r="L106" s="5">
        <v>1449214263</v>
      </c>
      <c r="P106" s="5">
        <v>178867366</v>
      </c>
    </row>
    <row r="107" spans="3:16" ht="15.5" x14ac:dyDescent="0.35">
      <c r="C107" t="s">
        <v>126</v>
      </c>
      <c r="D107" s="5">
        <v>137562007872</v>
      </c>
      <c r="E107" s="5">
        <v>138286304839</v>
      </c>
      <c r="F107" s="5">
        <v>128485919458</v>
      </c>
      <c r="G107" s="5">
        <v>120219783931</v>
      </c>
      <c r="I107" s="5">
        <v>128485919458</v>
      </c>
      <c r="J107" s="5">
        <v>115267049062</v>
      </c>
      <c r="K107" s="5">
        <v>107904478062</v>
      </c>
      <c r="L107" s="5">
        <v>120390575988</v>
      </c>
      <c r="M107" s="5">
        <v>122407148085</v>
      </c>
      <c r="N107" s="5">
        <v>155435119827</v>
      </c>
      <c r="O107" s="5">
        <v>154466504719</v>
      </c>
      <c r="P107" s="5">
        <v>161107849307</v>
      </c>
    </row>
    <row r="108" spans="3:16" ht="15.5" x14ac:dyDescent="0.35">
      <c r="C108" t="s">
        <v>127</v>
      </c>
    </row>
    <row r="109" spans="3:16" ht="15.5" x14ac:dyDescent="0.35">
      <c r="C109" t="s">
        <v>128</v>
      </c>
      <c r="D109" s="5">
        <v>64640407500</v>
      </c>
      <c r="E109" s="5">
        <v>64640407500</v>
      </c>
      <c r="F109" s="5">
        <v>64640407500</v>
      </c>
      <c r="G109" s="5">
        <v>64640407500</v>
      </c>
      <c r="I109" s="5">
        <v>64640407500</v>
      </c>
      <c r="J109" s="5">
        <v>64640407500</v>
      </c>
      <c r="K109" s="5">
        <v>64640407500</v>
      </c>
      <c r="L109" s="5">
        <v>64640407500</v>
      </c>
      <c r="M109" s="5">
        <v>64628527000</v>
      </c>
      <c r="N109" s="5">
        <v>12600000000</v>
      </c>
      <c r="O109" s="5">
        <v>12600000000</v>
      </c>
      <c r="P109" s="5">
        <v>12600000000</v>
      </c>
    </row>
    <row r="110" spans="3:16" ht="15.5" x14ac:dyDescent="0.35">
      <c r="C110" t="s">
        <v>129</v>
      </c>
      <c r="D110" s="5">
        <v>55691574167</v>
      </c>
      <c r="E110" s="5">
        <v>55691574167</v>
      </c>
      <c r="F110" s="5">
        <v>55691574167</v>
      </c>
      <c r="G110" s="5">
        <v>55691574167</v>
      </c>
      <c r="I110" s="5">
        <v>55691574167</v>
      </c>
      <c r="J110" s="5">
        <v>55691574167</v>
      </c>
      <c r="K110" s="5">
        <v>55691574167</v>
      </c>
      <c r="L110" s="5">
        <v>55691574167</v>
      </c>
      <c r="M110" s="5">
        <v>55644052167</v>
      </c>
      <c r="N110" s="5">
        <v>2628526500</v>
      </c>
      <c r="O110" s="5">
        <v>2628526500</v>
      </c>
      <c r="P110" s="5">
        <v>2628526500</v>
      </c>
    </row>
    <row r="111" spans="3:16" ht="15.5" x14ac:dyDescent="0.35">
      <c r="C111" t="s">
        <v>130</v>
      </c>
      <c r="D111" s="5">
        <v>38700428062</v>
      </c>
      <c r="E111" s="5">
        <v>38711414440</v>
      </c>
      <c r="F111" s="5">
        <v>38622190085</v>
      </c>
      <c r="G111" s="5">
        <v>32033811203</v>
      </c>
      <c r="I111" s="5">
        <v>38622190085</v>
      </c>
      <c r="J111" s="5">
        <v>30017367524</v>
      </c>
      <c r="K111" s="5">
        <v>23887852289</v>
      </c>
      <c r="L111" s="5">
        <v>16450421982</v>
      </c>
      <c r="M111" s="5">
        <v>9878055022</v>
      </c>
      <c r="N111" s="5">
        <v>36227941287</v>
      </c>
      <c r="O111" s="5">
        <v>30477186920</v>
      </c>
      <c r="P111" s="5">
        <v>26885189613</v>
      </c>
    </row>
    <row r="112" spans="3:16" ht="15.5" x14ac:dyDescent="0.35">
      <c r="C112" t="s">
        <v>257</v>
      </c>
      <c r="D112" s="5">
        <v>1400000000</v>
      </c>
      <c r="E112" s="5">
        <v>1400000000</v>
      </c>
      <c r="F112" s="5">
        <v>1400000000</v>
      </c>
      <c r="G112" s="5">
        <v>1200000000</v>
      </c>
      <c r="I112" s="5">
        <v>1400000000</v>
      </c>
      <c r="J112" s="5">
        <v>1200000000</v>
      </c>
      <c r="K112" s="5">
        <v>1000000000</v>
      </c>
      <c r="L112" s="5">
        <v>1000000000</v>
      </c>
      <c r="M112" s="5">
        <v>646285270</v>
      </c>
    </row>
    <row r="113" spans="2:16" ht="15.5" x14ac:dyDescent="0.35">
      <c r="C113" t="s">
        <v>258</v>
      </c>
      <c r="D113" s="5">
        <v>37300428062</v>
      </c>
      <c r="E113" s="5">
        <v>37311414440</v>
      </c>
      <c r="F113" s="5">
        <v>37222190085</v>
      </c>
      <c r="G113" s="5">
        <v>30833811203</v>
      </c>
      <c r="I113" s="5">
        <v>37222190085</v>
      </c>
      <c r="J113" s="5">
        <v>28817367524</v>
      </c>
      <c r="K113" s="5">
        <v>22887852289</v>
      </c>
      <c r="L113" s="5">
        <v>15450421982</v>
      </c>
      <c r="M113" s="5">
        <v>9231769752</v>
      </c>
      <c r="N113" s="5">
        <v>36227941287</v>
      </c>
      <c r="O113" s="5">
        <v>30477186920</v>
      </c>
      <c r="P113" s="5">
        <v>26885189613</v>
      </c>
    </row>
    <row r="114" spans="2:16" ht="15.5" x14ac:dyDescent="0.35">
      <c r="C114" t="s">
        <v>259</v>
      </c>
      <c r="D114" s="5">
        <v>38700428062</v>
      </c>
      <c r="E114" s="5">
        <v>38711414440</v>
      </c>
      <c r="F114" s="5">
        <v>38622190085</v>
      </c>
      <c r="G114" s="5">
        <v>32033811203</v>
      </c>
      <c r="I114" s="5">
        <v>38622190085</v>
      </c>
      <c r="J114" s="5">
        <v>30017367524</v>
      </c>
      <c r="K114" s="5">
        <v>23887852289</v>
      </c>
      <c r="L114" s="5">
        <v>16450421982</v>
      </c>
      <c r="M114" s="5">
        <v>9878055022</v>
      </c>
      <c r="N114" s="5">
        <v>36227941287</v>
      </c>
      <c r="O114" s="5">
        <v>30477186920</v>
      </c>
      <c r="P114" s="5">
        <v>26885189613</v>
      </c>
    </row>
    <row r="115" spans="2:16" ht="15.5" x14ac:dyDescent="0.35">
      <c r="C115" t="s">
        <v>10</v>
      </c>
      <c r="D115" s="5">
        <v>170963562140</v>
      </c>
      <c r="E115" s="5">
        <v>170974548518</v>
      </c>
      <c r="F115" s="5">
        <v>170885324163</v>
      </c>
      <c r="G115" s="5">
        <v>164892860661</v>
      </c>
      <c r="I115" s="5">
        <v>170885324163</v>
      </c>
      <c r="J115" s="5">
        <v>162876416982</v>
      </c>
      <c r="K115" s="5">
        <v>156454877731</v>
      </c>
      <c r="L115" s="5">
        <v>149151859114</v>
      </c>
      <c r="M115" s="5">
        <v>140012637770</v>
      </c>
      <c r="N115" s="5">
        <v>51047390787</v>
      </c>
      <c r="O115" s="5">
        <v>45437425670</v>
      </c>
      <c r="P115" s="5">
        <v>42321760863</v>
      </c>
    </row>
    <row r="116" spans="2:16" ht="15.5" x14ac:dyDescent="0.35">
      <c r="C116" t="s">
        <v>132</v>
      </c>
      <c r="D116" s="5">
        <v>308525570012</v>
      </c>
      <c r="E116" s="5">
        <v>309260853357</v>
      </c>
      <c r="F116" s="5">
        <v>299371243621</v>
      </c>
      <c r="G116" s="5">
        <v>285112644592</v>
      </c>
      <c r="I116" s="5">
        <v>299371243621</v>
      </c>
      <c r="J116" s="5">
        <v>278143466044</v>
      </c>
      <c r="K116" s="5">
        <v>264359355793</v>
      </c>
      <c r="L116" s="5">
        <v>269542435102</v>
      </c>
      <c r="M116" s="5">
        <v>262419785855</v>
      </c>
      <c r="N116" s="5">
        <v>206482510614</v>
      </c>
      <c r="O116" s="5">
        <v>199903930389</v>
      </c>
      <c r="P116" s="5">
        <v>203429610170</v>
      </c>
    </row>
    <row r="117" spans="2:16" ht="15.5" x14ac:dyDescent="0.35">
      <c r="C117" t="s">
        <v>133</v>
      </c>
      <c r="D117" s="5">
        <v>1292808150</v>
      </c>
      <c r="E117" s="5">
        <v>1292808150</v>
      </c>
      <c r="F117" s="5">
        <v>1292808150</v>
      </c>
      <c r="G117" s="5">
        <v>1292808150</v>
      </c>
      <c r="I117" s="5">
        <v>1292808150</v>
      </c>
      <c r="J117" s="5">
        <v>1292808150</v>
      </c>
      <c r="K117" s="5">
        <v>1292808150</v>
      </c>
      <c r="L117" s="5">
        <v>1292808150</v>
      </c>
      <c r="M117" s="5">
        <v>1292570540</v>
      </c>
      <c r="N117" s="5">
        <v>12600000</v>
      </c>
      <c r="O117" s="5">
        <v>12600000</v>
      </c>
      <c r="P117" s="5">
        <v>12600000</v>
      </c>
    </row>
    <row r="119" spans="2:16" ht="15.5" x14ac:dyDescent="0.35">
      <c r="B119" t="s">
        <v>134</v>
      </c>
      <c r="C119" t="s">
        <v>135</v>
      </c>
      <c r="D119" s="5">
        <v>11229422662</v>
      </c>
      <c r="E119" s="5">
        <v>-4946096754</v>
      </c>
      <c r="F119" s="5">
        <v>16497185373</v>
      </c>
      <c r="G119" s="5">
        <v>5849164599</v>
      </c>
      <c r="I119" s="5">
        <v>25351165604</v>
      </c>
      <c r="J119" s="5">
        <v>5509570577</v>
      </c>
      <c r="K119" s="5">
        <v>6666933345</v>
      </c>
      <c r="L119" s="5">
        <v>-14257143095</v>
      </c>
      <c r="M119" s="5">
        <v>-4560384501</v>
      </c>
      <c r="N119" s="5">
        <v>11269340102</v>
      </c>
      <c r="O119" s="5">
        <v>7629487901</v>
      </c>
      <c r="P119" s="5">
        <v>5507510551</v>
      </c>
    </row>
    <row r="120" spans="2:16" ht="15.5" x14ac:dyDescent="0.35">
      <c r="C120" t="s">
        <v>136</v>
      </c>
      <c r="D120" s="5">
        <v>59586756059</v>
      </c>
      <c r="E120" s="5">
        <v>40881100258</v>
      </c>
      <c r="F120" s="5">
        <v>47341860924</v>
      </c>
      <c r="G120" s="5">
        <v>47111990289</v>
      </c>
      <c r="I120" s="5">
        <v>188870677299</v>
      </c>
      <c r="J120" s="5">
        <v>170353222710</v>
      </c>
      <c r="K120" s="5">
        <v>158914538766</v>
      </c>
      <c r="L120" s="5">
        <v>148494696636</v>
      </c>
      <c r="M120" s="5">
        <v>131077278226</v>
      </c>
      <c r="N120" s="5">
        <v>121256456079</v>
      </c>
      <c r="O120" s="5">
        <v>133547337895</v>
      </c>
      <c r="P120" s="5">
        <v>131072397287</v>
      </c>
    </row>
    <row r="121" spans="2:16" ht="15.5" x14ac:dyDescent="0.35">
      <c r="C121" t="s">
        <v>137</v>
      </c>
      <c r="D121" s="5">
        <v>-26323843056</v>
      </c>
      <c r="E121" s="5">
        <v>-23059416719</v>
      </c>
      <c r="F121" s="5">
        <v>-21678502735</v>
      </c>
      <c r="G121" s="5">
        <v>-14996908119</v>
      </c>
      <c r="I121" s="5">
        <v>-84593641006</v>
      </c>
      <c r="J121" s="5">
        <v>-85353250643</v>
      </c>
      <c r="K121" s="5">
        <v>-78515714434</v>
      </c>
      <c r="L121" s="5">
        <v>-103240264005</v>
      </c>
      <c r="M121" s="5">
        <v>-85507544027</v>
      </c>
      <c r="N121" s="5">
        <v>-66797183161</v>
      </c>
      <c r="O121" s="5">
        <v>-81891053977</v>
      </c>
      <c r="P121" s="5">
        <v>-76543352585</v>
      </c>
    </row>
    <row r="122" spans="2:16" ht="15.5" x14ac:dyDescent="0.35">
      <c r="C122" t="s">
        <v>533</v>
      </c>
      <c r="D122" s="5">
        <v>-4708454236</v>
      </c>
      <c r="E122" s="5">
        <v>-8099768753</v>
      </c>
      <c r="F122" s="5">
        <v>381339178</v>
      </c>
      <c r="G122" s="5">
        <v>-6143257186</v>
      </c>
      <c r="I122" s="5">
        <v>-19452992614</v>
      </c>
      <c r="J122" s="5">
        <v>-22565532730</v>
      </c>
      <c r="K122" s="5">
        <v>-20083100949</v>
      </c>
      <c r="L122" s="5">
        <v>-10742756328</v>
      </c>
      <c r="M122" s="5">
        <v>-9396627099</v>
      </c>
      <c r="N122" s="5">
        <v>-4038100975</v>
      </c>
      <c r="O122" s="5">
        <v>-5014023682</v>
      </c>
      <c r="P122" s="5">
        <v>-11007180162</v>
      </c>
    </row>
    <row r="123" spans="2:16" ht="15.5" x14ac:dyDescent="0.35">
      <c r="C123" t="s">
        <v>535</v>
      </c>
      <c r="D123" s="5">
        <v>-1982735682</v>
      </c>
      <c r="E123" s="5">
        <v>-574680712</v>
      </c>
      <c r="F123" s="5">
        <v>1589273721</v>
      </c>
      <c r="G123" s="5">
        <v>-2620591436</v>
      </c>
      <c r="I123" s="5">
        <v>-2564081359</v>
      </c>
      <c r="J123" s="5">
        <v>-3621713405</v>
      </c>
      <c r="K123" s="5">
        <v>-4151700640</v>
      </c>
      <c r="L123" s="5">
        <v>-2400177260</v>
      </c>
      <c r="M123" s="5">
        <v>-2173280063</v>
      </c>
      <c r="N123" s="5">
        <v>-1311291112</v>
      </c>
      <c r="O123" s="5">
        <v>-704500506</v>
      </c>
      <c r="P123" s="5">
        <v>-747625952</v>
      </c>
    </row>
    <row r="124" spans="2:16" ht="15.5" x14ac:dyDescent="0.35">
      <c r="C124" t="s">
        <v>139</v>
      </c>
      <c r="D124" s="5">
        <v>-13278462943</v>
      </c>
      <c r="E124" s="5">
        <v>-12353164305</v>
      </c>
      <c r="F124" s="5">
        <v>-10153020263</v>
      </c>
      <c r="G124" s="5">
        <v>-15135626028</v>
      </c>
      <c r="I124" s="5">
        <v>-49825332389</v>
      </c>
      <c r="J124" s="5">
        <v>-46709339319</v>
      </c>
      <c r="K124" s="5">
        <v>-43544673779</v>
      </c>
      <c r="L124" s="5">
        <v>-41789884172</v>
      </c>
      <c r="M124" s="5">
        <v>-34474258736</v>
      </c>
      <c r="N124" s="5">
        <v>-32670190351</v>
      </c>
      <c r="O124" s="5">
        <v>-32955093599</v>
      </c>
      <c r="P124" s="5">
        <v>-31502187590</v>
      </c>
    </row>
    <row r="125" spans="2:16" ht="15.5" x14ac:dyDescent="0.35">
      <c r="C125" t="s">
        <v>536</v>
      </c>
      <c r="D125" s="5">
        <v>-2063837480</v>
      </c>
      <c r="E125" s="5">
        <v>-1740166523</v>
      </c>
      <c r="F125" s="5">
        <v>-983765452</v>
      </c>
      <c r="G125" s="5">
        <v>-2366442921</v>
      </c>
      <c r="I125" s="5">
        <v>-7083464327</v>
      </c>
      <c r="J125" s="5">
        <v>-6593816036</v>
      </c>
      <c r="K125" s="5">
        <v>-5952415619</v>
      </c>
      <c r="L125" s="5">
        <v>-4578757966</v>
      </c>
      <c r="M125" s="5">
        <v>-4085952802</v>
      </c>
      <c r="N125" s="5">
        <v>-5170350378</v>
      </c>
      <c r="O125" s="5">
        <v>-5353178230</v>
      </c>
      <c r="P125" s="5">
        <v>-5764540447</v>
      </c>
    </row>
    <row r="126" spans="2:16" ht="15.5" x14ac:dyDescent="0.35">
      <c r="C126" t="s">
        <v>144</v>
      </c>
      <c r="D126" s="5">
        <v>-4672420341</v>
      </c>
      <c r="E126" s="5">
        <v>15953767353</v>
      </c>
      <c r="F126" s="5">
        <v>-4097381135</v>
      </c>
      <c r="G126" s="5">
        <v>-4793911571</v>
      </c>
      <c r="I126" s="5">
        <v>8020756035</v>
      </c>
      <c r="J126" s="5">
        <v>-3351248974</v>
      </c>
      <c r="K126" s="5">
        <v>-13216430603</v>
      </c>
      <c r="L126" s="5">
        <v>-3967262009</v>
      </c>
      <c r="M126" s="5">
        <v>69678667594</v>
      </c>
      <c r="N126" s="5">
        <v>-5040689366</v>
      </c>
      <c r="O126" s="5">
        <v>-4395155021</v>
      </c>
      <c r="P126" s="5">
        <v>-3053660610</v>
      </c>
    </row>
    <row r="127" spans="2:16" ht="15.5" x14ac:dyDescent="0.35">
      <c r="C127" t="s">
        <v>145</v>
      </c>
      <c r="D127" s="5">
        <v>-13616642567</v>
      </c>
      <c r="E127" s="5">
        <v>-8798330432</v>
      </c>
      <c r="F127" s="5">
        <v>-5751148928</v>
      </c>
      <c r="G127" s="5">
        <v>-2864799366</v>
      </c>
      <c r="I127" s="5">
        <v>-15202318732</v>
      </c>
      <c r="J127" s="5">
        <v>-768197345</v>
      </c>
      <c r="K127" s="5">
        <v>-2476353939</v>
      </c>
      <c r="L127" s="5">
        <v>-4609398699</v>
      </c>
      <c r="M127" s="5">
        <v>-18430386122</v>
      </c>
      <c r="N127" s="5">
        <v>-2013948641</v>
      </c>
      <c r="O127" s="5">
        <v>-2784571298</v>
      </c>
      <c r="P127" s="5">
        <v>-1059861690</v>
      </c>
    </row>
    <row r="128" spans="2:16" ht="15.5" x14ac:dyDescent="0.35">
      <c r="C128" t="s">
        <v>146</v>
      </c>
      <c r="D128" s="5">
        <v>-250307577</v>
      </c>
      <c r="E128" s="5">
        <v>-8798330432</v>
      </c>
      <c r="F128" s="5">
        <v>-5741239018</v>
      </c>
      <c r="G128" s="5">
        <v>-7892246771</v>
      </c>
      <c r="I128" s="5">
        <v>-15292408822</v>
      </c>
      <c r="J128" s="5">
        <v>-768197345</v>
      </c>
      <c r="K128" s="5">
        <v>-2643020605</v>
      </c>
      <c r="L128" s="5">
        <v>-4641398699</v>
      </c>
      <c r="M128" s="5">
        <v>-18653886122</v>
      </c>
      <c r="N128" s="5">
        <v>-2113948641</v>
      </c>
      <c r="O128" s="5">
        <v>-2784571298</v>
      </c>
      <c r="P128" s="5">
        <v>-1060361690</v>
      </c>
    </row>
    <row r="129" spans="3:16" ht="15.5" x14ac:dyDescent="0.35">
      <c r="C129" t="s">
        <v>326</v>
      </c>
      <c r="F129" s="5">
        <v>-9909910</v>
      </c>
      <c r="G129" s="5">
        <v>100000000</v>
      </c>
      <c r="I129" s="5">
        <v>90090090</v>
      </c>
      <c r="K129" s="5">
        <v>166666666</v>
      </c>
      <c r="L129" s="5">
        <v>32000000</v>
      </c>
      <c r="M129" s="5">
        <v>223500000</v>
      </c>
      <c r="N129" s="5">
        <v>100000000</v>
      </c>
      <c r="P129" s="5">
        <v>500000</v>
      </c>
    </row>
    <row r="130" spans="3:16" ht="15.5" x14ac:dyDescent="0.35">
      <c r="C130" t="s">
        <v>763</v>
      </c>
      <c r="D130" s="5">
        <v>-5356800000</v>
      </c>
    </row>
    <row r="131" spans="3:16" ht="15.5" x14ac:dyDescent="0.35">
      <c r="C131" t="s">
        <v>685</v>
      </c>
      <c r="D131" s="5">
        <v>-8009534990</v>
      </c>
      <c r="G131" s="5">
        <v>4927447405</v>
      </c>
    </row>
    <row r="132" spans="3:16" ht="15.5" x14ac:dyDescent="0.35">
      <c r="C132" t="s">
        <v>153</v>
      </c>
      <c r="D132" s="5">
        <v>-4672420341</v>
      </c>
      <c r="E132" s="5">
        <v>15953767353</v>
      </c>
      <c r="F132" s="5">
        <v>-4097381135</v>
      </c>
      <c r="G132" s="5">
        <v>-4793911571</v>
      </c>
      <c r="I132" s="5">
        <v>8020756035</v>
      </c>
      <c r="J132" s="5">
        <v>-3351248974</v>
      </c>
      <c r="K132" s="5">
        <v>-13216430603</v>
      </c>
      <c r="L132" s="5">
        <v>-3967262009</v>
      </c>
      <c r="M132" s="5">
        <v>69678667594</v>
      </c>
      <c r="N132" s="5">
        <v>-5040689366</v>
      </c>
      <c r="O132" s="5">
        <v>-4395155021</v>
      </c>
      <c r="P132" s="5">
        <v>-3053660610</v>
      </c>
    </row>
    <row r="133" spans="3:16" ht="15.5" x14ac:dyDescent="0.35">
      <c r="C133" t="s">
        <v>512</v>
      </c>
      <c r="E133" s="5">
        <v>-1652211250</v>
      </c>
      <c r="F133" s="5">
        <v>-4427098148</v>
      </c>
      <c r="G133" s="5">
        <v>-720872991</v>
      </c>
      <c r="I133" s="5">
        <v>-5369021139</v>
      </c>
      <c r="J133" s="5">
        <v>-2303401511</v>
      </c>
      <c r="K133" s="5">
        <v>-3207705722</v>
      </c>
      <c r="L133" s="5">
        <v>-1232509983</v>
      </c>
      <c r="M133" s="5">
        <v>-3224828531</v>
      </c>
      <c r="N133" s="5">
        <v>-4131939019</v>
      </c>
      <c r="O133" s="5">
        <v>-3666886084</v>
      </c>
      <c r="P133" s="5">
        <v>-3254175212</v>
      </c>
    </row>
    <row r="134" spans="3:16" ht="15.5" x14ac:dyDescent="0.35">
      <c r="C134" t="s">
        <v>764</v>
      </c>
      <c r="M134" s="5">
        <v>19500000000</v>
      </c>
    </row>
    <row r="135" spans="3:16" ht="15.5" x14ac:dyDescent="0.35">
      <c r="C135" t="s">
        <v>270</v>
      </c>
    </row>
    <row r="136" spans="3:16" ht="15.5" x14ac:dyDescent="0.35">
      <c r="C136" t="s">
        <v>765</v>
      </c>
      <c r="D136" s="5">
        <v>-1939212225</v>
      </c>
      <c r="M136" s="5">
        <v>56550000000</v>
      </c>
    </row>
    <row r="137" spans="3:16" ht="15.5" x14ac:dyDescent="0.35">
      <c r="C137" t="s">
        <v>712</v>
      </c>
      <c r="F137" s="5">
        <v>-1939212225</v>
      </c>
      <c r="G137" s="5">
        <v>-1939212225</v>
      </c>
      <c r="I137" s="5">
        <v>-3878424450</v>
      </c>
      <c r="J137" s="5">
        <v>-3232020375</v>
      </c>
      <c r="K137" s="5">
        <v>-2068493040</v>
      </c>
      <c r="L137" s="5">
        <v>-1292570807</v>
      </c>
    </row>
    <row r="138" spans="3:16" ht="15.5" x14ac:dyDescent="0.35">
      <c r="C138" t="s">
        <v>714</v>
      </c>
      <c r="L138" s="5">
        <v>11880500</v>
      </c>
    </row>
    <row r="139" spans="3:16" ht="15.5" x14ac:dyDescent="0.35">
      <c r="C139" t="s">
        <v>279</v>
      </c>
      <c r="M139" s="5">
        <v>-3534474333</v>
      </c>
    </row>
    <row r="140" spans="3:16" ht="15.5" x14ac:dyDescent="0.35">
      <c r="C140" t="s">
        <v>766</v>
      </c>
    </row>
    <row r="141" spans="3:16" ht="15.5" x14ac:dyDescent="0.35">
      <c r="C141" t="s">
        <v>338</v>
      </c>
      <c r="J141" s="5">
        <v>342160000</v>
      </c>
      <c r="K141" s="5">
        <v>1376000000</v>
      </c>
    </row>
    <row r="142" spans="3:16" ht="15.5" x14ac:dyDescent="0.35">
      <c r="C142" t="s">
        <v>339</v>
      </c>
      <c r="F142" s="5">
        <v>-1556845459</v>
      </c>
      <c r="I142" s="5">
        <v>-1556845459</v>
      </c>
      <c r="J142" s="5">
        <v>-1522803635</v>
      </c>
      <c r="K142" s="5">
        <v>-1311540096</v>
      </c>
    </row>
    <row r="143" spans="3:16" ht="15.5" x14ac:dyDescent="0.35">
      <c r="C143" t="s">
        <v>628</v>
      </c>
      <c r="D143" s="5">
        <v>-275545803</v>
      </c>
      <c r="E143" s="5">
        <v>-181758460</v>
      </c>
      <c r="F143" s="5">
        <v>30424270</v>
      </c>
      <c r="G143" s="5">
        <v>-293718794</v>
      </c>
      <c r="L143" s="5">
        <v>-11995003052</v>
      </c>
      <c r="N143" s="5">
        <v>-178867366</v>
      </c>
      <c r="O143" s="5">
        <v>-483192670</v>
      </c>
      <c r="P143" s="5">
        <v>-435242703</v>
      </c>
    </row>
    <row r="144" spans="3:16" ht="15.5" x14ac:dyDescent="0.35">
      <c r="C144" t="s">
        <v>336</v>
      </c>
      <c r="D144" s="5">
        <v>7630579999</v>
      </c>
      <c r="E144" s="5">
        <v>45369238931</v>
      </c>
      <c r="F144" s="5">
        <v>14717359593</v>
      </c>
      <c r="G144" s="5">
        <v>2876025777</v>
      </c>
      <c r="I144" s="5">
        <v>67207337845</v>
      </c>
      <c r="J144" s="5">
        <v>76620432807</v>
      </c>
      <c r="K144" s="5">
        <v>45824331705</v>
      </c>
      <c r="L144" s="5">
        <v>68829023450</v>
      </c>
      <c r="M144" s="5">
        <v>58335604117</v>
      </c>
      <c r="N144" s="5">
        <v>1459689438</v>
      </c>
      <c r="O144" s="5">
        <v>9647021986</v>
      </c>
      <c r="P144" s="5">
        <v>8785093937</v>
      </c>
    </row>
    <row r="145" spans="2:16" ht="15.5" x14ac:dyDescent="0.35">
      <c r="C145" t="s">
        <v>274</v>
      </c>
      <c r="D145" s="5">
        <v>-10088242312</v>
      </c>
      <c r="E145" s="5">
        <v>-27581501868</v>
      </c>
      <c r="F145" s="5">
        <v>-10922009166</v>
      </c>
      <c r="G145" s="5">
        <v>-4716133338</v>
      </c>
      <c r="I145" s="5">
        <v>-48382290762</v>
      </c>
      <c r="J145" s="5">
        <v>-73255616260</v>
      </c>
      <c r="K145" s="5">
        <v>-53829023450</v>
      </c>
      <c r="L145" s="5">
        <v>-58335604117</v>
      </c>
      <c r="M145" s="5">
        <v>-57947633659</v>
      </c>
      <c r="N145" s="5">
        <v>-2189572419</v>
      </c>
      <c r="O145" s="5">
        <v>-9892098253</v>
      </c>
      <c r="P145" s="5">
        <v>-8149336632</v>
      </c>
    </row>
    <row r="146" spans="2:16" ht="15.5" x14ac:dyDescent="0.35">
      <c r="C146" t="s">
        <v>647</v>
      </c>
      <c r="D146" s="5">
        <v>-7059640246</v>
      </c>
      <c r="E146" s="5">
        <v>2209340167</v>
      </c>
      <c r="F146" s="5">
        <v>6648655310</v>
      </c>
      <c r="G146" s="5">
        <v>-1809546338</v>
      </c>
      <c r="I146" s="5">
        <v>18169602907</v>
      </c>
      <c r="J146" s="5">
        <v>1390124258</v>
      </c>
      <c r="K146" s="5">
        <v>-9025851197</v>
      </c>
      <c r="L146" s="5">
        <v>-22833803803</v>
      </c>
      <c r="M146" s="5">
        <v>46687896971</v>
      </c>
      <c r="N146" s="5">
        <v>4214702095</v>
      </c>
      <c r="O146" s="5">
        <v>449761582</v>
      </c>
      <c r="P146" s="5">
        <v>1393988251</v>
      </c>
    </row>
    <row r="147" spans="2:16" ht="15.5" x14ac:dyDescent="0.35">
      <c r="C147" t="s">
        <v>557</v>
      </c>
      <c r="E147" s="5">
        <v>44365473307</v>
      </c>
      <c r="I147" s="5">
        <v>26195870400</v>
      </c>
      <c r="J147" s="5">
        <v>24805746142</v>
      </c>
      <c r="K147" s="5">
        <v>33831597339</v>
      </c>
      <c r="L147" s="5">
        <v>56665401142</v>
      </c>
      <c r="M147" s="5">
        <v>9977504171</v>
      </c>
      <c r="N147" s="5">
        <v>5762802076</v>
      </c>
      <c r="O147" s="5">
        <v>5313040494</v>
      </c>
      <c r="P147" s="5">
        <v>3919052243</v>
      </c>
    </row>
    <row r="148" spans="2:16" ht="15.5" x14ac:dyDescent="0.35">
      <c r="C148" t="s">
        <v>558</v>
      </c>
      <c r="D148" s="5">
        <v>-7059640246</v>
      </c>
      <c r="E148" s="5">
        <v>46574813474</v>
      </c>
      <c r="F148" s="5">
        <v>6648655310</v>
      </c>
      <c r="G148" s="5">
        <v>-1809546338</v>
      </c>
      <c r="I148" s="5">
        <v>44365473307</v>
      </c>
      <c r="J148" s="5">
        <v>26195870400</v>
      </c>
      <c r="K148" s="5">
        <v>24805746142</v>
      </c>
      <c r="L148" s="5">
        <v>33831597339</v>
      </c>
      <c r="M148" s="5">
        <v>56665401142</v>
      </c>
      <c r="N148" s="5">
        <v>9977504171</v>
      </c>
      <c r="O148" s="5">
        <v>5762802076</v>
      </c>
      <c r="P148" s="5">
        <v>5313040494</v>
      </c>
    </row>
    <row r="150" spans="2:16" ht="15.5" x14ac:dyDescent="0.35">
      <c r="B150" t="s">
        <v>167</v>
      </c>
      <c r="C150" t="s">
        <v>12</v>
      </c>
      <c r="D150" s="5">
        <v>1290000000</v>
      </c>
      <c r="E150" s="5">
        <v>1290000000</v>
      </c>
      <c r="F150" s="5">
        <v>1290000000</v>
      </c>
      <c r="G150" s="5">
        <v>1290000000</v>
      </c>
      <c r="I150" s="5">
        <v>1290000000</v>
      </c>
      <c r="J150" s="5">
        <v>1290000000</v>
      </c>
      <c r="K150" s="5">
        <v>1290000000</v>
      </c>
      <c r="L150" s="5">
        <v>1290000000</v>
      </c>
      <c r="M150" s="5">
        <v>1290000000</v>
      </c>
      <c r="N150" s="5">
        <v>10000000</v>
      </c>
      <c r="O150" s="5">
        <v>10000000</v>
      </c>
      <c r="P150" s="5">
        <v>10000000</v>
      </c>
    </row>
    <row r="151" spans="2:16" ht="15.5" x14ac:dyDescent="0.35">
      <c r="C151" t="s">
        <v>168</v>
      </c>
      <c r="D151" s="6">
        <v>1.49</v>
      </c>
      <c r="E151" s="6">
        <v>7.0000000000000007E-2</v>
      </c>
      <c r="F151" s="6">
        <v>5.0999999999999996</v>
      </c>
      <c r="G151" s="6">
        <v>0.38</v>
      </c>
    </row>
    <row r="152" spans="2:16" ht="15.5" x14ac:dyDescent="0.35">
      <c r="C152" t="s">
        <v>169</v>
      </c>
      <c r="D152" s="6">
        <v>55.7</v>
      </c>
      <c r="E152" s="5">
        <v>1200</v>
      </c>
      <c r="F152" s="6">
        <v>14.71</v>
      </c>
      <c r="G152" s="6">
        <v>186.84</v>
      </c>
    </row>
    <row r="153" spans="2:16" ht="15.5" x14ac:dyDescent="0.35">
      <c r="C153" t="s">
        <v>63</v>
      </c>
      <c r="D153" s="6">
        <v>1.76</v>
      </c>
      <c r="E153" s="6">
        <v>4.17</v>
      </c>
      <c r="F153" s="6">
        <v>1.61</v>
      </c>
      <c r="G153" s="6">
        <v>2.41</v>
      </c>
    </row>
    <row r="154" spans="2:16" ht="15.5" x14ac:dyDescent="0.35">
      <c r="C154" t="s">
        <v>170</v>
      </c>
      <c r="D154" s="5">
        <v>5390000000</v>
      </c>
      <c r="E154" s="5">
        <v>2680000000</v>
      </c>
      <c r="F154" s="5">
        <v>11340000000</v>
      </c>
      <c r="G154" s="5">
        <v>3450000000</v>
      </c>
    </row>
    <row r="155" spans="2:16" ht="15.5" x14ac:dyDescent="0.35">
      <c r="C155" t="s">
        <v>171</v>
      </c>
      <c r="D155" s="6">
        <v>6.1999999999999998E-3</v>
      </c>
      <c r="E155" s="6">
        <v>2.9999999999999997E-4</v>
      </c>
      <c r="F155" s="6">
        <v>2.2000000000000002E-2</v>
      </c>
      <c r="G155" s="6">
        <v>1.7000000000000001E-3</v>
      </c>
    </row>
    <row r="156" spans="2:16" ht="15.5" x14ac:dyDescent="0.35">
      <c r="C156" t="s">
        <v>172</v>
      </c>
      <c r="D156" s="6">
        <v>1.1299999999999999E-2</v>
      </c>
      <c r="E156" s="6">
        <v>5.0000000000000001E-4</v>
      </c>
      <c r="F156" s="6">
        <v>3.8599999999999995E-2</v>
      </c>
      <c r="G156" s="6">
        <v>3.0000000000000001E-3</v>
      </c>
    </row>
    <row r="157" spans="2:16" ht="15.5" x14ac:dyDescent="0.35">
      <c r="C157" t="s">
        <v>173</v>
      </c>
      <c r="D157" s="6">
        <v>2.0199999999999999E-2</v>
      </c>
      <c r="E157" s="6">
        <v>7.9000000000000008E-3</v>
      </c>
      <c r="F157" s="6">
        <v>4.5499999999999999E-2</v>
      </c>
      <c r="G157" s="6">
        <v>1.11E-2</v>
      </c>
    </row>
    <row r="158" spans="2:16" ht="15.5" x14ac:dyDescent="0.35">
      <c r="C158" t="s">
        <v>174</v>
      </c>
      <c r="D158" s="6">
        <v>2.06</v>
      </c>
      <c r="E158" s="6">
        <v>0.94</v>
      </c>
      <c r="F158" s="6">
        <v>9.39</v>
      </c>
      <c r="G158" s="6">
        <v>0.93</v>
      </c>
    </row>
    <row r="159" spans="2:16" ht="15.5" x14ac:dyDescent="0.35">
      <c r="C159" t="s">
        <v>175</v>
      </c>
      <c r="D159" s="5">
        <v>171000000000</v>
      </c>
      <c r="E159" s="5">
        <v>171000000000</v>
      </c>
      <c r="F159" s="5">
        <v>171000000000</v>
      </c>
      <c r="G159" s="5">
        <v>165000000000</v>
      </c>
    </row>
    <row r="160" spans="2:16" ht="15.5" x14ac:dyDescent="0.35">
      <c r="C160" t="s">
        <v>176</v>
      </c>
      <c r="D160" s="6">
        <v>0.63</v>
      </c>
      <c r="E160" s="6">
        <v>0.64</v>
      </c>
      <c r="F160" s="6">
        <v>0.56999999999999995</v>
      </c>
      <c r="G160" s="6">
        <v>0.56000000000000005</v>
      </c>
    </row>
    <row r="161" spans="3:16" ht="15.5" x14ac:dyDescent="0.35">
      <c r="C161" t="s">
        <v>177</v>
      </c>
      <c r="D161" s="6">
        <v>132.24</v>
      </c>
      <c r="E161" s="6">
        <v>132.25</v>
      </c>
      <c r="F161" s="6">
        <v>132.18</v>
      </c>
      <c r="G161" s="6">
        <v>127.55</v>
      </c>
    </row>
    <row r="162" spans="3:16" ht="15.5" x14ac:dyDescent="0.35">
      <c r="C162" t="s">
        <v>178</v>
      </c>
      <c r="D162" s="6">
        <v>0.63</v>
      </c>
      <c r="E162" s="6">
        <v>0.64</v>
      </c>
      <c r="F162" s="6">
        <v>0.56999999999999995</v>
      </c>
      <c r="G162" s="6">
        <v>0.56000000000000005</v>
      </c>
    </row>
    <row r="163" spans="3:16" ht="15.5" x14ac:dyDescent="0.35">
      <c r="C163" t="s">
        <v>179</v>
      </c>
      <c r="D163" s="6">
        <v>132.24</v>
      </c>
      <c r="E163" s="6">
        <v>132.25</v>
      </c>
      <c r="F163" s="6">
        <v>132.18</v>
      </c>
      <c r="G163" s="6">
        <v>127.55</v>
      </c>
    </row>
    <row r="164" spans="3:16" ht="15.5" x14ac:dyDescent="0.35">
      <c r="C164" t="s">
        <v>180</v>
      </c>
      <c r="D164" s="5">
        <v>85000000000</v>
      </c>
      <c r="E164" s="5">
        <v>90000000000</v>
      </c>
      <c r="F164" s="5">
        <v>74000000000</v>
      </c>
      <c r="G164" s="5">
        <v>73000000000</v>
      </c>
    </row>
    <row r="165" spans="3:16" ht="15.5" x14ac:dyDescent="0.35">
      <c r="C165" t="s">
        <v>181</v>
      </c>
      <c r="D165" s="5">
        <v>14000000000</v>
      </c>
      <c r="E165" s="5">
        <v>12000000000</v>
      </c>
      <c r="F165" s="5">
        <v>10000000000</v>
      </c>
      <c r="G165" s="5">
        <v>8000000000</v>
      </c>
    </row>
    <row r="166" spans="3:16" ht="15.5" x14ac:dyDescent="0.35">
      <c r="C166" t="s">
        <v>182</v>
      </c>
      <c r="D166" s="5">
        <v>171000000000</v>
      </c>
      <c r="E166" s="5">
        <v>171000000000</v>
      </c>
      <c r="F166" s="5">
        <v>171000000000</v>
      </c>
      <c r="G166" s="5">
        <v>165000000000</v>
      </c>
    </row>
    <row r="167" spans="3:16" ht="15.5" x14ac:dyDescent="0.35">
      <c r="C167" t="s">
        <v>24</v>
      </c>
      <c r="D167" s="5">
        <v>99000000000</v>
      </c>
      <c r="E167" s="5">
        <v>102000000000</v>
      </c>
      <c r="F167" s="5">
        <v>84000000000</v>
      </c>
      <c r="G167" s="5">
        <v>81000000000</v>
      </c>
    </row>
    <row r="168" spans="3:16" ht="15.5" x14ac:dyDescent="0.35">
      <c r="C168" t="s">
        <v>21</v>
      </c>
      <c r="D168" s="5">
        <v>60000000000</v>
      </c>
      <c r="E168" s="5">
        <v>55000000000</v>
      </c>
      <c r="F168" s="5">
        <v>40000000000</v>
      </c>
      <c r="G168" s="5">
        <v>43000000000</v>
      </c>
    </row>
    <row r="169" spans="3:16" ht="15.5" x14ac:dyDescent="0.35">
      <c r="C169" t="s">
        <v>183</v>
      </c>
      <c r="D169" s="5">
        <v>89000000000</v>
      </c>
      <c r="E169" s="5">
        <v>86000000000</v>
      </c>
      <c r="F169" s="5">
        <v>91000000000</v>
      </c>
      <c r="G169" s="5">
        <v>89000000000</v>
      </c>
    </row>
    <row r="170" spans="3:16" ht="15.5" x14ac:dyDescent="0.35">
      <c r="C170" t="s">
        <v>184</v>
      </c>
      <c r="D170" s="5">
        <v>11000000000</v>
      </c>
      <c r="E170" s="5">
        <v>-5000000000</v>
      </c>
      <c r="F170" s="5">
        <v>16000000000</v>
      </c>
      <c r="G170" s="5">
        <v>6000000000</v>
      </c>
    </row>
    <row r="171" spans="3:16" ht="15.5" x14ac:dyDescent="0.35">
      <c r="C171" t="s">
        <v>185</v>
      </c>
      <c r="D171" s="5">
        <v>0</v>
      </c>
      <c r="E171" s="5">
        <v>-9000000000</v>
      </c>
      <c r="F171" s="5">
        <v>-6000000000</v>
      </c>
      <c r="G171" s="5">
        <v>-8000000000</v>
      </c>
    </row>
    <row r="172" spans="3:16" ht="15.5" x14ac:dyDescent="0.35">
      <c r="C172" t="s">
        <v>13</v>
      </c>
      <c r="D172" s="5">
        <v>11000000000</v>
      </c>
      <c r="E172" s="5">
        <v>-14000000000</v>
      </c>
      <c r="F172" s="5">
        <v>11000000000</v>
      </c>
      <c r="G172" s="5">
        <v>-2000000000</v>
      </c>
    </row>
    <row r="173" spans="3:16" ht="15.5" x14ac:dyDescent="0.35">
      <c r="C173" t="s">
        <v>16</v>
      </c>
      <c r="D173" s="6">
        <v>8.49</v>
      </c>
      <c r="E173" s="6">
        <v>-10.63</v>
      </c>
      <c r="F173" s="6">
        <v>8.32</v>
      </c>
      <c r="G173" s="6">
        <v>-1.58</v>
      </c>
    </row>
    <row r="174" spans="3:16" ht="15.5" x14ac:dyDescent="0.35">
      <c r="C174" t="s">
        <v>48</v>
      </c>
      <c r="I174" s="6">
        <v>8.16</v>
      </c>
      <c r="J174" s="6">
        <v>8.74</v>
      </c>
      <c r="K174" s="6">
        <v>7.35</v>
      </c>
      <c r="L174" s="6">
        <v>6.08</v>
      </c>
      <c r="M174" s="6">
        <v>4.78</v>
      </c>
      <c r="N174" s="6">
        <v>456.41</v>
      </c>
      <c r="O174" s="6">
        <v>285.08</v>
      </c>
      <c r="P174" s="6">
        <v>225.47</v>
      </c>
    </row>
    <row r="175" spans="3:16" ht="15.5" x14ac:dyDescent="0.35">
      <c r="C175" t="s">
        <v>62</v>
      </c>
      <c r="I175" s="6">
        <v>9.19</v>
      </c>
      <c r="J175" s="6">
        <v>5.95</v>
      </c>
      <c r="K175" s="6">
        <v>6.8</v>
      </c>
      <c r="L175" s="6">
        <v>9.0500000000000007</v>
      </c>
      <c r="M175" s="6">
        <v>15.06</v>
      </c>
      <c r="N175" s="5">
        <v>0</v>
      </c>
      <c r="O175" s="5">
        <v>0</v>
      </c>
      <c r="P175" s="5">
        <v>0</v>
      </c>
    </row>
    <row r="176" spans="3:16" ht="15.5" x14ac:dyDescent="0.35">
      <c r="C176" t="s">
        <v>65</v>
      </c>
      <c r="I176" s="6">
        <v>0.52</v>
      </c>
      <c r="J176" s="6">
        <v>0.36</v>
      </c>
      <c r="K176" s="6">
        <v>0.4</v>
      </c>
      <c r="L176" s="6">
        <v>0.46</v>
      </c>
      <c r="M176" s="6">
        <v>0.67</v>
      </c>
      <c r="N176" s="5">
        <v>0</v>
      </c>
      <c r="O176" s="5">
        <v>0</v>
      </c>
      <c r="P176" s="5">
        <v>0</v>
      </c>
    </row>
    <row r="177" spans="3:16" ht="15.5" x14ac:dyDescent="0.35">
      <c r="C177" t="s">
        <v>186</v>
      </c>
      <c r="I177" s="5">
        <v>25310000000</v>
      </c>
      <c r="J177" s="5">
        <v>25220000000</v>
      </c>
      <c r="K177" s="5">
        <v>23330000000</v>
      </c>
      <c r="L177" s="5">
        <v>20120000000</v>
      </c>
      <c r="M177" s="5">
        <v>18520000000</v>
      </c>
      <c r="N177" s="5">
        <v>15660000000</v>
      </c>
      <c r="O177" s="5">
        <v>12440000000</v>
      </c>
      <c r="P177" s="5">
        <v>12730000000</v>
      </c>
    </row>
    <row r="178" spans="3:16" ht="15.5" x14ac:dyDescent="0.35">
      <c r="C178" t="s">
        <v>187</v>
      </c>
      <c r="I178" s="6">
        <v>3.5200000000000002E-2</v>
      </c>
      <c r="J178" s="6">
        <v>4.0599999999999997E-2</v>
      </c>
      <c r="K178" s="6">
        <v>3.6000000000000004E-2</v>
      </c>
      <c r="L178" s="6">
        <v>2.92E-2</v>
      </c>
      <c r="M178" s="6">
        <v>2.35E-2</v>
      </c>
      <c r="N178" s="6">
        <v>2.7900000000000001E-2</v>
      </c>
      <c r="O178" s="6">
        <v>1.8000000000000002E-2</v>
      </c>
      <c r="P178" s="6">
        <v>1.3999999999999999E-2</v>
      </c>
    </row>
    <row r="179" spans="3:16" ht="15.5" x14ac:dyDescent="0.35">
      <c r="C179" t="s">
        <v>188</v>
      </c>
      <c r="I179" s="6">
        <v>6.1699999999999998E-2</v>
      </c>
      <c r="J179" s="6">
        <v>6.9400000000000003E-2</v>
      </c>
      <c r="K179" s="6">
        <v>6.08E-2</v>
      </c>
      <c r="L179" s="6">
        <v>5.2699999999999997E-2</v>
      </c>
      <c r="M179" s="6">
        <v>4.41E-2</v>
      </c>
      <c r="N179" s="6">
        <v>0.11269999999999999</v>
      </c>
      <c r="O179" s="6">
        <v>7.9100000000000004E-2</v>
      </c>
      <c r="P179" s="6">
        <v>6.7099999999999993E-2</v>
      </c>
    </row>
    <row r="180" spans="3:16" ht="15.5" x14ac:dyDescent="0.35">
      <c r="C180" t="s">
        <v>189</v>
      </c>
      <c r="I180" s="6">
        <v>9.849999999999999E-2</v>
      </c>
      <c r="J180" s="6">
        <v>0.1074</v>
      </c>
      <c r="K180" s="6">
        <v>0.1018</v>
      </c>
      <c r="L180" s="6">
        <v>8.77E-2</v>
      </c>
      <c r="M180" s="6">
        <v>9.6799999999999997E-2</v>
      </c>
      <c r="N180" s="6">
        <v>0.1024</v>
      </c>
      <c r="O180" s="6">
        <v>7.9500000000000001E-2</v>
      </c>
      <c r="P180" s="6">
        <v>0.1641</v>
      </c>
    </row>
    <row r="181" spans="3:16" ht="15.5" x14ac:dyDescent="0.35">
      <c r="C181" t="s">
        <v>190</v>
      </c>
      <c r="I181" s="6">
        <v>2.76</v>
      </c>
      <c r="J181" s="6">
        <v>3.05</v>
      </c>
      <c r="K181" s="6">
        <v>3.11</v>
      </c>
      <c r="L181" s="6">
        <v>3.39</v>
      </c>
    </row>
    <row r="182" spans="3:16" ht="15.5" x14ac:dyDescent="0.35">
      <c r="C182" t="s">
        <v>59</v>
      </c>
      <c r="I182" s="6">
        <v>0.56999999999999995</v>
      </c>
      <c r="J182" s="6">
        <v>0.41</v>
      </c>
      <c r="K182" s="6">
        <v>0.41</v>
      </c>
      <c r="L182" s="6">
        <v>0.48</v>
      </c>
      <c r="M182" s="6">
        <v>0.66</v>
      </c>
      <c r="N182" s="5">
        <v>0</v>
      </c>
      <c r="O182" s="5">
        <v>0</v>
      </c>
      <c r="P182" s="5">
        <v>0</v>
      </c>
    </row>
    <row r="183" spans="3:16" ht="15.5" x14ac:dyDescent="0.35">
      <c r="C183" t="s">
        <v>56</v>
      </c>
      <c r="I183" s="6">
        <v>132.18</v>
      </c>
      <c r="J183" s="6">
        <v>125.99</v>
      </c>
      <c r="K183" s="6">
        <v>121.02</v>
      </c>
      <c r="L183" s="6">
        <v>115.37</v>
      </c>
      <c r="M183" s="6">
        <v>108.32</v>
      </c>
      <c r="N183" s="6">
        <v>4051.38</v>
      </c>
      <c r="O183" s="6">
        <v>3606.14</v>
      </c>
      <c r="P183" s="6">
        <v>3358.87</v>
      </c>
    </row>
    <row r="184" spans="3:16" ht="15.5" x14ac:dyDescent="0.35">
      <c r="C184" t="s">
        <v>191</v>
      </c>
      <c r="I184" s="6">
        <v>0.56999999999999995</v>
      </c>
      <c r="J184" s="6">
        <v>0.41</v>
      </c>
      <c r="K184" s="6">
        <v>0.41</v>
      </c>
      <c r="L184" s="6">
        <v>0.48</v>
      </c>
      <c r="M184" s="6">
        <v>0.66</v>
      </c>
      <c r="N184" s="5">
        <v>0</v>
      </c>
      <c r="O184" s="5">
        <v>0</v>
      </c>
      <c r="P184" s="5">
        <v>0</v>
      </c>
    </row>
    <row r="185" spans="3:16" ht="15.5" x14ac:dyDescent="0.35">
      <c r="C185" t="s">
        <v>192</v>
      </c>
      <c r="I185" s="6">
        <v>132.18</v>
      </c>
      <c r="J185" s="6">
        <v>125.99</v>
      </c>
      <c r="K185" s="6">
        <v>121.02</v>
      </c>
      <c r="L185" s="6">
        <v>115.37</v>
      </c>
      <c r="M185" s="6">
        <v>108.32</v>
      </c>
      <c r="N185" s="6">
        <v>4051.38</v>
      </c>
      <c r="O185" s="6">
        <v>3606.14</v>
      </c>
      <c r="P185" s="6">
        <v>3358.87</v>
      </c>
    </row>
    <row r="186" spans="3:16" ht="15.5" x14ac:dyDescent="0.35">
      <c r="C186" t="s">
        <v>193</v>
      </c>
      <c r="I186" s="5">
        <v>74000000000</v>
      </c>
      <c r="J186" s="5">
        <v>64000000000</v>
      </c>
      <c r="K186" s="5">
        <v>62000000000</v>
      </c>
      <c r="L186" s="5">
        <v>70000000000</v>
      </c>
      <c r="M186" s="5">
        <v>70000000000</v>
      </c>
      <c r="N186" s="5">
        <v>58000000000</v>
      </c>
      <c r="O186" s="5">
        <v>59000000000</v>
      </c>
      <c r="P186" s="5">
        <v>59000000000</v>
      </c>
    </row>
    <row r="187" spans="3:16" ht="15.5" x14ac:dyDescent="0.35">
      <c r="C187" t="s">
        <v>194</v>
      </c>
      <c r="I187" s="5">
        <v>10000000000</v>
      </c>
      <c r="J187" s="5">
        <v>2000000000</v>
      </c>
      <c r="K187" s="5">
        <v>1000000000</v>
      </c>
      <c r="L187" s="5">
        <v>1000000000</v>
      </c>
      <c r="P187" s="5">
        <v>0</v>
      </c>
    </row>
    <row r="188" spans="3:16" ht="15.5" x14ac:dyDescent="0.35">
      <c r="C188" t="s">
        <v>26</v>
      </c>
      <c r="I188" s="5">
        <v>84000000000</v>
      </c>
      <c r="J188" s="5">
        <v>66000000000</v>
      </c>
      <c r="K188" s="5">
        <v>63000000000</v>
      </c>
      <c r="L188" s="5">
        <v>71000000000</v>
      </c>
      <c r="M188" s="5">
        <v>70000000000</v>
      </c>
      <c r="N188" s="5">
        <v>58000000000</v>
      </c>
      <c r="O188" s="5">
        <v>59000000000</v>
      </c>
      <c r="P188" s="5">
        <v>60000000000</v>
      </c>
    </row>
    <row r="189" spans="3:16" ht="15.5" x14ac:dyDescent="0.35">
      <c r="C189" t="s">
        <v>23</v>
      </c>
      <c r="I189" s="5">
        <v>40000000000</v>
      </c>
      <c r="J189" s="5">
        <v>39000000000</v>
      </c>
      <c r="K189" s="5">
        <v>39000000000</v>
      </c>
      <c r="L189" s="5">
        <v>37000000000</v>
      </c>
      <c r="M189" s="5">
        <v>14000000000</v>
      </c>
      <c r="N189" s="5">
        <v>48000000000</v>
      </c>
      <c r="O189" s="5">
        <v>53000000000</v>
      </c>
      <c r="P189" s="5">
        <v>54000000000</v>
      </c>
    </row>
    <row r="190" spans="3:16" ht="15.5" x14ac:dyDescent="0.35">
      <c r="C190" t="s">
        <v>195</v>
      </c>
      <c r="I190" s="5">
        <v>91000000000</v>
      </c>
      <c r="J190" s="5">
        <v>87000000000</v>
      </c>
      <c r="K190" s="5">
        <v>78000000000</v>
      </c>
      <c r="L190" s="5">
        <v>74000000000</v>
      </c>
      <c r="M190" s="5">
        <v>72000000000</v>
      </c>
      <c r="N190" s="5">
        <v>24000000000</v>
      </c>
      <c r="O190" s="5">
        <v>22000000000</v>
      </c>
      <c r="P190" s="5">
        <v>24000000000</v>
      </c>
    </row>
    <row r="191" spans="3:16" ht="15.5" x14ac:dyDescent="0.35">
      <c r="C191" t="s">
        <v>196</v>
      </c>
      <c r="I191" s="5">
        <v>25000000000</v>
      </c>
      <c r="J191" s="5">
        <v>6000000000</v>
      </c>
      <c r="K191" s="5">
        <v>7000000000</v>
      </c>
      <c r="L191" s="5">
        <v>-14000000000</v>
      </c>
      <c r="M191" s="5">
        <v>-5000000000</v>
      </c>
      <c r="N191" s="5">
        <v>11000000000</v>
      </c>
      <c r="O191" s="5">
        <v>8000000000</v>
      </c>
      <c r="P191" s="5">
        <v>6000000000</v>
      </c>
    </row>
    <row r="192" spans="3:16" ht="15.5" x14ac:dyDescent="0.35">
      <c r="C192" t="s">
        <v>197</v>
      </c>
      <c r="I192" s="5">
        <v>-15000000000</v>
      </c>
      <c r="J192" s="5">
        <v>-1000000000</v>
      </c>
      <c r="K192" s="5">
        <v>-3000000000</v>
      </c>
      <c r="L192" s="5">
        <v>-5000000000</v>
      </c>
      <c r="M192" s="5">
        <v>-19000000000</v>
      </c>
      <c r="N192" s="5">
        <v>-2000000000</v>
      </c>
      <c r="O192" s="5">
        <v>-3000000000</v>
      </c>
      <c r="P192" s="5">
        <v>-1000000000</v>
      </c>
    </row>
    <row r="193" spans="2:16" ht="15.5" x14ac:dyDescent="0.35">
      <c r="C193" t="s">
        <v>15</v>
      </c>
      <c r="I193" s="5">
        <v>10000000000</v>
      </c>
      <c r="J193" s="5">
        <v>5000000000</v>
      </c>
      <c r="K193" s="5">
        <v>4000000000</v>
      </c>
      <c r="L193" s="5">
        <v>-19000000000</v>
      </c>
      <c r="M193" s="5">
        <v>-23000000000</v>
      </c>
      <c r="N193" s="5">
        <v>9000000000</v>
      </c>
      <c r="O193" s="5">
        <v>5000000000</v>
      </c>
      <c r="P193" s="5">
        <v>4000000000</v>
      </c>
    </row>
    <row r="194" spans="2:16" ht="15.5" x14ac:dyDescent="0.35">
      <c r="C194" t="s">
        <v>17</v>
      </c>
      <c r="I194" s="6">
        <v>7.78</v>
      </c>
      <c r="J194" s="6">
        <v>3.67</v>
      </c>
      <c r="K194" s="6">
        <v>3.11</v>
      </c>
      <c r="L194" s="6">
        <v>-14.62</v>
      </c>
      <c r="M194" s="6">
        <v>-17.96</v>
      </c>
      <c r="N194" s="6">
        <v>726.62</v>
      </c>
      <c r="O194" s="6">
        <v>384.52</v>
      </c>
      <c r="P194" s="6">
        <v>352.95</v>
      </c>
    </row>
    <row r="196" spans="2:16" ht="15.5" x14ac:dyDescent="0.35">
      <c r="B196" t="s">
        <v>198</v>
      </c>
      <c r="C196" t="s">
        <v>199</v>
      </c>
      <c r="D196" s="5">
        <v>2000000000</v>
      </c>
      <c r="E196" s="5">
        <v>89000000</v>
      </c>
      <c r="F196" s="5">
        <v>7000000000</v>
      </c>
      <c r="G196" s="5">
        <v>496000000</v>
      </c>
      <c r="H196" s="5">
        <v>4000000000</v>
      </c>
      <c r="I196" s="5">
        <v>11000000000</v>
      </c>
      <c r="J196" s="5">
        <v>11000000000</v>
      </c>
      <c r="K196" s="5">
        <v>10000000000</v>
      </c>
      <c r="L196" s="5">
        <v>8000000000</v>
      </c>
      <c r="M196" s="5">
        <v>6000000000</v>
      </c>
      <c r="N196" s="5">
        <v>6000000000</v>
      </c>
      <c r="O196" s="5">
        <v>4000000000</v>
      </c>
      <c r="P196" s="5">
        <v>3000000000</v>
      </c>
    </row>
    <row r="197" spans="2:16" ht="15.5" x14ac:dyDescent="0.35">
      <c r="C197" t="s">
        <v>381</v>
      </c>
      <c r="H197" s="5">
        <v>3</v>
      </c>
      <c r="I197" s="5">
        <v>3</v>
      </c>
      <c r="J197" s="5">
        <v>3</v>
      </c>
      <c r="K197" s="6">
        <v>2.5</v>
      </c>
      <c r="L197" s="6">
        <v>1.6</v>
      </c>
      <c r="M197" s="5">
        <v>1</v>
      </c>
    </row>
    <row r="198" spans="2:16" ht="15.5" x14ac:dyDescent="0.35">
      <c r="C198" t="s">
        <v>67</v>
      </c>
      <c r="H198" s="6">
        <v>0.96120000000000005</v>
      </c>
      <c r="I198" s="6">
        <v>0.36780000000000002</v>
      </c>
      <c r="J198" s="6">
        <v>0.34320000000000001</v>
      </c>
      <c r="K198" s="6">
        <v>0.34</v>
      </c>
      <c r="L198" s="6">
        <v>0.26300000000000001</v>
      </c>
      <c r="M198" s="6">
        <v>0.20920000000000002</v>
      </c>
    </row>
    <row r="199" spans="2:16" ht="15.5" x14ac:dyDescent="0.35">
      <c r="C199" t="s">
        <v>382</v>
      </c>
      <c r="H199" s="6">
        <v>3.7000000000000005E-2</v>
      </c>
      <c r="I199" s="6">
        <v>3.0899999999999997E-2</v>
      </c>
      <c r="J199" s="6">
        <v>5.8799999999999998E-2</v>
      </c>
      <c r="K199" s="6">
        <v>4.6300000000000001E-2</v>
      </c>
      <c r="L199" s="6">
        <v>2.9600000000000001E-2</v>
      </c>
      <c r="M199" s="6">
        <v>1.3899999999999999E-2</v>
      </c>
    </row>
    <row r="200" spans="2:16" ht="15.5" x14ac:dyDescent="0.35">
      <c r="C200" t="s">
        <v>47</v>
      </c>
      <c r="D200" s="6">
        <v>1.49</v>
      </c>
      <c r="E200" s="6">
        <v>7.0000000000000007E-2</v>
      </c>
      <c r="F200" s="6">
        <v>5.0999999999999996</v>
      </c>
      <c r="G200" s="6">
        <v>0.38</v>
      </c>
      <c r="H200" s="6">
        <v>3.12</v>
      </c>
      <c r="I200" s="6">
        <v>8.16</v>
      </c>
      <c r="J200" s="6">
        <v>8.74</v>
      </c>
      <c r="K200" s="6">
        <v>7.35</v>
      </c>
      <c r="L200" s="6">
        <v>6.08</v>
      </c>
      <c r="M200" s="6">
        <v>4.78</v>
      </c>
      <c r="N200" s="6">
        <v>4.45</v>
      </c>
      <c r="O200" s="6">
        <v>2.78</v>
      </c>
      <c r="P200" s="6">
        <v>2.2000000000000002</v>
      </c>
    </row>
    <row r="201" spans="2:16" ht="15.5" x14ac:dyDescent="0.35">
      <c r="C201" t="s">
        <v>69</v>
      </c>
      <c r="H201" s="5">
        <v>3</v>
      </c>
      <c r="I201" s="5">
        <v>3</v>
      </c>
      <c r="J201" s="5">
        <v>3</v>
      </c>
      <c r="K201" s="6">
        <v>2.5</v>
      </c>
      <c r="L201" s="6">
        <v>1.6</v>
      </c>
      <c r="M201" s="5">
        <v>1</v>
      </c>
    </row>
    <row r="202" spans="2:16" ht="15.5" x14ac:dyDescent="0.35">
      <c r="C202" t="s">
        <v>383</v>
      </c>
      <c r="H202" s="6">
        <v>0.96120000000000005</v>
      </c>
      <c r="I202" s="6">
        <v>0.36780000000000002</v>
      </c>
      <c r="J202" s="6">
        <v>0.34320000000000001</v>
      </c>
      <c r="K202" s="6">
        <v>0.34</v>
      </c>
      <c r="L202" s="6">
        <v>0.26300000000000001</v>
      </c>
      <c r="M202" s="6">
        <v>0.20920000000000002</v>
      </c>
    </row>
    <row r="203" spans="2:16" ht="15.5" x14ac:dyDescent="0.35">
      <c r="C203" t="s">
        <v>384</v>
      </c>
      <c r="H203" s="6">
        <v>3.7000000000000005E-2</v>
      </c>
      <c r="I203" s="6">
        <v>3.0899999999999997E-2</v>
      </c>
      <c r="J203" s="6">
        <v>5.8799999999999998E-2</v>
      </c>
      <c r="K203" s="6">
        <v>4.6300000000000001E-2</v>
      </c>
      <c r="L203" s="6">
        <v>2.9600000000000001E-2</v>
      </c>
      <c r="M203" s="6">
        <v>1.3899999999999999E-2</v>
      </c>
    </row>
    <row r="204" spans="2:16" ht="15.5" x14ac:dyDescent="0.35">
      <c r="C204" t="s">
        <v>200</v>
      </c>
      <c r="D204" s="5">
        <v>61000000000</v>
      </c>
      <c r="E204" s="5">
        <v>26000000000</v>
      </c>
      <c r="F204" s="5">
        <v>60000000000</v>
      </c>
      <c r="G204" s="5">
        <v>38000000000</v>
      </c>
      <c r="H204" s="5">
        <v>174000000000</v>
      </c>
      <c r="I204" s="5">
        <v>187000000000</v>
      </c>
      <c r="J204" s="5">
        <v>185000000000</v>
      </c>
      <c r="K204" s="5">
        <v>162000000000</v>
      </c>
      <c r="L204" s="5">
        <v>154000000000</v>
      </c>
      <c r="M204" s="5">
        <v>139000000000</v>
      </c>
      <c r="N204" s="5">
        <v>131000000000</v>
      </c>
      <c r="O204" s="5">
        <v>130000000000</v>
      </c>
      <c r="P204" s="5">
        <v>137000000000</v>
      </c>
    </row>
    <row r="205" spans="2:16" ht="15.5" x14ac:dyDescent="0.35">
      <c r="C205" t="s">
        <v>385</v>
      </c>
      <c r="H205" s="5">
        <v>3</v>
      </c>
      <c r="I205" s="5">
        <v>3</v>
      </c>
      <c r="J205" s="5">
        <v>3</v>
      </c>
      <c r="K205" s="6">
        <v>2.5</v>
      </c>
      <c r="L205" s="6">
        <v>1.6</v>
      </c>
      <c r="M205" s="5">
        <v>1</v>
      </c>
    </row>
    <row r="206" spans="2:16" ht="15.5" x14ac:dyDescent="0.35">
      <c r="C206" t="s">
        <v>386</v>
      </c>
      <c r="H206" s="6">
        <v>0.96120000000000005</v>
      </c>
      <c r="I206" s="6">
        <v>0.36780000000000002</v>
      </c>
      <c r="J206" s="6">
        <v>0.34320000000000001</v>
      </c>
      <c r="K206" s="6">
        <v>0.34</v>
      </c>
      <c r="L206" s="6">
        <v>0.26300000000000001</v>
      </c>
      <c r="M206" s="6">
        <v>0.20920000000000002</v>
      </c>
    </row>
    <row r="207" spans="2:16" ht="15.5" x14ac:dyDescent="0.35">
      <c r="C207" t="s">
        <v>387</v>
      </c>
      <c r="H207" s="6">
        <v>3.7000000000000005E-2</v>
      </c>
      <c r="I207" s="6">
        <v>3.0899999999999997E-2</v>
      </c>
      <c r="J207" s="6">
        <v>5.8799999999999998E-2</v>
      </c>
      <c r="K207" s="6">
        <v>4.6300000000000001E-2</v>
      </c>
      <c r="L207" s="6">
        <v>2.9600000000000001E-2</v>
      </c>
      <c r="M207" s="6">
        <v>1.3899999999999999E-2</v>
      </c>
    </row>
    <row r="208" spans="2:16" ht="15.5" x14ac:dyDescent="0.35">
      <c r="C208" t="s">
        <v>201</v>
      </c>
      <c r="I208" s="6">
        <v>25.95</v>
      </c>
    </row>
    <row r="209" spans="3:9" ht="15.5" x14ac:dyDescent="0.35">
      <c r="C209" t="s">
        <v>281</v>
      </c>
      <c r="I209" s="6">
        <v>11.51</v>
      </c>
    </row>
    <row r="210" spans="3:9" ht="15.5" x14ac:dyDescent="0.35">
      <c r="C210" t="s">
        <v>202</v>
      </c>
      <c r="I210" s="6">
        <v>6.95</v>
      </c>
    </row>
    <row r="211" spans="3:9" ht="15.5" x14ac:dyDescent="0.35">
      <c r="C211" t="s">
        <v>282</v>
      </c>
      <c r="I211" s="6">
        <v>8.6899999999999991E-2</v>
      </c>
    </row>
    <row r="212" spans="3:9" ht="15.5" x14ac:dyDescent="0.35">
      <c r="C212" t="s">
        <v>283</v>
      </c>
      <c r="I212" s="6">
        <v>0.56000000000000005</v>
      </c>
    </row>
    <row r="213" spans="3:9" ht="15.5" x14ac:dyDescent="0.35">
      <c r="C213" t="s">
        <v>203</v>
      </c>
      <c r="I213" s="6">
        <v>0.61</v>
      </c>
    </row>
    <row r="214" spans="3:9" ht="15.5" x14ac:dyDescent="0.35">
      <c r="C214" t="s">
        <v>284</v>
      </c>
      <c r="I214" s="6">
        <v>3.66</v>
      </c>
    </row>
    <row r="215" spans="3:9" ht="15.5" x14ac:dyDescent="0.35">
      <c r="C215" t="s">
        <v>285</v>
      </c>
      <c r="I215" s="6">
        <v>17.61</v>
      </c>
    </row>
    <row r="216" spans="3:9" ht="15.5" x14ac:dyDescent="0.35">
      <c r="C216" t="s">
        <v>286</v>
      </c>
      <c r="I216" s="6">
        <v>9.49</v>
      </c>
    </row>
    <row r="217" spans="3:9" ht="15.5" x14ac:dyDescent="0.35">
      <c r="C217" t="s">
        <v>287</v>
      </c>
      <c r="I217" s="6">
        <v>7.19</v>
      </c>
    </row>
    <row r="218" spans="3:9" ht="15.5" x14ac:dyDescent="0.35">
      <c r="C218" t="s">
        <v>288</v>
      </c>
      <c r="I218" s="6">
        <v>-1.73</v>
      </c>
    </row>
    <row r="219" spans="3:9" ht="15.5" x14ac:dyDescent="0.35">
      <c r="C219" t="s">
        <v>289</v>
      </c>
      <c r="I219" s="6">
        <v>1.1200000000000001</v>
      </c>
    </row>
    <row r="220" spans="3:9" ht="15.5" x14ac:dyDescent="0.35">
      <c r="C220" t="s">
        <v>290</v>
      </c>
      <c r="I220" s="6">
        <v>7.04</v>
      </c>
    </row>
    <row r="221" spans="3:9" ht="15.5" x14ac:dyDescent="0.35">
      <c r="C221" t="s">
        <v>204</v>
      </c>
      <c r="I221" s="6">
        <v>3.12</v>
      </c>
    </row>
    <row r="222" spans="3:9" ht="15.5" x14ac:dyDescent="0.35">
      <c r="C222" t="s">
        <v>291</v>
      </c>
      <c r="I222" s="6">
        <v>143.44999999999999</v>
      </c>
    </row>
    <row r="223" spans="3:9" ht="15.5" x14ac:dyDescent="0.35">
      <c r="C223" t="s">
        <v>205</v>
      </c>
      <c r="D223" s="6">
        <v>30.57</v>
      </c>
    </row>
    <row r="224" spans="3:9" ht="15.5" x14ac:dyDescent="0.35">
      <c r="C224" t="s">
        <v>206</v>
      </c>
      <c r="I224" s="6">
        <v>132.24</v>
      </c>
    </row>
    <row r="225" spans="3:9" ht="15.5" x14ac:dyDescent="0.35">
      <c r="C225" t="s">
        <v>292</v>
      </c>
      <c r="I225" s="6">
        <v>4.5999999999999996</v>
      </c>
    </row>
    <row r="226" spans="3:9" ht="15.5" x14ac:dyDescent="0.35">
      <c r="C226" t="s">
        <v>207</v>
      </c>
      <c r="D226" s="6">
        <v>1.91</v>
      </c>
    </row>
    <row r="227" spans="3:9" ht="15.5" x14ac:dyDescent="0.35">
      <c r="C227" t="s">
        <v>208</v>
      </c>
      <c r="D227" s="6">
        <v>1.21</v>
      </c>
    </row>
    <row r="228" spans="3:9" ht="15.5" x14ac:dyDescent="0.35">
      <c r="C228" t="s">
        <v>293</v>
      </c>
      <c r="D228" s="6">
        <v>0.57999999999999996</v>
      </c>
    </row>
    <row r="229" spans="3:9" ht="15.5" x14ac:dyDescent="0.35">
      <c r="C229" t="s">
        <v>294</v>
      </c>
      <c r="D229" s="6">
        <v>0.08</v>
      </c>
    </row>
    <row r="230" spans="3:9" ht="15.5" x14ac:dyDescent="0.35">
      <c r="C230" t="s">
        <v>209</v>
      </c>
      <c r="D230" s="6">
        <v>0.8</v>
      </c>
    </row>
    <row r="231" spans="3:9" ht="15.5" x14ac:dyDescent="0.35">
      <c r="C231" t="s">
        <v>295</v>
      </c>
      <c r="D231" s="6">
        <v>0.32</v>
      </c>
    </row>
    <row r="232" spans="3:9" ht="15.5" x14ac:dyDescent="0.35">
      <c r="C232" t="s">
        <v>210</v>
      </c>
      <c r="D232" s="6">
        <v>1.8</v>
      </c>
    </row>
    <row r="233" spans="3:9" ht="15.5" x14ac:dyDescent="0.35">
      <c r="C233" t="s">
        <v>296</v>
      </c>
      <c r="I233" s="6">
        <v>2.42</v>
      </c>
    </row>
    <row r="234" spans="3:9" ht="15.5" x14ac:dyDescent="0.35">
      <c r="C234" t="s">
        <v>13</v>
      </c>
      <c r="D234" s="5">
        <v>11000000000</v>
      </c>
    </row>
    <row r="235" spans="3:9" ht="15.5" x14ac:dyDescent="0.35">
      <c r="C235" t="s">
        <v>211</v>
      </c>
      <c r="I235" s="6">
        <v>3.99</v>
      </c>
    </row>
    <row r="236" spans="3:9" ht="15.5" x14ac:dyDescent="0.35">
      <c r="C236" t="s">
        <v>212</v>
      </c>
      <c r="I236" s="6">
        <v>2.9500000000000002E-2</v>
      </c>
    </row>
    <row r="237" spans="3:9" ht="15.5" x14ac:dyDescent="0.35">
      <c r="C237" t="s">
        <v>213</v>
      </c>
      <c r="I237" s="6">
        <v>5.3200000000000004E-2</v>
      </c>
    </row>
    <row r="238" spans="3:9" ht="15.5" x14ac:dyDescent="0.35">
      <c r="C238" t="s">
        <v>214</v>
      </c>
      <c r="I238" s="6">
        <v>8.2699999999999996E-2</v>
      </c>
    </row>
    <row r="239" spans="3:9" ht="15.5" x14ac:dyDescent="0.35">
      <c r="C239" t="s">
        <v>297</v>
      </c>
      <c r="I239" s="6">
        <v>4.9500000000000002E-2</v>
      </c>
    </row>
    <row r="240" spans="3:9" ht="15.5" x14ac:dyDescent="0.35">
      <c r="C240" t="s">
        <v>215</v>
      </c>
      <c r="D240" s="6">
        <v>89.81</v>
      </c>
    </row>
    <row r="241" spans="3:9" ht="15.5" x14ac:dyDescent="0.35">
      <c r="C241" t="s">
        <v>216</v>
      </c>
      <c r="D241" s="6">
        <v>138.26</v>
      </c>
    </row>
    <row r="242" spans="3:9" ht="15.5" x14ac:dyDescent="0.35">
      <c r="C242" t="s">
        <v>217</v>
      </c>
      <c r="D242" s="6">
        <v>16.77</v>
      </c>
    </row>
    <row r="243" spans="3:9" ht="15.5" x14ac:dyDescent="0.35">
      <c r="C243" t="s">
        <v>218</v>
      </c>
      <c r="D243" s="6">
        <v>211.3</v>
      </c>
    </row>
    <row r="244" spans="3:9" ht="15.5" x14ac:dyDescent="0.35">
      <c r="C244" t="s">
        <v>219</v>
      </c>
      <c r="D244" s="6">
        <v>1.01</v>
      </c>
    </row>
    <row r="245" spans="3:9" ht="15.5" x14ac:dyDescent="0.35">
      <c r="C245" t="s">
        <v>298</v>
      </c>
      <c r="I245" s="6">
        <v>0.6</v>
      </c>
    </row>
    <row r="246" spans="3:9" ht="15.5" x14ac:dyDescent="0.35">
      <c r="C246" t="s">
        <v>299</v>
      </c>
      <c r="I246" s="6">
        <v>1.82</v>
      </c>
    </row>
    <row r="247" spans="3:9" ht="15.5" x14ac:dyDescent="0.35">
      <c r="C247" t="s">
        <v>43</v>
      </c>
      <c r="I247" s="5">
        <v>105000000000</v>
      </c>
    </row>
    <row r="248" spans="3:9" ht="15.5" x14ac:dyDescent="0.35">
      <c r="C248" t="s">
        <v>220</v>
      </c>
      <c r="I248" s="5">
        <v>164000000000</v>
      </c>
    </row>
    <row r="249" spans="3:9" ht="15.5" x14ac:dyDescent="0.35">
      <c r="C249" t="s">
        <v>221</v>
      </c>
      <c r="I249" s="5">
        <v>1290000000</v>
      </c>
    </row>
    <row r="250" spans="3:9" ht="15.5" x14ac:dyDescent="0.35">
      <c r="C250" t="s">
        <v>222</v>
      </c>
      <c r="I250" s="6">
        <v>0.28720000000000001</v>
      </c>
    </row>
    <row r="251" spans="3:9" ht="15.5" x14ac:dyDescent="0.35">
      <c r="C251" t="s">
        <v>223</v>
      </c>
      <c r="D251" s="6">
        <v>0.23089999999999999</v>
      </c>
    </row>
    <row r="252" spans="3:9" ht="15.5" x14ac:dyDescent="0.35">
      <c r="C252" t="s">
        <v>224</v>
      </c>
      <c r="D252" s="6">
        <v>6.9599999999999995E-2</v>
      </c>
    </row>
    <row r="253" spans="3:9" ht="15.5" x14ac:dyDescent="0.35">
      <c r="C253" t="s">
        <v>225</v>
      </c>
      <c r="D253" s="6">
        <v>3.1600000000000003E-2</v>
      </c>
    </row>
    <row r="254" spans="3:9" ht="15.5" x14ac:dyDescent="0.35">
      <c r="C254" t="s">
        <v>226</v>
      </c>
      <c r="D254" s="6">
        <v>1.8700000000000001E-2</v>
      </c>
    </row>
    <row r="255" spans="3:9" ht="15.5" x14ac:dyDescent="0.35">
      <c r="C255" t="s">
        <v>227</v>
      </c>
      <c r="D255" s="6">
        <v>-0.11130000000000001</v>
      </c>
    </row>
    <row r="256" spans="3:9" ht="15.5" x14ac:dyDescent="0.35">
      <c r="C256" t="s">
        <v>228</v>
      </c>
      <c r="D256" s="6">
        <v>-0.248</v>
      </c>
    </row>
    <row r="257" spans="3:9" ht="15.5" x14ac:dyDescent="0.35">
      <c r="C257" t="s">
        <v>388</v>
      </c>
      <c r="I257" s="6">
        <v>1.5</v>
      </c>
    </row>
    <row r="258" spans="3:9" ht="15.5" x14ac:dyDescent="0.35">
      <c r="C258" t="s">
        <v>389</v>
      </c>
      <c r="I258" s="5">
        <v>3</v>
      </c>
    </row>
    <row r="259" spans="3:9" ht="15.5" x14ac:dyDescent="0.35">
      <c r="C259" t="s">
        <v>390</v>
      </c>
      <c r="I259" s="6">
        <v>0.96120000000000005</v>
      </c>
    </row>
    <row r="260" spans="3:9" ht="15.5" x14ac:dyDescent="0.35">
      <c r="C260" t="s">
        <v>391</v>
      </c>
      <c r="I260" s="6">
        <v>3.7000000000000005E-2</v>
      </c>
    </row>
    <row r="261" spans="3:9" ht="15.5" x14ac:dyDescent="0.35">
      <c r="C261" t="s">
        <v>392</v>
      </c>
      <c r="I261" t="s">
        <v>393</v>
      </c>
    </row>
    <row r="262" spans="3:9" ht="15.5" x14ac:dyDescent="0.35">
      <c r="C262" t="s">
        <v>229</v>
      </c>
      <c r="I262" s="5">
        <v>4</v>
      </c>
    </row>
    <row r="263" spans="3:9" ht="15.5" x14ac:dyDescent="0.35">
      <c r="C263" t="s">
        <v>230</v>
      </c>
      <c r="I263" s="6">
        <v>0.57999999999999996</v>
      </c>
    </row>
    <row r="264" spans="3:9" ht="15.5" x14ac:dyDescent="0.35">
      <c r="C264" t="s">
        <v>231</v>
      </c>
      <c r="I264" s="6">
        <v>0.1</v>
      </c>
    </row>
    <row r="265" spans="3:9" ht="15.5" x14ac:dyDescent="0.35">
      <c r="C265" t="s">
        <v>232</v>
      </c>
      <c r="I265" s="6">
        <v>0.55000000000000004</v>
      </c>
    </row>
    <row r="266" spans="3:9" ht="15.5" x14ac:dyDescent="0.35">
      <c r="C266" t="s">
        <v>233</v>
      </c>
      <c r="I266" s="6">
        <v>0.83</v>
      </c>
    </row>
    <row r="267" spans="3:9" ht="15.5" x14ac:dyDescent="0.35">
      <c r="C267" t="s">
        <v>234</v>
      </c>
      <c r="I267" s="6">
        <v>0.72</v>
      </c>
    </row>
    <row r="268" spans="3:9" ht="15.5" x14ac:dyDescent="0.35">
      <c r="C268" t="s">
        <v>235</v>
      </c>
      <c r="I268" s="6">
        <v>0.74</v>
      </c>
    </row>
    <row r="269" spans="3:9" ht="15.5" x14ac:dyDescent="0.35">
      <c r="C269" t="s">
        <v>236</v>
      </c>
      <c r="I269" s="6">
        <v>0.31</v>
      </c>
    </row>
    <row r="270" spans="3:9" ht="15.5" x14ac:dyDescent="0.35">
      <c r="C270" t="s">
        <v>300</v>
      </c>
      <c r="I270" s="5">
        <v>185000000000</v>
      </c>
    </row>
    <row r="271" spans="3:9" ht="15.5" x14ac:dyDescent="0.35">
      <c r="C271" t="s">
        <v>301</v>
      </c>
      <c r="I271" s="5">
        <v>56000000000</v>
      </c>
    </row>
    <row r="272" spans="3:9" ht="15.5" x14ac:dyDescent="0.35">
      <c r="C272" t="s">
        <v>302</v>
      </c>
      <c r="I272" s="5">
        <v>23000000000</v>
      </c>
    </row>
    <row r="273" spans="3:9" ht="15.5" x14ac:dyDescent="0.35">
      <c r="C273" t="s">
        <v>303</v>
      </c>
      <c r="I273" s="5">
        <v>9000000000</v>
      </c>
    </row>
    <row r="274" spans="3:9" ht="15.5" x14ac:dyDescent="0.35">
      <c r="C274" t="s">
        <v>237</v>
      </c>
      <c r="D274" s="5">
        <v>40000000000</v>
      </c>
    </row>
    <row r="275" spans="3:9" ht="15.5" x14ac:dyDescent="0.35">
      <c r="C275" t="s">
        <v>238</v>
      </c>
      <c r="D275" s="5">
        <v>309000000000</v>
      </c>
    </row>
    <row r="276" spans="3:9" ht="15.5" x14ac:dyDescent="0.35">
      <c r="C276" t="s">
        <v>239</v>
      </c>
      <c r="D276" s="5">
        <v>138000000000</v>
      </c>
    </row>
    <row r="277" spans="3:9" ht="15.5" x14ac:dyDescent="0.35">
      <c r="C277" t="s">
        <v>183</v>
      </c>
      <c r="D277" s="5">
        <v>89000000000</v>
      </c>
    </row>
    <row r="278" spans="3:9" ht="15.5" x14ac:dyDescent="0.35">
      <c r="C278" t="s">
        <v>182</v>
      </c>
      <c r="I278" s="5">
        <v>171000000000</v>
      </c>
    </row>
    <row r="279" spans="3:9" ht="15.5" x14ac:dyDescent="0.35">
      <c r="C279" t="s">
        <v>181</v>
      </c>
      <c r="D279" s="5">
        <v>14000000000</v>
      </c>
    </row>
    <row r="280" spans="3:9" ht="15.5" x14ac:dyDescent="0.35">
      <c r="C280" t="s">
        <v>180</v>
      </c>
      <c r="D280" s="5">
        <v>85000000000</v>
      </c>
    </row>
    <row r="281" spans="3:9" ht="15.5" x14ac:dyDescent="0.35">
      <c r="C281" t="s">
        <v>24</v>
      </c>
      <c r="D281" s="5">
        <v>99000000000</v>
      </c>
    </row>
    <row r="282" spans="3:9" ht="15.5" x14ac:dyDescent="0.35">
      <c r="C282" t="s">
        <v>21</v>
      </c>
      <c r="D282" s="5">
        <v>60000000000</v>
      </c>
    </row>
    <row r="283" spans="3:9" ht="15.5" x14ac:dyDescent="0.35">
      <c r="C283" t="s">
        <v>240</v>
      </c>
      <c r="I283" s="5">
        <v>171000000000</v>
      </c>
    </row>
    <row r="284" spans="3:9" ht="15.5" x14ac:dyDescent="0.35">
      <c r="C284" t="s">
        <v>304</v>
      </c>
      <c r="I284" s="5">
        <v>29000000000</v>
      </c>
    </row>
    <row r="285" spans="3:9" ht="15.5" x14ac:dyDescent="0.35">
      <c r="C285" t="s">
        <v>305</v>
      </c>
      <c r="I285" s="5">
        <v>-31000000000</v>
      </c>
    </row>
    <row r="286" spans="3:9" ht="15.5" x14ac:dyDescent="0.35">
      <c r="C286" t="s">
        <v>306</v>
      </c>
      <c r="I286" s="5">
        <v>2000000000</v>
      </c>
    </row>
    <row r="287" spans="3:9" ht="15.5" x14ac:dyDescent="0.35">
      <c r="C287" t="s">
        <v>307</v>
      </c>
      <c r="I287" s="5">
        <v>-23000000000</v>
      </c>
    </row>
    <row r="288" spans="3:9" ht="15.5" x14ac:dyDescent="0.35">
      <c r="C288" t="s">
        <v>308</v>
      </c>
      <c r="I288" s="5">
        <v>6000000000</v>
      </c>
    </row>
  </sheetData>
  <pageMargins left="0.7" right="0.7" top="0.75" bottom="0.75" header="0.3" footer="0.3"/>
  <ignoredErrors>
    <ignoredError sqref="A1:P289" numberStoredAsText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P28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767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768</v>
      </c>
      <c r="D2" s="2" vm="128">
        <f ca="1">IFERROR(_xlfn.STOCKHISTORY("XIDX:" &amp; $C$1, D3, , 0, 0, 1), "Libur")</f>
        <v>162</v>
      </c>
      <c r="E2" s="2" vm="14">
        <f ca="1">IFERROR(_xlfn.STOCKHISTORY("XIDX:" &amp; $C$1, E3, , 0, 0, 1), "Libur")</f>
        <v>300</v>
      </c>
      <c r="H2" s="2" vm="14">
        <f ca="1">IFERROR(INDEX(D2:G2,COUNT(D2:G2)),"")</f>
        <v>300</v>
      </c>
      <c r="I2" s="2" vm="129">
        <f t="shared" ref="I2:P2" ca="1" si="0">IFERROR(_xlfn.STOCKHISTORY("XIDX:" &amp; $C$1, I1, , 0, 0, 1), "Libur")</f>
        <v>182</v>
      </c>
      <c r="J2" s="2" vm="130">
        <f t="shared" ca="1" si="0"/>
        <v>175</v>
      </c>
      <c r="K2" s="2" vm="131">
        <f t="shared" ca="1" si="0"/>
        <v>169</v>
      </c>
      <c r="L2" s="2" vm="132">
        <f t="shared" ca="1" si="0"/>
        <v>184</v>
      </c>
      <c r="M2" s="2" vm="73">
        <f t="shared" ca="1" si="0"/>
        <v>230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</row>
    <row r="3" spans="1:1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6" ht="15.5" x14ac:dyDescent="0.35">
      <c r="B4" t="s">
        <v>5</v>
      </c>
      <c r="C4" t="s">
        <v>6</v>
      </c>
      <c r="D4" s="2">
        <f>IFERROR(INDEX(D51:D500,MATCH($C$4,$C$51:$C$500,0)),"")</f>
        <v>59406954090</v>
      </c>
      <c r="E4" s="2">
        <f>IFERROR(INDEX(E51:E500,MATCH($C$4,$C$51:$C$500,0)),"")</f>
        <v>52040521552</v>
      </c>
      <c r="H4" s="2">
        <f>IFERROR(SUM(D4:G4)*(4/MAX(1,COUNT(D4:G4))),"")</f>
        <v>222894951284</v>
      </c>
      <c r="I4" s="2">
        <f t="shared" ref="I4:P4" si="1">IFERROR(INDEX(I51:I500,MATCH($C$4,$C$51:$C$500,0)),"")</f>
        <v>167855333188</v>
      </c>
      <c r="J4" s="2">
        <f t="shared" si="1"/>
        <v>178263028706</v>
      </c>
      <c r="K4" s="2">
        <f t="shared" si="1"/>
        <v>153776646772</v>
      </c>
      <c r="L4" s="2">
        <f t="shared" si="1"/>
        <v>121509213864</v>
      </c>
      <c r="M4" s="2">
        <f t="shared" si="1"/>
        <v>74192403040</v>
      </c>
      <c r="N4" s="2">
        <f t="shared" si="1"/>
        <v>68570265352</v>
      </c>
      <c r="O4" s="2">
        <f t="shared" si="1"/>
        <v>45980431689</v>
      </c>
      <c r="P4" s="2">
        <f t="shared" si="1"/>
        <v>2423203668</v>
      </c>
    </row>
    <row r="5" spans="1:16" ht="15.5" x14ac:dyDescent="0.35">
      <c r="B5" t="s">
        <v>7</v>
      </c>
      <c r="C5" t="s">
        <v>8</v>
      </c>
      <c r="D5" s="2">
        <f>IFERROR(INDEX(D51:D500,MATCH($C$5,$C$51:$C$500,0)),"")</f>
        <v>6392554263</v>
      </c>
      <c r="E5" s="2">
        <f>IFERROR(INDEX(E51:E500,MATCH($C$5,$C$51:$C$500,0)),"")</f>
        <v>4150045124</v>
      </c>
      <c r="H5" s="2">
        <f>IFERROR(SUM(D5:G5)*(4/MAX(1,COUNT(D5:G5))),"")</f>
        <v>21085198774</v>
      </c>
      <c r="I5" s="2">
        <f t="shared" ref="I5:P5" si="2">IFERROR(INDEX(I51:I500,MATCH($C$5,$C$51:$C$500,0)),"")</f>
        <v>16663115036</v>
      </c>
      <c r="J5" s="2">
        <f t="shared" si="2"/>
        <v>16006739581</v>
      </c>
      <c r="K5" s="2">
        <f t="shared" si="2"/>
        <v>15006130301</v>
      </c>
      <c r="L5" s="2">
        <f t="shared" si="2"/>
        <v>10785399042</v>
      </c>
      <c r="M5" s="2">
        <f t="shared" si="2"/>
        <v>17469010808</v>
      </c>
      <c r="N5" s="2">
        <f t="shared" si="2"/>
        <v>18749740368</v>
      </c>
      <c r="O5" s="2">
        <f t="shared" si="2"/>
        <v>17506321139</v>
      </c>
      <c r="P5" s="2">
        <f t="shared" si="2"/>
        <v>-1540238561</v>
      </c>
    </row>
    <row r="6" spans="1:16" ht="15.5" x14ac:dyDescent="0.35">
      <c r="B6" t="s">
        <v>9</v>
      </c>
      <c r="C6" t="s">
        <v>10</v>
      </c>
      <c r="D6" s="2">
        <f>IFERROR(INDEX(D51:D500,MATCH($C$6,$C$51:$C$500,0)),"")</f>
        <v>175493517143</v>
      </c>
      <c r="E6" s="2">
        <f>IFERROR(INDEX(E51:E500,MATCH($C$6,$C$51:$C$500,0)),"")</f>
        <v>169100962880</v>
      </c>
      <c r="H6" s="2">
        <f>IFERROR(INDEX(D6:G6,COUNT(D6:G6)),"")</f>
        <v>169100962880</v>
      </c>
      <c r="I6" s="2">
        <f t="shared" ref="I6:P6" si="3">IFERROR(INDEX(I51:I500,MATCH($C$6,$C$51:$C$500,0)),"")</f>
        <v>167540413014</v>
      </c>
      <c r="J6" s="2">
        <f t="shared" si="3"/>
        <v>158967547978</v>
      </c>
      <c r="K6" s="2">
        <f t="shared" si="3"/>
        <v>151051058397</v>
      </c>
      <c r="L6" s="2">
        <f t="shared" si="3"/>
        <v>138356428096</v>
      </c>
      <c r="M6" s="2">
        <f t="shared" si="3"/>
        <v>135083404054</v>
      </c>
      <c r="N6" s="2">
        <f t="shared" si="3"/>
        <v>36386961697</v>
      </c>
      <c r="O6" s="2">
        <f t="shared" si="3"/>
        <v>17637221327</v>
      </c>
      <c r="P6" s="2">
        <f t="shared" si="3"/>
        <v>130900188</v>
      </c>
    </row>
    <row r="7" spans="1:16" ht="15.5" x14ac:dyDescent="0.35">
      <c r="B7" t="s">
        <v>11</v>
      </c>
      <c r="C7" t="s">
        <v>12</v>
      </c>
      <c r="D7" s="3">
        <f>IFERROR(INDEX(D51:D500,MATCH($C$7,$C$51:$C$500,0))/1000000000,"")</f>
        <v>1.1599999999999999</v>
      </c>
      <c r="E7" s="3">
        <f>IFERROR(INDEX(E51:E500,MATCH($C$7,$C$51:$C$500,0))/1000000000,"")</f>
        <v>1.1599999999999999</v>
      </c>
      <c r="H7" s="3">
        <f>IFERROR(INDEX(D7:G7,COUNT(D7:G7)),"")</f>
        <v>1.1599999999999999</v>
      </c>
      <c r="I7" s="3">
        <f t="shared" ref="I7:P7" si="4">IFERROR(INDEX(I51:I500,MATCH($C$7,$C$51:$C$500,0))/1000000000,"")</f>
        <v>1.1599999999999999</v>
      </c>
      <c r="J7" s="3">
        <f t="shared" si="4"/>
        <v>1.1599999999999999</v>
      </c>
      <c r="K7" s="3">
        <f t="shared" si="4"/>
        <v>1.1599999999999999</v>
      </c>
      <c r="L7" s="3">
        <f t="shared" si="4"/>
        <v>1.1599999999999999</v>
      </c>
      <c r="M7" s="3">
        <f t="shared" si="4"/>
        <v>1.1599999999999999</v>
      </c>
      <c r="N7" s="3">
        <f t="shared" si="4"/>
        <v>0</v>
      </c>
      <c r="O7" s="3">
        <f t="shared" si="4"/>
        <v>0</v>
      </c>
      <c r="P7" s="3">
        <f t="shared" si="4"/>
        <v>0</v>
      </c>
    </row>
    <row r="8" spans="1:1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7000000000</v>
      </c>
      <c r="E8" s="2">
        <f>IFERROR(INDEX(E51:E500,MATCH("Free cash flow (Quarter)",$C$51:$C$500,0)),"")</f>
        <v>12000000000</v>
      </c>
      <c r="H8" s="2">
        <f>IFERROR(INDEX(D8:G8,COUNT(D8:G8)),"")</f>
        <v>12000000000</v>
      </c>
      <c r="I8" s="2">
        <f t="shared" ref="I8:P8" si="5">IFERROR(INDEX(I51:I500,MATCH($C$8,$C$51:$C$500,0)),"")</f>
        <v>31000000000</v>
      </c>
      <c r="J8" s="2">
        <f t="shared" si="5"/>
        <v>22000000000</v>
      </c>
      <c r="K8" s="2">
        <f t="shared" si="5"/>
        <v>14000000000</v>
      </c>
      <c r="L8" s="2">
        <f t="shared" si="5"/>
        <v>8000000000</v>
      </c>
      <c r="M8" s="2">
        <f t="shared" si="5"/>
        <v>6000000000</v>
      </c>
      <c r="N8" s="2">
        <f t="shared" si="5"/>
        <v>26000000000</v>
      </c>
      <c r="O8" s="2">
        <f t="shared" si="5"/>
        <v>13000000000</v>
      </c>
      <c r="P8" s="2">
        <f t="shared" si="5"/>
        <v>-1000000000</v>
      </c>
    </row>
    <row r="9" spans="1:16" ht="15.5" x14ac:dyDescent="0.35">
      <c r="A9" t="s">
        <v>16</v>
      </c>
      <c r="C9" t="s">
        <v>17</v>
      </c>
      <c r="D9" s="3">
        <f>IFERROR(INDEX(D51:D500,MATCH("Free cash flow per share (Quarter)",$C$51:$C$500,0)),"")</f>
        <v>5.84</v>
      </c>
      <c r="E9" s="3">
        <f>IFERROR(INDEX(E51:E500,MATCH("Free cash flow per share (Quarter)",$C$51:$C$500,0)),"")</f>
        <v>10.16</v>
      </c>
      <c r="H9" s="3">
        <f>IFERROR(INDEX(D9:G9,COUNT(D9:G9)),"")</f>
        <v>10.16</v>
      </c>
      <c r="I9" s="3">
        <f t="shared" ref="I9:P9" si="6">IFERROR(INDEX(I51:I500,MATCH($C$9,$C$51:$C$500,0)),"")</f>
        <v>27.22</v>
      </c>
      <c r="J9" s="3">
        <f t="shared" si="6"/>
        <v>19.100000000000001</v>
      </c>
      <c r="K9" s="3">
        <f t="shared" si="6"/>
        <v>12.28</v>
      </c>
      <c r="L9" s="3">
        <f t="shared" si="6"/>
        <v>7</v>
      </c>
      <c r="M9" s="3">
        <f t="shared" si="6"/>
        <v>5.62</v>
      </c>
      <c r="N9" s="3">
        <f t="shared" si="6"/>
        <v>102428.93</v>
      </c>
      <c r="O9" s="3">
        <f t="shared" si="6"/>
        <v>53080.47</v>
      </c>
      <c r="P9" s="3">
        <f t="shared" si="6"/>
        <v>-2705.57</v>
      </c>
    </row>
    <row r="10" spans="1:16" ht="15.5" x14ac:dyDescent="0.35">
      <c r="C10" t="s">
        <v>18</v>
      </c>
      <c r="D10" s="3">
        <f ca="1">IFERROR(IF(D9=0,"",D2/D9),"")</f>
        <v>27.739726027397261</v>
      </c>
      <c r="E10" s="3">
        <f ca="1">IFERROR(IF(E9=0,"",E2/E9),"")</f>
        <v>29.527559055118111</v>
      </c>
      <c r="I10" s="3">
        <f t="shared" ref="I10:P10" ca="1" si="7">IFERROR(IF(I9=0,"",I2/I9),"")</f>
        <v>6.68626010286554</v>
      </c>
      <c r="J10" s="3">
        <f t="shared" ca="1" si="7"/>
        <v>9.1623036649214651</v>
      </c>
      <c r="K10" s="3">
        <f t="shared" ca="1" si="7"/>
        <v>13.762214983713356</v>
      </c>
      <c r="L10" s="3">
        <f t="shared" ca="1" si="7"/>
        <v>26.285714285714285</v>
      </c>
      <c r="M10" s="3">
        <f t="shared" ca="1" si="7"/>
        <v>40.92526690391459</v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</row>
    <row r="11" spans="1:16" ht="15.5" x14ac:dyDescent="0.35">
      <c r="B11" t="s">
        <v>19</v>
      </c>
      <c r="C11" t="s">
        <v>20</v>
      </c>
      <c r="D11" s="2">
        <f>IFERROR(INDEX(D51:D500,MATCH($C$11,$C$51:$C$500,0)),"")</f>
        <v>9998887268</v>
      </c>
      <c r="E11" s="2">
        <f>IFERROR(INDEX(E51:E500,MATCH($C$11,$C$51:$C$500,0)),"")</f>
        <v>10879987903</v>
      </c>
      <c r="H11" s="2">
        <f>IFERROR(INDEX(D11:G11,COUNT(D11:G11)),"")</f>
        <v>10879987903</v>
      </c>
      <c r="I11" s="2">
        <f t="shared" ref="I11:P11" si="8">IFERROR(INDEX(I51:I500,MATCH($C$11,$C$51:$C$500,0)),"")</f>
        <v>11284383250</v>
      </c>
      <c r="J11" s="2">
        <f t="shared" si="8"/>
        <v>12575825942</v>
      </c>
      <c r="K11" s="2">
        <f t="shared" si="8"/>
        <v>6915151860</v>
      </c>
      <c r="L11" s="2">
        <f t="shared" si="8"/>
        <v>6710979301</v>
      </c>
      <c r="M11" s="2">
        <f t="shared" si="8"/>
        <v>41155898391</v>
      </c>
      <c r="N11" s="2">
        <f t="shared" si="8"/>
        <v>1181324761</v>
      </c>
      <c r="O11" s="2">
        <f t="shared" si="8"/>
        <v>603123921</v>
      </c>
      <c r="P11" s="2">
        <f t="shared" si="8"/>
        <v>26997143</v>
      </c>
    </row>
    <row r="12" spans="1:1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-10000000000</v>
      </c>
      <c r="E12" s="2">
        <f>IFERROR(INDEX(E51:E500,MATCH("Net Debt (Quarter)",$C$51:$C$500,0)),"")</f>
        <v>-10000000000</v>
      </c>
      <c r="H12" s="2">
        <f>IFERROR(INDEX(D12:G12,COUNT(D12:G12)),"")</f>
        <v>-10000000000</v>
      </c>
      <c r="I12" s="2">
        <f t="shared" ref="I12:P12" si="9">IFERROR(INDEX(I51:I500,MATCH($C$12,$C$51:$C$500,0)),"")</f>
        <v>-11000000000</v>
      </c>
      <c r="J12" s="2">
        <f t="shared" si="9"/>
        <v>-12000000000</v>
      </c>
      <c r="K12" s="2">
        <f t="shared" si="9"/>
        <v>-6000000000</v>
      </c>
      <c r="L12" s="2">
        <f t="shared" si="9"/>
        <v>-6000000000</v>
      </c>
      <c r="M12" s="2">
        <f t="shared" si="9"/>
        <v>-41000000000</v>
      </c>
      <c r="N12" s="2">
        <f t="shared" si="9"/>
        <v>-1000000000</v>
      </c>
      <c r="O12" s="2">
        <f t="shared" si="9"/>
        <v>0</v>
      </c>
      <c r="P12" s="2">
        <f t="shared" si="9"/>
        <v>0</v>
      </c>
    </row>
    <row r="13" spans="1:1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1000000000</v>
      </c>
      <c r="H13" s="2">
        <f>IFERROR(INDEX(D13:G13,COUNT(D13:G13)),"")</f>
        <v>1000000000</v>
      </c>
      <c r="I13" s="2">
        <f t="shared" ref="I13:P13" si="10">IFERROR(INDEX(I51:I500,MATCH($C$13,$C$51:$C$500,0)),"")</f>
        <v>1000000000</v>
      </c>
      <c r="J13" s="2">
        <f t="shared" si="10"/>
        <v>0</v>
      </c>
      <c r="K13" s="2">
        <f t="shared" si="10"/>
        <v>0</v>
      </c>
      <c r="L13" s="2">
        <f t="shared" si="10"/>
        <v>1000000000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</row>
    <row r="14" spans="1:16" ht="15.5" x14ac:dyDescent="0.35">
      <c r="C14" t="s">
        <v>27</v>
      </c>
      <c r="D14" s="2">
        <f>IFERROR(INDEX(D51:D500,MATCH($C$14,$C$51:$C$500,0)),"")</f>
        <v>2630398793</v>
      </c>
      <c r="E14" s="2">
        <f>IFERROR(INDEX(E51:E500,MATCH($C$14,$C$51:$C$500,0)),"")</f>
        <v>-35315637</v>
      </c>
      <c r="H14" s="2">
        <f>IFERROR(SUM(D14:G14)*(4/MAX(1,COUNT(D14:G14))),"")</f>
        <v>5190166312</v>
      </c>
      <c r="I14" s="2">
        <f t="shared" ref="I14:P14" si="11">IFERROR(INDEX(I51:I500,MATCH($C$14,$C$51:$C$500,0)),"")</f>
        <v>-98496978</v>
      </c>
      <c r="J14" s="2">
        <f t="shared" si="11"/>
        <v>-54129996</v>
      </c>
      <c r="K14" s="2">
        <f t="shared" si="11"/>
        <v>-72690335</v>
      </c>
      <c r="L14" s="2">
        <f t="shared" si="11"/>
        <v>-72512142</v>
      </c>
      <c r="M14" s="2">
        <f t="shared" si="11"/>
        <v>-51256754</v>
      </c>
      <c r="N14" s="2">
        <f t="shared" si="11"/>
        <v>-246557831</v>
      </c>
      <c r="O14" s="2">
        <f t="shared" si="11"/>
        <v>-159994943</v>
      </c>
      <c r="P14" s="2">
        <f t="shared" si="11"/>
        <v>-269894320</v>
      </c>
    </row>
    <row r="15" spans="1:16" ht="15.5" x14ac:dyDescent="0.35">
      <c r="C15" t="s">
        <v>28</v>
      </c>
      <c r="D15" s="2">
        <f>IFERROR(INDEX(D51:D500,MATCH($C$15,$C$51:$C$500,0)),"")</f>
        <v>-1823108574</v>
      </c>
      <c r="E15" s="2">
        <f>IFERROR(INDEX(E51:E500,MATCH($C$15,$C$51:$C$500,0)),"")</f>
        <v>-1378876881</v>
      </c>
      <c r="H15" s="2">
        <f>IFERROR(SUM(D15:G15)*(4/MAX(1,COUNT(D15:G15))),"")</f>
        <v>-6403970910</v>
      </c>
      <c r="I15" s="2">
        <f t="shared" ref="I15:P15" si="12">IFERROR(INDEX(I51:I500,MATCH($C$15,$C$51:$C$500,0)),"")</f>
        <v>-4775113240</v>
      </c>
      <c r="J15" s="2">
        <f t="shared" si="12"/>
        <v>-4415129550</v>
      </c>
      <c r="K15" s="2">
        <f t="shared" si="12"/>
        <v>-4110345942</v>
      </c>
      <c r="L15" s="2">
        <f t="shared" si="12"/>
        <v>-2985133196</v>
      </c>
      <c r="M15" s="2">
        <f t="shared" si="12"/>
        <v>-4864838450</v>
      </c>
      <c r="N15" s="2">
        <f t="shared" si="12"/>
        <v>-5309466745</v>
      </c>
      <c r="O15" s="2">
        <f t="shared" si="12"/>
        <v>6899212</v>
      </c>
      <c r="P15" s="2">
        <f t="shared" si="12"/>
        <v>-307689460</v>
      </c>
    </row>
    <row r="16" spans="1:16" ht="15.5" x14ac:dyDescent="0.35">
      <c r="C16" t="s">
        <v>29</v>
      </c>
      <c r="D16" s="2">
        <f>IFERROR(INDEX(D51:D500,MATCH($C$16,$C$51:$C$500,0)),"")</f>
        <v>8215662837</v>
      </c>
      <c r="E16" s="2">
        <f>IFERROR(INDEX(E51:E500,MATCH($C$16,$C$51:$C$500,0)),"")</f>
        <v>5528922005</v>
      </c>
      <c r="H16" s="2">
        <f>IFERROR(SUM(D16:G16)*(4/MAX(1,COUNT(D16:G16))),"")</f>
        <v>27489169684</v>
      </c>
      <c r="I16" s="2">
        <f t="shared" ref="I16:P16" si="13">IFERROR(INDEX(I51:I500,MATCH($C$16,$C$51:$C$500,0)),"")</f>
        <v>21463930836</v>
      </c>
      <c r="J16" s="2">
        <f t="shared" si="13"/>
        <v>20399761591</v>
      </c>
      <c r="K16" s="2">
        <f t="shared" si="13"/>
        <v>19068830723</v>
      </c>
      <c r="L16" s="2">
        <f t="shared" si="13"/>
        <v>13723802438</v>
      </c>
      <c r="M16" s="2">
        <f t="shared" si="13"/>
        <v>22330938298</v>
      </c>
      <c r="N16" s="2">
        <f t="shared" si="13"/>
        <v>24106113160</v>
      </c>
      <c r="O16" s="2">
        <f t="shared" si="13"/>
        <v>17520230872</v>
      </c>
      <c r="P16" s="2">
        <f t="shared" si="13"/>
        <v>-1204688580</v>
      </c>
    </row>
    <row r="17" spans="1:16" ht="15.5" x14ac:dyDescent="0.35">
      <c r="A17" t="s">
        <v>30</v>
      </c>
    </row>
    <row r="18" spans="1:1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</row>
    <row r="19" spans="1:16" ht="15.5" x14ac:dyDescent="0.35">
      <c r="A19" t="s">
        <v>40</v>
      </c>
      <c r="C19" t="s">
        <v>41</v>
      </c>
    </row>
    <row r="20" spans="1:16" ht="15.5" x14ac:dyDescent="0.35">
      <c r="A20" t="s">
        <v>42</v>
      </c>
      <c r="C20" t="s">
        <v>43</v>
      </c>
      <c r="D20" s="2">
        <f ca="1">IFERROR(D21*D2,"")</f>
        <v>187920000000</v>
      </c>
      <c r="E20" s="2">
        <f ca="1">IFERROR(E21*E2,"")</f>
        <v>348000000000</v>
      </c>
      <c r="H20" s="2">
        <f t="shared" ref="H20:P20" ca="1" si="14">IFERROR(H21*H2,"")</f>
        <v>348000000000</v>
      </c>
      <c r="I20" s="2">
        <f t="shared" ca="1" si="14"/>
        <v>211120000000</v>
      </c>
      <c r="J20" s="2">
        <f t="shared" ca="1" si="14"/>
        <v>203000000000</v>
      </c>
      <c r="K20" s="2">
        <f t="shared" ca="1" si="14"/>
        <v>196040000000</v>
      </c>
      <c r="L20" s="2">
        <f t="shared" ca="1" si="14"/>
        <v>213440000000</v>
      </c>
      <c r="M20" s="2">
        <f t="shared" ca="1" si="14"/>
        <v>266800000000</v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</row>
    <row r="21" spans="1:16" ht="15.5" x14ac:dyDescent="0.35">
      <c r="C21" t="s">
        <v>12</v>
      </c>
      <c r="D21" s="2">
        <f>IFERROR(INDEX(D51:D500,MATCH($C$7,$C$51:$C$500,0)),"")</f>
        <v>1160000000</v>
      </c>
      <c r="E21" s="2">
        <f>IFERROR(INDEX(E51:E500,MATCH($C$7,$C$51:$C$500,0)),"")</f>
        <v>1160000000</v>
      </c>
      <c r="H21" s="2">
        <f>IFERROR(INDEX(D21:G21,COUNT(D21:G21)),"")</f>
        <v>1160000000</v>
      </c>
      <c r="I21" s="2">
        <f t="shared" ref="I21:P21" si="15">IFERROR(INDEX(I51:I500,MATCH($C$7,$C$51:$C$500,0)),"")</f>
        <v>1160000000</v>
      </c>
      <c r="J21" s="2">
        <f t="shared" si="15"/>
        <v>1160000000</v>
      </c>
      <c r="K21" s="2">
        <f t="shared" si="15"/>
        <v>1160000000</v>
      </c>
      <c r="L21" s="2">
        <f t="shared" si="15"/>
        <v>1160000000</v>
      </c>
      <c r="M21" s="2">
        <f t="shared" si="15"/>
        <v>1160000000</v>
      </c>
      <c r="N21" s="2">
        <f t="shared" si="15"/>
        <v>0</v>
      </c>
      <c r="O21" s="2">
        <f t="shared" si="15"/>
        <v>0</v>
      </c>
      <c r="P21" s="2">
        <f t="shared" si="15"/>
        <v>0</v>
      </c>
    </row>
    <row r="23" spans="1:16" ht="15.5" x14ac:dyDescent="0.35">
      <c r="B23" t="s">
        <v>44</v>
      </c>
      <c r="C23" t="s">
        <v>45</v>
      </c>
      <c r="D23" s="3">
        <f>IFERROR(D5/D6*100,"")</f>
        <v>3.642615617413981</v>
      </c>
      <c r="E23" s="3">
        <f>IFERROR(E5/E6*100,"")</f>
        <v>2.4541818410253633</v>
      </c>
      <c r="H23" s="3">
        <f t="shared" ref="H23:P23" si="16">IFERROR(H5/H6*100,"")</f>
        <v>12.468999829978969</v>
      </c>
      <c r="I23" s="3">
        <f t="shared" si="16"/>
        <v>9.9457287565643018</v>
      </c>
      <c r="J23" s="3">
        <f t="shared" si="16"/>
        <v>10.069186940730331</v>
      </c>
      <c r="K23" s="3">
        <f t="shared" si="16"/>
        <v>9.9344754417808385</v>
      </c>
      <c r="L23" s="3">
        <f t="shared" si="16"/>
        <v>7.7953725681010226</v>
      </c>
      <c r="M23" s="3">
        <f t="shared" si="16"/>
        <v>12.93201850392866</v>
      </c>
      <c r="N23" s="3">
        <f t="shared" si="16"/>
        <v>51.528733077886692</v>
      </c>
      <c r="O23" s="3">
        <f t="shared" si="16"/>
        <v>99.257818532902292</v>
      </c>
      <c r="P23" s="3">
        <f t="shared" si="16"/>
        <v>-1176.651145069402</v>
      </c>
    </row>
    <row r="24" spans="1:16" ht="15.5" x14ac:dyDescent="0.35">
      <c r="C24" t="s">
        <v>46</v>
      </c>
      <c r="D24" s="4">
        <f>IFERROR(_xlfn.RRI(5,I23,D23),"")</f>
        <v>-0.18199615156343474</v>
      </c>
      <c r="E24" s="4">
        <f>IFERROR(_xlfn.RRI(5,J23,E23),"")</f>
        <v>-0.24598069199445649</v>
      </c>
      <c r="H24" s="4">
        <f t="shared" ref="H24:P24" si="17">IFERROR(_xlfn.RRI(5,M23,H23),"")</f>
        <v>-7.2656248671695289E-3</v>
      </c>
      <c r="I24" s="4">
        <f t="shared" si="17"/>
        <v>-0.28035646332794373</v>
      </c>
      <c r="J24" s="4">
        <f t="shared" si="17"/>
        <v>-0.36722992025881573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47</v>
      </c>
      <c r="C25" t="s">
        <v>48</v>
      </c>
      <c r="D25" s="3">
        <f>IFERROR(INDEX(D51:D500,MATCH($A$25,$C$51:$C$500,0)),"")</f>
        <v>5.53</v>
      </c>
      <c r="E25" s="3">
        <f>IFERROR(INDEX(E51:E500,MATCH($A$25,$C$51:$C$500,0)),"")</f>
        <v>3.59</v>
      </c>
      <c r="H25" s="3">
        <f>IFERROR(INDEX(D25:G25,COUNT(D25:G25)),"")</f>
        <v>3.59</v>
      </c>
      <c r="I25" s="3">
        <f t="shared" ref="I25:P25" si="18">IFERROR(INDEX(I51:I500,MATCH($C$25,$C$51:$C$500,0)),"")</f>
        <v>14.44</v>
      </c>
      <c r="J25" s="3">
        <f t="shared" si="18"/>
        <v>13.83</v>
      </c>
      <c r="K25" s="3">
        <f t="shared" si="18"/>
        <v>12.94</v>
      </c>
      <c r="L25" s="3">
        <f t="shared" si="18"/>
        <v>9.2899999999999991</v>
      </c>
      <c r="M25" s="3">
        <f t="shared" si="18"/>
        <v>15.11</v>
      </c>
      <c r="N25" s="3">
        <f t="shared" si="18"/>
        <v>75186.59</v>
      </c>
      <c r="O25" s="3">
        <f t="shared" si="18"/>
        <v>70108.52</v>
      </c>
      <c r="P25" s="3">
        <f t="shared" si="18"/>
        <v>-6049.51</v>
      </c>
    </row>
    <row r="26" spans="1:16" ht="15.5" x14ac:dyDescent="0.35">
      <c r="C26" t="s">
        <v>49</v>
      </c>
      <c r="D26" s="4">
        <f>IFERROR(_xlfn.RRI(5,I25,D25),"")</f>
        <v>-0.1746624820017415</v>
      </c>
      <c r="E26" s="4">
        <f>IFERROR(_xlfn.RRI(5,J25,E25),"")</f>
        <v>-0.23642015992290089</v>
      </c>
      <c r="H26" s="4">
        <f t="shared" ref="H26:P26" si="19">IFERROR(_xlfn.RRI(5,M25,H25),"")</f>
        <v>-0.24981910991819256</v>
      </c>
      <c r="I26" s="4">
        <f t="shared" si="19"/>
        <v>-0.8194134666992855</v>
      </c>
      <c r="J26" s="4">
        <f t="shared" si="19"/>
        <v>-0.81844413783769177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50</v>
      </c>
      <c r="D27" s="3">
        <f>IFERROR(D4/D21,"")</f>
        <v>51.21289145689655</v>
      </c>
      <c r="E27" s="3">
        <f>IFERROR(E4/E21,"")</f>
        <v>44.862518579310347</v>
      </c>
      <c r="H27" s="3">
        <f t="shared" ref="H27:P27" si="20">IFERROR(H4/H21,"")</f>
        <v>192.15082007241378</v>
      </c>
      <c r="I27" s="3">
        <f t="shared" si="20"/>
        <v>144.70287343793103</v>
      </c>
      <c r="J27" s="3">
        <f t="shared" si="20"/>
        <v>153.67502474655171</v>
      </c>
      <c r="K27" s="3">
        <f t="shared" si="20"/>
        <v>132.56607480344829</v>
      </c>
      <c r="L27" s="3">
        <f t="shared" si="20"/>
        <v>104.74932229655172</v>
      </c>
      <c r="M27" s="3">
        <f t="shared" si="20"/>
        <v>63.958968137931038</v>
      </c>
      <c r="N27" s="3" t="str">
        <f t="shared" si="20"/>
        <v/>
      </c>
      <c r="O27" s="3" t="str">
        <f t="shared" si="20"/>
        <v/>
      </c>
      <c r="P27" s="3" t="str">
        <f t="shared" si="20"/>
        <v/>
      </c>
    </row>
    <row r="28" spans="1:16" ht="15.5" x14ac:dyDescent="0.35">
      <c r="C28" t="s">
        <v>51</v>
      </c>
      <c r="D28" s="4">
        <f>IFERROR(_xlfn.RRI(5,I27,D27),"")</f>
        <v>-0.18758033291290543</v>
      </c>
      <c r="E28" s="4">
        <f>IFERROR(_xlfn.RRI(5,J27,E27),"")</f>
        <v>-0.21827127269019198</v>
      </c>
      <c r="H28" s="4">
        <f t="shared" ref="H28:P28" si="21">IFERROR(_xlfn.RRI(5,M27,H27),"")</f>
        <v>0.24608640764943157</v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52</v>
      </c>
      <c r="H29" s="4">
        <f t="shared" ref="H29:P29" si="22">IFERROR(((H25-I25)/I25)*100%,"")</f>
        <v>-0.75138504155124652</v>
      </c>
      <c r="I29" s="4">
        <f t="shared" si="22"/>
        <v>4.4107013738250142E-2</v>
      </c>
      <c r="J29" s="4">
        <f t="shared" si="22"/>
        <v>6.8778979907264337E-2</v>
      </c>
      <c r="K29" s="4">
        <f t="shared" si="22"/>
        <v>0.39289558665231439</v>
      </c>
      <c r="L29" s="4">
        <f t="shared" si="22"/>
        <v>-0.38517538054268702</v>
      </c>
      <c r="M29" s="4">
        <f t="shared" si="22"/>
        <v>-0.99979903331165831</v>
      </c>
      <c r="N29" s="4">
        <f t="shared" si="22"/>
        <v>7.2431567518469825E-2</v>
      </c>
      <c r="O29" s="4">
        <f t="shared" si="22"/>
        <v>-12.589123747212584</v>
      </c>
      <c r="P29" s="4" t="str">
        <f t="shared" si="22"/>
        <v/>
      </c>
    </row>
    <row r="30" spans="1:16" ht="15.5" x14ac:dyDescent="0.35">
      <c r="C30" t="s">
        <v>53</v>
      </c>
      <c r="H30" s="4">
        <f t="shared" ref="H30:P30" si="23">IFERROR(((H27-I27)/I27)*100%,"")</f>
        <v>0.32789913225071587</v>
      </c>
      <c r="I30" s="4">
        <f t="shared" si="23"/>
        <v>-5.8383926232762853E-2</v>
      </c>
      <c r="J30" s="4">
        <f t="shared" si="23"/>
        <v>0.15923342359197878</v>
      </c>
      <c r="K30" s="4">
        <f t="shared" si="23"/>
        <v>0.26555544128625136</v>
      </c>
      <c r="L30" s="4">
        <f t="shared" si="23"/>
        <v>0.6377581650575419</v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  <c r="P30" s="4" t="str">
        <f t="shared" si="23"/>
        <v/>
      </c>
    </row>
    <row r="32" spans="1:16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151.84</v>
      </c>
      <c r="E32" s="3">
        <f>IFERROR(INDEX(E51:E500,MATCH($A$32,$C$51:$C$500,0)),"")</f>
        <v>146.31</v>
      </c>
      <c r="H32" s="3">
        <f>IFERROR(INDEX(D32:G32,COUNT(D32:G32)),"")</f>
        <v>146.31</v>
      </c>
      <c r="I32" s="3">
        <f t="shared" ref="I32:P32" si="24">IFERROR(INDEX(I51:I500,MATCH($C$32,$C$51:$C$500,0)),"")</f>
        <v>144.96</v>
      </c>
      <c r="J32" s="3">
        <f t="shared" si="24"/>
        <v>137.54</v>
      </c>
      <c r="K32" s="3">
        <f t="shared" si="24"/>
        <v>130.69999999999999</v>
      </c>
      <c r="L32" s="3">
        <f t="shared" si="24"/>
        <v>119.71</v>
      </c>
      <c r="M32" s="3">
        <f t="shared" si="24"/>
        <v>116.88</v>
      </c>
      <c r="N32" s="3">
        <f t="shared" si="24"/>
        <v>145547.85</v>
      </c>
      <c r="O32" s="3">
        <f t="shared" si="24"/>
        <v>70548.89</v>
      </c>
      <c r="P32" s="3">
        <f t="shared" si="24"/>
        <v>523.6</v>
      </c>
    </row>
    <row r="33" spans="1:16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1.25</v>
      </c>
      <c r="E33" s="3">
        <f>IFERROR(INDEX(E51:E500,MATCH($A$33,$C$51:$C$500,0)),"")</f>
        <v>2.0499999999999998</v>
      </c>
      <c r="H33" s="3">
        <f>IFERROR(INDEX(D33:G33,COUNT(D33:G33)),"")</f>
        <v>2.0499999999999998</v>
      </c>
      <c r="I33" s="3">
        <f t="shared" ref="I33:P33" si="25">IFERROR(INDEX(I51:I500,MATCH($C$33,$C$51:$C$500,0)),"")</f>
        <v>1.26</v>
      </c>
      <c r="J33" s="3">
        <f t="shared" si="25"/>
        <v>1.27</v>
      </c>
      <c r="K33" s="3">
        <f t="shared" si="25"/>
        <v>1.29</v>
      </c>
      <c r="L33" s="3">
        <f t="shared" si="25"/>
        <v>1.54</v>
      </c>
      <c r="M33" s="3">
        <f t="shared" si="25"/>
        <v>1.93</v>
      </c>
      <c r="N33" s="3">
        <f t="shared" si="25"/>
        <v>0</v>
      </c>
      <c r="O33" s="3">
        <f t="shared" si="25"/>
        <v>0</v>
      </c>
      <c r="P33" s="3">
        <f t="shared" si="25"/>
        <v>0</v>
      </c>
    </row>
    <row r="34" spans="1:16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34.36</v>
      </c>
      <c r="E34" s="3">
        <f>IFERROR(INDEX(E51:E500,MATCH($A$34,$C$51:$C$500,0)),"")</f>
        <v>83.57</v>
      </c>
      <c r="H34" s="3">
        <f>IFERROR(INDEX(D34:G34,COUNT(D34:G34)),"")</f>
        <v>83.57</v>
      </c>
      <c r="I34" s="3">
        <f t="shared" ref="I34:P34" si="26">IFERROR(INDEX(I51:I500,MATCH($C$34,$C$51:$C$500,0)),"")</f>
        <v>12.6</v>
      </c>
      <c r="J34" s="3">
        <f t="shared" si="26"/>
        <v>12.65</v>
      </c>
      <c r="K34" s="3">
        <f t="shared" si="26"/>
        <v>13.06</v>
      </c>
      <c r="L34" s="3">
        <f t="shared" si="26"/>
        <v>19.809999999999999</v>
      </c>
      <c r="M34" s="3">
        <f t="shared" si="26"/>
        <v>14.96</v>
      </c>
      <c r="N34" s="3">
        <f t="shared" si="26"/>
        <v>0</v>
      </c>
      <c r="O34" s="3">
        <f t="shared" si="26"/>
        <v>0</v>
      </c>
      <c r="P34" s="3">
        <f t="shared" si="26"/>
        <v>0</v>
      </c>
    </row>
    <row r="35" spans="1:16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3.7</v>
      </c>
      <c r="E35" s="3">
        <f>IFERROR(INDEX(E51:E500,MATCH($A$35,$C$51:$C$500,0)),"")</f>
        <v>6.66</v>
      </c>
      <c r="H35" s="3">
        <f>IFERROR(INDEX(D35:G35,COUNT(D35:G35)),"")</f>
        <v>6.66</v>
      </c>
      <c r="I35" s="3">
        <f t="shared" ref="I35:P35" si="27">IFERROR(INDEX(I51:I500,MATCH($C$35,$C$51:$C$500,0)),"")</f>
        <v>1.25</v>
      </c>
      <c r="J35" s="3">
        <f t="shared" si="27"/>
        <v>1.1299999999999999</v>
      </c>
      <c r="K35" s="3">
        <f t="shared" si="27"/>
        <v>1.27</v>
      </c>
      <c r="L35" s="3">
        <f t="shared" si="27"/>
        <v>1.75</v>
      </c>
      <c r="M35" s="3">
        <f t="shared" si="27"/>
        <v>3.52</v>
      </c>
      <c r="N35" s="3">
        <f t="shared" si="27"/>
        <v>0</v>
      </c>
      <c r="O35" s="3">
        <f t="shared" si="27"/>
        <v>0</v>
      </c>
      <c r="P35" s="3">
        <f t="shared" si="27"/>
        <v>0</v>
      </c>
    </row>
    <row r="36" spans="1:16" ht="15.5" x14ac:dyDescent="0.35">
      <c r="B36" t="s">
        <v>66</v>
      </c>
      <c r="C36" t="s">
        <v>67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P36" si="28">IFERROR(INDEX(H51:H500,MATCH($C$36,$C$51:$C$500,0)),"")</f>
        <v>0.4032</v>
      </c>
      <c r="I36" s="4">
        <f t="shared" si="28"/>
        <v>0.55399999999999994</v>
      </c>
      <c r="J36" s="4">
        <f t="shared" si="28"/>
        <v>0.50609999999999999</v>
      </c>
      <c r="K36" s="4">
        <f t="shared" si="28"/>
        <v>0.54079999999999995</v>
      </c>
      <c r="L36" s="4">
        <f t="shared" si="28"/>
        <v>0.21530000000000002</v>
      </c>
      <c r="M36" s="4">
        <f t="shared" si="28"/>
        <v>0.43009999999999998</v>
      </c>
      <c r="N36" s="4">
        <f t="shared" si="28"/>
        <v>0</v>
      </c>
      <c r="O36" s="4">
        <f t="shared" si="28"/>
        <v>0</v>
      </c>
      <c r="P36" s="4">
        <f t="shared" si="28"/>
        <v>0</v>
      </c>
    </row>
    <row r="37" spans="1:16" ht="15.5" x14ac:dyDescent="0.35">
      <c r="B37" t="s">
        <v>68</v>
      </c>
      <c r="C37" t="s">
        <v>69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P37" si="29">IFERROR(INDEX(H51:H500,MATCH($C$37,$C$51:$C$500,0)),"")</f>
        <v>8</v>
      </c>
      <c r="I37" s="3">
        <f t="shared" si="29"/>
        <v>8</v>
      </c>
      <c r="J37" s="3">
        <f t="shared" si="29"/>
        <v>7</v>
      </c>
      <c r="K37" s="3">
        <f t="shared" si="29"/>
        <v>7</v>
      </c>
      <c r="L37" s="3">
        <f t="shared" si="29"/>
        <v>2</v>
      </c>
      <c r="M37" s="3">
        <f t="shared" si="29"/>
        <v>6.5</v>
      </c>
      <c r="N37" s="3">
        <f t="shared" si="29"/>
        <v>0</v>
      </c>
      <c r="O37" s="3">
        <f t="shared" si="29"/>
        <v>0</v>
      </c>
      <c r="P37" s="3">
        <f t="shared" si="29"/>
        <v>0</v>
      </c>
    </row>
    <row r="50" spans="2:16" ht="15.5" x14ac:dyDescent="0.35">
      <c r="D50" t="s">
        <v>769</v>
      </c>
      <c r="E50" t="s">
        <v>70</v>
      </c>
      <c r="F50" t="s">
        <v>243</v>
      </c>
      <c r="G50" t="s">
        <v>71</v>
      </c>
      <c r="H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</row>
    <row r="51" spans="2:16" ht="15.5" x14ac:dyDescent="0.35">
      <c r="B51" t="s">
        <v>75</v>
      </c>
      <c r="C51" t="s">
        <v>6</v>
      </c>
      <c r="D51" s="5">
        <v>59406954090</v>
      </c>
      <c r="E51" s="5">
        <v>52040521552</v>
      </c>
      <c r="F51" s="5">
        <v>48597805013</v>
      </c>
      <c r="G51" s="5">
        <v>35017076803</v>
      </c>
      <c r="I51" s="5">
        <v>167855333188</v>
      </c>
      <c r="J51" s="5">
        <v>178263028706</v>
      </c>
      <c r="K51" s="5">
        <v>153776646772</v>
      </c>
      <c r="L51" s="5">
        <v>121509213864</v>
      </c>
      <c r="M51" s="5">
        <v>74192403040</v>
      </c>
      <c r="N51" s="5">
        <v>68570265352</v>
      </c>
      <c r="O51" s="5">
        <v>45980431689</v>
      </c>
      <c r="P51" s="5">
        <v>2423203668</v>
      </c>
    </row>
    <row r="52" spans="2:16" ht="15.5" x14ac:dyDescent="0.35">
      <c r="C52" t="s">
        <v>76</v>
      </c>
      <c r="D52" s="5">
        <v>-42906945810</v>
      </c>
      <c r="E52" s="5">
        <v>-37814119342</v>
      </c>
      <c r="F52" s="5">
        <v>-30481987457</v>
      </c>
      <c r="G52" s="5">
        <v>-24911085605</v>
      </c>
      <c r="I52" s="5">
        <v>-111869011300</v>
      </c>
      <c r="J52" s="5">
        <v>-125682745968</v>
      </c>
      <c r="K52" s="5">
        <v>-111802883314</v>
      </c>
      <c r="L52" s="5">
        <v>-84237050797</v>
      </c>
      <c r="M52" s="5">
        <v>-42557319935</v>
      </c>
      <c r="N52" s="5">
        <v>-37099442813</v>
      </c>
      <c r="O52" s="5">
        <v>-23364499257</v>
      </c>
      <c r="P52" s="5">
        <v>-1827019418</v>
      </c>
    </row>
    <row r="53" spans="2:16" ht="15.5" x14ac:dyDescent="0.35">
      <c r="C53" t="s">
        <v>77</v>
      </c>
      <c r="D53" s="5">
        <v>16500008280</v>
      </c>
      <c r="E53" s="5">
        <v>14226402210</v>
      </c>
      <c r="F53" s="5">
        <v>18115817556</v>
      </c>
      <c r="G53" s="5">
        <v>10105991198</v>
      </c>
      <c r="I53" s="5">
        <v>55986321888</v>
      </c>
      <c r="J53" s="5">
        <v>52580282738</v>
      </c>
      <c r="K53" s="5">
        <v>41973763458</v>
      </c>
      <c r="L53" s="5">
        <v>37272163067</v>
      </c>
      <c r="M53" s="5">
        <v>31635083105</v>
      </c>
      <c r="N53" s="5">
        <v>31470822539</v>
      </c>
      <c r="O53" s="5">
        <v>22615932432</v>
      </c>
      <c r="P53" s="5">
        <v>596184250</v>
      </c>
    </row>
    <row r="54" spans="2:16" ht="15.5" x14ac:dyDescent="0.35">
      <c r="C54" t="s">
        <v>78</v>
      </c>
      <c r="D54" s="5">
        <v>-9556187121</v>
      </c>
      <c r="E54" s="5">
        <v>-8990593027</v>
      </c>
      <c r="F54" s="5">
        <v>-9402111625</v>
      </c>
      <c r="G54" s="5">
        <v>-9327273773</v>
      </c>
      <c r="I54" s="5">
        <v>-33569853908</v>
      </c>
      <c r="J54" s="5">
        <v>-32395492414</v>
      </c>
      <c r="K54" s="5">
        <v>-22671917700</v>
      </c>
      <c r="L54" s="5">
        <v>-23036659193</v>
      </c>
      <c r="M54" s="5">
        <v>-9424273647</v>
      </c>
      <c r="N54" s="5">
        <v>-7340069996</v>
      </c>
      <c r="O54" s="5">
        <v>-4938023784</v>
      </c>
      <c r="P54" s="5">
        <v>-1556988490</v>
      </c>
    </row>
    <row r="55" spans="2:16" ht="15.5" x14ac:dyDescent="0.35">
      <c r="C55" t="s">
        <v>246</v>
      </c>
      <c r="D55" s="5">
        <v>-9556187121</v>
      </c>
      <c r="E55" s="5">
        <v>-8990593027</v>
      </c>
      <c r="F55" s="5">
        <v>-9402111625</v>
      </c>
      <c r="G55" s="5">
        <v>-9327273773</v>
      </c>
      <c r="I55" s="5">
        <v>-33569853908</v>
      </c>
      <c r="J55" s="5">
        <v>-32395492414</v>
      </c>
      <c r="K55" s="5">
        <v>-22671917700</v>
      </c>
      <c r="L55" s="5">
        <v>-23036659193</v>
      </c>
      <c r="M55" s="5">
        <v>-9424273647</v>
      </c>
      <c r="N55" s="5">
        <v>-7340069996</v>
      </c>
      <c r="O55" s="5">
        <v>-4938023784</v>
      </c>
      <c r="P55" s="5">
        <v>-1556988490</v>
      </c>
    </row>
    <row r="56" spans="2:16" ht="15.5" x14ac:dyDescent="0.35">
      <c r="C56" t="s">
        <v>80</v>
      </c>
      <c r="D56" s="5">
        <v>6943821159</v>
      </c>
      <c r="E56" s="5">
        <v>5235809183</v>
      </c>
      <c r="F56" s="5">
        <v>8713705931</v>
      </c>
      <c r="G56" s="5">
        <v>778717425</v>
      </c>
      <c r="I56" s="5">
        <v>22416467980</v>
      </c>
      <c r="J56" s="5">
        <v>20184790324</v>
      </c>
      <c r="K56" s="5">
        <v>19301845758</v>
      </c>
      <c r="L56" s="5">
        <v>14235503874</v>
      </c>
      <c r="M56" s="5">
        <v>22210809458</v>
      </c>
      <c r="N56" s="5">
        <v>24130752543</v>
      </c>
      <c r="O56" s="5">
        <v>17677908648</v>
      </c>
      <c r="P56" s="5">
        <v>-960804240</v>
      </c>
    </row>
    <row r="57" spans="2:16" ht="15.5" x14ac:dyDescent="0.35">
      <c r="C57" t="s">
        <v>81</v>
      </c>
      <c r="D57" s="5">
        <v>1271841678</v>
      </c>
      <c r="E57" s="5">
        <v>293112822</v>
      </c>
      <c r="F57" s="5">
        <v>-181862237</v>
      </c>
      <c r="G57" s="5">
        <v>-835572803</v>
      </c>
      <c r="I57" s="5">
        <v>-952537144</v>
      </c>
      <c r="J57" s="5">
        <v>214971267</v>
      </c>
      <c r="K57" s="5">
        <v>-233015035</v>
      </c>
      <c r="L57" s="5">
        <v>-511701436</v>
      </c>
      <c r="M57" s="5">
        <v>120128840</v>
      </c>
      <c r="N57" s="5">
        <v>-24639383</v>
      </c>
      <c r="O57" s="5">
        <v>-157677776</v>
      </c>
      <c r="P57" s="5">
        <v>-243884340</v>
      </c>
    </row>
    <row r="58" spans="2:16" ht="15.5" x14ac:dyDescent="0.35">
      <c r="C58" t="s">
        <v>142</v>
      </c>
      <c r="D58" s="5">
        <v>-318619328</v>
      </c>
      <c r="E58" s="5">
        <v>100125164</v>
      </c>
      <c r="F58" s="5">
        <v>102784220</v>
      </c>
      <c r="G58" s="5">
        <v>405539260</v>
      </c>
      <c r="I58" s="5">
        <v>372066271</v>
      </c>
      <c r="J58" s="5">
        <v>298034882</v>
      </c>
      <c r="K58" s="5">
        <v>154489311</v>
      </c>
      <c r="L58" s="5">
        <v>622438091</v>
      </c>
      <c r="M58" s="5">
        <v>296469691</v>
      </c>
      <c r="N58" s="5">
        <v>15090023</v>
      </c>
      <c r="O58" s="5">
        <v>2375271</v>
      </c>
      <c r="P58" s="5">
        <v>377754</v>
      </c>
    </row>
    <row r="59" spans="2:16" ht="15.5" x14ac:dyDescent="0.35">
      <c r="C59" t="s">
        <v>27</v>
      </c>
      <c r="D59" s="5">
        <v>2630398793</v>
      </c>
      <c r="E59" s="5">
        <v>-35315637</v>
      </c>
      <c r="F59" s="5">
        <v>-29322367</v>
      </c>
      <c r="G59" s="5">
        <v>-467648292</v>
      </c>
      <c r="I59" s="5">
        <v>-98496978</v>
      </c>
      <c r="J59" s="5">
        <v>-54129996</v>
      </c>
      <c r="K59" s="5">
        <v>-72690335</v>
      </c>
      <c r="L59" s="5">
        <v>-72512142</v>
      </c>
      <c r="M59" s="5">
        <v>-51256754</v>
      </c>
      <c r="N59" s="5">
        <v>-246557831</v>
      </c>
      <c r="O59" s="5">
        <v>-159994943</v>
      </c>
      <c r="P59" s="5">
        <v>-269894320</v>
      </c>
    </row>
    <row r="60" spans="2:16" ht="15.5" x14ac:dyDescent="0.35">
      <c r="C60" t="s">
        <v>83</v>
      </c>
    </row>
    <row r="61" spans="2:16" ht="15.5" x14ac:dyDescent="0.35">
      <c r="C61" t="s">
        <v>84</v>
      </c>
      <c r="D61" s="5">
        <v>1271841678</v>
      </c>
      <c r="E61" s="5">
        <v>293112822</v>
      </c>
      <c r="F61" s="5">
        <v>-181862237</v>
      </c>
      <c r="G61" s="5">
        <v>-835572803</v>
      </c>
      <c r="I61" s="5">
        <v>-952537144</v>
      </c>
      <c r="J61" s="5">
        <v>214971267</v>
      </c>
      <c r="K61" s="5">
        <v>-233015035</v>
      </c>
      <c r="L61" s="5">
        <v>-511701436</v>
      </c>
      <c r="M61" s="5">
        <v>120128840</v>
      </c>
      <c r="N61" s="5">
        <v>-24639383</v>
      </c>
      <c r="O61" s="5">
        <v>-157677776</v>
      </c>
      <c r="P61" s="5">
        <v>-243884340</v>
      </c>
    </row>
    <row r="62" spans="2:16" ht="15.5" x14ac:dyDescent="0.35">
      <c r="C62" t="s">
        <v>29</v>
      </c>
      <c r="D62" s="5">
        <v>8215662837</v>
      </c>
      <c r="E62" s="5">
        <v>5528922005</v>
      </c>
      <c r="F62" s="5">
        <v>8531843694</v>
      </c>
      <c r="G62" s="5">
        <v>-56855378</v>
      </c>
      <c r="I62" s="5">
        <v>21463930836</v>
      </c>
      <c r="J62" s="5">
        <v>20399761591</v>
      </c>
      <c r="K62" s="5">
        <v>19068830723</v>
      </c>
      <c r="L62" s="5">
        <v>13723802438</v>
      </c>
      <c r="M62" s="5">
        <v>22330938298</v>
      </c>
      <c r="N62" s="5">
        <v>24106113160</v>
      </c>
      <c r="O62" s="5">
        <v>17520230872</v>
      </c>
      <c r="P62" s="5">
        <v>-1204688580</v>
      </c>
    </row>
    <row r="63" spans="2:16" ht="15.5" x14ac:dyDescent="0.35">
      <c r="C63" t="s">
        <v>28</v>
      </c>
      <c r="D63" s="5">
        <v>-1823108574</v>
      </c>
      <c r="E63" s="5">
        <v>-1378876881</v>
      </c>
      <c r="F63" s="5">
        <v>-1875338952</v>
      </c>
      <c r="G63" s="5">
        <v>40718412</v>
      </c>
      <c r="I63" s="5">
        <v>-4775113240</v>
      </c>
      <c r="J63" s="5">
        <v>-4415129550</v>
      </c>
      <c r="K63" s="5">
        <v>-4110345942</v>
      </c>
      <c r="L63" s="5">
        <v>-2985133196</v>
      </c>
      <c r="M63" s="5">
        <v>-4864838450</v>
      </c>
      <c r="N63" s="5">
        <v>-5309466745</v>
      </c>
      <c r="O63" s="5">
        <v>6899212</v>
      </c>
      <c r="P63" s="5">
        <v>-307689460</v>
      </c>
    </row>
    <row r="64" spans="2:16" ht="15.5" x14ac:dyDescent="0.35">
      <c r="C64" t="s">
        <v>85</v>
      </c>
      <c r="D64" s="5">
        <v>-1823729380</v>
      </c>
      <c r="E64" s="5">
        <v>-1371326502</v>
      </c>
      <c r="F64" s="5">
        <v>-1867983638</v>
      </c>
      <c r="G64" s="5">
        <v>-45635260</v>
      </c>
      <c r="I64" s="5">
        <v>-4863581800</v>
      </c>
      <c r="J64" s="5">
        <v>-4455308880</v>
      </c>
      <c r="K64" s="5">
        <v>-4110345942</v>
      </c>
      <c r="L64" s="5">
        <v>-2985133196</v>
      </c>
      <c r="M64" s="5">
        <v>-4864838450</v>
      </c>
      <c r="N64" s="5">
        <v>-5309466745</v>
      </c>
      <c r="O64" s="5">
        <v>6899212</v>
      </c>
      <c r="P64" s="5">
        <v>-307689460</v>
      </c>
    </row>
    <row r="65" spans="2:16" ht="15.5" x14ac:dyDescent="0.35">
      <c r="C65" t="s">
        <v>87</v>
      </c>
      <c r="D65" s="5">
        <v>620806</v>
      </c>
      <c r="E65" s="5">
        <v>-7550379</v>
      </c>
      <c r="F65" s="5">
        <v>-7355314</v>
      </c>
      <c r="G65" s="5">
        <v>86353672</v>
      </c>
      <c r="I65" s="5">
        <v>88468560</v>
      </c>
      <c r="J65" s="5">
        <v>40179330</v>
      </c>
    </row>
    <row r="66" spans="2:16" ht="15.5" x14ac:dyDescent="0.35">
      <c r="C66" t="s">
        <v>88</v>
      </c>
      <c r="D66" s="5">
        <v>-1823108574</v>
      </c>
      <c r="E66" s="5">
        <v>-1378876881</v>
      </c>
      <c r="F66" s="5">
        <v>-1875338952</v>
      </c>
      <c r="G66" s="5">
        <v>40718412</v>
      </c>
      <c r="I66" s="5">
        <v>-4775113240</v>
      </c>
      <c r="J66" s="5">
        <v>-4415129550</v>
      </c>
      <c r="K66" s="5">
        <v>-4110345942</v>
      </c>
      <c r="L66" s="5">
        <v>-2985133196</v>
      </c>
      <c r="M66" s="5">
        <v>-4864838450</v>
      </c>
      <c r="N66" s="5">
        <v>-5309466745</v>
      </c>
      <c r="O66" s="5">
        <v>6899212</v>
      </c>
      <c r="P66" s="5">
        <v>-307689460</v>
      </c>
    </row>
    <row r="67" spans="2:16" ht="15.5" x14ac:dyDescent="0.35">
      <c r="C67" t="s">
        <v>247</v>
      </c>
      <c r="D67" s="5">
        <v>6392554263</v>
      </c>
      <c r="E67" s="5">
        <v>4150045124</v>
      </c>
      <c r="F67" s="5">
        <v>6656504742</v>
      </c>
      <c r="G67" s="5">
        <v>-16136966</v>
      </c>
      <c r="I67" s="5">
        <v>16688817596</v>
      </c>
      <c r="J67" s="5">
        <v>15984632041</v>
      </c>
      <c r="K67" s="5">
        <v>14958484781</v>
      </c>
      <c r="L67" s="5">
        <v>10738669242</v>
      </c>
      <c r="M67" s="5">
        <v>17466099848</v>
      </c>
      <c r="N67" s="5">
        <v>18796646415</v>
      </c>
      <c r="O67" s="5">
        <v>17527130084</v>
      </c>
      <c r="P67" s="5">
        <v>-1512378040</v>
      </c>
    </row>
    <row r="68" spans="2:16" ht="15.5" x14ac:dyDescent="0.35">
      <c r="C68" t="s">
        <v>248</v>
      </c>
    </row>
    <row r="69" spans="2:16" ht="15.5" x14ac:dyDescent="0.35">
      <c r="C69" t="s">
        <v>89</v>
      </c>
      <c r="D69" s="5">
        <v>6392554263</v>
      </c>
      <c r="E69" s="5">
        <v>4150045124</v>
      </c>
      <c r="F69" s="5">
        <v>6656504742</v>
      </c>
      <c r="G69" s="5">
        <v>-16136966</v>
      </c>
      <c r="I69" s="5">
        <v>16688817596</v>
      </c>
      <c r="J69" s="5">
        <v>15984632041</v>
      </c>
      <c r="K69" s="5">
        <v>14958484781</v>
      </c>
      <c r="L69" s="5">
        <v>10738669242</v>
      </c>
      <c r="M69" s="5">
        <v>17466099848</v>
      </c>
      <c r="N69" s="5">
        <v>18796646415</v>
      </c>
      <c r="O69" s="5">
        <v>17527130084</v>
      </c>
      <c r="P69" s="5">
        <v>-1512378040</v>
      </c>
    </row>
    <row r="70" spans="2:16" ht="15.5" x14ac:dyDescent="0.35">
      <c r="C70" t="s">
        <v>90</v>
      </c>
      <c r="G70" s="5">
        <v>-25702560</v>
      </c>
      <c r="I70" s="5">
        <v>-25702560</v>
      </c>
      <c r="J70" s="5">
        <v>22107540</v>
      </c>
      <c r="K70" s="5">
        <v>47645520</v>
      </c>
      <c r="L70" s="5">
        <v>46729800</v>
      </c>
      <c r="M70" s="5">
        <v>2910960</v>
      </c>
      <c r="N70" s="5">
        <v>-46906047</v>
      </c>
      <c r="O70" s="5">
        <v>-20808945</v>
      </c>
      <c r="P70" s="5">
        <v>-27860521</v>
      </c>
    </row>
    <row r="71" spans="2:16" ht="15.5" x14ac:dyDescent="0.35">
      <c r="C71" t="s">
        <v>428</v>
      </c>
      <c r="G71" s="5">
        <v>-25702560</v>
      </c>
      <c r="I71" s="5">
        <v>-25702560</v>
      </c>
      <c r="J71" s="5">
        <v>22107540</v>
      </c>
      <c r="K71" s="5">
        <v>47645520</v>
      </c>
      <c r="L71" s="5">
        <v>46729800</v>
      </c>
      <c r="M71" s="5">
        <v>2910960</v>
      </c>
      <c r="N71" s="5">
        <v>-46906047</v>
      </c>
      <c r="O71" s="5">
        <v>-20808945</v>
      </c>
      <c r="P71" s="5">
        <v>-27860521</v>
      </c>
    </row>
    <row r="72" spans="2:16" ht="15.5" x14ac:dyDescent="0.35">
      <c r="C72" t="s">
        <v>91</v>
      </c>
      <c r="D72" s="5">
        <v>6392554263</v>
      </c>
      <c r="E72" s="5">
        <v>4150045124</v>
      </c>
      <c r="F72" s="5">
        <v>6656504742</v>
      </c>
      <c r="G72" s="5">
        <v>-41839526</v>
      </c>
      <c r="I72" s="5">
        <v>16663115036</v>
      </c>
      <c r="J72" s="5">
        <v>16006739581</v>
      </c>
      <c r="K72" s="5">
        <v>15006130301</v>
      </c>
      <c r="L72" s="5">
        <v>10785399042</v>
      </c>
      <c r="M72" s="5">
        <v>17469010808</v>
      </c>
      <c r="N72" s="5">
        <v>18749740368</v>
      </c>
      <c r="O72" s="5">
        <v>17506321139</v>
      </c>
      <c r="P72" s="5">
        <v>-1540238561</v>
      </c>
    </row>
    <row r="73" spans="2:16" ht="15.5" x14ac:dyDescent="0.35">
      <c r="C73" t="s">
        <v>92</v>
      </c>
      <c r="D73" s="5">
        <v>6392554263</v>
      </c>
      <c r="E73" s="5">
        <v>4150045124</v>
      </c>
      <c r="F73" s="5">
        <v>6656504742</v>
      </c>
      <c r="G73" s="5">
        <v>-16136966</v>
      </c>
      <c r="I73" s="5">
        <v>16688817596</v>
      </c>
      <c r="J73" s="5">
        <v>15984632041</v>
      </c>
      <c r="K73" s="5">
        <v>14958484781</v>
      </c>
      <c r="L73" s="5">
        <v>10738669242</v>
      </c>
      <c r="M73" s="5">
        <v>17466099848</v>
      </c>
      <c r="N73" s="5">
        <v>18796646415</v>
      </c>
      <c r="O73" s="5">
        <v>17527130084</v>
      </c>
      <c r="P73" s="5">
        <v>-1512378040</v>
      </c>
    </row>
    <row r="74" spans="2:16" ht="15.5" x14ac:dyDescent="0.35">
      <c r="C74" t="s">
        <v>8</v>
      </c>
      <c r="D74" s="5">
        <v>6392554263</v>
      </c>
      <c r="E74" s="5">
        <v>4150045124</v>
      </c>
      <c r="F74" s="5">
        <v>6656504742</v>
      </c>
      <c r="G74" s="5">
        <v>-41839526</v>
      </c>
      <c r="I74" s="5">
        <v>16663115036</v>
      </c>
      <c r="J74" s="5">
        <v>16006739581</v>
      </c>
      <c r="K74" s="5">
        <v>15006130301</v>
      </c>
      <c r="L74" s="5">
        <v>10785399042</v>
      </c>
      <c r="M74" s="5">
        <v>17469010808</v>
      </c>
      <c r="N74" s="5">
        <v>18749740368</v>
      </c>
      <c r="O74" s="5">
        <v>17506321139</v>
      </c>
      <c r="P74" s="5">
        <v>-1540238561</v>
      </c>
    </row>
    <row r="75" spans="2:16" ht="15.5" x14ac:dyDescent="0.35">
      <c r="C75" t="s">
        <v>94</v>
      </c>
      <c r="D75" s="5">
        <v>6392554263</v>
      </c>
      <c r="E75" s="5">
        <v>4150045124</v>
      </c>
      <c r="F75" s="5">
        <v>6656504742</v>
      </c>
      <c r="G75" s="5">
        <v>-16136966</v>
      </c>
      <c r="I75" s="5">
        <v>16688817596</v>
      </c>
      <c r="J75" s="5">
        <v>15984632041</v>
      </c>
      <c r="K75" s="5">
        <v>14958484781</v>
      </c>
      <c r="L75" s="5">
        <v>10738669242</v>
      </c>
      <c r="M75" s="5">
        <v>17466099848</v>
      </c>
      <c r="N75" s="5">
        <v>18796646415</v>
      </c>
      <c r="O75" s="5">
        <v>17527130084</v>
      </c>
      <c r="P75" s="5">
        <v>-1512378040</v>
      </c>
    </row>
    <row r="76" spans="2:16" ht="15.5" x14ac:dyDescent="0.35">
      <c r="C76" t="s">
        <v>95</v>
      </c>
      <c r="D76" s="5">
        <v>6392554263</v>
      </c>
      <c r="E76" s="5">
        <v>4150045124</v>
      </c>
      <c r="F76" s="5">
        <v>6656504742</v>
      </c>
      <c r="G76" s="5">
        <v>-41839526</v>
      </c>
      <c r="I76" s="5">
        <v>16663115036</v>
      </c>
      <c r="J76" s="5">
        <v>16006739581</v>
      </c>
      <c r="K76" s="5">
        <v>15006130301</v>
      </c>
      <c r="L76" s="5">
        <v>10785399042</v>
      </c>
      <c r="M76" s="5">
        <v>17469010808</v>
      </c>
      <c r="N76" s="5">
        <v>18749740368</v>
      </c>
      <c r="O76" s="5">
        <v>17506321139</v>
      </c>
      <c r="P76" s="5">
        <v>-1540238561</v>
      </c>
    </row>
    <row r="77" spans="2:16" ht="15.5" x14ac:dyDescent="0.35">
      <c r="C77" t="s">
        <v>96</v>
      </c>
      <c r="D77" s="5">
        <v>6392554263</v>
      </c>
      <c r="E77" s="5">
        <v>4150045124</v>
      </c>
      <c r="F77" s="5">
        <v>6656504742</v>
      </c>
      <c r="G77" s="5">
        <v>-41839526</v>
      </c>
      <c r="I77" s="5">
        <v>16663115036</v>
      </c>
      <c r="J77" s="5">
        <v>16006739581</v>
      </c>
      <c r="K77" s="5">
        <v>15006130301</v>
      </c>
      <c r="L77" s="5">
        <v>10785399042</v>
      </c>
      <c r="M77" s="5">
        <v>17469010808</v>
      </c>
      <c r="N77" s="5">
        <v>18749740368</v>
      </c>
      <c r="O77" s="5">
        <v>17506321139</v>
      </c>
      <c r="P77" s="5">
        <v>-1540238561</v>
      </c>
    </row>
    <row r="79" spans="2:16" ht="15.5" x14ac:dyDescent="0.35">
      <c r="B79" t="s">
        <v>97</v>
      </c>
      <c r="C79" t="s">
        <v>98</v>
      </c>
    </row>
    <row r="80" spans="2:16" ht="15.5" x14ac:dyDescent="0.35">
      <c r="C80" t="s">
        <v>99</v>
      </c>
    </row>
    <row r="81" spans="3:16" ht="15.5" x14ac:dyDescent="0.35">
      <c r="C81" t="s">
        <v>20</v>
      </c>
      <c r="D81" s="5">
        <v>9998887268</v>
      </c>
      <c r="E81" s="5">
        <v>10879987903</v>
      </c>
      <c r="F81" s="5">
        <v>14458615566</v>
      </c>
      <c r="G81" s="5">
        <v>11284383250</v>
      </c>
      <c r="I81" s="5">
        <v>11284383250</v>
      </c>
      <c r="J81" s="5">
        <v>12575825942</v>
      </c>
      <c r="K81" s="5">
        <v>6915151860</v>
      </c>
      <c r="L81" s="5">
        <v>6710979301</v>
      </c>
      <c r="M81" s="5">
        <v>41155898391</v>
      </c>
      <c r="N81" s="5">
        <v>1181324761</v>
      </c>
      <c r="O81" s="5">
        <v>603123921</v>
      </c>
      <c r="P81" s="5">
        <v>26997143</v>
      </c>
    </row>
    <row r="82" spans="3:16" ht="15.5" x14ac:dyDescent="0.35">
      <c r="C82" t="s">
        <v>100</v>
      </c>
      <c r="D82" s="5">
        <v>40113154435</v>
      </c>
      <c r="E82" s="5">
        <v>29632700635</v>
      </c>
      <c r="F82" s="5">
        <v>27892031751</v>
      </c>
      <c r="G82" s="5">
        <v>18031996548</v>
      </c>
      <c r="I82" s="5">
        <v>18031996548</v>
      </c>
      <c r="J82" s="5">
        <v>31670791611</v>
      </c>
      <c r="K82" s="5">
        <v>26844963068</v>
      </c>
      <c r="L82" s="5">
        <v>17815819018</v>
      </c>
      <c r="M82" s="5">
        <v>5745590233</v>
      </c>
      <c r="N82" s="5">
        <v>6263778783</v>
      </c>
      <c r="O82" s="5">
        <v>9989970141</v>
      </c>
      <c r="P82" s="5">
        <v>681435439</v>
      </c>
    </row>
    <row r="83" spans="3:16" ht="15.5" x14ac:dyDescent="0.35">
      <c r="C83" t="s">
        <v>250</v>
      </c>
      <c r="D83" s="5">
        <v>4700750445</v>
      </c>
      <c r="E83" s="5">
        <v>3154698502</v>
      </c>
      <c r="F83" s="5">
        <v>966743555</v>
      </c>
      <c r="G83" s="5">
        <v>1372288036</v>
      </c>
      <c r="I83" s="5">
        <v>1372288036</v>
      </c>
      <c r="J83" s="5">
        <v>651017813</v>
      </c>
      <c r="K83" s="5">
        <v>105675174</v>
      </c>
      <c r="L83" s="5">
        <v>88507090</v>
      </c>
      <c r="M83" s="5">
        <v>2019753035</v>
      </c>
      <c r="N83" s="5">
        <v>4682731351</v>
      </c>
      <c r="O83" s="5">
        <v>225301460</v>
      </c>
      <c r="P83" s="5">
        <v>222610781</v>
      </c>
    </row>
    <row r="84" spans="3:16" ht="15.5" x14ac:dyDescent="0.35">
      <c r="C84" t="s">
        <v>249</v>
      </c>
    </row>
    <row r="85" spans="3:16" ht="15.5" x14ac:dyDescent="0.35">
      <c r="C85" t="s">
        <v>251</v>
      </c>
      <c r="D85" s="5">
        <v>40113154435</v>
      </c>
      <c r="E85" s="5">
        <v>29632700635</v>
      </c>
      <c r="F85" s="5">
        <v>27892031751</v>
      </c>
      <c r="G85" s="5">
        <v>18031996548</v>
      </c>
      <c r="I85" s="5">
        <v>18031996548</v>
      </c>
      <c r="J85" s="5">
        <v>31670791611</v>
      </c>
      <c r="K85" s="5">
        <v>26844963068</v>
      </c>
      <c r="L85" s="5">
        <v>17815819018</v>
      </c>
      <c r="M85" s="5">
        <v>5745590233</v>
      </c>
      <c r="N85" s="5">
        <v>6263778783</v>
      </c>
      <c r="O85" s="5">
        <v>9989970141</v>
      </c>
      <c r="P85" s="5">
        <v>681435439</v>
      </c>
    </row>
    <row r="86" spans="3:16" ht="15.5" x14ac:dyDescent="0.35">
      <c r="C86" t="s">
        <v>102</v>
      </c>
      <c r="D86" s="5">
        <v>2053536916</v>
      </c>
      <c r="E86" s="5">
        <v>1212332281</v>
      </c>
      <c r="F86" s="5">
        <v>388676760</v>
      </c>
      <c r="G86" s="5">
        <v>279028820</v>
      </c>
      <c r="I86" s="5">
        <v>279028820</v>
      </c>
      <c r="J86" s="5">
        <v>158128842</v>
      </c>
      <c r="K86" s="5">
        <v>307117988</v>
      </c>
      <c r="L86" s="5">
        <v>1708245425</v>
      </c>
      <c r="M86" s="5">
        <v>133931358</v>
      </c>
      <c r="N86" s="5">
        <v>52323890</v>
      </c>
      <c r="O86" s="5">
        <v>65976935</v>
      </c>
    </row>
    <row r="87" spans="3:16" ht="15.5" x14ac:dyDescent="0.35">
      <c r="C87" t="s">
        <v>252</v>
      </c>
      <c r="D87" s="5">
        <v>2053536916</v>
      </c>
      <c r="E87" s="5">
        <v>1212332281</v>
      </c>
      <c r="F87" s="5">
        <v>388676760</v>
      </c>
      <c r="G87" s="5">
        <v>279028820</v>
      </c>
      <c r="I87" s="5">
        <v>279028820</v>
      </c>
      <c r="J87" s="5">
        <v>158128842</v>
      </c>
      <c r="K87" s="5">
        <v>307117988</v>
      </c>
      <c r="L87" s="5">
        <v>1708245425</v>
      </c>
      <c r="M87" s="5">
        <v>133931358</v>
      </c>
      <c r="N87" s="5">
        <v>52323890</v>
      </c>
      <c r="O87" s="5">
        <v>65976935</v>
      </c>
    </row>
    <row r="88" spans="3:16" ht="15.5" x14ac:dyDescent="0.35">
      <c r="C88" t="s">
        <v>103</v>
      </c>
      <c r="D88" s="5">
        <v>17746340706</v>
      </c>
      <c r="E88" s="5">
        <v>16926480539</v>
      </c>
      <c r="F88" s="5">
        <v>17354914081</v>
      </c>
      <c r="G88" s="5">
        <v>15020664095</v>
      </c>
      <c r="I88" s="5">
        <v>15020664095</v>
      </c>
      <c r="J88" s="5">
        <v>17529734506</v>
      </c>
      <c r="K88" s="5">
        <v>19995516463</v>
      </c>
      <c r="L88" s="5">
        <v>21053748599</v>
      </c>
      <c r="M88" s="5">
        <v>7630475822</v>
      </c>
      <c r="N88" s="5">
        <v>7881877650</v>
      </c>
      <c r="O88" s="5">
        <v>6219471460</v>
      </c>
      <c r="P88" s="5">
        <v>1393824433</v>
      </c>
    </row>
    <row r="89" spans="3:16" ht="15.5" x14ac:dyDescent="0.35">
      <c r="C89" t="s">
        <v>83</v>
      </c>
      <c r="D89" s="5">
        <v>30317298</v>
      </c>
      <c r="E89" s="5">
        <v>30317298</v>
      </c>
      <c r="F89" s="5">
        <v>30317298</v>
      </c>
      <c r="G89" s="5">
        <v>30317298</v>
      </c>
      <c r="I89" s="5">
        <v>30317298</v>
      </c>
      <c r="J89" s="5">
        <v>56019858</v>
      </c>
      <c r="K89" s="5">
        <v>33912318</v>
      </c>
      <c r="L89" s="5">
        <v>-13733202</v>
      </c>
      <c r="M89" s="5">
        <v>-60463002</v>
      </c>
      <c r="N89" s="5">
        <v>-63373962</v>
      </c>
      <c r="O89" s="5">
        <v>-16467915</v>
      </c>
      <c r="P89" s="5">
        <v>4341030</v>
      </c>
    </row>
    <row r="90" spans="3:16" ht="15.5" x14ac:dyDescent="0.35">
      <c r="C90" t="s">
        <v>104</v>
      </c>
      <c r="D90" s="5">
        <v>71230051906</v>
      </c>
      <c r="E90" s="5">
        <v>60156753589</v>
      </c>
      <c r="F90" s="5">
        <v>63351360313</v>
      </c>
      <c r="G90" s="5">
        <v>48809797391</v>
      </c>
      <c r="I90" s="5">
        <v>48809797391</v>
      </c>
      <c r="J90" s="5">
        <v>65516398133</v>
      </c>
      <c r="K90" s="5">
        <v>58441036656</v>
      </c>
      <c r="L90" s="5">
        <v>50098957004</v>
      </c>
      <c r="M90" s="5">
        <v>58215133975</v>
      </c>
      <c r="N90" s="5">
        <v>16986318930</v>
      </c>
      <c r="O90" s="5">
        <v>17613197809</v>
      </c>
      <c r="P90" s="5">
        <v>2131581848</v>
      </c>
    </row>
    <row r="91" spans="3:16" ht="15.5" x14ac:dyDescent="0.35">
      <c r="C91" t="s">
        <v>105</v>
      </c>
    </row>
    <row r="92" spans="3:16" ht="15.5" x14ac:dyDescent="0.35">
      <c r="C92" t="s">
        <v>562</v>
      </c>
      <c r="N92" s="5">
        <v>562639333</v>
      </c>
      <c r="O92" s="5">
        <v>475366605</v>
      </c>
    </row>
    <row r="93" spans="3:16" ht="15.5" x14ac:dyDescent="0.35">
      <c r="C93" t="s">
        <v>107</v>
      </c>
      <c r="D93" s="5">
        <v>131637957110</v>
      </c>
      <c r="E93" s="5">
        <v>127182441697</v>
      </c>
      <c r="F93" s="5">
        <v>127088228308</v>
      </c>
      <c r="G93" s="5">
        <v>128396402258</v>
      </c>
      <c r="I93" s="5">
        <v>128396402258</v>
      </c>
      <c r="J93" s="5">
        <v>116334688983</v>
      </c>
      <c r="K93" s="5">
        <v>115572803483</v>
      </c>
      <c r="L93" s="5">
        <v>109383871766</v>
      </c>
      <c r="M93" s="5">
        <v>33132020003</v>
      </c>
      <c r="N93" s="5">
        <v>10660455859</v>
      </c>
      <c r="O93" s="5">
        <v>5773918086</v>
      </c>
      <c r="P93" s="5">
        <v>1567020470</v>
      </c>
    </row>
    <row r="94" spans="3:16" ht="15.5" x14ac:dyDescent="0.35">
      <c r="C94" t="s">
        <v>108</v>
      </c>
      <c r="L94" s="5">
        <v>6075002</v>
      </c>
      <c r="M94" s="5">
        <v>15600001</v>
      </c>
      <c r="N94" s="5">
        <v>30739721</v>
      </c>
      <c r="O94" s="5">
        <v>49889955</v>
      </c>
      <c r="P94" s="5">
        <v>24865189</v>
      </c>
    </row>
    <row r="95" spans="3:16" ht="15.5" x14ac:dyDescent="0.35">
      <c r="C95" t="s">
        <v>109</v>
      </c>
      <c r="D95" s="5">
        <v>204484618</v>
      </c>
      <c r="E95" s="5">
        <v>203863812</v>
      </c>
      <c r="F95" s="5">
        <v>211414191</v>
      </c>
      <c r="G95" s="5">
        <v>218769506</v>
      </c>
      <c r="I95" s="5">
        <v>218769506</v>
      </c>
      <c r="J95" s="5">
        <v>123051505</v>
      </c>
      <c r="K95" s="5">
        <v>89107635</v>
      </c>
      <c r="L95" s="5">
        <v>32560297</v>
      </c>
      <c r="M95" s="5">
        <v>20180733</v>
      </c>
      <c r="N95" s="5">
        <v>38714203</v>
      </c>
      <c r="O95" s="5">
        <v>29021617</v>
      </c>
      <c r="P95" s="5">
        <v>15186090</v>
      </c>
    </row>
    <row r="96" spans="3:16" ht="15.5" x14ac:dyDescent="0.35">
      <c r="C96" t="s">
        <v>110</v>
      </c>
      <c r="D96" s="5">
        <v>147946978790</v>
      </c>
      <c r="E96" s="5">
        <v>142709934739</v>
      </c>
      <c r="F96" s="5">
        <v>136509571972</v>
      </c>
      <c r="G96" s="5">
        <v>134234135013</v>
      </c>
      <c r="I96" s="5">
        <v>134234135013</v>
      </c>
      <c r="J96" s="5">
        <v>117593138136</v>
      </c>
      <c r="K96" s="5">
        <v>117184421379</v>
      </c>
      <c r="L96" s="5">
        <v>113989950384</v>
      </c>
      <c r="M96" s="5">
        <v>85359485587</v>
      </c>
      <c r="N96" s="5">
        <v>39557139527</v>
      </c>
      <c r="O96" s="5">
        <v>11242649176</v>
      </c>
      <c r="P96" s="5">
        <v>1607071749</v>
      </c>
    </row>
    <row r="97" spans="3:16" ht="15.5" x14ac:dyDescent="0.35">
      <c r="C97" t="s">
        <v>111</v>
      </c>
      <c r="D97" s="5">
        <v>219177030696</v>
      </c>
      <c r="E97" s="5">
        <v>202866688328</v>
      </c>
      <c r="F97" s="5">
        <v>199860932285</v>
      </c>
      <c r="G97" s="5">
        <v>183043932404</v>
      </c>
      <c r="I97" s="5">
        <v>183043932404</v>
      </c>
      <c r="J97" s="5">
        <v>183109536269</v>
      </c>
      <c r="K97" s="5">
        <v>175625458035</v>
      </c>
      <c r="L97" s="5">
        <v>164088907388</v>
      </c>
      <c r="M97" s="5">
        <v>143574619562</v>
      </c>
      <c r="N97" s="5">
        <v>56543458457</v>
      </c>
      <c r="O97" s="5">
        <v>28855846985</v>
      </c>
      <c r="P97" s="5">
        <v>3738653597</v>
      </c>
    </row>
    <row r="98" spans="3:16" ht="15.5" x14ac:dyDescent="0.35">
      <c r="C98" t="s">
        <v>112</v>
      </c>
    </row>
    <row r="99" spans="3:16" ht="15.5" x14ac:dyDescent="0.35">
      <c r="C99" t="s">
        <v>113</v>
      </c>
    </row>
    <row r="100" spans="3:16" ht="15.5" x14ac:dyDescent="0.35">
      <c r="C100" t="s">
        <v>114</v>
      </c>
      <c r="D100" s="5">
        <v>41949562917</v>
      </c>
      <c r="E100" s="5">
        <v>31972940524</v>
      </c>
      <c r="F100" s="5">
        <v>23813136442</v>
      </c>
      <c r="G100" s="5">
        <v>13584315757</v>
      </c>
      <c r="I100" s="5">
        <v>13584315757</v>
      </c>
      <c r="J100" s="5">
        <v>22936789237</v>
      </c>
      <c r="K100" s="5">
        <v>23525889992</v>
      </c>
      <c r="L100" s="5">
        <v>24697828486</v>
      </c>
      <c r="M100" s="5">
        <v>8085903754</v>
      </c>
      <c r="N100" s="5">
        <v>19704126766</v>
      </c>
      <c r="O100" s="5">
        <v>10873431398</v>
      </c>
      <c r="P100" s="5">
        <v>852901823</v>
      </c>
    </row>
    <row r="101" spans="3:16" ht="15.5" x14ac:dyDescent="0.35">
      <c r="C101" t="s">
        <v>115</v>
      </c>
    </row>
    <row r="102" spans="3:16" ht="15.5" x14ac:dyDescent="0.35">
      <c r="C102" t="s">
        <v>253</v>
      </c>
      <c r="D102" s="5">
        <v>34145407900</v>
      </c>
      <c r="E102" s="5">
        <v>26230571826</v>
      </c>
      <c r="F102" s="5">
        <v>19650511319</v>
      </c>
      <c r="G102" s="5">
        <v>10700692708</v>
      </c>
      <c r="I102" s="5">
        <v>10700692708</v>
      </c>
      <c r="J102" s="5">
        <v>19608881341</v>
      </c>
      <c r="K102" s="5">
        <v>20591157655</v>
      </c>
      <c r="L102" s="5">
        <v>23537860444</v>
      </c>
      <c r="M102" s="5">
        <v>4350933230</v>
      </c>
      <c r="N102" s="5">
        <v>9324267457</v>
      </c>
      <c r="O102" s="5">
        <v>10369588204</v>
      </c>
      <c r="P102" s="5">
        <v>606839778</v>
      </c>
    </row>
    <row r="103" spans="3:16" ht="15.5" x14ac:dyDescent="0.35">
      <c r="C103" t="s">
        <v>118</v>
      </c>
    </row>
    <row r="104" spans="3:16" ht="15.5" x14ac:dyDescent="0.35">
      <c r="C104" t="s">
        <v>254</v>
      </c>
      <c r="D104" s="5">
        <v>4700750445</v>
      </c>
      <c r="E104" s="5">
        <v>3154698502</v>
      </c>
      <c r="F104" s="5">
        <v>966743555</v>
      </c>
      <c r="G104" s="5">
        <v>1372288036</v>
      </c>
      <c r="I104" s="5">
        <v>1372288036</v>
      </c>
      <c r="J104" s="5">
        <v>651017813</v>
      </c>
      <c r="K104" s="5">
        <v>105675174</v>
      </c>
      <c r="L104" s="5">
        <v>88507090</v>
      </c>
      <c r="M104" s="5">
        <v>2019753035</v>
      </c>
      <c r="N104" s="5">
        <v>4682731351</v>
      </c>
      <c r="O104" s="5">
        <v>225301460</v>
      </c>
      <c r="P104" s="5">
        <v>222610781</v>
      </c>
    </row>
    <row r="105" spans="3:16" ht="15.5" x14ac:dyDescent="0.35">
      <c r="C105" t="s">
        <v>117</v>
      </c>
      <c r="D105" s="5">
        <v>2393893061</v>
      </c>
      <c r="E105" s="5">
        <v>2241034684</v>
      </c>
      <c r="F105" s="5">
        <v>2896635734</v>
      </c>
      <c r="G105" s="5">
        <v>1218816994</v>
      </c>
      <c r="I105" s="5">
        <v>1218816994</v>
      </c>
      <c r="J105" s="5">
        <v>2307201890</v>
      </c>
      <c r="K105" s="5">
        <v>2237887583</v>
      </c>
      <c r="L105" s="5">
        <v>386503951</v>
      </c>
      <c r="M105" s="5">
        <v>1427387197</v>
      </c>
      <c r="N105" s="5">
        <v>5333825258</v>
      </c>
      <c r="O105" s="5">
        <v>123161420</v>
      </c>
      <c r="P105" s="5">
        <v>23451264</v>
      </c>
    </row>
    <row r="106" spans="3:16" ht="15.5" x14ac:dyDescent="0.35">
      <c r="C106" t="s">
        <v>116</v>
      </c>
      <c r="D106" s="5">
        <v>56839600</v>
      </c>
      <c r="E106" s="5">
        <v>61300000</v>
      </c>
      <c r="F106" s="5">
        <v>31404725</v>
      </c>
      <c r="G106" s="5">
        <v>28290350</v>
      </c>
      <c r="I106" s="5">
        <v>28290350</v>
      </c>
      <c r="J106" s="5">
        <v>72293515</v>
      </c>
      <c r="K106" s="5">
        <v>79550421</v>
      </c>
      <c r="L106" s="5">
        <v>163378643</v>
      </c>
      <c r="M106" s="5">
        <v>89022285</v>
      </c>
      <c r="N106" s="5">
        <v>132406085</v>
      </c>
      <c r="O106" s="5">
        <v>21304000</v>
      </c>
    </row>
    <row r="107" spans="3:16" ht="15.5" x14ac:dyDescent="0.35">
      <c r="C107" t="s">
        <v>120</v>
      </c>
    </row>
    <row r="108" spans="3:16" ht="15.5" x14ac:dyDescent="0.35">
      <c r="C108" t="s">
        <v>520</v>
      </c>
      <c r="D108" s="5">
        <v>221183745</v>
      </c>
      <c r="E108" s="5">
        <v>280018033</v>
      </c>
      <c r="F108" s="5">
        <v>338111196</v>
      </c>
      <c r="G108" s="5">
        <v>406436742</v>
      </c>
      <c r="I108" s="5">
        <v>406436742</v>
      </c>
      <c r="J108" s="5">
        <v>52877163</v>
      </c>
      <c r="K108" s="5">
        <v>147228756</v>
      </c>
      <c r="L108" s="5">
        <v>483847915</v>
      </c>
      <c r="M108" s="5">
        <v>75684861</v>
      </c>
      <c r="N108" s="5">
        <v>175728103</v>
      </c>
      <c r="O108" s="5">
        <v>229107791</v>
      </c>
    </row>
    <row r="109" spans="3:16" ht="15.5" x14ac:dyDescent="0.35">
      <c r="C109" t="s">
        <v>121</v>
      </c>
      <c r="D109" s="5">
        <v>252671911</v>
      </c>
      <c r="E109" s="5">
        <v>260335512</v>
      </c>
      <c r="F109" s="5">
        <v>267841109</v>
      </c>
      <c r="G109" s="5">
        <v>264227669</v>
      </c>
      <c r="I109" s="5">
        <v>264227669</v>
      </c>
      <c r="J109" s="5">
        <v>186123183</v>
      </c>
      <c r="K109" s="5">
        <v>336619159</v>
      </c>
      <c r="L109" s="5">
        <v>346578358</v>
      </c>
      <c r="M109" s="5">
        <v>198808007</v>
      </c>
      <c r="N109" s="5">
        <v>230896615</v>
      </c>
      <c r="O109" s="5">
        <v>134076314</v>
      </c>
    </row>
    <row r="110" spans="3:16" ht="15.5" x14ac:dyDescent="0.35">
      <c r="C110" t="s">
        <v>122</v>
      </c>
      <c r="D110" s="5">
        <v>1733950636</v>
      </c>
      <c r="E110" s="5">
        <v>1792784924</v>
      </c>
      <c r="F110" s="5">
        <v>1850878087</v>
      </c>
      <c r="G110" s="5">
        <v>1919203633</v>
      </c>
      <c r="I110" s="5">
        <v>1919203633</v>
      </c>
      <c r="J110" s="5">
        <v>1205199054</v>
      </c>
      <c r="K110" s="5">
        <v>1048509647</v>
      </c>
      <c r="L110" s="5">
        <v>1034650806</v>
      </c>
      <c r="M110" s="5">
        <v>405311752</v>
      </c>
      <c r="N110" s="5">
        <v>452369994</v>
      </c>
      <c r="O110" s="5">
        <v>345194260</v>
      </c>
      <c r="P110" s="5">
        <v>2754851585</v>
      </c>
    </row>
    <row r="111" spans="3:16" ht="15.5" x14ac:dyDescent="0.35">
      <c r="C111" t="s">
        <v>123</v>
      </c>
      <c r="D111" s="5">
        <v>1733950636</v>
      </c>
      <c r="E111" s="5">
        <v>1792784924</v>
      </c>
      <c r="F111" s="5">
        <v>1850878087</v>
      </c>
      <c r="G111" s="5">
        <v>1919203633</v>
      </c>
      <c r="I111" s="5">
        <v>1919203633</v>
      </c>
      <c r="J111" s="5">
        <v>1205199054</v>
      </c>
      <c r="K111" s="5">
        <v>1048509647</v>
      </c>
      <c r="L111" s="5">
        <v>1034650806</v>
      </c>
      <c r="M111" s="5">
        <v>405311752</v>
      </c>
      <c r="N111" s="5">
        <v>452369994</v>
      </c>
      <c r="O111" s="5">
        <v>345194260</v>
      </c>
      <c r="P111" s="5">
        <v>2754851585</v>
      </c>
    </row>
    <row r="112" spans="3:16" ht="15.5" x14ac:dyDescent="0.35">
      <c r="C112" t="s">
        <v>607</v>
      </c>
      <c r="P112" s="5">
        <v>2694107225</v>
      </c>
    </row>
    <row r="113" spans="2:16" ht="15.5" x14ac:dyDescent="0.35">
      <c r="C113" t="s">
        <v>357</v>
      </c>
    </row>
    <row r="114" spans="2:16" ht="15.5" x14ac:dyDescent="0.35">
      <c r="C114" t="s">
        <v>124</v>
      </c>
    </row>
    <row r="115" spans="2:16" ht="15.5" x14ac:dyDescent="0.35">
      <c r="C115" t="s">
        <v>125</v>
      </c>
      <c r="D115" s="5">
        <v>221183745</v>
      </c>
      <c r="E115" s="5">
        <v>280018033</v>
      </c>
      <c r="F115" s="5">
        <v>338111196</v>
      </c>
      <c r="G115" s="5">
        <v>406436742</v>
      </c>
      <c r="I115" s="5">
        <v>406436742</v>
      </c>
      <c r="J115" s="5">
        <v>52877163</v>
      </c>
      <c r="K115" s="5">
        <v>147228756</v>
      </c>
      <c r="L115" s="5">
        <v>483847915</v>
      </c>
      <c r="M115" s="5">
        <v>75684861</v>
      </c>
      <c r="N115" s="5">
        <v>175728103</v>
      </c>
      <c r="O115" s="5">
        <v>229107791</v>
      </c>
    </row>
    <row r="116" spans="2:16" ht="15.5" x14ac:dyDescent="0.35">
      <c r="C116" t="s">
        <v>126</v>
      </c>
      <c r="D116" s="5">
        <v>43683513553</v>
      </c>
      <c r="E116" s="5">
        <v>33765725448</v>
      </c>
      <c r="F116" s="5">
        <v>25664014529</v>
      </c>
      <c r="G116" s="5">
        <v>15503519390</v>
      </c>
      <c r="I116" s="5">
        <v>15503519390</v>
      </c>
      <c r="J116" s="5">
        <v>24141988291</v>
      </c>
      <c r="K116" s="5">
        <v>24574399639</v>
      </c>
      <c r="L116" s="5">
        <v>25732479292</v>
      </c>
      <c r="M116" s="5">
        <v>8491215506</v>
      </c>
      <c r="N116" s="5">
        <v>20156496760</v>
      </c>
      <c r="O116" s="5">
        <v>11218625658</v>
      </c>
      <c r="P116" s="5">
        <v>3607753408</v>
      </c>
    </row>
    <row r="117" spans="2:16" ht="15.5" x14ac:dyDescent="0.35">
      <c r="C117" t="s">
        <v>127</v>
      </c>
    </row>
    <row r="118" spans="2:16" ht="15.5" x14ac:dyDescent="0.35">
      <c r="C118" t="s">
        <v>128</v>
      </c>
      <c r="D118" s="5">
        <v>57787500000</v>
      </c>
      <c r="E118" s="5">
        <v>57787500000</v>
      </c>
      <c r="F118" s="5">
        <v>57787500000</v>
      </c>
      <c r="G118" s="5">
        <v>57787500000</v>
      </c>
      <c r="I118" s="5">
        <v>57787500000</v>
      </c>
      <c r="J118" s="5">
        <v>57787500000</v>
      </c>
      <c r="K118" s="5">
        <v>57787500000</v>
      </c>
      <c r="L118" s="5">
        <v>57787500000</v>
      </c>
      <c r="M118" s="5">
        <v>57787500000</v>
      </c>
      <c r="N118" s="5">
        <v>3257250000</v>
      </c>
      <c r="O118" s="5">
        <v>3257250000</v>
      </c>
      <c r="P118" s="5">
        <v>3257250000</v>
      </c>
    </row>
    <row r="119" spans="2:16" ht="15.5" x14ac:dyDescent="0.35">
      <c r="C119" t="s">
        <v>129</v>
      </c>
      <c r="D119" s="5">
        <v>62440698300</v>
      </c>
      <c r="E119" s="5">
        <v>62440698300</v>
      </c>
      <c r="F119" s="5">
        <v>62440698300</v>
      </c>
      <c r="G119" s="5">
        <v>62440698300</v>
      </c>
      <c r="I119" s="5">
        <v>62440698300</v>
      </c>
      <c r="J119" s="5">
        <v>62440698300</v>
      </c>
      <c r="K119" s="5">
        <v>62440698300</v>
      </c>
      <c r="L119" s="5">
        <v>62440698300</v>
      </c>
      <c r="M119" s="5">
        <v>62440698300</v>
      </c>
    </row>
    <row r="120" spans="2:16" ht="15.5" x14ac:dyDescent="0.35">
      <c r="C120" t="s">
        <v>130</v>
      </c>
    </row>
    <row r="121" spans="2:16" ht="15.5" x14ac:dyDescent="0.35">
      <c r="C121" t="s">
        <v>770</v>
      </c>
      <c r="D121" s="5">
        <v>5651450000</v>
      </c>
      <c r="E121" s="5">
        <v>5651450000</v>
      </c>
      <c r="F121" s="5">
        <v>4651450000</v>
      </c>
      <c r="G121" s="5">
        <v>4651450000</v>
      </c>
      <c r="I121" s="5">
        <v>4651450000</v>
      </c>
      <c r="J121" s="5">
        <v>3651450000</v>
      </c>
      <c r="K121" s="5">
        <v>2651450000</v>
      </c>
      <c r="L121" s="5">
        <v>1651450000</v>
      </c>
      <c r="M121" s="5">
        <v>651450000</v>
      </c>
    </row>
    <row r="122" spans="2:16" ht="15.5" x14ac:dyDescent="0.35">
      <c r="C122" t="s">
        <v>771</v>
      </c>
      <c r="D122" s="5">
        <v>49583551545</v>
      </c>
      <c r="E122" s="5">
        <v>43190997282</v>
      </c>
      <c r="F122" s="5">
        <v>49286952158</v>
      </c>
      <c r="G122" s="5">
        <v>42630447416</v>
      </c>
      <c r="I122" s="5">
        <v>42630447416</v>
      </c>
      <c r="J122" s="5">
        <v>35031879820</v>
      </c>
      <c r="K122" s="5">
        <v>28137497779</v>
      </c>
      <c r="L122" s="5">
        <v>16490512998</v>
      </c>
      <c r="M122" s="5">
        <v>14264218756</v>
      </c>
      <c r="N122" s="5">
        <v>33193085659</v>
      </c>
      <c r="O122" s="5">
        <v>14396439242</v>
      </c>
      <c r="P122" s="5">
        <v>-3130690842</v>
      </c>
    </row>
    <row r="123" spans="2:16" ht="15.5" x14ac:dyDescent="0.35">
      <c r="C123" t="s">
        <v>10</v>
      </c>
      <c r="D123" s="5">
        <v>175493517143</v>
      </c>
      <c r="E123" s="5">
        <v>169100962880</v>
      </c>
      <c r="F123" s="5">
        <v>174196917756</v>
      </c>
      <c r="G123" s="5">
        <v>167540413014</v>
      </c>
      <c r="I123" s="5">
        <v>167540413014</v>
      </c>
      <c r="J123" s="5">
        <v>158967547978</v>
      </c>
      <c r="K123" s="5">
        <v>151051058397</v>
      </c>
      <c r="L123" s="5">
        <v>138356428096</v>
      </c>
      <c r="M123" s="5">
        <v>135083404054</v>
      </c>
      <c r="N123" s="5">
        <v>36386961697</v>
      </c>
      <c r="O123" s="5">
        <v>17637221327</v>
      </c>
      <c r="P123" s="5">
        <v>130900188</v>
      </c>
    </row>
    <row r="124" spans="2:16" ht="15.5" x14ac:dyDescent="0.35">
      <c r="C124" t="s">
        <v>132</v>
      </c>
      <c r="D124" s="5">
        <v>219177030696</v>
      </c>
      <c r="E124" s="5">
        <v>202866688328</v>
      </c>
      <c r="F124" s="5">
        <v>199860932285</v>
      </c>
      <c r="G124" s="5">
        <v>183043932404</v>
      </c>
      <c r="I124" s="5">
        <v>183043932404</v>
      </c>
      <c r="J124" s="5">
        <v>183109536269</v>
      </c>
      <c r="K124" s="5">
        <v>175625458036</v>
      </c>
      <c r="L124" s="5">
        <v>164088907388</v>
      </c>
      <c r="M124" s="5">
        <v>143574619560</v>
      </c>
      <c r="N124" s="5">
        <v>56543458457</v>
      </c>
      <c r="O124" s="5">
        <v>28855846985</v>
      </c>
      <c r="P124" s="5">
        <v>3738653596</v>
      </c>
    </row>
    <row r="125" spans="2:16" ht="15.5" x14ac:dyDescent="0.35">
      <c r="C125" t="s">
        <v>133</v>
      </c>
      <c r="D125" s="5">
        <v>1155750000</v>
      </c>
      <c r="E125" s="5">
        <v>1155750000</v>
      </c>
      <c r="F125" s="5">
        <v>1155750000</v>
      </c>
      <c r="G125" s="5">
        <v>1155750000</v>
      </c>
      <c r="I125" s="5">
        <v>1155750000</v>
      </c>
      <c r="J125" s="5">
        <v>1155750000</v>
      </c>
      <c r="K125" s="5">
        <v>1155750000</v>
      </c>
      <c r="L125" s="5">
        <v>1155750000</v>
      </c>
      <c r="M125" s="5">
        <v>1155750000</v>
      </c>
      <c r="N125" s="5">
        <v>250000</v>
      </c>
      <c r="O125" s="5">
        <v>250000</v>
      </c>
      <c r="P125" s="5">
        <v>250000</v>
      </c>
    </row>
    <row r="127" spans="2:16" ht="15.5" x14ac:dyDescent="0.35">
      <c r="B127" t="s">
        <v>134</v>
      </c>
      <c r="C127" t="s">
        <v>135</v>
      </c>
      <c r="D127" s="5">
        <v>6751274053</v>
      </c>
      <c r="E127" s="5">
        <v>11741281140</v>
      </c>
      <c r="F127" s="5">
        <v>7182074208</v>
      </c>
      <c r="G127" s="5">
        <v>5219952634</v>
      </c>
      <c r="I127" s="5">
        <v>31462767988</v>
      </c>
      <c r="J127" s="5">
        <v>22070844453</v>
      </c>
      <c r="K127" s="5">
        <v>14192533195</v>
      </c>
      <c r="L127" s="5">
        <v>8088371090</v>
      </c>
      <c r="M127" s="5">
        <v>6491508731</v>
      </c>
      <c r="N127" s="5">
        <v>25607233041</v>
      </c>
      <c r="O127" s="5">
        <v>13270118201</v>
      </c>
      <c r="P127" s="5">
        <v>-676393309</v>
      </c>
    </row>
    <row r="128" spans="2:16" ht="15.5" x14ac:dyDescent="0.35">
      <c r="C128" t="s">
        <v>316</v>
      </c>
      <c r="D128" s="5">
        <v>49301500290</v>
      </c>
      <c r="E128" s="5">
        <v>50324852668</v>
      </c>
      <c r="F128" s="5">
        <v>38737769810</v>
      </c>
      <c r="G128" s="5">
        <v>39496267750</v>
      </c>
      <c r="I128" s="5">
        <v>181382856756</v>
      </c>
      <c r="J128" s="5">
        <v>173373471658</v>
      </c>
      <c r="K128" s="5">
        <v>144747502722</v>
      </c>
      <c r="L128" s="5">
        <v>109438985079</v>
      </c>
      <c r="M128" s="5">
        <v>74710591590</v>
      </c>
      <c r="N128" s="5">
        <v>72326560250</v>
      </c>
      <c r="O128" s="5">
        <v>36671896986</v>
      </c>
      <c r="P128" s="5">
        <v>1766121846</v>
      </c>
    </row>
    <row r="129" spans="3:16" ht="15.5" x14ac:dyDescent="0.35">
      <c r="C129" t="s">
        <v>736</v>
      </c>
      <c r="D129" s="5">
        <v>1826669100</v>
      </c>
      <c r="E129" s="5">
        <v>724311925</v>
      </c>
      <c r="F129" s="5">
        <v>12977964</v>
      </c>
      <c r="G129" s="5">
        <v>117603171</v>
      </c>
      <c r="I129" s="5">
        <v>486754485</v>
      </c>
      <c r="J129" s="5">
        <v>-28933619</v>
      </c>
      <c r="K129" s="5">
        <v>239017012</v>
      </c>
      <c r="L129" s="5">
        <v>937143732</v>
      </c>
      <c r="M129" s="5">
        <v>255045033</v>
      </c>
      <c r="N129" s="5">
        <v>15090023</v>
      </c>
      <c r="O129" s="5">
        <v>-63601665</v>
      </c>
      <c r="P129" s="5">
        <v>377754</v>
      </c>
    </row>
    <row r="130" spans="3:16" ht="15.5" x14ac:dyDescent="0.35">
      <c r="C130" t="s">
        <v>317</v>
      </c>
      <c r="D130" s="5">
        <v>-39578682449</v>
      </c>
      <c r="E130" s="5">
        <v>-34532922275</v>
      </c>
      <c r="F130" s="5">
        <v>-26592001934</v>
      </c>
      <c r="G130" s="5">
        <v>-28303343043</v>
      </c>
      <c r="I130" s="5">
        <v>-129660016086</v>
      </c>
      <c r="J130" s="5">
        <v>-136695140726</v>
      </c>
      <c r="K130" s="5">
        <v>-121267943371</v>
      </c>
      <c r="L130" s="5">
        <v>-89037839175</v>
      </c>
      <c r="M130" s="5">
        <v>-50473503603</v>
      </c>
      <c r="N130" s="5">
        <v>-43001728755</v>
      </c>
      <c r="O130" s="5">
        <v>-20783204628</v>
      </c>
      <c r="P130" s="5">
        <v>-2171762695</v>
      </c>
    </row>
    <row r="131" spans="3:16" ht="15.5" x14ac:dyDescent="0.35">
      <c r="C131" t="s">
        <v>318</v>
      </c>
      <c r="D131" s="5">
        <v>-3316753486</v>
      </c>
      <c r="E131" s="5">
        <v>-3665375307</v>
      </c>
      <c r="F131" s="5">
        <v>-4216347288</v>
      </c>
      <c r="G131" s="5">
        <v>-3697274810</v>
      </c>
      <c r="I131" s="5">
        <v>-13742225123</v>
      </c>
      <c r="J131" s="5">
        <v>-12303797155</v>
      </c>
      <c r="K131" s="5">
        <v>-8924214633</v>
      </c>
      <c r="L131" s="5">
        <v>-8841825719</v>
      </c>
      <c r="M131" s="5">
        <v>-4381950106</v>
      </c>
      <c r="N131" s="5">
        <v>-2717280518</v>
      </c>
      <c r="O131" s="5">
        <v>-1674647502</v>
      </c>
      <c r="P131" s="5">
        <v>-738240364</v>
      </c>
    </row>
    <row r="132" spans="3:16" ht="15.5" x14ac:dyDescent="0.35">
      <c r="C132" t="s">
        <v>363</v>
      </c>
      <c r="D132" s="5">
        <v>-1625217088</v>
      </c>
      <c r="E132" s="5">
        <v>-2072581467</v>
      </c>
      <c r="F132" s="5">
        <v>-53406096</v>
      </c>
      <c r="G132" s="5">
        <v>-1188284271</v>
      </c>
      <c r="I132" s="5">
        <v>-6095974936</v>
      </c>
      <c r="J132" s="5">
        <v>-3270789010</v>
      </c>
      <c r="K132" s="5">
        <v>-2357770280</v>
      </c>
      <c r="L132" s="5">
        <v>-5345540203</v>
      </c>
      <c r="M132" s="5">
        <v>-3614812984</v>
      </c>
      <c r="N132" s="5">
        <v>-181280000</v>
      </c>
      <c r="O132" s="5">
        <v>-110901000</v>
      </c>
    </row>
    <row r="133" spans="3:16" ht="15.5" x14ac:dyDescent="0.35">
      <c r="C133" t="s">
        <v>266</v>
      </c>
      <c r="D133" s="5">
        <v>-51071940</v>
      </c>
      <c r="E133" s="5">
        <v>-35315637</v>
      </c>
      <c r="F133" s="5">
        <v>-29322367</v>
      </c>
      <c r="G133" s="5">
        <v>-65023989</v>
      </c>
      <c r="I133" s="5">
        <v>-98496978</v>
      </c>
      <c r="J133" s="5">
        <v>-54129996</v>
      </c>
      <c r="K133" s="5">
        <v>-53036666</v>
      </c>
      <c r="L133" s="5">
        <v>-42092595</v>
      </c>
      <c r="M133" s="5">
        <v>-33710130</v>
      </c>
      <c r="N133" s="5">
        <v>-230895013</v>
      </c>
      <c r="O133" s="5">
        <v>-137409248</v>
      </c>
      <c r="P133" s="5">
        <v>-266844339</v>
      </c>
    </row>
    <row r="134" spans="3:16" ht="15.5" x14ac:dyDescent="0.35">
      <c r="C134" t="s">
        <v>772</v>
      </c>
      <c r="D134" s="5">
        <v>194829626</v>
      </c>
      <c r="E134" s="5">
        <v>998311233</v>
      </c>
      <c r="F134" s="5">
        <v>-677595881</v>
      </c>
      <c r="G134" s="5">
        <v>-1139992174</v>
      </c>
      <c r="I134" s="5">
        <v>-810130130</v>
      </c>
      <c r="J134" s="5">
        <v>1050163301</v>
      </c>
      <c r="K134" s="5">
        <v>1808978411</v>
      </c>
      <c r="L134" s="5">
        <v>979539971</v>
      </c>
      <c r="M134" s="5">
        <v>-9970151069</v>
      </c>
      <c r="N134" s="5">
        <v>-603232946</v>
      </c>
      <c r="O134" s="5">
        <v>-632014742</v>
      </c>
      <c r="P134" s="5">
        <v>733954489</v>
      </c>
    </row>
    <row r="135" spans="3:16" ht="15.5" x14ac:dyDescent="0.35">
      <c r="C135" t="s">
        <v>144</v>
      </c>
      <c r="D135" s="5">
        <v>-66497889</v>
      </c>
      <c r="E135" s="5">
        <v>-9311598760</v>
      </c>
      <c r="F135" s="5">
        <v>-64712106</v>
      </c>
      <c r="G135" s="5">
        <v>-210323707</v>
      </c>
      <c r="I135" s="5">
        <v>-8350685935</v>
      </c>
      <c r="J135" s="5">
        <v>-8378043569</v>
      </c>
      <c r="K135" s="5">
        <v>-4969578358</v>
      </c>
      <c r="L135" s="5">
        <v>-11866620566</v>
      </c>
      <c r="M135" s="5">
        <v>81503324942</v>
      </c>
      <c r="N135" s="5">
        <v>4140842685</v>
      </c>
      <c r="O135" s="5">
        <v>-3312007906</v>
      </c>
      <c r="P135" s="5">
        <v>976933475</v>
      </c>
    </row>
    <row r="136" spans="3:16" ht="15.5" x14ac:dyDescent="0.35">
      <c r="C136" t="s">
        <v>145</v>
      </c>
      <c r="D136" s="5">
        <v>-7565876799</v>
      </c>
      <c r="E136" s="5">
        <v>-6008310043</v>
      </c>
      <c r="F136" s="5">
        <v>-3943129786</v>
      </c>
      <c r="G136" s="5">
        <v>-10003067968</v>
      </c>
      <c r="I136" s="5">
        <v>-24403524745</v>
      </c>
      <c r="J136" s="5">
        <v>-8032126802</v>
      </c>
      <c r="K136" s="5">
        <v>-9018782278</v>
      </c>
      <c r="L136" s="5">
        <v>-30666669614</v>
      </c>
      <c r="M136" s="5">
        <v>-48020260043</v>
      </c>
      <c r="N136" s="5">
        <v>-29169874886</v>
      </c>
      <c r="O136" s="5">
        <v>-9381983517</v>
      </c>
      <c r="P136" s="5">
        <v>-299696666</v>
      </c>
    </row>
    <row r="137" spans="3:16" ht="15.5" x14ac:dyDescent="0.35">
      <c r="C137" t="s">
        <v>773</v>
      </c>
      <c r="D137" s="5">
        <v>-840607341</v>
      </c>
      <c r="E137" s="5">
        <v>-5985397712</v>
      </c>
      <c r="F137" s="5">
        <v>-848336974</v>
      </c>
      <c r="G137" s="5">
        <v>-4706091988</v>
      </c>
      <c r="I137" s="5">
        <v>-4854657751</v>
      </c>
      <c r="J137" s="5">
        <v>-57691405</v>
      </c>
      <c r="K137" s="5">
        <v>-278253740</v>
      </c>
      <c r="L137" s="5">
        <v>47875549587</v>
      </c>
      <c r="M137" s="5">
        <v>-23927094438</v>
      </c>
      <c r="N137" s="5">
        <v>-23350137498</v>
      </c>
      <c r="O137" s="5">
        <v>-4914452913</v>
      </c>
    </row>
    <row r="138" spans="3:16" ht="15.5" x14ac:dyDescent="0.35">
      <c r="C138" t="s">
        <v>150</v>
      </c>
      <c r="D138" s="5">
        <v>1801800</v>
      </c>
      <c r="K138" s="5">
        <v>86999915</v>
      </c>
    </row>
    <row r="139" spans="3:16" ht="15.5" x14ac:dyDescent="0.35">
      <c r="C139" t="s">
        <v>774</v>
      </c>
    </row>
    <row r="140" spans="3:16" ht="15.5" x14ac:dyDescent="0.35">
      <c r="C140" t="s">
        <v>775</v>
      </c>
      <c r="O140" s="5">
        <v>-38100000</v>
      </c>
    </row>
    <row r="141" spans="3:16" ht="15.5" x14ac:dyDescent="0.35">
      <c r="C141" t="s">
        <v>776</v>
      </c>
      <c r="D141" s="5">
        <v>-6727071258</v>
      </c>
      <c r="E141" s="5">
        <v>-22912331</v>
      </c>
      <c r="F141" s="5">
        <v>-3094792812</v>
      </c>
      <c r="G141" s="5">
        <v>-5296975980</v>
      </c>
      <c r="I141" s="5">
        <v>-19548866994</v>
      </c>
      <c r="J141" s="5">
        <v>-8139571918</v>
      </c>
      <c r="K141" s="5">
        <v>-8827528453</v>
      </c>
      <c r="L141" s="5">
        <v>-78542219201</v>
      </c>
      <c r="M141" s="5">
        <v>-24093165605</v>
      </c>
      <c r="N141" s="5">
        <v>-5819737388</v>
      </c>
      <c r="O141" s="5">
        <v>-4429430604</v>
      </c>
      <c r="P141" s="5">
        <v>-299696666</v>
      </c>
    </row>
    <row r="142" spans="3:16" ht="15.5" x14ac:dyDescent="0.35">
      <c r="C142" t="s">
        <v>153</v>
      </c>
      <c r="D142" s="5">
        <v>-66497889</v>
      </c>
      <c r="E142" s="5">
        <v>-9311598760</v>
      </c>
      <c r="F142" s="5">
        <v>-64712106</v>
      </c>
      <c r="G142" s="5">
        <v>-210323707</v>
      </c>
      <c r="I142" s="5">
        <v>-8350685935</v>
      </c>
      <c r="J142" s="5">
        <v>-8378043569</v>
      </c>
      <c r="K142" s="5">
        <v>-4969578358</v>
      </c>
      <c r="L142" s="5">
        <v>-11866620566</v>
      </c>
      <c r="M142" s="5">
        <v>81503324942</v>
      </c>
      <c r="N142" s="5">
        <v>4140842685</v>
      </c>
      <c r="O142" s="5">
        <v>-3312007906</v>
      </c>
      <c r="P142" s="5">
        <v>976933475</v>
      </c>
    </row>
    <row r="143" spans="3:16" ht="15.5" x14ac:dyDescent="0.35">
      <c r="C143" t="s">
        <v>777</v>
      </c>
      <c r="N143" s="5">
        <v>4500000000</v>
      </c>
    </row>
    <row r="144" spans="3:16" ht="15.5" x14ac:dyDescent="0.35">
      <c r="C144" t="s">
        <v>778</v>
      </c>
      <c r="D144" s="5">
        <v>-66497889</v>
      </c>
      <c r="E144" s="5">
        <v>-65598760</v>
      </c>
      <c r="F144" s="5">
        <v>-64712106</v>
      </c>
      <c r="G144" s="5">
        <v>-210323707</v>
      </c>
      <c r="I144" s="5">
        <v>-260435935</v>
      </c>
      <c r="J144" s="5">
        <v>-244847569</v>
      </c>
      <c r="K144" s="5">
        <v>-346578358</v>
      </c>
      <c r="L144" s="5">
        <v>-493478816</v>
      </c>
      <c r="M144" s="5">
        <v>-286745941</v>
      </c>
      <c r="N144" s="5">
        <v>-271884587</v>
      </c>
      <c r="O144" s="5">
        <v>-142534076</v>
      </c>
    </row>
    <row r="145" spans="2:16" ht="15.5" x14ac:dyDescent="0.35">
      <c r="C145" t="s">
        <v>322</v>
      </c>
      <c r="J145" s="5">
        <v>-42946000</v>
      </c>
      <c r="L145" s="5">
        <v>-360000000</v>
      </c>
      <c r="M145" s="5">
        <v>562639333</v>
      </c>
      <c r="N145" s="5">
        <v>-87272728</v>
      </c>
      <c r="O145" s="5">
        <v>-3169473830</v>
      </c>
      <c r="P145" s="5">
        <v>976933475</v>
      </c>
    </row>
    <row r="146" spans="2:16" ht="15.5" x14ac:dyDescent="0.35">
      <c r="C146" t="s">
        <v>779</v>
      </c>
      <c r="M146" s="5">
        <v>88228198300</v>
      </c>
    </row>
    <row r="147" spans="2:16" ht="15.5" x14ac:dyDescent="0.35">
      <c r="C147" t="s">
        <v>780</v>
      </c>
      <c r="E147" s="5">
        <v>-9246000000</v>
      </c>
      <c r="I147" s="5">
        <v>-8090250000</v>
      </c>
      <c r="J147" s="5">
        <v>-8090250000</v>
      </c>
      <c r="K147" s="5">
        <v>-4623000000</v>
      </c>
      <c r="L147" s="5">
        <v>-11013141750</v>
      </c>
      <c r="M147" s="5">
        <v>-7000766750</v>
      </c>
    </row>
    <row r="148" spans="2:16" ht="15.5" x14ac:dyDescent="0.35">
      <c r="C148" t="s">
        <v>163</v>
      </c>
      <c r="D148" s="5">
        <v>-881100635</v>
      </c>
      <c r="E148" s="5">
        <v>-3578627663</v>
      </c>
      <c r="F148" s="5">
        <v>3174232316</v>
      </c>
      <c r="G148" s="5">
        <v>-4993439041</v>
      </c>
      <c r="I148" s="5">
        <v>-1291442692</v>
      </c>
      <c r="J148" s="5">
        <v>5660674082</v>
      </c>
      <c r="K148" s="5">
        <v>204172559</v>
      </c>
      <c r="L148" s="5">
        <v>-34444919090</v>
      </c>
      <c r="M148" s="5">
        <v>39974573630</v>
      </c>
      <c r="N148" s="5">
        <v>578200840</v>
      </c>
      <c r="O148" s="5">
        <v>576126778</v>
      </c>
      <c r="P148" s="5">
        <v>843500</v>
      </c>
    </row>
    <row r="149" spans="2:16" ht="15.5" x14ac:dyDescent="0.35">
      <c r="C149" t="s">
        <v>164</v>
      </c>
      <c r="F149" s="5">
        <v>11284383250</v>
      </c>
      <c r="I149" s="5">
        <v>12575825942</v>
      </c>
      <c r="J149" s="5">
        <v>6915151860</v>
      </c>
      <c r="K149" s="5">
        <v>6710979301</v>
      </c>
      <c r="L149" s="5">
        <v>41155898391</v>
      </c>
      <c r="M149" s="5">
        <v>1181324761</v>
      </c>
      <c r="N149" s="5">
        <v>603123921</v>
      </c>
      <c r="O149" s="5">
        <v>26997143</v>
      </c>
      <c r="P149" s="5">
        <v>26153642</v>
      </c>
    </row>
    <row r="150" spans="2:16" ht="15.5" x14ac:dyDescent="0.35">
      <c r="C150" t="s">
        <v>166</v>
      </c>
      <c r="D150" s="5">
        <v>-881100635</v>
      </c>
      <c r="E150" s="5">
        <v>-3578627663</v>
      </c>
      <c r="F150" s="5">
        <v>14458615566</v>
      </c>
      <c r="G150" s="5">
        <v>-4993439041</v>
      </c>
      <c r="I150" s="5">
        <v>11284383250</v>
      </c>
      <c r="J150" s="5">
        <v>12575825942</v>
      </c>
      <c r="K150" s="5">
        <v>6915151860</v>
      </c>
      <c r="L150" s="5">
        <v>6710979301</v>
      </c>
      <c r="M150" s="5">
        <v>41155898391</v>
      </c>
      <c r="N150" s="5">
        <v>1181324761</v>
      </c>
      <c r="O150" s="5">
        <v>603123921</v>
      </c>
      <c r="P150" s="5">
        <v>26997142</v>
      </c>
    </row>
    <row r="152" spans="2:16" ht="15.5" x14ac:dyDescent="0.35">
      <c r="B152" t="s">
        <v>167</v>
      </c>
      <c r="C152" t="s">
        <v>12</v>
      </c>
      <c r="D152" s="5">
        <v>1160000000</v>
      </c>
      <c r="E152" s="5">
        <v>1160000000</v>
      </c>
      <c r="F152" s="5">
        <v>1160000000</v>
      </c>
      <c r="G152" s="5">
        <v>1160000000</v>
      </c>
      <c r="I152" s="5">
        <v>1160000000</v>
      </c>
      <c r="J152" s="5">
        <v>1160000000</v>
      </c>
      <c r="K152" s="5">
        <v>1160000000</v>
      </c>
      <c r="L152" s="5">
        <v>1160000000</v>
      </c>
      <c r="M152" s="5">
        <v>1160000000</v>
      </c>
      <c r="N152" s="5">
        <v>0</v>
      </c>
      <c r="O152" s="5">
        <v>0</v>
      </c>
      <c r="P152" s="5">
        <v>0</v>
      </c>
    </row>
    <row r="153" spans="2:16" ht="15.5" x14ac:dyDescent="0.35">
      <c r="C153" t="s">
        <v>168</v>
      </c>
      <c r="D153" s="6">
        <v>5.53</v>
      </c>
      <c r="E153" s="6">
        <v>3.59</v>
      </c>
      <c r="F153" s="6">
        <v>5.76</v>
      </c>
      <c r="G153" s="6">
        <v>-0.01</v>
      </c>
    </row>
    <row r="154" spans="2:16" ht="15.5" x14ac:dyDescent="0.35">
      <c r="C154" t="s">
        <v>169</v>
      </c>
      <c r="D154" s="6">
        <v>34.36</v>
      </c>
      <c r="E154" s="6">
        <v>83.57</v>
      </c>
      <c r="F154" s="6">
        <v>27.78</v>
      </c>
      <c r="G154" s="5">
        <v>-18200</v>
      </c>
    </row>
    <row r="155" spans="2:16" ht="15.5" x14ac:dyDescent="0.35">
      <c r="C155" t="s">
        <v>63</v>
      </c>
      <c r="D155" s="6">
        <v>3.7</v>
      </c>
      <c r="E155" s="6">
        <v>6.66</v>
      </c>
      <c r="F155" s="6">
        <v>3.81</v>
      </c>
      <c r="G155" s="6">
        <v>6.01</v>
      </c>
    </row>
    <row r="156" spans="2:16" ht="15.5" x14ac:dyDescent="0.35">
      <c r="C156" t="s">
        <v>170</v>
      </c>
      <c r="E156" s="5">
        <v>7410000000</v>
      </c>
      <c r="F156" s="5">
        <v>10870000000</v>
      </c>
      <c r="G156" s="5">
        <v>2900000000</v>
      </c>
    </row>
    <row r="157" spans="2:16" ht="15.5" x14ac:dyDescent="0.35">
      <c r="C157" t="s">
        <v>171</v>
      </c>
      <c r="D157" s="6">
        <v>2.92E-2</v>
      </c>
      <c r="E157" s="6">
        <v>2.0499999999999997E-2</v>
      </c>
      <c r="F157" s="6">
        <v>3.3300000000000003E-2</v>
      </c>
      <c r="G157" s="6">
        <v>-1E-4</v>
      </c>
    </row>
    <row r="158" spans="2:16" ht="15.5" x14ac:dyDescent="0.35">
      <c r="C158" t="s">
        <v>172</v>
      </c>
      <c r="D158" s="6">
        <v>3.6400000000000002E-2</v>
      </c>
      <c r="E158" s="6">
        <v>2.4500000000000001E-2</v>
      </c>
      <c r="F158" s="6">
        <v>3.8199999999999998E-2</v>
      </c>
      <c r="G158" s="6">
        <v>-1E-4</v>
      </c>
    </row>
    <row r="159" spans="2:16" ht="15.5" x14ac:dyDescent="0.35">
      <c r="C159" t="s">
        <v>173</v>
      </c>
      <c r="D159" s="6">
        <v>3.9900000000000005E-2</v>
      </c>
      <c r="E159" s="6">
        <v>3.0200000000000001E-2</v>
      </c>
      <c r="F159" s="6">
        <v>5.04E-2</v>
      </c>
      <c r="G159" s="6">
        <v>4.5999999999999999E-3</v>
      </c>
    </row>
    <row r="160" spans="2:16" ht="15.5" x14ac:dyDescent="0.35">
      <c r="C160" t="s">
        <v>174</v>
      </c>
      <c r="D160" s="6">
        <v>2.64</v>
      </c>
      <c r="E160" s="6">
        <v>148.26</v>
      </c>
      <c r="F160" s="6">
        <v>297.17</v>
      </c>
      <c r="G160" s="6">
        <v>1.67</v>
      </c>
    </row>
    <row r="161" spans="3:16" ht="15.5" x14ac:dyDescent="0.35">
      <c r="C161" t="s">
        <v>175</v>
      </c>
      <c r="D161" s="5">
        <v>175000000000</v>
      </c>
      <c r="E161" s="5">
        <v>169000000000</v>
      </c>
      <c r="F161" s="5">
        <v>174000000000</v>
      </c>
      <c r="G161" s="5">
        <v>168000000000</v>
      </c>
    </row>
    <row r="162" spans="3:16" ht="15.5" x14ac:dyDescent="0.35">
      <c r="C162" t="s">
        <v>176</v>
      </c>
      <c r="D162" s="6">
        <v>1.25</v>
      </c>
      <c r="E162" s="6">
        <v>2.0499999999999998</v>
      </c>
      <c r="F162" s="6">
        <v>1.06</v>
      </c>
      <c r="G162" s="6">
        <v>1.26</v>
      </c>
    </row>
    <row r="163" spans="3:16" ht="15.5" x14ac:dyDescent="0.35">
      <c r="C163" t="s">
        <v>177</v>
      </c>
      <c r="D163" s="6">
        <v>151.84</v>
      </c>
      <c r="E163" s="6">
        <v>146.31</v>
      </c>
      <c r="F163" s="6">
        <v>150.72</v>
      </c>
      <c r="G163" s="6">
        <v>144.96</v>
      </c>
    </row>
    <row r="164" spans="3:16" ht="15.5" x14ac:dyDescent="0.35">
      <c r="C164" t="s">
        <v>178</v>
      </c>
      <c r="D164" s="6">
        <v>1.25</v>
      </c>
      <c r="E164" s="6">
        <v>2.0499999999999998</v>
      </c>
      <c r="F164" s="6">
        <v>1.06</v>
      </c>
      <c r="G164" s="6">
        <v>1.26</v>
      </c>
    </row>
    <row r="165" spans="3:16" ht="15.5" x14ac:dyDescent="0.35">
      <c r="C165" t="s">
        <v>179</v>
      </c>
      <c r="D165" s="6">
        <v>151.84</v>
      </c>
      <c r="E165" s="6">
        <v>146.31</v>
      </c>
      <c r="F165" s="6">
        <v>150.72</v>
      </c>
      <c r="G165" s="6">
        <v>144.96</v>
      </c>
    </row>
    <row r="166" spans="3:16" ht="15.5" x14ac:dyDescent="0.35">
      <c r="C166" t="s">
        <v>180</v>
      </c>
      <c r="D166" s="5">
        <v>0</v>
      </c>
      <c r="E166" s="5">
        <v>0</v>
      </c>
      <c r="F166" s="5">
        <v>0</v>
      </c>
      <c r="G166" s="5">
        <v>0</v>
      </c>
    </row>
    <row r="167" spans="3:16" ht="15.5" x14ac:dyDescent="0.35">
      <c r="C167" t="s">
        <v>181</v>
      </c>
      <c r="D167" s="5">
        <v>0</v>
      </c>
      <c r="E167" s="5">
        <v>0</v>
      </c>
      <c r="F167" s="5">
        <v>0</v>
      </c>
      <c r="G167" s="5">
        <v>0</v>
      </c>
    </row>
    <row r="168" spans="3:16" ht="15.5" x14ac:dyDescent="0.35">
      <c r="C168" t="s">
        <v>182</v>
      </c>
      <c r="D168" s="5">
        <v>175000000000</v>
      </c>
      <c r="E168" s="5">
        <v>169000000000</v>
      </c>
      <c r="F168" s="5">
        <v>174000000000</v>
      </c>
      <c r="G168" s="5">
        <v>168000000000</v>
      </c>
    </row>
    <row r="169" spans="3:16" ht="15.5" x14ac:dyDescent="0.35">
      <c r="C169" t="s">
        <v>24</v>
      </c>
      <c r="D169" s="5">
        <v>0</v>
      </c>
      <c r="E169" s="5">
        <v>1000000000</v>
      </c>
      <c r="F169" s="5">
        <v>1000000000</v>
      </c>
      <c r="G169" s="5">
        <v>1000000000</v>
      </c>
    </row>
    <row r="170" spans="3:16" ht="15.5" x14ac:dyDescent="0.35">
      <c r="C170" t="s">
        <v>21</v>
      </c>
      <c r="D170" s="5">
        <v>-10000000000</v>
      </c>
      <c r="E170" s="5">
        <v>-10000000000</v>
      </c>
      <c r="F170" s="5">
        <v>-14000000000</v>
      </c>
      <c r="G170" s="5">
        <v>-11000000000</v>
      </c>
    </row>
    <row r="171" spans="3:16" ht="15.5" x14ac:dyDescent="0.35">
      <c r="C171" t="s">
        <v>183</v>
      </c>
      <c r="D171" s="5">
        <v>29000000000</v>
      </c>
      <c r="E171" s="5">
        <v>28000000000</v>
      </c>
      <c r="F171" s="5">
        <v>40000000000</v>
      </c>
      <c r="G171" s="5">
        <v>35000000000</v>
      </c>
    </row>
    <row r="172" spans="3:16" ht="15.5" x14ac:dyDescent="0.35">
      <c r="C172" t="s">
        <v>184</v>
      </c>
      <c r="D172" s="5">
        <v>7000000000</v>
      </c>
      <c r="E172" s="5">
        <v>12000000000</v>
      </c>
      <c r="F172" s="5">
        <v>7000000000</v>
      </c>
      <c r="G172" s="5">
        <v>5000000000</v>
      </c>
    </row>
    <row r="173" spans="3:16" ht="15.5" x14ac:dyDescent="0.35">
      <c r="C173" t="s">
        <v>185</v>
      </c>
    </row>
    <row r="174" spans="3:16" ht="15.5" x14ac:dyDescent="0.35">
      <c r="C174" t="s">
        <v>13</v>
      </c>
      <c r="D174" s="5">
        <v>7000000000</v>
      </c>
      <c r="E174" s="5">
        <v>12000000000</v>
      </c>
      <c r="F174" s="5">
        <v>7000000000</v>
      </c>
      <c r="G174" s="5">
        <v>5000000000</v>
      </c>
    </row>
    <row r="175" spans="3:16" ht="15.5" x14ac:dyDescent="0.35">
      <c r="C175" t="s">
        <v>16</v>
      </c>
      <c r="D175" s="6">
        <v>5.84</v>
      </c>
      <c r="E175" s="6">
        <v>10.16</v>
      </c>
      <c r="F175" s="6">
        <v>6.21</v>
      </c>
      <c r="G175" s="6">
        <v>4.5199999999999996</v>
      </c>
    </row>
    <row r="176" spans="3:16" ht="15.5" x14ac:dyDescent="0.35">
      <c r="C176" t="s">
        <v>48</v>
      </c>
      <c r="I176" s="6">
        <v>14.44</v>
      </c>
      <c r="J176" s="6">
        <v>13.83</v>
      </c>
      <c r="K176" s="6">
        <v>12.94</v>
      </c>
      <c r="L176" s="6">
        <v>9.2899999999999991</v>
      </c>
      <c r="M176" s="6">
        <v>15.11</v>
      </c>
      <c r="N176" s="6">
        <v>75186.59</v>
      </c>
      <c r="O176" s="6">
        <v>70108.52</v>
      </c>
      <c r="P176" s="6">
        <v>-6049.51</v>
      </c>
    </row>
    <row r="177" spans="3:16" ht="15.5" x14ac:dyDescent="0.35">
      <c r="C177" t="s">
        <v>62</v>
      </c>
      <c r="I177" s="6">
        <v>12.6</v>
      </c>
      <c r="J177" s="6">
        <v>12.65</v>
      </c>
      <c r="K177" s="6">
        <v>13.06</v>
      </c>
      <c r="L177" s="6">
        <v>19.809999999999999</v>
      </c>
      <c r="M177" s="6">
        <v>14.96</v>
      </c>
      <c r="N177" s="5">
        <v>0</v>
      </c>
      <c r="O177" s="5">
        <v>0</v>
      </c>
      <c r="P177" s="5">
        <v>0</v>
      </c>
    </row>
    <row r="178" spans="3:16" ht="15.5" x14ac:dyDescent="0.35">
      <c r="C178" t="s">
        <v>65</v>
      </c>
      <c r="I178" s="6">
        <v>1.25</v>
      </c>
      <c r="J178" s="6">
        <v>1.1299999999999999</v>
      </c>
      <c r="K178" s="6">
        <v>1.27</v>
      </c>
      <c r="L178" s="6">
        <v>1.75</v>
      </c>
      <c r="M178" s="6">
        <v>3.52</v>
      </c>
      <c r="N178" s="5">
        <v>0</v>
      </c>
      <c r="O178" s="5">
        <v>0</v>
      </c>
      <c r="P178" s="5">
        <v>0</v>
      </c>
    </row>
    <row r="179" spans="3:16" ht="15.5" x14ac:dyDescent="0.35">
      <c r="C179" t="s">
        <v>186</v>
      </c>
      <c r="I179" s="5">
        <v>30600000000</v>
      </c>
      <c r="J179" s="5">
        <v>27560000000</v>
      </c>
      <c r="K179" s="5">
        <v>25060000000</v>
      </c>
      <c r="L179" s="5">
        <v>17580000000</v>
      </c>
      <c r="M179" s="5">
        <v>24000000000</v>
      </c>
      <c r="N179" s="5">
        <v>25400000000</v>
      </c>
      <c r="O179" s="5">
        <v>18420000000</v>
      </c>
      <c r="P179" s="5">
        <v>-450000000</v>
      </c>
    </row>
    <row r="180" spans="3:16" ht="15.5" x14ac:dyDescent="0.35">
      <c r="C180" t="s">
        <v>187</v>
      </c>
      <c r="I180" s="6">
        <v>9.1199999999999989E-2</v>
      </c>
      <c r="J180" s="6">
        <v>8.7300000000000003E-2</v>
      </c>
      <c r="K180" s="6">
        <v>8.5199999999999998E-2</v>
      </c>
      <c r="L180" s="6">
        <v>6.54E-2</v>
      </c>
      <c r="M180" s="6">
        <v>0.1217</v>
      </c>
      <c r="N180" s="6">
        <v>0.33240000000000003</v>
      </c>
      <c r="O180" s="6">
        <v>0.60740000000000005</v>
      </c>
      <c r="P180" s="6">
        <v>-0.40450000000000003</v>
      </c>
    </row>
    <row r="181" spans="3:16" ht="15.5" x14ac:dyDescent="0.35">
      <c r="C181" t="s">
        <v>188</v>
      </c>
      <c r="I181" s="6">
        <v>9.9600000000000008E-2</v>
      </c>
      <c r="J181" s="6">
        <v>0.10060000000000001</v>
      </c>
      <c r="K181" s="6">
        <v>9.9000000000000005E-2</v>
      </c>
      <c r="L181" s="6">
        <v>7.7600000000000002E-2</v>
      </c>
      <c r="M181" s="6">
        <v>0.1293</v>
      </c>
      <c r="N181" s="6">
        <v>0.51659999999999995</v>
      </c>
      <c r="O181" s="6">
        <v>0.99379999999999991</v>
      </c>
      <c r="P181" s="6">
        <v>-11.553699999999999</v>
      </c>
    </row>
    <row r="182" spans="3:16" ht="15.5" x14ac:dyDescent="0.35">
      <c r="C182" t="s">
        <v>189</v>
      </c>
      <c r="I182" s="6">
        <v>0.13600000000000001</v>
      </c>
      <c r="J182" s="6">
        <v>0.1293</v>
      </c>
      <c r="K182" s="6">
        <v>0.13239999999999999</v>
      </c>
      <c r="L182" s="6">
        <v>0.1036</v>
      </c>
      <c r="M182" s="6">
        <v>0.25780000000000003</v>
      </c>
      <c r="N182" s="6">
        <v>0.88029999999999997</v>
      </c>
      <c r="O182" s="6">
        <v>1.6941999999999999</v>
      </c>
      <c r="P182" s="6">
        <v>-0.66590000000000005</v>
      </c>
    </row>
    <row r="183" spans="3:16" ht="15.5" x14ac:dyDescent="0.35">
      <c r="C183" t="s">
        <v>190</v>
      </c>
      <c r="I183" s="6">
        <v>227.59</v>
      </c>
      <c r="J183" s="6">
        <v>372.89</v>
      </c>
      <c r="K183" s="6">
        <v>265.54000000000002</v>
      </c>
      <c r="L183" s="6">
        <v>196.32</v>
      </c>
      <c r="M183" s="6">
        <v>433.32</v>
      </c>
      <c r="N183" s="6">
        <v>97.87</v>
      </c>
      <c r="O183" s="6">
        <v>110.49</v>
      </c>
      <c r="P183" s="6">
        <v>-3.56</v>
      </c>
    </row>
    <row r="184" spans="3:16" ht="15.5" x14ac:dyDescent="0.35">
      <c r="C184" t="s">
        <v>59</v>
      </c>
      <c r="I184" s="6">
        <v>1.26</v>
      </c>
      <c r="J184" s="6">
        <v>1.27</v>
      </c>
      <c r="K184" s="6">
        <v>1.29</v>
      </c>
      <c r="L184" s="6">
        <v>1.54</v>
      </c>
      <c r="M184" s="6">
        <v>1.93</v>
      </c>
      <c r="N184" s="5">
        <v>0</v>
      </c>
      <c r="O184" s="5">
        <v>0</v>
      </c>
      <c r="P184" s="5">
        <v>0</v>
      </c>
    </row>
    <row r="185" spans="3:16" ht="15.5" x14ac:dyDescent="0.35">
      <c r="C185" t="s">
        <v>56</v>
      </c>
      <c r="I185" s="6">
        <v>144.96</v>
      </c>
      <c r="J185" s="6">
        <v>137.54</v>
      </c>
      <c r="K185" s="6">
        <v>130.69999999999999</v>
      </c>
      <c r="L185" s="6">
        <v>119.71</v>
      </c>
      <c r="M185" s="6">
        <v>116.88</v>
      </c>
      <c r="N185" s="6">
        <v>145547.85</v>
      </c>
      <c r="O185" s="6">
        <v>70548.89</v>
      </c>
      <c r="P185" s="6">
        <v>523.6</v>
      </c>
    </row>
    <row r="186" spans="3:16" ht="15.5" x14ac:dyDescent="0.35">
      <c r="C186" t="s">
        <v>191</v>
      </c>
      <c r="I186" s="6">
        <v>1.26</v>
      </c>
      <c r="J186" s="6">
        <v>1.27</v>
      </c>
      <c r="K186" s="6">
        <v>1.29</v>
      </c>
      <c r="L186" s="6">
        <v>1.54</v>
      </c>
      <c r="M186" s="6">
        <v>1.93</v>
      </c>
      <c r="N186" s="5">
        <v>0</v>
      </c>
      <c r="O186" s="5">
        <v>0</v>
      </c>
      <c r="P186" s="5">
        <v>0</v>
      </c>
    </row>
    <row r="187" spans="3:16" ht="15.5" x14ac:dyDescent="0.35">
      <c r="C187" t="s">
        <v>192</v>
      </c>
      <c r="I187" s="6">
        <v>144.96</v>
      </c>
      <c r="J187" s="6">
        <v>137.54</v>
      </c>
      <c r="K187" s="6">
        <v>130.69999999999999</v>
      </c>
      <c r="L187" s="6">
        <v>119.71</v>
      </c>
      <c r="M187" s="6">
        <v>116.87</v>
      </c>
      <c r="N187" s="6">
        <v>145424.89000000001</v>
      </c>
      <c r="O187" s="6">
        <v>70349.33</v>
      </c>
      <c r="P187" s="6">
        <v>424.14</v>
      </c>
    </row>
    <row r="188" spans="3:16" ht="15.5" x14ac:dyDescent="0.35">
      <c r="C188" t="s">
        <v>193</v>
      </c>
      <c r="I188" s="5">
        <v>0</v>
      </c>
      <c r="J188" s="5">
        <v>0</v>
      </c>
      <c r="K188" s="5">
        <v>0</v>
      </c>
      <c r="L188" s="5">
        <v>0</v>
      </c>
      <c r="M188" s="5">
        <v>0</v>
      </c>
      <c r="N188" s="5">
        <v>0</v>
      </c>
      <c r="O188" s="5">
        <v>0</v>
      </c>
    </row>
    <row r="189" spans="3:16" ht="15.5" x14ac:dyDescent="0.35">
      <c r="C189" t="s">
        <v>194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</row>
    <row r="190" spans="3:16" ht="15.5" x14ac:dyDescent="0.35">
      <c r="C190" t="s">
        <v>26</v>
      </c>
      <c r="I190" s="5">
        <v>1000000000</v>
      </c>
      <c r="J190" s="5">
        <v>0</v>
      </c>
      <c r="K190" s="5">
        <v>0</v>
      </c>
      <c r="L190" s="5">
        <v>1000000000</v>
      </c>
      <c r="M190" s="5">
        <v>0</v>
      </c>
      <c r="N190" s="5">
        <v>0</v>
      </c>
      <c r="O190" s="5">
        <v>0</v>
      </c>
    </row>
    <row r="191" spans="3:16" ht="15.5" x14ac:dyDescent="0.35">
      <c r="C191" t="s">
        <v>23</v>
      </c>
      <c r="I191" s="5">
        <v>-11000000000</v>
      </c>
      <c r="J191" s="5">
        <v>-12000000000</v>
      </c>
      <c r="K191" s="5">
        <v>-6000000000</v>
      </c>
      <c r="L191" s="5">
        <v>-6000000000</v>
      </c>
      <c r="M191" s="5">
        <v>-41000000000</v>
      </c>
      <c r="N191" s="5">
        <v>-1000000000</v>
      </c>
      <c r="O191" s="5">
        <v>0</v>
      </c>
      <c r="P191" s="5">
        <v>0</v>
      </c>
    </row>
    <row r="192" spans="3:16" ht="15.5" x14ac:dyDescent="0.35">
      <c r="C192" t="s">
        <v>195</v>
      </c>
      <c r="I192" s="5">
        <v>35000000000</v>
      </c>
      <c r="J192" s="5">
        <v>43000000000</v>
      </c>
      <c r="K192" s="5">
        <v>35000000000</v>
      </c>
      <c r="L192" s="5">
        <v>25000000000</v>
      </c>
      <c r="M192" s="5">
        <v>50000000000</v>
      </c>
      <c r="N192" s="5">
        <v>-3000000000</v>
      </c>
      <c r="O192" s="5">
        <v>7000000000</v>
      </c>
      <c r="P192" s="5">
        <v>1000000000</v>
      </c>
    </row>
    <row r="193" spans="2:16" ht="15.5" x14ac:dyDescent="0.35">
      <c r="C193" t="s">
        <v>196</v>
      </c>
      <c r="I193" s="5">
        <v>31000000000</v>
      </c>
      <c r="J193" s="5">
        <v>22000000000</v>
      </c>
      <c r="K193" s="5">
        <v>14000000000</v>
      </c>
      <c r="L193" s="5">
        <v>8000000000</v>
      </c>
      <c r="M193" s="5">
        <v>6000000000</v>
      </c>
      <c r="N193" s="5">
        <v>26000000000</v>
      </c>
      <c r="O193" s="5">
        <v>13000000000</v>
      </c>
      <c r="P193" s="5">
        <v>-1000000000</v>
      </c>
    </row>
    <row r="194" spans="2:16" ht="15.5" x14ac:dyDescent="0.35">
      <c r="C194" t="s">
        <v>197</v>
      </c>
    </row>
    <row r="195" spans="2:16" ht="15.5" x14ac:dyDescent="0.35">
      <c r="C195" t="s">
        <v>15</v>
      </c>
      <c r="I195" s="5">
        <v>31000000000</v>
      </c>
      <c r="J195" s="5">
        <v>22000000000</v>
      </c>
      <c r="K195" s="5">
        <v>14000000000</v>
      </c>
      <c r="L195" s="5">
        <v>8000000000</v>
      </c>
      <c r="M195" s="5">
        <v>6000000000</v>
      </c>
      <c r="N195" s="5">
        <v>26000000000</v>
      </c>
      <c r="O195" s="5">
        <v>13000000000</v>
      </c>
      <c r="P195" s="5">
        <v>-1000000000</v>
      </c>
    </row>
    <row r="196" spans="2:16" ht="15.5" x14ac:dyDescent="0.35">
      <c r="C196" t="s">
        <v>17</v>
      </c>
      <c r="I196" s="6">
        <v>27.22</v>
      </c>
      <c r="J196" s="6">
        <v>19.100000000000001</v>
      </c>
      <c r="K196" s="6">
        <v>12.28</v>
      </c>
      <c r="L196" s="5">
        <v>7</v>
      </c>
      <c r="M196" s="6">
        <v>5.62</v>
      </c>
      <c r="N196" s="6">
        <v>102428.93</v>
      </c>
      <c r="O196" s="6">
        <v>53080.47</v>
      </c>
      <c r="P196" s="6">
        <v>-2705.57</v>
      </c>
    </row>
    <row r="198" spans="2:16" ht="15.5" x14ac:dyDescent="0.35">
      <c r="B198" t="s">
        <v>198</v>
      </c>
      <c r="C198" t="s">
        <v>199</v>
      </c>
      <c r="D198" s="5">
        <v>6000000000</v>
      </c>
      <c r="E198" s="5">
        <v>4000000000</v>
      </c>
      <c r="F198" s="5">
        <v>7000000000</v>
      </c>
      <c r="G198" s="5">
        <v>-16000000</v>
      </c>
      <c r="H198" s="5">
        <v>23000000000</v>
      </c>
      <c r="I198" s="5">
        <v>17000000000</v>
      </c>
      <c r="J198" s="5">
        <v>16000000000</v>
      </c>
      <c r="K198" s="5">
        <v>15000000000</v>
      </c>
      <c r="L198" s="5">
        <v>11000000000</v>
      </c>
      <c r="M198" s="5">
        <v>17000000000</v>
      </c>
      <c r="N198" s="5">
        <v>19000000000</v>
      </c>
      <c r="O198" s="5">
        <v>18000000000</v>
      </c>
      <c r="P198" s="5">
        <v>-2000000000</v>
      </c>
    </row>
    <row r="199" spans="2:16" ht="15.5" x14ac:dyDescent="0.35">
      <c r="C199" t="s">
        <v>381</v>
      </c>
      <c r="H199" s="5">
        <v>8</v>
      </c>
      <c r="I199" s="5">
        <v>8</v>
      </c>
      <c r="J199" s="5">
        <v>7</v>
      </c>
      <c r="K199" s="5">
        <v>7</v>
      </c>
      <c r="L199" s="5">
        <v>2</v>
      </c>
      <c r="M199" s="6">
        <v>6.5</v>
      </c>
    </row>
    <row r="200" spans="2:16" ht="15.5" x14ac:dyDescent="0.35">
      <c r="C200" t="s">
        <v>67</v>
      </c>
      <c r="H200" s="6">
        <v>0.4032</v>
      </c>
      <c r="I200" s="6">
        <v>0.55399999999999994</v>
      </c>
      <c r="J200" s="6">
        <v>0.50609999999999999</v>
      </c>
      <c r="K200" s="6">
        <v>0.54079999999999995</v>
      </c>
      <c r="L200" s="6">
        <v>0.21530000000000002</v>
      </c>
      <c r="M200" s="6">
        <v>0.43009999999999998</v>
      </c>
    </row>
    <row r="201" spans="2:16" ht="15.5" x14ac:dyDescent="0.35">
      <c r="C201" t="s">
        <v>382</v>
      </c>
      <c r="H201" s="6">
        <v>4.5199999999999997E-2</v>
      </c>
      <c r="I201" s="6">
        <v>2.7999999999999997E-2</v>
      </c>
      <c r="J201" s="6">
        <v>4.3799999999999999E-2</v>
      </c>
      <c r="K201" s="6">
        <v>4.24E-2</v>
      </c>
      <c r="L201" s="6">
        <v>1.3999999999999999E-2</v>
      </c>
      <c r="M201" s="6">
        <v>3.1200000000000002E-2</v>
      </c>
    </row>
    <row r="202" spans="2:16" ht="15.5" x14ac:dyDescent="0.35">
      <c r="C202" t="s">
        <v>47</v>
      </c>
      <c r="D202" s="6">
        <v>5.53</v>
      </c>
      <c r="E202" s="6">
        <v>3.59</v>
      </c>
      <c r="F202" s="6">
        <v>5.76</v>
      </c>
      <c r="G202" s="6">
        <v>-0.01</v>
      </c>
      <c r="H202" s="6">
        <v>19.84</v>
      </c>
      <c r="I202" s="6">
        <v>14.44</v>
      </c>
      <c r="J202" s="6">
        <v>13.83</v>
      </c>
      <c r="K202" s="6">
        <v>12.94</v>
      </c>
      <c r="L202" s="6">
        <v>9.2899999999999991</v>
      </c>
      <c r="M202" s="6">
        <v>15.11</v>
      </c>
      <c r="N202" s="6">
        <v>16.260000000000002</v>
      </c>
      <c r="O202" s="6">
        <v>15.17</v>
      </c>
      <c r="P202" s="6">
        <v>-1.31</v>
      </c>
    </row>
    <row r="203" spans="2:16" ht="15.5" x14ac:dyDescent="0.35">
      <c r="C203" t="s">
        <v>69</v>
      </c>
      <c r="H203" s="5">
        <v>8</v>
      </c>
      <c r="I203" s="5">
        <v>8</v>
      </c>
      <c r="J203" s="5">
        <v>7</v>
      </c>
      <c r="K203" s="5">
        <v>7</v>
      </c>
      <c r="L203" s="5">
        <v>2</v>
      </c>
      <c r="M203" s="6">
        <v>6.5</v>
      </c>
    </row>
    <row r="204" spans="2:16" ht="15.5" x14ac:dyDescent="0.35">
      <c r="C204" t="s">
        <v>383</v>
      </c>
      <c r="H204" s="6">
        <v>0.4032</v>
      </c>
      <c r="I204" s="6">
        <v>0.55399999999999994</v>
      </c>
      <c r="J204" s="6">
        <v>0.50609999999999999</v>
      </c>
      <c r="K204" s="6">
        <v>0.54079999999999995</v>
      </c>
      <c r="L204" s="6">
        <v>0.21530000000000002</v>
      </c>
      <c r="M204" s="6">
        <v>0.43009999999999998</v>
      </c>
    </row>
    <row r="205" spans="2:16" ht="15.5" x14ac:dyDescent="0.35">
      <c r="C205" t="s">
        <v>384</v>
      </c>
      <c r="H205" s="6">
        <v>4.5199999999999997E-2</v>
      </c>
      <c r="I205" s="6">
        <v>2.7999999999999997E-2</v>
      </c>
      <c r="J205" s="6">
        <v>4.3799999999999999E-2</v>
      </c>
      <c r="K205" s="6">
        <v>4.24E-2</v>
      </c>
      <c r="L205" s="6">
        <v>1.3999999999999999E-2</v>
      </c>
      <c r="M205" s="6">
        <v>3.1200000000000002E-2</v>
      </c>
    </row>
    <row r="206" spans="2:16" ht="15.5" x14ac:dyDescent="0.35">
      <c r="C206" t="s">
        <v>200</v>
      </c>
      <c r="D206" s="5">
        <v>59000000000</v>
      </c>
      <c r="E206" s="5">
        <v>52000000000</v>
      </c>
      <c r="F206" s="5">
        <v>49000000000</v>
      </c>
      <c r="G206" s="5">
        <v>35000000000</v>
      </c>
      <c r="H206" s="5">
        <v>213000000000</v>
      </c>
      <c r="I206" s="5">
        <v>168000000000</v>
      </c>
      <c r="J206" s="5">
        <v>178000000000</v>
      </c>
      <c r="K206" s="5">
        <v>154000000000</v>
      </c>
      <c r="L206" s="5">
        <v>122000000000</v>
      </c>
      <c r="M206" s="5">
        <v>74000000000</v>
      </c>
      <c r="N206" s="5">
        <v>69000000000</v>
      </c>
      <c r="O206" s="5">
        <v>46000000000</v>
      </c>
      <c r="P206" s="5">
        <v>2000000000</v>
      </c>
    </row>
    <row r="207" spans="2:16" ht="15.5" x14ac:dyDescent="0.35">
      <c r="C207" t="s">
        <v>385</v>
      </c>
      <c r="H207" s="5">
        <v>8</v>
      </c>
      <c r="I207" s="5">
        <v>8</v>
      </c>
      <c r="J207" s="5">
        <v>7</v>
      </c>
      <c r="K207" s="5">
        <v>7</v>
      </c>
      <c r="L207" s="5">
        <v>2</v>
      </c>
      <c r="M207" s="6">
        <v>6.5</v>
      </c>
    </row>
    <row r="208" spans="2:16" ht="15.5" x14ac:dyDescent="0.35">
      <c r="C208" t="s">
        <v>386</v>
      </c>
      <c r="H208" s="6">
        <v>0.4032</v>
      </c>
      <c r="I208" s="6">
        <v>0.55399999999999994</v>
      </c>
      <c r="J208" s="6">
        <v>0.50609999999999999</v>
      </c>
      <c r="K208" s="6">
        <v>0.54079999999999995</v>
      </c>
      <c r="L208" s="6">
        <v>0.21530000000000002</v>
      </c>
      <c r="M208" s="6">
        <v>0.43009999999999998</v>
      </c>
    </row>
    <row r="209" spans="3:13" ht="15.5" x14ac:dyDescent="0.35">
      <c r="C209" t="s">
        <v>387</v>
      </c>
      <c r="H209" s="6">
        <v>4.5199999999999997E-2</v>
      </c>
      <c r="I209" s="6">
        <v>2.7999999999999997E-2</v>
      </c>
      <c r="J209" s="6">
        <v>4.3799999999999999E-2</v>
      </c>
      <c r="K209" s="6">
        <v>4.24E-2</v>
      </c>
      <c r="L209" s="6">
        <v>1.3999999999999999E-2</v>
      </c>
      <c r="M209" s="6">
        <v>3.1200000000000002E-2</v>
      </c>
    </row>
    <row r="210" spans="3:13" ht="15.5" x14ac:dyDescent="0.35">
      <c r="C210" t="s">
        <v>201</v>
      </c>
      <c r="I210" s="6">
        <v>8.92</v>
      </c>
    </row>
    <row r="211" spans="3:13" ht="15.5" x14ac:dyDescent="0.35">
      <c r="C211" t="s">
        <v>281</v>
      </c>
      <c r="I211" s="6">
        <v>11.91</v>
      </c>
    </row>
    <row r="212" spans="3:13" ht="15.5" x14ac:dyDescent="0.35">
      <c r="C212" t="s">
        <v>202</v>
      </c>
      <c r="I212" s="6">
        <v>6.95</v>
      </c>
    </row>
    <row r="213" spans="3:13" ht="15.5" x14ac:dyDescent="0.35">
      <c r="C213" t="s">
        <v>282</v>
      </c>
      <c r="I213" s="6">
        <v>8.4000000000000005E-2</v>
      </c>
    </row>
    <row r="214" spans="3:13" ht="15.5" x14ac:dyDescent="0.35">
      <c r="C214" t="s">
        <v>283</v>
      </c>
      <c r="I214" s="6">
        <v>1.05</v>
      </c>
    </row>
    <row r="215" spans="3:13" ht="15.5" x14ac:dyDescent="0.35">
      <c r="C215" t="s">
        <v>203</v>
      </c>
      <c r="I215" s="6">
        <v>1.17</v>
      </c>
    </row>
    <row r="216" spans="3:13" ht="15.5" x14ac:dyDescent="0.35">
      <c r="C216" t="s">
        <v>284</v>
      </c>
      <c r="I216" s="6">
        <v>6.62</v>
      </c>
    </row>
    <row r="217" spans="3:13" ht="15.5" x14ac:dyDescent="0.35">
      <c r="C217" t="s">
        <v>285</v>
      </c>
      <c r="I217" s="6">
        <v>6.62</v>
      </c>
    </row>
    <row r="218" spans="3:13" ht="15.5" x14ac:dyDescent="0.35">
      <c r="C218" t="s">
        <v>286</v>
      </c>
      <c r="I218" s="5">
        <v>9</v>
      </c>
    </row>
    <row r="219" spans="3:13" ht="15.5" x14ac:dyDescent="0.35">
      <c r="C219" t="s">
        <v>287</v>
      </c>
      <c r="I219" s="6">
        <v>5.7</v>
      </c>
    </row>
    <row r="220" spans="3:13" ht="15.5" x14ac:dyDescent="0.35">
      <c r="C220" t="s">
        <v>288</v>
      </c>
      <c r="I220" s="6">
        <v>2.7</v>
      </c>
    </row>
    <row r="221" spans="3:13" ht="15.5" x14ac:dyDescent="0.35">
      <c r="C221" t="s">
        <v>289</v>
      </c>
      <c r="I221" s="6">
        <v>0.75</v>
      </c>
    </row>
    <row r="222" spans="3:13" ht="15.5" x14ac:dyDescent="0.35">
      <c r="C222" t="s">
        <v>290</v>
      </c>
      <c r="I222" s="6">
        <v>14.87</v>
      </c>
    </row>
    <row r="223" spans="3:13" ht="15.5" x14ac:dyDescent="0.35">
      <c r="C223" t="s">
        <v>204</v>
      </c>
      <c r="I223" s="6">
        <v>19.84</v>
      </c>
    </row>
    <row r="224" spans="3:13" ht="15.5" x14ac:dyDescent="0.35">
      <c r="C224" t="s">
        <v>291</v>
      </c>
      <c r="I224" s="6">
        <v>168.78</v>
      </c>
    </row>
    <row r="225" spans="3:9" ht="15.5" x14ac:dyDescent="0.35">
      <c r="C225" t="s">
        <v>205</v>
      </c>
      <c r="D225" s="6">
        <v>8.65</v>
      </c>
    </row>
    <row r="226" spans="3:9" ht="15.5" x14ac:dyDescent="0.35">
      <c r="C226" t="s">
        <v>206</v>
      </c>
      <c r="I226" s="6">
        <v>151.84</v>
      </c>
    </row>
    <row r="227" spans="3:9" ht="15.5" x14ac:dyDescent="0.35">
      <c r="C227" t="s">
        <v>292</v>
      </c>
      <c r="I227" s="6">
        <v>26.73</v>
      </c>
    </row>
    <row r="228" spans="3:9" ht="15.5" x14ac:dyDescent="0.35">
      <c r="C228" t="s">
        <v>207</v>
      </c>
      <c r="D228" s="6">
        <v>1.7</v>
      </c>
    </row>
    <row r="229" spans="3:9" ht="15.5" x14ac:dyDescent="0.35">
      <c r="C229" t="s">
        <v>208</v>
      </c>
      <c r="D229" s="6">
        <v>1.27</v>
      </c>
    </row>
    <row r="230" spans="3:9" ht="15.5" x14ac:dyDescent="0.35">
      <c r="C230" t="s">
        <v>209</v>
      </c>
      <c r="D230" s="6">
        <v>0.25</v>
      </c>
    </row>
    <row r="231" spans="3:9" ht="15.5" x14ac:dyDescent="0.35">
      <c r="C231" t="s">
        <v>210</v>
      </c>
      <c r="D231" s="6">
        <v>1.25</v>
      </c>
    </row>
    <row r="232" spans="3:9" ht="15.5" x14ac:dyDescent="0.35">
      <c r="C232" t="s">
        <v>296</v>
      </c>
      <c r="I232" s="6">
        <v>10.33</v>
      </c>
    </row>
    <row r="233" spans="3:9" ht="15.5" x14ac:dyDescent="0.35">
      <c r="C233" t="s">
        <v>13</v>
      </c>
      <c r="D233" s="5">
        <v>7000000000</v>
      </c>
    </row>
    <row r="234" spans="3:9" ht="15.5" x14ac:dyDescent="0.35">
      <c r="C234" t="s">
        <v>211</v>
      </c>
      <c r="I234" s="6">
        <v>5.76</v>
      </c>
    </row>
    <row r="235" spans="3:9" ht="15.5" x14ac:dyDescent="0.35">
      <c r="C235" t="s">
        <v>212</v>
      </c>
      <c r="I235" s="6">
        <v>7.8399999999999997E-2</v>
      </c>
    </row>
    <row r="236" spans="3:9" ht="15.5" x14ac:dyDescent="0.35">
      <c r="C236" t="s">
        <v>213</v>
      </c>
      <c r="I236" s="6">
        <v>9.7899999999999987E-2</v>
      </c>
    </row>
    <row r="237" spans="3:9" ht="15.5" x14ac:dyDescent="0.35">
      <c r="C237" t="s">
        <v>214</v>
      </c>
      <c r="I237" s="6">
        <v>0.1245</v>
      </c>
    </row>
    <row r="238" spans="3:9" ht="15.5" x14ac:dyDescent="0.35">
      <c r="C238" t="s">
        <v>297</v>
      </c>
      <c r="I238" s="6">
        <v>9.6999999999999989E-2</v>
      </c>
    </row>
    <row r="239" spans="3:9" ht="15.5" x14ac:dyDescent="0.35">
      <c r="C239" t="s">
        <v>215</v>
      </c>
      <c r="D239" s="6">
        <v>53.42</v>
      </c>
    </row>
    <row r="240" spans="3:9" ht="15.5" x14ac:dyDescent="0.35">
      <c r="C240" t="s">
        <v>216</v>
      </c>
      <c r="D240" s="6">
        <v>36.770000000000003</v>
      </c>
    </row>
    <row r="241" spans="3:9" ht="15.5" x14ac:dyDescent="0.35">
      <c r="C241" t="s">
        <v>217</v>
      </c>
      <c r="D241" s="6">
        <v>64.02</v>
      </c>
    </row>
    <row r="242" spans="3:9" ht="15.5" x14ac:dyDescent="0.35">
      <c r="C242" t="s">
        <v>218</v>
      </c>
      <c r="D242" s="6">
        <v>26.17</v>
      </c>
    </row>
    <row r="243" spans="3:9" ht="15.5" x14ac:dyDescent="0.35">
      <c r="C243" t="s">
        <v>219</v>
      </c>
      <c r="D243" s="6">
        <v>1.7</v>
      </c>
    </row>
    <row r="244" spans="3:9" ht="15.5" x14ac:dyDescent="0.35">
      <c r="C244" t="s">
        <v>298</v>
      </c>
      <c r="I244" s="6">
        <v>0.92</v>
      </c>
    </row>
    <row r="245" spans="3:9" ht="15.5" x14ac:dyDescent="0.35">
      <c r="C245" t="s">
        <v>299</v>
      </c>
      <c r="I245" s="6">
        <v>7.85</v>
      </c>
    </row>
    <row r="246" spans="3:9" ht="15.5" x14ac:dyDescent="0.35">
      <c r="C246" t="s">
        <v>43</v>
      </c>
      <c r="I246" s="5">
        <v>205000000000</v>
      </c>
    </row>
    <row r="247" spans="3:9" ht="15.5" x14ac:dyDescent="0.35">
      <c r="C247" t="s">
        <v>220</v>
      </c>
      <c r="I247" s="5">
        <v>195000000000</v>
      </c>
    </row>
    <row r="248" spans="3:9" ht="15.5" x14ac:dyDescent="0.35">
      <c r="C248" t="s">
        <v>221</v>
      </c>
      <c r="I248" s="5">
        <v>1160000000</v>
      </c>
    </row>
    <row r="249" spans="3:9" ht="15.5" x14ac:dyDescent="0.35">
      <c r="C249" t="s">
        <v>222</v>
      </c>
      <c r="I249" s="6">
        <v>0.191</v>
      </c>
    </row>
    <row r="250" spans="3:9" ht="15.5" x14ac:dyDescent="0.35">
      <c r="C250" t="s">
        <v>223</v>
      </c>
      <c r="D250" s="6">
        <v>0.2777</v>
      </c>
    </row>
    <row r="251" spans="3:9" ht="15.5" x14ac:dyDescent="0.35">
      <c r="C251" t="s">
        <v>224</v>
      </c>
      <c r="D251" s="6">
        <v>0.11689999999999999</v>
      </c>
    </row>
    <row r="252" spans="3:9" ht="15.5" x14ac:dyDescent="0.35">
      <c r="C252" t="s">
        <v>225</v>
      </c>
      <c r="D252" s="6">
        <v>0.1076</v>
      </c>
    </row>
    <row r="253" spans="3:9" ht="15.5" x14ac:dyDescent="0.35">
      <c r="C253" t="s">
        <v>226</v>
      </c>
      <c r="D253" s="6">
        <v>0.2102</v>
      </c>
    </row>
    <row r="254" spans="3:9" ht="15.5" x14ac:dyDescent="0.35">
      <c r="C254" t="s">
        <v>227</v>
      </c>
      <c r="D254" s="6">
        <v>-8.1300000000000011E-2</v>
      </c>
    </row>
    <row r="255" spans="3:9" ht="15.5" x14ac:dyDescent="0.35">
      <c r="C255" t="s">
        <v>228</v>
      </c>
      <c r="D255" s="6">
        <v>-0.24780000000000002</v>
      </c>
    </row>
    <row r="256" spans="3:9" ht="15.5" x14ac:dyDescent="0.35">
      <c r="C256" t="s">
        <v>388</v>
      </c>
      <c r="I256" s="5">
        <v>6</v>
      </c>
    </row>
    <row r="257" spans="3:9" ht="15.5" x14ac:dyDescent="0.35">
      <c r="C257" t="s">
        <v>389</v>
      </c>
      <c r="I257" s="5">
        <v>8</v>
      </c>
    </row>
    <row r="258" spans="3:9" ht="15.5" x14ac:dyDescent="0.35">
      <c r="C258" t="s">
        <v>390</v>
      </c>
      <c r="I258" s="6">
        <v>0.4032</v>
      </c>
    </row>
    <row r="259" spans="3:9" ht="15.5" x14ac:dyDescent="0.35">
      <c r="C259" t="s">
        <v>391</v>
      </c>
      <c r="I259" s="6">
        <v>4.5199999999999997E-2</v>
      </c>
    </row>
    <row r="260" spans="3:9" ht="15.5" x14ac:dyDescent="0.35">
      <c r="C260" t="s">
        <v>392</v>
      </c>
      <c r="I260" t="s">
        <v>577</v>
      </c>
    </row>
    <row r="261" spans="3:9" ht="15.5" x14ac:dyDescent="0.35">
      <c r="C261" t="s">
        <v>229</v>
      </c>
      <c r="I261" s="5">
        <v>5</v>
      </c>
    </row>
    <row r="262" spans="3:9" ht="15.5" x14ac:dyDescent="0.35">
      <c r="C262" t="s">
        <v>230</v>
      </c>
      <c r="I262" s="6">
        <v>0.4</v>
      </c>
    </row>
    <row r="263" spans="3:9" ht="15.5" x14ac:dyDescent="0.35">
      <c r="C263" t="s">
        <v>231</v>
      </c>
      <c r="I263" s="6">
        <v>0.21</v>
      </c>
    </row>
    <row r="264" spans="3:9" ht="15.5" x14ac:dyDescent="0.35">
      <c r="C264" t="s">
        <v>232</v>
      </c>
      <c r="I264" s="6">
        <v>0.54</v>
      </c>
    </row>
    <row r="265" spans="3:9" ht="15.5" x14ac:dyDescent="0.35">
      <c r="C265" t="s">
        <v>233</v>
      </c>
      <c r="I265" s="6">
        <v>0.63</v>
      </c>
    </row>
    <row r="266" spans="3:9" ht="15.5" x14ac:dyDescent="0.35">
      <c r="C266" t="s">
        <v>234</v>
      </c>
      <c r="I266" s="6">
        <v>0.56000000000000005</v>
      </c>
    </row>
    <row r="267" spans="3:9" ht="15.5" x14ac:dyDescent="0.35">
      <c r="C267" t="s">
        <v>235</v>
      </c>
      <c r="I267" s="6">
        <v>0.51</v>
      </c>
    </row>
    <row r="268" spans="3:9" ht="15.5" x14ac:dyDescent="0.35">
      <c r="C268" t="s">
        <v>236</v>
      </c>
      <c r="I268" s="6">
        <v>0.37</v>
      </c>
    </row>
    <row r="269" spans="3:9" ht="15.5" x14ac:dyDescent="0.35">
      <c r="C269" t="s">
        <v>300</v>
      </c>
      <c r="I269" s="5">
        <v>195000000000</v>
      </c>
    </row>
    <row r="270" spans="3:9" ht="15.5" x14ac:dyDescent="0.35">
      <c r="C270" t="s">
        <v>301</v>
      </c>
      <c r="I270" s="5">
        <v>59000000000</v>
      </c>
    </row>
    <row r="271" spans="3:9" ht="15.5" x14ac:dyDescent="0.35">
      <c r="C271" t="s">
        <v>302</v>
      </c>
      <c r="I271" s="5">
        <v>34000000000</v>
      </c>
    </row>
    <row r="272" spans="3:9" ht="15.5" x14ac:dyDescent="0.35">
      <c r="C272" t="s">
        <v>303</v>
      </c>
      <c r="I272" s="5">
        <v>17000000000</v>
      </c>
    </row>
    <row r="273" spans="3:9" ht="15.5" x14ac:dyDescent="0.35">
      <c r="C273" t="s">
        <v>237</v>
      </c>
      <c r="D273" s="5">
        <v>10000000000</v>
      </c>
    </row>
    <row r="274" spans="3:9" ht="15.5" x14ac:dyDescent="0.35">
      <c r="C274" t="s">
        <v>238</v>
      </c>
      <c r="D274" s="5">
        <v>219000000000</v>
      </c>
    </row>
    <row r="275" spans="3:9" ht="15.5" x14ac:dyDescent="0.35">
      <c r="C275" t="s">
        <v>239</v>
      </c>
      <c r="D275" s="5">
        <v>44000000000</v>
      </c>
    </row>
    <row r="276" spans="3:9" ht="15.5" x14ac:dyDescent="0.35">
      <c r="C276" t="s">
        <v>183</v>
      </c>
      <c r="D276" s="5">
        <v>29000000000</v>
      </c>
    </row>
    <row r="277" spans="3:9" ht="15.5" x14ac:dyDescent="0.35">
      <c r="C277" t="s">
        <v>182</v>
      </c>
      <c r="I277" s="5">
        <v>175000000000</v>
      </c>
    </row>
    <row r="278" spans="3:9" ht="15.5" x14ac:dyDescent="0.35">
      <c r="C278" t="s">
        <v>181</v>
      </c>
      <c r="D278" s="5">
        <v>0</v>
      </c>
    </row>
    <row r="279" spans="3:9" ht="15.5" x14ac:dyDescent="0.35">
      <c r="C279" t="s">
        <v>180</v>
      </c>
      <c r="D279" s="5">
        <v>0</v>
      </c>
    </row>
    <row r="280" spans="3:9" ht="15.5" x14ac:dyDescent="0.35">
      <c r="C280" t="s">
        <v>24</v>
      </c>
      <c r="D280" s="5">
        <v>0</v>
      </c>
    </row>
    <row r="281" spans="3:9" ht="15.5" x14ac:dyDescent="0.35">
      <c r="C281" t="s">
        <v>21</v>
      </c>
      <c r="D281" s="5">
        <v>-10000000000</v>
      </c>
    </row>
    <row r="282" spans="3:9" ht="15.5" x14ac:dyDescent="0.35">
      <c r="C282" t="s">
        <v>240</v>
      </c>
      <c r="I282" s="5">
        <v>175000000000</v>
      </c>
    </row>
    <row r="283" spans="3:9" ht="15.5" x14ac:dyDescent="0.35">
      <c r="C283" t="s">
        <v>304</v>
      </c>
      <c r="I283" s="5">
        <v>31000000000</v>
      </c>
    </row>
    <row r="284" spans="3:9" ht="15.5" x14ac:dyDescent="0.35">
      <c r="C284" t="s">
        <v>305</v>
      </c>
      <c r="I284" s="5">
        <v>-28000000000</v>
      </c>
    </row>
    <row r="285" spans="3:9" ht="15.5" x14ac:dyDescent="0.35">
      <c r="C285" t="s">
        <v>306</v>
      </c>
      <c r="I285" s="5">
        <v>-10000000000</v>
      </c>
    </row>
    <row r="286" spans="3:9" ht="15.5" x14ac:dyDescent="0.35">
      <c r="C286" t="s">
        <v>308</v>
      </c>
      <c r="I286" s="5">
        <v>31000000000</v>
      </c>
    </row>
  </sheetData>
  <pageMargins left="0.7" right="0.7" top="0.75" bottom="0.75" header="0.3" footer="0.3"/>
  <ignoredErrors>
    <ignoredError sqref="A1:P287" numberStoredAsText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30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781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782</v>
      </c>
      <c r="D2" s="2" vm="133">
        <f ca="1">IFERROR(_xlfn.STOCKHISTORY("XIDX:" &amp; $C$1, D3, , 0, 0, 1), "Libur")</f>
        <v>530</v>
      </c>
      <c r="E2" s="2" vm="134">
        <f ca="1">IFERROR(_xlfn.STOCKHISTORY("XIDX:" &amp; $C$1, E3, , 0, 0, 1), "Libur")</f>
        <v>540</v>
      </c>
      <c r="H2" s="2" vm="134">
        <f ca="1">IFERROR(INDEX(D2:G2,COUNT(D2:G2)),"")</f>
        <v>540</v>
      </c>
      <c r="I2" s="2" vm="135">
        <f t="shared" ref="I2:P2" ca="1" si="0">IFERROR(_xlfn.STOCKHISTORY("XIDX:" &amp; $C$1, I1, , 0, 0, 1), "Libur")</f>
        <v>700</v>
      </c>
      <c r="J2" s="2" vm="136">
        <f t="shared" ca="1" si="0"/>
        <v>645</v>
      </c>
      <c r="K2" s="2" vm="137">
        <f t="shared" ca="1" si="0"/>
        <v>705</v>
      </c>
      <c r="L2" s="2" vm="138">
        <f t="shared" ca="1" si="0"/>
        <v>800</v>
      </c>
      <c r="M2" s="2" vm="42">
        <f t="shared" ca="1" si="0"/>
        <v>830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</row>
    <row r="3" spans="1:1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6" ht="15.5" x14ac:dyDescent="0.35">
      <c r="B4" t="s">
        <v>5</v>
      </c>
      <c r="C4" t="s">
        <v>6</v>
      </c>
      <c r="D4" s="2">
        <f>IFERROR(INDEX(D51:D500,MATCH($C$4,$C$51:$C$500,0)),"")</f>
        <v>2397583000000</v>
      </c>
      <c r="E4" s="2">
        <f>IFERROR(INDEX(E51:E500,MATCH($C$4,$C$51:$C$500,0)),"")</f>
        <v>2293649000000</v>
      </c>
      <c r="H4" s="2">
        <f>IFERROR(SUM(D4:G4)*(4/MAX(1,COUNT(D4:G4))),"")</f>
        <v>9382464000000</v>
      </c>
      <c r="I4" s="2">
        <f t="shared" ref="I4:P4" si="1">IFERROR(INDEX(I51:I500,MATCH($C$4,$C$51:$C$500,0)),"")</f>
        <v>9534083000000</v>
      </c>
      <c r="J4" s="2">
        <f t="shared" si="1"/>
        <v>9307786000000</v>
      </c>
      <c r="K4" s="2">
        <f t="shared" si="1"/>
        <v>8683800000000</v>
      </c>
      <c r="L4" s="2">
        <f t="shared" si="1"/>
        <v>7728929831000</v>
      </c>
      <c r="M4" s="2">
        <f t="shared" si="1"/>
        <v>6869568721000</v>
      </c>
      <c r="N4" s="2">
        <f t="shared" si="1"/>
        <v>6186730239000</v>
      </c>
      <c r="O4" s="2">
        <f t="shared" si="1"/>
        <v>5326316902000</v>
      </c>
      <c r="P4" s="2">
        <f t="shared" si="1"/>
        <v>4522315487000</v>
      </c>
    </row>
    <row r="5" spans="1:16" ht="15.5" x14ac:dyDescent="0.35">
      <c r="B5" t="s">
        <v>7</v>
      </c>
      <c r="C5" t="s">
        <v>8</v>
      </c>
      <c r="D5" s="2">
        <f>IFERROR(INDEX(D51:D500,MATCH($C$5,$C$51:$C$500,0)),"")</f>
        <v>566070000000</v>
      </c>
      <c r="E5" s="2">
        <f>IFERROR(INDEX(E51:E500,MATCH($C$5,$C$51:$C$500,0)),"")</f>
        <v>545058000000</v>
      </c>
      <c r="H5" s="2">
        <f>IFERROR(SUM(D5:G5)*(4/MAX(1,COUNT(D5:G5))),"")</f>
        <v>2222256000000</v>
      </c>
      <c r="I5" s="2">
        <f t="shared" ref="I5:P5" si="2">IFERROR(INDEX(I51:I500,MATCH($C$5,$C$51:$C$500,0)),"")</f>
        <v>2116376000000</v>
      </c>
      <c r="J5" s="2">
        <f t="shared" si="2"/>
        <v>2108194000000</v>
      </c>
      <c r="K5" s="2">
        <f t="shared" si="2"/>
        <v>2012140000000</v>
      </c>
      <c r="L5" s="2">
        <f t="shared" si="2"/>
        <v>1784454016000</v>
      </c>
      <c r="M5" s="2">
        <f t="shared" si="2"/>
        <v>1388948754000</v>
      </c>
      <c r="N5" s="2">
        <f t="shared" si="2"/>
        <v>596485342000</v>
      </c>
      <c r="O5" s="2">
        <f t="shared" si="2"/>
        <v>492465057000</v>
      </c>
      <c r="P5" s="2">
        <f t="shared" si="2"/>
        <v>450587424000</v>
      </c>
    </row>
    <row r="6" spans="1:16" ht="15.5" x14ac:dyDescent="0.35">
      <c r="B6" t="s">
        <v>9</v>
      </c>
      <c r="C6" t="s">
        <v>10</v>
      </c>
      <c r="D6" s="2">
        <f>IFERROR(INDEX(D51:D500,MATCH($C$6,$C$51:$C$500,0)),"")</f>
        <v>32051309000000</v>
      </c>
      <c r="E6" s="2">
        <f>IFERROR(INDEX(E51:E500,MATCH($C$6,$C$51:$C$500,0)),"")</f>
        <v>33658861000000</v>
      </c>
      <c r="H6" s="2">
        <f>IFERROR(INDEX(D6:G6,COUNT(D6:G6)),"")</f>
        <v>33658861000000</v>
      </c>
      <c r="I6" s="2">
        <f t="shared" ref="I6:P6" si="3">IFERROR(INDEX(I51:I500,MATCH($C$6,$C$51:$C$500,0)),"")</f>
        <v>33351201000000</v>
      </c>
      <c r="J6" s="2">
        <f t="shared" si="3"/>
        <v>33386694000000</v>
      </c>
      <c r="K6" s="2">
        <f t="shared" si="3"/>
        <v>34118352000000</v>
      </c>
      <c r="L6" s="2">
        <f t="shared" si="3"/>
        <v>33807433710000</v>
      </c>
      <c r="M6" s="2">
        <f t="shared" si="3"/>
        <v>33645609820000</v>
      </c>
      <c r="N6" s="2">
        <f t="shared" si="3"/>
        <v>8163147496000</v>
      </c>
      <c r="O6" s="2">
        <f t="shared" si="3"/>
        <v>7731297165000</v>
      </c>
      <c r="P6" s="2">
        <f t="shared" si="3"/>
        <v>2885897668000</v>
      </c>
    </row>
    <row r="7" spans="1:16" ht="15.5" x14ac:dyDescent="0.35">
      <c r="B7" t="s">
        <v>11</v>
      </c>
      <c r="C7" t="s">
        <v>12</v>
      </c>
      <c r="D7" s="3">
        <f>IFERROR(INDEX(D51:D500,MATCH($C$7,$C$51:$C$500,0))/1000000000,"")</f>
        <v>83.56</v>
      </c>
      <c r="E7" s="3">
        <f>IFERROR(INDEX(E51:E500,MATCH($C$7,$C$51:$C$500,0))/1000000000,"")</f>
        <v>83.56</v>
      </c>
      <c r="H7" s="3">
        <f>IFERROR(INDEX(D7:G7,COUNT(D7:G7)),"")</f>
        <v>83.56</v>
      </c>
      <c r="I7" s="3">
        <f t="shared" ref="I7:P7" si="4">IFERROR(INDEX(I51:I500,MATCH($C$7,$C$51:$C$500,0))/1000000000,"")</f>
        <v>83.56</v>
      </c>
      <c r="J7" s="3">
        <f t="shared" si="4"/>
        <v>83.56</v>
      </c>
      <c r="K7" s="3">
        <f t="shared" si="4"/>
        <v>83.55</v>
      </c>
      <c r="L7" s="3">
        <f t="shared" si="4"/>
        <v>83.54</v>
      </c>
      <c r="M7" s="3">
        <f t="shared" si="4"/>
        <v>83.52</v>
      </c>
      <c r="N7" s="3">
        <f t="shared" si="4"/>
        <v>2.16</v>
      </c>
      <c r="O7" s="3">
        <f t="shared" si="4"/>
        <v>2.16</v>
      </c>
      <c r="P7" s="3">
        <f t="shared" si="4"/>
        <v>0.21</v>
      </c>
    </row>
    <row r="8" spans="1:1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305000000000</v>
      </c>
      <c r="E8" s="2">
        <f>IFERROR(INDEX(E51:E500,MATCH("Free cash flow (Quarter)",$C$51:$C$500,0)),"")</f>
        <v>3592000000000</v>
      </c>
      <c r="H8" s="2">
        <f>IFERROR(INDEX(D8:G8,COUNT(D8:G8)),"")</f>
        <v>3592000000000</v>
      </c>
      <c r="I8" s="2">
        <f t="shared" ref="I8:P8" si="5">IFERROR(INDEX(I51:I500,MATCH($C$8,$C$51:$C$500,0)),"")</f>
        <v>4532000000000</v>
      </c>
      <c r="J8" s="2">
        <f t="shared" si="5"/>
        <v>3570000000000</v>
      </c>
      <c r="K8" s="2">
        <f t="shared" si="5"/>
        <v>-1369000000000</v>
      </c>
      <c r="L8" s="2">
        <f t="shared" si="5"/>
        <v>-4674000000000</v>
      </c>
      <c r="M8" s="2">
        <f t="shared" si="5"/>
        <v>-7212000000000</v>
      </c>
      <c r="N8" s="2">
        <f t="shared" si="5"/>
        <v>-1317000000000</v>
      </c>
      <c r="O8" s="2">
        <f t="shared" si="5"/>
        <v>-3515000000000</v>
      </c>
      <c r="P8" s="2">
        <f t="shared" si="5"/>
        <v>-1081000000000</v>
      </c>
    </row>
    <row r="9" spans="1:16" ht="15.5" x14ac:dyDescent="0.35">
      <c r="A9" t="s">
        <v>16</v>
      </c>
      <c r="C9" t="s">
        <v>17</v>
      </c>
      <c r="D9" s="3">
        <f>IFERROR(INDEX(D51:D500,MATCH("Free cash flow per share (Quarter)",$C$51:$C$500,0)),"")</f>
        <v>3.65</v>
      </c>
      <c r="E9" s="3">
        <f>IFERROR(INDEX(E51:E500,MATCH("Free cash flow per share (Quarter)",$C$51:$C$500,0)),"")</f>
        <v>42.99</v>
      </c>
      <c r="H9" s="3">
        <f>IFERROR(INDEX(D9:G9,COUNT(D9:G9)),"")</f>
        <v>42.99</v>
      </c>
      <c r="I9" s="3">
        <f t="shared" ref="I9:P9" si="6">IFERROR(INDEX(I51:I500,MATCH($C$9,$C$51:$C$500,0)),"")</f>
        <v>54.23</v>
      </c>
      <c r="J9" s="3">
        <f t="shared" si="6"/>
        <v>42.73</v>
      </c>
      <c r="K9" s="3">
        <f t="shared" si="6"/>
        <v>-16.39</v>
      </c>
      <c r="L9" s="3">
        <f t="shared" si="6"/>
        <v>-55.95</v>
      </c>
      <c r="M9" s="3">
        <f t="shared" si="6"/>
        <v>-86.35</v>
      </c>
      <c r="N9" s="3">
        <f t="shared" si="6"/>
        <v>-609.07000000000005</v>
      </c>
      <c r="O9" s="3">
        <f t="shared" si="6"/>
        <v>-1625.98</v>
      </c>
      <c r="P9" s="3">
        <f t="shared" si="6"/>
        <v>-5085.63</v>
      </c>
    </row>
    <row r="10" spans="1:16" ht="15.5" x14ac:dyDescent="0.35">
      <c r="C10" t="s">
        <v>18</v>
      </c>
      <c r="D10" s="3">
        <f ca="1">IFERROR(IF(D9=0,"",D2/D9),"")</f>
        <v>145.20547945205479</v>
      </c>
      <c r="E10" s="3">
        <f ca="1">IFERROR(IF(E9=0,"",E2/E9),"")</f>
        <v>12.56106071179344</v>
      </c>
      <c r="I10" s="3">
        <f t="shared" ref="I10:P10" ca="1" si="7">IFERROR(IF(I9=0,"",I2/I9),"")</f>
        <v>12.907984510418588</v>
      </c>
      <c r="J10" s="3">
        <f t="shared" ca="1" si="7"/>
        <v>15.094781184179734</v>
      </c>
      <c r="K10" s="3">
        <f t="shared" ca="1" si="7"/>
        <v>-43.014032946918853</v>
      </c>
      <c r="L10" s="3">
        <f t="shared" ca="1" si="7"/>
        <v>-14.298480786416443</v>
      </c>
      <c r="M10" s="3">
        <f t="shared" ca="1" si="7"/>
        <v>-9.6120440069484658</v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</row>
    <row r="11" spans="1:16" ht="15.5" x14ac:dyDescent="0.35">
      <c r="B11" t="s">
        <v>19</v>
      </c>
      <c r="C11" t="s">
        <v>20</v>
      </c>
      <c r="D11" s="2">
        <f>IFERROR(INDEX(D51:D500,MATCH($C$11,$C$51:$C$500,0)),"")</f>
        <v>1952092000000</v>
      </c>
      <c r="E11" s="2">
        <f>IFERROR(INDEX(E51:E500,MATCH($C$11,$C$51:$C$500,0)),"")</f>
        <v>2835632000000</v>
      </c>
      <c r="H11" s="2">
        <f>IFERROR(INDEX(D11:G11,COUNT(D11:G11)),"")</f>
        <v>2835632000000</v>
      </c>
      <c r="I11" s="2">
        <f t="shared" ref="I11:P11" si="8">IFERROR(INDEX(I51:I500,MATCH($C$11,$C$51:$C$500,0)),"")</f>
        <v>608669000000</v>
      </c>
      <c r="J11" s="2">
        <f t="shared" si="8"/>
        <v>596554000000</v>
      </c>
      <c r="K11" s="2">
        <f t="shared" si="8"/>
        <v>890320000000</v>
      </c>
      <c r="L11" s="2">
        <f t="shared" si="8"/>
        <v>6338773319000</v>
      </c>
      <c r="M11" s="2">
        <f t="shared" si="8"/>
        <v>19133193156000</v>
      </c>
      <c r="N11" s="2">
        <f t="shared" si="8"/>
        <v>516025575000</v>
      </c>
      <c r="O11" s="2">
        <f t="shared" si="8"/>
        <v>347457529000</v>
      </c>
      <c r="P11" s="2">
        <f t="shared" si="8"/>
        <v>316129348000</v>
      </c>
    </row>
    <row r="12" spans="1:1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19038000000000</v>
      </c>
      <c r="E12" s="2">
        <f>IFERROR(INDEX(E51:E500,MATCH("Net Debt (Quarter)",$C$51:$C$500,0)),"")</f>
        <v>18234000000000</v>
      </c>
      <c r="H12" s="2">
        <f>IFERROR(INDEX(D12:G12,COUNT(D12:G12)),"")</f>
        <v>18234000000000</v>
      </c>
      <c r="I12" s="2">
        <f t="shared" ref="I12:P12" si="9">IFERROR(INDEX(I51:I500,MATCH($C$12,$C$51:$C$500,0)),"")</f>
        <v>20869000000000</v>
      </c>
      <c r="J12" s="2">
        <f t="shared" si="9"/>
        <v>19699000000000</v>
      </c>
      <c r="K12" s="2">
        <f t="shared" si="9"/>
        <v>17654000000000</v>
      </c>
      <c r="L12" s="2">
        <f t="shared" si="9"/>
        <v>11172000000000</v>
      </c>
      <c r="M12" s="2">
        <f t="shared" si="9"/>
        <v>826000000000</v>
      </c>
      <c r="N12" s="2">
        <f t="shared" si="9"/>
        <v>12916000000000</v>
      </c>
      <c r="O12" s="2">
        <f t="shared" si="9"/>
        <v>8422000000000</v>
      </c>
      <c r="P12" s="2">
        <f t="shared" si="9"/>
        <v>6908000000000</v>
      </c>
    </row>
    <row r="13" spans="1:1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20991000000000</v>
      </c>
      <c r="E13" s="2">
        <f>IFERROR(INDEX(E51:E500,MATCH("Total Debt (Quarter)",$C$51:$C$500,0)),"")</f>
        <v>21069000000000</v>
      </c>
      <c r="H13" s="2">
        <f>IFERROR(INDEX(D13:G13,COUNT(D13:G13)),"")</f>
        <v>21069000000000</v>
      </c>
      <c r="I13" s="2">
        <f t="shared" ref="I13:P13" si="10">IFERROR(INDEX(I51:I500,MATCH($C$13,$C$51:$C$500,0)),"")</f>
        <v>21478000000000</v>
      </c>
      <c r="J13" s="2">
        <f t="shared" si="10"/>
        <v>20296000000000</v>
      </c>
      <c r="K13" s="2">
        <f t="shared" si="10"/>
        <v>18545000000000</v>
      </c>
      <c r="L13" s="2">
        <f t="shared" si="10"/>
        <v>17511000000000</v>
      </c>
      <c r="M13" s="2">
        <f t="shared" si="10"/>
        <v>19959000000000</v>
      </c>
      <c r="N13" s="2">
        <f t="shared" si="10"/>
        <v>13432000000000</v>
      </c>
      <c r="O13" s="2">
        <f t="shared" si="10"/>
        <v>8770000000000</v>
      </c>
      <c r="P13" s="2">
        <f t="shared" si="10"/>
        <v>7224000000000</v>
      </c>
    </row>
    <row r="14" spans="1:16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 t="shared" ref="I14:P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</row>
    <row r="15" spans="1:16" ht="15.5" x14ac:dyDescent="0.35">
      <c r="C15" t="s">
        <v>28</v>
      </c>
      <c r="D15" s="2">
        <f>IFERROR(INDEX(D51:D500,MATCH($C$15,$C$51:$C$500,0)),"")</f>
        <v>-24861000000</v>
      </c>
      <c r="E15" s="2">
        <f>IFERROR(INDEX(E51:E500,MATCH($C$15,$C$51:$C$500,0)),"")</f>
        <v>-38550000000</v>
      </c>
      <c r="H15" s="2">
        <f>IFERROR(SUM(D15:G15)*(4/MAX(1,COUNT(D15:G15))),"")</f>
        <v>-126822000000</v>
      </c>
      <c r="I15" s="2">
        <f t="shared" ref="I15:P15" si="12">IFERROR(INDEX(I51:I500,MATCH($C$15,$C$51:$C$500,0)),"")</f>
        <v>-128753000000</v>
      </c>
      <c r="J15" s="2">
        <f t="shared" si="12"/>
        <v>-157324000000</v>
      </c>
      <c r="K15" s="2">
        <f t="shared" si="12"/>
        <v>-132304000000</v>
      </c>
      <c r="L15" s="2">
        <f t="shared" si="12"/>
        <v>-174753819000</v>
      </c>
      <c r="M15" s="2">
        <f t="shared" si="12"/>
        <v>-230271123000</v>
      </c>
      <c r="N15" s="2">
        <f t="shared" si="12"/>
        <v>-109787943000</v>
      </c>
      <c r="O15" s="2">
        <f t="shared" si="12"/>
        <v>-143925038000</v>
      </c>
      <c r="P15" s="2">
        <f t="shared" si="12"/>
        <v>-155157992000</v>
      </c>
    </row>
    <row r="16" spans="1:16" ht="15.5" x14ac:dyDescent="0.35">
      <c r="C16" t="s">
        <v>29</v>
      </c>
      <c r="D16" s="2">
        <f>IFERROR(INDEX(D51:D500,MATCH($C$16,$C$51:$C$500,0)),"")</f>
        <v>590931000000</v>
      </c>
      <c r="E16" s="2">
        <f>IFERROR(INDEX(E51:E500,MATCH($C$16,$C$51:$C$500,0)),"")</f>
        <v>583608000000</v>
      </c>
      <c r="H16" s="2">
        <f>IFERROR(SUM(D16:G16)*(4/MAX(1,COUNT(D16:G16))),"")</f>
        <v>2349078000000</v>
      </c>
      <c r="I16" s="2">
        <f t="shared" ref="I16:P16" si="13">IFERROR(INDEX(I51:I500,MATCH($C$16,$C$51:$C$500,0)),"")</f>
        <v>2248105000000</v>
      </c>
      <c r="J16" s="2">
        <f t="shared" si="13"/>
        <v>2261320000000</v>
      </c>
      <c r="K16" s="2">
        <f t="shared" si="13"/>
        <v>2153862000000</v>
      </c>
      <c r="L16" s="2">
        <f t="shared" si="13"/>
        <v>1959821678000</v>
      </c>
      <c r="M16" s="2">
        <f t="shared" si="13"/>
        <v>1611342350000</v>
      </c>
      <c r="N16" s="2">
        <f t="shared" si="13"/>
        <v>711752395000</v>
      </c>
      <c r="O16" s="2">
        <f t="shared" si="13"/>
        <v>637265754000</v>
      </c>
      <c r="P16" s="2">
        <f t="shared" si="13"/>
        <v>604799805000</v>
      </c>
    </row>
    <row r="17" spans="1:16" ht="15.5" x14ac:dyDescent="0.35">
      <c r="A17" t="s">
        <v>30</v>
      </c>
    </row>
    <row r="18" spans="1:1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</row>
    <row r="19" spans="1:16" ht="15.5" x14ac:dyDescent="0.35">
      <c r="A19" t="s">
        <v>40</v>
      </c>
      <c r="C19" t="s">
        <v>41</v>
      </c>
    </row>
    <row r="20" spans="1:16" ht="15.5" x14ac:dyDescent="0.35">
      <c r="A20" t="s">
        <v>42</v>
      </c>
      <c r="C20" t="s">
        <v>43</v>
      </c>
      <c r="D20" s="2">
        <f ca="1">IFERROR(D21*D2,"")</f>
        <v>44286800000000</v>
      </c>
      <c r="E20" s="2">
        <f ca="1">IFERROR(E21*E2,"")</f>
        <v>45122400000000</v>
      </c>
      <c r="H20" s="2">
        <f t="shared" ref="H20:P20" ca="1" si="14">IFERROR(H21*H2,"")</f>
        <v>45122400000000</v>
      </c>
      <c r="I20" s="2">
        <f t="shared" ca="1" si="14"/>
        <v>58492000000000</v>
      </c>
      <c r="J20" s="2">
        <f t="shared" ca="1" si="14"/>
        <v>53896200000000</v>
      </c>
      <c r="K20" s="2">
        <f t="shared" ca="1" si="14"/>
        <v>58902750000000</v>
      </c>
      <c r="L20" s="2">
        <f t="shared" ca="1" si="14"/>
        <v>66832000000000</v>
      </c>
      <c r="M20" s="2">
        <f t="shared" ca="1" si="14"/>
        <v>69321600000000</v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</row>
    <row r="21" spans="1:16" ht="15.5" x14ac:dyDescent="0.35">
      <c r="C21" t="s">
        <v>12</v>
      </c>
      <c r="D21" s="2">
        <f>IFERROR(INDEX(D51:D500,MATCH($C$7,$C$51:$C$500,0)),"")</f>
        <v>83560000000</v>
      </c>
      <c r="E21" s="2">
        <f>IFERROR(INDEX(E51:E500,MATCH($C$7,$C$51:$C$500,0)),"")</f>
        <v>83560000000</v>
      </c>
      <c r="H21" s="2">
        <f>IFERROR(INDEX(D21:G21,COUNT(D21:G21)),"")</f>
        <v>83560000000</v>
      </c>
      <c r="I21" s="2">
        <f t="shared" ref="I21:P21" si="15">IFERROR(INDEX(I51:I500,MATCH($C$7,$C$51:$C$500,0)),"")</f>
        <v>83560000000</v>
      </c>
      <c r="J21" s="2">
        <f t="shared" si="15"/>
        <v>83560000000</v>
      </c>
      <c r="K21" s="2">
        <f t="shared" si="15"/>
        <v>83550000000</v>
      </c>
      <c r="L21" s="2">
        <f t="shared" si="15"/>
        <v>83540000000</v>
      </c>
      <c r="M21" s="2">
        <f t="shared" si="15"/>
        <v>83520000000</v>
      </c>
      <c r="N21" s="2">
        <f t="shared" si="15"/>
        <v>2160000000</v>
      </c>
      <c r="O21" s="2">
        <f t="shared" si="15"/>
        <v>2160000000</v>
      </c>
      <c r="P21" s="2">
        <f t="shared" si="15"/>
        <v>210000000</v>
      </c>
    </row>
    <row r="23" spans="1:16" ht="15.5" x14ac:dyDescent="0.35">
      <c r="B23" t="s">
        <v>44</v>
      </c>
      <c r="C23" t="s">
        <v>45</v>
      </c>
      <c r="D23" s="3">
        <f>IFERROR(D5/D6*100,"")</f>
        <v>1.7661369150320818</v>
      </c>
      <c r="E23" s="3">
        <f>IFERROR(E5/E6*100,"")</f>
        <v>1.6193596093462579</v>
      </c>
      <c r="H23" s="3">
        <f t="shared" ref="H23:P23" si="16">IFERROR(H5/H6*100,"")</f>
        <v>6.6022911470474304</v>
      </c>
      <c r="I23" s="3">
        <f t="shared" si="16"/>
        <v>6.3457265002240844</v>
      </c>
      <c r="J23" s="3">
        <f t="shared" si="16"/>
        <v>6.3144736642687649</v>
      </c>
      <c r="K23" s="3">
        <f t="shared" si="16"/>
        <v>5.8975298689690518</v>
      </c>
      <c r="L23" s="3">
        <f t="shared" si="16"/>
        <v>5.2782888855363526</v>
      </c>
      <c r="M23" s="3">
        <f t="shared" si="16"/>
        <v>4.1281723274766318</v>
      </c>
      <c r="N23" s="3">
        <f t="shared" si="16"/>
        <v>7.307050892958654</v>
      </c>
      <c r="O23" s="3">
        <f t="shared" si="16"/>
        <v>6.3697597762690572</v>
      </c>
      <c r="P23" s="3">
        <f t="shared" si="16"/>
        <v>15.613423476386412</v>
      </c>
    </row>
    <row r="24" spans="1:16" ht="15.5" x14ac:dyDescent="0.35">
      <c r="C24" t="s">
        <v>46</v>
      </c>
      <c r="D24" s="4">
        <f>IFERROR(_xlfn.RRI(5,I23,D23),"")</f>
        <v>-0.22570116900604353</v>
      </c>
      <c r="E24" s="4">
        <f>IFERROR(_xlfn.RRI(5,J23,E23),"")</f>
        <v>-0.23826970341737741</v>
      </c>
      <c r="H24" s="4">
        <f t="shared" ref="H24:P24" si="17">IFERROR(_xlfn.RRI(5,M23,H23),"")</f>
        <v>9.8467901149127623E-2</v>
      </c>
      <c r="I24" s="4">
        <f t="shared" si="17"/>
        <v>-2.7817400598232678E-2</v>
      </c>
      <c r="J24" s="4">
        <f t="shared" si="17"/>
        <v>-1.7419513827622302E-3</v>
      </c>
      <c r="K24" s="4">
        <f t="shared" si="17"/>
        <v>-0.17693449235662906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47</v>
      </c>
      <c r="C25" t="s">
        <v>48</v>
      </c>
      <c r="D25" s="3">
        <f>IFERROR(INDEX(D51:D500,MATCH($A$25,$C$51:$C$500,0)),"")</f>
        <v>6.77</v>
      </c>
      <c r="E25" s="3">
        <f>IFERROR(INDEX(E51:E500,MATCH($A$25,$C$51:$C$500,0)),"")</f>
        <v>6.52</v>
      </c>
      <c r="H25" s="3">
        <f>IFERROR(INDEX(D25:G25,COUNT(D25:G25)),"")</f>
        <v>6.52</v>
      </c>
      <c r="I25" s="3">
        <f t="shared" ref="I25:P25" si="18">IFERROR(INDEX(I51:I500,MATCH($C$25,$C$51:$C$500,0)),"")</f>
        <v>25.36</v>
      </c>
      <c r="J25" s="3">
        <f t="shared" si="18"/>
        <v>25.22</v>
      </c>
      <c r="K25" s="3">
        <f t="shared" si="18"/>
        <v>24.06</v>
      </c>
      <c r="L25" s="3">
        <f t="shared" si="18"/>
        <v>21.37</v>
      </c>
      <c r="M25" s="3">
        <f t="shared" si="18"/>
        <v>16.54</v>
      </c>
      <c r="N25" s="3">
        <f t="shared" si="18"/>
        <v>278.48</v>
      </c>
      <c r="O25" s="3">
        <f t="shared" si="18"/>
        <v>228.23</v>
      </c>
      <c r="P25" s="3">
        <f t="shared" si="18"/>
        <v>2115.1999999999998</v>
      </c>
    </row>
    <row r="26" spans="1:16" ht="15.5" x14ac:dyDescent="0.35">
      <c r="C26" t="s">
        <v>49</v>
      </c>
      <c r="D26" s="4">
        <f>IFERROR(_xlfn.RRI(5,I25,D25),"")</f>
        <v>-0.23212967560038489</v>
      </c>
      <c r="E26" s="4">
        <f>IFERROR(_xlfn.RRI(5,J25,E25),"")</f>
        <v>-0.23704222570989308</v>
      </c>
      <c r="H26" s="4">
        <f t="shared" ref="H26:P26" si="19">IFERROR(_xlfn.RRI(5,M25,H25),"")</f>
        <v>-0.16987705506332162</v>
      </c>
      <c r="I26" s="4">
        <f t="shared" si="19"/>
        <v>-0.3807428241972749</v>
      </c>
      <c r="J26" s="4">
        <f t="shared" si="19"/>
        <v>-0.35631339683609309</v>
      </c>
      <c r="K26" s="4">
        <f t="shared" si="19"/>
        <v>-0.59150303234147095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50</v>
      </c>
      <c r="D27" s="3">
        <f>IFERROR(D4/D21,"")</f>
        <v>28.692951172809956</v>
      </c>
      <c r="E27" s="3">
        <f>IFERROR(E4/E21,"")</f>
        <v>27.449126376256583</v>
      </c>
      <c r="H27" s="3">
        <f t="shared" ref="H27:P27" si="20">IFERROR(H4/H21,"")</f>
        <v>112.28415509813308</v>
      </c>
      <c r="I27" s="3">
        <f t="shared" si="20"/>
        <v>114.09864767831499</v>
      </c>
      <c r="J27" s="3">
        <f t="shared" si="20"/>
        <v>111.3904499760651</v>
      </c>
      <c r="K27" s="3">
        <f t="shared" si="20"/>
        <v>103.93536804308798</v>
      </c>
      <c r="L27" s="3">
        <f t="shared" si="20"/>
        <v>92.517714041177882</v>
      </c>
      <c r="M27" s="3">
        <f t="shared" si="20"/>
        <v>82.250583345306509</v>
      </c>
      <c r="N27" s="3">
        <f t="shared" si="20"/>
        <v>2864.2269624999999</v>
      </c>
      <c r="O27" s="3">
        <f t="shared" si="20"/>
        <v>2465.8874546296297</v>
      </c>
      <c r="P27" s="3">
        <f t="shared" si="20"/>
        <v>21534.835652380953</v>
      </c>
    </row>
    <row r="28" spans="1:16" ht="15.5" x14ac:dyDescent="0.35">
      <c r="C28" t="s">
        <v>51</v>
      </c>
      <c r="D28" s="4">
        <f>IFERROR(_xlfn.RRI(5,I27,D27),"")</f>
        <v>-0.24124958007972541</v>
      </c>
      <c r="E28" s="4">
        <f>IFERROR(_xlfn.RRI(5,J27,E27),"")</f>
        <v>-0.24432315735666765</v>
      </c>
      <c r="H28" s="4">
        <f t="shared" ref="H28:P28" si="21">IFERROR(_xlfn.RRI(5,M27,H27),"")</f>
        <v>6.4230981338740278E-2</v>
      </c>
      <c r="I28" s="4">
        <f t="shared" si="21"/>
        <v>-0.47512653966725482</v>
      </c>
      <c r="J28" s="4">
        <f t="shared" si="21"/>
        <v>-0.46176127446086324</v>
      </c>
      <c r="K28" s="4">
        <f t="shared" si="21"/>
        <v>-0.65586855402278288</v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52</v>
      </c>
      <c r="H29" s="4">
        <f t="shared" ref="H29:P29" si="22">IFERROR(((H25-I25)/I25)*100%,"")</f>
        <v>-0.74290220820189279</v>
      </c>
      <c r="I29" s="4">
        <f t="shared" si="22"/>
        <v>5.551149881046811E-3</v>
      </c>
      <c r="J29" s="4">
        <f t="shared" si="22"/>
        <v>4.8212801330008319E-2</v>
      </c>
      <c r="K29" s="4">
        <f t="shared" si="22"/>
        <v>0.12587739822180616</v>
      </c>
      <c r="L29" s="4">
        <f t="shared" si="22"/>
        <v>0.292019347037485</v>
      </c>
      <c r="M29" s="4">
        <f t="shared" si="22"/>
        <v>-0.94060614765871864</v>
      </c>
      <c r="N29" s="4">
        <f t="shared" si="22"/>
        <v>0.22017263287035022</v>
      </c>
      <c r="O29" s="4">
        <f t="shared" si="22"/>
        <v>-0.89210003782148262</v>
      </c>
      <c r="P29" s="4" t="str">
        <f t="shared" si="22"/>
        <v/>
      </c>
    </row>
    <row r="30" spans="1:16" ht="15.5" x14ac:dyDescent="0.35">
      <c r="C30" t="s">
        <v>53</v>
      </c>
      <c r="H30" s="4">
        <f t="shared" ref="H30:P30" si="23">IFERROR(((H27-I27)/I27)*100%,"")</f>
        <v>-1.5902840367552917E-2</v>
      </c>
      <c r="I30" s="4">
        <f t="shared" si="23"/>
        <v>2.4312656092437112E-2</v>
      </c>
      <c r="J30" s="4">
        <f t="shared" si="23"/>
        <v>7.1728056323296097E-2</v>
      </c>
      <c r="K30" s="4">
        <f t="shared" si="23"/>
        <v>0.12341046382564438</v>
      </c>
      <c r="L30" s="4">
        <f t="shared" si="23"/>
        <v>0.12482745140867441</v>
      </c>
      <c r="M30" s="4">
        <f t="shared" si="23"/>
        <v>-0.97128349658662694</v>
      </c>
      <c r="N30" s="4">
        <f t="shared" si="23"/>
        <v>0.16154001964789583</v>
      </c>
      <c r="O30" s="4">
        <f t="shared" si="23"/>
        <v>-0.88549309154551203</v>
      </c>
      <c r="P30" s="4" t="str">
        <f t="shared" si="23"/>
        <v/>
      </c>
    </row>
    <row r="32" spans="1:16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383.57</v>
      </c>
      <c r="E32" s="3">
        <f>IFERROR(INDEX(E51:E500,MATCH($A$32,$C$51:$C$500,0)),"")</f>
        <v>402.81</v>
      </c>
      <c r="H32" s="3">
        <f>IFERROR(INDEX(D32:G32,COUNT(D32:G32)),"")</f>
        <v>402.81</v>
      </c>
      <c r="I32" s="3">
        <f t="shared" ref="I32:P32" si="24">IFERROR(INDEX(I51:I500,MATCH($C$32,$C$51:$C$500,0)),"")</f>
        <v>399.13</v>
      </c>
      <c r="J32" s="3">
        <f t="shared" si="24"/>
        <v>399.56</v>
      </c>
      <c r="K32" s="3">
        <f t="shared" si="24"/>
        <v>408.35</v>
      </c>
      <c r="L32" s="3">
        <f t="shared" si="24"/>
        <v>404.69</v>
      </c>
      <c r="M32" s="3">
        <f t="shared" si="24"/>
        <v>402.87</v>
      </c>
      <c r="N32" s="3">
        <f t="shared" si="24"/>
        <v>3776.37</v>
      </c>
      <c r="O32" s="3">
        <f t="shared" si="24"/>
        <v>3576.59</v>
      </c>
      <c r="P32" s="3">
        <f t="shared" si="24"/>
        <v>13575.82</v>
      </c>
    </row>
    <row r="33" spans="1:16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1.41</v>
      </c>
      <c r="E33" s="3">
        <f>IFERROR(INDEX(E51:E500,MATCH($A$33,$C$51:$C$500,0)),"")</f>
        <v>1.35</v>
      </c>
      <c r="H33" s="3">
        <f>IFERROR(INDEX(D33:G33,COUNT(D33:G33)),"")</f>
        <v>1.35</v>
      </c>
      <c r="I33" s="3">
        <f t="shared" ref="I33:P33" si="25">IFERROR(INDEX(I51:I500,MATCH($C$33,$C$51:$C$500,0)),"")</f>
        <v>1.75</v>
      </c>
      <c r="J33" s="3">
        <f t="shared" si="25"/>
        <v>1.61</v>
      </c>
      <c r="K33" s="3">
        <f t="shared" si="25"/>
        <v>1.73</v>
      </c>
      <c r="L33" s="3">
        <f t="shared" si="25"/>
        <v>1.98</v>
      </c>
      <c r="M33" s="3">
        <f t="shared" si="25"/>
        <v>2.06</v>
      </c>
      <c r="N33" s="3">
        <f t="shared" si="25"/>
        <v>0</v>
      </c>
      <c r="O33" s="3">
        <f t="shared" si="25"/>
        <v>0</v>
      </c>
      <c r="P33" s="3">
        <f t="shared" si="25"/>
        <v>0</v>
      </c>
    </row>
    <row r="34" spans="1:16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79.760000000000005</v>
      </c>
      <c r="E34" s="3">
        <f>IFERROR(INDEX(E51:E500,MATCH($A$34,$C$51:$C$500,0)),"")</f>
        <v>83.59</v>
      </c>
      <c r="H34" s="3">
        <f>IFERROR(INDEX(D34:G34,COUNT(D34:G34)),"")</f>
        <v>83.59</v>
      </c>
      <c r="I34" s="3">
        <f t="shared" ref="I34:P34" si="26">IFERROR(INDEX(I51:I500,MATCH($C$34,$C$51:$C$500,0)),"")</f>
        <v>27.6</v>
      </c>
      <c r="J34" s="3">
        <f t="shared" si="26"/>
        <v>25.57</v>
      </c>
      <c r="K34" s="3">
        <f t="shared" si="26"/>
        <v>29.3</v>
      </c>
      <c r="L34" s="3">
        <f t="shared" si="26"/>
        <v>37.44</v>
      </c>
      <c r="M34" s="3">
        <f t="shared" si="26"/>
        <v>50.18</v>
      </c>
      <c r="N34" s="3">
        <f t="shared" si="26"/>
        <v>0</v>
      </c>
      <c r="O34" s="3">
        <f t="shared" si="26"/>
        <v>0</v>
      </c>
      <c r="P34" s="3">
        <f t="shared" si="26"/>
        <v>0</v>
      </c>
    </row>
    <row r="35" spans="1:16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18.82</v>
      </c>
      <c r="E35" s="3">
        <f>IFERROR(INDEX(E51:E500,MATCH($A$35,$C$51:$C$500,0)),"")</f>
        <v>19.850000000000001</v>
      </c>
      <c r="H35" s="3">
        <f>IFERROR(INDEX(D35:G35,COUNT(D35:G35)),"")</f>
        <v>19.850000000000001</v>
      </c>
      <c r="I35" s="3">
        <f t="shared" ref="I35:P35" si="27">IFERROR(INDEX(I51:I500,MATCH($C$35,$C$51:$C$500,0)),"")</f>
        <v>6.14</v>
      </c>
      <c r="J35" s="3">
        <f t="shared" si="27"/>
        <v>5.79</v>
      </c>
      <c r="K35" s="3">
        <f t="shared" si="27"/>
        <v>6.78</v>
      </c>
      <c r="L35" s="3">
        <f t="shared" si="27"/>
        <v>8.65</v>
      </c>
      <c r="M35" s="3">
        <f t="shared" si="27"/>
        <v>10.09</v>
      </c>
      <c r="N35" s="3">
        <f t="shared" si="27"/>
        <v>0</v>
      </c>
      <c r="O35" s="3">
        <f t="shared" si="27"/>
        <v>0</v>
      </c>
      <c r="P35" s="3">
        <f t="shared" si="27"/>
        <v>0</v>
      </c>
    </row>
    <row r="36" spans="1:16" ht="15.5" x14ac:dyDescent="0.35">
      <c r="B36" t="s">
        <v>66</v>
      </c>
      <c r="C36" t="s">
        <v>67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P36" si="28">IFERROR(INDEX(H51:H500,MATCH($C$36,$C$51:$C$500,0)),"")</f>
        <v>0.96450000000000002</v>
      </c>
      <c r="I36" s="4">
        <f t="shared" si="28"/>
        <v>1.0110999999999999</v>
      </c>
      <c r="J36" s="4">
        <f t="shared" si="28"/>
        <v>1.0044</v>
      </c>
      <c r="K36" s="4">
        <f t="shared" si="28"/>
        <v>0.75959999999999994</v>
      </c>
      <c r="L36" s="4">
        <f t="shared" si="28"/>
        <v>1.0007999999999999</v>
      </c>
      <c r="M36" s="4">
        <f t="shared" si="28"/>
        <v>0.7</v>
      </c>
      <c r="N36" s="4">
        <f t="shared" si="28"/>
        <v>0</v>
      </c>
      <c r="O36" s="4">
        <f t="shared" si="28"/>
        <v>0</v>
      </c>
      <c r="P36" s="4">
        <f t="shared" si="28"/>
        <v>0</v>
      </c>
    </row>
    <row r="37" spans="1:16" ht="15.5" x14ac:dyDescent="0.35">
      <c r="B37" t="s">
        <v>68</v>
      </c>
      <c r="C37" t="s">
        <v>69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P37" si="29">IFERROR(INDEX(H51:H500,MATCH($C$37,$C$51:$C$500,0)),"")</f>
        <v>25.65</v>
      </c>
      <c r="I37" s="3">
        <f t="shared" si="29"/>
        <v>25.65</v>
      </c>
      <c r="J37" s="3">
        <f t="shared" si="29"/>
        <v>25.33</v>
      </c>
      <c r="K37" s="3">
        <f t="shared" si="29"/>
        <v>18.27</v>
      </c>
      <c r="L37" s="3">
        <f t="shared" si="29"/>
        <v>21.38</v>
      </c>
      <c r="M37" s="3">
        <f t="shared" si="29"/>
        <v>11.57</v>
      </c>
      <c r="N37" s="3">
        <f t="shared" si="29"/>
        <v>0</v>
      </c>
      <c r="O37" s="3">
        <f t="shared" si="29"/>
        <v>0</v>
      </c>
      <c r="P37" s="3">
        <f t="shared" si="29"/>
        <v>0</v>
      </c>
    </row>
    <row r="50" spans="2:16" ht="15.5" x14ac:dyDescent="0.35">
      <c r="D50" t="s">
        <v>70</v>
      </c>
      <c r="E50" t="s">
        <v>243</v>
      </c>
      <c r="F50" t="s">
        <v>71</v>
      </c>
      <c r="G50" t="s">
        <v>244</v>
      </c>
      <c r="H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</row>
    <row r="51" spans="2:16" ht="15.5" x14ac:dyDescent="0.35">
      <c r="B51" t="s">
        <v>75</v>
      </c>
      <c r="C51" t="s">
        <v>6</v>
      </c>
      <c r="D51" s="5">
        <v>2397583000000</v>
      </c>
      <c r="E51" s="5">
        <v>2293649000000</v>
      </c>
      <c r="F51" s="5">
        <v>2653480000000</v>
      </c>
      <c r="G51" s="5">
        <v>2284354000000</v>
      </c>
      <c r="I51" s="5">
        <v>9534083000000</v>
      </c>
      <c r="J51" s="5">
        <v>9307786000000</v>
      </c>
      <c r="K51" s="5">
        <v>8683800000000</v>
      </c>
      <c r="L51" s="5">
        <v>7728929831000</v>
      </c>
      <c r="M51" s="5">
        <v>6869568721000</v>
      </c>
      <c r="N51" s="5">
        <v>6186730239000</v>
      </c>
      <c r="O51" s="5">
        <v>5326316902000</v>
      </c>
      <c r="P51" s="5">
        <v>4522315487000</v>
      </c>
    </row>
    <row r="52" spans="2:16" ht="15.5" x14ac:dyDescent="0.35">
      <c r="C52" t="s">
        <v>76</v>
      </c>
      <c r="D52" s="5">
        <v>-1188921000000</v>
      </c>
      <c r="E52" s="5">
        <v>-1159379000000</v>
      </c>
      <c r="F52" s="5">
        <v>-1372094000000</v>
      </c>
      <c r="G52" s="5">
        <v>-1147305000000</v>
      </c>
      <c r="I52" s="5">
        <v>-4727954000000</v>
      </c>
      <c r="J52" s="5">
        <v>-4506730000000</v>
      </c>
      <c r="K52" s="5">
        <v>-4408555000000</v>
      </c>
      <c r="L52" s="5">
        <v>-4074861777000</v>
      </c>
      <c r="M52" s="5">
        <v>-3651171165000</v>
      </c>
      <c r="N52" s="5">
        <v>-4077114734000</v>
      </c>
      <c r="O52" s="5">
        <v>-3651562991000</v>
      </c>
      <c r="P52" s="5">
        <v>-3167318380000</v>
      </c>
    </row>
    <row r="53" spans="2:16" ht="15.5" x14ac:dyDescent="0.35">
      <c r="C53" t="s">
        <v>77</v>
      </c>
      <c r="D53" s="5">
        <v>1208662000000</v>
      </c>
      <c r="E53" s="5">
        <v>1134270000000</v>
      </c>
      <c r="F53" s="5">
        <v>1281386000000</v>
      </c>
      <c r="G53" s="5">
        <v>1137049000000</v>
      </c>
      <c r="I53" s="5">
        <v>4806129000000</v>
      </c>
      <c r="J53" s="5">
        <v>4801056000000</v>
      </c>
      <c r="K53" s="5">
        <v>4275245000000</v>
      </c>
      <c r="L53" s="5">
        <v>3654068054000</v>
      </c>
      <c r="M53" s="5">
        <v>3218397556000</v>
      </c>
      <c r="N53" s="5">
        <v>2109615505000</v>
      </c>
      <c r="O53" s="5">
        <v>1674753911000</v>
      </c>
      <c r="P53" s="5">
        <v>1354997107000</v>
      </c>
    </row>
    <row r="54" spans="2:16" ht="15.5" x14ac:dyDescent="0.35">
      <c r="C54" t="s">
        <v>78</v>
      </c>
      <c r="D54" s="5">
        <v>-161082000000</v>
      </c>
      <c r="E54" s="5">
        <v>-143159000000</v>
      </c>
      <c r="F54" s="5">
        <v>-222285000000</v>
      </c>
      <c r="G54" s="5">
        <v>-137905000000</v>
      </c>
      <c r="I54" s="5">
        <v>-653157000000</v>
      </c>
      <c r="J54" s="5">
        <v>-622110000000</v>
      </c>
      <c r="K54" s="5">
        <v>-597655000000</v>
      </c>
      <c r="L54" s="5">
        <v>-500730427000</v>
      </c>
      <c r="M54" s="5">
        <v>-478218251000</v>
      </c>
      <c r="N54" s="5">
        <v>-411393020000</v>
      </c>
      <c r="O54" s="5">
        <v>-357004042000</v>
      </c>
      <c r="P54" s="5">
        <v>-168446842000</v>
      </c>
    </row>
    <row r="55" spans="2:16" ht="15.5" x14ac:dyDescent="0.35">
      <c r="C55" t="s">
        <v>246</v>
      </c>
      <c r="D55" s="5">
        <v>-85769000000</v>
      </c>
      <c r="E55" s="5">
        <v>-62759000000</v>
      </c>
      <c r="F55" s="5">
        <v>-109429000000</v>
      </c>
      <c r="G55" s="5">
        <v>-61405000000</v>
      </c>
      <c r="I55" s="5">
        <v>-309780000000</v>
      </c>
      <c r="J55" s="5">
        <v>-322387000000</v>
      </c>
      <c r="K55" s="5">
        <v>-298209000000</v>
      </c>
      <c r="L55" s="5">
        <v>-264706043000</v>
      </c>
      <c r="M55" s="5">
        <v>-206815501000</v>
      </c>
      <c r="N55" s="5">
        <v>-198257104000</v>
      </c>
      <c r="O55" s="5">
        <v>-192975040000</v>
      </c>
      <c r="P55" s="5">
        <v>-155127592000</v>
      </c>
    </row>
    <row r="56" spans="2:16" ht="15.5" x14ac:dyDescent="0.35">
      <c r="C56" t="s">
        <v>783</v>
      </c>
      <c r="D56" s="5">
        <v>-78326000000</v>
      </c>
      <c r="E56" s="5">
        <v>-81139000000</v>
      </c>
      <c r="F56" s="5">
        <v>-83369000000</v>
      </c>
      <c r="G56" s="5">
        <v>-72844000000</v>
      </c>
      <c r="I56" s="5">
        <v>-308783000000</v>
      </c>
      <c r="J56" s="5">
        <v>-299415000000</v>
      </c>
      <c r="K56" s="5">
        <v>-284954000000</v>
      </c>
      <c r="L56" s="5">
        <v>-252601539000</v>
      </c>
      <c r="M56" s="5">
        <v>-254750579000</v>
      </c>
      <c r="N56" s="5">
        <v>-224464814000</v>
      </c>
      <c r="O56" s="5">
        <v>-149941626000</v>
      </c>
      <c r="P56" s="5">
        <v>-115806287000</v>
      </c>
    </row>
    <row r="57" spans="2:16" ht="15.5" x14ac:dyDescent="0.35">
      <c r="C57" t="s">
        <v>83</v>
      </c>
    </row>
    <row r="58" spans="2:16" ht="15.5" x14ac:dyDescent="0.35">
      <c r="C58" t="s">
        <v>80</v>
      </c>
      <c r="D58" s="5">
        <v>1047580000000</v>
      </c>
      <c r="E58" s="5">
        <v>991111000000</v>
      </c>
      <c r="F58" s="5">
        <v>1059101000000</v>
      </c>
      <c r="G58" s="5">
        <v>999144000000</v>
      </c>
      <c r="I58" s="5">
        <v>4152972000000</v>
      </c>
      <c r="J58" s="5">
        <v>4178946000000</v>
      </c>
      <c r="K58" s="5">
        <v>3677590000000</v>
      </c>
      <c r="L58" s="5">
        <v>3153337627000</v>
      </c>
      <c r="M58" s="5">
        <v>2740179305000</v>
      </c>
      <c r="N58" s="5">
        <v>1698222485000</v>
      </c>
      <c r="O58" s="5">
        <v>1317749869000</v>
      </c>
      <c r="P58" s="5">
        <v>1186550265000</v>
      </c>
    </row>
    <row r="59" spans="2:16" ht="15.5" x14ac:dyDescent="0.35">
      <c r="C59" t="s">
        <v>81</v>
      </c>
      <c r="D59" s="5">
        <v>-456649000000</v>
      </c>
      <c r="E59" s="5">
        <v>-407503000000</v>
      </c>
      <c r="F59" s="5">
        <v>-470473000000</v>
      </c>
      <c r="G59" s="5">
        <v>-517124000000</v>
      </c>
      <c r="I59" s="5">
        <v>-1904867000000</v>
      </c>
      <c r="J59" s="5">
        <v>-1917626000000</v>
      </c>
      <c r="K59" s="5">
        <v>-1523728000000</v>
      </c>
      <c r="L59" s="5">
        <v>-1193515949000</v>
      </c>
      <c r="M59" s="5">
        <v>-1128836955000</v>
      </c>
      <c r="N59" s="5">
        <v>-986470090000</v>
      </c>
      <c r="O59" s="5">
        <v>-680484115000</v>
      </c>
      <c r="P59" s="5">
        <v>-581750460000</v>
      </c>
    </row>
    <row r="60" spans="2:16" ht="15.5" x14ac:dyDescent="0.35">
      <c r="C60" t="s">
        <v>142</v>
      </c>
      <c r="D60" s="5">
        <v>18439000000</v>
      </c>
      <c r="E60" s="5">
        <v>17357000000</v>
      </c>
      <c r="F60" s="5">
        <v>3348000000</v>
      </c>
      <c r="G60" s="5">
        <v>4031000000</v>
      </c>
      <c r="I60" s="5">
        <v>42489000000</v>
      </c>
      <c r="J60" s="5">
        <v>35646000000</v>
      </c>
      <c r="K60" s="5">
        <v>142635000000</v>
      </c>
      <c r="L60" s="5">
        <v>330727424000</v>
      </c>
      <c r="M60" s="5">
        <v>75537816000</v>
      </c>
      <c r="N60" s="5">
        <v>39521561000</v>
      </c>
      <c r="O60" s="5">
        <v>45157844000</v>
      </c>
      <c r="P60" s="5">
        <v>18564829000</v>
      </c>
    </row>
    <row r="61" spans="2:16" ht="15.5" x14ac:dyDescent="0.35">
      <c r="C61" t="s">
        <v>84</v>
      </c>
      <c r="D61" s="5">
        <v>-456649000000</v>
      </c>
      <c r="E61" s="5">
        <v>-407503000000</v>
      </c>
      <c r="F61" s="5">
        <v>-470473000000</v>
      </c>
      <c r="G61" s="5">
        <v>-517124000000</v>
      </c>
      <c r="I61" s="5">
        <v>-1904867000000</v>
      </c>
      <c r="J61" s="5">
        <v>-1917626000000</v>
      </c>
      <c r="K61" s="5">
        <v>-1523728000000</v>
      </c>
      <c r="L61" s="5">
        <v>-1193515949000</v>
      </c>
      <c r="M61" s="5">
        <v>-1128836955000</v>
      </c>
      <c r="N61" s="5">
        <v>-986470090000</v>
      </c>
      <c r="O61" s="5">
        <v>-680484115000</v>
      </c>
      <c r="P61" s="5">
        <v>-581750460000</v>
      </c>
    </row>
    <row r="62" spans="2:16" ht="15.5" x14ac:dyDescent="0.35">
      <c r="C62" t="s">
        <v>29</v>
      </c>
      <c r="D62" s="5">
        <v>590931000000</v>
      </c>
      <c r="E62" s="5">
        <v>583608000000</v>
      </c>
      <c r="F62" s="5">
        <v>588628000000</v>
      </c>
      <c r="G62" s="5">
        <v>482020000000</v>
      </c>
      <c r="I62" s="5">
        <v>2248105000000</v>
      </c>
      <c r="J62" s="5">
        <v>2261320000000</v>
      </c>
      <c r="K62" s="5">
        <v>2153862000000</v>
      </c>
      <c r="L62" s="5">
        <v>1959821678000</v>
      </c>
      <c r="M62" s="5">
        <v>1611342350000</v>
      </c>
      <c r="N62" s="5">
        <v>711752395000</v>
      </c>
      <c r="O62" s="5">
        <v>637265754000</v>
      </c>
      <c r="P62" s="5">
        <v>604799805000</v>
      </c>
    </row>
    <row r="63" spans="2:16" ht="15.5" x14ac:dyDescent="0.35">
      <c r="C63" t="s">
        <v>28</v>
      </c>
      <c r="D63" s="5">
        <v>-24861000000</v>
      </c>
      <c r="E63" s="5">
        <v>-38550000000</v>
      </c>
      <c r="F63" s="5">
        <v>-11044000000</v>
      </c>
      <c r="G63" s="5">
        <v>-34671000000</v>
      </c>
      <c r="I63" s="5">
        <v>-128753000000</v>
      </c>
      <c r="J63" s="5">
        <v>-157324000000</v>
      </c>
      <c r="K63" s="5">
        <v>-132304000000</v>
      </c>
      <c r="L63" s="5">
        <v>-174753819000</v>
      </c>
      <c r="M63" s="5">
        <v>-230271123000</v>
      </c>
      <c r="N63" s="5">
        <v>-109787943000</v>
      </c>
      <c r="O63" s="5">
        <v>-143925038000</v>
      </c>
      <c r="P63" s="5">
        <v>-155157992000</v>
      </c>
    </row>
    <row r="64" spans="2:16" ht="15.5" x14ac:dyDescent="0.35">
      <c r="C64" t="s">
        <v>85</v>
      </c>
    </row>
    <row r="65" spans="2:16" ht="15.5" x14ac:dyDescent="0.35">
      <c r="C65" t="s">
        <v>87</v>
      </c>
    </row>
    <row r="66" spans="2:16" ht="15.5" x14ac:dyDescent="0.35">
      <c r="C66" t="s">
        <v>519</v>
      </c>
    </row>
    <row r="67" spans="2:16" ht="15.5" x14ac:dyDescent="0.35">
      <c r="C67" t="s">
        <v>88</v>
      </c>
      <c r="D67" s="5">
        <v>-24861000000</v>
      </c>
      <c r="E67" s="5">
        <v>-38550000000</v>
      </c>
      <c r="F67" s="5">
        <v>-11044000000</v>
      </c>
      <c r="G67" s="5">
        <v>-34671000000</v>
      </c>
      <c r="I67" s="5">
        <v>-128753000000</v>
      </c>
      <c r="J67" s="5">
        <v>-157324000000</v>
      </c>
      <c r="K67" s="5">
        <v>-132304000000</v>
      </c>
      <c r="L67" s="5">
        <v>-174753819000</v>
      </c>
      <c r="M67" s="5">
        <v>-230271123000</v>
      </c>
      <c r="N67" s="5">
        <v>-109787943000</v>
      </c>
      <c r="O67" s="5">
        <v>-143925038000</v>
      </c>
      <c r="P67" s="5">
        <v>-155157992000</v>
      </c>
    </row>
    <row r="68" spans="2:16" ht="15.5" x14ac:dyDescent="0.35">
      <c r="C68" t="s">
        <v>247</v>
      </c>
      <c r="D68" s="5">
        <v>566070000000</v>
      </c>
      <c r="E68" s="5">
        <v>545058000000</v>
      </c>
      <c r="F68" s="5">
        <v>577584000000</v>
      </c>
      <c r="G68" s="5">
        <v>447349000000</v>
      </c>
      <c r="I68" s="5">
        <v>2119352000000</v>
      </c>
      <c r="J68" s="5">
        <v>2103996000000</v>
      </c>
      <c r="K68" s="5">
        <v>2021558000000</v>
      </c>
      <c r="L68" s="5">
        <v>1785067859000</v>
      </c>
      <c r="M68" s="5">
        <v>1381071227000</v>
      </c>
      <c r="N68" s="5">
        <v>601964452000</v>
      </c>
      <c r="O68" s="5">
        <v>493340716000</v>
      </c>
      <c r="P68" s="5">
        <v>449641813000</v>
      </c>
    </row>
    <row r="69" spans="2:16" ht="15.5" x14ac:dyDescent="0.35">
      <c r="C69" t="s">
        <v>248</v>
      </c>
    </row>
    <row r="70" spans="2:16" ht="15.5" x14ac:dyDescent="0.35">
      <c r="C70" t="s">
        <v>89</v>
      </c>
      <c r="D70" s="5">
        <v>566070000000</v>
      </c>
      <c r="E70" s="5">
        <v>545058000000</v>
      </c>
      <c r="F70" s="5">
        <v>577584000000</v>
      </c>
      <c r="G70" s="5">
        <v>447349000000</v>
      </c>
      <c r="I70" s="5">
        <v>2119352000000</v>
      </c>
      <c r="J70" s="5">
        <v>2107671000000</v>
      </c>
      <c r="K70" s="5">
        <v>2010328000000</v>
      </c>
      <c r="L70" s="5">
        <v>1785067859000</v>
      </c>
      <c r="M70" s="5">
        <v>1381071227000</v>
      </c>
      <c r="N70" s="5">
        <v>601964452000</v>
      </c>
      <c r="O70" s="5">
        <v>493340716000</v>
      </c>
      <c r="P70" s="5">
        <v>449641813000</v>
      </c>
    </row>
    <row r="71" spans="2:16" ht="15.5" x14ac:dyDescent="0.35">
      <c r="C71" t="s">
        <v>90</v>
      </c>
      <c r="F71" s="5">
        <v>-2976000000</v>
      </c>
      <c r="I71" s="5">
        <v>-2976000000</v>
      </c>
      <c r="J71" s="5">
        <v>523000000</v>
      </c>
      <c r="K71" s="5">
        <v>1769000000</v>
      </c>
      <c r="L71" s="5">
        <v>-613843000</v>
      </c>
      <c r="M71" s="5">
        <v>7877527000</v>
      </c>
      <c r="N71" s="5">
        <v>-5479110000</v>
      </c>
      <c r="O71" s="5">
        <v>-875659000</v>
      </c>
      <c r="P71" s="5">
        <v>945611000</v>
      </c>
    </row>
    <row r="72" spans="2:16" ht="15.5" x14ac:dyDescent="0.35">
      <c r="C72" t="s">
        <v>428</v>
      </c>
      <c r="F72" s="5">
        <v>-2976000000</v>
      </c>
      <c r="I72" s="5">
        <v>-2976000000</v>
      </c>
      <c r="J72" s="5">
        <v>523000000</v>
      </c>
      <c r="K72" s="5">
        <v>1769000000</v>
      </c>
      <c r="L72" s="5">
        <v>-613843000</v>
      </c>
      <c r="M72" s="5">
        <v>7877527000</v>
      </c>
      <c r="N72" s="5">
        <v>-5479110000</v>
      </c>
      <c r="O72" s="5">
        <v>-875659000</v>
      </c>
      <c r="P72" s="5">
        <v>945611000</v>
      </c>
    </row>
    <row r="73" spans="2:16" ht="15.5" x14ac:dyDescent="0.35">
      <c r="C73" t="s">
        <v>91</v>
      </c>
      <c r="D73" s="5">
        <v>566070000000</v>
      </c>
      <c r="E73" s="5">
        <v>545058000000</v>
      </c>
      <c r="F73" s="5">
        <v>574608000000</v>
      </c>
      <c r="G73" s="5">
        <v>447349000000</v>
      </c>
      <c r="I73" s="5">
        <v>2116376000000</v>
      </c>
      <c r="J73" s="5">
        <v>2108194000000</v>
      </c>
      <c r="K73" s="5">
        <v>2012140000000</v>
      </c>
      <c r="L73" s="5">
        <v>1784454016000</v>
      </c>
      <c r="M73" s="5">
        <v>1388948754000</v>
      </c>
      <c r="N73" s="5">
        <v>596485342000</v>
      </c>
      <c r="O73" s="5">
        <v>492465057000</v>
      </c>
      <c r="P73" s="5">
        <v>450587424000</v>
      </c>
    </row>
    <row r="74" spans="2:16" ht="15.5" x14ac:dyDescent="0.35">
      <c r="C74" t="s">
        <v>92</v>
      </c>
      <c r="D74" s="5">
        <v>566070000000</v>
      </c>
      <c r="E74" s="5">
        <v>545058000000</v>
      </c>
      <c r="F74" s="5">
        <v>577584000000</v>
      </c>
      <c r="G74" s="5">
        <v>447349000000</v>
      </c>
      <c r="I74" s="5">
        <v>2119352000000</v>
      </c>
      <c r="J74" s="5">
        <v>2107671000000</v>
      </c>
      <c r="K74" s="5">
        <v>2010328000000</v>
      </c>
      <c r="L74" s="5">
        <v>1785067859000</v>
      </c>
      <c r="M74" s="5">
        <v>1381071227000</v>
      </c>
      <c r="N74" s="5">
        <v>601964452000</v>
      </c>
      <c r="O74" s="5">
        <v>493340716000</v>
      </c>
      <c r="P74" s="5">
        <v>449641813000</v>
      </c>
    </row>
    <row r="75" spans="2:16" ht="15.5" x14ac:dyDescent="0.35">
      <c r="C75" t="s">
        <v>8</v>
      </c>
      <c r="D75" s="5">
        <v>566070000000</v>
      </c>
      <c r="E75" s="5">
        <v>545058000000</v>
      </c>
      <c r="F75" s="5">
        <v>574608000000</v>
      </c>
      <c r="G75" s="5">
        <v>447349000000</v>
      </c>
      <c r="I75" s="5">
        <v>2116376000000</v>
      </c>
      <c r="J75" s="5">
        <v>2108194000000</v>
      </c>
      <c r="K75" s="5">
        <v>2012140000000</v>
      </c>
      <c r="L75" s="5">
        <v>1784454016000</v>
      </c>
      <c r="M75" s="5">
        <v>1388948754000</v>
      </c>
      <c r="N75" s="5">
        <v>596485342000</v>
      </c>
      <c r="O75" s="5">
        <v>492465057000</v>
      </c>
      <c r="P75" s="5">
        <v>450587424000</v>
      </c>
    </row>
    <row r="76" spans="2:16" ht="15.5" x14ac:dyDescent="0.35">
      <c r="C76" t="s">
        <v>94</v>
      </c>
      <c r="D76" s="5">
        <v>566070000000</v>
      </c>
      <c r="E76" s="5">
        <v>545058000000</v>
      </c>
      <c r="F76" s="5">
        <v>577584000000</v>
      </c>
      <c r="G76" s="5">
        <v>447349000000</v>
      </c>
      <c r="I76" s="5">
        <v>2119352000000</v>
      </c>
      <c r="J76" s="5">
        <v>2107671000000</v>
      </c>
      <c r="K76" s="5">
        <v>2010328000000</v>
      </c>
      <c r="L76" s="5">
        <v>1785067859000</v>
      </c>
      <c r="M76" s="5">
        <v>1381071227000</v>
      </c>
      <c r="N76" s="5">
        <v>601964452000</v>
      </c>
      <c r="O76" s="5">
        <v>493340716000</v>
      </c>
      <c r="P76" s="5">
        <v>449641813000</v>
      </c>
    </row>
    <row r="77" spans="2:16" ht="15.5" x14ac:dyDescent="0.35">
      <c r="C77" t="s">
        <v>95</v>
      </c>
      <c r="D77" s="5">
        <v>566070000000</v>
      </c>
      <c r="E77" s="5">
        <v>545058000000</v>
      </c>
      <c r="F77" s="5">
        <v>574608000000</v>
      </c>
      <c r="G77" s="5">
        <v>447349000000</v>
      </c>
      <c r="I77" s="5">
        <v>2116376000000</v>
      </c>
      <c r="J77" s="5">
        <v>2108194000000</v>
      </c>
      <c r="K77" s="5">
        <v>2012140000000</v>
      </c>
      <c r="L77" s="5">
        <v>1784454016000</v>
      </c>
      <c r="M77" s="5">
        <v>1388948754000</v>
      </c>
      <c r="N77" s="5">
        <v>596485342000</v>
      </c>
      <c r="O77" s="5">
        <v>492465057000</v>
      </c>
      <c r="P77" s="5">
        <v>450587424000</v>
      </c>
    </row>
    <row r="78" spans="2:16" ht="15.5" x14ac:dyDescent="0.35">
      <c r="C78" t="s">
        <v>96</v>
      </c>
      <c r="D78" s="5">
        <v>566070000000</v>
      </c>
      <c r="E78" s="5">
        <v>545058000000</v>
      </c>
      <c r="F78" s="5">
        <v>574608000000</v>
      </c>
      <c r="G78" s="5">
        <v>447349000000</v>
      </c>
      <c r="I78" s="5">
        <v>2116376000000</v>
      </c>
      <c r="J78" s="5">
        <v>2108194000000</v>
      </c>
      <c r="K78" s="5">
        <v>2012140000000</v>
      </c>
      <c r="L78" s="5">
        <v>1784454016000</v>
      </c>
      <c r="M78" s="5">
        <v>1388948754000</v>
      </c>
      <c r="N78" s="5">
        <v>596485342000</v>
      </c>
      <c r="O78" s="5">
        <v>492465057000</v>
      </c>
      <c r="P78" s="5">
        <v>450587424000</v>
      </c>
    </row>
    <row r="80" spans="2:16" ht="15.5" x14ac:dyDescent="0.35">
      <c r="B80" t="s">
        <v>97</v>
      </c>
      <c r="C80" t="s">
        <v>98</v>
      </c>
    </row>
    <row r="81" spans="3:16" ht="15.5" x14ac:dyDescent="0.35">
      <c r="C81" t="s">
        <v>99</v>
      </c>
    </row>
    <row r="82" spans="3:16" ht="15.5" x14ac:dyDescent="0.35">
      <c r="C82" t="s">
        <v>20</v>
      </c>
      <c r="D82" s="5">
        <v>1952092000000</v>
      </c>
      <c r="E82" s="5">
        <v>2835632000000</v>
      </c>
      <c r="F82" s="5">
        <v>608669000000</v>
      </c>
      <c r="G82" s="5">
        <v>632292000000</v>
      </c>
      <c r="I82" s="5">
        <v>608669000000</v>
      </c>
      <c r="J82" s="5">
        <v>596554000000</v>
      </c>
      <c r="K82" s="5">
        <v>890320000000</v>
      </c>
      <c r="L82" s="5">
        <v>6338773319000</v>
      </c>
      <c r="M82" s="5">
        <v>19133193156000</v>
      </c>
      <c r="N82" s="5">
        <v>516025575000</v>
      </c>
      <c r="O82" s="5">
        <v>347457529000</v>
      </c>
      <c r="P82" s="5">
        <v>316129348000</v>
      </c>
    </row>
    <row r="83" spans="3:16" ht="15.5" x14ac:dyDescent="0.35">
      <c r="C83" t="s">
        <v>100</v>
      </c>
      <c r="D83" s="5">
        <v>2243421000000</v>
      </c>
      <c r="E83" s="5">
        <v>2031952000000</v>
      </c>
      <c r="F83" s="5">
        <v>2212001000000</v>
      </c>
      <c r="G83" s="5">
        <v>2033718000000</v>
      </c>
      <c r="I83" s="5">
        <v>2212001000000</v>
      </c>
      <c r="J83" s="5">
        <v>2003772000000</v>
      </c>
      <c r="K83" s="5">
        <v>1635865000000</v>
      </c>
      <c r="L83" s="5">
        <v>1050232664000</v>
      </c>
      <c r="M83" s="5">
        <v>1117520120000</v>
      </c>
      <c r="N83" s="5">
        <v>1469445077000</v>
      </c>
      <c r="O83" s="5">
        <v>1282787020000</v>
      </c>
      <c r="P83" s="5">
        <v>1047485386000</v>
      </c>
    </row>
    <row r="84" spans="3:16" ht="15.5" x14ac:dyDescent="0.35">
      <c r="C84" t="s">
        <v>250</v>
      </c>
    </row>
    <row r="85" spans="3:16" ht="15.5" x14ac:dyDescent="0.35">
      <c r="C85" t="s">
        <v>249</v>
      </c>
    </row>
    <row r="86" spans="3:16" ht="15.5" x14ac:dyDescent="0.35">
      <c r="C86" t="s">
        <v>251</v>
      </c>
      <c r="D86" s="5">
        <v>2243421000000</v>
      </c>
      <c r="E86" s="5">
        <v>2031952000000</v>
      </c>
      <c r="F86" s="5">
        <v>2212001000000</v>
      </c>
      <c r="G86" s="5">
        <v>2033718000000</v>
      </c>
      <c r="I86" s="5">
        <v>2212001000000</v>
      </c>
      <c r="J86" s="5">
        <v>2003772000000</v>
      </c>
      <c r="K86" s="5">
        <v>1635865000000</v>
      </c>
      <c r="L86" s="5">
        <v>1050232664000</v>
      </c>
      <c r="M86" s="5">
        <v>1117520120000</v>
      </c>
      <c r="N86" s="5">
        <v>1469445077000</v>
      </c>
      <c r="O86" s="5">
        <v>1282787020000</v>
      </c>
      <c r="P86" s="5">
        <v>1047485386000</v>
      </c>
    </row>
    <row r="87" spans="3:16" ht="15.5" x14ac:dyDescent="0.35">
      <c r="C87" t="s">
        <v>83</v>
      </c>
      <c r="D87" s="5">
        <v>-1839663000000</v>
      </c>
      <c r="E87" s="5">
        <v>-1728687000000</v>
      </c>
      <c r="F87" s="5">
        <v>-1491289000000</v>
      </c>
      <c r="G87" s="5">
        <v>-1401939000000</v>
      </c>
      <c r="I87" s="5">
        <v>-1491289000000</v>
      </c>
      <c r="J87" s="5">
        <v>-1401939000000</v>
      </c>
      <c r="K87" s="5">
        <v>-621109000000</v>
      </c>
      <c r="L87" s="5">
        <v>-677614244000</v>
      </c>
      <c r="M87" s="5">
        <v>250866000</v>
      </c>
      <c r="N87" s="5">
        <v>-7626661000</v>
      </c>
      <c r="O87" s="5">
        <v>-2147551000</v>
      </c>
      <c r="P87" s="5">
        <v>-271892000</v>
      </c>
    </row>
    <row r="88" spans="3:16" ht="15.5" x14ac:dyDescent="0.35">
      <c r="C88" t="s">
        <v>104</v>
      </c>
      <c r="D88" s="5">
        <v>4578241000000</v>
      </c>
      <c r="E88" s="5">
        <v>5290546000000</v>
      </c>
      <c r="F88" s="5">
        <v>3051397000000</v>
      </c>
      <c r="G88" s="5">
        <v>3111556000000</v>
      </c>
      <c r="I88" s="5">
        <v>3051397000000</v>
      </c>
      <c r="J88" s="5">
        <v>3446526000000</v>
      </c>
      <c r="K88" s="5">
        <v>3459655000000</v>
      </c>
      <c r="L88" s="5">
        <v>7886437733000</v>
      </c>
      <c r="M88" s="5">
        <v>21302798534000</v>
      </c>
      <c r="N88" s="5">
        <v>2893802348000</v>
      </c>
      <c r="O88" s="5">
        <v>2876098725000</v>
      </c>
      <c r="P88" s="5">
        <v>2048824941000</v>
      </c>
    </row>
    <row r="89" spans="3:16" ht="15.5" x14ac:dyDescent="0.35">
      <c r="C89" t="s">
        <v>105</v>
      </c>
    </row>
    <row r="90" spans="3:16" ht="15.5" x14ac:dyDescent="0.35">
      <c r="C90" t="s">
        <v>107</v>
      </c>
      <c r="D90" s="5">
        <v>45244814000000</v>
      </c>
      <c r="E90" s="5">
        <v>45315766000000</v>
      </c>
      <c r="F90" s="5">
        <v>45383906000000</v>
      </c>
      <c r="G90" s="5">
        <v>45127525000000</v>
      </c>
      <c r="I90" s="5">
        <v>45383906000000</v>
      </c>
      <c r="J90" s="5">
        <v>45240235000000</v>
      </c>
      <c r="K90" s="5">
        <v>43996528000000</v>
      </c>
      <c r="L90" s="5">
        <v>39328413074000</v>
      </c>
      <c r="M90" s="5">
        <v>29568386331000</v>
      </c>
      <c r="N90" s="5">
        <v>17604473453000</v>
      </c>
      <c r="O90" s="5">
        <v>14508618941000</v>
      </c>
      <c r="P90" s="5">
        <v>9983505490000</v>
      </c>
    </row>
    <row r="91" spans="3:16" ht="15.5" x14ac:dyDescent="0.35">
      <c r="C91" t="s">
        <v>108</v>
      </c>
      <c r="D91" s="5">
        <v>819186000000</v>
      </c>
      <c r="E91" s="5">
        <v>823520000000</v>
      </c>
      <c r="F91" s="5">
        <v>850239000000</v>
      </c>
      <c r="G91" s="5">
        <v>876244000000</v>
      </c>
      <c r="I91" s="5">
        <v>850239000000</v>
      </c>
      <c r="J91" s="5">
        <v>949926000000</v>
      </c>
      <c r="K91" s="5">
        <v>1018465000000</v>
      </c>
      <c r="L91" s="5">
        <v>922288123000</v>
      </c>
      <c r="M91" s="5">
        <v>975501421000</v>
      </c>
      <c r="N91" s="5">
        <v>1114851582000</v>
      </c>
      <c r="O91" s="5">
        <v>702760022000</v>
      </c>
      <c r="P91" s="5">
        <v>71246118000</v>
      </c>
    </row>
    <row r="92" spans="3:16" ht="15.5" x14ac:dyDescent="0.35">
      <c r="C92" t="s">
        <v>396</v>
      </c>
      <c r="D92" s="5">
        <v>466719000000</v>
      </c>
      <c r="E92" s="5">
        <v>466719000000</v>
      </c>
      <c r="F92" s="5">
        <v>466719000000</v>
      </c>
      <c r="G92" s="5">
        <v>466719000000</v>
      </c>
      <c r="I92" s="5">
        <v>466719000000</v>
      </c>
      <c r="J92" s="5">
        <v>466719000000</v>
      </c>
      <c r="K92" s="5">
        <v>466719000000</v>
      </c>
      <c r="L92" s="5">
        <v>466719136000</v>
      </c>
      <c r="M92" s="5">
        <v>466719136000</v>
      </c>
      <c r="N92" s="5">
        <v>466719136000</v>
      </c>
      <c r="O92" s="5">
        <v>466719136000</v>
      </c>
    </row>
    <row r="93" spans="3:16" ht="15.5" x14ac:dyDescent="0.35">
      <c r="C93" t="s">
        <v>109</v>
      </c>
      <c r="D93" s="5">
        <v>322000000</v>
      </c>
      <c r="E93" s="5">
        <v>944000000</v>
      </c>
      <c r="F93" s="5">
        <v>1413000000</v>
      </c>
      <c r="G93" s="5">
        <v>1896000000</v>
      </c>
      <c r="I93" s="5">
        <v>1413000000</v>
      </c>
      <c r="J93" s="5">
        <v>3865000000</v>
      </c>
      <c r="K93" s="5">
        <v>112000000</v>
      </c>
      <c r="L93" s="5">
        <v>122066000</v>
      </c>
      <c r="M93" s="5">
        <v>134971000</v>
      </c>
    </row>
    <row r="94" spans="3:16" ht="15.5" x14ac:dyDescent="0.35">
      <c r="C94" t="s">
        <v>110</v>
      </c>
      <c r="D94" s="5">
        <v>55527638000000</v>
      </c>
      <c r="E94" s="5">
        <v>55272681000000</v>
      </c>
      <c r="F94" s="5">
        <v>55298732000000</v>
      </c>
      <c r="G94" s="5">
        <v>54934542000000</v>
      </c>
      <c r="I94" s="5">
        <v>55298732000000</v>
      </c>
      <c r="J94" s="5">
        <v>54693176000000</v>
      </c>
      <c r="K94" s="5">
        <v>53819060000000</v>
      </c>
      <c r="L94" s="5">
        <v>48185121031000</v>
      </c>
      <c r="M94" s="5">
        <v>36425519752000</v>
      </c>
      <c r="N94" s="5">
        <v>22391409595000</v>
      </c>
      <c r="O94" s="5">
        <v>17215072493000</v>
      </c>
      <c r="P94" s="5">
        <v>11004399323000</v>
      </c>
    </row>
    <row r="95" spans="3:16" ht="15.5" x14ac:dyDescent="0.35">
      <c r="C95" t="s">
        <v>111</v>
      </c>
      <c r="D95" s="5">
        <v>60105879000000</v>
      </c>
      <c r="E95" s="5">
        <v>60563227000000</v>
      </c>
      <c r="F95" s="5">
        <v>58350129000000</v>
      </c>
      <c r="G95" s="5">
        <v>58046098000000</v>
      </c>
      <c r="I95" s="5">
        <v>58350129000000</v>
      </c>
      <c r="J95" s="5">
        <v>58139702000000</v>
      </c>
      <c r="K95" s="5">
        <v>57278715000000</v>
      </c>
      <c r="L95" s="5">
        <v>56071558764000</v>
      </c>
      <c r="M95" s="5">
        <v>57728318286000</v>
      </c>
      <c r="N95" s="5">
        <v>25285211943000</v>
      </c>
      <c r="O95" s="5">
        <v>20091171218000</v>
      </c>
      <c r="P95" s="5">
        <v>13053224264000</v>
      </c>
    </row>
    <row r="96" spans="3:16" ht="15.5" x14ac:dyDescent="0.35">
      <c r="C96" t="s">
        <v>112</v>
      </c>
    </row>
    <row r="97" spans="3:16" ht="15.5" x14ac:dyDescent="0.35">
      <c r="C97" t="s">
        <v>113</v>
      </c>
    </row>
    <row r="98" spans="3:16" ht="15.5" x14ac:dyDescent="0.35">
      <c r="C98" t="s">
        <v>114</v>
      </c>
      <c r="D98" s="5">
        <v>11217278000000</v>
      </c>
      <c r="E98" s="5">
        <v>10042755000000</v>
      </c>
      <c r="F98" s="5">
        <v>7500364000000</v>
      </c>
      <c r="G98" s="5">
        <v>8143285000000</v>
      </c>
      <c r="I98" s="5">
        <v>7500364000000</v>
      </c>
      <c r="J98" s="5">
        <v>12285940000000</v>
      </c>
      <c r="K98" s="5">
        <v>11124294000000</v>
      </c>
      <c r="L98" s="5">
        <v>10200552606000</v>
      </c>
      <c r="M98" s="5">
        <v>6475515478000</v>
      </c>
      <c r="N98" s="5">
        <v>7347938748000</v>
      </c>
      <c r="O98" s="5">
        <v>4931313094000</v>
      </c>
      <c r="P98" s="5">
        <v>3677517868000</v>
      </c>
    </row>
    <row r="99" spans="3:16" ht="15.5" x14ac:dyDescent="0.35">
      <c r="C99" t="s">
        <v>784</v>
      </c>
      <c r="K99" s="5">
        <v>548274000000</v>
      </c>
    </row>
    <row r="100" spans="3:16" ht="15.5" x14ac:dyDescent="0.35">
      <c r="C100" t="s">
        <v>785</v>
      </c>
      <c r="D100" s="5">
        <v>750000000000</v>
      </c>
      <c r="E100" s="5">
        <v>600000000000</v>
      </c>
      <c r="F100" s="5">
        <v>400000000000</v>
      </c>
      <c r="G100" s="5">
        <v>800000000000</v>
      </c>
      <c r="I100" s="5">
        <v>400000000000</v>
      </c>
      <c r="J100" s="5">
        <v>4219000000000</v>
      </c>
      <c r="K100" s="5">
        <v>3450000000000</v>
      </c>
      <c r="L100" s="5">
        <v>3300000000000</v>
      </c>
    </row>
    <row r="101" spans="3:16" ht="15.5" x14ac:dyDescent="0.35">
      <c r="C101" t="s">
        <v>786</v>
      </c>
      <c r="J101" s="5">
        <v>247358000000</v>
      </c>
    </row>
    <row r="102" spans="3:16" ht="15.5" x14ac:dyDescent="0.35">
      <c r="C102" t="s">
        <v>115</v>
      </c>
    </row>
    <row r="103" spans="3:16" ht="15.5" x14ac:dyDescent="0.35">
      <c r="C103" t="s">
        <v>253</v>
      </c>
      <c r="D103" s="5">
        <v>1012672000000</v>
      </c>
      <c r="E103" s="5">
        <v>1052853000000</v>
      </c>
      <c r="F103" s="5">
        <v>1368753000000</v>
      </c>
      <c r="G103" s="5">
        <v>1047843000000</v>
      </c>
      <c r="I103" s="5">
        <v>1368753000000</v>
      </c>
      <c r="J103" s="5">
        <v>1977352000000</v>
      </c>
      <c r="K103" s="5">
        <v>2112900000000</v>
      </c>
      <c r="L103" s="5">
        <v>1891854442000</v>
      </c>
      <c r="M103" s="5">
        <v>1273234932000</v>
      </c>
      <c r="N103" s="5">
        <v>1197441130000</v>
      </c>
      <c r="O103" s="5">
        <v>802907585000</v>
      </c>
      <c r="P103" s="5">
        <v>1256570851000</v>
      </c>
    </row>
    <row r="104" spans="3:16" ht="15.5" x14ac:dyDescent="0.35">
      <c r="C104" t="s">
        <v>118</v>
      </c>
      <c r="D104" s="5">
        <v>2105800000000</v>
      </c>
      <c r="E104" s="5">
        <v>27208000000</v>
      </c>
      <c r="F104" s="5">
        <v>27016000000</v>
      </c>
      <c r="G104" s="5">
        <v>24773000000</v>
      </c>
      <c r="I104" s="5">
        <v>27016000000</v>
      </c>
      <c r="J104" s="5">
        <v>23416000000</v>
      </c>
      <c r="K104" s="5">
        <v>17563000000</v>
      </c>
      <c r="L104" s="5">
        <v>12541666000</v>
      </c>
      <c r="M104" s="5">
        <v>15408986000</v>
      </c>
      <c r="N104" s="5">
        <v>16969952000</v>
      </c>
      <c r="O104" s="5">
        <v>12039078000</v>
      </c>
      <c r="P104" s="5">
        <v>9436178000</v>
      </c>
    </row>
    <row r="105" spans="3:16" ht="15.5" x14ac:dyDescent="0.35">
      <c r="C105" t="s">
        <v>254</v>
      </c>
      <c r="D105" s="5">
        <v>2105800000000</v>
      </c>
      <c r="E105" s="5">
        <v>27208000000</v>
      </c>
      <c r="F105" s="5">
        <v>27016000000</v>
      </c>
      <c r="G105" s="5">
        <v>24773000000</v>
      </c>
      <c r="I105" s="5">
        <v>27016000000</v>
      </c>
      <c r="J105" s="5">
        <v>23416000000</v>
      </c>
      <c r="K105" s="5">
        <v>17563000000</v>
      </c>
      <c r="L105" s="5">
        <v>12541666000</v>
      </c>
      <c r="M105" s="5">
        <v>15408986000</v>
      </c>
      <c r="N105" s="5">
        <v>16969952000</v>
      </c>
      <c r="O105" s="5">
        <v>12039078000</v>
      </c>
      <c r="P105" s="5">
        <v>9436178000</v>
      </c>
    </row>
    <row r="106" spans="3:16" ht="15.5" x14ac:dyDescent="0.35">
      <c r="C106" t="s">
        <v>117</v>
      </c>
      <c r="D106" s="5">
        <v>105734000000</v>
      </c>
      <c r="E106" s="5">
        <v>79406000000</v>
      </c>
      <c r="F106" s="5">
        <v>107121000000</v>
      </c>
      <c r="G106" s="5">
        <v>99047000000</v>
      </c>
      <c r="I106" s="5">
        <v>107121000000</v>
      </c>
      <c r="J106" s="5">
        <v>85743000000</v>
      </c>
      <c r="K106" s="5">
        <v>74164000000</v>
      </c>
      <c r="L106" s="5">
        <v>74428769000</v>
      </c>
      <c r="M106" s="5">
        <v>91306369000</v>
      </c>
      <c r="N106" s="5">
        <v>35752656000</v>
      </c>
      <c r="O106" s="5">
        <v>87342816000</v>
      </c>
      <c r="P106" s="5">
        <v>24458142000</v>
      </c>
    </row>
    <row r="107" spans="3:16" ht="15.5" x14ac:dyDescent="0.35">
      <c r="C107" t="s">
        <v>116</v>
      </c>
      <c r="D107" s="5">
        <v>1069048000000</v>
      </c>
      <c r="E107" s="5">
        <v>954650000000</v>
      </c>
      <c r="F107" s="5">
        <v>1128198000000</v>
      </c>
      <c r="G107" s="5">
        <v>1128362000000</v>
      </c>
      <c r="I107" s="5">
        <v>1128198000000</v>
      </c>
      <c r="J107" s="5">
        <v>1332314000000</v>
      </c>
      <c r="K107" s="5">
        <v>1100787000000</v>
      </c>
      <c r="L107" s="5">
        <v>1052520071000</v>
      </c>
      <c r="M107" s="5">
        <v>1035540440000</v>
      </c>
      <c r="N107" s="5">
        <v>1283064332000</v>
      </c>
      <c r="O107" s="5">
        <v>1620340448000</v>
      </c>
      <c r="P107" s="5">
        <v>1107577735000</v>
      </c>
    </row>
    <row r="108" spans="3:16" ht="15.5" x14ac:dyDescent="0.35">
      <c r="C108" t="s">
        <v>120</v>
      </c>
    </row>
    <row r="109" spans="3:16" ht="15.5" x14ac:dyDescent="0.35">
      <c r="C109" t="s">
        <v>787</v>
      </c>
      <c r="D109" s="5">
        <v>14551657000000</v>
      </c>
      <c r="E109" s="5">
        <v>14678790000000</v>
      </c>
      <c r="F109" s="5">
        <v>15251170000000</v>
      </c>
      <c r="G109" s="5">
        <v>14783448000000</v>
      </c>
      <c r="I109" s="5">
        <v>15251170000000</v>
      </c>
      <c r="J109" s="5">
        <v>10168163000000</v>
      </c>
      <c r="K109" s="5">
        <v>9713389000000</v>
      </c>
      <c r="L109" s="5">
        <v>9667638748000</v>
      </c>
      <c r="M109" s="5">
        <v>15665427725000</v>
      </c>
      <c r="N109" s="5">
        <v>8710594197000</v>
      </c>
      <c r="O109" s="5">
        <v>7093863794000</v>
      </c>
      <c r="P109" s="5">
        <v>6406501212000</v>
      </c>
    </row>
    <row r="110" spans="3:16" ht="15.5" x14ac:dyDescent="0.35">
      <c r="C110" t="s">
        <v>520</v>
      </c>
      <c r="D110" s="5">
        <v>2023232000000</v>
      </c>
      <c r="E110" s="5">
        <v>1913657000000</v>
      </c>
      <c r="F110" s="5">
        <v>1972833000000</v>
      </c>
      <c r="G110" s="5">
        <v>1982988000000</v>
      </c>
      <c r="I110" s="5">
        <v>1972833000000</v>
      </c>
      <c r="J110" s="5">
        <v>2045446000000</v>
      </c>
      <c r="K110" s="5">
        <v>2080650000000</v>
      </c>
      <c r="L110" s="5">
        <v>1935055521000</v>
      </c>
      <c r="M110" s="5">
        <v>1465475694000</v>
      </c>
      <c r="N110" s="5">
        <v>734956572000</v>
      </c>
    </row>
    <row r="111" spans="3:16" ht="15.5" x14ac:dyDescent="0.35">
      <c r="C111" t="s">
        <v>256</v>
      </c>
      <c r="O111" s="5">
        <v>141850000</v>
      </c>
      <c r="P111" s="5">
        <v>61845269000</v>
      </c>
    </row>
    <row r="112" spans="3:16" ht="15.5" x14ac:dyDescent="0.35">
      <c r="C112" t="s">
        <v>121</v>
      </c>
      <c r="D112" s="5">
        <v>3665629000000</v>
      </c>
      <c r="E112" s="5">
        <v>3876803000000</v>
      </c>
      <c r="F112" s="5">
        <v>3854035000000</v>
      </c>
      <c r="G112" s="5">
        <v>3207267000000</v>
      </c>
      <c r="I112" s="5">
        <v>3854035000000</v>
      </c>
      <c r="J112" s="5">
        <v>3616084000000</v>
      </c>
      <c r="K112" s="5">
        <v>2752358000000</v>
      </c>
      <c r="L112" s="5">
        <v>2607878217000</v>
      </c>
      <c r="M112" s="5">
        <v>2827891257000</v>
      </c>
      <c r="N112" s="5">
        <v>3986755956000</v>
      </c>
      <c r="O112" s="5">
        <v>1676026313000</v>
      </c>
      <c r="P112" s="5">
        <v>817147183000</v>
      </c>
    </row>
    <row r="113" spans="3:16" ht="15.5" x14ac:dyDescent="0.35">
      <c r="C113" t="s">
        <v>122</v>
      </c>
      <c r="D113" s="5">
        <v>16837292000000</v>
      </c>
      <c r="E113" s="5">
        <v>16861611000000</v>
      </c>
      <c r="F113" s="5">
        <v>17498564000000</v>
      </c>
      <c r="G113" s="5">
        <v>17039877000000</v>
      </c>
      <c r="I113" s="5">
        <v>17498564000000</v>
      </c>
      <c r="J113" s="5">
        <v>12467068000000</v>
      </c>
      <c r="K113" s="5">
        <v>12036069000000</v>
      </c>
      <c r="L113" s="5">
        <v>12063572448000</v>
      </c>
      <c r="M113" s="5">
        <v>17607192988000</v>
      </c>
      <c r="N113" s="5">
        <v>9774125699000</v>
      </c>
      <c r="O113" s="5">
        <v>7428560959000</v>
      </c>
      <c r="P113" s="5">
        <v>6489808728000</v>
      </c>
    </row>
    <row r="114" spans="3:16" ht="15.5" x14ac:dyDescent="0.35">
      <c r="C114" t="s">
        <v>123</v>
      </c>
      <c r="D114" s="5">
        <v>16837292000000</v>
      </c>
      <c r="E114" s="5">
        <v>16861611000000</v>
      </c>
      <c r="F114" s="5">
        <v>17498564000000</v>
      </c>
      <c r="G114" s="5">
        <v>17039877000000</v>
      </c>
      <c r="I114" s="5">
        <v>17498564000000</v>
      </c>
      <c r="J114" s="5">
        <v>12467068000000</v>
      </c>
      <c r="K114" s="5">
        <v>12036069000000</v>
      </c>
      <c r="L114" s="5">
        <v>12063572448000</v>
      </c>
      <c r="M114" s="5">
        <v>17607192988000</v>
      </c>
      <c r="N114" s="5">
        <v>9774125699000</v>
      </c>
      <c r="O114" s="5">
        <v>7428560959000</v>
      </c>
      <c r="P114" s="5">
        <v>6489808728000</v>
      </c>
    </row>
    <row r="115" spans="3:16" ht="15.5" x14ac:dyDescent="0.35">
      <c r="C115" t="s">
        <v>124</v>
      </c>
    </row>
    <row r="116" spans="3:16" ht="15.5" x14ac:dyDescent="0.35">
      <c r="C116" t="s">
        <v>125</v>
      </c>
      <c r="D116" s="5">
        <v>16574889000000</v>
      </c>
      <c r="E116" s="5">
        <v>16592447000000</v>
      </c>
      <c r="F116" s="5">
        <v>17224003000000</v>
      </c>
      <c r="G116" s="5">
        <v>16766436000000</v>
      </c>
      <c r="I116" s="5">
        <v>17224003000000</v>
      </c>
      <c r="J116" s="5">
        <v>12213609000000</v>
      </c>
      <c r="K116" s="5">
        <v>11794039000000</v>
      </c>
      <c r="L116" s="5">
        <v>11602694269000</v>
      </c>
      <c r="M116" s="5">
        <v>17130903419000</v>
      </c>
      <c r="N116" s="5">
        <v>9445550769000</v>
      </c>
      <c r="O116" s="5">
        <v>7093863794000</v>
      </c>
      <c r="P116" s="5">
        <v>6406501212000</v>
      </c>
    </row>
    <row r="117" spans="3:16" ht="15.5" x14ac:dyDescent="0.35">
      <c r="C117" t="s">
        <v>357</v>
      </c>
      <c r="D117" s="5">
        <v>123767000000</v>
      </c>
      <c r="E117" s="5">
        <v>135224000000</v>
      </c>
      <c r="F117" s="5">
        <v>144946000000</v>
      </c>
      <c r="G117" s="5">
        <v>150572000000</v>
      </c>
      <c r="I117" s="5">
        <v>144946000000</v>
      </c>
      <c r="J117" s="5">
        <v>144949000000</v>
      </c>
      <c r="K117" s="5">
        <v>133326000000</v>
      </c>
      <c r="L117" s="5">
        <v>89253097000</v>
      </c>
      <c r="M117" s="5">
        <v>64387273000</v>
      </c>
      <c r="N117" s="5">
        <v>17924113000</v>
      </c>
      <c r="O117" s="5">
        <v>73528893000</v>
      </c>
      <c r="P117" s="5">
        <v>15029537000</v>
      </c>
    </row>
    <row r="118" spans="3:16" ht="15.5" x14ac:dyDescent="0.35">
      <c r="C118" t="s">
        <v>126</v>
      </c>
      <c r="D118" s="5">
        <v>28054570000000</v>
      </c>
      <c r="E118" s="5">
        <v>26904366000000</v>
      </c>
      <c r="F118" s="5">
        <v>24998928000000</v>
      </c>
      <c r="G118" s="5">
        <v>25183162000000</v>
      </c>
      <c r="I118" s="5">
        <v>24998928000000</v>
      </c>
      <c r="J118" s="5">
        <v>24753008000000</v>
      </c>
      <c r="K118" s="5">
        <v>23160363000000</v>
      </c>
      <c r="L118" s="5">
        <v>22264125054000</v>
      </c>
      <c r="M118" s="5">
        <v>24082708466000</v>
      </c>
      <c r="N118" s="5">
        <v>17122064447000</v>
      </c>
      <c r="O118" s="5">
        <v>12359874053000</v>
      </c>
      <c r="P118" s="5">
        <v>10167326596000</v>
      </c>
    </row>
    <row r="119" spans="3:16" ht="15.5" x14ac:dyDescent="0.35">
      <c r="C119" t="s">
        <v>127</v>
      </c>
    </row>
    <row r="120" spans="3:16" ht="15.5" x14ac:dyDescent="0.35">
      <c r="C120" t="s">
        <v>128</v>
      </c>
      <c r="D120" s="5">
        <v>19051606000000</v>
      </c>
      <c r="E120" s="5">
        <v>19051606000000</v>
      </c>
      <c r="F120" s="5">
        <v>19051606000000</v>
      </c>
      <c r="G120" s="5">
        <v>19051597000000</v>
      </c>
      <c r="I120" s="5">
        <v>19051606000000</v>
      </c>
      <c r="J120" s="5">
        <v>19051597000000</v>
      </c>
      <c r="K120" s="5">
        <v>19050020000000</v>
      </c>
      <c r="L120" s="5">
        <v>19046959110000</v>
      </c>
      <c r="M120" s="5">
        <v>19041523249000</v>
      </c>
      <c r="N120" s="5">
        <v>4928534941000</v>
      </c>
      <c r="O120" s="5">
        <v>4928534941000</v>
      </c>
      <c r="P120" s="5">
        <v>484673939000</v>
      </c>
    </row>
    <row r="121" spans="3:16" ht="15.5" x14ac:dyDescent="0.35">
      <c r="C121" t="s">
        <v>129</v>
      </c>
      <c r="D121" s="5">
        <v>12548802000000</v>
      </c>
      <c r="E121" s="5">
        <v>12534481000000</v>
      </c>
      <c r="F121" s="5">
        <v>12534481000000</v>
      </c>
      <c r="G121" s="5">
        <v>12534459000000</v>
      </c>
      <c r="I121" s="5">
        <v>12534481000000</v>
      </c>
      <c r="J121" s="5">
        <v>12534459000000</v>
      </c>
      <c r="K121" s="5">
        <v>13090254000000</v>
      </c>
      <c r="L121" s="5">
        <v>13082011307000</v>
      </c>
      <c r="M121" s="5">
        <v>13066552238000</v>
      </c>
      <c r="N121" s="5">
        <v>-40217553000</v>
      </c>
      <c r="O121" s="5">
        <v>-40217553000</v>
      </c>
      <c r="P121" s="5">
        <v>-40217553000</v>
      </c>
    </row>
    <row r="122" spans="3:16" ht="15.5" x14ac:dyDescent="0.35">
      <c r="C122" t="s">
        <v>130</v>
      </c>
      <c r="D122" s="5">
        <v>2290564000000</v>
      </c>
      <c r="E122" s="5">
        <v>3801461000000</v>
      </c>
      <c r="F122" s="5">
        <v>3256403000000</v>
      </c>
      <c r="G122" s="5">
        <v>2678819000000</v>
      </c>
      <c r="I122" s="5">
        <v>3256403000000</v>
      </c>
      <c r="J122" s="5">
        <v>3202577000000</v>
      </c>
      <c r="K122" s="5">
        <v>2599187000000</v>
      </c>
      <c r="L122" s="5">
        <v>2356077537000</v>
      </c>
      <c r="M122" s="5">
        <v>1537283467000</v>
      </c>
      <c r="N122" s="5">
        <v>3282456769000</v>
      </c>
      <c r="O122" s="5">
        <v>2845127328000</v>
      </c>
      <c r="P122" s="5">
        <v>2441713174000</v>
      </c>
    </row>
    <row r="123" spans="3:16" ht="15.5" x14ac:dyDescent="0.35">
      <c r="C123" t="s">
        <v>257</v>
      </c>
      <c r="D123" s="5">
        <v>367855000000</v>
      </c>
      <c r="E123" s="5">
        <v>325468000000</v>
      </c>
      <c r="F123" s="5">
        <v>325468000000</v>
      </c>
      <c r="G123" s="5">
        <v>325468000000</v>
      </c>
      <c r="I123" s="5">
        <v>325468000000</v>
      </c>
      <c r="J123" s="5">
        <v>283322000000</v>
      </c>
      <c r="K123" s="5">
        <v>243115000000</v>
      </c>
      <c r="L123" s="5">
        <v>225265801000</v>
      </c>
      <c r="M123" s="5">
        <v>156212240000</v>
      </c>
      <c r="N123" s="5">
        <v>149575792000</v>
      </c>
      <c r="O123" s="5">
        <v>97967950000</v>
      </c>
      <c r="P123" s="5">
        <v>97967950000</v>
      </c>
    </row>
    <row r="124" spans="3:16" ht="15.5" x14ac:dyDescent="0.35">
      <c r="C124" t="s">
        <v>258</v>
      </c>
      <c r="D124" s="5">
        <v>1922709000000</v>
      </c>
      <c r="E124" s="5">
        <v>3475993000000</v>
      </c>
      <c r="F124" s="5">
        <v>2930935000000</v>
      </c>
      <c r="G124" s="5">
        <v>2353351000000</v>
      </c>
      <c r="I124" s="5">
        <v>2930935000000</v>
      </c>
      <c r="J124" s="5">
        <v>2919255000000</v>
      </c>
      <c r="K124" s="5">
        <v>2356072000000</v>
      </c>
      <c r="L124" s="5">
        <v>2130811736000</v>
      </c>
      <c r="M124" s="5">
        <v>1381071227000</v>
      </c>
      <c r="N124" s="5">
        <v>3132880977000</v>
      </c>
      <c r="O124" s="5">
        <v>2747159378000</v>
      </c>
      <c r="P124" s="5">
        <v>2343745224000</v>
      </c>
    </row>
    <row r="125" spans="3:16" ht="15.5" x14ac:dyDescent="0.35">
      <c r="C125" t="s">
        <v>259</v>
      </c>
      <c r="D125" s="5">
        <v>2290564000000</v>
      </c>
      <c r="E125" s="5">
        <v>3801461000000</v>
      </c>
      <c r="F125" s="5">
        <v>3256403000000</v>
      </c>
      <c r="G125" s="5">
        <v>2678819000000</v>
      </c>
      <c r="I125" s="5">
        <v>3256403000000</v>
      </c>
      <c r="J125" s="5">
        <v>3202577000000</v>
      </c>
      <c r="K125" s="5">
        <v>2599187000000</v>
      </c>
      <c r="L125" s="5">
        <v>2356077537000</v>
      </c>
      <c r="M125" s="5">
        <v>1537283467000</v>
      </c>
      <c r="N125" s="5">
        <v>3282456769000</v>
      </c>
      <c r="O125" s="5">
        <v>2845127328000</v>
      </c>
      <c r="P125" s="5">
        <v>2441713174000</v>
      </c>
    </row>
    <row r="126" spans="3:16" ht="15.5" x14ac:dyDescent="0.35">
      <c r="C126" t="s">
        <v>10</v>
      </c>
      <c r="D126" s="5">
        <v>32051309000000</v>
      </c>
      <c r="E126" s="5">
        <v>33658861000000</v>
      </c>
      <c r="F126" s="5">
        <v>33351201000000</v>
      </c>
      <c r="G126" s="5">
        <v>32862936000000</v>
      </c>
      <c r="I126" s="5">
        <v>33351201000000</v>
      </c>
      <c r="J126" s="5">
        <v>33386694000000</v>
      </c>
      <c r="K126" s="5">
        <v>34118352000000</v>
      </c>
      <c r="L126" s="5">
        <v>33807433710000</v>
      </c>
      <c r="M126" s="5">
        <v>33645609820000</v>
      </c>
      <c r="N126" s="5">
        <v>8163147496000</v>
      </c>
      <c r="O126" s="5">
        <v>7731297165000</v>
      </c>
      <c r="P126" s="5">
        <v>2885897668000</v>
      </c>
    </row>
    <row r="127" spans="3:16" ht="15.5" x14ac:dyDescent="0.35">
      <c r="C127" t="s">
        <v>132</v>
      </c>
      <c r="D127" s="5">
        <v>60105879000000</v>
      </c>
      <c r="E127" s="5">
        <v>60563227000000</v>
      </c>
      <c r="F127" s="5">
        <v>58350129000000</v>
      </c>
      <c r="G127" s="5">
        <v>58046098000000</v>
      </c>
      <c r="I127" s="5">
        <v>58350129000000</v>
      </c>
      <c r="J127" s="5">
        <v>58139702000000</v>
      </c>
      <c r="K127" s="5">
        <v>57278715000000</v>
      </c>
      <c r="L127" s="5">
        <v>56071558764000</v>
      </c>
      <c r="M127" s="5">
        <v>57728318286000</v>
      </c>
      <c r="N127" s="5">
        <v>25285211943000</v>
      </c>
      <c r="O127" s="5">
        <v>20091171218000</v>
      </c>
      <c r="P127" s="5">
        <v>13053224264000</v>
      </c>
    </row>
    <row r="128" spans="3:16" ht="15.5" x14ac:dyDescent="0.35">
      <c r="C128" t="s">
        <v>133</v>
      </c>
      <c r="D128" s="5">
        <v>83559677444</v>
      </c>
      <c r="E128" s="5">
        <v>83559677444</v>
      </c>
      <c r="F128" s="5">
        <v>83559677444</v>
      </c>
      <c r="G128" s="5">
        <v>83559636343</v>
      </c>
      <c r="I128" s="5">
        <v>83559677444</v>
      </c>
      <c r="J128" s="5">
        <v>83559636344</v>
      </c>
      <c r="K128" s="5">
        <v>83552719544</v>
      </c>
      <c r="L128" s="5">
        <v>83539294344</v>
      </c>
      <c r="M128" s="5">
        <v>83515452844</v>
      </c>
      <c r="N128" s="5">
        <v>2161638132</v>
      </c>
      <c r="O128" s="5">
        <v>2161638132</v>
      </c>
      <c r="P128" s="5">
        <v>212576289</v>
      </c>
    </row>
    <row r="130" spans="2:16" ht="15.5" x14ac:dyDescent="0.35">
      <c r="B130" t="s">
        <v>134</v>
      </c>
      <c r="C130" t="s">
        <v>135</v>
      </c>
      <c r="D130" s="5">
        <v>624585000000</v>
      </c>
      <c r="E130" s="5">
        <v>4002587000000</v>
      </c>
      <c r="F130" s="5">
        <v>1098174000000</v>
      </c>
      <c r="G130" s="5">
        <v>944806000000</v>
      </c>
      <c r="I130" s="5">
        <v>6776465000000</v>
      </c>
      <c r="J130" s="5">
        <v>6632221000000</v>
      </c>
      <c r="K130" s="5">
        <v>5206963000000</v>
      </c>
      <c r="L130" s="5">
        <v>6019653586000</v>
      </c>
      <c r="M130" s="5">
        <v>5363187168000</v>
      </c>
      <c r="N130" s="5">
        <v>3864723133000</v>
      </c>
      <c r="O130" s="5">
        <v>1666739951000</v>
      </c>
      <c r="P130" s="5">
        <v>320011143000</v>
      </c>
    </row>
    <row r="131" spans="2:16" ht="15.5" x14ac:dyDescent="0.35">
      <c r="C131" t="s">
        <v>316</v>
      </c>
      <c r="D131" s="5">
        <v>1494320000000</v>
      </c>
      <c r="E131" s="5">
        <v>5877839000000</v>
      </c>
      <c r="F131" s="5">
        <v>1643327000000</v>
      </c>
      <c r="G131" s="5">
        <v>1825241000000</v>
      </c>
      <c r="I131" s="5">
        <v>10952445000000</v>
      </c>
      <c r="J131" s="5">
        <v>9928237000000</v>
      </c>
      <c r="K131" s="5">
        <v>9042136000000</v>
      </c>
      <c r="L131" s="5">
        <v>8073655581000</v>
      </c>
      <c r="M131" s="5">
        <v>7720072742000</v>
      </c>
      <c r="N131" s="5">
        <v>5998575488000</v>
      </c>
      <c r="O131" s="5">
        <v>5691397874000</v>
      </c>
      <c r="P131" s="5">
        <v>3212520950000</v>
      </c>
    </row>
    <row r="132" spans="2:16" ht="15.5" x14ac:dyDescent="0.35">
      <c r="C132" t="s">
        <v>788</v>
      </c>
      <c r="D132" s="5">
        <v>21880000000</v>
      </c>
      <c r="E132" s="5">
        <v>12799000000</v>
      </c>
      <c r="F132" s="5">
        <v>3342000000</v>
      </c>
      <c r="G132" s="5">
        <v>4000000000</v>
      </c>
      <c r="I132" s="5">
        <v>42453000000</v>
      </c>
      <c r="J132" s="5">
        <v>36201000000</v>
      </c>
      <c r="K132" s="5">
        <v>144373000000</v>
      </c>
      <c r="L132" s="5">
        <v>329655419000</v>
      </c>
      <c r="M132" s="5">
        <v>75411795000</v>
      </c>
      <c r="N132" s="5">
        <v>39658751000</v>
      </c>
      <c r="O132" s="5">
        <v>45072391000</v>
      </c>
      <c r="P132" s="5">
        <v>19786293000</v>
      </c>
    </row>
    <row r="133" spans="2:16" ht="15.5" x14ac:dyDescent="0.35">
      <c r="C133" t="s">
        <v>521</v>
      </c>
      <c r="D133" s="5">
        <v>-777950000000</v>
      </c>
      <c r="E133" s="5">
        <v>-1402496000000</v>
      </c>
      <c r="F133" s="5">
        <v>-391066000000</v>
      </c>
      <c r="G133" s="5">
        <v>-793663000000</v>
      </c>
      <c r="I133" s="5">
        <v>-3397246000000</v>
      </c>
      <c r="J133" s="5">
        <v>-3082540000000</v>
      </c>
      <c r="K133" s="5">
        <v>-3447069000000</v>
      </c>
      <c r="L133" s="5">
        <v>-3841936955000</v>
      </c>
      <c r="M133" s="5">
        <v>-3310938497000</v>
      </c>
      <c r="N133" s="5">
        <v>-2497032486000</v>
      </c>
      <c r="O133" s="5">
        <v>-3918188053000</v>
      </c>
      <c r="P133" s="5">
        <v>-3239459194000</v>
      </c>
    </row>
    <row r="134" spans="2:16" ht="15.5" x14ac:dyDescent="0.35">
      <c r="C134" t="s">
        <v>519</v>
      </c>
    </row>
    <row r="135" spans="2:16" ht="15.5" x14ac:dyDescent="0.35">
      <c r="C135" t="s">
        <v>789</v>
      </c>
      <c r="G135" s="5">
        <v>31940000000</v>
      </c>
      <c r="I135" s="5">
        <v>72629000000</v>
      </c>
      <c r="J135" s="5">
        <v>480364000000</v>
      </c>
      <c r="K135" s="5">
        <v>132897000000</v>
      </c>
      <c r="L135" s="5">
        <v>1835639284000</v>
      </c>
      <c r="M135" s="5">
        <v>1177966301000</v>
      </c>
      <c r="N135" s="5">
        <v>648141082000</v>
      </c>
      <c r="O135" s="5">
        <v>135978192000</v>
      </c>
      <c r="P135" s="5">
        <v>574521011000</v>
      </c>
    </row>
    <row r="136" spans="2:16" ht="15.5" x14ac:dyDescent="0.35">
      <c r="C136" t="s">
        <v>363</v>
      </c>
      <c r="D136" s="5">
        <v>-113526000000</v>
      </c>
      <c r="E136" s="5">
        <v>-484931000000</v>
      </c>
      <c r="F136" s="5">
        <v>-157251000000</v>
      </c>
      <c r="G136" s="5">
        <v>-122513000000</v>
      </c>
      <c r="I136" s="5">
        <v>-893051000000</v>
      </c>
      <c r="J136" s="5">
        <v>-721108000000</v>
      </c>
      <c r="K136" s="5">
        <v>-652612000000</v>
      </c>
      <c r="L136" s="5">
        <v>-364211362000</v>
      </c>
      <c r="M136" s="5">
        <v>-281373998000</v>
      </c>
      <c r="N136" s="5">
        <v>-314583466000</v>
      </c>
      <c r="O136" s="5">
        <v>-282804845000</v>
      </c>
      <c r="P136" s="5">
        <v>-231672671000</v>
      </c>
    </row>
    <row r="137" spans="2:16" ht="15.5" x14ac:dyDescent="0.35">
      <c r="C137" t="s">
        <v>152</v>
      </c>
      <c r="D137" s="5">
        <v>-139000000</v>
      </c>
      <c r="E137" s="5">
        <v>-624000000</v>
      </c>
      <c r="F137" s="5">
        <v>-178000000</v>
      </c>
      <c r="G137" s="5">
        <v>-199000000</v>
      </c>
      <c r="I137" s="5">
        <v>-765000000</v>
      </c>
      <c r="J137" s="5">
        <v>-8933000000</v>
      </c>
      <c r="K137" s="5">
        <v>-12762000000</v>
      </c>
      <c r="L137" s="5">
        <v>-13148381000</v>
      </c>
      <c r="M137" s="5">
        <v>-17951175000</v>
      </c>
      <c r="N137" s="5">
        <v>-10036236000</v>
      </c>
      <c r="O137" s="5">
        <v>-4715608000</v>
      </c>
      <c r="P137" s="5">
        <v>-15685246000</v>
      </c>
    </row>
    <row r="138" spans="2:16" ht="15.5" x14ac:dyDescent="0.35">
      <c r="C138" t="s">
        <v>144</v>
      </c>
      <c r="D138" s="5">
        <v>-1188596000000</v>
      </c>
      <c r="E138" s="5">
        <v>-1365075000000</v>
      </c>
      <c r="F138" s="5">
        <v>-222187000000</v>
      </c>
      <c r="G138" s="5">
        <v>-2538824000000</v>
      </c>
      <c r="I138" s="5">
        <v>-4513812000000</v>
      </c>
      <c r="J138" s="5">
        <v>-3436111000000</v>
      </c>
      <c r="K138" s="5">
        <v>-4108316000000</v>
      </c>
      <c r="L138" s="5">
        <v>-7920776783000</v>
      </c>
      <c r="M138" s="5">
        <v>25851027456000</v>
      </c>
      <c r="N138" s="5">
        <v>1485164310000</v>
      </c>
      <c r="O138" s="5">
        <v>4635161468000</v>
      </c>
      <c r="P138" s="5">
        <v>208489904000</v>
      </c>
    </row>
    <row r="139" spans="2:16" ht="15.5" x14ac:dyDescent="0.35">
      <c r="C139" t="s">
        <v>145</v>
      </c>
      <c r="D139" s="5">
        <v>-319529000000</v>
      </c>
      <c r="E139" s="5">
        <v>-410549000000</v>
      </c>
      <c r="F139" s="5">
        <v>-899610000000</v>
      </c>
      <c r="G139" s="5">
        <v>-542054000000</v>
      </c>
      <c r="I139" s="5">
        <v>-2250538000000</v>
      </c>
      <c r="J139" s="5">
        <v>-3489876000000</v>
      </c>
      <c r="K139" s="5">
        <v>-6555803000000</v>
      </c>
      <c r="L139" s="5">
        <v>-10893296640000</v>
      </c>
      <c r="M139" s="5">
        <v>-12597047043000</v>
      </c>
      <c r="N139" s="5">
        <v>-5181319397000</v>
      </c>
      <c r="O139" s="5">
        <v>-6294622538000</v>
      </c>
      <c r="P139" s="5">
        <v>-1401094870000</v>
      </c>
    </row>
    <row r="140" spans="2:16" ht="15.5" x14ac:dyDescent="0.35">
      <c r="C140" t="s">
        <v>146</v>
      </c>
      <c r="D140" s="5">
        <v>-274356000000</v>
      </c>
      <c r="E140" s="5">
        <v>-407987000000</v>
      </c>
      <c r="F140" s="5">
        <v>-880350000000</v>
      </c>
      <c r="G140" s="5">
        <v>-533904000000</v>
      </c>
      <c r="I140" s="5">
        <v>-2177951000000</v>
      </c>
      <c r="J140" s="5">
        <v>-2879105000000</v>
      </c>
      <c r="K140" s="5">
        <v>-6339542000000</v>
      </c>
      <c r="L140" s="5">
        <v>-10481849178000</v>
      </c>
      <c r="M140" s="5">
        <v>-12405658807000</v>
      </c>
      <c r="N140" s="5">
        <v>-4602047224000</v>
      </c>
      <c r="O140" s="5">
        <v>-4467523471000</v>
      </c>
      <c r="P140" s="5">
        <v>-1356957006000</v>
      </c>
    </row>
    <row r="141" spans="2:16" ht="15.5" x14ac:dyDescent="0.35">
      <c r="C141" t="s">
        <v>790</v>
      </c>
      <c r="J141" s="5">
        <v>145634000000</v>
      </c>
      <c r="M141" s="5">
        <v>36454778000</v>
      </c>
    </row>
    <row r="142" spans="2:16" ht="15.5" x14ac:dyDescent="0.35">
      <c r="C142" t="s">
        <v>323</v>
      </c>
      <c r="D142" s="5">
        <v>-22665000000</v>
      </c>
      <c r="E142" s="5">
        <v>-2441000000</v>
      </c>
      <c r="F142" s="5">
        <v>-18239000000</v>
      </c>
      <c r="G142" s="5">
        <v>-6297000000</v>
      </c>
      <c r="I142" s="5">
        <v>-50747000000</v>
      </c>
      <c r="J142" s="5">
        <v>-127613000000</v>
      </c>
      <c r="K142" s="5">
        <v>-18216000000</v>
      </c>
      <c r="L142" s="5">
        <v>-136943057000</v>
      </c>
      <c r="M142" s="5">
        <v>-129295506000</v>
      </c>
      <c r="N142" s="5">
        <v>-55564328000</v>
      </c>
      <c r="O142" s="5">
        <v>-32321939000</v>
      </c>
      <c r="P142" s="5">
        <v>-40082564000</v>
      </c>
    </row>
    <row r="143" spans="2:16" ht="15.5" x14ac:dyDescent="0.35">
      <c r="C143" t="s">
        <v>791</v>
      </c>
      <c r="F143" s="5">
        <v>-50000000000</v>
      </c>
      <c r="I143" s="5">
        <v>-50000000000</v>
      </c>
      <c r="J143" s="5">
        <v>-150000000000</v>
      </c>
      <c r="K143" s="5">
        <v>-200000000000</v>
      </c>
    </row>
    <row r="144" spans="2:16" ht="15.5" x14ac:dyDescent="0.35">
      <c r="C144" t="s">
        <v>792</v>
      </c>
      <c r="G144" s="5">
        <v>5894000000</v>
      </c>
      <c r="K144" s="5">
        <v>200000000000</v>
      </c>
    </row>
    <row r="145" spans="3:16" ht="15.5" x14ac:dyDescent="0.35">
      <c r="C145" t="s">
        <v>793</v>
      </c>
      <c r="F145" s="5">
        <v>44106000000</v>
      </c>
      <c r="I145" s="5">
        <v>44106000000</v>
      </c>
      <c r="J145" s="5">
        <v>226469000000</v>
      </c>
      <c r="K145" s="5">
        <v>20303000000</v>
      </c>
      <c r="L145" s="5">
        <v>-200000000000</v>
      </c>
    </row>
    <row r="146" spans="3:16" ht="15.5" x14ac:dyDescent="0.35">
      <c r="C146" t="s">
        <v>147</v>
      </c>
      <c r="D146" s="5">
        <v>-22508000000</v>
      </c>
      <c r="E146" s="5">
        <v>-121000000</v>
      </c>
      <c r="F146" s="5">
        <v>-1021000000</v>
      </c>
      <c r="G146" s="5">
        <v>-1853000000</v>
      </c>
      <c r="I146" s="5">
        <v>-15946000000</v>
      </c>
      <c r="J146" s="5">
        <v>-55261000000</v>
      </c>
      <c r="K146" s="5">
        <v>-218348000000</v>
      </c>
      <c r="L146" s="5">
        <v>-74504405000</v>
      </c>
      <c r="M146" s="5">
        <v>-39963299000</v>
      </c>
      <c r="N146" s="5">
        <v>-523707845000</v>
      </c>
      <c r="O146" s="5">
        <v>-681677128000</v>
      </c>
      <c r="P146" s="5">
        <v>-4055300000</v>
      </c>
    </row>
    <row r="147" spans="3:16" ht="15.5" x14ac:dyDescent="0.35">
      <c r="C147" t="s">
        <v>794</v>
      </c>
    </row>
    <row r="148" spans="3:16" ht="15.5" x14ac:dyDescent="0.35">
      <c r="C148" t="s">
        <v>795</v>
      </c>
      <c r="F148" s="5">
        <v>5894000000</v>
      </c>
      <c r="G148" s="5">
        <v>-5894000000</v>
      </c>
    </row>
    <row r="149" spans="3:16" ht="15.5" x14ac:dyDescent="0.35">
      <c r="C149" t="s">
        <v>796</v>
      </c>
      <c r="J149" s="5">
        <v>-650000000000</v>
      </c>
      <c r="M149" s="5">
        <v>-58584209000</v>
      </c>
      <c r="O149" s="5">
        <v>-1113100000000</v>
      </c>
    </row>
    <row r="150" spans="3:16" ht="15.5" x14ac:dyDescent="0.35">
      <c r="C150" t="s">
        <v>153</v>
      </c>
      <c r="D150" s="5">
        <v>-1188596000000</v>
      </c>
      <c r="E150" s="5">
        <v>-1365075000000</v>
      </c>
      <c r="F150" s="5">
        <v>-222187000000</v>
      </c>
      <c r="G150" s="5">
        <v>-2538824000000</v>
      </c>
      <c r="I150" s="5">
        <v>-4513812000000</v>
      </c>
      <c r="J150" s="5">
        <v>-3436111000000</v>
      </c>
      <c r="K150" s="5">
        <v>-4108316000000</v>
      </c>
      <c r="L150" s="5">
        <v>-7920776783000</v>
      </c>
      <c r="M150" s="5">
        <v>25851027456000</v>
      </c>
      <c r="N150" s="5">
        <v>1485164310000</v>
      </c>
      <c r="O150" s="5">
        <v>4635161468000</v>
      </c>
      <c r="P150" s="5">
        <v>208489904000</v>
      </c>
    </row>
    <row r="151" spans="3:16" ht="15.5" x14ac:dyDescent="0.35">
      <c r="C151" t="s">
        <v>797</v>
      </c>
      <c r="M151" s="5">
        <v>6999999999000</v>
      </c>
      <c r="O151" s="5">
        <v>4443861002000</v>
      </c>
    </row>
    <row r="152" spans="3:16" ht="15.5" x14ac:dyDescent="0.35">
      <c r="C152" t="s">
        <v>723</v>
      </c>
      <c r="M152" s="5">
        <v>18463293445000</v>
      </c>
    </row>
    <row r="153" spans="3:16" ht="15.5" x14ac:dyDescent="0.35">
      <c r="C153" t="s">
        <v>757</v>
      </c>
      <c r="D153" s="5">
        <v>1150000000000</v>
      </c>
      <c r="E153" s="5">
        <v>600000000000</v>
      </c>
      <c r="F153" s="5">
        <v>600000000000</v>
      </c>
      <c r="I153" s="5">
        <v>3600000000000</v>
      </c>
      <c r="J153" s="5">
        <v>6441000000000</v>
      </c>
      <c r="K153" s="5">
        <v>5650000000000</v>
      </c>
      <c r="L153" s="5">
        <v>4300000000000</v>
      </c>
    </row>
    <row r="154" spans="3:16" ht="15.5" x14ac:dyDescent="0.35">
      <c r="C154" t="s">
        <v>756</v>
      </c>
      <c r="D154" s="5">
        <v>-1000000000000</v>
      </c>
      <c r="E154" s="5">
        <v>-400000000000</v>
      </c>
      <c r="F154" s="5">
        <v>-1019000000000</v>
      </c>
      <c r="G154" s="5">
        <v>-200000000000</v>
      </c>
      <c r="I154" s="5">
        <v>-7419000000000</v>
      </c>
      <c r="J154" s="5">
        <v>-5672000000000</v>
      </c>
      <c r="K154" s="5">
        <v>-5500000000000</v>
      </c>
      <c r="L154" s="5">
        <v>-1000000000000</v>
      </c>
    </row>
    <row r="155" spans="3:16" ht="15.5" x14ac:dyDescent="0.35">
      <c r="C155" t="s">
        <v>798</v>
      </c>
      <c r="F155" s="5">
        <v>-250240000000</v>
      </c>
      <c r="I155" s="5">
        <v>-250240000000</v>
      </c>
    </row>
    <row r="156" spans="3:16" ht="15.5" x14ac:dyDescent="0.35">
      <c r="C156" t="s">
        <v>799</v>
      </c>
      <c r="J156" s="5">
        <v>250240000000</v>
      </c>
    </row>
    <row r="157" spans="3:16" ht="15.5" x14ac:dyDescent="0.35">
      <c r="C157" t="s">
        <v>800</v>
      </c>
      <c r="K157" s="5">
        <v>550000000000</v>
      </c>
    </row>
    <row r="158" spans="3:16" ht="15.5" x14ac:dyDescent="0.35">
      <c r="C158" t="s">
        <v>801</v>
      </c>
      <c r="J158" s="5">
        <v>-550000000000</v>
      </c>
    </row>
    <row r="159" spans="3:16" ht="15.5" x14ac:dyDescent="0.35">
      <c r="C159" t="s">
        <v>487</v>
      </c>
      <c r="G159" s="5">
        <v>-2065526000000</v>
      </c>
      <c r="I159" s="5">
        <v>-2065526000000</v>
      </c>
      <c r="J159" s="5">
        <v>-1504281000000</v>
      </c>
      <c r="K159" s="5">
        <v>-1767219000000</v>
      </c>
      <c r="L159" s="5">
        <v>-966273789000</v>
      </c>
      <c r="M159" s="5">
        <v>-2181039874000</v>
      </c>
      <c r="N159" s="5">
        <v>-103215683000</v>
      </c>
      <c r="O159" s="5">
        <v>-89926562000</v>
      </c>
      <c r="P159" s="5">
        <v>-81478678000</v>
      </c>
    </row>
    <row r="160" spans="3:16" ht="15.5" x14ac:dyDescent="0.35">
      <c r="C160" t="s">
        <v>802</v>
      </c>
    </row>
    <row r="161" spans="2:16" ht="15.5" x14ac:dyDescent="0.35">
      <c r="C161" t="s">
        <v>613</v>
      </c>
      <c r="F161" s="5">
        <v>24000000</v>
      </c>
      <c r="I161" s="5">
        <v>24000000</v>
      </c>
      <c r="J161" s="5">
        <v>4035000000</v>
      </c>
      <c r="K161" s="5">
        <v>8366000000</v>
      </c>
      <c r="L161" s="5">
        <v>17165880000</v>
      </c>
    </row>
    <row r="162" spans="2:16" ht="15.5" x14ac:dyDescent="0.35">
      <c r="C162" t="s">
        <v>512</v>
      </c>
      <c r="D162" s="5">
        <v>-585452000000</v>
      </c>
      <c r="E162" s="5">
        <v>-471498000000</v>
      </c>
      <c r="F162" s="5">
        <v>-811573000000</v>
      </c>
      <c r="G162" s="5">
        <v>-685588000000</v>
      </c>
      <c r="I162" s="5">
        <v>-2469026000000</v>
      </c>
      <c r="J162" s="5">
        <v>-1803537000000</v>
      </c>
      <c r="K162" s="5">
        <v>-1815301000000</v>
      </c>
      <c r="L162" s="5">
        <v>-2607429136000</v>
      </c>
      <c r="M162" s="5">
        <v>-2332383896000</v>
      </c>
      <c r="N162" s="5">
        <v>-1436207757000</v>
      </c>
    </row>
    <row r="163" spans="2:16" ht="15.5" x14ac:dyDescent="0.35">
      <c r="C163" t="s">
        <v>338</v>
      </c>
    </row>
    <row r="164" spans="2:16" ht="15.5" x14ac:dyDescent="0.35">
      <c r="C164" t="s">
        <v>339</v>
      </c>
      <c r="N164" s="5">
        <v>-141850000</v>
      </c>
      <c r="O164" s="5">
        <v>-61703419000</v>
      </c>
      <c r="P164" s="5">
        <v>-10113283000</v>
      </c>
    </row>
    <row r="165" spans="2:16" ht="15.5" x14ac:dyDescent="0.35">
      <c r="C165" t="s">
        <v>803</v>
      </c>
      <c r="D165" s="5">
        <v>-111105000000</v>
      </c>
      <c r="E165" s="5">
        <v>-237665000000</v>
      </c>
      <c r="F165" s="5">
        <v>-79015000000</v>
      </c>
      <c r="I165" s="5">
        <v>-79015000000</v>
      </c>
      <c r="J165" s="5">
        <v>-705437000000</v>
      </c>
      <c r="K165" s="5">
        <v>-30940000000</v>
      </c>
      <c r="L165" s="5">
        <v>-681215455000</v>
      </c>
    </row>
    <row r="166" spans="2:16" ht="15.5" x14ac:dyDescent="0.35">
      <c r="C166" t="s">
        <v>141</v>
      </c>
      <c r="D166" s="5">
        <v>-237943000000</v>
      </c>
      <c r="E166" s="5">
        <v>-242882000000</v>
      </c>
      <c r="F166" s="5">
        <v>-279663000000</v>
      </c>
      <c r="G166" s="5">
        <v>-318144000000</v>
      </c>
      <c r="I166" s="5">
        <v>-1175661000000</v>
      </c>
      <c r="J166" s="5">
        <v>-1197851000000</v>
      </c>
      <c r="K166" s="5">
        <v>-1183167000000</v>
      </c>
      <c r="L166" s="5">
        <v>-892788767000</v>
      </c>
      <c r="M166" s="5">
        <v>-827400150000</v>
      </c>
      <c r="N166" s="5">
        <v>-576088079000</v>
      </c>
      <c r="O166" s="5">
        <v>-773775748000</v>
      </c>
      <c r="P166" s="5">
        <v>-541093729000</v>
      </c>
    </row>
    <row r="167" spans="2:16" ht="15.5" x14ac:dyDescent="0.35">
      <c r="C167" t="s">
        <v>163</v>
      </c>
      <c r="D167" s="5">
        <v>-883540000000</v>
      </c>
      <c r="E167" s="5">
        <v>2226963000000</v>
      </c>
      <c r="F167" s="5">
        <v>-23623000000</v>
      </c>
      <c r="G167" s="5">
        <v>-2136072000000</v>
      </c>
      <c r="I167" s="5">
        <v>12115000000</v>
      </c>
      <c r="J167" s="5">
        <v>-293766000000</v>
      </c>
      <c r="K167" s="5">
        <v>-5457156000000</v>
      </c>
      <c r="L167" s="5">
        <v>-12794419837000</v>
      </c>
      <c r="M167" s="5">
        <v>18617167581000</v>
      </c>
      <c r="N167" s="5">
        <v>168568046000</v>
      </c>
      <c r="O167" s="5">
        <v>7278881000</v>
      </c>
      <c r="P167" s="5">
        <v>-872593823000</v>
      </c>
    </row>
    <row r="168" spans="2:16" ht="15.5" x14ac:dyDescent="0.35">
      <c r="C168" t="s">
        <v>804</v>
      </c>
      <c r="O168" s="5">
        <v>24049300000</v>
      </c>
    </row>
    <row r="169" spans="2:16" ht="15.5" x14ac:dyDescent="0.35">
      <c r="C169" t="s">
        <v>164</v>
      </c>
      <c r="E169" s="5">
        <v>608669000000</v>
      </c>
      <c r="I169" s="5">
        <v>596554000000</v>
      </c>
      <c r="J169" s="5">
        <v>890320000000</v>
      </c>
      <c r="K169" s="5">
        <v>6347476000000</v>
      </c>
      <c r="L169" s="5">
        <v>19133193156000</v>
      </c>
      <c r="M169" s="5">
        <v>516025575000</v>
      </c>
      <c r="N169" s="5">
        <v>347457529000</v>
      </c>
      <c r="O169" s="5">
        <v>316129348000</v>
      </c>
      <c r="P169" s="5">
        <v>1188724171000</v>
      </c>
    </row>
    <row r="170" spans="2:16" ht="15.5" x14ac:dyDescent="0.35">
      <c r="C170" t="s">
        <v>166</v>
      </c>
      <c r="D170" s="5">
        <v>-883540000000</v>
      </c>
      <c r="E170" s="5">
        <v>2835632000000</v>
      </c>
      <c r="F170" s="5">
        <v>-23623000000</v>
      </c>
      <c r="G170" s="5">
        <v>-2136072000000</v>
      </c>
      <c r="I170" s="5">
        <v>608669000000</v>
      </c>
      <c r="J170" s="5">
        <v>596554000000</v>
      </c>
      <c r="K170" s="5">
        <v>890320000000</v>
      </c>
      <c r="L170" s="5">
        <v>6338773319000</v>
      </c>
      <c r="M170" s="5">
        <v>19133193156000</v>
      </c>
      <c r="N170" s="5">
        <v>516025575000</v>
      </c>
      <c r="O170" s="5">
        <v>347457529000</v>
      </c>
      <c r="P170" s="5">
        <v>316130348000</v>
      </c>
    </row>
    <row r="172" spans="2:16" ht="15.5" x14ac:dyDescent="0.35">
      <c r="B172" t="s">
        <v>167</v>
      </c>
      <c r="C172" t="s">
        <v>12</v>
      </c>
      <c r="D172" s="5">
        <v>83560000000</v>
      </c>
      <c r="E172" s="5">
        <v>83560000000</v>
      </c>
      <c r="F172" s="5">
        <v>83560000000</v>
      </c>
      <c r="G172" s="5">
        <v>83560000000</v>
      </c>
      <c r="I172" s="5">
        <v>83560000000</v>
      </c>
      <c r="J172" s="5">
        <v>83560000000</v>
      </c>
      <c r="K172" s="5">
        <v>83550000000</v>
      </c>
      <c r="L172" s="5">
        <v>83540000000</v>
      </c>
      <c r="M172" s="5">
        <v>83520000000</v>
      </c>
      <c r="N172" s="5">
        <v>2160000000</v>
      </c>
      <c r="O172" s="5">
        <v>2160000000</v>
      </c>
      <c r="P172" s="5">
        <v>210000000</v>
      </c>
    </row>
    <row r="173" spans="2:16" ht="15.5" x14ac:dyDescent="0.35">
      <c r="C173" t="s">
        <v>168</v>
      </c>
      <c r="D173" s="6">
        <v>6.77</v>
      </c>
      <c r="E173" s="6">
        <v>6.52</v>
      </c>
      <c r="F173" s="6">
        <v>6.91</v>
      </c>
      <c r="G173" s="6">
        <v>5.35</v>
      </c>
    </row>
    <row r="174" spans="2:16" ht="15.5" x14ac:dyDescent="0.35">
      <c r="C174" t="s">
        <v>169</v>
      </c>
      <c r="D174" s="6">
        <v>79.760000000000005</v>
      </c>
      <c r="E174" s="6">
        <v>83.59</v>
      </c>
      <c r="F174" s="6">
        <v>101.3</v>
      </c>
      <c r="G174" s="6">
        <v>108.41</v>
      </c>
    </row>
    <row r="175" spans="2:16" ht="15.5" x14ac:dyDescent="0.35">
      <c r="C175" t="s">
        <v>63</v>
      </c>
      <c r="D175" s="6">
        <v>18.82</v>
      </c>
      <c r="E175" s="6">
        <v>19.850000000000001</v>
      </c>
      <c r="F175" s="6">
        <v>22.04</v>
      </c>
      <c r="G175" s="6">
        <v>21.22</v>
      </c>
    </row>
    <row r="176" spans="2:16" ht="15.5" x14ac:dyDescent="0.35">
      <c r="C176" t="s">
        <v>170</v>
      </c>
      <c r="D176" s="5">
        <v>1987330000000</v>
      </c>
      <c r="E176" s="5">
        <v>1894630000000</v>
      </c>
      <c r="F176" s="5">
        <v>2002920000000</v>
      </c>
      <c r="G176" s="5">
        <v>1908630000000</v>
      </c>
    </row>
    <row r="177" spans="3:7" ht="15.5" x14ac:dyDescent="0.35">
      <c r="C177" t="s">
        <v>171</v>
      </c>
      <c r="D177" s="6">
        <v>9.3999999999999986E-3</v>
      </c>
      <c r="E177" s="6">
        <v>9.0000000000000011E-3</v>
      </c>
      <c r="F177" s="6">
        <v>9.8999999999999991E-3</v>
      </c>
      <c r="G177" s="6">
        <v>7.7000000000000002E-3</v>
      </c>
    </row>
    <row r="178" spans="3:7" ht="15.5" x14ac:dyDescent="0.35">
      <c r="C178" t="s">
        <v>172</v>
      </c>
      <c r="D178" s="6">
        <v>1.77E-2</v>
      </c>
      <c r="E178" s="6">
        <v>1.6200000000000003E-2</v>
      </c>
      <c r="F178" s="6">
        <v>1.7299999999999999E-2</v>
      </c>
      <c r="G178" s="6">
        <v>1.3600000000000001E-2</v>
      </c>
    </row>
    <row r="179" spans="3:7" ht="15.5" x14ac:dyDescent="0.35">
      <c r="C179" t="s">
        <v>173</v>
      </c>
      <c r="D179" s="6">
        <v>2.1099999999999997E-2</v>
      </c>
      <c r="E179" s="6">
        <v>1.9599999999999999E-2</v>
      </c>
      <c r="F179" s="6">
        <v>2.1000000000000001E-2</v>
      </c>
      <c r="G179" s="6">
        <v>2.0299999999999999E-2</v>
      </c>
    </row>
    <row r="180" spans="3:7" ht="15.5" x14ac:dyDescent="0.35">
      <c r="C180" t="s">
        <v>174</v>
      </c>
    </row>
    <row r="181" spans="3:7" ht="15.5" x14ac:dyDescent="0.35">
      <c r="C181" t="s">
        <v>175</v>
      </c>
      <c r="D181" s="5">
        <v>32051000000000</v>
      </c>
      <c r="E181" s="5">
        <v>33659000000000</v>
      </c>
      <c r="F181" s="5">
        <v>33351000000000</v>
      </c>
      <c r="G181" s="5">
        <v>32863000000000</v>
      </c>
    </row>
    <row r="182" spans="3:7" ht="15.5" x14ac:dyDescent="0.35">
      <c r="C182" t="s">
        <v>176</v>
      </c>
      <c r="D182" s="6">
        <v>1.41</v>
      </c>
      <c r="E182" s="6">
        <v>1.35</v>
      </c>
      <c r="F182" s="6">
        <v>1.75</v>
      </c>
      <c r="G182" s="6">
        <v>1.47</v>
      </c>
    </row>
    <row r="183" spans="3:7" ht="15.5" x14ac:dyDescent="0.35">
      <c r="C183" t="s">
        <v>177</v>
      </c>
      <c r="D183" s="6">
        <v>383.57</v>
      </c>
      <c r="E183" s="6">
        <v>402.81</v>
      </c>
      <c r="F183" s="6">
        <v>399.13</v>
      </c>
      <c r="G183" s="6">
        <v>393.29</v>
      </c>
    </row>
    <row r="184" spans="3:7" ht="15.5" x14ac:dyDescent="0.35">
      <c r="C184" t="s">
        <v>178</v>
      </c>
      <c r="D184" s="6">
        <v>1.47</v>
      </c>
      <c r="E184" s="6">
        <v>1.41</v>
      </c>
      <c r="F184" s="6">
        <v>1.83</v>
      </c>
      <c r="G184" s="6">
        <v>1.54</v>
      </c>
    </row>
    <row r="185" spans="3:7" ht="15.5" x14ac:dyDescent="0.35">
      <c r="C185" t="s">
        <v>179</v>
      </c>
      <c r="D185" s="6">
        <v>368.18</v>
      </c>
      <c r="E185" s="6">
        <v>387.37</v>
      </c>
      <c r="F185" s="6">
        <v>383.37</v>
      </c>
      <c r="G185" s="6">
        <v>377.22</v>
      </c>
    </row>
    <row r="186" spans="3:7" ht="15.5" x14ac:dyDescent="0.35">
      <c r="C186" t="s">
        <v>180</v>
      </c>
      <c r="D186" s="5">
        <v>4416000000000</v>
      </c>
      <c r="E186" s="5">
        <v>4477000000000</v>
      </c>
      <c r="F186" s="5">
        <v>4254000000000</v>
      </c>
      <c r="G186" s="5">
        <v>4007000000000</v>
      </c>
    </row>
    <row r="187" spans="3:7" ht="15.5" x14ac:dyDescent="0.35">
      <c r="C187" t="s">
        <v>181</v>
      </c>
      <c r="D187" s="5">
        <v>16575000000000</v>
      </c>
      <c r="E187" s="5">
        <v>16592000000000</v>
      </c>
      <c r="F187" s="5">
        <v>17224000000000</v>
      </c>
      <c r="G187" s="5">
        <v>16766000000000</v>
      </c>
    </row>
    <row r="188" spans="3:7" ht="15.5" x14ac:dyDescent="0.35">
      <c r="C188" t="s">
        <v>182</v>
      </c>
      <c r="D188" s="5">
        <v>32051000000000</v>
      </c>
      <c r="E188" s="5">
        <v>33659000000000</v>
      </c>
      <c r="F188" s="5">
        <v>33351000000000</v>
      </c>
      <c r="G188" s="5">
        <v>32863000000000</v>
      </c>
    </row>
    <row r="189" spans="3:7" ht="15.5" x14ac:dyDescent="0.35">
      <c r="C189" t="s">
        <v>24</v>
      </c>
      <c r="D189" s="5">
        <v>20991000000000</v>
      </c>
      <c r="E189" s="5">
        <v>21069000000000</v>
      </c>
      <c r="F189" s="5">
        <v>21478000000000</v>
      </c>
      <c r="G189" s="5">
        <v>20774000000000</v>
      </c>
    </row>
    <row r="190" spans="3:7" ht="15.5" x14ac:dyDescent="0.35">
      <c r="C190" t="s">
        <v>21</v>
      </c>
      <c r="D190" s="5">
        <v>19038000000000</v>
      </c>
      <c r="E190" s="5">
        <v>18234000000000</v>
      </c>
      <c r="F190" s="5">
        <v>20869000000000</v>
      </c>
      <c r="G190" s="5">
        <v>20141000000000</v>
      </c>
    </row>
    <row r="191" spans="3:7" ht="15.5" x14ac:dyDescent="0.35">
      <c r="C191" t="s">
        <v>183</v>
      </c>
      <c r="D191" s="5">
        <v>-6639000000000</v>
      </c>
      <c r="E191" s="5">
        <v>-4752000000000</v>
      </c>
      <c r="F191" s="5">
        <v>-4449000000000</v>
      </c>
      <c r="G191" s="5">
        <v>-5032000000000</v>
      </c>
    </row>
    <row r="192" spans="3:7" ht="15.5" x14ac:dyDescent="0.35">
      <c r="C192" t="s">
        <v>184</v>
      </c>
      <c r="D192" s="5">
        <v>625000000000</v>
      </c>
      <c r="E192" s="5">
        <v>4003000000000</v>
      </c>
      <c r="F192" s="5">
        <v>1098000000000</v>
      </c>
      <c r="G192" s="5">
        <v>945000000000</v>
      </c>
    </row>
    <row r="193" spans="3:16" ht="15.5" x14ac:dyDescent="0.35">
      <c r="C193" t="s">
        <v>185</v>
      </c>
      <c r="D193" s="5">
        <v>-320000000000</v>
      </c>
      <c r="E193" s="5">
        <v>-411000000000</v>
      </c>
      <c r="F193" s="5">
        <v>-900000000000</v>
      </c>
      <c r="G193" s="5">
        <v>-542000000000</v>
      </c>
    </row>
    <row r="194" spans="3:16" ht="15.5" x14ac:dyDescent="0.35">
      <c r="C194" t="s">
        <v>13</v>
      </c>
      <c r="D194" s="5">
        <v>305000000000</v>
      </c>
      <c r="E194" s="5">
        <v>3592000000000</v>
      </c>
      <c r="F194" s="5">
        <v>199000000000</v>
      </c>
      <c r="G194" s="5">
        <v>403000000000</v>
      </c>
    </row>
    <row r="195" spans="3:16" ht="15.5" x14ac:dyDescent="0.35">
      <c r="C195" t="s">
        <v>16</v>
      </c>
      <c r="D195" s="6">
        <v>3.65</v>
      </c>
      <c r="E195" s="6">
        <v>42.99</v>
      </c>
      <c r="F195" s="6">
        <v>2.38</v>
      </c>
      <c r="G195" s="6">
        <v>4.82</v>
      </c>
    </row>
    <row r="196" spans="3:16" ht="15.5" x14ac:dyDescent="0.35">
      <c r="C196" t="s">
        <v>48</v>
      </c>
      <c r="I196" s="6">
        <v>25.36</v>
      </c>
      <c r="J196" s="6">
        <v>25.22</v>
      </c>
      <c r="K196" s="6">
        <v>24.06</v>
      </c>
      <c r="L196" s="6">
        <v>21.37</v>
      </c>
      <c r="M196" s="6">
        <v>16.54</v>
      </c>
      <c r="N196" s="6">
        <v>278.48</v>
      </c>
      <c r="O196" s="6">
        <v>228.23</v>
      </c>
      <c r="P196" s="6">
        <v>2115.1999999999998</v>
      </c>
    </row>
    <row r="197" spans="3:16" ht="15.5" x14ac:dyDescent="0.35">
      <c r="C197" t="s">
        <v>62</v>
      </c>
      <c r="I197" s="6">
        <v>27.6</v>
      </c>
      <c r="J197" s="6">
        <v>25.57</v>
      </c>
      <c r="K197" s="6">
        <v>29.3</v>
      </c>
      <c r="L197" s="6">
        <v>37.44</v>
      </c>
      <c r="M197" s="6">
        <v>50.18</v>
      </c>
      <c r="N197" s="5">
        <v>0</v>
      </c>
      <c r="O197" s="5">
        <v>0</v>
      </c>
      <c r="P197" s="5">
        <v>0</v>
      </c>
    </row>
    <row r="198" spans="3:16" ht="15.5" x14ac:dyDescent="0.35">
      <c r="C198" t="s">
        <v>65</v>
      </c>
      <c r="I198" s="6">
        <v>6.14</v>
      </c>
      <c r="J198" s="6">
        <v>5.79</v>
      </c>
      <c r="K198" s="6">
        <v>6.78</v>
      </c>
      <c r="L198" s="6">
        <v>8.65</v>
      </c>
      <c r="M198" s="6">
        <v>10.09</v>
      </c>
      <c r="N198" s="5">
        <v>0</v>
      </c>
      <c r="O198" s="5">
        <v>0</v>
      </c>
      <c r="P198" s="5">
        <v>0</v>
      </c>
    </row>
    <row r="199" spans="3:16" ht="15.5" x14ac:dyDescent="0.35">
      <c r="C199" t="s">
        <v>186</v>
      </c>
      <c r="I199" s="5">
        <v>7771850000000</v>
      </c>
      <c r="J199" s="5">
        <v>7698160000000</v>
      </c>
      <c r="K199" s="5">
        <v>6974930000000</v>
      </c>
      <c r="L199" s="5">
        <v>6166390000000</v>
      </c>
      <c r="M199" s="5">
        <v>5198000000000</v>
      </c>
      <c r="N199" s="5">
        <v>3852350000000</v>
      </c>
      <c r="O199" s="5">
        <v>2486290000000</v>
      </c>
      <c r="P199" s="5">
        <v>2146020000000</v>
      </c>
    </row>
    <row r="200" spans="3:16" ht="15.5" x14ac:dyDescent="0.35">
      <c r="C200" t="s">
        <v>187</v>
      </c>
      <c r="I200" s="6">
        <v>3.6299999999999999E-2</v>
      </c>
      <c r="J200" s="6">
        <v>3.6299999999999999E-2</v>
      </c>
      <c r="K200" s="6">
        <v>3.5099999999999999E-2</v>
      </c>
      <c r="L200" s="6">
        <v>3.1800000000000002E-2</v>
      </c>
      <c r="M200" s="6">
        <v>2.3900000000000001E-2</v>
      </c>
      <c r="N200" s="6">
        <v>2.3799999999999998E-2</v>
      </c>
      <c r="O200" s="6">
        <v>2.46E-2</v>
      </c>
      <c r="P200" s="6">
        <v>3.44E-2</v>
      </c>
    </row>
    <row r="201" spans="3:16" ht="15.5" x14ac:dyDescent="0.35">
      <c r="C201" t="s">
        <v>188</v>
      </c>
      <c r="I201" s="6">
        <v>6.3500000000000001E-2</v>
      </c>
      <c r="J201" s="6">
        <v>6.3099999999999989E-2</v>
      </c>
      <c r="K201" s="6">
        <v>5.8899999999999994E-2</v>
      </c>
      <c r="L201" s="6">
        <v>5.28E-2</v>
      </c>
      <c r="M201" s="6">
        <v>4.0999999999999995E-2</v>
      </c>
      <c r="N201" s="6">
        <v>7.3700000000000002E-2</v>
      </c>
      <c r="O201" s="6">
        <v>6.3799999999999996E-2</v>
      </c>
      <c r="P201" s="6">
        <v>0.15579999999999999</v>
      </c>
    </row>
    <row r="202" spans="3:16" ht="15.5" x14ac:dyDescent="0.35">
      <c r="C202" t="s">
        <v>189</v>
      </c>
      <c r="I202" s="6">
        <v>8.5900000000000004E-2</v>
      </c>
      <c r="J202" s="6">
        <v>9.0800000000000006E-2</v>
      </c>
      <c r="K202" s="6">
        <v>7.9899999999999999E-2</v>
      </c>
      <c r="L202" s="6">
        <v>6.4899999999999999E-2</v>
      </c>
      <c r="M202" s="6">
        <v>7.9199999999999993E-2</v>
      </c>
      <c r="N202" s="6">
        <v>0.1026</v>
      </c>
      <c r="O202" s="6">
        <v>0.1074</v>
      </c>
      <c r="P202" s="6">
        <v>0.25309999999999999</v>
      </c>
    </row>
    <row r="203" spans="3:16" ht="15.5" x14ac:dyDescent="0.35">
      <c r="C203" t="s">
        <v>190</v>
      </c>
    </row>
    <row r="204" spans="3:16" ht="15.5" x14ac:dyDescent="0.35">
      <c r="C204" t="s">
        <v>59</v>
      </c>
      <c r="I204" s="6">
        <v>1.75</v>
      </c>
      <c r="J204" s="6">
        <v>1.61</v>
      </c>
      <c r="K204" s="6">
        <v>1.73</v>
      </c>
      <c r="L204" s="6">
        <v>1.98</v>
      </c>
      <c r="M204" s="6">
        <v>2.06</v>
      </c>
      <c r="N204" s="5">
        <v>0</v>
      </c>
      <c r="O204" s="5">
        <v>0</v>
      </c>
      <c r="P204" s="5">
        <v>0</v>
      </c>
    </row>
    <row r="205" spans="3:16" ht="15.5" x14ac:dyDescent="0.35">
      <c r="C205" t="s">
        <v>56</v>
      </c>
      <c r="I205" s="6">
        <v>399.13</v>
      </c>
      <c r="J205" s="6">
        <v>399.56</v>
      </c>
      <c r="K205" s="6">
        <v>408.35</v>
      </c>
      <c r="L205" s="6">
        <v>404.69</v>
      </c>
      <c r="M205" s="6">
        <v>402.87</v>
      </c>
      <c r="N205" s="6">
        <v>3776.37</v>
      </c>
      <c r="O205" s="6">
        <v>3576.59</v>
      </c>
      <c r="P205" s="6">
        <v>13575.82</v>
      </c>
    </row>
    <row r="206" spans="3:16" ht="15.5" x14ac:dyDescent="0.35">
      <c r="C206" t="s">
        <v>191</v>
      </c>
      <c r="I206" s="6">
        <v>1.83</v>
      </c>
      <c r="J206" s="6">
        <v>1.69</v>
      </c>
      <c r="K206" s="6">
        <v>1.81</v>
      </c>
      <c r="L206" s="6">
        <v>2.06</v>
      </c>
      <c r="M206" s="6">
        <v>2.15</v>
      </c>
      <c r="N206" s="5">
        <v>0</v>
      </c>
      <c r="O206" s="5">
        <v>0</v>
      </c>
      <c r="P206" s="5">
        <v>0</v>
      </c>
    </row>
    <row r="207" spans="3:16" ht="15.5" x14ac:dyDescent="0.35">
      <c r="C207" t="s">
        <v>192</v>
      </c>
      <c r="I207" s="6">
        <v>383.37</v>
      </c>
      <c r="J207" s="6">
        <v>382.6</v>
      </c>
      <c r="K207" s="6">
        <v>390.57</v>
      </c>
      <c r="L207" s="6">
        <v>388.06</v>
      </c>
      <c r="M207" s="6">
        <v>385.6</v>
      </c>
      <c r="N207" s="6">
        <v>3044.72</v>
      </c>
      <c r="O207" s="6">
        <v>3035.58</v>
      </c>
      <c r="P207" s="6">
        <v>13240.67</v>
      </c>
    </row>
    <row r="208" spans="3:16" ht="15.5" x14ac:dyDescent="0.35">
      <c r="C208" t="s">
        <v>193</v>
      </c>
      <c r="I208" s="5">
        <v>4254000000000</v>
      </c>
      <c r="J208" s="5">
        <v>8082000000000</v>
      </c>
      <c r="K208" s="5">
        <v>6751000000000</v>
      </c>
      <c r="L208" s="5">
        <v>5908000000000</v>
      </c>
      <c r="M208" s="5">
        <v>2828000000000</v>
      </c>
      <c r="N208" s="5">
        <v>3987000000000</v>
      </c>
      <c r="O208" s="5">
        <v>1676000000000</v>
      </c>
      <c r="P208" s="5">
        <v>817000000000</v>
      </c>
    </row>
    <row r="209" spans="2:16" ht="15.5" x14ac:dyDescent="0.35">
      <c r="C209" t="s">
        <v>194</v>
      </c>
      <c r="I209" s="5">
        <v>17224000000000</v>
      </c>
      <c r="J209" s="5">
        <v>12214000000000</v>
      </c>
      <c r="K209" s="5">
        <v>11794000000000</v>
      </c>
      <c r="L209" s="5">
        <v>11603000000000</v>
      </c>
      <c r="M209" s="5">
        <v>17131000000000</v>
      </c>
      <c r="N209" s="5">
        <v>9446000000000</v>
      </c>
      <c r="O209" s="5">
        <v>7094000000000</v>
      </c>
      <c r="P209" s="5">
        <v>6407000000000</v>
      </c>
    </row>
    <row r="210" spans="2:16" ht="15.5" x14ac:dyDescent="0.35">
      <c r="C210" t="s">
        <v>26</v>
      </c>
      <c r="I210" s="5">
        <v>21478000000000</v>
      </c>
      <c r="J210" s="5">
        <v>20296000000000</v>
      </c>
      <c r="K210" s="5">
        <v>18545000000000</v>
      </c>
      <c r="L210" s="5">
        <v>17511000000000</v>
      </c>
      <c r="M210" s="5">
        <v>19959000000000</v>
      </c>
      <c r="N210" s="5">
        <v>13432000000000</v>
      </c>
      <c r="O210" s="5">
        <v>8770000000000</v>
      </c>
      <c r="P210" s="5">
        <v>7224000000000</v>
      </c>
    </row>
    <row r="211" spans="2:16" ht="15.5" x14ac:dyDescent="0.35">
      <c r="C211" t="s">
        <v>23</v>
      </c>
      <c r="I211" s="5">
        <v>20869000000000</v>
      </c>
      <c r="J211" s="5">
        <v>19699000000000</v>
      </c>
      <c r="K211" s="5">
        <v>17654000000000</v>
      </c>
      <c r="L211" s="5">
        <v>11172000000000</v>
      </c>
      <c r="M211" s="5">
        <v>826000000000</v>
      </c>
      <c r="N211" s="5">
        <v>12916000000000</v>
      </c>
      <c r="O211" s="5">
        <v>8422000000000</v>
      </c>
      <c r="P211" s="5">
        <v>6908000000000</v>
      </c>
    </row>
    <row r="212" spans="2:16" ht="15.5" x14ac:dyDescent="0.35">
      <c r="C212" t="s">
        <v>195</v>
      </c>
      <c r="I212" s="5">
        <v>-4449000000000</v>
      </c>
      <c r="J212" s="5">
        <v>-8839000000000</v>
      </c>
      <c r="K212" s="5">
        <v>-7665000000000</v>
      </c>
      <c r="L212" s="5">
        <v>-2314000000000</v>
      </c>
      <c r="M212" s="5">
        <v>14827000000000</v>
      </c>
      <c r="N212" s="5">
        <v>-4454000000000</v>
      </c>
      <c r="O212" s="5">
        <v>-2055000000000</v>
      </c>
      <c r="P212" s="5">
        <v>-1629000000000</v>
      </c>
    </row>
    <row r="213" spans="2:16" ht="15.5" x14ac:dyDescent="0.35">
      <c r="C213" t="s">
        <v>196</v>
      </c>
      <c r="I213" s="5">
        <v>6776000000000</v>
      </c>
      <c r="J213" s="5">
        <v>6632000000000</v>
      </c>
      <c r="K213" s="5">
        <v>5207000000000</v>
      </c>
      <c r="L213" s="5">
        <v>6020000000000</v>
      </c>
      <c r="M213" s="5">
        <v>5363000000000</v>
      </c>
      <c r="N213" s="5">
        <v>3865000000000</v>
      </c>
      <c r="O213" s="5">
        <v>1667000000000</v>
      </c>
      <c r="P213" s="5">
        <v>320000000000</v>
      </c>
    </row>
    <row r="214" spans="2:16" ht="15.5" x14ac:dyDescent="0.35">
      <c r="C214" t="s">
        <v>197</v>
      </c>
      <c r="I214" s="5">
        <v>-2245000000000</v>
      </c>
      <c r="J214" s="5">
        <v>-3062000000000</v>
      </c>
      <c r="K214" s="5">
        <v>-6576000000000</v>
      </c>
      <c r="L214" s="5">
        <v>-10693000000000</v>
      </c>
      <c r="M214" s="5">
        <v>-12575000000000</v>
      </c>
      <c r="N214" s="5">
        <v>-5181000000000</v>
      </c>
      <c r="O214" s="5">
        <v>-5182000000000</v>
      </c>
      <c r="P214" s="5">
        <v>-1401000000000</v>
      </c>
    </row>
    <row r="215" spans="2:16" ht="15.5" x14ac:dyDescent="0.35">
      <c r="C215" t="s">
        <v>15</v>
      </c>
      <c r="I215" s="5">
        <v>4532000000000</v>
      </c>
      <c r="J215" s="5">
        <v>3570000000000</v>
      </c>
      <c r="K215" s="5">
        <v>-1369000000000</v>
      </c>
      <c r="L215" s="5">
        <v>-4674000000000</v>
      </c>
      <c r="M215" s="5">
        <v>-7212000000000</v>
      </c>
      <c r="N215" s="5">
        <v>-1317000000000</v>
      </c>
      <c r="O215" s="5">
        <v>-3515000000000</v>
      </c>
      <c r="P215" s="5">
        <v>-1081000000000</v>
      </c>
    </row>
    <row r="216" spans="2:16" ht="15.5" x14ac:dyDescent="0.35">
      <c r="C216" t="s">
        <v>17</v>
      </c>
      <c r="I216" s="6">
        <v>54.23</v>
      </c>
      <c r="J216" s="6">
        <v>42.73</v>
      </c>
      <c r="K216" s="6">
        <v>-16.39</v>
      </c>
      <c r="L216" s="6">
        <v>-55.95</v>
      </c>
      <c r="M216" s="6">
        <v>-86.35</v>
      </c>
      <c r="N216" s="6">
        <v>-609.07000000000005</v>
      </c>
      <c r="O216" s="6">
        <v>-1625.98</v>
      </c>
      <c r="P216" s="6">
        <v>-5085.63</v>
      </c>
    </row>
    <row r="218" spans="2:16" ht="15.5" x14ac:dyDescent="0.35">
      <c r="B218" t="s">
        <v>198</v>
      </c>
      <c r="C218" t="s">
        <v>199</v>
      </c>
      <c r="D218" s="5">
        <v>566000000000</v>
      </c>
      <c r="E218" s="5">
        <v>545000000000</v>
      </c>
      <c r="F218" s="5">
        <v>578000000000</v>
      </c>
      <c r="G218" s="5">
        <v>447000000000</v>
      </c>
      <c r="H218" s="5">
        <v>2222000000000</v>
      </c>
      <c r="I218" s="5">
        <v>2119000000000</v>
      </c>
      <c r="J218" s="5">
        <v>2108000000000</v>
      </c>
      <c r="K218" s="5">
        <v>2010000000000</v>
      </c>
      <c r="L218" s="5">
        <v>1785000000000</v>
      </c>
      <c r="M218" s="5">
        <v>1381000000000</v>
      </c>
      <c r="N218" s="5">
        <v>602000000000</v>
      </c>
      <c r="O218" s="5">
        <v>493000000000</v>
      </c>
      <c r="P218" s="5">
        <v>450000000000</v>
      </c>
    </row>
    <row r="219" spans="2:16" ht="15.5" x14ac:dyDescent="0.35">
      <c r="C219" t="s">
        <v>381</v>
      </c>
      <c r="H219" s="6">
        <v>25.65</v>
      </c>
      <c r="I219" s="6">
        <v>25.65</v>
      </c>
      <c r="J219" s="6">
        <v>25.33</v>
      </c>
      <c r="K219" s="6">
        <v>18.27</v>
      </c>
      <c r="L219" s="6">
        <v>21.38</v>
      </c>
      <c r="M219" s="6">
        <v>11.57</v>
      </c>
    </row>
    <row r="220" spans="2:16" ht="15.5" x14ac:dyDescent="0.35">
      <c r="C220" t="s">
        <v>67</v>
      </c>
      <c r="H220" s="6">
        <v>0.96450000000000002</v>
      </c>
      <c r="I220" s="6">
        <v>1.0110999999999999</v>
      </c>
      <c r="J220" s="6">
        <v>1.0044</v>
      </c>
      <c r="K220" s="6">
        <v>0.75959999999999994</v>
      </c>
      <c r="L220" s="6">
        <v>1.0007999999999999</v>
      </c>
      <c r="M220" s="6">
        <v>0.7</v>
      </c>
    </row>
    <row r="221" spans="2:16" ht="15.5" x14ac:dyDescent="0.35">
      <c r="C221" t="s">
        <v>382</v>
      </c>
      <c r="H221" s="6">
        <v>6.3500000000000001E-2</v>
      </c>
      <c r="I221" s="6">
        <v>5.2300000000000006E-2</v>
      </c>
      <c r="J221" s="6">
        <v>4.2199999999999994E-2</v>
      </c>
      <c r="K221" s="6">
        <v>2.8799999999999999E-2</v>
      </c>
      <c r="L221" s="6">
        <v>3.1E-2</v>
      </c>
      <c r="M221" s="6">
        <v>1.5100000000000001E-2</v>
      </c>
    </row>
    <row r="222" spans="2:16" ht="15.5" x14ac:dyDescent="0.35">
      <c r="C222" t="s">
        <v>47</v>
      </c>
      <c r="D222" s="6">
        <v>6.77</v>
      </c>
      <c r="E222" s="6">
        <v>6.52</v>
      </c>
      <c r="F222" s="6">
        <v>6.91</v>
      </c>
      <c r="G222" s="6">
        <v>5.35</v>
      </c>
      <c r="H222" s="6">
        <v>26.59</v>
      </c>
      <c r="I222" s="6">
        <v>25.36</v>
      </c>
      <c r="J222" s="6">
        <v>25.22</v>
      </c>
      <c r="K222" s="6">
        <v>24.06</v>
      </c>
      <c r="L222" s="6">
        <v>21.36</v>
      </c>
      <c r="M222" s="6">
        <v>16.53</v>
      </c>
      <c r="N222" s="6">
        <v>7.2</v>
      </c>
      <c r="O222" s="6">
        <v>5.9</v>
      </c>
      <c r="P222" s="6">
        <v>5.38</v>
      </c>
    </row>
    <row r="223" spans="2:16" ht="15.5" x14ac:dyDescent="0.35">
      <c r="C223" t="s">
        <v>69</v>
      </c>
      <c r="H223" s="6">
        <v>25.65</v>
      </c>
      <c r="I223" s="6">
        <v>25.65</v>
      </c>
      <c r="J223" s="6">
        <v>25.33</v>
      </c>
      <c r="K223" s="6">
        <v>18.27</v>
      </c>
      <c r="L223" s="6">
        <v>21.38</v>
      </c>
      <c r="M223" s="6">
        <v>11.57</v>
      </c>
    </row>
    <row r="224" spans="2:16" ht="15.5" x14ac:dyDescent="0.35">
      <c r="C224" t="s">
        <v>383</v>
      </c>
      <c r="H224" s="6">
        <v>0.96450000000000002</v>
      </c>
      <c r="I224" s="6">
        <v>1.0110999999999999</v>
      </c>
      <c r="J224" s="6">
        <v>1.0044</v>
      </c>
      <c r="K224" s="6">
        <v>0.75959999999999994</v>
      </c>
      <c r="L224" s="6">
        <v>1.0007999999999999</v>
      </c>
      <c r="M224" s="6">
        <v>0.7</v>
      </c>
    </row>
    <row r="225" spans="3:16" ht="15.5" x14ac:dyDescent="0.35">
      <c r="C225" t="s">
        <v>384</v>
      </c>
      <c r="H225" s="6">
        <v>6.3500000000000001E-2</v>
      </c>
      <c r="I225" s="6">
        <v>5.2300000000000006E-2</v>
      </c>
      <c r="J225" s="6">
        <v>4.2199999999999994E-2</v>
      </c>
      <c r="K225" s="6">
        <v>2.8799999999999999E-2</v>
      </c>
      <c r="L225" s="6">
        <v>3.1E-2</v>
      </c>
      <c r="M225" s="6">
        <v>1.5100000000000001E-2</v>
      </c>
    </row>
    <row r="226" spans="3:16" ht="15.5" x14ac:dyDescent="0.35">
      <c r="C226" t="s">
        <v>200</v>
      </c>
      <c r="D226" s="5">
        <v>2398000000000</v>
      </c>
      <c r="E226" s="5">
        <v>2294000000000</v>
      </c>
      <c r="F226" s="5">
        <v>2653000000000</v>
      </c>
      <c r="G226" s="5">
        <v>2284000000000</v>
      </c>
      <c r="H226" s="5">
        <v>9382000000000</v>
      </c>
      <c r="I226" s="5">
        <v>9534000000000</v>
      </c>
      <c r="J226" s="5">
        <v>9308000000000</v>
      </c>
      <c r="K226" s="5">
        <v>8684000000000</v>
      </c>
      <c r="L226" s="5">
        <v>7729000000000</v>
      </c>
      <c r="M226" s="5">
        <v>6870000000000</v>
      </c>
      <c r="N226" s="5">
        <v>6187000000000</v>
      </c>
      <c r="O226" s="5">
        <v>5326000000000</v>
      </c>
      <c r="P226" s="5">
        <v>4522000000000</v>
      </c>
    </row>
    <row r="227" spans="3:16" ht="15.5" x14ac:dyDescent="0.35">
      <c r="C227" t="s">
        <v>385</v>
      </c>
      <c r="H227" s="6">
        <v>25.65</v>
      </c>
      <c r="I227" s="6">
        <v>25.65</v>
      </c>
      <c r="J227" s="6">
        <v>25.33</v>
      </c>
      <c r="K227" s="6">
        <v>18.27</v>
      </c>
      <c r="L227" s="6">
        <v>21.38</v>
      </c>
      <c r="M227" s="6">
        <v>11.57</v>
      </c>
    </row>
    <row r="228" spans="3:16" ht="15.5" x14ac:dyDescent="0.35">
      <c r="C228" t="s">
        <v>386</v>
      </c>
      <c r="H228" s="6">
        <v>0.96450000000000002</v>
      </c>
      <c r="I228" s="6">
        <v>1.0110999999999999</v>
      </c>
      <c r="J228" s="6">
        <v>1.0044</v>
      </c>
      <c r="K228" s="6">
        <v>0.75959999999999994</v>
      </c>
      <c r="L228" s="6">
        <v>1.0007999999999999</v>
      </c>
      <c r="M228" s="6">
        <v>0.7</v>
      </c>
    </row>
    <row r="229" spans="3:16" ht="15.5" x14ac:dyDescent="0.35">
      <c r="C229" t="s">
        <v>387</v>
      </c>
      <c r="H229" s="6">
        <v>6.3500000000000001E-2</v>
      </c>
      <c r="I229" s="6">
        <v>5.2300000000000006E-2</v>
      </c>
      <c r="J229" s="6">
        <v>4.2199999999999994E-2</v>
      </c>
      <c r="K229" s="6">
        <v>2.8799999999999999E-2</v>
      </c>
      <c r="L229" s="6">
        <v>3.1E-2</v>
      </c>
      <c r="M229" s="6">
        <v>1.5100000000000001E-2</v>
      </c>
    </row>
    <row r="230" spans="3:16" ht="15.5" x14ac:dyDescent="0.35">
      <c r="C230" t="s">
        <v>201</v>
      </c>
      <c r="I230" s="6">
        <v>15.19</v>
      </c>
    </row>
    <row r="231" spans="3:16" ht="15.5" x14ac:dyDescent="0.35">
      <c r="C231" t="s">
        <v>281</v>
      </c>
      <c r="I231" s="6">
        <v>15.8</v>
      </c>
    </row>
    <row r="232" spans="3:16" ht="15.5" x14ac:dyDescent="0.35">
      <c r="C232" t="s">
        <v>603</v>
      </c>
      <c r="I232" s="6">
        <v>14.65</v>
      </c>
    </row>
    <row r="233" spans="3:16" ht="15.5" x14ac:dyDescent="0.35">
      <c r="C233" t="s">
        <v>202</v>
      </c>
      <c r="I233" s="6">
        <v>6.95</v>
      </c>
    </row>
    <row r="234" spans="3:16" ht="15.5" x14ac:dyDescent="0.35">
      <c r="C234" t="s">
        <v>282</v>
      </c>
      <c r="I234" s="6">
        <v>6.3299999999999995E-2</v>
      </c>
    </row>
    <row r="235" spans="3:16" ht="15.5" x14ac:dyDescent="0.35">
      <c r="C235" t="s">
        <v>283</v>
      </c>
      <c r="I235" s="6">
        <v>3.51</v>
      </c>
    </row>
    <row r="236" spans="3:16" ht="15.5" x14ac:dyDescent="0.35">
      <c r="C236" t="s">
        <v>203</v>
      </c>
      <c r="I236" s="6">
        <v>1.05</v>
      </c>
    </row>
    <row r="237" spans="3:16" ht="15.5" x14ac:dyDescent="0.35">
      <c r="C237" t="s">
        <v>284</v>
      </c>
      <c r="I237" s="6">
        <v>5.0599999999999996</v>
      </c>
    </row>
    <row r="238" spans="3:16" ht="15.5" x14ac:dyDescent="0.35">
      <c r="C238" t="s">
        <v>285</v>
      </c>
      <c r="I238" s="6">
        <v>7.5</v>
      </c>
    </row>
    <row r="239" spans="3:16" ht="15.5" x14ac:dyDescent="0.35">
      <c r="C239" t="s">
        <v>286</v>
      </c>
      <c r="I239" s="6">
        <v>12.89</v>
      </c>
    </row>
    <row r="240" spans="3:16" ht="15.5" x14ac:dyDescent="0.35">
      <c r="C240" t="s">
        <v>287</v>
      </c>
      <c r="I240" s="6">
        <v>6.77</v>
      </c>
    </row>
    <row r="241" spans="3:9" ht="15.5" x14ac:dyDescent="0.35">
      <c r="C241" t="s">
        <v>288</v>
      </c>
      <c r="I241" s="6">
        <v>28.22</v>
      </c>
    </row>
    <row r="242" spans="3:9" ht="15.5" x14ac:dyDescent="0.35">
      <c r="C242" t="s">
        <v>289</v>
      </c>
      <c r="I242" s="6">
        <v>2.69</v>
      </c>
    </row>
    <row r="243" spans="3:9" ht="15.5" x14ac:dyDescent="0.35">
      <c r="C243" t="s">
        <v>805</v>
      </c>
      <c r="I243" s="6">
        <v>2.74</v>
      </c>
    </row>
    <row r="244" spans="3:9" ht="15.5" x14ac:dyDescent="0.35">
      <c r="C244" t="s">
        <v>290</v>
      </c>
      <c r="I244" s="6">
        <v>25.56</v>
      </c>
    </row>
    <row r="245" spans="3:9" ht="15.5" x14ac:dyDescent="0.35">
      <c r="C245" t="s">
        <v>204</v>
      </c>
      <c r="I245" s="6">
        <v>26.59</v>
      </c>
    </row>
    <row r="246" spans="3:9" ht="15.5" x14ac:dyDescent="0.35">
      <c r="C246" t="s">
        <v>291</v>
      </c>
      <c r="I246" s="6">
        <v>115.24</v>
      </c>
    </row>
    <row r="247" spans="3:9" ht="15.5" x14ac:dyDescent="0.35">
      <c r="C247" t="s">
        <v>205</v>
      </c>
      <c r="D247" s="6">
        <v>23.36</v>
      </c>
    </row>
    <row r="248" spans="3:9" ht="15.5" x14ac:dyDescent="0.35">
      <c r="C248" t="s">
        <v>206</v>
      </c>
      <c r="I248" s="6">
        <v>383.57</v>
      </c>
    </row>
    <row r="249" spans="3:9" ht="15.5" x14ac:dyDescent="0.35">
      <c r="C249" t="s">
        <v>292</v>
      </c>
      <c r="I249" s="6">
        <v>53.83</v>
      </c>
    </row>
    <row r="250" spans="3:9" ht="15.5" x14ac:dyDescent="0.35">
      <c r="C250" t="s">
        <v>207</v>
      </c>
      <c r="D250" s="6">
        <v>0.41</v>
      </c>
    </row>
    <row r="251" spans="3:9" ht="15.5" x14ac:dyDescent="0.35">
      <c r="C251" t="s">
        <v>208</v>
      </c>
      <c r="D251" s="6">
        <v>0.41</v>
      </c>
    </row>
    <row r="252" spans="3:9" ht="15.5" x14ac:dyDescent="0.35">
      <c r="C252" t="s">
        <v>293</v>
      </c>
      <c r="D252" s="6">
        <v>0.65</v>
      </c>
    </row>
    <row r="253" spans="3:9" ht="15.5" x14ac:dyDescent="0.35">
      <c r="C253" t="s">
        <v>294</v>
      </c>
      <c r="D253" s="6">
        <v>0.52</v>
      </c>
    </row>
    <row r="254" spans="3:9" ht="15.5" x14ac:dyDescent="0.35">
      <c r="C254" t="s">
        <v>209</v>
      </c>
      <c r="D254" s="6">
        <v>0.88</v>
      </c>
    </row>
    <row r="255" spans="3:9" ht="15.5" x14ac:dyDescent="0.35">
      <c r="C255" t="s">
        <v>295</v>
      </c>
      <c r="D255" s="6">
        <v>0.35</v>
      </c>
    </row>
    <row r="256" spans="3:9" ht="15.5" x14ac:dyDescent="0.35">
      <c r="C256" t="s">
        <v>210</v>
      </c>
      <c r="D256" s="6">
        <v>1.88</v>
      </c>
    </row>
    <row r="257" spans="3:9" ht="15.5" x14ac:dyDescent="0.35">
      <c r="C257" t="s">
        <v>13</v>
      </c>
      <c r="D257" s="5">
        <v>305000000000</v>
      </c>
    </row>
    <row r="258" spans="3:9" ht="15.5" x14ac:dyDescent="0.35">
      <c r="C258" t="s">
        <v>211</v>
      </c>
      <c r="I258" s="6">
        <v>1.06</v>
      </c>
    </row>
    <row r="259" spans="3:9" ht="15.5" x14ac:dyDescent="0.35">
      <c r="C259" t="s">
        <v>212</v>
      </c>
      <c r="I259" s="6">
        <v>3.5499999999999997E-2</v>
      </c>
    </row>
    <row r="260" spans="3:9" ht="15.5" x14ac:dyDescent="0.35">
      <c r="C260" t="s">
        <v>213</v>
      </c>
      <c r="I260" s="6">
        <v>6.6600000000000006E-2</v>
      </c>
    </row>
    <row r="261" spans="3:9" ht="15.5" x14ac:dyDescent="0.35">
      <c r="C261" t="s">
        <v>214</v>
      </c>
      <c r="I261" s="6">
        <v>8.2400000000000001E-2</v>
      </c>
    </row>
    <row r="262" spans="3:9" ht="15.5" x14ac:dyDescent="0.35">
      <c r="C262" t="s">
        <v>297</v>
      </c>
      <c r="I262" s="6">
        <v>7.2300000000000003E-2</v>
      </c>
    </row>
    <row r="263" spans="3:9" ht="15.5" x14ac:dyDescent="0.35">
      <c r="C263" t="s">
        <v>215</v>
      </c>
      <c r="D263" s="6">
        <v>81.14</v>
      </c>
    </row>
    <row r="264" spans="3:9" ht="15.5" x14ac:dyDescent="0.35">
      <c r="C264" t="s">
        <v>217</v>
      </c>
      <c r="D264" s="6">
        <v>79.05</v>
      </c>
    </row>
    <row r="265" spans="3:9" ht="15.5" x14ac:dyDescent="0.35">
      <c r="C265" t="s">
        <v>219</v>
      </c>
      <c r="D265" s="6">
        <v>1.1200000000000001</v>
      </c>
    </row>
    <row r="266" spans="3:9" ht="15.5" x14ac:dyDescent="0.35">
      <c r="C266" t="s">
        <v>298</v>
      </c>
      <c r="I266" s="6">
        <v>0.16</v>
      </c>
    </row>
    <row r="267" spans="3:9" ht="15.5" x14ac:dyDescent="0.35">
      <c r="C267" t="s">
        <v>43</v>
      </c>
      <c r="I267" s="5">
        <v>33758000000000</v>
      </c>
    </row>
    <row r="268" spans="3:9" ht="15.5" x14ac:dyDescent="0.35">
      <c r="C268" t="s">
        <v>220</v>
      </c>
      <c r="I268" s="5">
        <v>52797000000000</v>
      </c>
    </row>
    <row r="269" spans="3:9" ht="15.5" x14ac:dyDescent="0.35">
      <c r="C269" t="s">
        <v>221</v>
      </c>
      <c r="I269" s="5">
        <v>83560000000</v>
      </c>
    </row>
    <row r="270" spans="3:9" ht="15.5" x14ac:dyDescent="0.35">
      <c r="C270" t="s">
        <v>222</v>
      </c>
      <c r="I270" s="6">
        <v>0.18059999999999998</v>
      </c>
    </row>
    <row r="271" spans="3:9" ht="15.5" x14ac:dyDescent="0.35">
      <c r="C271" t="s">
        <v>223</v>
      </c>
      <c r="D271" s="6">
        <v>0.50409999999999999</v>
      </c>
    </row>
    <row r="272" spans="3:9" ht="15.5" x14ac:dyDescent="0.35">
      <c r="C272" t="s">
        <v>224</v>
      </c>
      <c r="D272" s="6">
        <v>0.43689999999999996</v>
      </c>
    </row>
    <row r="273" spans="3:9" ht="15.5" x14ac:dyDescent="0.35">
      <c r="C273" t="s">
        <v>225</v>
      </c>
      <c r="D273" s="6">
        <v>0.2361</v>
      </c>
    </row>
    <row r="274" spans="3:9" ht="15.5" x14ac:dyDescent="0.35">
      <c r="C274" t="s">
        <v>226</v>
      </c>
      <c r="D274" s="6">
        <v>2.7200000000000002E-2</v>
      </c>
    </row>
    <row r="275" spans="3:9" ht="15.5" x14ac:dyDescent="0.35">
      <c r="C275" t="s">
        <v>227</v>
      </c>
      <c r="D275" s="6">
        <v>-1.38E-2</v>
      </c>
    </row>
    <row r="276" spans="3:9" ht="15.5" x14ac:dyDescent="0.35">
      <c r="C276" t="s">
        <v>228</v>
      </c>
      <c r="D276" s="6">
        <v>-3.5999999999999999E-3</v>
      </c>
    </row>
    <row r="277" spans="3:9" ht="15.5" x14ac:dyDescent="0.35">
      <c r="C277" t="s">
        <v>388</v>
      </c>
      <c r="I277" s="6">
        <v>25.65</v>
      </c>
    </row>
    <row r="278" spans="3:9" ht="15.5" x14ac:dyDescent="0.35">
      <c r="C278" t="s">
        <v>389</v>
      </c>
      <c r="I278" s="6">
        <v>25.65</v>
      </c>
    </row>
    <row r="279" spans="3:9" ht="15.5" x14ac:dyDescent="0.35">
      <c r="C279" t="s">
        <v>390</v>
      </c>
      <c r="I279" s="6">
        <v>0.96450000000000002</v>
      </c>
    </row>
    <row r="280" spans="3:9" ht="15.5" x14ac:dyDescent="0.35">
      <c r="C280" t="s">
        <v>391</v>
      </c>
      <c r="I280" s="6">
        <v>6.3500000000000001E-2</v>
      </c>
    </row>
    <row r="281" spans="3:9" ht="15.5" x14ac:dyDescent="0.35">
      <c r="C281" t="s">
        <v>392</v>
      </c>
      <c r="I281" t="s">
        <v>806</v>
      </c>
    </row>
    <row r="282" spans="3:9" ht="15.5" x14ac:dyDescent="0.35">
      <c r="C282" t="s">
        <v>229</v>
      </c>
      <c r="I282" s="5">
        <v>4</v>
      </c>
    </row>
    <row r="283" spans="3:9" ht="15.5" x14ac:dyDescent="0.35">
      <c r="C283" t="s">
        <v>230</v>
      </c>
      <c r="I283" s="6">
        <v>0.35</v>
      </c>
    </row>
    <row r="284" spans="3:9" ht="15.5" x14ac:dyDescent="0.35">
      <c r="C284" t="s">
        <v>231</v>
      </c>
      <c r="I284" s="6">
        <v>0.94</v>
      </c>
    </row>
    <row r="285" spans="3:9" ht="15.5" x14ac:dyDescent="0.35">
      <c r="C285" t="s">
        <v>232</v>
      </c>
      <c r="I285" s="6">
        <v>0.45</v>
      </c>
    </row>
    <row r="286" spans="3:9" ht="15.5" x14ac:dyDescent="0.35">
      <c r="C286" t="s">
        <v>233</v>
      </c>
      <c r="I286" s="6">
        <v>0.53</v>
      </c>
    </row>
    <row r="287" spans="3:9" ht="15.5" x14ac:dyDescent="0.35">
      <c r="C287" t="s">
        <v>234</v>
      </c>
      <c r="I287" s="6">
        <v>0.27</v>
      </c>
    </row>
    <row r="288" spans="3:9" ht="15.5" x14ac:dyDescent="0.35">
      <c r="C288" t="s">
        <v>235</v>
      </c>
      <c r="I288" s="6">
        <v>0.54</v>
      </c>
    </row>
    <row r="289" spans="3:9" ht="15.5" x14ac:dyDescent="0.35">
      <c r="C289" t="s">
        <v>236</v>
      </c>
      <c r="I289" s="6">
        <v>0.52</v>
      </c>
    </row>
    <row r="290" spans="3:9" ht="15.5" x14ac:dyDescent="0.35">
      <c r="C290" t="s">
        <v>300</v>
      </c>
      <c r="I290" s="5">
        <v>9629000000000</v>
      </c>
    </row>
    <row r="291" spans="3:9" ht="15.5" x14ac:dyDescent="0.35">
      <c r="C291" t="s">
        <v>301</v>
      </c>
      <c r="I291" s="5">
        <v>4761000000000</v>
      </c>
    </row>
    <row r="292" spans="3:9" ht="15.5" x14ac:dyDescent="0.35">
      <c r="C292" t="s">
        <v>302</v>
      </c>
      <c r="I292" s="5">
        <v>7794000000000</v>
      </c>
    </row>
    <row r="293" spans="3:9" ht="15.5" x14ac:dyDescent="0.35">
      <c r="C293" t="s">
        <v>303</v>
      </c>
      <c r="I293" s="5">
        <v>2136000000000</v>
      </c>
    </row>
    <row r="294" spans="3:9" ht="15.5" x14ac:dyDescent="0.35">
      <c r="C294" t="s">
        <v>237</v>
      </c>
      <c r="D294" s="5">
        <v>1952000000000</v>
      </c>
    </row>
    <row r="295" spans="3:9" ht="15.5" x14ac:dyDescent="0.35">
      <c r="C295" t="s">
        <v>238</v>
      </c>
      <c r="D295" s="5">
        <v>60106000000000</v>
      </c>
    </row>
    <row r="296" spans="3:9" ht="15.5" x14ac:dyDescent="0.35">
      <c r="C296" t="s">
        <v>239</v>
      </c>
      <c r="D296" s="5">
        <v>28055000000000</v>
      </c>
    </row>
    <row r="297" spans="3:9" ht="15.5" x14ac:dyDescent="0.35">
      <c r="C297" t="s">
        <v>183</v>
      </c>
      <c r="D297" s="5">
        <v>-6639000000000</v>
      </c>
    </row>
    <row r="298" spans="3:9" ht="15.5" x14ac:dyDescent="0.35">
      <c r="C298" t="s">
        <v>182</v>
      </c>
      <c r="I298" s="5">
        <v>32051000000000</v>
      </c>
    </row>
    <row r="299" spans="3:9" ht="15.5" x14ac:dyDescent="0.35">
      <c r="C299" t="s">
        <v>181</v>
      </c>
      <c r="D299" s="5">
        <v>16575000000000</v>
      </c>
    </row>
    <row r="300" spans="3:9" ht="15.5" x14ac:dyDescent="0.35">
      <c r="C300" t="s">
        <v>180</v>
      </c>
      <c r="D300" s="5">
        <v>4416000000000</v>
      </c>
    </row>
    <row r="301" spans="3:9" ht="15.5" x14ac:dyDescent="0.35">
      <c r="C301" t="s">
        <v>24</v>
      </c>
      <c r="D301" s="5">
        <v>20991000000000</v>
      </c>
    </row>
    <row r="302" spans="3:9" ht="15.5" x14ac:dyDescent="0.35">
      <c r="C302" t="s">
        <v>21</v>
      </c>
      <c r="D302" s="5">
        <v>19038000000000</v>
      </c>
    </row>
    <row r="303" spans="3:9" ht="15.5" x14ac:dyDescent="0.35">
      <c r="C303" t="s">
        <v>240</v>
      </c>
      <c r="I303" s="5">
        <v>32051000000000</v>
      </c>
    </row>
    <row r="304" spans="3:9" ht="15.5" x14ac:dyDescent="0.35">
      <c r="C304" t="s">
        <v>304</v>
      </c>
      <c r="I304" s="5">
        <v>6670000000000</v>
      </c>
    </row>
    <row r="305" spans="3:9" ht="15.5" x14ac:dyDescent="0.35">
      <c r="C305" t="s">
        <v>305</v>
      </c>
      <c r="I305" s="5">
        <v>-2172000000000</v>
      </c>
    </row>
    <row r="306" spans="3:9" ht="15.5" x14ac:dyDescent="0.35">
      <c r="C306" t="s">
        <v>306</v>
      </c>
      <c r="I306" s="5">
        <v>-5315000000000</v>
      </c>
    </row>
    <row r="307" spans="3:9" ht="15.5" x14ac:dyDescent="0.35">
      <c r="C307" t="s">
        <v>307</v>
      </c>
      <c r="I307" s="5">
        <v>-2172000000000</v>
      </c>
    </row>
    <row r="308" spans="3:9" ht="15.5" x14ac:dyDescent="0.35">
      <c r="C308" t="s">
        <v>308</v>
      </c>
      <c r="I308" s="5">
        <v>4498000000000</v>
      </c>
    </row>
  </sheetData>
  <pageMargins left="0.7" right="0.7" top="0.75" bottom="0.75" header="0.3" footer="0.3"/>
  <ignoredErrors>
    <ignoredError sqref="A1:P309" numberStoredAsText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P30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807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808</v>
      </c>
      <c r="D2" s="2" vm="63">
        <f ca="1">IFERROR(_xlfn.STOCKHISTORY("XIDX:" &amp; $C$1, D3, , 0, 0, 1), "Libur")</f>
        <v>216</v>
      </c>
      <c r="E2" s="2" vm="139">
        <f ca="1">IFERROR(_xlfn.STOCKHISTORY("XIDX:" &amp; $C$1, E3, , 0, 0, 1), "Libur")</f>
        <v>232</v>
      </c>
      <c r="H2" s="2" vm="139">
        <f ca="1">IFERROR(INDEX(D2:G2,COUNT(D2:G2)),"")</f>
        <v>232</v>
      </c>
      <c r="I2" s="2" vm="50">
        <f t="shared" ref="I2:P2" ca="1" si="0">IFERROR(_xlfn.STOCKHISTORY("XIDX:" &amp; $C$1, I1, , 0, 0, 1), "Libur")</f>
        <v>260</v>
      </c>
      <c r="J2" s="2" vm="20">
        <f t="shared" ca="1" si="0"/>
        <v>248</v>
      </c>
      <c r="K2" s="2" vm="140">
        <f t="shared" ca="1" si="0"/>
        <v>380</v>
      </c>
      <c r="L2" s="2" vm="141">
        <f t="shared" ca="1" si="0"/>
        <v>480</v>
      </c>
      <c r="M2" s="2" vm="142">
        <f t="shared" ca="1" si="0"/>
        <v>488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</row>
    <row r="3" spans="1:1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6" ht="15.5" x14ac:dyDescent="0.35">
      <c r="B4" t="s">
        <v>5</v>
      </c>
      <c r="C4" t="s">
        <v>6</v>
      </c>
      <c r="D4" s="2">
        <f>IFERROR(INDEX(D51:D500,MATCH($C$4,$C$51:$C$500,0)),"")</f>
        <v>723628979734</v>
      </c>
      <c r="E4" s="2">
        <f>IFERROR(INDEX(E51:E500,MATCH($C$4,$C$51:$C$500,0)),"")</f>
        <v>640482287437</v>
      </c>
      <c r="H4" s="2">
        <f>IFERROR(SUM(D4:G4)*(4/MAX(1,COUNT(D4:G4))),"")</f>
        <v>2728222534342</v>
      </c>
      <c r="I4" s="2">
        <f t="shared" ref="I4:P4" si="1">IFERROR(INDEX(I51:I500,MATCH($C$4,$C$51:$C$500,0)),"")</f>
        <v>2875039160164</v>
      </c>
      <c r="J4" s="2">
        <f t="shared" si="1"/>
        <v>2815856844688</v>
      </c>
      <c r="K4" s="2">
        <f t="shared" si="1"/>
        <v>2681254857054</v>
      </c>
      <c r="L4" s="2">
        <f t="shared" si="1"/>
        <v>2572466670146</v>
      </c>
      <c r="M4" s="2">
        <f t="shared" si="1"/>
        <v>2329490453945</v>
      </c>
      <c r="N4" s="2">
        <f t="shared" si="1"/>
        <v>2443371939542</v>
      </c>
      <c r="O4" s="2">
        <f t="shared" si="1"/>
        <v>2734732133196</v>
      </c>
      <c r="P4" s="2">
        <f t="shared" si="1"/>
        <v>2586461630919</v>
      </c>
    </row>
    <row r="5" spans="1:16" ht="15.5" x14ac:dyDescent="0.35">
      <c r="B5" t="s">
        <v>7</v>
      </c>
      <c r="C5" t="s">
        <v>8</v>
      </c>
      <c r="D5" s="2">
        <f>IFERROR(INDEX(D51:D500,MATCH($C$5,$C$51:$C$500,0)),"")</f>
        <v>29800223566</v>
      </c>
      <c r="E5" s="2">
        <f>IFERROR(INDEX(E51:E500,MATCH($C$5,$C$51:$C$500,0)),"")</f>
        <v>13256742273</v>
      </c>
      <c r="H5" s="2">
        <f>IFERROR(SUM(D5:G5)*(4/MAX(1,COUNT(D5:G5))),"")</f>
        <v>86113931678</v>
      </c>
      <c r="I5" s="2">
        <f t="shared" ref="I5:P5" si="2">IFERROR(INDEX(I51:I500,MATCH($C$5,$C$51:$C$500,0)),"")</f>
        <v>76755608320</v>
      </c>
      <c r="J5" s="2">
        <f t="shared" si="2"/>
        <v>95675930446</v>
      </c>
      <c r="K5" s="2">
        <f t="shared" si="2"/>
        <v>86051334128</v>
      </c>
      <c r="L5" s="2">
        <f t="shared" si="2"/>
        <v>104755001683</v>
      </c>
      <c r="M5" s="2">
        <f t="shared" si="2"/>
        <v>91291123466</v>
      </c>
      <c r="N5" s="2">
        <f t="shared" si="2"/>
        <v>96212931309</v>
      </c>
      <c r="O5" s="2">
        <f t="shared" si="2"/>
        <v>47441765572</v>
      </c>
      <c r="P5" s="2">
        <f t="shared" si="2"/>
        <v>24406060588</v>
      </c>
    </row>
    <row r="6" spans="1:16" ht="15.5" x14ac:dyDescent="0.35">
      <c r="B6" t="s">
        <v>9</v>
      </c>
      <c r="C6" t="s">
        <v>10</v>
      </c>
      <c r="D6" s="2">
        <f>IFERROR(INDEX(D51:D500,MATCH($C$6,$C$51:$C$500,0)),"")</f>
        <v>1390379331306</v>
      </c>
      <c r="E6" s="2">
        <f>IFERROR(INDEX(E51:E500,MATCH($C$6,$C$51:$C$500,0)),"")</f>
        <v>1370764107683</v>
      </c>
      <c r="H6" s="2">
        <f>IFERROR(INDEX(D6:G6,COUNT(D6:G6)),"")</f>
        <v>1370764107683</v>
      </c>
      <c r="I6" s="2">
        <f t="shared" ref="I6:P6" si="3">IFERROR(INDEX(I51:I500,MATCH($C$6,$C$51:$C$500,0)),"")</f>
        <v>1357507365375</v>
      </c>
      <c r="J6" s="2">
        <f t="shared" si="3"/>
        <v>1309269756905</v>
      </c>
      <c r="K6" s="2">
        <f t="shared" si="3"/>
        <v>1240753826344</v>
      </c>
      <c r="L6" s="2">
        <f t="shared" si="3"/>
        <v>1170319492090</v>
      </c>
      <c r="M6" s="2">
        <f t="shared" si="3"/>
        <v>1102787601719</v>
      </c>
      <c r="N6" s="2">
        <f t="shared" si="3"/>
        <v>578074035222</v>
      </c>
      <c r="O6" s="2">
        <f t="shared" si="3"/>
        <v>492496564146</v>
      </c>
      <c r="P6" s="2">
        <f t="shared" si="3"/>
        <v>439805170222</v>
      </c>
    </row>
    <row r="7" spans="1:16" ht="15.5" x14ac:dyDescent="0.35">
      <c r="B7" t="s">
        <v>11</v>
      </c>
      <c r="C7" t="s">
        <v>12</v>
      </c>
      <c r="D7" s="3">
        <f>IFERROR(INDEX(D51:D500,MATCH($C$7,$C$51:$C$500,0))/1000000000,"")</f>
        <v>6.79</v>
      </c>
      <c r="E7" s="3">
        <f>IFERROR(INDEX(E51:E500,MATCH($C$7,$C$51:$C$500,0))/1000000000,"")</f>
        <v>6.79</v>
      </c>
      <c r="H7" s="3">
        <f>IFERROR(INDEX(D7:G7,COUNT(D7:G7)),"")</f>
        <v>6.79</v>
      </c>
      <c r="I7" s="3">
        <f t="shared" ref="I7:P7" si="4">IFERROR(INDEX(I51:I500,MATCH($C$7,$C$51:$C$500,0))/1000000000,"")</f>
        <v>6.79</v>
      </c>
      <c r="J7" s="3">
        <f t="shared" si="4"/>
        <v>6.79</v>
      </c>
      <c r="K7" s="3">
        <f t="shared" si="4"/>
        <v>6.79</v>
      </c>
      <c r="L7" s="3">
        <f t="shared" si="4"/>
        <v>6.79</v>
      </c>
      <c r="M7" s="3">
        <f t="shared" si="4"/>
        <v>6.79</v>
      </c>
      <c r="N7" s="3">
        <f t="shared" si="4"/>
        <v>0</v>
      </c>
      <c r="O7" s="3">
        <f t="shared" si="4"/>
        <v>0</v>
      </c>
      <c r="P7" s="3">
        <f t="shared" si="4"/>
        <v>0</v>
      </c>
    </row>
    <row r="8" spans="1:1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53000000000</v>
      </c>
      <c r="E8" s="2">
        <f>IFERROR(INDEX(E51:E500,MATCH("Free cash flow (Quarter)",$C$51:$C$500,0)),"")</f>
        <v>18000000000</v>
      </c>
      <c r="H8" s="2">
        <f>IFERROR(INDEX(D8:G8,COUNT(D8:G8)),"")</f>
        <v>18000000000</v>
      </c>
      <c r="I8" s="2">
        <f t="shared" ref="I8:P8" si="5">IFERROR(INDEX(I51:I500,MATCH($C$8,$C$51:$C$500,0)),"")</f>
        <v>67000000000</v>
      </c>
      <c r="J8" s="2">
        <f t="shared" si="5"/>
        <v>-55000000000</v>
      </c>
      <c r="K8" s="2">
        <f t="shared" si="5"/>
        <v>-232000000000</v>
      </c>
      <c r="L8" s="2">
        <f t="shared" si="5"/>
        <v>8000000000</v>
      </c>
      <c r="M8" s="2">
        <f t="shared" si="5"/>
        <v>26000000000</v>
      </c>
      <c r="N8" s="2">
        <f t="shared" si="5"/>
        <v>96000000000</v>
      </c>
      <c r="O8" s="2">
        <f t="shared" si="5"/>
        <v>109000000000</v>
      </c>
      <c r="P8" s="2">
        <f t="shared" si="5"/>
        <v>14000000000</v>
      </c>
    </row>
    <row r="9" spans="1:16" ht="15.5" x14ac:dyDescent="0.35">
      <c r="A9" t="s">
        <v>16</v>
      </c>
      <c r="C9" t="s">
        <v>17</v>
      </c>
      <c r="D9" s="3">
        <f>IFERROR(INDEX(D51:D500,MATCH("Free cash flow per share (Quarter)",$C$51:$C$500,0)),"")</f>
        <v>7.82</v>
      </c>
      <c r="E9" s="3">
        <f>IFERROR(INDEX(E51:E500,MATCH("Free cash flow per share (Quarter)",$C$51:$C$500,0)),"")</f>
        <v>2.63</v>
      </c>
      <c r="H9" s="3">
        <f>IFERROR(INDEX(D9:G9,COUNT(D9:G9)),"")</f>
        <v>2.63</v>
      </c>
      <c r="I9" s="3">
        <f t="shared" ref="I9:P9" si="6">IFERROR(INDEX(I51:I500,MATCH($C$9,$C$51:$C$500,0)),"")</f>
        <v>9.93</v>
      </c>
      <c r="J9" s="3">
        <f t="shared" si="6"/>
        <v>-8.09</v>
      </c>
      <c r="K9" s="3">
        <f t="shared" si="6"/>
        <v>-34.119999999999997</v>
      </c>
      <c r="L9" s="3">
        <f t="shared" si="6"/>
        <v>1.1599999999999999</v>
      </c>
      <c r="M9" s="3">
        <f t="shared" si="6"/>
        <v>3.83</v>
      </c>
      <c r="N9" s="3">
        <f t="shared" si="6"/>
        <v>334581.53999999998</v>
      </c>
      <c r="O9" s="3">
        <f t="shared" si="6"/>
        <v>377239.22</v>
      </c>
      <c r="P9" s="3">
        <f t="shared" si="6"/>
        <v>783776.78</v>
      </c>
    </row>
    <row r="10" spans="1:16" ht="15.5" x14ac:dyDescent="0.35">
      <c r="C10" t="s">
        <v>18</v>
      </c>
      <c r="D10" s="3">
        <f ca="1">IFERROR(IF(D9=0,"",D2/D9),"")</f>
        <v>27.621483375959077</v>
      </c>
      <c r="E10" s="3">
        <f ca="1">IFERROR(IF(E9=0,"",E2/E9),"")</f>
        <v>88.212927756653997</v>
      </c>
      <c r="I10" s="3">
        <f t="shared" ref="I10:P10" ca="1" si="7">IFERROR(IF(I9=0,"",I2/I9),"")</f>
        <v>26.183282980866064</v>
      </c>
      <c r="J10" s="3">
        <f t="shared" ca="1" si="7"/>
        <v>-30.655129789864031</v>
      </c>
      <c r="K10" s="3">
        <f t="shared" ca="1" si="7"/>
        <v>-11.137162954279017</v>
      </c>
      <c r="L10" s="3">
        <f t="shared" ca="1" si="7"/>
        <v>413.79310344827587</v>
      </c>
      <c r="M10" s="3">
        <f t="shared" ca="1" si="7"/>
        <v>127.41514360313316</v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</row>
    <row r="11" spans="1:16" ht="15.5" x14ac:dyDescent="0.35">
      <c r="B11" t="s">
        <v>19</v>
      </c>
      <c r="C11" t="s">
        <v>20</v>
      </c>
      <c r="D11" s="2">
        <f>IFERROR(INDEX(D51:D500,MATCH($C$11,$C$51:$C$500,0)),"")</f>
        <v>232932486171</v>
      </c>
      <c r="E11" s="2">
        <f>IFERROR(INDEX(E51:E500,MATCH($C$11,$C$51:$C$500,0)),"")</f>
        <v>161068531607</v>
      </c>
      <c r="H11" s="2">
        <f>IFERROR(INDEX(D11:G11,COUNT(D11:G11)),"")</f>
        <v>161068531607</v>
      </c>
      <c r="I11" s="2">
        <f t="shared" ref="I11:P11" si="8">IFERROR(INDEX(I51:I500,MATCH($C$11,$C$51:$C$500,0)),"")</f>
        <v>39137148723</v>
      </c>
      <c r="J11" s="2">
        <f t="shared" si="8"/>
        <v>55467331704</v>
      </c>
      <c r="K11" s="2">
        <f t="shared" si="8"/>
        <v>93300202462</v>
      </c>
      <c r="L11" s="2">
        <f t="shared" si="8"/>
        <v>168580843714</v>
      </c>
      <c r="M11" s="2">
        <f t="shared" si="8"/>
        <v>376998936108</v>
      </c>
      <c r="N11" s="2">
        <f t="shared" si="8"/>
        <v>24648480385</v>
      </c>
      <c r="O11" s="2">
        <f t="shared" si="8"/>
        <v>74765341395</v>
      </c>
      <c r="P11" s="2">
        <f t="shared" si="8"/>
        <v>82076506663</v>
      </c>
    </row>
    <row r="12" spans="1:1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-53000000000</v>
      </c>
      <c r="E12" s="2">
        <f>IFERROR(INDEX(E51:E500,MATCH("Net Debt (Quarter)",$C$51:$C$500,0)),"")</f>
        <v>28000000000</v>
      </c>
      <c r="H12" s="2">
        <f>IFERROR(INDEX(D12:G12,COUNT(D12:G12)),"")</f>
        <v>28000000000</v>
      </c>
      <c r="I12" s="2">
        <f t="shared" ref="I12:P12" si="9">IFERROR(INDEX(I51:I500,MATCH($C$12,$C$51:$C$500,0)),"")</f>
        <v>162000000000</v>
      </c>
      <c r="J12" s="2">
        <f t="shared" si="9"/>
        <v>118000000000</v>
      </c>
      <c r="K12" s="2">
        <f t="shared" si="9"/>
        <v>-6000000000</v>
      </c>
      <c r="L12" s="2">
        <f t="shared" si="9"/>
        <v>-169000000000</v>
      </c>
      <c r="M12" s="2">
        <f t="shared" si="9"/>
        <v>-376000000000</v>
      </c>
      <c r="N12" s="2">
        <f t="shared" si="9"/>
        <v>17000000000</v>
      </c>
      <c r="O12" s="2">
        <f t="shared" si="9"/>
        <v>34000000000</v>
      </c>
      <c r="P12" s="2">
        <f t="shared" si="9"/>
        <v>42000000000</v>
      </c>
    </row>
    <row r="13" spans="1:1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180000000000</v>
      </c>
      <c r="E13" s="2">
        <f>IFERROR(INDEX(E51:E500,MATCH("Total Debt (Quarter)",$C$51:$C$500,0)),"")</f>
        <v>189000000000</v>
      </c>
      <c r="H13" s="2">
        <f>IFERROR(INDEX(D13:G13,COUNT(D13:G13)),"")</f>
        <v>189000000000</v>
      </c>
      <c r="I13" s="2">
        <f t="shared" ref="I13:P13" si="10">IFERROR(INDEX(I51:I500,MATCH($C$13,$C$51:$C$500,0)),"")</f>
        <v>201000000000</v>
      </c>
      <c r="J13" s="2">
        <f t="shared" si="10"/>
        <v>173000000000</v>
      </c>
      <c r="K13" s="2">
        <f t="shared" si="10"/>
        <v>88000000000</v>
      </c>
      <c r="L13" s="2">
        <f t="shared" si="10"/>
        <v>0</v>
      </c>
      <c r="M13" s="2">
        <f t="shared" si="10"/>
        <v>1000000000</v>
      </c>
      <c r="N13" s="2">
        <f t="shared" si="10"/>
        <v>42000000000</v>
      </c>
      <c r="O13" s="2">
        <f t="shared" si="10"/>
        <v>109000000000</v>
      </c>
      <c r="P13" s="2">
        <f t="shared" si="10"/>
        <v>124000000000</v>
      </c>
    </row>
    <row r="14" spans="1:16" ht="15.5" x14ac:dyDescent="0.35">
      <c r="C14" t="s">
        <v>27</v>
      </c>
      <c r="D14" s="2">
        <f>IFERROR(INDEX(D51:D500,MATCH($C$14,$C$51:$C$500,0)),"")</f>
        <v>-5128999507</v>
      </c>
      <c r="E14" s="2">
        <f>IFERROR(INDEX(E51:E500,MATCH($C$14,$C$51:$C$500,0)),"")</f>
        <v>-4997835368</v>
      </c>
      <c r="H14" s="2">
        <f>IFERROR(SUM(D14:G14)*(4/MAX(1,COUNT(D14:G14))),"")</f>
        <v>-20253669750</v>
      </c>
      <c r="I14" s="2">
        <f t="shared" ref="I14:P14" si="11">IFERROR(INDEX(I51:I500,MATCH($C$14,$C$51:$C$500,0)),"")</f>
        <v>-22206444168</v>
      </c>
      <c r="J14" s="2">
        <f t="shared" si="11"/>
        <v>-15845437329</v>
      </c>
      <c r="K14" s="2">
        <f t="shared" si="11"/>
        <v>-8519178425</v>
      </c>
      <c r="L14" s="2">
        <f t="shared" si="11"/>
        <v>-5911415793</v>
      </c>
      <c r="M14" s="2">
        <f t="shared" si="11"/>
        <v>-6354758414</v>
      </c>
      <c r="N14" s="2">
        <f t="shared" si="11"/>
        <v>-10686978598</v>
      </c>
      <c r="O14" s="2">
        <f t="shared" si="11"/>
        <v>-12893864673</v>
      </c>
      <c r="P14" s="2">
        <f t="shared" si="11"/>
        <v>-11860010390</v>
      </c>
    </row>
    <row r="15" spans="1:16" ht="15.5" x14ac:dyDescent="0.35">
      <c r="C15" t="s">
        <v>28</v>
      </c>
      <c r="D15" s="2">
        <f>IFERROR(INDEX(D51:D500,MATCH($C$15,$C$51:$C$500,0)),"")</f>
        <v>-5751857007</v>
      </c>
      <c r="E15" s="2">
        <f>IFERROR(INDEX(E51:E500,MATCH($C$15,$C$51:$C$500,0)),"")</f>
        <v>-3325328606</v>
      </c>
      <c r="H15" s="2">
        <f>IFERROR(SUM(D15:G15)*(4/MAX(1,COUNT(D15:G15))),"")</f>
        <v>-18154371226</v>
      </c>
      <c r="I15" s="2">
        <f t="shared" ref="I15:P15" si="12">IFERROR(INDEX(I51:I500,MATCH($C$15,$C$51:$C$500,0)),"")</f>
        <v>-13607557069</v>
      </c>
      <c r="J15" s="2">
        <f t="shared" si="12"/>
        <v>-21332302853</v>
      </c>
      <c r="K15" s="2">
        <f t="shared" si="12"/>
        <v>-18185518780</v>
      </c>
      <c r="L15" s="2">
        <f t="shared" si="12"/>
        <v>-24729145357</v>
      </c>
      <c r="M15" s="2">
        <f t="shared" si="12"/>
        <v>-24217503041</v>
      </c>
      <c r="N15" s="2">
        <f t="shared" si="12"/>
        <v>-33660044480</v>
      </c>
      <c r="O15" s="2">
        <f t="shared" si="12"/>
        <v>-31918235343</v>
      </c>
      <c r="P15" s="2">
        <f t="shared" si="12"/>
        <v>-23409109312</v>
      </c>
    </row>
    <row r="16" spans="1:16" ht="15.5" x14ac:dyDescent="0.35">
      <c r="C16" t="s">
        <v>29</v>
      </c>
      <c r="D16" s="2">
        <f>IFERROR(INDEX(D51:D500,MATCH($C$16,$C$51:$C$500,0)),"")</f>
        <v>35552080630</v>
      </c>
      <c r="E16" s="2">
        <f>IFERROR(INDEX(E51:E500,MATCH($C$16,$C$51:$C$500,0)),"")</f>
        <v>16582070914</v>
      </c>
      <c r="H16" s="2">
        <f>IFERROR(SUM(D16:G16)*(4/MAX(1,COUNT(D16:G16))),"")</f>
        <v>104268303088</v>
      </c>
      <c r="I16" s="2">
        <f t="shared" ref="I16:P16" si="13">IFERROR(INDEX(I51:I500,MATCH($C$16,$C$51:$C$500,0)),"")</f>
        <v>90624302847</v>
      </c>
      <c r="J16" s="2">
        <f t="shared" si="13"/>
        <v>116576401010</v>
      </c>
      <c r="K16" s="2">
        <f t="shared" si="13"/>
        <v>103832001622</v>
      </c>
      <c r="L16" s="2">
        <f t="shared" si="13"/>
        <v>128089318252</v>
      </c>
      <c r="M16" s="2">
        <f t="shared" si="13"/>
        <v>113011269951</v>
      </c>
      <c r="N16" s="2">
        <f t="shared" si="13"/>
        <v>138992432076</v>
      </c>
      <c r="O16" s="2">
        <f t="shared" si="13"/>
        <v>124045467436</v>
      </c>
      <c r="P16" s="2">
        <f t="shared" si="13"/>
        <v>83974060810</v>
      </c>
    </row>
    <row r="17" spans="1:16" ht="15.5" x14ac:dyDescent="0.35">
      <c r="A17" t="s">
        <v>30</v>
      </c>
    </row>
    <row r="18" spans="1:1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</row>
    <row r="19" spans="1:16" ht="15.5" x14ac:dyDescent="0.35">
      <c r="A19" t="s">
        <v>40</v>
      </c>
      <c r="C19" t="s">
        <v>41</v>
      </c>
    </row>
    <row r="20" spans="1:16" ht="15.5" x14ac:dyDescent="0.35">
      <c r="A20" t="s">
        <v>42</v>
      </c>
      <c r="C20" t="s">
        <v>43</v>
      </c>
      <c r="D20" s="2">
        <f ca="1">IFERROR(D21*D2,"")</f>
        <v>1466640000000</v>
      </c>
      <c r="E20" s="2">
        <f ca="1">IFERROR(E21*E2,"")</f>
        <v>1575280000000</v>
      </c>
      <c r="H20" s="2">
        <f t="shared" ref="H20:P20" ca="1" si="14">IFERROR(H21*H2,"")</f>
        <v>1575280000000</v>
      </c>
      <c r="I20" s="2">
        <f t="shared" ca="1" si="14"/>
        <v>1765400000000</v>
      </c>
      <c r="J20" s="2">
        <f t="shared" ca="1" si="14"/>
        <v>1683920000000</v>
      </c>
      <c r="K20" s="2">
        <f t="shared" ca="1" si="14"/>
        <v>2580200000000</v>
      </c>
      <c r="L20" s="2">
        <f t="shared" ca="1" si="14"/>
        <v>3259200000000</v>
      </c>
      <c r="M20" s="2">
        <f t="shared" ca="1" si="14"/>
        <v>3313520000000</v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</row>
    <row r="21" spans="1:16" ht="15.5" x14ac:dyDescent="0.35">
      <c r="C21" t="s">
        <v>12</v>
      </c>
      <c r="D21" s="2">
        <f>IFERROR(INDEX(D51:D500,MATCH($C$7,$C$51:$C$500,0)),"")</f>
        <v>6790000000</v>
      </c>
      <c r="E21" s="2">
        <f>IFERROR(INDEX(E51:E500,MATCH($C$7,$C$51:$C$500,0)),"")</f>
        <v>6790000000</v>
      </c>
      <c r="H21" s="2">
        <f>IFERROR(INDEX(D21:G21,COUNT(D21:G21)),"")</f>
        <v>6790000000</v>
      </c>
      <c r="I21" s="2">
        <f t="shared" ref="I21:P21" si="15">IFERROR(INDEX(I51:I500,MATCH($C$7,$C$51:$C$500,0)),"")</f>
        <v>6790000000</v>
      </c>
      <c r="J21" s="2">
        <f t="shared" si="15"/>
        <v>6790000000</v>
      </c>
      <c r="K21" s="2">
        <f t="shared" si="15"/>
        <v>6790000000</v>
      </c>
      <c r="L21" s="2">
        <f t="shared" si="15"/>
        <v>6790000000</v>
      </c>
      <c r="M21" s="2">
        <f t="shared" si="15"/>
        <v>6790000000</v>
      </c>
      <c r="N21" s="2">
        <f t="shared" si="15"/>
        <v>0</v>
      </c>
      <c r="O21" s="2">
        <f t="shared" si="15"/>
        <v>0</v>
      </c>
      <c r="P21" s="2">
        <f t="shared" si="15"/>
        <v>0</v>
      </c>
    </row>
    <row r="23" spans="1:16" ht="15.5" x14ac:dyDescent="0.35">
      <c r="B23" t="s">
        <v>44</v>
      </c>
      <c r="C23" t="s">
        <v>45</v>
      </c>
      <c r="D23" s="3">
        <f>IFERROR(D5/D6*100,"")</f>
        <v>2.1433160645453708</v>
      </c>
      <c r="E23" s="3">
        <f>IFERROR(E5/E6*100,"")</f>
        <v>0.96710602493144115</v>
      </c>
      <c r="H23" s="3">
        <f t="shared" ref="H23:P23" si="16">IFERROR(H5/H6*100,"")</f>
        <v>6.2821846002050794</v>
      </c>
      <c r="I23" s="3">
        <f t="shared" si="16"/>
        <v>5.6541577804844483</v>
      </c>
      <c r="J23" s="3">
        <f t="shared" si="16"/>
        <v>7.3075796596852278</v>
      </c>
      <c r="K23" s="3">
        <f t="shared" si="16"/>
        <v>6.9354075160548563</v>
      </c>
      <c r="L23" s="3">
        <f t="shared" si="16"/>
        <v>8.9509747031491909</v>
      </c>
      <c r="M23" s="3">
        <f t="shared" si="16"/>
        <v>8.2782145286814526</v>
      </c>
      <c r="N23" s="3">
        <f t="shared" si="16"/>
        <v>16.64370399754263</v>
      </c>
      <c r="O23" s="3">
        <f t="shared" si="16"/>
        <v>9.63291300402574</v>
      </c>
      <c r="P23" s="3">
        <f t="shared" si="16"/>
        <v>5.5492891490294616</v>
      </c>
    </row>
    <row r="24" spans="1:16" ht="15.5" x14ac:dyDescent="0.35">
      <c r="C24" t="s">
        <v>46</v>
      </c>
      <c r="D24" s="4">
        <f>IFERROR(_xlfn.RRI(5,I23,D23),"")</f>
        <v>-0.17634818621488457</v>
      </c>
      <c r="E24" s="4">
        <f>IFERROR(_xlfn.RRI(5,J23,E23),"")</f>
        <v>-0.33267083435558864</v>
      </c>
      <c r="H24" s="4">
        <f t="shared" ref="H24:P24" si="17">IFERROR(_xlfn.RRI(5,M23,H23),"")</f>
        <v>-5.3687006248167468E-2</v>
      </c>
      <c r="I24" s="4">
        <f t="shared" si="17"/>
        <v>-0.1942068187521071</v>
      </c>
      <c r="J24" s="4">
        <f t="shared" si="17"/>
        <v>-5.3755901272770301E-2</v>
      </c>
      <c r="K24" s="4">
        <f t="shared" si="17"/>
        <v>4.5603253772200647E-2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47</v>
      </c>
      <c r="C25" t="s">
        <v>48</v>
      </c>
      <c r="D25" s="3">
        <f>IFERROR(INDEX(D51:D500,MATCH($A$25,$C$51:$C$500,0)),"")</f>
        <v>4.3899999999999997</v>
      </c>
      <c r="E25" s="3">
        <f>IFERROR(INDEX(E51:E500,MATCH($A$25,$C$51:$C$500,0)),"")</f>
        <v>1.95</v>
      </c>
      <c r="H25" s="3">
        <f>IFERROR(INDEX(D25:G25,COUNT(D25:G25)),"")</f>
        <v>1.95</v>
      </c>
      <c r="I25" s="3">
        <f t="shared" ref="I25:P25" si="18">IFERROR(INDEX(I51:I500,MATCH($C$25,$C$51:$C$500,0)),"")</f>
        <v>11.34</v>
      </c>
      <c r="J25" s="3">
        <f t="shared" si="18"/>
        <v>14.03</v>
      </c>
      <c r="K25" s="3">
        <f t="shared" si="18"/>
        <v>12.61</v>
      </c>
      <c r="L25" s="3">
        <f t="shared" si="18"/>
        <v>15.22</v>
      </c>
      <c r="M25" s="3">
        <f t="shared" si="18"/>
        <v>12.97</v>
      </c>
      <c r="N25" s="3">
        <f t="shared" si="18"/>
        <v>349754.47</v>
      </c>
      <c r="O25" s="3">
        <f t="shared" si="18"/>
        <v>130132.39</v>
      </c>
      <c r="P25" s="3">
        <f t="shared" si="18"/>
        <v>1098798.1399999999</v>
      </c>
    </row>
    <row r="26" spans="1:16" ht="15.5" x14ac:dyDescent="0.35">
      <c r="C26" t="s">
        <v>49</v>
      </c>
      <c r="D26" s="4">
        <f>IFERROR(_xlfn.RRI(5,I25,D25),"")</f>
        <v>-0.17287662744342136</v>
      </c>
      <c r="E26" s="4">
        <f>IFERROR(_xlfn.RRI(5,J25,E25),"")</f>
        <v>-0.32610010598948569</v>
      </c>
      <c r="H26" s="4">
        <f t="shared" ref="H26:P26" si="19">IFERROR(_xlfn.RRI(5,M25,H25),"")</f>
        <v>-0.31542832286637346</v>
      </c>
      <c r="I26" s="4">
        <f t="shared" si="19"/>
        <v>-0.87347686155607041</v>
      </c>
      <c r="J26" s="4">
        <f t="shared" si="19"/>
        <v>-0.83910799900316213</v>
      </c>
      <c r="K26" s="4">
        <f t="shared" si="19"/>
        <v>-0.89720797205012104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50</v>
      </c>
      <c r="D27" s="3">
        <f>IFERROR(D4/D21,"")</f>
        <v>106.57275106539028</v>
      </c>
      <c r="E27" s="3">
        <f>IFERROR(E4/E21,"")</f>
        <v>94.327288282326947</v>
      </c>
      <c r="H27" s="3">
        <f t="shared" ref="H27:P27" si="20">IFERROR(H4/H21,"")</f>
        <v>401.80007869543448</v>
      </c>
      <c r="I27" s="3">
        <f t="shared" si="20"/>
        <v>423.42255672518411</v>
      </c>
      <c r="J27" s="3">
        <f t="shared" si="20"/>
        <v>414.70645724418262</v>
      </c>
      <c r="K27" s="3">
        <f t="shared" si="20"/>
        <v>394.88289500058909</v>
      </c>
      <c r="L27" s="3">
        <f t="shared" si="20"/>
        <v>378.86107071369662</v>
      </c>
      <c r="M27" s="3">
        <f t="shared" si="20"/>
        <v>343.07665006553754</v>
      </c>
      <c r="N27" s="3" t="str">
        <f t="shared" si="20"/>
        <v/>
      </c>
      <c r="O27" s="3" t="str">
        <f t="shared" si="20"/>
        <v/>
      </c>
      <c r="P27" s="3" t="str">
        <f t="shared" si="20"/>
        <v/>
      </c>
    </row>
    <row r="28" spans="1:16" ht="15.5" x14ac:dyDescent="0.35">
      <c r="C28" t="s">
        <v>51</v>
      </c>
      <c r="D28" s="4">
        <f>IFERROR(_xlfn.RRI(5,I27,D27),"")</f>
        <v>-0.24111767595651512</v>
      </c>
      <c r="E28" s="4">
        <f>IFERROR(_xlfn.RRI(5,J27,E27),"")</f>
        <v>-0.25633162986086933</v>
      </c>
      <c r="H28" s="4">
        <f t="shared" ref="H28:P28" si="21">IFERROR(_xlfn.RRI(5,M27,H27),"")</f>
        <v>3.2104737042331966E-2</v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52</v>
      </c>
      <c r="H29" s="4">
        <f t="shared" ref="H29:P29" si="22">IFERROR(((H25-I25)/I25)*100%,"")</f>
        <v>-0.82804232804232814</v>
      </c>
      <c r="I29" s="4">
        <f t="shared" si="22"/>
        <v>-0.19173200285103348</v>
      </c>
      <c r="J29" s="4">
        <f t="shared" si="22"/>
        <v>0.11260904044409199</v>
      </c>
      <c r="K29" s="4">
        <f t="shared" si="22"/>
        <v>-0.17148488830486208</v>
      </c>
      <c r="L29" s="4">
        <f t="shared" si="22"/>
        <v>0.17347725520431764</v>
      </c>
      <c r="M29" s="4">
        <f t="shared" si="22"/>
        <v>-0.99996291684277838</v>
      </c>
      <c r="N29" s="4">
        <f t="shared" si="22"/>
        <v>1.6876819060957842</v>
      </c>
      <c r="O29" s="4">
        <f t="shared" si="22"/>
        <v>-0.8815684289381851</v>
      </c>
      <c r="P29" s="4" t="str">
        <f t="shared" si="22"/>
        <v/>
      </c>
    </row>
    <row r="30" spans="1:16" ht="15.5" x14ac:dyDescent="0.35">
      <c r="C30" t="s">
        <v>53</v>
      </c>
      <c r="H30" s="4">
        <f t="shared" ref="H30:P30" si="23">IFERROR(((H27-I27)/I27)*100%,"")</f>
        <v>-5.1065956894175021E-2</v>
      </c>
      <c r="I30" s="4">
        <f t="shared" si="23"/>
        <v>2.1017515712009712E-2</v>
      </c>
      <c r="J30" s="4">
        <f t="shared" si="23"/>
        <v>5.0201116570430214E-2</v>
      </c>
      <c r="K30" s="4">
        <f t="shared" si="23"/>
        <v>4.2289444668227941E-2</v>
      </c>
      <c r="L30" s="4">
        <f t="shared" si="23"/>
        <v>0.10430444812062618</v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  <c r="P30" s="4" t="str">
        <f t="shared" si="23"/>
        <v/>
      </c>
    </row>
    <row r="32" spans="1:16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204.77</v>
      </c>
      <c r="E32" s="3">
        <f>IFERROR(INDEX(E51:E500,MATCH($A$32,$C$51:$C$500,0)),"")</f>
        <v>201.88</v>
      </c>
      <c r="H32" s="3">
        <f>IFERROR(INDEX(D32:G32,COUNT(D32:G32)),"")</f>
        <v>201.88</v>
      </c>
      <c r="I32" s="3">
        <f t="shared" ref="I32:P32" si="24">IFERROR(INDEX(I51:I500,MATCH($C$32,$C$51:$C$500,0)),"")</f>
        <v>199.93</v>
      </c>
      <c r="J32" s="3">
        <f t="shared" si="24"/>
        <v>192.82</v>
      </c>
      <c r="K32" s="3">
        <f t="shared" si="24"/>
        <v>182.73</v>
      </c>
      <c r="L32" s="3">
        <f t="shared" si="24"/>
        <v>172.36</v>
      </c>
      <c r="M32" s="3">
        <f t="shared" si="24"/>
        <v>162.41</v>
      </c>
      <c r="N32" s="3">
        <f t="shared" si="24"/>
        <v>1946034.99</v>
      </c>
      <c r="O32" s="3">
        <f t="shared" si="24"/>
        <v>1661782.37</v>
      </c>
      <c r="P32" s="3">
        <f t="shared" si="24"/>
        <v>24433620.57</v>
      </c>
    </row>
    <row r="33" spans="1:16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1.1299999999999999</v>
      </c>
      <c r="E33" s="3">
        <f>IFERROR(INDEX(E51:E500,MATCH($A$33,$C$51:$C$500,0)),"")</f>
        <v>1.07</v>
      </c>
      <c r="H33" s="3">
        <f>IFERROR(INDEX(D33:G33,COUNT(D33:G33)),"")</f>
        <v>1.07</v>
      </c>
      <c r="I33" s="3">
        <f t="shared" ref="I33:P33" si="25">IFERROR(INDEX(I51:I500,MATCH($C$33,$C$51:$C$500,0)),"")</f>
        <v>1.3</v>
      </c>
      <c r="J33" s="3">
        <f t="shared" si="25"/>
        <v>1.29</v>
      </c>
      <c r="K33" s="3">
        <f t="shared" si="25"/>
        <v>2.08</v>
      </c>
      <c r="L33" s="3">
        <f t="shared" si="25"/>
        <v>2.78</v>
      </c>
      <c r="M33" s="3">
        <f t="shared" si="25"/>
        <v>3</v>
      </c>
      <c r="N33" s="3">
        <f t="shared" si="25"/>
        <v>0</v>
      </c>
      <c r="O33" s="3">
        <f t="shared" si="25"/>
        <v>0</v>
      </c>
      <c r="P33" s="3">
        <f t="shared" si="25"/>
        <v>0</v>
      </c>
    </row>
    <row r="34" spans="1:16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52.85</v>
      </c>
      <c r="E34" s="3">
        <f>IFERROR(INDEX(E51:E500,MATCH($A$34,$C$51:$C$500,0)),"")</f>
        <v>110.77</v>
      </c>
      <c r="H34" s="3">
        <f>IFERROR(INDEX(D34:G34,COUNT(D34:G34)),"")</f>
        <v>110.77</v>
      </c>
      <c r="I34" s="3">
        <f t="shared" ref="I34:P34" si="26">IFERROR(INDEX(I51:I500,MATCH($C$34,$C$51:$C$500,0)),"")</f>
        <v>22.93</v>
      </c>
      <c r="J34" s="3">
        <f t="shared" si="26"/>
        <v>17.68</v>
      </c>
      <c r="K34" s="3">
        <f t="shared" si="26"/>
        <v>30.13</v>
      </c>
      <c r="L34" s="3">
        <f t="shared" si="26"/>
        <v>31.54</v>
      </c>
      <c r="M34" s="3">
        <f t="shared" si="26"/>
        <v>37.630000000000003</v>
      </c>
      <c r="N34" s="3">
        <f t="shared" si="26"/>
        <v>0</v>
      </c>
      <c r="O34" s="3">
        <f t="shared" si="26"/>
        <v>0</v>
      </c>
      <c r="P34" s="3">
        <f t="shared" si="26"/>
        <v>0</v>
      </c>
    </row>
    <row r="35" spans="1:16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2.1800000000000002</v>
      </c>
      <c r="E35" s="3">
        <f>IFERROR(INDEX(E51:E500,MATCH($A$35,$C$51:$C$500,0)),"")</f>
        <v>2.29</v>
      </c>
      <c r="H35" s="3">
        <f>IFERROR(INDEX(D35:G35,COUNT(D35:G35)),"")</f>
        <v>2.29</v>
      </c>
      <c r="I35" s="3">
        <f t="shared" ref="I35:P35" si="27">IFERROR(INDEX(I51:I500,MATCH($C$35,$C$51:$C$500,0)),"")</f>
        <v>0.61</v>
      </c>
      <c r="J35" s="3">
        <f t="shared" si="27"/>
        <v>0.6</v>
      </c>
      <c r="K35" s="3">
        <f t="shared" si="27"/>
        <v>0.96</v>
      </c>
      <c r="L35" s="3">
        <f t="shared" si="27"/>
        <v>1.27</v>
      </c>
      <c r="M35" s="3">
        <f t="shared" si="27"/>
        <v>1.42</v>
      </c>
      <c r="N35" s="3">
        <f t="shared" si="27"/>
        <v>0</v>
      </c>
      <c r="O35" s="3">
        <f t="shared" si="27"/>
        <v>0</v>
      </c>
      <c r="P35" s="3">
        <f t="shared" si="27"/>
        <v>0</v>
      </c>
    </row>
    <row r="36" spans="1:16" ht="15.5" x14ac:dyDescent="0.35">
      <c r="B36" t="s">
        <v>66</v>
      </c>
      <c r="C36" t="s">
        <v>67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P36" si="28">IFERROR(INDEX(H51:H500,MATCH($C$36,$C$51:$C$500,0)),"")</f>
        <v>0.1183</v>
      </c>
      <c r="I36" s="4">
        <f t="shared" si="28"/>
        <v>0.13220000000000001</v>
      </c>
      <c r="J36" s="4">
        <f t="shared" si="28"/>
        <v>0.2994</v>
      </c>
      <c r="K36" s="4">
        <f t="shared" si="28"/>
        <v>0.31709999999999999</v>
      </c>
      <c r="L36" s="4">
        <f t="shared" si="28"/>
        <v>0.29559999999999997</v>
      </c>
      <c r="M36" s="4">
        <f t="shared" si="28"/>
        <v>0.39700000000000002</v>
      </c>
      <c r="N36" s="4">
        <f t="shared" si="28"/>
        <v>0</v>
      </c>
      <c r="O36" s="4">
        <f t="shared" si="28"/>
        <v>0</v>
      </c>
      <c r="P36" s="4">
        <f t="shared" si="28"/>
        <v>0</v>
      </c>
    </row>
    <row r="37" spans="1:16" ht="15.5" x14ac:dyDescent="0.35">
      <c r="B37" t="s">
        <v>68</v>
      </c>
      <c r="C37" t="s">
        <v>69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P37" si="29">IFERROR(INDEX(H51:H500,MATCH($C$37,$C$51:$C$500,0)),"")</f>
        <v>1.5</v>
      </c>
      <c r="I37" s="3">
        <f t="shared" si="29"/>
        <v>1.5</v>
      </c>
      <c r="J37" s="3">
        <f t="shared" si="29"/>
        <v>4.2</v>
      </c>
      <c r="K37" s="3">
        <f t="shared" si="29"/>
        <v>4</v>
      </c>
      <c r="L37" s="3">
        <f t="shared" si="29"/>
        <v>4.5</v>
      </c>
      <c r="M37" s="3">
        <f t="shared" si="29"/>
        <v>5.15</v>
      </c>
      <c r="N37" s="3">
        <f t="shared" si="29"/>
        <v>0</v>
      </c>
      <c r="O37" s="3">
        <f t="shared" si="29"/>
        <v>0</v>
      </c>
      <c r="P37" s="3">
        <f t="shared" si="29"/>
        <v>0</v>
      </c>
    </row>
    <row r="50" spans="2:16" ht="15.5" x14ac:dyDescent="0.35">
      <c r="D50" t="s">
        <v>70</v>
      </c>
      <c r="E50" t="s">
        <v>243</v>
      </c>
      <c r="F50" t="s">
        <v>71</v>
      </c>
      <c r="G50" t="s">
        <v>244</v>
      </c>
      <c r="H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</row>
    <row r="51" spans="2:16" ht="15.5" x14ac:dyDescent="0.35">
      <c r="B51" t="s">
        <v>75</v>
      </c>
      <c r="C51" t="s">
        <v>6</v>
      </c>
      <c r="D51" s="5">
        <v>723628979734</v>
      </c>
      <c r="E51" s="5">
        <v>640482287437</v>
      </c>
      <c r="F51" s="5">
        <v>769357340378</v>
      </c>
      <c r="G51" s="5">
        <v>737261767256</v>
      </c>
      <c r="I51" s="5">
        <v>2875039160164</v>
      </c>
      <c r="J51" s="5">
        <v>2815856844688</v>
      </c>
      <c r="K51" s="5">
        <v>2681254857054</v>
      </c>
      <c r="L51" s="5">
        <v>2572466670146</v>
      </c>
      <c r="M51" s="5">
        <v>2329490453945</v>
      </c>
      <c r="N51" s="5">
        <v>2443371939542</v>
      </c>
      <c r="O51" s="5">
        <v>2734732133196</v>
      </c>
      <c r="P51" s="5">
        <v>2586461630919</v>
      </c>
    </row>
    <row r="52" spans="2:16" ht="15.5" x14ac:dyDescent="0.35">
      <c r="C52" t="s">
        <v>76</v>
      </c>
      <c r="D52" s="5">
        <v>-571532816279</v>
      </c>
      <c r="E52" s="5">
        <v>-515590870022</v>
      </c>
      <c r="F52" s="5">
        <v>-602169179859</v>
      </c>
      <c r="G52" s="5">
        <v>-596503605891</v>
      </c>
      <c r="I52" s="5">
        <v>-2290824641974</v>
      </c>
      <c r="J52" s="5">
        <v>-2258554113702</v>
      </c>
      <c r="K52" s="5">
        <v>-2174166299025</v>
      </c>
      <c r="L52" s="5">
        <v>-2086536132555</v>
      </c>
      <c r="M52" s="5">
        <v>-1914199707295</v>
      </c>
      <c r="N52" s="5">
        <v>-1985698528137</v>
      </c>
      <c r="O52" s="5">
        <v>-2277150353137</v>
      </c>
      <c r="P52" s="5">
        <v>-2181161910636</v>
      </c>
    </row>
    <row r="53" spans="2:16" ht="15.5" x14ac:dyDescent="0.35">
      <c r="C53" t="s">
        <v>77</v>
      </c>
      <c r="D53" s="5">
        <v>152096163455</v>
      </c>
      <c r="E53" s="5">
        <v>124891417415</v>
      </c>
      <c r="F53" s="5">
        <v>167188160519</v>
      </c>
      <c r="G53" s="5">
        <v>140758161365</v>
      </c>
      <c r="I53" s="5">
        <v>584214518190</v>
      </c>
      <c r="J53" s="5">
        <v>557302730986</v>
      </c>
      <c r="K53" s="5">
        <v>507088558029</v>
      </c>
      <c r="L53" s="5">
        <v>485930537591</v>
      </c>
      <c r="M53" s="5">
        <v>415290746650</v>
      </c>
      <c r="N53" s="5">
        <v>457673411405</v>
      </c>
      <c r="O53" s="5">
        <v>457581780059</v>
      </c>
      <c r="P53" s="5">
        <v>405299720283</v>
      </c>
    </row>
    <row r="54" spans="2:16" ht="15.5" x14ac:dyDescent="0.35">
      <c r="C54" t="s">
        <v>78</v>
      </c>
      <c r="D54" s="5">
        <v>-129236111259</v>
      </c>
      <c r="E54" s="5">
        <v>-132515151186</v>
      </c>
      <c r="F54" s="5">
        <v>-139365928372</v>
      </c>
      <c r="G54" s="5">
        <v>-132381147317</v>
      </c>
      <c r="I54" s="5">
        <v>-519003964813</v>
      </c>
      <c r="J54" s="5">
        <v>-462781753731</v>
      </c>
      <c r="K54" s="5">
        <v>-431542271931</v>
      </c>
      <c r="L54" s="5">
        <v>-382529352174</v>
      </c>
      <c r="M54" s="5">
        <v>-312899262727</v>
      </c>
      <c r="N54" s="5">
        <v>-322201643833</v>
      </c>
      <c r="O54" s="5">
        <v>-349038189570</v>
      </c>
      <c r="P54" s="5">
        <v>-329714929015</v>
      </c>
    </row>
    <row r="55" spans="2:16" ht="15.5" x14ac:dyDescent="0.35">
      <c r="C55" t="s">
        <v>245</v>
      </c>
      <c r="D55" s="5">
        <v>-103961136895</v>
      </c>
      <c r="E55" s="5">
        <v>-106916788907</v>
      </c>
      <c r="F55" s="5">
        <v>-109567340018</v>
      </c>
      <c r="G55" s="5">
        <v>-106832092679</v>
      </c>
      <c r="I55" s="5">
        <v>-416208701802</v>
      </c>
      <c r="J55" s="5">
        <v>-368502712836</v>
      </c>
      <c r="K55" s="5">
        <v>-341909400339</v>
      </c>
      <c r="L55" s="5">
        <v>-294386534745</v>
      </c>
      <c r="M55" s="5">
        <v>-244357731497</v>
      </c>
      <c r="N55" s="5">
        <v>-253005614670</v>
      </c>
      <c r="O55" s="5">
        <v>-277137386457</v>
      </c>
      <c r="P55" s="5">
        <v>-257961937270</v>
      </c>
    </row>
    <row r="56" spans="2:16" ht="15.5" x14ac:dyDescent="0.35">
      <c r="C56" t="s">
        <v>246</v>
      </c>
      <c r="D56" s="5">
        <v>-25274974364</v>
      </c>
      <c r="E56" s="5">
        <v>-25598362279</v>
      </c>
      <c r="F56" s="5">
        <v>-29798588354</v>
      </c>
      <c r="G56" s="5">
        <v>-25549054638</v>
      </c>
      <c r="I56" s="5">
        <v>-102795263011</v>
      </c>
      <c r="J56" s="5">
        <v>-94279040895</v>
      </c>
      <c r="K56" s="5">
        <v>-89632871592</v>
      </c>
      <c r="L56" s="5">
        <v>-88142817429</v>
      </c>
      <c r="M56" s="5">
        <v>-68541531230</v>
      </c>
      <c r="N56" s="5">
        <v>-69196029163</v>
      </c>
      <c r="O56" s="5">
        <v>-71900803113</v>
      </c>
      <c r="P56" s="5">
        <v>-71752991745</v>
      </c>
    </row>
    <row r="57" spans="2:16" ht="15.5" x14ac:dyDescent="0.35">
      <c r="C57" t="s">
        <v>80</v>
      </c>
      <c r="D57" s="5">
        <v>22860052196</v>
      </c>
      <c r="E57" s="5">
        <v>-7623733771</v>
      </c>
      <c r="F57" s="5">
        <v>27822232147</v>
      </c>
      <c r="G57" s="5">
        <v>8377014048</v>
      </c>
      <c r="I57" s="5">
        <v>65210553377</v>
      </c>
      <c r="J57" s="5">
        <v>94520977255</v>
      </c>
      <c r="K57" s="5">
        <v>75546286098</v>
      </c>
      <c r="L57" s="5">
        <v>103401185417</v>
      </c>
      <c r="M57" s="5">
        <v>102391483923</v>
      </c>
      <c r="N57" s="5">
        <v>135471767572</v>
      </c>
      <c r="O57" s="5">
        <v>108543590489</v>
      </c>
      <c r="P57" s="5">
        <v>75584791268</v>
      </c>
    </row>
    <row r="58" spans="2:16" ht="15.5" x14ac:dyDescent="0.35">
      <c r="C58" t="s">
        <v>81</v>
      </c>
      <c r="D58" s="5">
        <v>12692028434</v>
      </c>
      <c r="E58" s="5">
        <v>24205804685</v>
      </c>
      <c r="F58" s="5">
        <v>5048935426</v>
      </c>
      <c r="G58" s="5">
        <v>5141673828</v>
      </c>
      <c r="I58" s="5">
        <v>25413749470</v>
      </c>
      <c r="J58" s="5">
        <v>22055423755</v>
      </c>
      <c r="K58" s="5">
        <v>28285715524</v>
      </c>
      <c r="L58" s="5">
        <v>24688132835</v>
      </c>
      <c r="M58" s="5">
        <v>10619786028</v>
      </c>
      <c r="N58" s="5">
        <v>3520664504</v>
      </c>
      <c r="O58" s="5">
        <v>15501876947</v>
      </c>
      <c r="P58" s="5">
        <v>8389269542</v>
      </c>
    </row>
    <row r="59" spans="2:16" ht="15.5" x14ac:dyDescent="0.35">
      <c r="C59" t="s">
        <v>142</v>
      </c>
      <c r="D59" s="5">
        <v>3650254051</v>
      </c>
      <c r="E59" s="5">
        <v>2670785238</v>
      </c>
      <c r="F59" s="5">
        <v>4019985489</v>
      </c>
      <c r="G59" s="5">
        <v>3630558977</v>
      </c>
      <c r="I59" s="5">
        <v>13724246394</v>
      </c>
      <c r="J59" s="5">
        <v>10436610104</v>
      </c>
      <c r="K59" s="5">
        <v>14708348226</v>
      </c>
      <c r="L59" s="5">
        <v>12846957710</v>
      </c>
      <c r="M59" s="5">
        <v>2852744794</v>
      </c>
      <c r="N59" s="5">
        <v>5229734285</v>
      </c>
      <c r="O59" s="5">
        <v>4834500905</v>
      </c>
      <c r="P59" s="5">
        <v>2482958310</v>
      </c>
    </row>
    <row r="60" spans="2:16" ht="15.5" x14ac:dyDescent="0.35">
      <c r="C60" t="s">
        <v>27</v>
      </c>
      <c r="D60" s="5">
        <v>-5128999507</v>
      </c>
      <c r="E60" s="5">
        <v>-4997835368</v>
      </c>
      <c r="F60" s="5">
        <v>-5867005242</v>
      </c>
      <c r="G60" s="5">
        <v>-5689590494</v>
      </c>
      <c r="I60" s="5">
        <v>-22206444168</v>
      </c>
      <c r="J60" s="5">
        <v>-15845437329</v>
      </c>
      <c r="K60" s="5">
        <v>-8519178425</v>
      </c>
      <c r="L60" s="5">
        <v>-5911415793</v>
      </c>
      <c r="M60" s="5">
        <v>-6354758414</v>
      </c>
      <c r="N60" s="5">
        <v>-10686978598</v>
      </c>
      <c r="O60" s="5">
        <v>-12893864673</v>
      </c>
      <c r="P60" s="5">
        <v>-11860010390</v>
      </c>
    </row>
    <row r="61" spans="2:16" ht="15.5" x14ac:dyDescent="0.35">
      <c r="C61" t="s">
        <v>83</v>
      </c>
      <c r="D61" s="5">
        <v>57</v>
      </c>
      <c r="E61" s="5">
        <v>35</v>
      </c>
      <c r="F61" s="5">
        <v>131</v>
      </c>
      <c r="G61" s="5">
        <v>-17</v>
      </c>
      <c r="I61" s="5">
        <v>215</v>
      </c>
      <c r="J61" s="5">
        <v>180</v>
      </c>
      <c r="K61" s="5">
        <v>164</v>
      </c>
      <c r="L61" s="5">
        <v>129</v>
      </c>
      <c r="M61" s="5">
        <v>774580884</v>
      </c>
      <c r="N61" s="5">
        <v>4364539767</v>
      </c>
      <c r="O61" s="5">
        <v>324684804</v>
      </c>
    </row>
    <row r="62" spans="2:16" ht="15.5" x14ac:dyDescent="0.35">
      <c r="C62" t="s">
        <v>84</v>
      </c>
      <c r="D62" s="5">
        <v>12692028434</v>
      </c>
      <c r="E62" s="5">
        <v>24205804685</v>
      </c>
      <c r="F62" s="5">
        <v>5048935426</v>
      </c>
      <c r="G62" s="5">
        <v>5141673828</v>
      </c>
      <c r="I62" s="5">
        <v>25413749470</v>
      </c>
      <c r="J62" s="5">
        <v>22055423755</v>
      </c>
      <c r="K62" s="5">
        <v>28285715524</v>
      </c>
      <c r="L62" s="5">
        <v>24688132835</v>
      </c>
      <c r="M62" s="5">
        <v>10619786028</v>
      </c>
      <c r="N62" s="5">
        <v>3520664504</v>
      </c>
      <c r="O62" s="5">
        <v>15501876947</v>
      </c>
      <c r="P62" s="5">
        <v>8389269542</v>
      </c>
    </row>
    <row r="63" spans="2:16" ht="15.5" x14ac:dyDescent="0.35">
      <c r="C63" t="s">
        <v>29</v>
      </c>
      <c r="D63" s="5">
        <v>35552080630</v>
      </c>
      <c r="E63" s="5">
        <v>16582070914</v>
      </c>
      <c r="F63" s="5">
        <v>32871167573</v>
      </c>
      <c r="G63" s="5">
        <v>13518687876</v>
      </c>
      <c r="I63" s="5">
        <v>90624302847</v>
      </c>
      <c r="J63" s="5">
        <v>116576401010</v>
      </c>
      <c r="K63" s="5">
        <v>103832001622</v>
      </c>
      <c r="L63" s="5">
        <v>128089318252</v>
      </c>
      <c r="M63" s="5">
        <v>113011269951</v>
      </c>
      <c r="N63" s="5">
        <v>138992432076</v>
      </c>
      <c r="O63" s="5">
        <v>124045467436</v>
      </c>
      <c r="P63" s="5">
        <v>83974060810</v>
      </c>
    </row>
    <row r="64" spans="2:16" ht="15.5" x14ac:dyDescent="0.35">
      <c r="C64" t="s">
        <v>28</v>
      </c>
      <c r="D64" s="5">
        <v>-5751857007</v>
      </c>
      <c r="E64" s="5">
        <v>-3325328606</v>
      </c>
      <c r="F64" s="5">
        <v>-6273256688</v>
      </c>
      <c r="G64" s="5">
        <v>-1601016403</v>
      </c>
      <c r="I64" s="5">
        <v>-13607557069</v>
      </c>
      <c r="J64" s="5">
        <v>-21332302853</v>
      </c>
      <c r="K64" s="5">
        <v>-18185518780</v>
      </c>
      <c r="L64" s="5">
        <v>-24729145357</v>
      </c>
      <c r="M64" s="5">
        <v>-24217503041</v>
      </c>
      <c r="N64" s="5">
        <v>-33660044480</v>
      </c>
      <c r="O64" s="5">
        <v>-31918235343</v>
      </c>
      <c r="P64" s="5">
        <v>-23409109312</v>
      </c>
    </row>
    <row r="65" spans="2:16" ht="15.5" x14ac:dyDescent="0.35">
      <c r="C65" t="s">
        <v>85</v>
      </c>
      <c r="D65" s="5">
        <v>-6190647540</v>
      </c>
      <c r="E65" s="5">
        <v>-3103328800</v>
      </c>
      <c r="F65" s="5">
        <v>-8122766080</v>
      </c>
      <c r="G65" s="5">
        <v>-2319748420</v>
      </c>
      <c r="I65" s="5">
        <v>-17332577680</v>
      </c>
      <c r="J65" s="5">
        <v>-23199053020</v>
      </c>
      <c r="K65" s="5">
        <v>-19145682160</v>
      </c>
      <c r="L65" s="5">
        <v>-25920386800</v>
      </c>
      <c r="M65" s="5">
        <v>-21716018720</v>
      </c>
      <c r="N65" s="5">
        <v>-34573086680</v>
      </c>
      <c r="O65" s="5">
        <v>-35996937500</v>
      </c>
      <c r="P65" s="5">
        <v>-27646806250</v>
      </c>
    </row>
    <row r="66" spans="2:16" ht="15.5" x14ac:dyDescent="0.35">
      <c r="C66" t="s">
        <v>87</v>
      </c>
      <c r="D66" s="5">
        <v>438790533</v>
      </c>
      <c r="E66" s="5">
        <v>-221999806</v>
      </c>
      <c r="F66" s="5">
        <v>1849509392</v>
      </c>
      <c r="G66" s="5">
        <v>718732017</v>
      </c>
      <c r="I66" s="5">
        <v>3725020611</v>
      </c>
      <c r="J66" s="5">
        <v>1866750167</v>
      </c>
      <c r="K66" s="5">
        <v>960163380</v>
      </c>
      <c r="L66" s="5">
        <v>1191241443</v>
      </c>
      <c r="M66" s="5">
        <v>-2501484321</v>
      </c>
      <c r="N66" s="5">
        <v>913042200</v>
      </c>
      <c r="O66" s="5">
        <v>4078702157</v>
      </c>
      <c r="P66" s="5">
        <v>4237696938</v>
      </c>
    </row>
    <row r="67" spans="2:16" ht="15.5" x14ac:dyDescent="0.35">
      <c r="C67" t="s">
        <v>88</v>
      </c>
      <c r="D67" s="5">
        <v>-5751857007</v>
      </c>
      <c r="E67" s="5">
        <v>-3325328606</v>
      </c>
      <c r="F67" s="5">
        <v>-6273256688</v>
      </c>
      <c r="G67" s="5">
        <v>-1601016403</v>
      </c>
      <c r="I67" s="5">
        <v>-13607557069</v>
      </c>
      <c r="J67" s="5">
        <v>-21332302853</v>
      </c>
      <c r="K67" s="5">
        <v>-18185518780</v>
      </c>
      <c r="L67" s="5">
        <v>-24729145357</v>
      </c>
      <c r="M67" s="5">
        <v>-24217503041</v>
      </c>
      <c r="N67" s="5">
        <v>-33660044480</v>
      </c>
      <c r="O67" s="5">
        <v>-31918235343</v>
      </c>
      <c r="P67" s="5">
        <v>-23409109312</v>
      </c>
    </row>
    <row r="68" spans="2:16" ht="15.5" x14ac:dyDescent="0.35">
      <c r="C68" t="s">
        <v>809</v>
      </c>
      <c r="O68" s="5">
        <v>-54274943548</v>
      </c>
      <c r="P68" s="5">
        <v>-40786584966</v>
      </c>
    </row>
    <row r="69" spans="2:16" ht="15.5" x14ac:dyDescent="0.35">
      <c r="C69" t="s">
        <v>89</v>
      </c>
      <c r="D69" s="5">
        <v>29800223623</v>
      </c>
      <c r="E69" s="5">
        <v>13256742308</v>
      </c>
      <c r="F69" s="5">
        <v>26597910885</v>
      </c>
      <c r="G69" s="5">
        <v>11917671473</v>
      </c>
      <c r="I69" s="5">
        <v>77016745778</v>
      </c>
      <c r="J69" s="5">
        <v>95244098157</v>
      </c>
      <c r="K69" s="5">
        <v>85646482842</v>
      </c>
      <c r="L69" s="5">
        <v>103360172895</v>
      </c>
      <c r="M69" s="5">
        <v>88793766910</v>
      </c>
      <c r="N69" s="5">
        <v>105332387596</v>
      </c>
      <c r="O69" s="5">
        <v>37852288545</v>
      </c>
      <c r="P69" s="5">
        <v>19778366532</v>
      </c>
    </row>
    <row r="70" spans="2:16" ht="15.5" x14ac:dyDescent="0.35">
      <c r="C70" t="s">
        <v>90</v>
      </c>
      <c r="F70" s="5">
        <v>-261137243</v>
      </c>
      <c r="I70" s="5">
        <v>-261137243</v>
      </c>
      <c r="J70" s="5">
        <v>431832469</v>
      </c>
      <c r="K70" s="5">
        <v>404851450</v>
      </c>
      <c r="L70" s="5">
        <v>1394828917</v>
      </c>
      <c r="M70" s="5">
        <v>3271937440</v>
      </c>
      <c r="N70" s="5">
        <v>-4754916520</v>
      </c>
      <c r="O70" s="5">
        <v>9914161831</v>
      </c>
      <c r="P70" s="5">
        <v>4627694056</v>
      </c>
    </row>
    <row r="71" spans="2:16" ht="15.5" x14ac:dyDescent="0.35">
      <c r="C71" t="s">
        <v>91</v>
      </c>
      <c r="D71" s="5">
        <v>29800223623</v>
      </c>
      <c r="E71" s="5">
        <v>13256742308</v>
      </c>
      <c r="F71" s="5">
        <v>26336773642</v>
      </c>
      <c r="G71" s="5">
        <v>11917671473</v>
      </c>
      <c r="I71" s="5">
        <v>76755608535</v>
      </c>
      <c r="J71" s="5">
        <v>95675930626</v>
      </c>
      <c r="K71" s="5">
        <v>86051334292</v>
      </c>
      <c r="L71" s="5">
        <v>104755001812</v>
      </c>
      <c r="M71" s="5">
        <v>92065704350</v>
      </c>
      <c r="N71" s="5">
        <v>100577471076</v>
      </c>
      <c r="O71" s="5">
        <v>47766450376</v>
      </c>
      <c r="P71" s="5">
        <v>24406060588</v>
      </c>
    </row>
    <row r="72" spans="2:16" ht="15.5" x14ac:dyDescent="0.35">
      <c r="C72" t="s">
        <v>92</v>
      </c>
      <c r="D72" s="5">
        <v>29800223623</v>
      </c>
      <c r="E72" s="5">
        <v>13256742308</v>
      </c>
      <c r="F72" s="5">
        <v>26597910885</v>
      </c>
      <c r="G72" s="5">
        <v>11917671473</v>
      </c>
      <c r="I72" s="5">
        <v>77016745778</v>
      </c>
      <c r="J72" s="5">
        <v>95244098157</v>
      </c>
      <c r="K72" s="5">
        <v>85646482842</v>
      </c>
      <c r="L72" s="5">
        <v>103360172895</v>
      </c>
      <c r="M72" s="5">
        <v>88793766910</v>
      </c>
      <c r="N72" s="5">
        <v>105332387596</v>
      </c>
      <c r="O72" s="5">
        <v>37852288545</v>
      </c>
      <c r="P72" s="5">
        <v>19778366532</v>
      </c>
    </row>
    <row r="73" spans="2:16" ht="15.5" x14ac:dyDescent="0.35">
      <c r="C73" t="s">
        <v>8</v>
      </c>
      <c r="D73" s="5">
        <v>29800223566</v>
      </c>
      <c r="E73" s="5">
        <v>13256742273</v>
      </c>
      <c r="F73" s="5">
        <v>26336773511</v>
      </c>
      <c r="G73" s="5">
        <v>11917671490</v>
      </c>
      <c r="I73" s="5">
        <v>76755608320</v>
      </c>
      <c r="J73" s="5">
        <v>95675930446</v>
      </c>
      <c r="K73" s="5">
        <v>86051334128</v>
      </c>
      <c r="L73" s="5">
        <v>104755001683</v>
      </c>
      <c r="M73" s="5">
        <v>91291123466</v>
      </c>
      <c r="N73" s="5">
        <v>96212931309</v>
      </c>
      <c r="O73" s="5">
        <v>47441765572</v>
      </c>
      <c r="P73" s="5">
        <v>24406060588</v>
      </c>
    </row>
    <row r="74" spans="2:16" ht="15.5" x14ac:dyDescent="0.35">
      <c r="C74" t="s">
        <v>94</v>
      </c>
      <c r="D74" s="5">
        <v>29800223623</v>
      </c>
      <c r="E74" s="5">
        <v>13256742308</v>
      </c>
      <c r="F74" s="5">
        <v>26597910885</v>
      </c>
      <c r="G74" s="5">
        <v>11917671473</v>
      </c>
      <c r="I74" s="5">
        <v>77016745778</v>
      </c>
      <c r="J74" s="5">
        <v>95244098157</v>
      </c>
      <c r="K74" s="5">
        <v>85646482842</v>
      </c>
      <c r="L74" s="5">
        <v>103360172895</v>
      </c>
      <c r="M74" s="5">
        <v>88793766910</v>
      </c>
      <c r="N74" s="5">
        <v>105332387596</v>
      </c>
      <c r="O74" s="5">
        <v>37852288545</v>
      </c>
      <c r="P74" s="5">
        <v>19778366532</v>
      </c>
    </row>
    <row r="75" spans="2:16" ht="15.5" x14ac:dyDescent="0.35">
      <c r="C75" t="s">
        <v>95</v>
      </c>
      <c r="D75" s="5">
        <v>29800223623</v>
      </c>
      <c r="E75" s="5">
        <v>13256742308</v>
      </c>
      <c r="F75" s="5">
        <v>26336773642</v>
      </c>
      <c r="G75" s="5">
        <v>11917671473</v>
      </c>
      <c r="I75" s="5">
        <v>76755608535</v>
      </c>
      <c r="J75" s="5">
        <v>95675930626</v>
      </c>
      <c r="K75" s="5">
        <v>86051334292</v>
      </c>
      <c r="L75" s="5">
        <v>104755001812</v>
      </c>
      <c r="M75" s="5">
        <v>92065704350</v>
      </c>
      <c r="N75" s="5">
        <v>100577471076</v>
      </c>
      <c r="O75" s="5">
        <v>47766450376</v>
      </c>
      <c r="P75" s="5">
        <v>24406060588</v>
      </c>
    </row>
    <row r="76" spans="2:16" ht="15.5" x14ac:dyDescent="0.35">
      <c r="C76" t="s">
        <v>96</v>
      </c>
      <c r="D76" s="5">
        <v>29800223623</v>
      </c>
      <c r="E76" s="5">
        <v>13256742308</v>
      </c>
      <c r="F76" s="5">
        <v>26336773642</v>
      </c>
      <c r="G76" s="5">
        <v>11917671473</v>
      </c>
      <c r="I76" s="5">
        <v>76755608535</v>
      </c>
      <c r="J76" s="5">
        <v>95675930626</v>
      </c>
      <c r="K76" s="5">
        <v>86051334292</v>
      </c>
      <c r="L76" s="5">
        <v>104755001812</v>
      </c>
      <c r="M76" s="5">
        <v>92065704350</v>
      </c>
      <c r="N76" s="5">
        <v>100577471076</v>
      </c>
      <c r="O76" s="5">
        <v>47766450376</v>
      </c>
      <c r="P76" s="5">
        <v>24406060588</v>
      </c>
    </row>
    <row r="78" spans="2:16" ht="15.5" x14ac:dyDescent="0.35">
      <c r="B78" t="s">
        <v>97</v>
      </c>
      <c r="C78" t="s">
        <v>98</v>
      </c>
    </row>
    <row r="79" spans="2:16" ht="15.5" x14ac:dyDescent="0.35">
      <c r="C79" t="s">
        <v>99</v>
      </c>
    </row>
    <row r="80" spans="2:16" ht="15.5" x14ac:dyDescent="0.35">
      <c r="C80" t="s">
        <v>20</v>
      </c>
      <c r="D80" s="5">
        <v>232932486171</v>
      </c>
      <c r="E80" s="5">
        <v>161068531607</v>
      </c>
      <c r="F80" s="5">
        <v>39137148723</v>
      </c>
      <c r="G80" s="5">
        <v>183830698662</v>
      </c>
      <c r="I80" s="5">
        <v>39137148723</v>
      </c>
      <c r="J80" s="5">
        <v>55467331704</v>
      </c>
      <c r="K80" s="5">
        <v>93300202462</v>
      </c>
      <c r="L80" s="5">
        <v>168580843714</v>
      </c>
      <c r="M80" s="5">
        <v>376998936108</v>
      </c>
      <c r="N80" s="5">
        <v>24648480385</v>
      </c>
      <c r="O80" s="5">
        <v>74765341395</v>
      </c>
      <c r="P80" s="5">
        <v>82076506663</v>
      </c>
    </row>
    <row r="81" spans="3:16" ht="15.5" x14ac:dyDescent="0.35">
      <c r="C81" t="s">
        <v>476</v>
      </c>
      <c r="D81" s="5">
        <v>125000000000</v>
      </c>
      <c r="E81" s="5">
        <v>160000000000</v>
      </c>
      <c r="F81" s="5">
        <v>292000000000</v>
      </c>
      <c r="G81" s="5">
        <v>111000000000</v>
      </c>
      <c r="I81" s="5">
        <v>292000000000</v>
      </c>
      <c r="J81" s="5">
        <v>232000000000</v>
      </c>
      <c r="K81" s="5">
        <v>207000000000</v>
      </c>
      <c r="L81" s="5">
        <v>310000000000</v>
      </c>
      <c r="M81" s="5">
        <v>155000000000</v>
      </c>
      <c r="N81" s="5">
        <v>100000000000</v>
      </c>
      <c r="O81" s="5">
        <v>52000000000</v>
      </c>
    </row>
    <row r="82" spans="3:16" ht="15.5" x14ac:dyDescent="0.35">
      <c r="C82" t="s">
        <v>100</v>
      </c>
      <c r="D82" s="5">
        <v>11284822499</v>
      </c>
      <c r="E82" s="5">
        <v>6914399355</v>
      </c>
      <c r="F82" s="5">
        <v>6992513834</v>
      </c>
      <c r="G82" s="5">
        <v>6309735714</v>
      </c>
      <c r="I82" s="5">
        <v>6992513834</v>
      </c>
      <c r="J82" s="5">
        <v>6787785128</v>
      </c>
      <c r="K82" s="5">
        <v>5902250620</v>
      </c>
      <c r="L82" s="5">
        <v>8810565638</v>
      </c>
      <c r="M82" s="5">
        <v>5281870889</v>
      </c>
      <c r="N82" s="5">
        <v>4022174048</v>
      </c>
      <c r="O82" s="5">
        <v>353132665</v>
      </c>
      <c r="P82" s="5">
        <v>1288134926</v>
      </c>
    </row>
    <row r="83" spans="3:16" ht="15.5" x14ac:dyDescent="0.35">
      <c r="C83" t="s">
        <v>250</v>
      </c>
      <c r="D83" s="5">
        <v>16240106908</v>
      </c>
      <c r="E83" s="5">
        <v>6735731397</v>
      </c>
      <c r="F83" s="5">
        <v>6358677172</v>
      </c>
      <c r="G83" s="5">
        <v>11226629444</v>
      </c>
      <c r="I83" s="5">
        <v>6358677172</v>
      </c>
      <c r="J83" s="5">
        <v>11338412844</v>
      </c>
      <c r="K83" s="5">
        <v>4523320539</v>
      </c>
      <c r="L83" s="5">
        <v>7338633859</v>
      </c>
      <c r="M83" s="5">
        <v>5229877782</v>
      </c>
      <c r="N83" s="5">
        <v>1434335157</v>
      </c>
      <c r="O83" s="5">
        <v>3194692302</v>
      </c>
      <c r="P83" s="5">
        <v>2437174342</v>
      </c>
    </row>
    <row r="84" spans="3:16" ht="15.5" x14ac:dyDescent="0.35">
      <c r="C84" t="s">
        <v>249</v>
      </c>
      <c r="D84" s="5">
        <v>312055900</v>
      </c>
      <c r="E84" s="5">
        <v>68779149</v>
      </c>
      <c r="G84" s="5">
        <v>1782220179</v>
      </c>
    </row>
    <row r="85" spans="3:16" ht="15.5" x14ac:dyDescent="0.35">
      <c r="C85" t="s">
        <v>251</v>
      </c>
      <c r="D85" s="5">
        <v>11284822499</v>
      </c>
      <c r="E85" s="5">
        <v>6914399355</v>
      </c>
      <c r="F85" s="5">
        <v>6992513834</v>
      </c>
      <c r="G85" s="5">
        <v>6309735714</v>
      </c>
      <c r="I85" s="5">
        <v>6992513834</v>
      </c>
      <c r="J85" s="5">
        <v>6787785128</v>
      </c>
      <c r="K85" s="5">
        <v>5902250620</v>
      </c>
      <c r="L85" s="5">
        <v>8810565638</v>
      </c>
      <c r="M85" s="5">
        <v>5281870889</v>
      </c>
      <c r="N85" s="5">
        <v>4022174048</v>
      </c>
      <c r="O85" s="5">
        <v>353132665</v>
      </c>
      <c r="P85" s="5">
        <v>1288134926</v>
      </c>
    </row>
    <row r="86" spans="3:16" ht="15.5" x14ac:dyDescent="0.35">
      <c r="C86" t="s">
        <v>102</v>
      </c>
      <c r="D86" s="5">
        <v>9178547640</v>
      </c>
      <c r="E86" s="5">
        <v>2856041070</v>
      </c>
      <c r="F86" s="5">
        <v>5078720425</v>
      </c>
      <c r="G86" s="5">
        <v>7138335016</v>
      </c>
      <c r="I86" s="5">
        <v>5078720425</v>
      </c>
      <c r="J86" s="5">
        <v>3346699876</v>
      </c>
      <c r="K86" s="5">
        <v>2734719469</v>
      </c>
      <c r="L86" s="5">
        <v>3313485439</v>
      </c>
      <c r="M86" s="5">
        <v>1661241641</v>
      </c>
      <c r="N86" s="5">
        <v>3545613201</v>
      </c>
      <c r="O86" s="5">
        <v>1709201513</v>
      </c>
      <c r="P86" s="5">
        <v>1653165195</v>
      </c>
    </row>
    <row r="87" spans="3:16" ht="15.5" x14ac:dyDescent="0.35">
      <c r="C87" t="s">
        <v>252</v>
      </c>
      <c r="D87" s="5">
        <v>9178547640</v>
      </c>
      <c r="E87" s="5">
        <v>2856041070</v>
      </c>
      <c r="F87" s="5">
        <v>5078720425</v>
      </c>
      <c r="G87" s="5">
        <v>7138335016</v>
      </c>
      <c r="I87" s="5">
        <v>5078720425</v>
      </c>
      <c r="J87" s="5">
        <v>3346699876</v>
      </c>
      <c r="K87" s="5">
        <v>2734719469</v>
      </c>
      <c r="L87" s="5">
        <v>3313485439</v>
      </c>
      <c r="M87" s="5">
        <v>1661241641</v>
      </c>
      <c r="N87" s="5">
        <v>3545613201</v>
      </c>
      <c r="O87" s="5">
        <v>1709201513</v>
      </c>
      <c r="P87" s="5">
        <v>1653165195</v>
      </c>
    </row>
    <row r="88" spans="3:16" ht="15.5" x14ac:dyDescent="0.35">
      <c r="C88" t="s">
        <v>103</v>
      </c>
      <c r="D88" s="5">
        <v>671100283977</v>
      </c>
      <c r="E88" s="5">
        <v>660177157999</v>
      </c>
      <c r="F88" s="5">
        <v>659616679206</v>
      </c>
      <c r="G88" s="5">
        <v>750376221674</v>
      </c>
      <c r="I88" s="5">
        <v>659616679206</v>
      </c>
      <c r="J88" s="5">
        <v>802649286767</v>
      </c>
      <c r="K88" s="5">
        <v>776950621355</v>
      </c>
      <c r="L88" s="5">
        <v>664265910861</v>
      </c>
      <c r="M88" s="5">
        <v>555923629448</v>
      </c>
      <c r="N88" s="5">
        <v>494350103042</v>
      </c>
      <c r="O88" s="5">
        <v>558768939370</v>
      </c>
      <c r="P88" s="5">
        <v>535962077556</v>
      </c>
    </row>
    <row r="89" spans="3:16" ht="15.5" x14ac:dyDescent="0.35">
      <c r="C89" t="s">
        <v>83</v>
      </c>
      <c r="D89" s="5">
        <v>-148816737</v>
      </c>
      <c r="E89" s="5">
        <v>-148816737</v>
      </c>
      <c r="F89" s="5">
        <v>-148816737</v>
      </c>
      <c r="G89" s="5">
        <v>-148816737</v>
      </c>
      <c r="I89" s="5">
        <v>-148816737</v>
      </c>
      <c r="J89" s="5">
        <v>-148816737</v>
      </c>
      <c r="K89" s="5">
        <v>-148816737</v>
      </c>
      <c r="L89" s="5">
        <v>-148816737</v>
      </c>
      <c r="M89" s="5">
        <v>4778584529</v>
      </c>
      <c r="N89" s="5">
        <v>2145808470</v>
      </c>
      <c r="O89" s="5">
        <v>6767089524</v>
      </c>
      <c r="P89" s="5">
        <v>151668213588</v>
      </c>
    </row>
    <row r="90" spans="3:16" ht="15.5" x14ac:dyDescent="0.35">
      <c r="C90" t="s">
        <v>104</v>
      </c>
      <c r="D90" s="5">
        <v>1082859235831</v>
      </c>
      <c r="E90" s="5">
        <v>1030688071684</v>
      </c>
      <c r="F90" s="5">
        <v>1022599935513</v>
      </c>
      <c r="G90" s="5">
        <v>1100532318310</v>
      </c>
      <c r="I90" s="5">
        <v>1022599935513</v>
      </c>
      <c r="J90" s="5">
        <v>1125530400173</v>
      </c>
      <c r="K90" s="5">
        <v>1100214949133</v>
      </c>
      <c r="L90" s="5">
        <v>1163926076884</v>
      </c>
      <c r="M90" s="5">
        <v>1103849223554</v>
      </c>
      <c r="N90" s="5">
        <v>641687483213</v>
      </c>
      <c r="O90" s="5">
        <v>714071775708</v>
      </c>
      <c r="P90" s="5">
        <v>635294699519</v>
      </c>
    </row>
    <row r="91" spans="3:16" ht="15.5" x14ac:dyDescent="0.35">
      <c r="C91" t="s">
        <v>105</v>
      </c>
    </row>
    <row r="92" spans="3:16" ht="15.5" x14ac:dyDescent="0.35">
      <c r="C92" t="s">
        <v>109</v>
      </c>
      <c r="D92" s="5">
        <v>23406911806</v>
      </c>
      <c r="E92" s="5">
        <v>22968121273</v>
      </c>
      <c r="F92" s="5">
        <v>23190121080</v>
      </c>
      <c r="G92" s="5">
        <v>21266957592</v>
      </c>
      <c r="I92" s="5">
        <v>23190121080</v>
      </c>
      <c r="J92" s="5">
        <v>19391446375</v>
      </c>
      <c r="K92" s="5">
        <v>17646495109</v>
      </c>
      <c r="L92" s="5">
        <v>16800520602</v>
      </c>
      <c r="M92" s="5">
        <v>19588943060</v>
      </c>
      <c r="N92" s="5">
        <v>23013281531</v>
      </c>
      <c r="O92" s="5">
        <v>20759109030</v>
      </c>
      <c r="P92" s="5">
        <v>19985127483</v>
      </c>
    </row>
    <row r="93" spans="3:16" ht="15.5" x14ac:dyDescent="0.35">
      <c r="C93" t="s">
        <v>107</v>
      </c>
      <c r="D93" s="5">
        <v>1061167361732</v>
      </c>
      <c r="E93" s="5">
        <v>1049282543417</v>
      </c>
      <c r="F93" s="5">
        <v>1039790335070</v>
      </c>
      <c r="G93" s="5">
        <v>1024329793039</v>
      </c>
      <c r="I93" s="5">
        <v>1039790335070</v>
      </c>
      <c r="J93" s="5">
        <v>965515850615</v>
      </c>
      <c r="K93" s="5">
        <v>709921600563</v>
      </c>
      <c r="L93" s="5">
        <v>504734905416</v>
      </c>
      <c r="M93" s="5">
        <v>486970998383</v>
      </c>
      <c r="N93" s="5">
        <v>501000243447</v>
      </c>
      <c r="O93" s="5">
        <v>413398857693</v>
      </c>
      <c r="P93" s="5">
        <v>383055356710</v>
      </c>
    </row>
    <row r="94" spans="3:16" ht="15.5" x14ac:dyDescent="0.35">
      <c r="C94" t="s">
        <v>106</v>
      </c>
      <c r="O94" s="5">
        <v>59903950917</v>
      </c>
      <c r="P94" s="5">
        <v>59897882917</v>
      </c>
    </row>
    <row r="95" spans="3:16" ht="15.5" x14ac:dyDescent="0.35">
      <c r="C95" t="s">
        <v>108</v>
      </c>
      <c r="D95" s="5">
        <v>1579024740</v>
      </c>
      <c r="E95" s="5">
        <v>1791127906</v>
      </c>
      <c r="F95" s="5">
        <v>2041804222</v>
      </c>
      <c r="G95" s="5">
        <v>2289586814</v>
      </c>
      <c r="I95" s="5">
        <v>2041804222</v>
      </c>
      <c r="J95" s="5">
        <v>1354140498</v>
      </c>
      <c r="K95" s="5">
        <v>2343394677</v>
      </c>
      <c r="L95" s="5">
        <v>1572973313</v>
      </c>
      <c r="M95" s="5">
        <v>1051460314</v>
      </c>
      <c r="N95" s="5">
        <v>788271154</v>
      </c>
      <c r="O95" s="5">
        <v>1939079475</v>
      </c>
      <c r="P95" s="5">
        <v>3564666853</v>
      </c>
    </row>
    <row r="96" spans="3:16" ht="15.5" x14ac:dyDescent="0.35">
      <c r="C96" t="s">
        <v>110</v>
      </c>
      <c r="D96" s="5">
        <v>1269045824768</v>
      </c>
      <c r="E96" s="5">
        <v>1263750370492</v>
      </c>
      <c r="F96" s="5">
        <v>1244417937364</v>
      </c>
      <c r="G96" s="5">
        <v>1190446609999</v>
      </c>
      <c r="I96" s="5">
        <v>1244417937364</v>
      </c>
      <c r="J96" s="5">
        <v>1149775974746</v>
      </c>
      <c r="K96" s="5">
        <v>977214570904</v>
      </c>
      <c r="L96" s="5">
        <v>616360882022</v>
      </c>
      <c r="M96" s="5">
        <v>591008428173</v>
      </c>
      <c r="N96" s="5">
        <v>560421122020</v>
      </c>
      <c r="O96" s="5">
        <v>509149521544</v>
      </c>
      <c r="P96" s="5">
        <v>478624725664</v>
      </c>
    </row>
    <row r="97" spans="3:16" ht="15.5" x14ac:dyDescent="0.35">
      <c r="C97" t="s">
        <v>111</v>
      </c>
      <c r="D97" s="5">
        <v>2351905060599</v>
      </c>
      <c r="E97" s="5">
        <v>2294438442176</v>
      </c>
      <c r="F97" s="5">
        <v>2267017872877</v>
      </c>
      <c r="G97" s="5">
        <v>2290978928309</v>
      </c>
      <c r="I97" s="5">
        <v>2267017872877</v>
      </c>
      <c r="J97" s="5">
        <v>2275306374919</v>
      </c>
      <c r="K97" s="5">
        <v>2077429520037</v>
      </c>
      <c r="L97" s="5">
        <v>1780286958906</v>
      </c>
      <c r="M97" s="5">
        <v>1694857651727</v>
      </c>
      <c r="N97" s="5">
        <v>1202108605233</v>
      </c>
      <c r="O97" s="5">
        <v>1223221297252</v>
      </c>
      <c r="P97" s="5">
        <v>1113919425183</v>
      </c>
    </row>
    <row r="98" spans="3:16" ht="15.5" x14ac:dyDescent="0.35">
      <c r="C98" t="s">
        <v>112</v>
      </c>
    </row>
    <row r="99" spans="3:16" ht="15.5" x14ac:dyDescent="0.35">
      <c r="C99" t="s">
        <v>113</v>
      </c>
    </row>
    <row r="100" spans="3:16" ht="15.5" x14ac:dyDescent="0.35">
      <c r="C100" t="s">
        <v>114</v>
      </c>
      <c r="D100" s="5">
        <v>633267883271</v>
      </c>
      <c r="E100" s="5">
        <v>595632433208</v>
      </c>
      <c r="F100" s="5">
        <v>571650591334</v>
      </c>
      <c r="G100" s="5">
        <v>630645954353</v>
      </c>
      <c r="I100" s="5">
        <v>571650591334</v>
      </c>
      <c r="J100" s="5">
        <v>681930798122</v>
      </c>
      <c r="K100" s="5">
        <v>613914949679</v>
      </c>
      <c r="L100" s="5">
        <v>494316966125</v>
      </c>
      <c r="M100" s="5">
        <v>473045834649</v>
      </c>
      <c r="N100" s="5">
        <v>525136413347</v>
      </c>
      <c r="O100" s="5">
        <v>639448241338</v>
      </c>
      <c r="P100" s="5">
        <v>553521670671</v>
      </c>
    </row>
    <row r="101" spans="3:16" ht="15.5" x14ac:dyDescent="0.35">
      <c r="C101" t="s">
        <v>119</v>
      </c>
      <c r="D101" s="5">
        <v>10996513365</v>
      </c>
      <c r="E101" s="5">
        <v>6999999999</v>
      </c>
      <c r="F101" s="5">
        <v>4996662819</v>
      </c>
      <c r="G101" s="5">
        <v>22996766652</v>
      </c>
      <c r="I101" s="5">
        <v>4996662819</v>
      </c>
      <c r="J101" s="5">
        <v>11998589794</v>
      </c>
      <c r="N101" s="5">
        <v>18896087917</v>
      </c>
      <c r="O101" s="5">
        <v>52909928795</v>
      </c>
      <c r="P101" s="5">
        <v>44733147847</v>
      </c>
    </row>
    <row r="102" spans="3:16" ht="15.5" x14ac:dyDescent="0.35">
      <c r="C102" t="s">
        <v>115</v>
      </c>
    </row>
    <row r="103" spans="3:16" ht="15.5" x14ac:dyDescent="0.35">
      <c r="C103" t="s">
        <v>253</v>
      </c>
      <c r="D103" s="5">
        <v>475686785382</v>
      </c>
      <c r="E103" s="5">
        <v>441688518182</v>
      </c>
      <c r="F103" s="5">
        <v>431205329614</v>
      </c>
      <c r="G103" s="5">
        <v>500762006113</v>
      </c>
      <c r="I103" s="5">
        <v>431205329614</v>
      </c>
      <c r="J103" s="5">
        <v>552254400747</v>
      </c>
      <c r="K103" s="5">
        <v>510987317546</v>
      </c>
      <c r="L103" s="5">
        <v>433893702386</v>
      </c>
      <c r="M103" s="5">
        <v>402360020531</v>
      </c>
      <c r="N103" s="5">
        <v>416959894859</v>
      </c>
      <c r="O103" s="5">
        <v>489636651608</v>
      </c>
      <c r="P103" s="5">
        <v>429691547412</v>
      </c>
    </row>
    <row r="104" spans="3:16" ht="15.5" x14ac:dyDescent="0.35">
      <c r="C104" t="s">
        <v>118</v>
      </c>
    </row>
    <row r="105" spans="3:16" ht="15.5" x14ac:dyDescent="0.35">
      <c r="C105" t="s">
        <v>254</v>
      </c>
      <c r="D105" s="5">
        <v>16552162808</v>
      </c>
      <c r="E105" s="5">
        <v>6804510546</v>
      </c>
      <c r="F105" s="5">
        <v>6358677172</v>
      </c>
      <c r="G105" s="5">
        <v>13008849623</v>
      </c>
      <c r="I105" s="5">
        <v>6358677172</v>
      </c>
      <c r="J105" s="5">
        <v>11338412844</v>
      </c>
      <c r="K105" s="5">
        <v>4523320539</v>
      </c>
      <c r="L105" s="5">
        <v>7338633859</v>
      </c>
      <c r="M105" s="5">
        <v>5229877782</v>
      </c>
      <c r="N105" s="5">
        <v>1434335157</v>
      </c>
      <c r="O105" s="5">
        <v>3194692302</v>
      </c>
      <c r="P105" s="5">
        <v>2437174342</v>
      </c>
    </row>
    <row r="106" spans="3:16" ht="15.5" x14ac:dyDescent="0.35">
      <c r="C106" t="s">
        <v>116</v>
      </c>
      <c r="D106" s="5">
        <v>22031061037</v>
      </c>
      <c r="E106" s="5">
        <v>30404039805</v>
      </c>
      <c r="F106" s="5">
        <v>31743250111</v>
      </c>
      <c r="G106" s="5">
        <v>25576159075</v>
      </c>
      <c r="I106" s="5">
        <v>31743250111</v>
      </c>
      <c r="J106" s="5">
        <v>28444083730</v>
      </c>
      <c r="K106" s="5">
        <v>25089815079</v>
      </c>
      <c r="L106" s="5">
        <v>21746276983</v>
      </c>
      <c r="M106" s="5">
        <v>20765944538</v>
      </c>
      <c r="N106" s="5">
        <v>20810103899</v>
      </c>
      <c r="O106" s="5">
        <v>21013366618</v>
      </c>
      <c r="P106" s="5">
        <v>18904821827</v>
      </c>
    </row>
    <row r="107" spans="3:16" ht="15.5" x14ac:dyDescent="0.35">
      <c r="C107" t="s">
        <v>117</v>
      </c>
      <c r="D107" s="5">
        <v>6181221098</v>
      </c>
      <c r="E107" s="5">
        <v>2831502819</v>
      </c>
      <c r="F107" s="5">
        <v>8776714938</v>
      </c>
      <c r="G107" s="5">
        <v>7848611165</v>
      </c>
      <c r="I107" s="5">
        <v>8776714938</v>
      </c>
      <c r="J107" s="5">
        <v>3263745910</v>
      </c>
      <c r="K107" s="5">
        <v>6829521251</v>
      </c>
      <c r="L107" s="5">
        <v>6205500912</v>
      </c>
      <c r="M107" s="5">
        <v>7486543951</v>
      </c>
      <c r="N107" s="5">
        <v>11557100774</v>
      </c>
      <c r="O107" s="5">
        <v>12820436705</v>
      </c>
      <c r="P107" s="5">
        <v>11884195635</v>
      </c>
    </row>
    <row r="108" spans="3:16" ht="15.5" x14ac:dyDescent="0.35">
      <c r="C108" t="s">
        <v>810</v>
      </c>
      <c r="D108" s="5">
        <v>982578771</v>
      </c>
      <c r="E108" s="5">
        <v>1227483546</v>
      </c>
      <c r="F108" s="5">
        <v>1791512491</v>
      </c>
      <c r="I108" s="5">
        <v>1791512491</v>
      </c>
    </row>
    <row r="109" spans="3:16" ht="15.5" x14ac:dyDescent="0.35">
      <c r="C109" t="s">
        <v>120</v>
      </c>
    </row>
    <row r="110" spans="3:16" ht="15.5" x14ac:dyDescent="0.35">
      <c r="C110" t="s">
        <v>313</v>
      </c>
      <c r="D110" s="5">
        <v>140321100000</v>
      </c>
      <c r="E110" s="5">
        <v>140321100000</v>
      </c>
      <c r="F110" s="5">
        <v>139321100000</v>
      </c>
      <c r="G110" s="5">
        <v>162321100000</v>
      </c>
      <c r="I110" s="5">
        <v>139321100000</v>
      </c>
      <c r="J110" s="5">
        <v>118500000000</v>
      </c>
      <c r="K110" s="5">
        <v>56500000000</v>
      </c>
      <c r="N110" s="5">
        <v>1047000000</v>
      </c>
      <c r="O110" s="5">
        <v>23127256678</v>
      </c>
      <c r="P110" s="5">
        <v>51227548319</v>
      </c>
    </row>
    <row r="111" spans="3:16" ht="15.5" x14ac:dyDescent="0.35">
      <c r="C111" t="s">
        <v>121</v>
      </c>
      <c r="D111" s="5">
        <v>41216871133</v>
      </c>
      <c r="E111" s="5">
        <v>55912323071</v>
      </c>
      <c r="F111" s="5">
        <v>60093337225</v>
      </c>
      <c r="G111" s="5">
        <v>14818769386</v>
      </c>
      <c r="I111" s="5">
        <v>60093337225</v>
      </c>
      <c r="J111" s="5">
        <v>50543557732</v>
      </c>
      <c r="K111" s="5">
        <v>37311010582</v>
      </c>
      <c r="L111" s="5">
        <v>4431762020</v>
      </c>
      <c r="M111" s="5">
        <v>5425508760</v>
      </c>
      <c r="N111" s="5">
        <v>26838891894</v>
      </c>
      <c r="O111" s="5">
        <v>33011291641</v>
      </c>
      <c r="P111" s="5">
        <v>27854123461</v>
      </c>
    </row>
    <row r="112" spans="3:16" ht="15.5" x14ac:dyDescent="0.35">
      <c r="C112" t="s">
        <v>122</v>
      </c>
      <c r="D112" s="5">
        <v>328257846022</v>
      </c>
      <c r="E112" s="5">
        <v>328041901286</v>
      </c>
      <c r="F112" s="5">
        <v>337859916168</v>
      </c>
      <c r="G112" s="5">
        <v>329162382158</v>
      </c>
      <c r="I112" s="5">
        <v>337859916168</v>
      </c>
      <c r="J112" s="5">
        <v>284105819892</v>
      </c>
      <c r="K112" s="5">
        <v>222760744014</v>
      </c>
      <c r="L112" s="5">
        <v>115650500691</v>
      </c>
      <c r="M112" s="5">
        <v>119024215359</v>
      </c>
      <c r="N112" s="5">
        <v>98898156664</v>
      </c>
      <c r="O112" s="5">
        <v>91276491768</v>
      </c>
      <c r="P112" s="5">
        <v>120592584290</v>
      </c>
    </row>
    <row r="113" spans="3:16" ht="15.5" x14ac:dyDescent="0.35">
      <c r="C113" t="s">
        <v>123</v>
      </c>
      <c r="D113" s="5">
        <v>328257846022</v>
      </c>
      <c r="E113" s="5">
        <v>328041901286</v>
      </c>
      <c r="F113" s="5">
        <v>337859916168</v>
      </c>
      <c r="G113" s="5">
        <v>329162382158</v>
      </c>
      <c r="I113" s="5">
        <v>337859916168</v>
      </c>
      <c r="J113" s="5">
        <v>284105819892</v>
      </c>
      <c r="K113" s="5">
        <v>222760744014</v>
      </c>
      <c r="L113" s="5">
        <v>115650500691</v>
      </c>
      <c r="M113" s="5">
        <v>119024215359</v>
      </c>
      <c r="N113" s="5">
        <v>98898156664</v>
      </c>
      <c r="O113" s="5">
        <v>91276491768</v>
      </c>
      <c r="P113" s="5">
        <v>120592584290</v>
      </c>
    </row>
    <row r="114" spans="3:16" ht="15.5" x14ac:dyDescent="0.35">
      <c r="C114" t="s">
        <v>124</v>
      </c>
    </row>
    <row r="115" spans="3:16" ht="15.5" x14ac:dyDescent="0.35">
      <c r="C115" t="s">
        <v>256</v>
      </c>
      <c r="D115" s="5">
        <v>552593039</v>
      </c>
      <c r="E115" s="5">
        <v>191295000</v>
      </c>
    </row>
    <row r="116" spans="3:16" ht="15.5" x14ac:dyDescent="0.35">
      <c r="C116" t="s">
        <v>125</v>
      </c>
      <c r="D116" s="5">
        <v>254012173219</v>
      </c>
      <c r="E116" s="5">
        <v>255285413749</v>
      </c>
      <c r="F116" s="5">
        <v>267049320673</v>
      </c>
      <c r="G116" s="5">
        <v>258332932170</v>
      </c>
      <c r="I116" s="5">
        <v>267049320673</v>
      </c>
      <c r="J116" s="5">
        <v>219404389968</v>
      </c>
      <c r="K116" s="5">
        <v>163917339008</v>
      </c>
      <c r="L116" s="5">
        <v>57332117355</v>
      </c>
      <c r="M116" s="5">
        <v>48803466045</v>
      </c>
      <c r="N116" s="5">
        <v>13024338984</v>
      </c>
      <c r="O116" s="5">
        <v>23127256678</v>
      </c>
      <c r="P116" s="5">
        <v>51227548319</v>
      </c>
    </row>
    <row r="117" spans="3:16" ht="15.5" x14ac:dyDescent="0.35">
      <c r="C117" t="s">
        <v>126</v>
      </c>
      <c r="D117" s="5">
        <v>961525729293</v>
      </c>
      <c r="E117" s="5">
        <v>923674334494</v>
      </c>
      <c r="F117" s="5">
        <v>909510507502</v>
      </c>
      <c r="G117" s="5">
        <v>959808336511</v>
      </c>
      <c r="I117" s="5">
        <v>909510507502</v>
      </c>
      <c r="J117" s="5">
        <v>966036618014</v>
      </c>
      <c r="K117" s="5">
        <v>836675693693</v>
      </c>
      <c r="L117" s="5">
        <v>609967466816</v>
      </c>
      <c r="M117" s="5">
        <v>592070050008</v>
      </c>
      <c r="N117" s="5">
        <v>624034570011</v>
      </c>
      <c r="O117" s="5">
        <v>730724733106</v>
      </c>
      <c r="P117" s="5">
        <v>674114254961</v>
      </c>
    </row>
    <row r="118" spans="3:16" ht="15.5" x14ac:dyDescent="0.35">
      <c r="C118" t="s">
        <v>127</v>
      </c>
    </row>
    <row r="119" spans="3:16" ht="15.5" x14ac:dyDescent="0.35">
      <c r="C119" t="s">
        <v>128</v>
      </c>
      <c r="D119" s="5">
        <v>169750000000</v>
      </c>
      <c r="E119" s="5">
        <v>169750000000</v>
      </c>
      <c r="F119" s="5">
        <v>169750000000</v>
      </c>
      <c r="G119" s="5">
        <v>169750000000</v>
      </c>
      <c r="I119" s="5">
        <v>169750000000</v>
      </c>
      <c r="J119" s="5">
        <v>169750000000</v>
      </c>
      <c r="K119" s="5">
        <v>169750000000</v>
      </c>
      <c r="L119" s="5">
        <v>169750000000</v>
      </c>
      <c r="M119" s="5">
        <v>169750000000</v>
      </c>
      <c r="N119" s="5">
        <v>144150000000</v>
      </c>
      <c r="O119" s="5">
        <v>144150000000</v>
      </c>
      <c r="P119" s="5">
        <v>18000000000</v>
      </c>
    </row>
    <row r="120" spans="3:16" ht="15.5" x14ac:dyDescent="0.35">
      <c r="C120" t="s">
        <v>129</v>
      </c>
      <c r="D120" s="5">
        <v>483181229631</v>
      </c>
      <c r="E120" s="5">
        <v>483181229631</v>
      </c>
      <c r="F120" s="5">
        <v>483181229631</v>
      </c>
      <c r="G120" s="5">
        <v>483181229631</v>
      </c>
      <c r="I120" s="5">
        <v>483181229631</v>
      </c>
      <c r="J120" s="5">
        <v>483181229631</v>
      </c>
      <c r="K120" s="5">
        <v>483181229631</v>
      </c>
      <c r="L120" s="5">
        <v>483181229631</v>
      </c>
      <c r="M120" s="5">
        <v>483181229631</v>
      </c>
      <c r="N120" s="5">
        <v>21028632656</v>
      </c>
      <c r="O120" s="5">
        <v>21028632656</v>
      </c>
      <c r="P120" s="5">
        <v>507989000</v>
      </c>
    </row>
    <row r="121" spans="3:16" ht="15.5" x14ac:dyDescent="0.35">
      <c r="C121" t="s">
        <v>130</v>
      </c>
      <c r="D121" s="5">
        <v>737596916677</v>
      </c>
      <c r="E121" s="5">
        <v>717981693111</v>
      </c>
      <c r="F121" s="5">
        <v>704724950838</v>
      </c>
      <c r="G121" s="5">
        <v>678388177327</v>
      </c>
      <c r="I121" s="5">
        <v>704724950838</v>
      </c>
      <c r="J121" s="5">
        <v>656487342518</v>
      </c>
      <c r="K121" s="5">
        <v>587971412072</v>
      </c>
      <c r="L121" s="5">
        <v>517537077944</v>
      </c>
      <c r="M121" s="5">
        <v>445077786457</v>
      </c>
      <c r="N121" s="5">
        <v>393717447796</v>
      </c>
      <c r="O121" s="5">
        <v>307146135433</v>
      </c>
      <c r="P121" s="5">
        <v>269628967634</v>
      </c>
    </row>
    <row r="122" spans="3:16" ht="15.5" x14ac:dyDescent="0.35">
      <c r="C122" t="s">
        <v>257</v>
      </c>
      <c r="D122" s="5">
        <v>28000000000</v>
      </c>
      <c r="E122" s="5">
        <v>23000000000</v>
      </c>
      <c r="F122" s="5">
        <v>23000000000</v>
      </c>
      <c r="G122" s="5">
        <v>23000000000</v>
      </c>
      <c r="I122" s="5">
        <v>23000000000</v>
      </c>
      <c r="J122" s="5">
        <v>18000000000</v>
      </c>
      <c r="K122" s="5">
        <v>13000000000</v>
      </c>
      <c r="L122" s="5">
        <v>8000000000</v>
      </c>
    </row>
    <row r="123" spans="3:16" ht="15.5" x14ac:dyDescent="0.35">
      <c r="C123" t="s">
        <v>258</v>
      </c>
      <c r="D123" s="5">
        <v>709596916677</v>
      </c>
      <c r="E123" s="5">
        <v>694981693111</v>
      </c>
      <c r="F123" s="5">
        <v>681724950838</v>
      </c>
      <c r="G123" s="5">
        <v>655388177327</v>
      </c>
      <c r="I123" s="5">
        <v>681724950838</v>
      </c>
      <c r="J123" s="5">
        <v>638487342518</v>
      </c>
      <c r="K123" s="5">
        <v>574971412072</v>
      </c>
      <c r="L123" s="5">
        <v>509537077944</v>
      </c>
      <c r="M123" s="5">
        <v>445077786457</v>
      </c>
      <c r="N123" s="5">
        <v>393717447796</v>
      </c>
      <c r="O123" s="5">
        <v>307146135433</v>
      </c>
      <c r="P123" s="5">
        <v>269628967634</v>
      </c>
    </row>
    <row r="124" spans="3:16" ht="15.5" x14ac:dyDescent="0.35">
      <c r="C124" t="s">
        <v>259</v>
      </c>
      <c r="D124" s="5">
        <v>737596916677</v>
      </c>
      <c r="E124" s="5">
        <v>717981693111</v>
      </c>
      <c r="F124" s="5">
        <v>704724950838</v>
      </c>
      <c r="G124" s="5">
        <v>678388177327</v>
      </c>
      <c r="I124" s="5">
        <v>704724950838</v>
      </c>
      <c r="J124" s="5">
        <v>656487342518</v>
      </c>
      <c r="K124" s="5">
        <v>587971412072</v>
      </c>
      <c r="L124" s="5">
        <v>517537077944</v>
      </c>
      <c r="M124" s="5">
        <v>445077786457</v>
      </c>
      <c r="N124" s="5">
        <v>393717447796</v>
      </c>
      <c r="O124" s="5">
        <v>307146135433</v>
      </c>
      <c r="P124" s="5">
        <v>269628967634</v>
      </c>
    </row>
    <row r="125" spans="3:16" ht="15.5" x14ac:dyDescent="0.35">
      <c r="C125" t="s">
        <v>131</v>
      </c>
      <c r="D125" s="5">
        <v>1735</v>
      </c>
      <c r="E125" s="5">
        <v>1678</v>
      </c>
      <c r="F125" s="5">
        <v>1643</v>
      </c>
      <c r="G125" s="5">
        <v>1577</v>
      </c>
      <c r="I125" s="5">
        <v>1643</v>
      </c>
      <c r="J125" s="5">
        <v>1493</v>
      </c>
      <c r="K125" s="5">
        <v>1378</v>
      </c>
      <c r="L125" s="5">
        <v>1252</v>
      </c>
      <c r="M125" s="5">
        <v>1102</v>
      </c>
      <c r="N125" s="5">
        <v>17032146300</v>
      </c>
      <c r="O125" s="5">
        <v>13404706533</v>
      </c>
    </row>
    <row r="126" spans="3:16" ht="15.5" x14ac:dyDescent="0.35">
      <c r="C126" t="s">
        <v>10</v>
      </c>
      <c r="D126" s="5">
        <v>1390379331306</v>
      </c>
      <c r="E126" s="5">
        <v>1370764107683</v>
      </c>
      <c r="F126" s="5">
        <v>1357507365375</v>
      </c>
      <c r="G126" s="5">
        <v>1331170591798</v>
      </c>
      <c r="I126" s="5">
        <v>1357507365375</v>
      </c>
      <c r="J126" s="5">
        <v>1309269756905</v>
      </c>
      <c r="K126" s="5">
        <v>1240753826344</v>
      </c>
      <c r="L126" s="5">
        <v>1170319492090</v>
      </c>
      <c r="M126" s="5">
        <v>1102787601719</v>
      </c>
      <c r="N126" s="5">
        <v>578074035222</v>
      </c>
      <c r="O126" s="5">
        <v>492496564146</v>
      </c>
      <c r="P126" s="5">
        <v>439805170222</v>
      </c>
    </row>
    <row r="127" spans="3:16" ht="15.5" x14ac:dyDescent="0.35">
      <c r="C127" t="s">
        <v>132</v>
      </c>
      <c r="D127" s="5">
        <v>2351905060599</v>
      </c>
      <c r="E127" s="5">
        <v>2294438442177</v>
      </c>
      <c r="F127" s="5">
        <v>2267017872877</v>
      </c>
      <c r="G127" s="5">
        <v>2290978928309</v>
      </c>
      <c r="I127" s="5">
        <v>2267017872877</v>
      </c>
      <c r="J127" s="5">
        <v>2275306374919</v>
      </c>
      <c r="K127" s="5">
        <v>2077429520037</v>
      </c>
      <c r="L127" s="5">
        <v>1780286958906</v>
      </c>
      <c r="M127" s="5">
        <v>1694857651727</v>
      </c>
      <c r="N127" s="5">
        <v>1202108605233</v>
      </c>
      <c r="O127" s="5">
        <v>1223221297252</v>
      </c>
      <c r="P127" s="5">
        <v>1113919425183</v>
      </c>
    </row>
    <row r="128" spans="3:16" ht="15.5" x14ac:dyDescent="0.35">
      <c r="C128" t="s">
        <v>133</v>
      </c>
      <c r="D128" s="5">
        <v>6790000000</v>
      </c>
      <c r="E128" s="5">
        <v>6790000000</v>
      </c>
      <c r="F128" s="5">
        <v>6790000000</v>
      </c>
      <c r="G128" s="5">
        <v>6790000000</v>
      </c>
      <c r="I128" s="5">
        <v>6790000000</v>
      </c>
      <c r="J128" s="5">
        <v>6790000000</v>
      </c>
      <c r="K128" s="5">
        <v>6790000000</v>
      </c>
      <c r="L128" s="5">
        <v>6790000000</v>
      </c>
      <c r="M128" s="5">
        <v>6790000000</v>
      </c>
      <c r="N128" s="5">
        <v>288300</v>
      </c>
      <c r="O128" s="5">
        <v>288300</v>
      </c>
      <c r="P128" s="5">
        <v>18000</v>
      </c>
    </row>
    <row r="130" spans="2:16" ht="15.5" x14ac:dyDescent="0.35">
      <c r="B130" t="s">
        <v>134</v>
      </c>
      <c r="C130" t="s">
        <v>135</v>
      </c>
      <c r="D130" s="5">
        <v>76245669604</v>
      </c>
      <c r="E130" s="5">
        <v>38443237402</v>
      </c>
      <c r="F130" s="5">
        <v>67784760142</v>
      </c>
      <c r="G130" s="5">
        <v>60882010954</v>
      </c>
      <c r="I130" s="5">
        <v>175918770137</v>
      </c>
      <c r="J130" s="5">
        <v>147155233542</v>
      </c>
      <c r="K130" s="5">
        <v>92804668133</v>
      </c>
      <c r="L130" s="5">
        <v>52049252330</v>
      </c>
      <c r="M130" s="5">
        <v>36928214512</v>
      </c>
      <c r="N130" s="5">
        <v>144552764458</v>
      </c>
      <c r="O130" s="5">
        <v>167083510980</v>
      </c>
      <c r="P130" s="5">
        <v>142652142730</v>
      </c>
    </row>
    <row r="131" spans="2:16" ht="15.5" x14ac:dyDescent="0.35">
      <c r="C131" t="s">
        <v>316</v>
      </c>
      <c r="D131" s="5">
        <v>737296094000</v>
      </c>
      <c r="E131" s="5">
        <v>670240239000</v>
      </c>
      <c r="F131" s="5">
        <v>732942653403</v>
      </c>
      <c r="G131" s="5">
        <v>739251153146</v>
      </c>
      <c r="I131" s="5">
        <v>2877431531057</v>
      </c>
      <c r="J131" s="5">
        <v>2809885352863</v>
      </c>
      <c r="K131" s="5">
        <v>2692636046789</v>
      </c>
      <c r="L131" s="5">
        <v>2557861126275</v>
      </c>
      <c r="M131" s="5">
        <v>2331368697344</v>
      </c>
      <c r="N131" s="5">
        <v>2441481023337</v>
      </c>
      <c r="O131" s="5">
        <v>2744512348979</v>
      </c>
      <c r="P131" s="5">
        <v>2586407995993</v>
      </c>
    </row>
    <row r="132" spans="2:16" ht="15.5" x14ac:dyDescent="0.35">
      <c r="C132" t="s">
        <v>317</v>
      </c>
      <c r="D132" s="5">
        <v>-553213918671</v>
      </c>
      <c r="E132" s="5">
        <v>-516184019467</v>
      </c>
      <c r="F132" s="5">
        <v>-555585563772</v>
      </c>
      <c r="G132" s="5">
        <v>-582435629224</v>
      </c>
      <c r="I132" s="5">
        <v>-2269821758612</v>
      </c>
      <c r="J132" s="5">
        <v>-2243250596800</v>
      </c>
      <c r="K132" s="5">
        <v>-2212254331248</v>
      </c>
      <c r="L132" s="5">
        <v>-2163883685503</v>
      </c>
      <c r="M132" s="5">
        <v>-1980221517597</v>
      </c>
      <c r="N132" s="5">
        <v>-1990241497327</v>
      </c>
      <c r="O132" s="5">
        <v>-2250054739268</v>
      </c>
      <c r="P132" s="5">
        <v>-2207265244617</v>
      </c>
    </row>
    <row r="133" spans="2:16" ht="15.5" x14ac:dyDescent="0.35">
      <c r="C133" t="s">
        <v>318</v>
      </c>
      <c r="D133" s="5">
        <v>-89907529010</v>
      </c>
      <c r="E133" s="5">
        <v>-69770054090</v>
      </c>
      <c r="F133" s="5">
        <v>-66650856405</v>
      </c>
      <c r="G133" s="5">
        <v>-68705834319</v>
      </c>
      <c r="I133" s="5">
        <v>-287050823767</v>
      </c>
      <c r="J133" s="5">
        <v>-263408522660</v>
      </c>
      <c r="K133" s="5">
        <v>-255886012269</v>
      </c>
      <c r="L133" s="5">
        <v>-239935137079</v>
      </c>
      <c r="M133" s="5">
        <v>-226151806538</v>
      </c>
      <c r="N133" s="5">
        <v>-196127459885</v>
      </c>
      <c r="O133" s="5">
        <v>-197160291297</v>
      </c>
      <c r="P133" s="5">
        <v>-182637966114</v>
      </c>
    </row>
    <row r="134" spans="2:16" ht="15.5" x14ac:dyDescent="0.35">
      <c r="C134" t="s">
        <v>321</v>
      </c>
      <c r="D134" s="5">
        <v>-16196121541</v>
      </c>
      <c r="E134" s="5">
        <v>-49196906428</v>
      </c>
      <c r="F134" s="5">
        <v>-23619430827</v>
      </c>
      <c r="G134" s="5">
        <v>-22785969021</v>
      </c>
      <c r="I134" s="5">
        <v>-121255249313</v>
      </c>
      <c r="J134" s="5">
        <v>-103430824171</v>
      </c>
      <c r="K134" s="5">
        <v>-97263416007</v>
      </c>
      <c r="L134" s="5">
        <v>-68873400231</v>
      </c>
      <c r="M134" s="5">
        <v>-48414778728</v>
      </c>
      <c r="N134" s="5">
        <v>-62952881106</v>
      </c>
      <c r="O134" s="5">
        <v>-88846984451</v>
      </c>
      <c r="P134" s="5">
        <v>-22991497434</v>
      </c>
    </row>
    <row r="135" spans="2:16" ht="15.5" x14ac:dyDescent="0.35">
      <c r="C135" t="s">
        <v>502</v>
      </c>
      <c r="D135" s="5">
        <v>-5128999507</v>
      </c>
      <c r="E135" s="5">
        <v>-4997835368</v>
      </c>
      <c r="F135" s="5">
        <v>-5877690542</v>
      </c>
      <c r="G135" s="5">
        <v>-5689590496</v>
      </c>
      <c r="I135" s="5">
        <v>-22217129470</v>
      </c>
      <c r="J135" s="5">
        <v>-15755855369</v>
      </c>
      <c r="K135" s="5">
        <v>-8428032592</v>
      </c>
      <c r="L135" s="5">
        <v>-5918221293</v>
      </c>
      <c r="M135" s="5">
        <v>-6469759487</v>
      </c>
      <c r="N135" s="5">
        <v>-11769997950</v>
      </c>
      <c r="O135" s="5">
        <v>-12655792489</v>
      </c>
      <c r="P135" s="5">
        <v>-11860010390</v>
      </c>
    </row>
    <row r="136" spans="2:16" ht="15.5" x14ac:dyDescent="0.35">
      <c r="C136" t="s">
        <v>266</v>
      </c>
      <c r="F136" s="5">
        <v>13724246394</v>
      </c>
      <c r="I136" s="5">
        <v>13724246394</v>
      </c>
    </row>
    <row r="137" spans="2:16" ht="15.5" x14ac:dyDescent="0.35">
      <c r="C137" t="s">
        <v>265</v>
      </c>
      <c r="D137" s="5">
        <v>3396144333</v>
      </c>
      <c r="E137" s="5">
        <v>8351813755</v>
      </c>
      <c r="F137" s="5">
        <v>-27148598109</v>
      </c>
      <c r="G137" s="5">
        <v>1247880868</v>
      </c>
      <c r="I137" s="5">
        <v>-14892046152</v>
      </c>
      <c r="J137" s="5">
        <v>-36884320321</v>
      </c>
      <c r="K137" s="5">
        <v>-25999586540</v>
      </c>
      <c r="L137" s="5">
        <v>-27201429839</v>
      </c>
      <c r="M137" s="5">
        <v>-33182620482</v>
      </c>
      <c r="N137" s="5">
        <v>-35836422611</v>
      </c>
      <c r="O137" s="5">
        <v>-28711030494</v>
      </c>
      <c r="P137" s="5">
        <v>-19001134708</v>
      </c>
    </row>
    <row r="138" spans="2:16" ht="15.5" x14ac:dyDescent="0.35">
      <c r="C138" t="s">
        <v>144</v>
      </c>
      <c r="D138" s="5">
        <v>-12960543924</v>
      </c>
      <c r="E138" s="5">
        <v>-15202465529</v>
      </c>
      <c r="F138" s="5">
        <v>-7351317426</v>
      </c>
      <c r="G138" s="5">
        <v>-45665320248</v>
      </c>
      <c r="I138" s="5">
        <v>-21692561815</v>
      </c>
      <c r="J138" s="5">
        <v>48842251289</v>
      </c>
      <c r="K138" s="5">
        <v>64363402036</v>
      </c>
      <c r="L138" s="5">
        <v>-55559933851</v>
      </c>
      <c r="M138" s="5">
        <v>402620271839</v>
      </c>
      <c r="N138" s="5">
        <v>-98879001660</v>
      </c>
      <c r="O138" s="5">
        <v>-64116342513</v>
      </c>
      <c r="P138" s="5">
        <v>7496606808</v>
      </c>
    </row>
    <row r="139" spans="2:16" ht="15.5" x14ac:dyDescent="0.35">
      <c r="C139" t="s">
        <v>145</v>
      </c>
      <c r="D139" s="5">
        <v>8578828882</v>
      </c>
      <c r="E139" s="5">
        <v>98690611013</v>
      </c>
      <c r="F139" s="5">
        <v>-205126992655</v>
      </c>
      <c r="G139" s="5">
        <v>-42036229621</v>
      </c>
      <c r="I139" s="5">
        <v>-170556391303</v>
      </c>
      <c r="J139" s="5">
        <v>-233830355589</v>
      </c>
      <c r="K139" s="5">
        <v>-232448711421</v>
      </c>
      <c r="L139" s="5">
        <v>-204907410873</v>
      </c>
      <c r="M139" s="5">
        <v>-87198030628</v>
      </c>
      <c r="N139" s="5">
        <v>-95790623808</v>
      </c>
      <c r="O139" s="5">
        <v>-110278333735</v>
      </c>
      <c r="P139" s="5">
        <v>-128367802301</v>
      </c>
    </row>
    <row r="140" spans="2:16" ht="15.5" x14ac:dyDescent="0.35">
      <c r="C140" t="s">
        <v>476</v>
      </c>
      <c r="D140" s="5">
        <v>35000000000</v>
      </c>
      <c r="E140" s="5">
        <v>132000000000</v>
      </c>
      <c r="F140" s="5">
        <v>-181000000000</v>
      </c>
      <c r="G140" s="5">
        <v>-17000000000</v>
      </c>
      <c r="I140" s="5">
        <v>-60000000000</v>
      </c>
      <c r="J140" s="5">
        <v>-25000000000</v>
      </c>
      <c r="K140" s="5">
        <v>103000000000</v>
      </c>
      <c r="L140" s="5">
        <v>-155000000000</v>
      </c>
      <c r="M140" s="5">
        <v>-55000000000</v>
      </c>
      <c r="N140" s="5">
        <v>-48000000000</v>
      </c>
      <c r="O140" s="5">
        <v>-52000000000</v>
      </c>
    </row>
    <row r="141" spans="2:16" ht="15.5" x14ac:dyDescent="0.35">
      <c r="C141" t="s">
        <v>146</v>
      </c>
      <c r="D141" s="5">
        <v>-22503025265</v>
      </c>
      <c r="E141" s="5">
        <v>-20241449506</v>
      </c>
      <c r="F141" s="5">
        <v>-24079250259</v>
      </c>
      <c r="G141" s="5">
        <v>-22591765847</v>
      </c>
      <c r="I141" s="5">
        <v>-106234868566</v>
      </c>
      <c r="J141" s="5">
        <v>-193562189836</v>
      </c>
      <c r="K141" s="5">
        <v>-230256262915</v>
      </c>
      <c r="L141" s="5">
        <v>-42506912701</v>
      </c>
      <c r="M141" s="5">
        <v>-10221229621</v>
      </c>
      <c r="N141" s="5">
        <v>-47894353397</v>
      </c>
      <c r="O141" s="5">
        <v>-49282879211</v>
      </c>
      <c r="P141" s="5">
        <v>-125261309217</v>
      </c>
    </row>
    <row r="142" spans="2:16" ht="15.5" x14ac:dyDescent="0.35">
      <c r="C142" t="s">
        <v>323</v>
      </c>
      <c r="D142" s="5">
        <v>-598712000</v>
      </c>
      <c r="E142" s="5">
        <v>-322710000</v>
      </c>
      <c r="F142" s="5">
        <v>197976000</v>
      </c>
      <c r="G142" s="5">
        <v>-207096000</v>
      </c>
      <c r="I142" s="5">
        <v>-250000000</v>
      </c>
      <c r="J142" s="5">
        <v>-8506430000</v>
      </c>
      <c r="K142" s="5">
        <v>-92486223317</v>
      </c>
      <c r="L142" s="5">
        <v>-107866800</v>
      </c>
      <c r="N142" s="5">
        <v>-21000000</v>
      </c>
      <c r="O142" s="5">
        <v>-9036496098</v>
      </c>
    </row>
    <row r="143" spans="2:16" ht="15.5" x14ac:dyDescent="0.35">
      <c r="C143" t="s">
        <v>326</v>
      </c>
      <c r="D143" s="5">
        <v>540000000</v>
      </c>
      <c r="E143" s="5">
        <v>110000000</v>
      </c>
      <c r="G143" s="5">
        <v>213000000</v>
      </c>
      <c r="I143" s="5">
        <v>496820000</v>
      </c>
      <c r="J143" s="5">
        <v>534750000</v>
      </c>
      <c r="K143" s="5">
        <v>527000000</v>
      </c>
      <c r="L143" s="5">
        <v>663900000</v>
      </c>
      <c r="M143" s="5">
        <v>463880000</v>
      </c>
      <c r="N143" s="5">
        <v>302282952</v>
      </c>
      <c r="O143" s="5">
        <v>47109574</v>
      </c>
      <c r="P143" s="5">
        <v>176358366</v>
      </c>
    </row>
    <row r="144" spans="2:16" ht="15.5" x14ac:dyDescent="0.35">
      <c r="C144" t="s">
        <v>811</v>
      </c>
      <c r="D144" s="5">
        <v>-3836303853</v>
      </c>
      <c r="E144" s="5">
        <v>-12855229481</v>
      </c>
      <c r="F144" s="5">
        <v>-98486626</v>
      </c>
      <c r="G144" s="5">
        <v>-2450367777</v>
      </c>
      <c r="I144" s="5">
        <v>-2548854403</v>
      </c>
      <c r="J144" s="5">
        <v>-7258643753</v>
      </c>
      <c r="K144" s="5">
        <v>-11514042625</v>
      </c>
      <c r="L144" s="5">
        <v>-6388090122</v>
      </c>
      <c r="M144" s="5">
        <v>-8238946179</v>
      </c>
    </row>
    <row r="145" spans="3:16" ht="15.5" x14ac:dyDescent="0.35">
      <c r="C145" t="s">
        <v>592</v>
      </c>
      <c r="M145" s="5">
        <v>-15104734828</v>
      </c>
    </row>
    <row r="146" spans="3:16" ht="15.5" x14ac:dyDescent="0.35">
      <c r="C146" t="s">
        <v>812</v>
      </c>
      <c r="M146" s="5">
        <v>1638000000</v>
      </c>
    </row>
    <row r="147" spans="3:16" ht="15.5" x14ac:dyDescent="0.35">
      <c r="C147" t="s">
        <v>659</v>
      </c>
      <c r="O147" s="5">
        <v>-6068000</v>
      </c>
      <c r="P147" s="5">
        <v>-601895000</v>
      </c>
    </row>
    <row r="148" spans="3:16" ht="15.5" x14ac:dyDescent="0.35">
      <c r="C148" t="s">
        <v>147</v>
      </c>
      <c r="D148" s="5">
        <v>-23130000</v>
      </c>
      <c r="F148" s="5">
        <v>-147231770</v>
      </c>
      <c r="G148" s="5">
        <v>3</v>
      </c>
      <c r="I148" s="5">
        <v>-2019488334</v>
      </c>
      <c r="J148" s="5">
        <v>-37842000</v>
      </c>
      <c r="K148" s="5">
        <v>-1719182564</v>
      </c>
      <c r="L148" s="5">
        <v>-1568441250</v>
      </c>
      <c r="M148" s="5">
        <v>-735000000</v>
      </c>
      <c r="N148" s="5">
        <v>-177553363</v>
      </c>
      <c r="P148" s="5">
        <v>-2680956450</v>
      </c>
    </row>
    <row r="149" spans="3:16" ht="15.5" x14ac:dyDescent="0.35">
      <c r="C149" t="s">
        <v>153</v>
      </c>
      <c r="D149" s="5">
        <v>-12960543924</v>
      </c>
      <c r="E149" s="5">
        <v>-15202465529</v>
      </c>
      <c r="F149" s="5">
        <v>-7351317426</v>
      </c>
      <c r="G149" s="5">
        <v>-45665320248</v>
      </c>
      <c r="I149" s="5">
        <v>-21692561815</v>
      </c>
      <c r="J149" s="5">
        <v>48842251289</v>
      </c>
      <c r="K149" s="5">
        <v>64363402036</v>
      </c>
      <c r="L149" s="5">
        <v>-55559933851</v>
      </c>
      <c r="M149" s="5">
        <v>402620271839</v>
      </c>
      <c r="N149" s="5">
        <v>-98879001660</v>
      </c>
      <c r="O149" s="5">
        <v>-64116342513</v>
      </c>
      <c r="P149" s="5">
        <v>7496606808</v>
      </c>
    </row>
    <row r="150" spans="3:16" ht="15.5" x14ac:dyDescent="0.35">
      <c r="C150" t="s">
        <v>371</v>
      </c>
      <c r="D150" s="5">
        <v>-13691295000</v>
      </c>
      <c r="E150" s="5">
        <v>-13308705000</v>
      </c>
      <c r="F150" s="5">
        <v>-34500000000</v>
      </c>
      <c r="G150" s="5">
        <v>-10500000000</v>
      </c>
      <c r="I150" s="5">
        <v>-66000000000</v>
      </c>
      <c r="J150" s="5">
        <v>-31000000000</v>
      </c>
      <c r="K150" s="5">
        <v>-2500000000</v>
      </c>
      <c r="L150" s="5">
        <v>-1047000000</v>
      </c>
      <c r="M150" s="5">
        <v>-22080256675</v>
      </c>
      <c r="N150" s="5">
        <v>-33011291644</v>
      </c>
      <c r="O150" s="5">
        <v>-28354123461</v>
      </c>
      <c r="P150" s="5">
        <v>-27097798461</v>
      </c>
    </row>
    <row r="151" spans="3:16" ht="15.5" x14ac:dyDescent="0.35">
      <c r="C151" t="s">
        <v>370</v>
      </c>
      <c r="F151" s="5">
        <v>55000000000</v>
      </c>
      <c r="I151" s="5">
        <v>98821100000</v>
      </c>
      <c r="J151" s="5">
        <v>105000000000</v>
      </c>
      <c r="K151" s="5">
        <v>90000000000</v>
      </c>
      <c r="O151" s="5">
        <v>5411000000</v>
      </c>
      <c r="P151" s="5">
        <v>32313658450</v>
      </c>
    </row>
    <row r="152" spans="3:16" ht="15.5" x14ac:dyDescent="0.35">
      <c r="C152" t="s">
        <v>512</v>
      </c>
      <c r="D152" s="5">
        <v>-3265762289</v>
      </c>
      <c r="E152" s="5">
        <v>-3897097709</v>
      </c>
      <c r="F152" s="5">
        <v>-9326920833</v>
      </c>
      <c r="G152" s="5">
        <v>-1647137010</v>
      </c>
      <c r="I152" s="5">
        <v>-18469442080</v>
      </c>
      <c r="J152" s="5">
        <v>-9996338440</v>
      </c>
      <c r="K152" s="5">
        <v>-7519597964</v>
      </c>
      <c r="L152" s="5">
        <v>-4574933851</v>
      </c>
      <c r="M152" s="5">
        <v>-2517980544</v>
      </c>
      <c r="N152" s="5">
        <v>-16853869138</v>
      </c>
    </row>
    <row r="153" spans="3:16" ht="15.5" x14ac:dyDescent="0.35">
      <c r="C153" t="s">
        <v>813</v>
      </c>
      <c r="F153" s="5">
        <v>-65</v>
      </c>
      <c r="I153" s="5">
        <v>-65</v>
      </c>
      <c r="J153" s="5">
        <v>-65</v>
      </c>
    </row>
    <row r="154" spans="3:16" ht="15.5" x14ac:dyDescent="0.35">
      <c r="C154" t="s">
        <v>572</v>
      </c>
      <c r="G154" s="5">
        <v>-28518000000</v>
      </c>
      <c r="I154" s="5">
        <v>-28518000000</v>
      </c>
      <c r="J154" s="5">
        <v>-27160000000</v>
      </c>
      <c r="K154" s="5">
        <v>-15617000000</v>
      </c>
      <c r="L154" s="5">
        <v>-49938000000</v>
      </c>
      <c r="M154" s="5">
        <v>-36724000000</v>
      </c>
      <c r="N154" s="5">
        <v>-14262900000</v>
      </c>
    </row>
    <row r="155" spans="3:16" ht="15.5" x14ac:dyDescent="0.35">
      <c r="C155" t="s">
        <v>341</v>
      </c>
      <c r="M155" s="5">
        <v>487752596975</v>
      </c>
    </row>
    <row r="156" spans="3:16" ht="15.5" x14ac:dyDescent="0.35">
      <c r="C156" t="s">
        <v>339</v>
      </c>
      <c r="F156" s="5">
        <v>-524292695</v>
      </c>
      <c r="I156" s="5">
        <v>-524292695</v>
      </c>
    </row>
    <row r="157" spans="3:16" ht="15.5" x14ac:dyDescent="0.35">
      <c r="C157" t="s">
        <v>814</v>
      </c>
      <c r="O157" s="5">
        <v>126150000000</v>
      </c>
    </row>
    <row r="158" spans="3:16" ht="15.5" x14ac:dyDescent="0.35">
      <c r="C158" t="s">
        <v>163</v>
      </c>
      <c r="D158" s="5">
        <v>71863954562</v>
      </c>
      <c r="E158" s="5">
        <v>121931382886</v>
      </c>
      <c r="F158" s="5">
        <v>-144693549939</v>
      </c>
      <c r="G158" s="5">
        <v>-26819538915</v>
      </c>
      <c r="I158" s="5">
        <v>-16330182981</v>
      </c>
      <c r="J158" s="5">
        <v>-37832870758</v>
      </c>
      <c r="K158" s="5">
        <v>-75280641252</v>
      </c>
      <c r="L158" s="5">
        <v>-208418092394</v>
      </c>
      <c r="M158" s="5">
        <v>352350455723</v>
      </c>
      <c r="N158" s="5">
        <v>-50116861010</v>
      </c>
      <c r="O158" s="5">
        <v>-7311165268</v>
      </c>
      <c r="P158" s="5">
        <v>21780947237</v>
      </c>
    </row>
    <row r="159" spans="3:16" ht="15.5" x14ac:dyDescent="0.35">
      <c r="C159" t="s">
        <v>164</v>
      </c>
      <c r="E159" s="5">
        <v>39137148723</v>
      </c>
      <c r="I159" s="5">
        <v>55467331704</v>
      </c>
      <c r="J159" s="5">
        <v>93300202462</v>
      </c>
      <c r="K159" s="5">
        <v>168580843714</v>
      </c>
      <c r="L159" s="5">
        <v>376998936108</v>
      </c>
      <c r="M159" s="5">
        <v>24648480385</v>
      </c>
      <c r="N159" s="5">
        <v>74765341395</v>
      </c>
      <c r="O159" s="5">
        <v>82076506663</v>
      </c>
      <c r="P159" s="5">
        <v>60295559426</v>
      </c>
    </row>
    <row r="160" spans="3:16" ht="15.5" x14ac:dyDescent="0.35">
      <c r="C160" t="s">
        <v>166</v>
      </c>
      <c r="D160" s="5">
        <v>71863954562</v>
      </c>
      <c r="E160" s="5">
        <v>161068531609</v>
      </c>
      <c r="F160" s="5">
        <v>-144693549939</v>
      </c>
      <c r="G160" s="5">
        <v>-26819538915</v>
      </c>
      <c r="I160" s="5">
        <v>39137148723</v>
      </c>
      <c r="J160" s="5">
        <v>55467331704</v>
      </c>
      <c r="K160" s="5">
        <v>93300202462</v>
      </c>
      <c r="L160" s="5">
        <v>168580843714</v>
      </c>
      <c r="M160" s="5">
        <v>376998936108</v>
      </c>
      <c r="N160" s="5">
        <v>24648480385</v>
      </c>
      <c r="O160" s="5">
        <v>74765341395</v>
      </c>
      <c r="P160" s="5">
        <v>82076506663</v>
      </c>
    </row>
    <row r="162" spans="2:16" ht="15.5" x14ac:dyDescent="0.35">
      <c r="B162" t="s">
        <v>167</v>
      </c>
      <c r="C162" t="s">
        <v>12</v>
      </c>
      <c r="D162" s="5">
        <v>6790000000</v>
      </c>
      <c r="E162" s="5">
        <v>6790000000</v>
      </c>
      <c r="F162" s="5">
        <v>6790000000</v>
      </c>
      <c r="G162" s="5">
        <v>6790000000</v>
      </c>
      <c r="I162" s="5">
        <v>6790000000</v>
      </c>
      <c r="J162" s="5">
        <v>6790000000</v>
      </c>
      <c r="K162" s="5">
        <v>6790000000</v>
      </c>
      <c r="L162" s="5">
        <v>6790000000</v>
      </c>
      <c r="M162" s="5">
        <v>6790000000</v>
      </c>
      <c r="N162" s="5">
        <v>0</v>
      </c>
      <c r="O162" s="5">
        <v>0</v>
      </c>
      <c r="P162" s="5">
        <v>0</v>
      </c>
    </row>
    <row r="163" spans="2:16" ht="15.5" x14ac:dyDescent="0.35">
      <c r="C163" t="s">
        <v>168</v>
      </c>
      <c r="D163" s="6">
        <v>4.3899999999999997</v>
      </c>
      <c r="E163" s="6">
        <v>1.95</v>
      </c>
      <c r="F163" s="6">
        <v>3.92</v>
      </c>
      <c r="G163" s="6">
        <v>1.76</v>
      </c>
    </row>
    <row r="164" spans="2:16" ht="15.5" x14ac:dyDescent="0.35">
      <c r="C164" t="s">
        <v>169</v>
      </c>
      <c r="D164" s="6">
        <v>52.85</v>
      </c>
      <c r="E164" s="6">
        <v>110.77</v>
      </c>
      <c r="F164" s="6">
        <v>66.33</v>
      </c>
      <c r="G164" s="6">
        <v>182.95</v>
      </c>
    </row>
    <row r="165" spans="2:16" ht="15.5" x14ac:dyDescent="0.35">
      <c r="C165" t="s">
        <v>63</v>
      </c>
      <c r="D165" s="6">
        <v>2.1800000000000002</v>
      </c>
      <c r="E165" s="6">
        <v>2.29</v>
      </c>
      <c r="F165" s="6">
        <v>2.29</v>
      </c>
      <c r="G165" s="6">
        <v>2.97</v>
      </c>
    </row>
    <row r="166" spans="2:16" ht="15.5" x14ac:dyDescent="0.35">
      <c r="C166" t="s">
        <v>170</v>
      </c>
      <c r="D166" s="5">
        <v>38870000000</v>
      </c>
      <c r="E166" s="5">
        <v>8800000000</v>
      </c>
      <c r="F166" s="5">
        <v>46390000000</v>
      </c>
      <c r="G166" s="5">
        <v>23970000000</v>
      </c>
    </row>
    <row r="167" spans="2:16" ht="15.5" x14ac:dyDescent="0.35">
      <c r="C167" t="s">
        <v>171</v>
      </c>
      <c r="D167" s="6">
        <v>1.2699999999999999E-2</v>
      </c>
      <c r="E167" s="6">
        <v>5.7999999999999996E-3</v>
      </c>
      <c r="F167" s="6">
        <v>1.1699999999999999E-2</v>
      </c>
      <c r="G167" s="6">
        <v>5.1999999999999998E-3</v>
      </c>
    </row>
    <row r="168" spans="2:16" ht="15.5" x14ac:dyDescent="0.35">
      <c r="C168" t="s">
        <v>172</v>
      </c>
      <c r="D168" s="6">
        <v>2.1400000000000002E-2</v>
      </c>
      <c r="E168" s="6">
        <v>9.7000000000000003E-3</v>
      </c>
      <c r="F168" s="6">
        <v>1.9599999999999999E-2</v>
      </c>
      <c r="G168" s="6">
        <v>9.0000000000000011E-3</v>
      </c>
    </row>
    <row r="169" spans="2:16" ht="15.5" x14ac:dyDescent="0.35">
      <c r="C169" t="s">
        <v>173</v>
      </c>
      <c r="D169" s="6">
        <v>1.34E-2</v>
      </c>
      <c r="E169" s="6">
        <v>-4.5000000000000005E-3</v>
      </c>
      <c r="F169" s="6">
        <v>1.66E-2</v>
      </c>
      <c r="G169" s="6">
        <v>5.1000000000000004E-3</v>
      </c>
    </row>
    <row r="170" spans="2:16" ht="15.5" x14ac:dyDescent="0.35">
      <c r="C170" t="s">
        <v>174</v>
      </c>
      <c r="D170" s="6">
        <v>4.46</v>
      </c>
      <c r="E170" s="6">
        <v>-1.53</v>
      </c>
      <c r="F170" s="6">
        <v>4.74</v>
      </c>
      <c r="G170" s="6">
        <v>1.47</v>
      </c>
    </row>
    <row r="171" spans="2:16" ht="15.5" x14ac:dyDescent="0.35">
      <c r="C171" t="s">
        <v>175</v>
      </c>
      <c r="D171" s="5">
        <v>1390000000000</v>
      </c>
      <c r="E171" s="5">
        <v>1371000000000</v>
      </c>
      <c r="F171" s="5">
        <v>1358000000000</v>
      </c>
      <c r="G171" s="5">
        <v>1331000000000</v>
      </c>
    </row>
    <row r="172" spans="2:16" ht="15.5" x14ac:dyDescent="0.35">
      <c r="C172" t="s">
        <v>176</v>
      </c>
      <c r="D172" s="6">
        <v>1.1299999999999999</v>
      </c>
      <c r="E172" s="6">
        <v>1.07</v>
      </c>
      <c r="F172" s="6">
        <v>1.3</v>
      </c>
      <c r="G172" s="6">
        <v>1.64</v>
      </c>
    </row>
    <row r="173" spans="2:16" ht="15.5" x14ac:dyDescent="0.35">
      <c r="C173" t="s">
        <v>177</v>
      </c>
      <c r="D173" s="6">
        <v>204.77</v>
      </c>
      <c r="E173" s="6">
        <v>201.88</v>
      </c>
      <c r="F173" s="6">
        <v>199.93</v>
      </c>
      <c r="G173" s="6">
        <v>196.05</v>
      </c>
    </row>
    <row r="174" spans="2:16" ht="15.5" x14ac:dyDescent="0.35">
      <c r="C174" t="s">
        <v>178</v>
      </c>
      <c r="D174" s="6">
        <v>1.1299999999999999</v>
      </c>
      <c r="E174" s="6">
        <v>1.07</v>
      </c>
      <c r="F174" s="6">
        <v>1.3</v>
      </c>
      <c r="G174" s="6">
        <v>1.65</v>
      </c>
    </row>
    <row r="175" spans="2:16" ht="15.5" x14ac:dyDescent="0.35">
      <c r="C175" t="s">
        <v>179</v>
      </c>
      <c r="D175" s="6">
        <v>204.54</v>
      </c>
      <c r="E175" s="6">
        <v>201.62</v>
      </c>
      <c r="F175" s="6">
        <v>199.63</v>
      </c>
      <c r="G175" s="6">
        <v>195.71</v>
      </c>
    </row>
    <row r="176" spans="2:16" ht="15.5" x14ac:dyDescent="0.35">
      <c r="C176" t="s">
        <v>180</v>
      </c>
      <c r="D176" s="5">
        <v>39000000000</v>
      </c>
      <c r="E176" s="5">
        <v>49000000000</v>
      </c>
      <c r="F176" s="5">
        <v>62000000000</v>
      </c>
      <c r="G176" s="5">
        <v>34000000000</v>
      </c>
    </row>
    <row r="177" spans="3:16" ht="15.5" x14ac:dyDescent="0.35">
      <c r="C177" t="s">
        <v>181</v>
      </c>
      <c r="D177" s="5">
        <v>141000000000</v>
      </c>
      <c r="E177" s="5">
        <v>141000000000</v>
      </c>
      <c r="F177" s="5">
        <v>139000000000</v>
      </c>
      <c r="G177" s="5">
        <v>162000000000</v>
      </c>
    </row>
    <row r="178" spans="3:16" ht="15.5" x14ac:dyDescent="0.35">
      <c r="C178" t="s">
        <v>182</v>
      </c>
      <c r="D178" s="5">
        <v>1390000000000</v>
      </c>
      <c r="E178" s="5">
        <v>1371000000000</v>
      </c>
      <c r="F178" s="5">
        <v>1358000000000</v>
      </c>
      <c r="G178" s="5">
        <v>1331000000000</v>
      </c>
    </row>
    <row r="179" spans="3:16" ht="15.5" x14ac:dyDescent="0.35">
      <c r="C179" t="s">
        <v>24</v>
      </c>
      <c r="D179" s="5">
        <v>180000000000</v>
      </c>
      <c r="E179" s="5">
        <v>189000000000</v>
      </c>
      <c r="F179" s="5">
        <v>201000000000</v>
      </c>
      <c r="G179" s="5">
        <v>197000000000</v>
      </c>
    </row>
    <row r="180" spans="3:16" ht="15.5" x14ac:dyDescent="0.35">
      <c r="C180" t="s">
        <v>21</v>
      </c>
      <c r="D180" s="5">
        <v>-53000000000</v>
      </c>
      <c r="E180" s="5">
        <v>28000000000</v>
      </c>
      <c r="F180" s="5">
        <v>162000000000</v>
      </c>
      <c r="G180" s="5">
        <v>13000000000</v>
      </c>
    </row>
    <row r="181" spans="3:16" ht="15.5" x14ac:dyDescent="0.35">
      <c r="C181" t="s">
        <v>183</v>
      </c>
      <c r="D181" s="5">
        <v>450000000000</v>
      </c>
      <c r="E181" s="5">
        <v>435000000000</v>
      </c>
      <c r="F181" s="5">
        <v>451000000000</v>
      </c>
      <c r="G181" s="5">
        <v>470000000000</v>
      </c>
    </row>
    <row r="182" spans="3:16" ht="15.5" x14ac:dyDescent="0.35">
      <c r="C182" t="s">
        <v>184</v>
      </c>
      <c r="D182" s="5">
        <v>76000000000</v>
      </c>
      <c r="E182" s="5">
        <v>38000000000</v>
      </c>
      <c r="F182" s="5">
        <v>68000000000</v>
      </c>
      <c r="G182" s="5">
        <v>61000000000</v>
      </c>
    </row>
    <row r="183" spans="3:16" ht="15.5" x14ac:dyDescent="0.35">
      <c r="C183" t="s">
        <v>185</v>
      </c>
      <c r="D183" s="5">
        <v>-23000000000</v>
      </c>
      <c r="E183" s="5">
        <v>-21000000000</v>
      </c>
      <c r="F183" s="5">
        <v>-24000000000</v>
      </c>
      <c r="G183" s="5">
        <v>-23000000000</v>
      </c>
    </row>
    <row r="184" spans="3:16" ht="15.5" x14ac:dyDescent="0.35">
      <c r="C184" t="s">
        <v>13</v>
      </c>
      <c r="D184" s="5">
        <v>53000000000</v>
      </c>
      <c r="E184" s="5">
        <v>18000000000</v>
      </c>
      <c r="F184" s="5">
        <v>44000000000</v>
      </c>
      <c r="G184" s="5">
        <v>38000000000</v>
      </c>
    </row>
    <row r="185" spans="3:16" ht="15.5" x14ac:dyDescent="0.35">
      <c r="C185" t="s">
        <v>16</v>
      </c>
      <c r="D185" s="6">
        <v>7.82</v>
      </c>
      <c r="E185" s="6">
        <v>2.63</v>
      </c>
      <c r="F185" s="6">
        <v>6.44</v>
      </c>
      <c r="G185" s="6">
        <v>5.61</v>
      </c>
    </row>
    <row r="186" spans="3:16" ht="15.5" x14ac:dyDescent="0.35">
      <c r="C186" t="s">
        <v>48</v>
      </c>
      <c r="I186" s="6">
        <v>11.34</v>
      </c>
      <c r="J186" s="6">
        <v>14.03</v>
      </c>
      <c r="K186" s="6">
        <v>12.61</v>
      </c>
      <c r="L186" s="6">
        <v>15.22</v>
      </c>
      <c r="M186" s="6">
        <v>12.97</v>
      </c>
      <c r="N186" s="6">
        <v>349754.47</v>
      </c>
      <c r="O186" s="6">
        <v>130132.39</v>
      </c>
      <c r="P186" s="6">
        <v>1098798.1399999999</v>
      </c>
    </row>
    <row r="187" spans="3:16" ht="15.5" x14ac:dyDescent="0.35">
      <c r="C187" t="s">
        <v>62</v>
      </c>
      <c r="I187" s="6">
        <v>22.93</v>
      </c>
      <c r="J187" s="6">
        <v>17.68</v>
      </c>
      <c r="K187" s="6">
        <v>30.13</v>
      </c>
      <c r="L187" s="6">
        <v>31.54</v>
      </c>
      <c r="M187" s="6">
        <v>37.630000000000003</v>
      </c>
      <c r="N187" s="5">
        <v>0</v>
      </c>
      <c r="O187" s="5">
        <v>0</v>
      </c>
      <c r="P187" s="5">
        <v>0</v>
      </c>
    </row>
    <row r="188" spans="3:16" ht="15.5" x14ac:dyDescent="0.35">
      <c r="C188" t="s">
        <v>65</v>
      </c>
      <c r="I188" s="6">
        <v>0.61</v>
      </c>
      <c r="J188" s="6">
        <v>0.6</v>
      </c>
      <c r="K188" s="6">
        <v>0.96</v>
      </c>
      <c r="L188" s="6">
        <v>1.27</v>
      </c>
      <c r="M188" s="6">
        <v>1.42</v>
      </c>
      <c r="N188" s="5">
        <v>0</v>
      </c>
      <c r="O188" s="5">
        <v>0</v>
      </c>
      <c r="P188" s="5">
        <v>0</v>
      </c>
    </row>
    <row r="189" spans="3:16" ht="15.5" x14ac:dyDescent="0.35">
      <c r="C189" t="s">
        <v>186</v>
      </c>
      <c r="I189" s="5">
        <v>130430000000</v>
      </c>
      <c r="J189" s="5">
        <v>144750000000</v>
      </c>
      <c r="K189" s="5">
        <v>116050000000</v>
      </c>
      <c r="L189" s="5">
        <v>139030000000</v>
      </c>
      <c r="M189" s="5">
        <v>133190000000</v>
      </c>
      <c r="N189" s="5">
        <v>165530000000</v>
      </c>
      <c r="O189" s="5">
        <v>129070000000</v>
      </c>
      <c r="P189" s="5">
        <v>95610000000</v>
      </c>
    </row>
    <row r="190" spans="3:16" ht="15.5" x14ac:dyDescent="0.35">
      <c r="C190" t="s">
        <v>187</v>
      </c>
      <c r="I190" s="6">
        <v>3.4000000000000002E-2</v>
      </c>
      <c r="J190" s="6">
        <v>4.1900000000000007E-2</v>
      </c>
      <c r="K190" s="6">
        <v>4.1200000000000001E-2</v>
      </c>
      <c r="L190" s="6">
        <v>5.8099999999999999E-2</v>
      </c>
      <c r="M190" s="6">
        <v>5.2000000000000005E-2</v>
      </c>
      <c r="N190" s="6">
        <v>8.3900000000000002E-2</v>
      </c>
      <c r="O190" s="6">
        <v>3.0699999999999998E-2</v>
      </c>
      <c r="P190" s="6">
        <v>1.78E-2</v>
      </c>
    </row>
    <row r="191" spans="3:16" ht="15.5" x14ac:dyDescent="0.35">
      <c r="C191" t="s">
        <v>188</v>
      </c>
      <c r="I191" s="6">
        <v>5.67E-2</v>
      </c>
      <c r="J191" s="6">
        <v>7.2700000000000001E-2</v>
      </c>
      <c r="K191" s="6">
        <v>6.9000000000000006E-2</v>
      </c>
      <c r="L191" s="6">
        <v>8.8300000000000003E-2</v>
      </c>
      <c r="M191" s="6">
        <v>7.9899999999999999E-2</v>
      </c>
      <c r="N191" s="6">
        <v>0.1797</v>
      </c>
      <c r="O191" s="6">
        <v>7.8299999999999995E-2</v>
      </c>
      <c r="P191" s="6">
        <v>4.4999999999999998E-2</v>
      </c>
    </row>
    <row r="192" spans="3:16" ht="15.5" x14ac:dyDescent="0.35">
      <c r="C192" t="s">
        <v>189</v>
      </c>
      <c r="I192" s="6">
        <v>3.9699999999999999E-2</v>
      </c>
      <c r="J192" s="6">
        <v>6.1799999999999994E-2</v>
      </c>
      <c r="K192" s="6">
        <v>5.5E-2</v>
      </c>
      <c r="L192" s="6">
        <v>8.2500000000000004E-2</v>
      </c>
      <c r="M192" s="6">
        <v>0.10779999999999999</v>
      </c>
      <c r="N192" s="6">
        <v>0.21489999999999998</v>
      </c>
      <c r="O192" s="6">
        <v>0.18969999999999998</v>
      </c>
      <c r="P192" s="6">
        <v>0.26979999999999998</v>
      </c>
    </row>
    <row r="193" spans="2:16" ht="15.5" x14ac:dyDescent="0.35">
      <c r="C193" t="s">
        <v>190</v>
      </c>
      <c r="I193" s="6">
        <v>2.94</v>
      </c>
      <c r="J193" s="6">
        <v>5.97</v>
      </c>
      <c r="K193" s="6">
        <v>8.8699999999999992</v>
      </c>
      <c r="L193" s="6">
        <v>17.489999999999998</v>
      </c>
      <c r="M193" s="6">
        <v>16.11</v>
      </c>
      <c r="N193" s="6">
        <v>12.68</v>
      </c>
      <c r="O193" s="6">
        <v>8.42</v>
      </c>
      <c r="P193" s="6">
        <v>6.37</v>
      </c>
    </row>
    <row r="194" spans="2:16" ht="15.5" x14ac:dyDescent="0.35">
      <c r="C194" t="s">
        <v>59</v>
      </c>
      <c r="I194" s="6">
        <v>1.3</v>
      </c>
      <c r="J194" s="6">
        <v>1.29</v>
      </c>
      <c r="K194" s="6">
        <v>2.08</v>
      </c>
      <c r="L194" s="6">
        <v>2.78</v>
      </c>
      <c r="M194" s="5">
        <v>3</v>
      </c>
      <c r="N194" s="5">
        <v>0</v>
      </c>
      <c r="O194" s="5">
        <v>0</v>
      </c>
      <c r="P194" s="5">
        <v>0</v>
      </c>
    </row>
    <row r="195" spans="2:16" ht="15.5" x14ac:dyDescent="0.35">
      <c r="C195" t="s">
        <v>56</v>
      </c>
      <c r="I195" s="6">
        <v>199.93</v>
      </c>
      <c r="J195" s="6">
        <v>192.82</v>
      </c>
      <c r="K195" s="6">
        <v>182.73</v>
      </c>
      <c r="L195" s="6">
        <v>172.36</v>
      </c>
      <c r="M195" s="6">
        <v>162.41</v>
      </c>
      <c r="N195" s="6">
        <v>1946034.99</v>
      </c>
      <c r="O195" s="6">
        <v>1661782.37</v>
      </c>
      <c r="P195" s="6">
        <v>24433620.57</v>
      </c>
    </row>
    <row r="196" spans="2:16" ht="15.5" x14ac:dyDescent="0.35">
      <c r="C196" t="s">
        <v>191</v>
      </c>
      <c r="I196" s="6">
        <v>1.3</v>
      </c>
      <c r="J196" s="6">
        <v>1.29</v>
      </c>
      <c r="K196" s="6">
        <v>2.08</v>
      </c>
      <c r="L196" s="6">
        <v>2.79</v>
      </c>
      <c r="M196" s="6">
        <v>3.01</v>
      </c>
      <c r="N196" s="5">
        <v>0</v>
      </c>
      <c r="O196" s="5">
        <v>0</v>
      </c>
      <c r="P196" s="5">
        <v>0</v>
      </c>
    </row>
    <row r="197" spans="2:16" ht="15.5" x14ac:dyDescent="0.35">
      <c r="C197" t="s">
        <v>192</v>
      </c>
      <c r="I197" s="6">
        <v>199.63</v>
      </c>
      <c r="J197" s="6">
        <v>192.62</v>
      </c>
      <c r="K197" s="6">
        <v>182.39</v>
      </c>
      <c r="L197" s="6">
        <v>172.13</v>
      </c>
      <c r="M197" s="6">
        <v>162.26</v>
      </c>
      <c r="N197" s="6">
        <v>1943300.79</v>
      </c>
      <c r="O197" s="6">
        <v>1655056.46</v>
      </c>
      <c r="P197" s="6">
        <v>24235583.52</v>
      </c>
    </row>
    <row r="198" spans="2:16" ht="15.5" x14ac:dyDescent="0.35">
      <c r="C198" t="s">
        <v>193</v>
      </c>
      <c r="I198" s="5">
        <v>62000000000</v>
      </c>
      <c r="J198" s="5">
        <v>55000000000</v>
      </c>
      <c r="K198" s="5">
        <v>31000000000</v>
      </c>
      <c r="M198" s="5">
        <v>1000000000</v>
      </c>
      <c r="N198" s="5">
        <v>41000000000</v>
      </c>
      <c r="O198" s="5">
        <v>86000000000</v>
      </c>
      <c r="P198" s="5">
        <v>73000000000</v>
      </c>
    </row>
    <row r="199" spans="2:16" ht="15.5" x14ac:dyDescent="0.35">
      <c r="C199" t="s">
        <v>194</v>
      </c>
      <c r="I199" s="5">
        <v>139000000000</v>
      </c>
      <c r="J199" s="5">
        <v>118000000000</v>
      </c>
      <c r="K199" s="5">
        <v>56000000000</v>
      </c>
      <c r="N199" s="5">
        <v>1000000000</v>
      </c>
      <c r="O199" s="5">
        <v>23000000000</v>
      </c>
      <c r="P199" s="5">
        <v>51000000000</v>
      </c>
    </row>
    <row r="200" spans="2:16" ht="15.5" x14ac:dyDescent="0.35">
      <c r="C200" t="s">
        <v>26</v>
      </c>
      <c r="I200" s="5">
        <v>201000000000</v>
      </c>
      <c r="J200" s="5">
        <v>173000000000</v>
      </c>
      <c r="K200" s="5">
        <v>88000000000</v>
      </c>
      <c r="M200" s="5">
        <v>1000000000</v>
      </c>
      <c r="N200" s="5">
        <v>42000000000</v>
      </c>
      <c r="O200" s="5">
        <v>109000000000</v>
      </c>
      <c r="P200" s="5">
        <v>124000000000</v>
      </c>
    </row>
    <row r="201" spans="2:16" ht="15.5" x14ac:dyDescent="0.35">
      <c r="C201" t="s">
        <v>23</v>
      </c>
      <c r="I201" s="5">
        <v>162000000000</v>
      </c>
      <c r="J201" s="5">
        <v>118000000000</v>
      </c>
      <c r="K201" s="5">
        <v>-6000000000</v>
      </c>
      <c r="L201" s="5">
        <v>-169000000000</v>
      </c>
      <c r="M201" s="5">
        <v>-376000000000</v>
      </c>
      <c r="N201" s="5">
        <v>17000000000</v>
      </c>
      <c r="O201" s="5">
        <v>34000000000</v>
      </c>
      <c r="P201" s="5">
        <v>42000000000</v>
      </c>
    </row>
    <row r="202" spans="2:16" ht="15.5" x14ac:dyDescent="0.35">
      <c r="C202" t="s">
        <v>195</v>
      </c>
      <c r="I202" s="5">
        <v>451000000000</v>
      </c>
      <c r="J202" s="5">
        <v>444000000000</v>
      </c>
      <c r="K202" s="5">
        <v>486000000000</v>
      </c>
      <c r="L202" s="5">
        <v>670000000000</v>
      </c>
      <c r="M202" s="5">
        <v>631000000000</v>
      </c>
      <c r="N202" s="5">
        <v>117000000000</v>
      </c>
      <c r="O202" s="5">
        <v>75000000000</v>
      </c>
      <c r="P202" s="5">
        <v>82000000000</v>
      </c>
    </row>
    <row r="203" spans="2:16" ht="15.5" x14ac:dyDescent="0.35">
      <c r="C203" t="s">
        <v>196</v>
      </c>
      <c r="I203" s="5">
        <v>176000000000</v>
      </c>
      <c r="J203" s="5">
        <v>147000000000</v>
      </c>
      <c r="K203" s="5">
        <v>93000000000</v>
      </c>
      <c r="L203" s="5">
        <v>52000000000</v>
      </c>
      <c r="M203" s="5">
        <v>37000000000</v>
      </c>
      <c r="N203" s="5">
        <v>145000000000</v>
      </c>
      <c r="O203" s="5">
        <v>167000000000</v>
      </c>
      <c r="P203" s="5">
        <v>143000000000</v>
      </c>
    </row>
    <row r="204" spans="2:16" ht="15.5" x14ac:dyDescent="0.35">
      <c r="C204" t="s">
        <v>197</v>
      </c>
      <c r="I204" s="5">
        <v>-109000000000</v>
      </c>
      <c r="J204" s="5">
        <v>-202000000000</v>
      </c>
      <c r="K204" s="5">
        <v>-324000000000</v>
      </c>
      <c r="L204" s="5">
        <v>-44000000000</v>
      </c>
      <c r="M204" s="5">
        <v>-11000000000</v>
      </c>
      <c r="N204" s="5">
        <v>-48000000000</v>
      </c>
      <c r="O204" s="5">
        <v>-58000000000</v>
      </c>
      <c r="P204" s="5">
        <v>-129000000000</v>
      </c>
    </row>
    <row r="205" spans="2:16" ht="15.5" x14ac:dyDescent="0.35">
      <c r="C205" t="s">
        <v>15</v>
      </c>
      <c r="I205" s="5">
        <v>67000000000</v>
      </c>
      <c r="J205" s="5">
        <v>-55000000000</v>
      </c>
      <c r="K205" s="5">
        <v>-232000000000</v>
      </c>
      <c r="L205" s="5">
        <v>8000000000</v>
      </c>
      <c r="M205" s="5">
        <v>26000000000</v>
      </c>
      <c r="N205" s="5">
        <v>96000000000</v>
      </c>
      <c r="O205" s="5">
        <v>109000000000</v>
      </c>
      <c r="P205" s="5">
        <v>14000000000</v>
      </c>
    </row>
    <row r="206" spans="2:16" ht="15.5" x14ac:dyDescent="0.35">
      <c r="C206" t="s">
        <v>17</v>
      </c>
      <c r="I206" s="6">
        <v>9.93</v>
      </c>
      <c r="J206" s="6">
        <v>-8.09</v>
      </c>
      <c r="K206" s="6">
        <v>-34.119999999999997</v>
      </c>
      <c r="L206" s="6">
        <v>1.1599999999999999</v>
      </c>
      <c r="M206" s="6">
        <v>3.83</v>
      </c>
      <c r="N206" s="6">
        <v>334581.53999999998</v>
      </c>
      <c r="O206" s="6">
        <v>377239.22</v>
      </c>
      <c r="P206" s="6">
        <v>783776.78</v>
      </c>
    </row>
    <row r="208" spans="2:16" ht="15.5" x14ac:dyDescent="0.35">
      <c r="B208" t="s">
        <v>198</v>
      </c>
      <c r="C208" t="s">
        <v>199</v>
      </c>
      <c r="D208" s="5">
        <v>30000000000</v>
      </c>
      <c r="E208" s="5">
        <v>13000000000</v>
      </c>
      <c r="F208" s="5">
        <v>27000000000</v>
      </c>
      <c r="G208" s="5">
        <v>12000000000</v>
      </c>
      <c r="H208" s="5">
        <v>86000000000</v>
      </c>
      <c r="I208" s="5">
        <v>77000000000</v>
      </c>
      <c r="J208" s="5">
        <v>95000000000</v>
      </c>
      <c r="K208" s="5">
        <v>86000000000</v>
      </c>
      <c r="L208" s="5">
        <v>103000000000</v>
      </c>
      <c r="M208" s="5">
        <v>88000000000</v>
      </c>
      <c r="N208" s="5">
        <v>101000000000</v>
      </c>
      <c r="O208" s="5">
        <v>38000000000</v>
      </c>
      <c r="P208" s="5">
        <v>20000000000</v>
      </c>
    </row>
    <row r="209" spans="3:16" ht="15.5" x14ac:dyDescent="0.35">
      <c r="C209" t="s">
        <v>381</v>
      </c>
      <c r="H209" s="6">
        <v>1.5</v>
      </c>
      <c r="I209" s="6">
        <v>1.5</v>
      </c>
      <c r="J209" s="6">
        <v>4.2</v>
      </c>
      <c r="K209" s="5">
        <v>4</v>
      </c>
      <c r="L209" s="6">
        <v>4.5</v>
      </c>
      <c r="M209" s="6">
        <v>5.15</v>
      </c>
    </row>
    <row r="210" spans="3:16" ht="15.5" x14ac:dyDescent="0.35">
      <c r="C210" t="s">
        <v>67</v>
      </c>
      <c r="H210" s="6">
        <v>0.1183</v>
      </c>
      <c r="I210" s="6">
        <v>0.13220000000000001</v>
      </c>
      <c r="J210" s="6">
        <v>0.2994</v>
      </c>
      <c r="K210" s="6">
        <v>0.31709999999999999</v>
      </c>
      <c r="L210" s="6">
        <v>0.29559999999999997</v>
      </c>
      <c r="M210" s="6">
        <v>0.39700000000000002</v>
      </c>
    </row>
    <row r="211" spans="3:16" ht="15.5" x14ac:dyDescent="0.35">
      <c r="C211" t="s">
        <v>382</v>
      </c>
      <c r="H211" s="6">
        <v>6.8999999999999999E-3</v>
      </c>
      <c r="I211" s="6">
        <v>5.5000000000000005E-3</v>
      </c>
      <c r="J211" s="6">
        <v>0.02</v>
      </c>
      <c r="K211" s="6">
        <v>1.0700000000000001E-2</v>
      </c>
      <c r="L211" s="6">
        <v>0.01</v>
      </c>
      <c r="M211" s="6">
        <v>1.04E-2</v>
      </c>
    </row>
    <row r="212" spans="3:16" ht="15.5" x14ac:dyDescent="0.35">
      <c r="C212" t="s">
        <v>47</v>
      </c>
      <c r="D212" s="6">
        <v>4.3899999999999997</v>
      </c>
      <c r="E212" s="6">
        <v>1.95</v>
      </c>
      <c r="F212" s="6">
        <v>3.92</v>
      </c>
      <c r="G212" s="6">
        <v>1.76</v>
      </c>
      <c r="H212" s="6">
        <v>12.68</v>
      </c>
      <c r="I212" s="6">
        <v>11.34</v>
      </c>
      <c r="J212" s="6">
        <v>14.03</v>
      </c>
      <c r="K212" s="6">
        <v>12.61</v>
      </c>
      <c r="L212" s="6">
        <v>15.22</v>
      </c>
      <c r="M212" s="6">
        <v>12.97</v>
      </c>
      <c r="N212" s="6">
        <v>14.85</v>
      </c>
      <c r="O212" s="6">
        <v>5.53</v>
      </c>
      <c r="P212" s="6">
        <v>2.91</v>
      </c>
    </row>
    <row r="213" spans="3:16" ht="15.5" x14ac:dyDescent="0.35">
      <c r="C213" t="s">
        <v>69</v>
      </c>
      <c r="H213" s="6">
        <v>1.5</v>
      </c>
      <c r="I213" s="6">
        <v>1.5</v>
      </c>
      <c r="J213" s="6">
        <v>4.2</v>
      </c>
      <c r="K213" s="5">
        <v>4</v>
      </c>
      <c r="L213" s="6">
        <v>4.5</v>
      </c>
      <c r="M213" s="6">
        <v>5.15</v>
      </c>
    </row>
    <row r="214" spans="3:16" ht="15.5" x14ac:dyDescent="0.35">
      <c r="C214" t="s">
        <v>383</v>
      </c>
      <c r="H214" s="6">
        <v>0.1183</v>
      </c>
      <c r="I214" s="6">
        <v>0.13220000000000001</v>
      </c>
      <c r="J214" s="6">
        <v>0.2994</v>
      </c>
      <c r="K214" s="6">
        <v>0.31709999999999999</v>
      </c>
      <c r="L214" s="6">
        <v>0.29559999999999997</v>
      </c>
      <c r="M214" s="6">
        <v>0.39700000000000002</v>
      </c>
    </row>
    <row r="215" spans="3:16" ht="15.5" x14ac:dyDescent="0.35">
      <c r="C215" t="s">
        <v>384</v>
      </c>
      <c r="H215" s="6">
        <v>6.8999999999999999E-3</v>
      </c>
      <c r="I215" s="6">
        <v>5.5000000000000005E-3</v>
      </c>
      <c r="J215" s="6">
        <v>0.02</v>
      </c>
      <c r="K215" s="6">
        <v>1.0700000000000001E-2</v>
      </c>
      <c r="L215" s="6">
        <v>0.01</v>
      </c>
      <c r="M215" s="6">
        <v>1.04E-2</v>
      </c>
    </row>
    <row r="216" spans="3:16" ht="15.5" x14ac:dyDescent="0.35">
      <c r="C216" t="s">
        <v>200</v>
      </c>
      <c r="D216" s="5">
        <v>724000000000</v>
      </c>
      <c r="E216" s="5">
        <v>640000000000</v>
      </c>
      <c r="F216" s="5">
        <v>769000000000</v>
      </c>
      <c r="G216" s="5">
        <v>737000000000</v>
      </c>
      <c r="H216" s="5">
        <v>2728000000000</v>
      </c>
      <c r="I216" s="5">
        <v>2875000000000</v>
      </c>
      <c r="J216" s="5">
        <v>2816000000000</v>
      </c>
      <c r="K216" s="5">
        <v>2681000000000</v>
      </c>
      <c r="L216" s="5">
        <v>2572000000000</v>
      </c>
      <c r="M216" s="5">
        <v>2329000000000</v>
      </c>
      <c r="N216" s="5">
        <v>2443000000000</v>
      </c>
      <c r="O216" s="5">
        <v>2735000000000</v>
      </c>
      <c r="P216" s="5">
        <v>2586000000000</v>
      </c>
    </row>
    <row r="217" spans="3:16" ht="15.5" x14ac:dyDescent="0.35">
      <c r="C217" t="s">
        <v>385</v>
      </c>
      <c r="H217" s="6">
        <v>1.5</v>
      </c>
      <c r="I217" s="6">
        <v>1.5</v>
      </c>
      <c r="J217" s="6">
        <v>4.2</v>
      </c>
      <c r="K217" s="5">
        <v>4</v>
      </c>
      <c r="L217" s="6">
        <v>4.5</v>
      </c>
      <c r="M217" s="6">
        <v>5.15</v>
      </c>
    </row>
    <row r="218" spans="3:16" ht="15.5" x14ac:dyDescent="0.35">
      <c r="C218" t="s">
        <v>386</v>
      </c>
      <c r="H218" s="6">
        <v>0.1183</v>
      </c>
      <c r="I218" s="6">
        <v>0.13220000000000001</v>
      </c>
      <c r="J218" s="6">
        <v>0.2994</v>
      </c>
      <c r="K218" s="6">
        <v>0.31709999999999999</v>
      </c>
      <c r="L218" s="6">
        <v>0.29559999999999997</v>
      </c>
      <c r="M218" s="6">
        <v>0.39700000000000002</v>
      </c>
    </row>
    <row r="219" spans="3:16" ht="15.5" x14ac:dyDescent="0.35">
      <c r="C219" t="s">
        <v>387</v>
      </c>
      <c r="H219" s="6">
        <v>6.8999999999999999E-3</v>
      </c>
      <c r="I219" s="6">
        <v>5.5000000000000005E-3</v>
      </c>
      <c r="J219" s="6">
        <v>0.02</v>
      </c>
      <c r="K219" s="6">
        <v>1.0700000000000001E-2</v>
      </c>
      <c r="L219" s="6">
        <v>0.01</v>
      </c>
      <c r="M219" s="6">
        <v>1.04E-2</v>
      </c>
    </row>
    <row r="220" spans="3:16" ht="15.5" x14ac:dyDescent="0.35">
      <c r="C220" t="s">
        <v>201</v>
      </c>
      <c r="I220" s="6">
        <v>17.03</v>
      </c>
    </row>
    <row r="221" spans="3:16" ht="15.5" x14ac:dyDescent="0.35">
      <c r="C221" t="s">
        <v>281</v>
      </c>
      <c r="I221" s="6">
        <v>17.98</v>
      </c>
    </row>
    <row r="222" spans="3:16" ht="15.5" x14ac:dyDescent="0.35">
      <c r="C222" t="s">
        <v>202</v>
      </c>
      <c r="I222" s="6">
        <v>6.95</v>
      </c>
    </row>
    <row r="223" spans="3:16" ht="15.5" x14ac:dyDescent="0.35">
      <c r="C223" t="s">
        <v>282</v>
      </c>
      <c r="I223" s="6">
        <v>5.5599999999999997E-2</v>
      </c>
    </row>
    <row r="224" spans="3:16" ht="15.5" x14ac:dyDescent="0.35">
      <c r="C224" t="s">
        <v>283</v>
      </c>
      <c r="I224" s="6">
        <v>0.51</v>
      </c>
    </row>
    <row r="225" spans="3:9" ht="15.5" x14ac:dyDescent="0.35">
      <c r="C225" t="s">
        <v>203</v>
      </c>
      <c r="I225" s="6">
        <v>1.05</v>
      </c>
    </row>
    <row r="226" spans="3:9" ht="15.5" x14ac:dyDescent="0.35">
      <c r="C226" t="s">
        <v>284</v>
      </c>
      <c r="I226" s="6">
        <v>6.03</v>
      </c>
    </row>
    <row r="227" spans="3:9" ht="15.5" x14ac:dyDescent="0.35">
      <c r="C227" t="s">
        <v>285</v>
      </c>
      <c r="I227" s="6">
        <v>9.6</v>
      </c>
    </row>
    <row r="228" spans="3:9" ht="15.5" x14ac:dyDescent="0.35">
      <c r="C228" t="s">
        <v>286</v>
      </c>
      <c r="I228" s="6">
        <v>27.48</v>
      </c>
    </row>
    <row r="229" spans="3:9" ht="15.5" x14ac:dyDescent="0.35">
      <c r="C229" t="s">
        <v>287</v>
      </c>
      <c r="I229" s="6">
        <v>11.98</v>
      </c>
    </row>
    <row r="230" spans="3:9" ht="15.5" x14ac:dyDescent="0.35">
      <c r="C230" t="s">
        <v>288</v>
      </c>
      <c r="I230" s="6">
        <v>-0.94</v>
      </c>
    </row>
    <row r="231" spans="3:9" ht="15.5" x14ac:dyDescent="0.35">
      <c r="C231" t="s">
        <v>289</v>
      </c>
      <c r="I231" s="6">
        <v>-1.93</v>
      </c>
    </row>
    <row r="232" spans="3:9" ht="15.5" x14ac:dyDescent="0.35">
      <c r="C232" t="s">
        <v>290</v>
      </c>
      <c r="I232" s="6">
        <v>12.01</v>
      </c>
    </row>
    <row r="233" spans="3:9" ht="15.5" x14ac:dyDescent="0.35">
      <c r="C233" t="s">
        <v>204</v>
      </c>
      <c r="I233" s="6">
        <v>12.68</v>
      </c>
    </row>
    <row r="234" spans="3:9" ht="15.5" x14ac:dyDescent="0.35">
      <c r="C234" t="s">
        <v>291</v>
      </c>
      <c r="I234" s="6">
        <v>422.79</v>
      </c>
    </row>
    <row r="235" spans="3:9" ht="15.5" x14ac:dyDescent="0.35">
      <c r="C235" t="s">
        <v>205</v>
      </c>
      <c r="D235" s="6">
        <v>34.31</v>
      </c>
    </row>
    <row r="236" spans="3:9" ht="15.5" x14ac:dyDescent="0.35">
      <c r="C236" t="s">
        <v>206</v>
      </c>
      <c r="I236" s="6">
        <v>204.77</v>
      </c>
    </row>
    <row r="237" spans="3:9" ht="15.5" x14ac:dyDescent="0.35">
      <c r="C237" t="s">
        <v>292</v>
      </c>
      <c r="I237" s="6">
        <v>22.51</v>
      </c>
    </row>
    <row r="238" spans="3:9" ht="15.5" x14ac:dyDescent="0.35">
      <c r="C238" t="s">
        <v>207</v>
      </c>
      <c r="D238" s="6">
        <v>1.71</v>
      </c>
    </row>
    <row r="239" spans="3:9" ht="15.5" x14ac:dyDescent="0.35">
      <c r="C239" t="s">
        <v>208</v>
      </c>
      <c r="D239" s="6">
        <v>0.65</v>
      </c>
    </row>
    <row r="240" spans="3:9" ht="15.5" x14ac:dyDescent="0.35">
      <c r="C240" t="s">
        <v>293</v>
      </c>
      <c r="D240" s="6">
        <v>0.13</v>
      </c>
    </row>
    <row r="241" spans="3:9" ht="15.5" x14ac:dyDescent="0.35">
      <c r="C241" t="s">
        <v>294</v>
      </c>
      <c r="D241" s="6">
        <v>0.1</v>
      </c>
    </row>
    <row r="242" spans="3:9" ht="15.5" x14ac:dyDescent="0.35">
      <c r="C242" t="s">
        <v>209</v>
      </c>
      <c r="D242" s="6">
        <v>0.69</v>
      </c>
    </row>
    <row r="243" spans="3:9" ht="15.5" x14ac:dyDescent="0.35">
      <c r="C243" t="s">
        <v>295</v>
      </c>
      <c r="D243" s="6">
        <v>0.08</v>
      </c>
    </row>
    <row r="244" spans="3:9" ht="15.5" x14ac:dyDescent="0.35">
      <c r="C244" t="s">
        <v>210</v>
      </c>
      <c r="D244" s="6">
        <v>1.69</v>
      </c>
    </row>
    <row r="245" spans="3:9" ht="15.5" x14ac:dyDescent="0.35">
      <c r="C245" t="s">
        <v>296</v>
      </c>
      <c r="I245" s="6">
        <v>2.37</v>
      </c>
    </row>
    <row r="246" spans="3:9" ht="15.5" x14ac:dyDescent="0.35">
      <c r="C246" t="s">
        <v>13</v>
      </c>
      <c r="D246" s="5">
        <v>53000000000</v>
      </c>
    </row>
    <row r="247" spans="3:9" ht="15.5" x14ac:dyDescent="0.35">
      <c r="C247" t="s">
        <v>211</v>
      </c>
      <c r="I247" s="6">
        <v>3.94</v>
      </c>
    </row>
    <row r="248" spans="3:9" ht="15.5" x14ac:dyDescent="0.35">
      <c r="C248" t="s">
        <v>212</v>
      </c>
      <c r="I248" s="6">
        <v>3.4700000000000002E-2</v>
      </c>
    </row>
    <row r="249" spans="3:9" ht="15.5" x14ac:dyDescent="0.35">
      <c r="C249" t="s">
        <v>213</v>
      </c>
      <c r="I249" s="6">
        <v>5.8700000000000002E-2</v>
      </c>
    </row>
    <row r="250" spans="3:9" ht="15.5" x14ac:dyDescent="0.35">
      <c r="C250" t="s">
        <v>214</v>
      </c>
      <c r="I250" s="6">
        <v>3.0099999999999998E-2</v>
      </c>
    </row>
    <row r="251" spans="3:9" ht="15.5" x14ac:dyDescent="0.35">
      <c r="C251" t="s">
        <v>297</v>
      </c>
      <c r="I251" s="6">
        <v>2.7200000000000002E-2</v>
      </c>
    </row>
    <row r="252" spans="3:9" ht="15.5" x14ac:dyDescent="0.35">
      <c r="C252" t="s">
        <v>215</v>
      </c>
      <c r="D252" s="6">
        <v>1.1399999999999999</v>
      </c>
    </row>
    <row r="253" spans="3:9" ht="15.5" x14ac:dyDescent="0.35">
      <c r="C253" t="s">
        <v>216</v>
      </c>
      <c r="D253" s="6">
        <v>105.98</v>
      </c>
    </row>
    <row r="254" spans="3:9" ht="15.5" x14ac:dyDescent="0.35">
      <c r="C254" t="s">
        <v>217</v>
      </c>
      <c r="D254" s="6">
        <v>73.03</v>
      </c>
    </row>
    <row r="255" spans="3:9" ht="15.5" x14ac:dyDescent="0.35">
      <c r="C255" t="s">
        <v>218</v>
      </c>
      <c r="D255" s="6">
        <v>34.090000000000003</v>
      </c>
    </row>
    <row r="256" spans="3:9" ht="15.5" x14ac:dyDescent="0.35">
      <c r="C256" t="s">
        <v>219</v>
      </c>
      <c r="D256" s="6">
        <v>79.52</v>
      </c>
    </row>
    <row r="257" spans="3:9" ht="15.5" x14ac:dyDescent="0.35">
      <c r="C257" t="s">
        <v>298</v>
      </c>
      <c r="I257" s="6">
        <v>1.24</v>
      </c>
    </row>
    <row r="258" spans="3:9" ht="15.5" x14ac:dyDescent="0.35">
      <c r="C258" t="s">
        <v>299</v>
      </c>
      <c r="I258" s="6">
        <v>3.43</v>
      </c>
    </row>
    <row r="259" spans="3:9" ht="15.5" x14ac:dyDescent="0.35">
      <c r="C259" t="s">
        <v>43</v>
      </c>
      <c r="I259" s="5">
        <v>1467000000000</v>
      </c>
    </row>
    <row r="260" spans="3:9" ht="15.5" x14ac:dyDescent="0.35">
      <c r="C260" t="s">
        <v>220</v>
      </c>
      <c r="I260" s="5">
        <v>1414000000000</v>
      </c>
    </row>
    <row r="261" spans="3:9" ht="15.5" x14ac:dyDescent="0.35">
      <c r="C261" t="s">
        <v>221</v>
      </c>
      <c r="I261" s="5">
        <v>6790000000</v>
      </c>
    </row>
    <row r="262" spans="3:9" ht="15.5" x14ac:dyDescent="0.35">
      <c r="C262" t="s">
        <v>222</v>
      </c>
      <c r="I262" s="6">
        <v>7.51E-2</v>
      </c>
    </row>
    <row r="263" spans="3:9" ht="15.5" x14ac:dyDescent="0.35">
      <c r="C263" t="s">
        <v>223</v>
      </c>
      <c r="D263" s="6">
        <v>0.2102</v>
      </c>
    </row>
    <row r="264" spans="3:9" ht="15.5" x14ac:dyDescent="0.35">
      <c r="C264" t="s">
        <v>224</v>
      </c>
      <c r="D264" s="6">
        <v>3.1600000000000003E-2</v>
      </c>
    </row>
    <row r="265" spans="3:9" ht="15.5" x14ac:dyDescent="0.35">
      <c r="C265" t="s">
        <v>225</v>
      </c>
      <c r="D265" s="6">
        <v>4.1200000000000001E-2</v>
      </c>
    </row>
    <row r="266" spans="3:9" ht="15.5" x14ac:dyDescent="0.35">
      <c r="C266" t="s">
        <v>226</v>
      </c>
      <c r="D266" s="6">
        <v>7.9500000000000001E-2</v>
      </c>
    </row>
    <row r="267" spans="3:9" ht="15.5" x14ac:dyDescent="0.35">
      <c r="C267" t="s">
        <v>227</v>
      </c>
      <c r="D267" s="6">
        <v>9.7299999999999998E-2</v>
      </c>
    </row>
    <row r="268" spans="3:9" ht="15.5" x14ac:dyDescent="0.35">
      <c r="C268" t="s">
        <v>228</v>
      </c>
      <c r="D268" s="6">
        <v>0.29770000000000002</v>
      </c>
    </row>
    <row r="269" spans="3:9" ht="15.5" x14ac:dyDescent="0.35">
      <c r="C269" t="s">
        <v>388</v>
      </c>
      <c r="I269" s="6">
        <v>1.5</v>
      </c>
    </row>
    <row r="270" spans="3:9" ht="15.5" x14ac:dyDescent="0.35">
      <c r="C270" t="s">
        <v>389</v>
      </c>
      <c r="I270" s="6">
        <v>1.5</v>
      </c>
    </row>
    <row r="271" spans="3:9" ht="15.5" x14ac:dyDescent="0.35">
      <c r="C271" t="s">
        <v>390</v>
      </c>
      <c r="I271" s="6">
        <v>0.1183</v>
      </c>
    </row>
    <row r="272" spans="3:9" ht="15.5" x14ac:dyDescent="0.35">
      <c r="C272" t="s">
        <v>391</v>
      </c>
      <c r="I272" s="6">
        <v>6.8999999999999999E-3</v>
      </c>
    </row>
    <row r="273" spans="3:9" ht="15.5" x14ac:dyDescent="0.35">
      <c r="C273" t="s">
        <v>392</v>
      </c>
      <c r="I273" t="s">
        <v>815</v>
      </c>
    </row>
    <row r="274" spans="3:9" ht="15.5" x14ac:dyDescent="0.35">
      <c r="C274" t="s">
        <v>229</v>
      </c>
      <c r="I274" s="5">
        <v>6</v>
      </c>
    </row>
    <row r="275" spans="3:9" ht="15.5" x14ac:dyDescent="0.35">
      <c r="C275" t="s">
        <v>230</v>
      </c>
      <c r="I275" s="6">
        <v>0.44</v>
      </c>
    </row>
    <row r="276" spans="3:9" ht="15.5" x14ac:dyDescent="0.35">
      <c r="C276" t="s">
        <v>231</v>
      </c>
      <c r="I276" s="6">
        <v>0.56999999999999995</v>
      </c>
    </row>
    <row r="277" spans="3:9" ht="15.5" x14ac:dyDescent="0.35">
      <c r="C277" t="s">
        <v>232</v>
      </c>
      <c r="I277" s="6">
        <v>0.4</v>
      </c>
    </row>
    <row r="278" spans="3:9" ht="15.5" x14ac:dyDescent="0.35">
      <c r="C278" t="s">
        <v>233</v>
      </c>
      <c r="I278" s="6">
        <v>0.55000000000000004</v>
      </c>
    </row>
    <row r="279" spans="3:9" ht="15.5" x14ac:dyDescent="0.35">
      <c r="C279" t="s">
        <v>234</v>
      </c>
      <c r="I279" s="6">
        <v>0.74</v>
      </c>
    </row>
    <row r="280" spans="3:9" ht="15.5" x14ac:dyDescent="0.35">
      <c r="C280" t="s">
        <v>235</v>
      </c>
      <c r="I280" s="6">
        <v>0.54</v>
      </c>
    </row>
    <row r="281" spans="3:9" ht="15.5" x14ac:dyDescent="0.35">
      <c r="C281" t="s">
        <v>236</v>
      </c>
      <c r="I281" s="6">
        <v>0.56000000000000005</v>
      </c>
    </row>
    <row r="282" spans="3:9" ht="15.5" x14ac:dyDescent="0.35">
      <c r="C282" t="s">
        <v>300</v>
      </c>
      <c r="I282" s="5">
        <v>2871000000000</v>
      </c>
    </row>
    <row r="283" spans="3:9" ht="15.5" x14ac:dyDescent="0.35">
      <c r="C283" t="s">
        <v>301</v>
      </c>
      <c r="I283" s="5">
        <v>585000000000</v>
      </c>
    </row>
    <row r="284" spans="3:9" ht="15.5" x14ac:dyDescent="0.35">
      <c r="C284" t="s">
        <v>302</v>
      </c>
      <c r="I284" s="5">
        <v>118000000000</v>
      </c>
    </row>
    <row r="285" spans="3:9" ht="15.5" x14ac:dyDescent="0.35">
      <c r="C285" t="s">
        <v>303</v>
      </c>
      <c r="I285" s="5">
        <v>82000000000</v>
      </c>
    </row>
    <row r="286" spans="3:9" ht="15.5" x14ac:dyDescent="0.35">
      <c r="C286" t="s">
        <v>237</v>
      </c>
      <c r="D286" s="5">
        <v>233000000000</v>
      </c>
    </row>
    <row r="287" spans="3:9" ht="15.5" x14ac:dyDescent="0.35">
      <c r="C287" t="s">
        <v>238</v>
      </c>
      <c r="D287" s="5">
        <v>2352000000000</v>
      </c>
    </row>
    <row r="288" spans="3:9" ht="15.5" x14ac:dyDescent="0.35">
      <c r="C288" t="s">
        <v>239</v>
      </c>
      <c r="D288" s="5">
        <v>962000000000</v>
      </c>
    </row>
    <row r="289" spans="3:9" ht="15.5" x14ac:dyDescent="0.35">
      <c r="C289" t="s">
        <v>183</v>
      </c>
      <c r="D289" s="5">
        <v>450000000000</v>
      </c>
    </row>
    <row r="290" spans="3:9" ht="15.5" x14ac:dyDescent="0.35">
      <c r="C290" t="s">
        <v>182</v>
      </c>
      <c r="I290" s="5">
        <v>1390000000000</v>
      </c>
    </row>
    <row r="291" spans="3:9" ht="15.5" x14ac:dyDescent="0.35">
      <c r="C291" t="s">
        <v>181</v>
      </c>
      <c r="D291" s="5">
        <v>141000000000</v>
      </c>
    </row>
    <row r="292" spans="3:9" ht="15.5" x14ac:dyDescent="0.35">
      <c r="C292" t="s">
        <v>180</v>
      </c>
      <c r="D292" s="5">
        <v>39000000000</v>
      </c>
    </row>
    <row r="293" spans="3:9" ht="15.5" x14ac:dyDescent="0.35">
      <c r="C293" t="s">
        <v>24</v>
      </c>
      <c r="D293" s="5">
        <v>180000000000</v>
      </c>
    </row>
    <row r="294" spans="3:9" ht="15.5" x14ac:dyDescent="0.35">
      <c r="C294" t="s">
        <v>21</v>
      </c>
      <c r="D294" s="5">
        <v>-53000000000</v>
      </c>
    </row>
    <row r="295" spans="3:9" ht="15.5" x14ac:dyDescent="0.35">
      <c r="C295" t="s">
        <v>240</v>
      </c>
      <c r="I295" s="5">
        <v>1390000000000</v>
      </c>
    </row>
    <row r="296" spans="3:9" ht="15.5" x14ac:dyDescent="0.35">
      <c r="C296" t="s">
        <v>304</v>
      </c>
      <c r="I296" s="5">
        <v>243000000000</v>
      </c>
    </row>
    <row r="297" spans="3:9" ht="15.5" x14ac:dyDescent="0.35">
      <c r="C297" t="s">
        <v>305</v>
      </c>
      <c r="I297" s="5">
        <v>-140000000000</v>
      </c>
    </row>
    <row r="298" spans="3:9" ht="15.5" x14ac:dyDescent="0.35">
      <c r="C298" t="s">
        <v>306</v>
      </c>
      <c r="I298" s="5">
        <v>-81000000000</v>
      </c>
    </row>
    <row r="299" spans="3:9" ht="15.5" x14ac:dyDescent="0.35">
      <c r="C299" t="s">
        <v>307</v>
      </c>
      <c r="I299" s="5">
        <v>-91000000000</v>
      </c>
    </row>
    <row r="300" spans="3:9" ht="15.5" x14ac:dyDescent="0.35">
      <c r="C300" t="s">
        <v>308</v>
      </c>
      <c r="I300" s="5">
        <v>153000000000</v>
      </c>
    </row>
  </sheetData>
  <pageMargins left="0.7" right="0.7" top="0.75" bottom="0.75" header="0.3" footer="0.3"/>
  <ignoredErrors>
    <ignoredError sqref="A1:P301" numberStoredAsText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P30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816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817</v>
      </c>
      <c r="D2" s="2" vm="54">
        <f ca="1">IFERROR(_xlfn.STOCKHISTORY("XIDX:" &amp; $C$1, D3, , 0, 0, 1), "Libur")</f>
        <v>121</v>
      </c>
      <c r="E2" s="2" vm="143">
        <f ca="1">IFERROR(_xlfn.STOCKHISTORY("XIDX:" &amp; $C$1, E3, , 0, 0, 1), "Libur")</f>
        <v>90</v>
      </c>
      <c r="H2" s="2" vm="143">
        <f ca="1">IFERROR(INDEX(D2:G2,COUNT(D2:G2)),"")</f>
        <v>90</v>
      </c>
      <c r="I2" s="2" vm="144">
        <f t="shared" ref="I2:P2" ca="1" si="0">IFERROR(_xlfn.STOCKHISTORY("XIDX:" &amp; $C$1, I1, , 0, 0, 1), "Libur")</f>
        <v>138</v>
      </c>
      <c r="J2" s="2" vm="145">
        <f t="shared" ca="1" si="0"/>
        <v>165</v>
      </c>
      <c r="K2" s="2" vm="83">
        <f t="shared" ca="1" si="0"/>
        <v>130</v>
      </c>
      <c r="L2" s="2" vm="75">
        <f t="shared" ca="1" si="0"/>
        <v>133</v>
      </c>
      <c r="M2" s="2" vm="25">
        <f t="shared" ca="1" si="0"/>
        <v>147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</row>
    <row r="3" spans="1:1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6" ht="15.5" x14ac:dyDescent="0.35">
      <c r="B4" t="s">
        <v>5</v>
      </c>
      <c r="C4" t="s">
        <v>6</v>
      </c>
      <c r="D4" s="2">
        <f>IFERROR(INDEX(D51:D500,MATCH($C$4,$C$51:$C$500,0)),"")</f>
        <v>138609011891</v>
      </c>
      <c r="E4" s="2">
        <f>IFERROR(INDEX(E51:E500,MATCH($C$4,$C$51:$C$500,0)),"")</f>
        <v>106578361884</v>
      </c>
      <c r="H4" s="2">
        <f>IFERROR(SUM(D4:G4)*(4/MAX(1,COUNT(D4:G4))),"")</f>
        <v>490374747550</v>
      </c>
      <c r="I4" s="2">
        <f t="shared" ref="I4:P4" si="1">IFERROR(INDEX(I51:I500,MATCH($C$4,$C$51:$C$500,0)),"")</f>
        <v>0</v>
      </c>
      <c r="J4" s="2">
        <f t="shared" si="1"/>
        <v>0</v>
      </c>
      <c r="K4" s="2">
        <f t="shared" si="1"/>
        <v>364775355900</v>
      </c>
      <c r="L4" s="2">
        <f t="shared" si="1"/>
        <v>312850177400</v>
      </c>
      <c r="M4" s="2">
        <f t="shared" si="1"/>
        <v>265767503437</v>
      </c>
      <c r="N4" s="2">
        <f t="shared" si="1"/>
        <v>266840885116</v>
      </c>
      <c r="O4" s="2">
        <f t="shared" si="1"/>
        <v>368160117955</v>
      </c>
      <c r="P4" s="2">
        <f t="shared" si="1"/>
        <v>356494039975</v>
      </c>
    </row>
    <row r="5" spans="1:16" ht="15.5" x14ac:dyDescent="0.35">
      <c r="B5" t="s">
        <v>7</v>
      </c>
      <c r="C5" t="s">
        <v>8</v>
      </c>
      <c r="D5" s="2">
        <f>IFERROR(INDEX(D51:D500,MATCH($C$5,$C$51:$C$500,0)),"")</f>
        <v>6468320653</v>
      </c>
      <c r="E5" s="2">
        <f>IFERROR(INDEX(E51:E500,MATCH($C$5,$C$51:$C$500,0)),"")</f>
        <v>-55542592</v>
      </c>
      <c r="H5" s="2">
        <f>IFERROR(SUM(D5:G5)*(4/MAX(1,COUNT(D5:G5))),"")</f>
        <v>12825556122</v>
      </c>
      <c r="I5" s="2">
        <f t="shared" ref="I5:P5" si="2">IFERROR(INDEX(I51:I500,MATCH($C$5,$C$51:$C$500,0)),"")</f>
        <v>-9012343154</v>
      </c>
      <c r="J5" s="2">
        <f t="shared" si="2"/>
        <v>-43738181243</v>
      </c>
      <c r="K5" s="2">
        <f t="shared" si="2"/>
        <v>5144288101</v>
      </c>
      <c r="L5" s="2">
        <f t="shared" si="2"/>
        <v>99194881728</v>
      </c>
      <c r="M5" s="2">
        <f t="shared" si="2"/>
        <v>3531098210</v>
      </c>
      <c r="N5" s="2">
        <f t="shared" si="2"/>
        <v>-5224257609</v>
      </c>
      <c r="O5" s="2">
        <f t="shared" si="2"/>
        <v>9059574970</v>
      </c>
      <c r="P5" s="2">
        <f t="shared" si="2"/>
        <v>15670459666</v>
      </c>
    </row>
    <row r="6" spans="1:16" ht="15.5" x14ac:dyDescent="0.35">
      <c r="B6" t="s">
        <v>9</v>
      </c>
      <c r="C6" t="s">
        <v>10</v>
      </c>
      <c r="D6" s="2">
        <f>IFERROR(INDEX(D51:D500,MATCH($C$6,$C$51:$C$500,0)),"")</f>
        <v>410884579472</v>
      </c>
      <c r="E6" s="2">
        <f>IFERROR(INDEX(E51:E500,MATCH($C$6,$C$51:$C$500,0)),"")</f>
        <v>404416231400</v>
      </c>
      <c r="H6" s="2">
        <f>IFERROR(INDEX(D6:G6,COUNT(D6:G6)),"")</f>
        <v>404416231400</v>
      </c>
      <c r="I6" s="2">
        <f t="shared" ref="I6:P6" si="3">IFERROR(INDEX(I51:I500,MATCH($C$6,$C$51:$C$500,0)),"")</f>
        <v>404728945902</v>
      </c>
      <c r="J6" s="2">
        <f t="shared" si="3"/>
        <v>413017887012</v>
      </c>
      <c r="K6" s="2">
        <f t="shared" si="3"/>
        <v>442226873600</v>
      </c>
      <c r="L6" s="2">
        <f t="shared" si="3"/>
        <v>437865368437</v>
      </c>
      <c r="M6" s="2">
        <f t="shared" si="3"/>
        <v>336002937998</v>
      </c>
      <c r="N6" s="2">
        <f t="shared" si="3"/>
        <v>211270266868</v>
      </c>
      <c r="O6" s="2">
        <f t="shared" si="3"/>
        <v>217757227808</v>
      </c>
      <c r="P6" s="2">
        <f t="shared" si="3"/>
        <v>208566028310</v>
      </c>
    </row>
    <row r="7" spans="1:16" ht="15.5" x14ac:dyDescent="0.35">
      <c r="B7" t="s">
        <v>11</v>
      </c>
      <c r="C7" t="s">
        <v>12</v>
      </c>
      <c r="D7" s="3">
        <f>IFERROR(INDEX(D51:D500,MATCH($C$7,$C$51:$C$500,0))/1000000000,"")</f>
        <v>2.2799999999999998</v>
      </c>
      <c r="E7" s="3">
        <f>IFERROR(INDEX(E51:E500,MATCH($C$7,$C$51:$C$500,0))/1000000000,"")</f>
        <v>2.2799999999999998</v>
      </c>
      <c r="H7" s="3">
        <f>IFERROR(INDEX(D7:G7,COUNT(D7:G7)),"")</f>
        <v>2.2799999999999998</v>
      </c>
      <c r="I7" s="3">
        <f t="shared" ref="I7:P7" si="4">IFERROR(INDEX(I51:I500,MATCH($C$7,$C$51:$C$500,0))/1000000000,"")</f>
        <v>2.2799999999999998</v>
      </c>
      <c r="J7" s="3">
        <f t="shared" si="4"/>
        <v>2.2799999999999998</v>
      </c>
      <c r="K7" s="3">
        <f t="shared" si="4"/>
        <v>2.1800000000000002</v>
      </c>
      <c r="L7" s="3">
        <f t="shared" si="4"/>
        <v>2.1800000000000002</v>
      </c>
      <c r="M7" s="3">
        <f t="shared" si="4"/>
        <v>2.17</v>
      </c>
      <c r="N7" s="3">
        <f t="shared" si="4"/>
        <v>0</v>
      </c>
      <c r="O7" s="3">
        <f t="shared" si="4"/>
        <v>0</v>
      </c>
      <c r="P7" s="3">
        <f t="shared" si="4"/>
        <v>0</v>
      </c>
    </row>
    <row r="8" spans="1:1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-3000000000</v>
      </c>
      <c r="E8" s="2">
        <f>IFERROR(INDEX(E51:E500,MATCH("Free cash flow (Quarter)",$C$51:$C$500,0)),"")</f>
        <v>1000000000</v>
      </c>
      <c r="H8" s="2">
        <f>IFERROR(INDEX(D8:G8,COUNT(D8:G8)),"")</f>
        <v>1000000000</v>
      </c>
      <c r="I8" s="2">
        <f t="shared" ref="I8:P8" si="5">IFERROR(INDEX(I51:I500,MATCH($C$8,$C$51:$C$500,0)),"")</f>
        <v>21000000000</v>
      </c>
      <c r="J8" s="2">
        <f t="shared" si="5"/>
        <v>9000000000</v>
      </c>
      <c r="K8" s="2">
        <f t="shared" si="5"/>
        <v>1000000000</v>
      </c>
      <c r="L8" s="2">
        <f t="shared" si="5"/>
        <v>-23000000000</v>
      </c>
      <c r="M8" s="2">
        <f t="shared" si="5"/>
        <v>-37000000000</v>
      </c>
      <c r="N8" s="2">
        <f t="shared" si="5"/>
        <v>24000000000</v>
      </c>
      <c r="O8" s="2">
        <f t="shared" si="5"/>
        <v>32000000000</v>
      </c>
      <c r="P8" s="2">
        <f t="shared" si="5"/>
        <v>-1000000000</v>
      </c>
    </row>
    <row r="9" spans="1:16" ht="15.5" x14ac:dyDescent="0.35">
      <c r="A9" t="s">
        <v>16</v>
      </c>
      <c r="C9" t="s">
        <v>17</v>
      </c>
      <c r="D9" s="3">
        <f>IFERROR(INDEX(D51:D500,MATCH("Free cash flow per share (Quarter)",$C$51:$C$500,0)),"")</f>
        <v>-1.32</v>
      </c>
      <c r="E9" s="3">
        <f>IFERROR(INDEX(E51:E500,MATCH("Free cash flow per share (Quarter)",$C$51:$C$500,0)),"")</f>
        <v>0.26</v>
      </c>
      <c r="H9" s="3">
        <f>IFERROR(INDEX(D9:G9,COUNT(D9:G9)),"")</f>
        <v>0.26</v>
      </c>
      <c r="I9" s="3">
        <f t="shared" ref="I9:P9" si="6">IFERROR(INDEX(I51:I500,MATCH($C$9,$C$51:$C$500,0)),"")</f>
        <v>9.0399999999999991</v>
      </c>
      <c r="J9" s="3">
        <f t="shared" si="6"/>
        <v>4.08</v>
      </c>
      <c r="K9" s="3">
        <f t="shared" si="6"/>
        <v>0.65</v>
      </c>
      <c r="L9" s="3">
        <f t="shared" si="6"/>
        <v>-10.72</v>
      </c>
      <c r="M9" s="3">
        <f t="shared" si="6"/>
        <v>-16.899999999999999</v>
      </c>
      <c r="N9" s="3">
        <f t="shared" si="6"/>
        <v>1886379.55</v>
      </c>
      <c r="O9" s="3">
        <f t="shared" si="6"/>
        <v>2513392.66</v>
      </c>
      <c r="P9" s="3">
        <f t="shared" si="6"/>
        <v>-72909.08</v>
      </c>
    </row>
    <row r="10" spans="1:16" ht="15.5" x14ac:dyDescent="0.35">
      <c r="C10" t="s">
        <v>18</v>
      </c>
      <c r="D10" s="3">
        <f ca="1">IFERROR(IF(D9=0,"",D2/D9),"")</f>
        <v>-91.666666666666657</v>
      </c>
      <c r="E10" s="3">
        <f ca="1">IFERROR(IF(E9=0,"",E2/E9),"")</f>
        <v>346.15384615384613</v>
      </c>
      <c r="I10" s="3">
        <f t="shared" ref="I10:P10" ca="1" si="7">IFERROR(IF(I9=0,"",I2/I9),"")</f>
        <v>15.265486725663719</v>
      </c>
      <c r="J10" s="3">
        <f t="shared" ca="1" si="7"/>
        <v>40.441176470588232</v>
      </c>
      <c r="K10" s="3">
        <f t="shared" ca="1" si="7"/>
        <v>200</v>
      </c>
      <c r="L10" s="3">
        <f t="shared" ca="1" si="7"/>
        <v>-12.406716417910447</v>
      </c>
      <c r="M10" s="3">
        <f t="shared" ca="1" si="7"/>
        <v>-8.6982248520710073</v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</row>
    <row r="11" spans="1:16" ht="15.5" x14ac:dyDescent="0.35">
      <c r="B11" t="s">
        <v>19</v>
      </c>
      <c r="C11" t="s">
        <v>20</v>
      </c>
      <c r="D11" s="2">
        <f>IFERROR(INDEX(D51:D500,MATCH($C$11,$C$51:$C$500,0)),"")</f>
        <v>17417113608</v>
      </c>
      <c r="E11" s="2">
        <f>IFERROR(INDEX(E51:E500,MATCH($C$11,$C$51:$C$500,0)),"")</f>
        <v>18329510035</v>
      </c>
      <c r="H11" s="2">
        <f>IFERROR(INDEX(D11:G11,COUNT(D11:G11)),"")</f>
        <v>18329510035</v>
      </c>
      <c r="I11" s="2">
        <f t="shared" ref="I11:P11" si="8">IFERROR(INDEX(I51:I500,MATCH($C$11,$C$51:$C$500,0)),"")</f>
        <v>18517754697</v>
      </c>
      <c r="J11" s="2">
        <f t="shared" si="8"/>
        <v>9843658509</v>
      </c>
      <c r="K11" s="2">
        <f t="shared" si="8"/>
        <v>10120385633</v>
      </c>
      <c r="L11" s="2">
        <f t="shared" si="8"/>
        <v>8951447003</v>
      </c>
      <c r="M11" s="2">
        <f t="shared" si="8"/>
        <v>10087599028</v>
      </c>
      <c r="N11" s="2">
        <f t="shared" si="8"/>
        <v>10394116764</v>
      </c>
      <c r="O11" s="2">
        <f t="shared" si="8"/>
        <v>11924615813</v>
      </c>
      <c r="P11" s="2">
        <f t="shared" si="8"/>
        <v>5667772581</v>
      </c>
    </row>
    <row r="12" spans="1:1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1000000000</v>
      </c>
      <c r="E12" s="2">
        <f>IFERROR(INDEX(E51:E500,MATCH("Net Debt (Quarter)",$C$51:$C$500,0)),"")</f>
        <v>-2000000000</v>
      </c>
      <c r="H12" s="2">
        <f>IFERROR(INDEX(D12:G12,COUNT(D12:G12)),"")</f>
        <v>-2000000000</v>
      </c>
      <c r="I12" s="2">
        <f t="shared" ref="I12:P12" si="9">IFERROR(INDEX(I51:I500,MATCH($C$12,$C$51:$C$500,0)),"")</f>
        <v>-2000000000</v>
      </c>
      <c r="J12" s="2">
        <f t="shared" si="9"/>
        <v>19000000000</v>
      </c>
      <c r="K12" s="2">
        <f t="shared" si="9"/>
        <v>45000000000</v>
      </c>
      <c r="L12" s="2">
        <f t="shared" si="9"/>
        <v>43000000000</v>
      </c>
      <c r="M12" s="2">
        <f t="shared" si="9"/>
        <v>17000000000</v>
      </c>
      <c r="N12" s="2">
        <f t="shared" si="9"/>
        <v>99000000000</v>
      </c>
      <c r="O12" s="2">
        <f t="shared" si="9"/>
        <v>143000000000</v>
      </c>
      <c r="P12" s="2">
        <f t="shared" si="9"/>
        <v>157000000000</v>
      </c>
    </row>
    <row r="13" spans="1:1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18000000000</v>
      </c>
      <c r="E13" s="2">
        <f>IFERROR(INDEX(E51:E500,MATCH("Total Debt (Quarter)",$C$51:$C$500,0)),"")</f>
        <v>16000000000</v>
      </c>
      <c r="H13" s="2">
        <f>IFERROR(INDEX(D13:G13,COUNT(D13:G13)),"")</f>
        <v>16000000000</v>
      </c>
      <c r="I13" s="2">
        <f t="shared" ref="I13:P13" si="10">IFERROR(INDEX(I51:I500,MATCH($C$13,$C$51:$C$500,0)),"")</f>
        <v>17000000000</v>
      </c>
      <c r="J13" s="2">
        <f t="shared" si="10"/>
        <v>29000000000</v>
      </c>
      <c r="K13" s="2">
        <f t="shared" si="10"/>
        <v>55000000000</v>
      </c>
      <c r="L13" s="2">
        <f t="shared" si="10"/>
        <v>52000000000</v>
      </c>
      <c r="M13" s="2">
        <f t="shared" si="10"/>
        <v>27000000000</v>
      </c>
      <c r="N13" s="2">
        <f t="shared" si="10"/>
        <v>109000000000</v>
      </c>
      <c r="O13" s="2">
        <f t="shared" si="10"/>
        <v>155000000000</v>
      </c>
      <c r="P13" s="2">
        <f t="shared" si="10"/>
        <v>163000000000</v>
      </c>
    </row>
    <row r="14" spans="1:16" ht="15.5" x14ac:dyDescent="0.35">
      <c r="C14" t="s">
        <v>27</v>
      </c>
      <c r="D14" s="2">
        <f>IFERROR(INDEX(D51:D500,MATCH($C$14,$C$51:$C$500,0)),"")</f>
        <v>-206303655</v>
      </c>
      <c r="E14" s="2">
        <f>IFERROR(INDEX(E51:E500,MATCH($C$14,$C$51:$C$500,0)),"")</f>
        <v>-255390759</v>
      </c>
      <c r="H14" s="2">
        <f>IFERROR(SUM(D14:G14)*(4/MAX(1,COUNT(D14:G14))),"")</f>
        <v>-923388828</v>
      </c>
      <c r="I14" s="2">
        <f t="shared" ref="I14:P14" si="11">IFERROR(INDEX(I51:I500,MATCH($C$14,$C$51:$C$500,0)),"")</f>
        <v>-4473859124</v>
      </c>
      <c r="J14" s="2">
        <f t="shared" si="11"/>
        <v>-2607681879</v>
      </c>
      <c r="K14" s="2">
        <f t="shared" si="11"/>
        <v>-4265248199</v>
      </c>
      <c r="L14" s="2">
        <f t="shared" si="11"/>
        <v>-3068836707</v>
      </c>
      <c r="M14" s="2">
        <f t="shared" si="11"/>
        <v>-3101357468</v>
      </c>
      <c r="N14" s="2">
        <f t="shared" si="11"/>
        <v>-3600015948</v>
      </c>
      <c r="O14" s="2">
        <f t="shared" si="11"/>
        <v>-5835411727</v>
      </c>
      <c r="P14" s="2">
        <f t="shared" si="11"/>
        <v>-7856209459</v>
      </c>
    </row>
    <row r="15" spans="1:16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 t="shared" ref="I15:P15" si="12">IFERROR(INDEX(I51:I500,MATCH($C$15,$C$51:$C$500,0)),"")</f>
        <v>210972556</v>
      </c>
      <c r="J15" s="2">
        <f t="shared" si="12"/>
        <v>-915504054</v>
      </c>
      <c r="K15" s="2">
        <f t="shared" si="12"/>
        <v>-1339722353</v>
      </c>
      <c r="L15" s="2">
        <f t="shared" si="12"/>
        <v>-2425656845</v>
      </c>
      <c r="M15" s="2">
        <f t="shared" si="12"/>
        <v>-2188424844</v>
      </c>
      <c r="N15" s="2">
        <f t="shared" si="12"/>
        <v>-4684242199</v>
      </c>
      <c r="O15" s="2">
        <f t="shared" si="12"/>
        <v>-3007707907</v>
      </c>
      <c r="P15" s="2">
        <f t="shared" si="12"/>
        <v>-5975172160</v>
      </c>
    </row>
    <row r="16" spans="1:16" ht="15.5" x14ac:dyDescent="0.35">
      <c r="C16" t="s">
        <v>29</v>
      </c>
      <c r="D16" s="2">
        <f>IFERROR(INDEX(D51:D500,MATCH($C$16,$C$51:$C$500,0)),"")</f>
        <v>6602786009</v>
      </c>
      <c r="E16" s="2">
        <f>IFERROR(INDEX(E51:E500,MATCH($C$16,$C$51:$C$500,0)),"")</f>
        <v>-33765196</v>
      </c>
      <c r="H16" s="2">
        <f>IFERROR(SUM(D16:G16)*(4/MAX(1,COUNT(D16:G16))),"")</f>
        <v>13138041626</v>
      </c>
      <c r="I16" s="2">
        <f t="shared" ref="I16:P16" si="13">IFERROR(INDEX(I51:I500,MATCH($C$16,$C$51:$C$500,0)),"")</f>
        <v>-19517343183</v>
      </c>
      <c r="J16" s="2">
        <f t="shared" si="13"/>
        <v>-41502934588</v>
      </c>
      <c r="K16" s="2">
        <f t="shared" si="13"/>
        <v>5729488141</v>
      </c>
      <c r="L16" s="2">
        <f t="shared" si="13"/>
        <v>8167094679</v>
      </c>
      <c r="M16" s="2">
        <f t="shared" si="13"/>
        <v>4998538518</v>
      </c>
      <c r="N16" s="2">
        <f t="shared" si="13"/>
        <v>1990009132</v>
      </c>
      <c r="O16" s="2">
        <f t="shared" si="13"/>
        <v>13466869342</v>
      </c>
      <c r="P16" s="2">
        <f t="shared" si="13"/>
        <v>18671816141</v>
      </c>
    </row>
    <row r="17" spans="1:16" ht="15.5" x14ac:dyDescent="0.35">
      <c r="A17" t="s">
        <v>30</v>
      </c>
    </row>
    <row r="18" spans="1:1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</row>
    <row r="19" spans="1:16" ht="15.5" x14ac:dyDescent="0.35">
      <c r="A19" t="s">
        <v>40</v>
      </c>
      <c r="C19" t="s">
        <v>41</v>
      </c>
    </row>
    <row r="20" spans="1:16" ht="15.5" x14ac:dyDescent="0.35">
      <c r="A20" t="s">
        <v>42</v>
      </c>
      <c r="C20" t="s">
        <v>43</v>
      </c>
      <c r="D20" s="2">
        <f ca="1">IFERROR(D21*D2,"")</f>
        <v>275880000000</v>
      </c>
      <c r="E20" s="2">
        <f ca="1">IFERROR(E21*E2,"")</f>
        <v>205200000000</v>
      </c>
      <c r="H20" s="2">
        <f t="shared" ref="H20:P20" ca="1" si="14">IFERROR(H21*H2,"")</f>
        <v>205200000000</v>
      </c>
      <c r="I20" s="2">
        <f t="shared" ca="1" si="14"/>
        <v>314640000000</v>
      </c>
      <c r="J20" s="2">
        <f t="shared" ca="1" si="14"/>
        <v>376200000000</v>
      </c>
      <c r="K20" s="2">
        <f t="shared" ca="1" si="14"/>
        <v>283400000000</v>
      </c>
      <c r="L20" s="2">
        <f t="shared" ca="1" si="14"/>
        <v>289940000000</v>
      </c>
      <c r="M20" s="2">
        <f t="shared" ca="1" si="14"/>
        <v>318990000000</v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</row>
    <row r="21" spans="1:16" ht="15.5" x14ac:dyDescent="0.35">
      <c r="C21" t="s">
        <v>12</v>
      </c>
      <c r="D21" s="2">
        <f>IFERROR(INDEX(D51:D500,MATCH($C$7,$C$51:$C$500,0)),"")</f>
        <v>2280000000</v>
      </c>
      <c r="E21" s="2">
        <f>IFERROR(INDEX(E51:E500,MATCH($C$7,$C$51:$C$500,0)),"")</f>
        <v>2280000000</v>
      </c>
      <c r="H21" s="2">
        <f>IFERROR(INDEX(D21:G21,COUNT(D21:G21)),"")</f>
        <v>2280000000</v>
      </c>
      <c r="I21" s="2">
        <f t="shared" ref="I21:P21" si="15">IFERROR(INDEX(I51:I500,MATCH($C$7,$C$51:$C$500,0)),"")</f>
        <v>2280000000</v>
      </c>
      <c r="J21" s="2">
        <f t="shared" si="15"/>
        <v>2280000000</v>
      </c>
      <c r="K21" s="2">
        <f t="shared" si="15"/>
        <v>2180000000</v>
      </c>
      <c r="L21" s="2">
        <f t="shared" si="15"/>
        <v>2180000000</v>
      </c>
      <c r="M21" s="2">
        <f t="shared" si="15"/>
        <v>2170000000</v>
      </c>
      <c r="N21" s="2">
        <f t="shared" si="15"/>
        <v>0</v>
      </c>
      <c r="O21" s="2">
        <f t="shared" si="15"/>
        <v>0</v>
      </c>
      <c r="P21" s="2">
        <f t="shared" si="15"/>
        <v>0</v>
      </c>
    </row>
    <row r="23" spans="1:16" ht="15.5" x14ac:dyDescent="0.35">
      <c r="B23" t="s">
        <v>44</v>
      </c>
      <c r="C23" t="s">
        <v>45</v>
      </c>
      <c r="D23" s="3">
        <f>IFERROR(D5/D6*100,"")</f>
        <v>1.5742427377810091</v>
      </c>
      <c r="E23" s="3">
        <f>IFERROR(E5/E6*100,"")</f>
        <v>-1.3734016512572644E-2</v>
      </c>
      <c r="H23" s="3">
        <f t="shared" ref="H23:P23" si="16">IFERROR(H5/H6*100,"")</f>
        <v>3.1713752135023725</v>
      </c>
      <c r="I23" s="3">
        <f t="shared" si="16"/>
        <v>-2.2267602169927883</v>
      </c>
      <c r="J23" s="3">
        <f t="shared" si="16"/>
        <v>-10.589900006371689</v>
      </c>
      <c r="K23" s="3">
        <f t="shared" si="16"/>
        <v>1.1632689933839426</v>
      </c>
      <c r="L23" s="3">
        <f t="shared" si="16"/>
        <v>22.654196672846062</v>
      </c>
      <c r="M23" s="3">
        <f t="shared" si="16"/>
        <v>1.0509128970833637</v>
      </c>
      <c r="N23" s="3">
        <f t="shared" si="16"/>
        <v>-2.4727841198137335</v>
      </c>
      <c r="O23" s="3">
        <f t="shared" si="16"/>
        <v>4.1604014990436831</v>
      </c>
      <c r="P23" s="3">
        <f t="shared" si="16"/>
        <v>7.5134286216105961</v>
      </c>
    </row>
    <row r="24" spans="1:16" ht="15.5" x14ac:dyDescent="0.35">
      <c r="C24" t="s">
        <v>46</v>
      </c>
      <c r="D24" s="4" t="str">
        <f>IFERROR(_xlfn.RRI(5,I23,D23),"")</f>
        <v/>
      </c>
      <c r="E24" s="4">
        <f>IFERROR(_xlfn.RRI(5,J23,E23),"")</f>
        <v>-0.73540529974015167</v>
      </c>
      <c r="H24" s="4">
        <f t="shared" ref="H24:P24" si="17">IFERROR(_xlfn.RRI(5,M23,H23),"")</f>
        <v>0.24720022675881137</v>
      </c>
      <c r="I24" s="4">
        <f t="shared" si="17"/>
        <v>-2.0741274074222549E-2</v>
      </c>
      <c r="J24" s="4" t="str">
        <f t="shared" si="17"/>
        <v/>
      </c>
      <c r="K24" s="4">
        <f t="shared" si="17"/>
        <v>-0.31139781335568262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47</v>
      </c>
      <c r="C25" t="s">
        <v>48</v>
      </c>
      <c r="D25" s="3">
        <f>IFERROR(INDEX(D51:D500,MATCH($A$25,$C$51:$C$500,0)),"")</f>
        <v>2.9</v>
      </c>
      <c r="E25" s="3">
        <f>IFERROR(INDEX(E51:E500,MATCH($A$25,$C$51:$C$500,0)),"")</f>
        <v>0</v>
      </c>
      <c r="H25" s="3">
        <f>IFERROR(INDEX(D25:G25,COUNT(D25:G25)),"")</f>
        <v>0</v>
      </c>
      <c r="I25" s="3">
        <f t="shared" ref="I25:P25" si="18">IFERROR(INDEX(I51:I500,MATCH($C$25,$C$51:$C$500,0)),"")</f>
        <v>-8.24</v>
      </c>
      <c r="J25" s="3">
        <f t="shared" si="18"/>
        <v>-18.2</v>
      </c>
      <c r="K25" s="3">
        <f t="shared" si="18"/>
        <v>2.35</v>
      </c>
      <c r="L25" s="3">
        <f t="shared" si="18"/>
        <v>2.86</v>
      </c>
      <c r="M25" s="3">
        <f t="shared" si="18"/>
        <v>1.37</v>
      </c>
      <c r="N25" s="3">
        <f t="shared" si="18"/>
        <v>-112844.86</v>
      </c>
      <c r="O25" s="3">
        <f t="shared" si="18"/>
        <v>806702.58</v>
      </c>
      <c r="P25" s="3">
        <f t="shared" si="18"/>
        <v>1037882.46</v>
      </c>
    </row>
    <row r="26" spans="1:16" ht="15.5" x14ac:dyDescent="0.35">
      <c r="C26" t="s">
        <v>49</v>
      </c>
      <c r="D26" s="4" t="str">
        <f>IFERROR(_xlfn.RRI(5,I25,D25),"")</f>
        <v/>
      </c>
      <c r="E26" s="4">
        <f>IFERROR(_xlfn.RRI(5,J25,E25),"")</f>
        <v>-1</v>
      </c>
      <c r="H26" s="4">
        <f t="shared" ref="H26:P26" si="19">IFERROR(_xlfn.RRI(5,M25,H25),"")</f>
        <v>-1</v>
      </c>
      <c r="I26" s="4">
        <f t="shared" si="19"/>
        <v>-0.85117047834168258</v>
      </c>
      <c r="J26" s="4" t="str">
        <f t="shared" si="19"/>
        <v/>
      </c>
      <c r="K26" s="4">
        <f t="shared" si="19"/>
        <v>-0.92570083415924453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50</v>
      </c>
      <c r="D27" s="3">
        <f>IFERROR(D4/D21,"")</f>
        <v>60.793426267982454</v>
      </c>
      <c r="E27" s="3">
        <f>IFERROR(E4/E21,"")</f>
        <v>46.744895563157897</v>
      </c>
      <c r="H27" s="3">
        <f t="shared" ref="H27:P27" si="20">IFERROR(H4/H21,"")</f>
        <v>215.0766436622807</v>
      </c>
      <c r="I27" s="3">
        <f t="shared" si="20"/>
        <v>0</v>
      </c>
      <c r="J27" s="3">
        <f t="shared" si="20"/>
        <v>0</v>
      </c>
      <c r="K27" s="3">
        <f t="shared" si="20"/>
        <v>167.32814490825689</v>
      </c>
      <c r="L27" s="3">
        <f t="shared" si="20"/>
        <v>143.50925568807338</v>
      </c>
      <c r="M27" s="3">
        <f t="shared" si="20"/>
        <v>122.47350388801843</v>
      </c>
      <c r="N27" s="3" t="str">
        <f t="shared" si="20"/>
        <v/>
      </c>
      <c r="O27" s="3" t="str">
        <f t="shared" si="20"/>
        <v/>
      </c>
      <c r="P27" s="3" t="str">
        <f t="shared" si="20"/>
        <v/>
      </c>
    </row>
    <row r="28" spans="1:16" ht="15.5" x14ac:dyDescent="0.35">
      <c r="C28" t="s">
        <v>51</v>
      </c>
      <c r="D28" s="4" t="str">
        <f>IFERROR(_xlfn.RRI(5,I27,D27),"")</f>
        <v/>
      </c>
      <c r="E28" s="4" t="str">
        <f>IFERROR(_xlfn.RRI(5,J27,E27),"")</f>
        <v/>
      </c>
      <c r="H28" s="4">
        <f t="shared" ref="H28:P28" si="21">IFERROR(_xlfn.RRI(5,M27,H27),"")</f>
        <v>0.11920649431326469</v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52</v>
      </c>
      <c r="H29" s="4">
        <f t="shared" ref="H29:P29" si="22">IFERROR(((H25-I25)/I25)*100%,"")</f>
        <v>-1</v>
      </c>
      <c r="I29" s="4">
        <f t="shared" si="22"/>
        <v>-0.5472527472527472</v>
      </c>
      <c r="J29" s="4">
        <f t="shared" si="22"/>
        <v>-8.7446808510638299</v>
      </c>
      <c r="K29" s="4">
        <f t="shared" si="22"/>
        <v>-0.17832167832167825</v>
      </c>
      <c r="L29" s="4">
        <f t="shared" si="22"/>
        <v>1.0875912408759121</v>
      </c>
      <c r="M29" s="4">
        <f t="shared" si="22"/>
        <v>-1.0000121405618296</v>
      </c>
      <c r="N29" s="4">
        <f t="shared" si="22"/>
        <v>-1.1398840945816735</v>
      </c>
      <c r="O29" s="4">
        <f t="shared" si="22"/>
        <v>-0.22274187001869172</v>
      </c>
      <c r="P29" s="4" t="str">
        <f t="shared" si="22"/>
        <v/>
      </c>
    </row>
    <row r="30" spans="1:16" ht="15.5" x14ac:dyDescent="0.35">
      <c r="C30" t="s">
        <v>53</v>
      </c>
      <c r="H30" s="4" t="str">
        <f t="shared" ref="H30:P30" si="23">IFERROR(((H27-I27)/I27)*100%,"")</f>
        <v/>
      </c>
      <c r="I30" s="4" t="str">
        <f t="shared" si="23"/>
        <v/>
      </c>
      <c r="J30" s="4">
        <f t="shared" si="23"/>
        <v>-1</v>
      </c>
      <c r="K30" s="4">
        <f t="shared" si="23"/>
        <v>0.16597458544385038</v>
      </c>
      <c r="L30" s="4">
        <f t="shared" si="23"/>
        <v>0.1717575731260913</v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  <c r="P30" s="4" t="str">
        <f t="shared" si="23"/>
        <v/>
      </c>
    </row>
    <row r="32" spans="1:16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180.58</v>
      </c>
      <c r="E32" s="3">
        <f>IFERROR(INDEX(E51:E500,MATCH($A$32,$C$51:$C$500,0)),"")</f>
        <v>177.74</v>
      </c>
      <c r="H32" s="3">
        <f>IFERROR(INDEX(D32:G32,COUNT(D32:G32)),"")</f>
        <v>177.74</v>
      </c>
      <c r="I32" s="3">
        <f t="shared" ref="I32:P32" si="24">IFERROR(INDEX(I51:I500,MATCH($C$32,$C$51:$C$500,0)),"")</f>
        <v>177.77</v>
      </c>
      <c r="J32" s="3">
        <f t="shared" si="24"/>
        <v>182.3</v>
      </c>
      <c r="K32" s="3">
        <f t="shared" si="24"/>
        <v>203.68</v>
      </c>
      <c r="L32" s="3">
        <f t="shared" si="24"/>
        <v>201.33</v>
      </c>
      <c r="M32" s="3">
        <f t="shared" si="24"/>
        <v>154.49</v>
      </c>
      <c r="N32" s="3">
        <f t="shared" si="24"/>
        <v>16509087.439999999</v>
      </c>
      <c r="O32" s="3">
        <f t="shared" si="24"/>
        <v>16917232.559999999</v>
      </c>
      <c r="P32" s="3">
        <f t="shared" si="24"/>
        <v>16209453.27</v>
      </c>
    </row>
    <row r="33" spans="1:16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0.5</v>
      </c>
      <c r="E33" s="3">
        <f>IFERROR(INDEX(E51:E500,MATCH($A$33,$C$51:$C$500,0)),"")</f>
        <v>0.68</v>
      </c>
      <c r="H33" s="3">
        <f>IFERROR(INDEX(D33:G33,COUNT(D33:G33)),"")</f>
        <v>0.68</v>
      </c>
      <c r="I33" s="3">
        <f t="shared" ref="I33:P33" si="25">IFERROR(INDEX(I51:I500,MATCH($C$33,$C$51:$C$500,0)),"")</f>
        <v>0.78</v>
      </c>
      <c r="J33" s="3">
        <f t="shared" si="25"/>
        <v>0.91</v>
      </c>
      <c r="K33" s="3">
        <f t="shared" si="25"/>
        <v>0.64</v>
      </c>
      <c r="L33" s="3">
        <f t="shared" si="25"/>
        <v>0.66</v>
      </c>
      <c r="M33" s="3">
        <f t="shared" si="25"/>
        <v>0.95</v>
      </c>
      <c r="N33" s="3">
        <f t="shared" si="25"/>
        <v>0</v>
      </c>
      <c r="O33" s="3">
        <f t="shared" si="25"/>
        <v>0</v>
      </c>
      <c r="P33" s="3">
        <f t="shared" si="25"/>
        <v>0</v>
      </c>
    </row>
    <row r="34" spans="1:16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31.03</v>
      </c>
      <c r="E34" s="3">
        <f>IFERROR(INDEX(E51:E500,MATCH($A$34,$C$51:$C$500,0)),"")</f>
        <v>0</v>
      </c>
      <c r="H34" s="3">
        <f>IFERROR(INDEX(D34:G34,COUNT(D34:G34)),"")</f>
        <v>0</v>
      </c>
      <c r="I34" s="3">
        <f t="shared" ref="I34:P34" si="26">IFERROR(INDEX(I51:I500,MATCH($C$34,$C$51:$C$500,0)),"")</f>
        <v>-16.75</v>
      </c>
      <c r="J34" s="3">
        <f t="shared" si="26"/>
        <v>-9.07</v>
      </c>
      <c r="K34" s="3">
        <f t="shared" si="26"/>
        <v>55.32</v>
      </c>
      <c r="L34" s="3">
        <f t="shared" si="26"/>
        <v>46.5</v>
      </c>
      <c r="M34" s="3">
        <f t="shared" si="26"/>
        <v>107.3</v>
      </c>
      <c r="N34" s="3">
        <f t="shared" si="26"/>
        <v>0</v>
      </c>
      <c r="O34" s="3">
        <f t="shared" si="26"/>
        <v>0</v>
      </c>
      <c r="P34" s="3">
        <f t="shared" si="26"/>
        <v>0</v>
      </c>
    </row>
    <row r="35" spans="1:16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1.48</v>
      </c>
      <c r="E35" s="3">
        <f>IFERROR(INDEX(E51:E500,MATCH($A$35,$C$51:$C$500,0)),"")</f>
        <v>2.56</v>
      </c>
      <c r="H35" s="3">
        <f>IFERROR(INDEX(D35:G35,COUNT(D35:G35)),"")</f>
        <v>2.56</v>
      </c>
      <c r="I35" s="3">
        <f t="shared" ref="I35:P35" si="27">IFERROR(INDEX(I51:I500,MATCH($C$35,$C$51:$C$500,0)),"")</f>
        <v>0</v>
      </c>
      <c r="J35" s="3">
        <f t="shared" si="27"/>
        <v>0</v>
      </c>
      <c r="K35" s="3">
        <f t="shared" si="27"/>
        <v>0.78</v>
      </c>
      <c r="L35" s="3">
        <f t="shared" si="27"/>
        <v>0.92</v>
      </c>
      <c r="M35" s="3">
        <f t="shared" si="27"/>
        <v>1.2</v>
      </c>
      <c r="N35" s="3">
        <f t="shared" si="27"/>
        <v>0</v>
      </c>
      <c r="O35" s="3">
        <f t="shared" si="27"/>
        <v>0</v>
      </c>
      <c r="P35" s="3">
        <f t="shared" si="27"/>
        <v>0</v>
      </c>
    </row>
    <row r="36" spans="1:16" ht="15.5" x14ac:dyDescent="0.35">
      <c r="B36" t="s">
        <v>66</v>
      </c>
      <c r="C36" t="s">
        <v>67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P36" si="28">IFERROR(INDEX(H51:H500,MATCH($C$36,$C$51:$C$500,0)),"")</f>
        <v>0</v>
      </c>
      <c r="I36" s="4">
        <f t="shared" si="28"/>
        <v>-3.3300000000000003E-2</v>
      </c>
      <c r="J36" s="4">
        <f t="shared" si="28"/>
        <v>0</v>
      </c>
      <c r="K36" s="4">
        <f t="shared" si="28"/>
        <v>0.26899999999999996</v>
      </c>
      <c r="L36" s="4">
        <f t="shared" si="28"/>
        <v>0.28970000000000001</v>
      </c>
      <c r="M36" s="4">
        <f t="shared" si="28"/>
        <v>0.76549999999999996</v>
      </c>
      <c r="N36" s="4">
        <f t="shared" si="28"/>
        <v>0</v>
      </c>
      <c r="O36" s="4">
        <f t="shared" si="28"/>
        <v>0</v>
      </c>
      <c r="P36" s="4">
        <f t="shared" si="28"/>
        <v>0</v>
      </c>
    </row>
    <row r="37" spans="1:16" ht="15.5" x14ac:dyDescent="0.35">
      <c r="B37" t="s">
        <v>68</v>
      </c>
      <c r="C37" t="s">
        <v>69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P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0.61</v>
      </c>
      <c r="L37" s="3">
        <f t="shared" si="29"/>
        <v>0.79</v>
      </c>
      <c r="M37" s="3">
        <f t="shared" si="29"/>
        <v>1</v>
      </c>
      <c r="N37" s="3">
        <f t="shared" si="29"/>
        <v>0</v>
      </c>
      <c r="O37" s="3">
        <f t="shared" si="29"/>
        <v>0</v>
      </c>
      <c r="P37" s="3">
        <f t="shared" si="29"/>
        <v>0</v>
      </c>
    </row>
    <row r="50" spans="2:16" ht="15.5" x14ac:dyDescent="0.35">
      <c r="D50" t="s">
        <v>70</v>
      </c>
      <c r="E50" t="s">
        <v>243</v>
      </c>
      <c r="F50" t="s">
        <v>71</v>
      </c>
      <c r="G50" t="s">
        <v>244</v>
      </c>
      <c r="H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</row>
    <row r="51" spans="2:16" ht="15.5" x14ac:dyDescent="0.35">
      <c r="B51" t="s">
        <v>75</v>
      </c>
      <c r="C51" t="s">
        <v>6</v>
      </c>
      <c r="D51" s="5">
        <v>138609011891</v>
      </c>
      <c r="E51" s="5">
        <v>106578361884</v>
      </c>
      <c r="F51" s="5">
        <v>-259171857974</v>
      </c>
      <c r="G51" s="5">
        <v>97611399458</v>
      </c>
      <c r="K51" s="5">
        <v>364775355900</v>
      </c>
      <c r="L51" s="5">
        <v>312850177400</v>
      </c>
      <c r="M51" s="5">
        <v>265767503437</v>
      </c>
      <c r="N51" s="5">
        <v>266840885116</v>
      </c>
      <c r="O51" s="5">
        <v>368160117955</v>
      </c>
      <c r="P51" s="5">
        <v>356494039975</v>
      </c>
    </row>
    <row r="52" spans="2:16" ht="15.5" x14ac:dyDescent="0.35">
      <c r="C52" t="s">
        <v>76</v>
      </c>
      <c r="D52" s="5">
        <v>-105106780448</v>
      </c>
      <c r="E52" s="5">
        <v>-80024339520</v>
      </c>
      <c r="F52" s="5">
        <v>-66731759437</v>
      </c>
      <c r="G52" s="5">
        <v>-78074757066</v>
      </c>
      <c r="I52" s="5">
        <v>-262695326029</v>
      </c>
      <c r="J52" s="5">
        <v>-274410080733</v>
      </c>
      <c r="K52" s="5">
        <v>-254804756290</v>
      </c>
      <c r="L52" s="5">
        <v>-218598878598</v>
      </c>
      <c r="M52" s="5">
        <v>-178102184479</v>
      </c>
      <c r="N52" s="5">
        <v>-177860426855</v>
      </c>
      <c r="O52" s="5">
        <v>-256670684107</v>
      </c>
      <c r="P52" s="5">
        <v>-242180677604</v>
      </c>
    </row>
    <row r="53" spans="2:16" ht="15.5" x14ac:dyDescent="0.35">
      <c r="C53" t="s">
        <v>77</v>
      </c>
      <c r="D53" s="5">
        <v>33502231443</v>
      </c>
      <c r="E53" s="5">
        <v>26554022364</v>
      </c>
      <c r="F53" s="5">
        <v>17980468454</v>
      </c>
      <c r="G53" s="5">
        <v>19536642392</v>
      </c>
      <c r="I53" s="5">
        <v>81188759836</v>
      </c>
      <c r="J53" s="5">
        <v>87104289532</v>
      </c>
      <c r="K53" s="5">
        <v>109970599610</v>
      </c>
      <c r="L53" s="5">
        <v>94251298802</v>
      </c>
      <c r="M53" s="5">
        <v>87665318958</v>
      </c>
      <c r="N53" s="5">
        <v>88980458261</v>
      </c>
      <c r="O53" s="5">
        <v>111489433848</v>
      </c>
      <c r="P53" s="5">
        <v>114313362371</v>
      </c>
    </row>
    <row r="54" spans="2:16" ht="15.5" x14ac:dyDescent="0.35">
      <c r="C54" t="s">
        <v>78</v>
      </c>
      <c r="D54" s="5">
        <v>-26714350168</v>
      </c>
      <c r="E54" s="5">
        <v>-26351134559</v>
      </c>
      <c r="F54" s="5">
        <v>-24874515095</v>
      </c>
      <c r="G54" s="5">
        <v>-25818466816</v>
      </c>
      <c r="I54" s="5">
        <v>-97596646419</v>
      </c>
      <c r="J54" s="5">
        <v>-126082351788</v>
      </c>
      <c r="K54" s="5">
        <v>-100035000668</v>
      </c>
      <c r="L54" s="5">
        <v>-83097865505</v>
      </c>
      <c r="M54" s="5">
        <v>-80380375616</v>
      </c>
      <c r="N54" s="5">
        <v>-83914220058</v>
      </c>
      <c r="O54" s="5">
        <v>-92272916009</v>
      </c>
      <c r="P54" s="5">
        <v>-88042691723</v>
      </c>
    </row>
    <row r="55" spans="2:16" ht="15.5" x14ac:dyDescent="0.35">
      <c r="C55" t="s">
        <v>246</v>
      </c>
      <c r="D55" s="5">
        <v>-16297621550</v>
      </c>
      <c r="E55" s="5">
        <v>-15054491809</v>
      </c>
      <c r="F55" s="5">
        <v>-12974827887</v>
      </c>
      <c r="G55" s="5">
        <v>-13845933293</v>
      </c>
      <c r="I55" s="5">
        <v>-57283727620</v>
      </c>
      <c r="J55" s="5">
        <v>-62938776501</v>
      </c>
      <c r="K55" s="5">
        <v>-65042266112</v>
      </c>
      <c r="L55" s="5">
        <v>-56599236559</v>
      </c>
      <c r="M55" s="5">
        <v>-53397659000</v>
      </c>
      <c r="N55" s="5">
        <v>-44449992258</v>
      </c>
      <c r="O55" s="5">
        <v>-53993955760</v>
      </c>
      <c r="P55" s="5">
        <v>-49505833920</v>
      </c>
    </row>
    <row r="56" spans="2:16" ht="15.5" x14ac:dyDescent="0.35">
      <c r="C56" t="s">
        <v>245</v>
      </c>
      <c r="D56" s="5">
        <v>-12121069911</v>
      </c>
      <c r="E56" s="5">
        <v>-11048989957</v>
      </c>
      <c r="F56" s="5">
        <v>-11087410374</v>
      </c>
      <c r="G56" s="5">
        <v>-11246061991</v>
      </c>
      <c r="I56" s="5">
        <v>-38206717783</v>
      </c>
      <c r="J56" s="5">
        <v>-40323728165</v>
      </c>
      <c r="K56" s="5">
        <v>-41118356833</v>
      </c>
      <c r="L56" s="5">
        <v>-35339145033</v>
      </c>
      <c r="M56" s="5">
        <v>-30759984999</v>
      </c>
      <c r="N56" s="5">
        <v>-29985906877</v>
      </c>
      <c r="O56" s="5">
        <v>-35346030332</v>
      </c>
      <c r="P56" s="5">
        <v>-35079370786</v>
      </c>
    </row>
    <row r="57" spans="2:16" ht="15.5" x14ac:dyDescent="0.35">
      <c r="C57" t="s">
        <v>83</v>
      </c>
      <c r="D57" s="5">
        <v>27658</v>
      </c>
      <c r="E57" s="5">
        <v>-24782836</v>
      </c>
      <c r="F57" s="5">
        <v>-81505274</v>
      </c>
      <c r="G57" s="5">
        <v>-131743560</v>
      </c>
      <c r="I57" s="5">
        <v>-709146687</v>
      </c>
      <c r="J57" s="5">
        <v>-1003670808</v>
      </c>
      <c r="K57" s="5">
        <v>-752708216</v>
      </c>
      <c r="L57" s="5">
        <v>-449770155</v>
      </c>
      <c r="M57" s="5">
        <v>-167646083</v>
      </c>
      <c r="N57" s="5">
        <v>-1262703331</v>
      </c>
      <c r="O57" s="5">
        <v>131624528</v>
      </c>
      <c r="P57" s="5">
        <v>-588251537</v>
      </c>
    </row>
    <row r="58" spans="2:16" ht="15.5" x14ac:dyDescent="0.35">
      <c r="C58" t="s">
        <v>80</v>
      </c>
      <c r="D58" s="5">
        <v>6787881275</v>
      </c>
      <c r="E58" s="5">
        <v>202887805</v>
      </c>
      <c r="F58" s="5">
        <v>-6894046641</v>
      </c>
      <c r="G58" s="5">
        <v>-6281824424</v>
      </c>
      <c r="I58" s="5">
        <v>-16407886583</v>
      </c>
      <c r="J58" s="5">
        <v>-38978062256</v>
      </c>
      <c r="K58" s="5">
        <v>9935598942</v>
      </c>
      <c r="L58" s="5">
        <v>11153433297</v>
      </c>
      <c r="M58" s="5">
        <v>7284943342</v>
      </c>
      <c r="N58" s="5">
        <v>5066238203</v>
      </c>
      <c r="O58" s="5">
        <v>19216517839</v>
      </c>
      <c r="P58" s="5">
        <v>26270670648</v>
      </c>
    </row>
    <row r="59" spans="2:16" ht="15.5" x14ac:dyDescent="0.35">
      <c r="C59" t="s">
        <v>81</v>
      </c>
      <c r="D59" s="5">
        <v>-185095266</v>
      </c>
      <c r="E59" s="5">
        <v>-236653001</v>
      </c>
      <c r="F59" s="5">
        <v>-3174146994</v>
      </c>
      <c r="G59" s="5">
        <v>-391628984</v>
      </c>
      <c r="I59" s="5">
        <v>-4473859124</v>
      </c>
      <c r="J59" s="5">
        <v>-2607681879</v>
      </c>
      <c r="K59" s="5">
        <v>-4206110801</v>
      </c>
      <c r="L59" s="5">
        <v>-2986338618</v>
      </c>
      <c r="M59" s="5">
        <v>-2286404824</v>
      </c>
      <c r="N59" s="5">
        <v>-3076229071</v>
      </c>
      <c r="O59" s="5">
        <v>-5749648497</v>
      </c>
      <c r="P59" s="5">
        <v>-7598854507</v>
      </c>
    </row>
    <row r="60" spans="2:16" ht="15.5" x14ac:dyDescent="0.35">
      <c r="C60" t="s">
        <v>27</v>
      </c>
      <c r="D60" s="5">
        <v>-206303655</v>
      </c>
      <c r="E60" s="5">
        <v>-255390759</v>
      </c>
      <c r="F60" s="5">
        <v>-3103466375</v>
      </c>
      <c r="G60" s="5">
        <v>-424411593</v>
      </c>
      <c r="I60" s="5">
        <v>-4473859124</v>
      </c>
      <c r="J60" s="5">
        <v>-2607681879</v>
      </c>
      <c r="K60" s="5">
        <v>-4265248199</v>
      </c>
      <c r="L60" s="5">
        <v>-3068836707</v>
      </c>
      <c r="M60" s="5">
        <v>-3101357468</v>
      </c>
      <c r="N60" s="5">
        <v>-3600015948</v>
      </c>
      <c r="O60" s="5">
        <v>-5835411727</v>
      </c>
      <c r="P60" s="5">
        <v>-7856209459</v>
      </c>
    </row>
    <row r="61" spans="2:16" ht="15.5" x14ac:dyDescent="0.35">
      <c r="C61" t="s">
        <v>142</v>
      </c>
      <c r="D61" s="5">
        <v>21208389</v>
      </c>
      <c r="E61" s="5">
        <v>18737758</v>
      </c>
      <c r="F61" s="5">
        <v>-70680619</v>
      </c>
      <c r="G61" s="5">
        <v>32782609</v>
      </c>
      <c r="K61" s="5">
        <v>59137398</v>
      </c>
      <c r="L61" s="5">
        <v>82498089</v>
      </c>
      <c r="M61" s="5">
        <v>814952644</v>
      </c>
      <c r="N61" s="5">
        <v>523786877</v>
      </c>
      <c r="O61" s="5">
        <v>85763230</v>
      </c>
      <c r="P61" s="5">
        <v>257354952</v>
      </c>
    </row>
    <row r="62" spans="2:16" ht="15.5" x14ac:dyDescent="0.35">
      <c r="C62" t="s">
        <v>84</v>
      </c>
      <c r="D62" s="5">
        <v>-185095266</v>
      </c>
      <c r="E62" s="5">
        <v>-236653001</v>
      </c>
      <c r="F62" s="5">
        <v>-3174146994</v>
      </c>
      <c r="G62" s="5">
        <v>-391628984</v>
      </c>
      <c r="I62" s="5">
        <v>-4473859124</v>
      </c>
      <c r="J62" s="5">
        <v>-2607681879</v>
      </c>
      <c r="K62" s="5">
        <v>-4206110801</v>
      </c>
      <c r="L62" s="5">
        <v>-2986338618</v>
      </c>
      <c r="M62" s="5">
        <v>-2286404824</v>
      </c>
      <c r="N62" s="5">
        <v>-3076229071</v>
      </c>
      <c r="O62" s="5">
        <v>-5749648497</v>
      </c>
      <c r="P62" s="5">
        <v>-7598854507</v>
      </c>
    </row>
    <row r="63" spans="2:16" ht="15.5" x14ac:dyDescent="0.35">
      <c r="C63" t="s">
        <v>29</v>
      </c>
      <c r="D63" s="5">
        <v>6602786009</v>
      </c>
      <c r="E63" s="5">
        <v>-33765196</v>
      </c>
      <c r="F63" s="5">
        <v>-8703791111</v>
      </c>
      <c r="G63" s="5">
        <v>-6673453408</v>
      </c>
      <c r="I63" s="5">
        <v>-19517343183</v>
      </c>
      <c r="J63" s="5">
        <v>-41502934588</v>
      </c>
      <c r="K63" s="5">
        <v>5729488141</v>
      </c>
      <c r="L63" s="5">
        <v>8167094679</v>
      </c>
      <c r="M63" s="5">
        <v>4998538518</v>
      </c>
      <c r="N63" s="5">
        <v>1990009132</v>
      </c>
      <c r="O63" s="5">
        <v>13466869342</v>
      </c>
      <c r="P63" s="5">
        <v>18671816141</v>
      </c>
    </row>
    <row r="64" spans="2:16" ht="15.5" x14ac:dyDescent="0.35">
      <c r="C64" t="s">
        <v>28</v>
      </c>
      <c r="F64" s="5">
        <v>210972556</v>
      </c>
      <c r="I64" s="5">
        <v>210972556</v>
      </c>
      <c r="J64" s="5">
        <v>-915504054</v>
      </c>
      <c r="K64" s="5">
        <v>-1339722353</v>
      </c>
      <c r="L64" s="5">
        <v>-2425656845</v>
      </c>
      <c r="M64" s="5">
        <v>-2188424844</v>
      </c>
      <c r="N64" s="5">
        <v>-4684242199</v>
      </c>
      <c r="O64" s="5">
        <v>-3007707907</v>
      </c>
      <c r="P64" s="5">
        <v>-5975172160</v>
      </c>
    </row>
    <row r="65" spans="2:16" ht="15.5" x14ac:dyDescent="0.35">
      <c r="C65" t="s">
        <v>89</v>
      </c>
      <c r="D65" s="5">
        <v>6602786009</v>
      </c>
      <c r="E65" s="5">
        <v>-33765196</v>
      </c>
      <c r="F65" s="5">
        <v>-8492818555</v>
      </c>
      <c r="G65" s="5">
        <v>-6673453408</v>
      </c>
      <c r="I65" s="5">
        <v>-19306370627</v>
      </c>
      <c r="J65" s="5">
        <v>-42418438642</v>
      </c>
      <c r="K65" s="5">
        <v>4389765788</v>
      </c>
      <c r="L65" s="5">
        <v>5741437834</v>
      </c>
      <c r="M65" s="5">
        <v>2810113674</v>
      </c>
      <c r="N65" s="5">
        <v>-2694233067</v>
      </c>
      <c r="O65" s="5">
        <v>10459161435</v>
      </c>
      <c r="P65" s="5">
        <v>12696643981</v>
      </c>
    </row>
    <row r="66" spans="2:16" ht="15.5" x14ac:dyDescent="0.35">
      <c r="C66" t="s">
        <v>90</v>
      </c>
      <c r="D66" s="5">
        <v>-134437698</v>
      </c>
      <c r="E66" s="5">
        <v>-46560232</v>
      </c>
      <c r="F66" s="5">
        <v>9995106985</v>
      </c>
      <c r="G66" s="5">
        <v>-70070573</v>
      </c>
      <c r="I66" s="5">
        <v>9584880786</v>
      </c>
      <c r="J66" s="5">
        <v>-2323413409</v>
      </c>
      <c r="K66" s="5">
        <v>1814097</v>
      </c>
      <c r="L66" s="5">
        <v>93003673739</v>
      </c>
      <c r="M66" s="5">
        <v>553338453</v>
      </c>
      <c r="N66" s="5">
        <v>-3792727873</v>
      </c>
      <c r="O66" s="5">
        <v>-1267961937</v>
      </c>
      <c r="P66" s="5">
        <v>2385564149</v>
      </c>
    </row>
    <row r="67" spans="2:16" ht="15.5" x14ac:dyDescent="0.35">
      <c r="C67" t="s">
        <v>91</v>
      </c>
      <c r="D67" s="5">
        <v>6468348311</v>
      </c>
      <c r="E67" s="5">
        <v>-80325428</v>
      </c>
      <c r="F67" s="5">
        <v>1502288430</v>
      </c>
      <c r="G67" s="5">
        <v>-6743523981</v>
      </c>
      <c r="I67" s="5">
        <v>-9721489841</v>
      </c>
      <c r="J67" s="5">
        <v>-44741852051</v>
      </c>
      <c r="K67" s="5">
        <v>4391579885</v>
      </c>
      <c r="L67" s="5">
        <v>98745111573</v>
      </c>
      <c r="M67" s="5">
        <v>3363452127</v>
      </c>
      <c r="N67" s="5">
        <v>-6486960940</v>
      </c>
      <c r="O67" s="5">
        <v>9191199498</v>
      </c>
      <c r="P67" s="5">
        <v>15082208130</v>
      </c>
    </row>
    <row r="68" spans="2:16" ht="15.5" x14ac:dyDescent="0.35">
      <c r="C68" t="s">
        <v>92</v>
      </c>
      <c r="D68" s="5">
        <v>6602786009</v>
      </c>
      <c r="E68" s="5">
        <v>-33765196</v>
      </c>
      <c r="F68" s="5">
        <v>-8492818556</v>
      </c>
      <c r="G68" s="5">
        <v>-6673453407</v>
      </c>
      <c r="I68" s="5">
        <v>-19306370627</v>
      </c>
      <c r="J68" s="5">
        <v>-42418438642</v>
      </c>
      <c r="K68" s="5">
        <v>4389765788</v>
      </c>
      <c r="L68" s="5">
        <v>5741437834</v>
      </c>
      <c r="M68" s="5">
        <v>2810113674</v>
      </c>
      <c r="N68" s="5">
        <v>-2694233067</v>
      </c>
      <c r="O68" s="5">
        <v>10459161435</v>
      </c>
      <c r="P68" s="5">
        <v>12696643980</v>
      </c>
    </row>
    <row r="69" spans="2:16" ht="15.5" x14ac:dyDescent="0.35">
      <c r="C69" t="s">
        <v>8</v>
      </c>
      <c r="D69" s="5">
        <v>6468320653</v>
      </c>
      <c r="E69" s="5">
        <v>-55542592</v>
      </c>
      <c r="F69" s="5">
        <v>1583793703</v>
      </c>
      <c r="G69" s="5">
        <v>-6611780420</v>
      </c>
      <c r="I69" s="5">
        <v>-9012343154</v>
      </c>
      <c r="J69" s="5">
        <v>-43738181243</v>
      </c>
      <c r="K69" s="5">
        <v>5144288101</v>
      </c>
      <c r="L69" s="5">
        <v>99194881728</v>
      </c>
      <c r="M69" s="5">
        <v>3531098210</v>
      </c>
      <c r="N69" s="5">
        <v>-5224257609</v>
      </c>
      <c r="O69" s="5">
        <v>9059574970</v>
      </c>
      <c r="P69" s="5">
        <v>15670459666</v>
      </c>
    </row>
    <row r="70" spans="2:16" ht="15.5" x14ac:dyDescent="0.35">
      <c r="C70" t="s">
        <v>94</v>
      </c>
      <c r="D70" s="5">
        <v>6602786009</v>
      </c>
      <c r="E70" s="5">
        <v>-33765196</v>
      </c>
      <c r="F70" s="5">
        <v>-8492818556</v>
      </c>
      <c r="G70" s="5">
        <v>-6673453407</v>
      </c>
      <c r="I70" s="5">
        <v>-19306370627</v>
      </c>
      <c r="J70" s="5">
        <v>-42418438642</v>
      </c>
      <c r="K70" s="5">
        <v>4389765788</v>
      </c>
      <c r="L70" s="5">
        <v>5741437834</v>
      </c>
      <c r="M70" s="5">
        <v>2810113674</v>
      </c>
      <c r="N70" s="5">
        <v>-2694233067</v>
      </c>
      <c r="O70" s="5">
        <v>10459161435</v>
      </c>
      <c r="P70" s="5">
        <v>12696643980</v>
      </c>
    </row>
    <row r="71" spans="2:16" ht="15.5" x14ac:dyDescent="0.35">
      <c r="C71" t="s">
        <v>95</v>
      </c>
      <c r="D71" s="5">
        <v>6468348311</v>
      </c>
      <c r="E71" s="5">
        <v>-80325428</v>
      </c>
      <c r="F71" s="5">
        <v>1502288429</v>
      </c>
      <c r="G71" s="5">
        <v>-6743523980</v>
      </c>
      <c r="I71" s="5">
        <v>-9721489841</v>
      </c>
      <c r="J71" s="5">
        <v>-44741852051</v>
      </c>
      <c r="K71" s="5">
        <v>4391579885</v>
      </c>
      <c r="L71" s="5">
        <v>98745111573</v>
      </c>
      <c r="M71" s="5">
        <v>3363452127</v>
      </c>
      <c r="N71" s="5">
        <v>-6486960940</v>
      </c>
      <c r="O71" s="5">
        <v>9191199498</v>
      </c>
      <c r="P71" s="5">
        <v>15082208129</v>
      </c>
    </row>
    <row r="72" spans="2:16" ht="15.5" x14ac:dyDescent="0.35">
      <c r="C72" t="s">
        <v>96</v>
      </c>
      <c r="D72" s="5">
        <v>6468348311</v>
      </c>
      <c r="E72" s="5">
        <v>-80325428</v>
      </c>
      <c r="F72" s="5">
        <v>1502288429</v>
      </c>
      <c r="G72" s="5">
        <v>-6743523980</v>
      </c>
      <c r="I72" s="5">
        <v>-9721489841</v>
      </c>
      <c r="J72" s="5">
        <v>-44741852051</v>
      </c>
      <c r="K72" s="5">
        <v>4391579885</v>
      </c>
      <c r="L72" s="5">
        <v>98745111573</v>
      </c>
      <c r="M72" s="5">
        <v>3363452127</v>
      </c>
      <c r="N72" s="5">
        <v>-6486960940</v>
      </c>
      <c r="O72" s="5">
        <v>9191199498</v>
      </c>
      <c r="P72" s="5">
        <v>15082208129</v>
      </c>
    </row>
    <row r="74" spans="2:16" ht="15.5" x14ac:dyDescent="0.35">
      <c r="B74" t="s">
        <v>97</v>
      </c>
      <c r="C74" t="s">
        <v>98</v>
      </c>
    </row>
    <row r="75" spans="2:16" ht="15.5" x14ac:dyDescent="0.35">
      <c r="C75" t="s">
        <v>99</v>
      </c>
    </row>
    <row r="76" spans="2:16" ht="15.5" x14ac:dyDescent="0.35">
      <c r="C76" t="s">
        <v>20</v>
      </c>
      <c r="D76" s="5">
        <v>17417113608</v>
      </c>
      <c r="E76" s="5">
        <v>18329510035</v>
      </c>
      <c r="F76" s="5">
        <v>18517754697</v>
      </c>
      <c r="G76" s="5">
        <v>41060615150</v>
      </c>
      <c r="I76" s="5">
        <v>18517754697</v>
      </c>
      <c r="J76" s="5">
        <v>9843658509</v>
      </c>
      <c r="K76" s="5">
        <v>10120385633</v>
      </c>
      <c r="L76" s="5">
        <v>8951447003</v>
      </c>
      <c r="M76" s="5">
        <v>10087599028</v>
      </c>
      <c r="N76" s="5">
        <v>10394116764</v>
      </c>
      <c r="O76" s="5">
        <v>11924615813</v>
      </c>
      <c r="P76" s="5">
        <v>5667772581</v>
      </c>
    </row>
    <row r="77" spans="2:16" ht="15.5" x14ac:dyDescent="0.35">
      <c r="C77" t="s">
        <v>100</v>
      </c>
      <c r="D77" s="5">
        <v>99159566538</v>
      </c>
      <c r="E77" s="5">
        <v>60337159957</v>
      </c>
      <c r="F77" s="5">
        <v>40461785177</v>
      </c>
      <c r="G77" s="5">
        <v>39865653283</v>
      </c>
      <c r="I77" s="5">
        <v>40461785177</v>
      </c>
      <c r="J77" s="5">
        <v>40589591746</v>
      </c>
      <c r="K77" s="5">
        <v>42621311105</v>
      </c>
      <c r="L77" s="5">
        <v>37235264184</v>
      </c>
      <c r="M77" s="5">
        <v>37744349506</v>
      </c>
      <c r="N77" s="5">
        <v>35122954404</v>
      </c>
      <c r="O77" s="5">
        <v>53093873589</v>
      </c>
      <c r="P77" s="5">
        <v>61663080681</v>
      </c>
    </row>
    <row r="78" spans="2:16" ht="15.5" x14ac:dyDescent="0.35">
      <c r="C78" t="s">
        <v>250</v>
      </c>
    </row>
    <row r="79" spans="2:16" ht="15.5" x14ac:dyDescent="0.35">
      <c r="C79" t="s">
        <v>249</v>
      </c>
      <c r="G79" s="5">
        <v>5061881184</v>
      </c>
      <c r="J79" s="5">
        <v>5061881188</v>
      </c>
      <c r="K79" s="5">
        <v>4091772168</v>
      </c>
      <c r="M79" s="5">
        <v>4263205024</v>
      </c>
      <c r="N79" s="5">
        <v>5263577400</v>
      </c>
      <c r="O79" s="5">
        <v>5263577400</v>
      </c>
      <c r="P79" s="5">
        <v>5407514700</v>
      </c>
    </row>
    <row r="80" spans="2:16" ht="15.5" x14ac:dyDescent="0.35">
      <c r="C80" t="s">
        <v>251</v>
      </c>
      <c r="D80" s="5">
        <v>99159566538</v>
      </c>
      <c r="E80" s="5">
        <v>60337159957</v>
      </c>
      <c r="F80" s="5">
        <v>40461785177</v>
      </c>
      <c r="G80" s="5">
        <v>39865653283</v>
      </c>
      <c r="I80" s="5">
        <v>40461785177</v>
      </c>
      <c r="J80" s="5">
        <v>40589591746</v>
      </c>
      <c r="K80" s="5">
        <v>42621311105</v>
      </c>
      <c r="L80" s="5">
        <v>37235264184</v>
      </c>
      <c r="M80" s="5">
        <v>37744349506</v>
      </c>
      <c r="N80" s="5">
        <v>35122954404</v>
      </c>
      <c r="O80" s="5">
        <v>53093873589</v>
      </c>
      <c r="P80" s="5">
        <v>61663080681</v>
      </c>
    </row>
    <row r="81" spans="3:16" ht="15.5" x14ac:dyDescent="0.35">
      <c r="C81" t="s">
        <v>102</v>
      </c>
      <c r="M81" s="5">
        <v>21183574869</v>
      </c>
      <c r="N81" s="5">
        <v>21383862704</v>
      </c>
      <c r="O81" s="5">
        <v>15443605446</v>
      </c>
      <c r="P81" s="5">
        <v>12611194200</v>
      </c>
    </row>
    <row r="82" spans="3:16" ht="15.5" x14ac:dyDescent="0.35">
      <c r="C82" t="s">
        <v>252</v>
      </c>
      <c r="M82" s="5">
        <v>21183574869</v>
      </c>
      <c r="N82" s="5">
        <v>21383862704</v>
      </c>
      <c r="O82" s="5">
        <v>15443605446</v>
      </c>
      <c r="P82" s="5">
        <v>12611194200</v>
      </c>
    </row>
    <row r="83" spans="3:16" ht="15.5" x14ac:dyDescent="0.35">
      <c r="C83" t="s">
        <v>103</v>
      </c>
      <c r="D83" s="5">
        <v>121039191483</v>
      </c>
      <c r="E83" s="5">
        <v>128009833099</v>
      </c>
      <c r="F83" s="5">
        <v>135492681274</v>
      </c>
      <c r="G83" s="5">
        <v>123664031196</v>
      </c>
      <c r="I83" s="5">
        <v>135492681274</v>
      </c>
      <c r="J83" s="5">
        <v>109730237904</v>
      </c>
      <c r="K83" s="5">
        <v>135838774316</v>
      </c>
      <c r="L83" s="5">
        <v>143090280366</v>
      </c>
      <c r="M83" s="5">
        <v>113191563608</v>
      </c>
      <c r="N83" s="5">
        <v>95567760467</v>
      </c>
      <c r="O83" s="5">
        <v>101998745010</v>
      </c>
      <c r="P83" s="5">
        <v>123256543903</v>
      </c>
    </row>
    <row r="84" spans="3:16" ht="15.5" x14ac:dyDescent="0.35">
      <c r="C84" t="s">
        <v>83</v>
      </c>
      <c r="D84" s="5">
        <v>172784384135</v>
      </c>
      <c r="E84" s="5">
        <v>172918822602</v>
      </c>
      <c r="F84" s="5">
        <v>172965372325</v>
      </c>
      <c r="G84" s="5">
        <v>162917300327</v>
      </c>
      <c r="I84" s="5">
        <v>172965372325</v>
      </c>
      <c r="J84" s="5">
        <v>163226975960</v>
      </c>
      <c r="K84" s="5">
        <v>165560576052</v>
      </c>
      <c r="L84" s="5">
        <v>163845506597</v>
      </c>
      <c r="M84" s="5">
        <v>70769624714</v>
      </c>
      <c r="N84" s="5">
        <v>70311158259</v>
      </c>
      <c r="O84" s="5">
        <v>75403532444</v>
      </c>
      <c r="P84" s="5">
        <v>77982281255</v>
      </c>
    </row>
    <row r="85" spans="3:16" ht="15.5" x14ac:dyDescent="0.35">
      <c r="C85" t="s">
        <v>104</v>
      </c>
      <c r="D85" s="5">
        <v>261148686084</v>
      </c>
      <c r="E85" s="5">
        <v>215606333324</v>
      </c>
      <c r="F85" s="5">
        <v>203141531675</v>
      </c>
      <c r="G85" s="5">
        <v>214367326985</v>
      </c>
      <c r="I85" s="5">
        <v>203141531675</v>
      </c>
      <c r="J85" s="5">
        <v>165814512409</v>
      </c>
      <c r="K85" s="5">
        <v>218437584177</v>
      </c>
      <c r="L85" s="5">
        <v>217006719399</v>
      </c>
      <c r="M85" s="5">
        <v>169887187671</v>
      </c>
      <c r="N85" s="5">
        <v>147356714213</v>
      </c>
      <c r="O85" s="5">
        <v>195920080452</v>
      </c>
      <c r="P85" s="5">
        <v>202470069691</v>
      </c>
    </row>
    <row r="86" spans="3:16" ht="15.5" x14ac:dyDescent="0.35">
      <c r="C86" t="s">
        <v>105</v>
      </c>
    </row>
    <row r="87" spans="3:16" ht="15.5" x14ac:dyDescent="0.35">
      <c r="C87" t="s">
        <v>109</v>
      </c>
      <c r="D87" s="5">
        <v>5988792944</v>
      </c>
      <c r="E87" s="5">
        <v>5988792944</v>
      </c>
      <c r="F87" s="5">
        <v>5988792944</v>
      </c>
      <c r="G87" s="5">
        <v>4761736752</v>
      </c>
      <c r="I87" s="5">
        <v>5988792944</v>
      </c>
      <c r="J87" s="5">
        <v>4761736769</v>
      </c>
      <c r="K87" s="5">
        <v>5335401360</v>
      </c>
      <c r="L87" s="5">
        <v>5150969903</v>
      </c>
      <c r="M87" s="5">
        <v>5953924085</v>
      </c>
      <c r="N87" s="5">
        <v>6199115115</v>
      </c>
      <c r="O87" s="5">
        <v>8417179346</v>
      </c>
      <c r="P87" s="5">
        <v>5441921000</v>
      </c>
    </row>
    <row r="88" spans="3:16" ht="15.5" x14ac:dyDescent="0.35">
      <c r="C88" t="s">
        <v>396</v>
      </c>
      <c r="D88" s="5">
        <v>11812</v>
      </c>
      <c r="E88" s="5">
        <v>11812</v>
      </c>
      <c r="F88" s="5">
        <v>11812</v>
      </c>
      <c r="G88" s="5">
        <v>252755871</v>
      </c>
      <c r="I88" s="5">
        <v>11812</v>
      </c>
      <c r="J88" s="5">
        <v>252755871</v>
      </c>
      <c r="K88" s="5">
        <v>252755871</v>
      </c>
      <c r="L88" s="5">
        <v>252755871</v>
      </c>
      <c r="M88" s="5">
        <v>252755871</v>
      </c>
      <c r="N88" s="5">
        <v>252755871</v>
      </c>
      <c r="O88" s="5">
        <v>252755871</v>
      </c>
      <c r="P88" s="5">
        <v>252755871</v>
      </c>
    </row>
    <row r="89" spans="3:16" ht="15.5" x14ac:dyDescent="0.35">
      <c r="C89" t="s">
        <v>108</v>
      </c>
      <c r="D89" s="5">
        <v>8344278</v>
      </c>
      <c r="E89" s="5">
        <v>12013813</v>
      </c>
      <c r="F89" s="5">
        <v>527620537</v>
      </c>
      <c r="G89" s="5">
        <v>573341329</v>
      </c>
      <c r="I89" s="5">
        <v>527620537</v>
      </c>
      <c r="J89" s="5">
        <v>709984886</v>
      </c>
      <c r="K89" s="5">
        <v>38101221</v>
      </c>
      <c r="L89" s="5">
        <v>54054929</v>
      </c>
      <c r="P89" s="5">
        <v>156382451</v>
      </c>
    </row>
    <row r="90" spans="3:16" ht="15.5" x14ac:dyDescent="0.35">
      <c r="C90" t="s">
        <v>106</v>
      </c>
      <c r="D90" s="5">
        <v>13561955823</v>
      </c>
      <c r="E90" s="5">
        <v>17230582064</v>
      </c>
      <c r="F90" s="5">
        <v>17497969516</v>
      </c>
      <c r="G90" s="5">
        <v>5389144188</v>
      </c>
      <c r="I90" s="5">
        <v>17497969516</v>
      </c>
      <c r="J90" s="5">
        <v>5557646273</v>
      </c>
      <c r="K90" s="5">
        <v>5782315724</v>
      </c>
      <c r="L90" s="5">
        <v>5638390231</v>
      </c>
      <c r="M90" s="5">
        <v>164642253867</v>
      </c>
      <c r="N90" s="5">
        <v>146172662895</v>
      </c>
      <c r="O90" s="5">
        <v>148021142367</v>
      </c>
      <c r="P90" s="5">
        <v>147054758518</v>
      </c>
    </row>
    <row r="91" spans="3:16" ht="15.5" x14ac:dyDescent="0.35">
      <c r="C91" t="s">
        <v>355</v>
      </c>
      <c r="D91" s="5">
        <v>11293267815</v>
      </c>
      <c r="E91" s="5">
        <v>11293267815</v>
      </c>
      <c r="F91" s="5">
        <v>11293267815</v>
      </c>
      <c r="G91" s="5">
        <v>11318762092</v>
      </c>
      <c r="I91" s="5">
        <v>11293267815</v>
      </c>
      <c r="J91" s="5">
        <v>11318762091</v>
      </c>
      <c r="K91" s="5">
        <v>11767984631</v>
      </c>
      <c r="L91" s="5">
        <v>11998544112</v>
      </c>
      <c r="M91" s="5">
        <v>12451501624</v>
      </c>
      <c r="N91" s="5">
        <v>12864095970</v>
      </c>
    </row>
    <row r="92" spans="3:16" ht="15.5" x14ac:dyDescent="0.35">
      <c r="C92" t="s">
        <v>107</v>
      </c>
      <c r="D92" s="5">
        <v>317152810959</v>
      </c>
      <c r="E92" s="5">
        <v>310005466328</v>
      </c>
      <c r="F92" s="5">
        <v>293643012356</v>
      </c>
      <c r="G92" s="5">
        <v>293653876437</v>
      </c>
      <c r="I92" s="5">
        <v>293643012356</v>
      </c>
      <c r="J92" s="5">
        <v>288591422722</v>
      </c>
      <c r="K92" s="5">
        <v>295436123066</v>
      </c>
      <c r="L92" s="5">
        <v>299922905057</v>
      </c>
      <c r="M92" s="5">
        <v>32549017144</v>
      </c>
      <c r="N92" s="5">
        <v>31126755094</v>
      </c>
      <c r="O92" s="5">
        <v>25106625678</v>
      </c>
      <c r="P92" s="5">
        <v>28376929029</v>
      </c>
    </row>
    <row r="93" spans="3:16" ht="15.5" x14ac:dyDescent="0.35">
      <c r="C93" t="s">
        <v>110</v>
      </c>
      <c r="D93" s="5">
        <v>352737605032</v>
      </c>
      <c r="E93" s="5">
        <v>354009891333</v>
      </c>
      <c r="F93" s="5">
        <v>353496265770</v>
      </c>
      <c r="G93" s="5">
        <v>328814714502</v>
      </c>
      <c r="I93" s="5">
        <v>353496265770</v>
      </c>
      <c r="J93" s="5">
        <v>316463006530</v>
      </c>
      <c r="K93" s="5">
        <v>324880674267</v>
      </c>
      <c r="L93" s="5">
        <v>327205843786</v>
      </c>
      <c r="M93" s="5">
        <v>242120955025</v>
      </c>
      <c r="N93" s="5">
        <v>219359713140</v>
      </c>
      <c r="O93" s="5">
        <v>228889949598</v>
      </c>
      <c r="P93" s="5">
        <v>220886657324</v>
      </c>
    </row>
    <row r="94" spans="3:16" ht="15.5" x14ac:dyDescent="0.35">
      <c r="C94" t="s">
        <v>111</v>
      </c>
      <c r="D94" s="5">
        <v>613886291116</v>
      </c>
      <c r="E94" s="5">
        <v>569616224657</v>
      </c>
      <c r="F94" s="5">
        <v>556637797445</v>
      </c>
      <c r="G94" s="5">
        <v>543182041487</v>
      </c>
      <c r="I94" s="5">
        <v>556637797445</v>
      </c>
      <c r="J94" s="5">
        <v>482277518939</v>
      </c>
      <c r="K94" s="5">
        <v>543318258444</v>
      </c>
      <c r="L94" s="5">
        <v>544212563185</v>
      </c>
      <c r="M94" s="5">
        <v>412008142696</v>
      </c>
      <c r="N94" s="5">
        <v>366716427353</v>
      </c>
      <c r="O94" s="5">
        <v>424810030050</v>
      </c>
      <c r="P94" s="5">
        <v>423356727015</v>
      </c>
    </row>
    <row r="95" spans="3:16" ht="15.5" x14ac:dyDescent="0.35">
      <c r="C95" t="s">
        <v>112</v>
      </c>
    </row>
    <row r="96" spans="3:16" ht="15.5" x14ac:dyDescent="0.35">
      <c r="C96" t="s">
        <v>113</v>
      </c>
    </row>
    <row r="97" spans="3:16" ht="15.5" x14ac:dyDescent="0.35">
      <c r="C97" t="s">
        <v>114</v>
      </c>
      <c r="D97" s="5">
        <v>119776123337</v>
      </c>
      <c r="E97" s="5">
        <v>81035715484</v>
      </c>
      <c r="F97" s="5">
        <v>66636202175</v>
      </c>
      <c r="G97" s="5">
        <v>54911863754</v>
      </c>
      <c r="I97" s="5">
        <v>66636202175</v>
      </c>
      <c r="J97" s="5">
        <v>37994155128</v>
      </c>
      <c r="K97" s="5">
        <v>61057775992</v>
      </c>
      <c r="L97" s="5">
        <v>76839284372</v>
      </c>
      <c r="M97" s="5">
        <v>43600419007</v>
      </c>
      <c r="N97" s="5">
        <v>32065775748</v>
      </c>
      <c r="O97" s="5">
        <v>77565398162</v>
      </c>
      <c r="P97" s="5">
        <v>79805012331</v>
      </c>
    </row>
    <row r="98" spans="3:16" ht="15.5" x14ac:dyDescent="0.35">
      <c r="C98" t="s">
        <v>115</v>
      </c>
    </row>
    <row r="99" spans="3:16" ht="15.5" x14ac:dyDescent="0.35">
      <c r="C99" t="s">
        <v>253</v>
      </c>
      <c r="D99" s="5">
        <v>100837640981</v>
      </c>
      <c r="E99" s="5">
        <v>64862116528</v>
      </c>
      <c r="F99" s="5">
        <v>51213431558</v>
      </c>
      <c r="G99" s="5">
        <v>42778276952</v>
      </c>
      <c r="I99" s="5">
        <v>51213431558</v>
      </c>
      <c r="J99" s="5">
        <v>11122965941</v>
      </c>
      <c r="K99" s="5">
        <v>7165263905</v>
      </c>
      <c r="L99" s="5">
        <v>13635139394</v>
      </c>
      <c r="M99" s="5">
        <v>13310080929</v>
      </c>
      <c r="N99" s="5">
        <v>6801050702</v>
      </c>
      <c r="O99" s="5">
        <v>15670835891</v>
      </c>
      <c r="P99" s="5">
        <v>14693086073</v>
      </c>
    </row>
    <row r="100" spans="3:16" ht="15.5" x14ac:dyDescent="0.35">
      <c r="C100" t="s">
        <v>118</v>
      </c>
      <c r="D100" s="5">
        <v>55000000000</v>
      </c>
      <c r="E100" s="5">
        <v>55000000000</v>
      </c>
      <c r="F100" s="5">
        <v>55000000000</v>
      </c>
      <c r="G100" s="5">
        <v>55000000000</v>
      </c>
      <c r="I100" s="5">
        <v>55000000000</v>
      </c>
    </row>
    <row r="101" spans="3:16" ht="15.5" x14ac:dyDescent="0.35">
      <c r="C101" t="s">
        <v>254</v>
      </c>
      <c r="D101" s="5">
        <v>55000000000</v>
      </c>
      <c r="E101" s="5">
        <v>55000000000</v>
      </c>
      <c r="F101" s="5">
        <v>55000000000</v>
      </c>
      <c r="G101" s="5">
        <v>55000000000</v>
      </c>
      <c r="I101" s="5">
        <v>55000000000</v>
      </c>
      <c r="J101" s="5">
        <v>5061881188</v>
      </c>
      <c r="K101" s="5">
        <v>4091772168</v>
      </c>
      <c r="M101" s="5">
        <v>4263205024</v>
      </c>
      <c r="N101" s="5">
        <v>5263577400</v>
      </c>
      <c r="O101" s="5">
        <v>5263577400</v>
      </c>
      <c r="P101" s="5">
        <v>5407514700</v>
      </c>
    </row>
    <row r="102" spans="3:16" ht="15.5" x14ac:dyDescent="0.35">
      <c r="C102" t="s">
        <v>315</v>
      </c>
      <c r="N102" s="5">
        <v>84801900000</v>
      </c>
      <c r="O102" s="5">
        <v>84801900000</v>
      </c>
      <c r="P102" s="5">
        <v>89400900000</v>
      </c>
    </row>
    <row r="103" spans="3:16" ht="15.5" x14ac:dyDescent="0.35">
      <c r="C103" t="s">
        <v>117</v>
      </c>
      <c r="D103" s="5">
        <v>1739177088</v>
      </c>
      <c r="E103" s="5">
        <v>1452656656</v>
      </c>
      <c r="F103" s="5">
        <v>450074159</v>
      </c>
      <c r="G103" s="5">
        <v>237799277</v>
      </c>
      <c r="I103" s="5">
        <v>450074159</v>
      </c>
      <c r="J103" s="5">
        <v>634175412</v>
      </c>
      <c r="K103" s="5">
        <v>1724700894</v>
      </c>
      <c r="L103" s="5">
        <v>952678555</v>
      </c>
      <c r="M103" s="5">
        <v>1083821664</v>
      </c>
      <c r="N103" s="5">
        <v>1765902318</v>
      </c>
      <c r="O103" s="5">
        <v>1139592661</v>
      </c>
      <c r="P103" s="5">
        <v>2144922012</v>
      </c>
    </row>
    <row r="104" spans="3:16" ht="15.5" x14ac:dyDescent="0.35">
      <c r="C104" t="s">
        <v>116</v>
      </c>
      <c r="D104" s="5">
        <v>1542863306</v>
      </c>
      <c r="E104" s="5">
        <v>1753060767</v>
      </c>
      <c r="F104" s="5">
        <v>1540842069</v>
      </c>
      <c r="G104" s="5">
        <v>879531568</v>
      </c>
      <c r="I104" s="5">
        <v>1540842069</v>
      </c>
      <c r="J104" s="5">
        <v>877414405</v>
      </c>
      <c r="K104" s="5">
        <v>2765490708</v>
      </c>
      <c r="L104" s="5">
        <v>2734850600</v>
      </c>
      <c r="M104" s="5">
        <v>1204322758</v>
      </c>
      <c r="N104" s="5">
        <v>1669500768</v>
      </c>
      <c r="O104" s="5">
        <v>967846514</v>
      </c>
      <c r="P104" s="5">
        <v>1232172081</v>
      </c>
    </row>
    <row r="105" spans="3:16" ht="15.5" x14ac:dyDescent="0.35">
      <c r="C105" t="s">
        <v>120</v>
      </c>
    </row>
    <row r="106" spans="3:16" ht="15.5" x14ac:dyDescent="0.35">
      <c r="C106" t="s">
        <v>621</v>
      </c>
      <c r="N106" s="5">
        <v>32112200</v>
      </c>
    </row>
    <row r="107" spans="3:16" ht="15.5" x14ac:dyDescent="0.35">
      <c r="C107" t="s">
        <v>313</v>
      </c>
      <c r="D107" s="5">
        <v>2666666652</v>
      </c>
      <c r="E107" s="5">
        <v>3166666653</v>
      </c>
      <c r="F107" s="5">
        <v>3666666654</v>
      </c>
      <c r="G107" s="5">
        <v>4166666655</v>
      </c>
      <c r="I107" s="5">
        <v>3666666654</v>
      </c>
      <c r="J107" s="5">
        <v>5666666661</v>
      </c>
      <c r="K107" s="5">
        <v>7913333329</v>
      </c>
      <c r="L107" s="5">
        <v>246666667</v>
      </c>
      <c r="M107" s="5">
        <v>2216666667</v>
      </c>
      <c r="N107" s="5">
        <v>4603333333</v>
      </c>
      <c r="O107" s="5">
        <v>13247131679</v>
      </c>
      <c r="P107" s="5">
        <v>18402612674</v>
      </c>
    </row>
    <row r="108" spans="3:16" ht="15.5" x14ac:dyDescent="0.35">
      <c r="C108" t="s">
        <v>121</v>
      </c>
      <c r="D108" s="5">
        <v>15548530541</v>
      </c>
      <c r="E108" s="5">
        <v>12946936857</v>
      </c>
      <c r="F108" s="5">
        <v>13265425151</v>
      </c>
      <c r="G108" s="5">
        <v>9700338135</v>
      </c>
      <c r="I108" s="5">
        <v>13265425151</v>
      </c>
      <c r="J108" s="5">
        <v>23472303186</v>
      </c>
      <c r="K108" s="5">
        <v>46935192951</v>
      </c>
      <c r="L108" s="5">
        <v>51834539897</v>
      </c>
      <c r="M108" s="5">
        <v>25228214707</v>
      </c>
      <c r="N108" s="5">
        <v>19687302805</v>
      </c>
      <c r="O108" s="5">
        <v>57111622385</v>
      </c>
      <c r="P108" s="5">
        <v>55213069369</v>
      </c>
    </row>
    <row r="109" spans="3:16" ht="15.5" x14ac:dyDescent="0.35">
      <c r="C109" t="s">
        <v>122</v>
      </c>
      <c r="D109" s="5">
        <v>83225588307</v>
      </c>
      <c r="E109" s="5">
        <v>84164277773</v>
      </c>
      <c r="F109" s="5">
        <v>85272649368</v>
      </c>
      <c r="G109" s="5">
        <v>86476068241</v>
      </c>
      <c r="I109" s="5">
        <v>85272649368</v>
      </c>
      <c r="J109" s="5">
        <v>31265476799</v>
      </c>
      <c r="K109" s="5">
        <v>40033608852</v>
      </c>
      <c r="L109" s="5">
        <v>29507910376</v>
      </c>
      <c r="M109" s="5">
        <v>32404785691</v>
      </c>
      <c r="N109" s="5">
        <v>123380384737</v>
      </c>
      <c r="O109" s="5">
        <v>129487404079</v>
      </c>
      <c r="P109" s="5">
        <v>134985686374</v>
      </c>
    </row>
    <row r="110" spans="3:16" ht="15.5" x14ac:dyDescent="0.35">
      <c r="C110" t="s">
        <v>123</v>
      </c>
      <c r="D110" s="5">
        <v>83225588307</v>
      </c>
      <c r="E110" s="5">
        <v>84164277773</v>
      </c>
      <c r="F110" s="5">
        <v>85272649368</v>
      </c>
      <c r="G110" s="5">
        <v>86476068241</v>
      </c>
      <c r="I110" s="5">
        <v>85272649368</v>
      </c>
      <c r="J110" s="5">
        <v>31265476799</v>
      </c>
      <c r="K110" s="5">
        <v>40033608852</v>
      </c>
      <c r="L110" s="5">
        <v>29507910376</v>
      </c>
      <c r="M110" s="5">
        <v>32404785691</v>
      </c>
      <c r="N110" s="5">
        <v>123380384737</v>
      </c>
      <c r="O110" s="5">
        <v>129487404079</v>
      </c>
      <c r="P110" s="5">
        <v>134985686374</v>
      </c>
    </row>
    <row r="111" spans="3:16" ht="15.5" x14ac:dyDescent="0.35">
      <c r="C111" t="s">
        <v>124</v>
      </c>
    </row>
    <row r="112" spans="3:16" ht="15.5" x14ac:dyDescent="0.35">
      <c r="C112" t="s">
        <v>125</v>
      </c>
      <c r="D112" s="5">
        <v>2666666652</v>
      </c>
      <c r="E112" s="5">
        <v>3166666653</v>
      </c>
      <c r="F112" s="5">
        <v>3666666654</v>
      </c>
      <c r="G112" s="5">
        <v>4166666655</v>
      </c>
      <c r="I112" s="5">
        <v>3666666654</v>
      </c>
      <c r="J112" s="5">
        <v>5666666661</v>
      </c>
      <c r="K112" s="5">
        <v>7913333329</v>
      </c>
      <c r="L112" s="5">
        <v>246666667</v>
      </c>
      <c r="M112" s="5">
        <v>2216666667</v>
      </c>
      <c r="N112" s="5">
        <v>4635445533</v>
      </c>
      <c r="O112" s="5">
        <v>13247131679</v>
      </c>
      <c r="P112" s="5">
        <v>18402612674</v>
      </c>
    </row>
    <row r="113" spans="2:16" ht="15.5" x14ac:dyDescent="0.35">
      <c r="C113" t="s">
        <v>357</v>
      </c>
      <c r="D113" s="5">
        <v>4783584379</v>
      </c>
      <c r="E113" s="5">
        <v>4783584379</v>
      </c>
      <c r="F113" s="5">
        <v>4783584379</v>
      </c>
      <c r="I113" s="5">
        <v>4783584379</v>
      </c>
      <c r="K113" s="5">
        <v>4914802171</v>
      </c>
      <c r="L113" s="5">
        <v>7000330183</v>
      </c>
    </row>
    <row r="114" spans="2:16" ht="15.5" x14ac:dyDescent="0.35">
      <c r="C114" t="s">
        <v>126</v>
      </c>
      <c r="D114" s="5">
        <v>203001711644</v>
      </c>
      <c r="E114" s="5">
        <v>165199993257</v>
      </c>
      <c r="F114" s="5">
        <v>151908851543</v>
      </c>
      <c r="G114" s="5">
        <v>141387931995</v>
      </c>
      <c r="I114" s="5">
        <v>151908851543</v>
      </c>
      <c r="J114" s="5">
        <v>69259631927</v>
      </c>
      <c r="K114" s="5">
        <v>101091384844</v>
      </c>
      <c r="L114" s="5">
        <v>106347194748</v>
      </c>
      <c r="M114" s="5">
        <v>76005204698</v>
      </c>
      <c r="N114" s="5">
        <v>155446160485</v>
      </c>
      <c r="O114" s="5">
        <v>207052802241</v>
      </c>
      <c r="P114" s="5">
        <v>214790698705</v>
      </c>
    </row>
    <row r="115" spans="2:16" ht="15.5" x14ac:dyDescent="0.35">
      <c r="C115" t="s">
        <v>127</v>
      </c>
    </row>
    <row r="116" spans="2:16" ht="15.5" x14ac:dyDescent="0.35">
      <c r="C116" t="s">
        <v>128</v>
      </c>
      <c r="D116" s="5">
        <v>227531611100</v>
      </c>
      <c r="E116" s="5">
        <v>227531611100</v>
      </c>
      <c r="F116" s="5">
        <v>227531611100</v>
      </c>
      <c r="G116" s="5">
        <v>227531611100</v>
      </c>
      <c r="I116" s="5">
        <v>227531611100</v>
      </c>
      <c r="J116" s="5">
        <v>227531611100</v>
      </c>
      <c r="K116" s="5">
        <v>217501971100</v>
      </c>
      <c r="L116" s="5">
        <v>217501475300</v>
      </c>
      <c r="M116" s="5">
        <v>217500000000</v>
      </c>
      <c r="N116" s="5">
        <v>12800000000</v>
      </c>
      <c r="O116" s="5">
        <v>12800000000</v>
      </c>
      <c r="P116" s="5">
        <v>12800000000</v>
      </c>
    </row>
    <row r="117" spans="2:16" ht="15.5" x14ac:dyDescent="0.35">
      <c r="C117" t="s">
        <v>129</v>
      </c>
      <c r="D117" s="5">
        <v>39563808753</v>
      </c>
      <c r="E117" s="5">
        <v>39563808753</v>
      </c>
      <c r="F117" s="5">
        <v>39563808753</v>
      </c>
      <c r="G117" s="5">
        <v>39563808753</v>
      </c>
      <c r="I117" s="5">
        <v>39563808753</v>
      </c>
      <c r="J117" s="5">
        <v>39563808753</v>
      </c>
      <c r="K117" s="5">
        <v>32743653553</v>
      </c>
      <c r="L117" s="5">
        <v>32743316409</v>
      </c>
      <c r="M117" s="5">
        <v>32742312881</v>
      </c>
      <c r="N117" s="5">
        <v>26612312881</v>
      </c>
      <c r="O117" s="5">
        <v>26612312881</v>
      </c>
      <c r="P117" s="5">
        <v>26612312881</v>
      </c>
    </row>
    <row r="118" spans="2:16" ht="15.5" x14ac:dyDescent="0.35">
      <c r="C118" t="s">
        <v>130</v>
      </c>
      <c r="D118" s="5">
        <v>-28994334763</v>
      </c>
      <c r="E118" s="5">
        <v>-35597093883</v>
      </c>
      <c r="F118" s="5">
        <v>-35588101014</v>
      </c>
      <c r="G118" s="5">
        <v>-25808383126</v>
      </c>
      <c r="I118" s="5">
        <v>-35588101014</v>
      </c>
      <c r="J118" s="5">
        <v>-15521922014</v>
      </c>
      <c r="K118" s="5">
        <v>27199588875</v>
      </c>
      <c r="L118" s="5">
        <v>23801277895</v>
      </c>
      <c r="M118" s="5">
        <v>14997616956</v>
      </c>
      <c r="N118" s="5">
        <v>101592848079</v>
      </c>
      <c r="O118" s="5">
        <v>101724731503</v>
      </c>
      <c r="P118" s="5">
        <v>90086407722</v>
      </c>
    </row>
    <row r="119" spans="2:16" ht="15.5" x14ac:dyDescent="0.35">
      <c r="C119" t="s">
        <v>257</v>
      </c>
      <c r="D119" s="5">
        <v>500000000</v>
      </c>
      <c r="E119" s="5">
        <v>500000000</v>
      </c>
      <c r="F119" s="5">
        <v>500000000</v>
      </c>
      <c r="G119" s="5">
        <v>500000000</v>
      </c>
      <c r="I119" s="5">
        <v>500000000</v>
      </c>
      <c r="J119" s="5">
        <v>500000000</v>
      </c>
      <c r="K119" s="5">
        <v>500000000</v>
      </c>
      <c r="L119" s="5">
        <v>500000000</v>
      </c>
    </row>
    <row r="120" spans="2:16" ht="15.5" x14ac:dyDescent="0.35">
      <c r="C120" t="s">
        <v>258</v>
      </c>
      <c r="D120" s="5">
        <v>-29494334763</v>
      </c>
      <c r="E120" s="5">
        <v>-36097093883</v>
      </c>
      <c r="F120" s="5">
        <v>-36088101014</v>
      </c>
      <c r="G120" s="5">
        <v>-26308383126</v>
      </c>
      <c r="I120" s="5">
        <v>-36088101014</v>
      </c>
      <c r="J120" s="5">
        <v>-16021922014</v>
      </c>
      <c r="K120" s="5">
        <v>26699588875</v>
      </c>
      <c r="L120" s="5">
        <v>23301277895</v>
      </c>
      <c r="M120" s="5">
        <v>14997616956</v>
      </c>
      <c r="N120" s="5">
        <v>101592848079</v>
      </c>
      <c r="O120" s="5">
        <v>101724731503</v>
      </c>
      <c r="P120" s="5">
        <v>90086407722</v>
      </c>
    </row>
    <row r="121" spans="2:16" ht="15.5" x14ac:dyDescent="0.35">
      <c r="C121" t="s">
        <v>259</v>
      </c>
      <c r="D121" s="5">
        <v>-28994334763</v>
      </c>
      <c r="E121" s="5">
        <v>-35597093883</v>
      </c>
      <c r="F121" s="5">
        <v>-35588101014</v>
      </c>
      <c r="G121" s="5">
        <v>-25808383126</v>
      </c>
      <c r="I121" s="5">
        <v>-35588101014</v>
      </c>
      <c r="J121" s="5">
        <v>-15521922014</v>
      </c>
      <c r="K121" s="5">
        <v>27199588875</v>
      </c>
      <c r="L121" s="5">
        <v>23801277895</v>
      </c>
      <c r="M121" s="5">
        <v>14997616956</v>
      </c>
      <c r="N121" s="5">
        <v>101592848079</v>
      </c>
      <c r="O121" s="5">
        <v>101724731503</v>
      </c>
      <c r="P121" s="5">
        <v>90086407722</v>
      </c>
    </row>
    <row r="122" spans="2:16" ht="15.5" x14ac:dyDescent="0.35">
      <c r="C122" t="s">
        <v>131</v>
      </c>
      <c r="D122" s="5">
        <v>-889753</v>
      </c>
      <c r="E122" s="5">
        <v>-917172</v>
      </c>
      <c r="F122" s="5">
        <v>256254738</v>
      </c>
      <c r="G122" s="5">
        <v>-2410227562</v>
      </c>
      <c r="I122" s="5">
        <v>256254738</v>
      </c>
      <c r="J122" s="5">
        <v>-1782586787</v>
      </c>
      <c r="K122" s="5">
        <v>-778915980</v>
      </c>
      <c r="L122" s="5">
        <v>-26207764</v>
      </c>
      <c r="M122" s="5">
        <v>-6616553</v>
      </c>
      <c r="N122" s="5">
        <v>-46052351</v>
      </c>
      <c r="O122" s="5">
        <v>1216650980</v>
      </c>
      <c r="P122" s="5">
        <v>1085026452</v>
      </c>
    </row>
    <row r="123" spans="2:16" ht="15.5" x14ac:dyDescent="0.35">
      <c r="C123" t="s">
        <v>519</v>
      </c>
    </row>
    <row r="124" spans="2:16" ht="15.5" x14ac:dyDescent="0.35">
      <c r="C124" t="s">
        <v>10</v>
      </c>
      <c r="D124" s="5">
        <v>410884579472</v>
      </c>
      <c r="E124" s="5">
        <v>404416231400</v>
      </c>
      <c r="F124" s="5">
        <v>404728945902</v>
      </c>
      <c r="G124" s="5">
        <v>401794109492</v>
      </c>
      <c r="I124" s="5">
        <v>404728945902</v>
      </c>
      <c r="J124" s="5">
        <v>413017887012</v>
      </c>
      <c r="K124" s="5">
        <v>442226873600</v>
      </c>
      <c r="L124" s="5">
        <v>437865368437</v>
      </c>
      <c r="M124" s="5">
        <v>336002937998</v>
      </c>
      <c r="N124" s="5">
        <v>211270266868</v>
      </c>
      <c r="O124" s="5">
        <v>217757227808</v>
      </c>
      <c r="P124" s="5">
        <v>208566028310</v>
      </c>
    </row>
    <row r="125" spans="2:16" ht="15.5" x14ac:dyDescent="0.35">
      <c r="C125" t="s">
        <v>132</v>
      </c>
      <c r="D125" s="5">
        <v>613886291116</v>
      </c>
      <c r="E125" s="5">
        <v>569616224657</v>
      </c>
      <c r="F125" s="5">
        <v>556637797445</v>
      </c>
      <c r="G125" s="5">
        <v>543182041487</v>
      </c>
      <c r="I125" s="5">
        <v>556637797445</v>
      </c>
      <c r="J125" s="5">
        <v>482277518939</v>
      </c>
      <c r="K125" s="5">
        <v>543318258444</v>
      </c>
      <c r="L125" s="5">
        <v>544212563185</v>
      </c>
      <c r="M125" s="5">
        <v>412008142696</v>
      </c>
      <c r="N125" s="5">
        <v>366716427353</v>
      </c>
      <c r="O125" s="5">
        <v>424810030049</v>
      </c>
      <c r="P125" s="5">
        <v>423356727015</v>
      </c>
    </row>
    <row r="126" spans="2:16" ht="15.5" x14ac:dyDescent="0.35">
      <c r="C126" t="s">
        <v>133</v>
      </c>
      <c r="D126" s="5">
        <v>2275316111</v>
      </c>
      <c r="E126" s="5">
        <v>2275316111</v>
      </c>
      <c r="F126" s="5">
        <v>2275316111</v>
      </c>
      <c r="G126" s="5">
        <v>2275316111</v>
      </c>
      <c r="I126" s="5">
        <v>2275316111</v>
      </c>
      <c r="J126" s="5">
        <v>2275316111</v>
      </c>
      <c r="K126" s="5">
        <v>2175017439</v>
      </c>
      <c r="L126" s="5">
        <v>2175014753</v>
      </c>
      <c r="M126" s="5">
        <v>2175000000</v>
      </c>
      <c r="N126" s="5">
        <v>12800</v>
      </c>
      <c r="O126" s="5">
        <v>12800</v>
      </c>
      <c r="P126" s="5">
        <v>12800</v>
      </c>
    </row>
    <row r="128" spans="2:16" ht="15.5" x14ac:dyDescent="0.35">
      <c r="B128" t="s">
        <v>134</v>
      </c>
      <c r="C128" t="s">
        <v>135</v>
      </c>
      <c r="D128" s="5">
        <v>-3008693747</v>
      </c>
      <c r="E128" s="5">
        <v>10293239143</v>
      </c>
      <c r="F128" s="5">
        <v>7812444657</v>
      </c>
      <c r="G128" s="5">
        <v>13215569705</v>
      </c>
      <c r="I128" s="5">
        <v>24333653666</v>
      </c>
      <c r="J128" s="5">
        <v>12262775577</v>
      </c>
      <c r="K128" s="5">
        <v>7806249366</v>
      </c>
      <c r="L128" s="5">
        <v>-10721023069</v>
      </c>
      <c r="M128" s="5">
        <v>-3953780702</v>
      </c>
      <c r="N128" s="5">
        <v>36114881927</v>
      </c>
      <c r="O128" s="5">
        <v>39836347550</v>
      </c>
      <c r="P128" s="5">
        <v>18348367221</v>
      </c>
    </row>
    <row r="129" spans="3:16" ht="15.5" x14ac:dyDescent="0.35">
      <c r="C129" t="s">
        <v>136</v>
      </c>
      <c r="D129" s="5">
        <v>101024105310</v>
      </c>
      <c r="E129" s="5">
        <v>86702987104</v>
      </c>
      <c r="F129" s="5">
        <v>84116095997</v>
      </c>
      <c r="G129" s="5">
        <v>94256371194</v>
      </c>
      <c r="I129" s="5">
        <v>344006945090</v>
      </c>
      <c r="J129" s="5">
        <v>376051401829</v>
      </c>
      <c r="K129" s="5">
        <v>365264407496</v>
      </c>
      <c r="L129" s="5">
        <v>313305065621</v>
      </c>
      <c r="M129" s="5">
        <v>263119241938</v>
      </c>
      <c r="N129" s="5">
        <v>284990523545</v>
      </c>
      <c r="O129" s="5">
        <v>376729325047</v>
      </c>
      <c r="P129" s="5">
        <v>363301060887</v>
      </c>
    </row>
    <row r="130" spans="3:16" ht="15.5" x14ac:dyDescent="0.35">
      <c r="C130" t="s">
        <v>137</v>
      </c>
      <c r="D130" s="5">
        <v>-76288439342</v>
      </c>
      <c r="E130" s="5">
        <v>-55874594404</v>
      </c>
      <c r="F130" s="5">
        <v>-73449745568</v>
      </c>
      <c r="G130" s="5">
        <v>-59769104706</v>
      </c>
      <c r="I130" s="5">
        <v>-251494211481</v>
      </c>
      <c r="J130" s="5">
        <v>-245315309788</v>
      </c>
      <c r="K130" s="5">
        <v>-261369254805</v>
      </c>
      <c r="L130" s="5">
        <v>-245106095520</v>
      </c>
      <c r="M130" s="5">
        <v>-190655906277</v>
      </c>
      <c r="N130" s="5">
        <v>-173943456533</v>
      </c>
      <c r="O130" s="5">
        <v>-238418149399</v>
      </c>
      <c r="P130" s="5">
        <v>-275135174915</v>
      </c>
    </row>
    <row r="131" spans="3:16" ht="15.5" x14ac:dyDescent="0.35">
      <c r="C131" t="s">
        <v>521</v>
      </c>
      <c r="D131" s="5">
        <v>-27341637050</v>
      </c>
      <c r="E131" s="5">
        <v>-20067035955</v>
      </c>
      <c r="F131" s="5">
        <v>319741969</v>
      </c>
      <c r="G131" s="5">
        <v>-20605754302</v>
      </c>
      <c r="I131" s="5">
        <v>-63739301337</v>
      </c>
      <c r="J131" s="5">
        <v>-115579577484</v>
      </c>
      <c r="K131" s="5">
        <v>-89007484463</v>
      </c>
      <c r="L131" s="5">
        <v>-70614854341</v>
      </c>
      <c r="M131" s="5">
        <v>-70617736066</v>
      </c>
      <c r="N131" s="5">
        <v>-67853162917</v>
      </c>
      <c r="O131" s="5">
        <v>-88660770754</v>
      </c>
      <c r="P131" s="5">
        <v>-56185194155</v>
      </c>
    </row>
    <row r="132" spans="3:16" ht="15.5" x14ac:dyDescent="0.35">
      <c r="C132" t="s">
        <v>624</v>
      </c>
      <c r="D132" s="5">
        <v>21208389</v>
      </c>
      <c r="E132" s="5">
        <v>18737758</v>
      </c>
      <c r="F132" s="5">
        <v>1293721905</v>
      </c>
      <c r="G132" s="5">
        <v>32782609</v>
      </c>
      <c r="I132" s="5">
        <v>1364402524</v>
      </c>
      <c r="J132" s="5">
        <v>82809547</v>
      </c>
      <c r="K132" s="5">
        <v>59137398</v>
      </c>
      <c r="L132" s="5">
        <v>82498089</v>
      </c>
      <c r="M132" s="5">
        <v>814952644</v>
      </c>
      <c r="N132" s="5">
        <v>523786877</v>
      </c>
      <c r="O132" s="5">
        <v>85763230</v>
      </c>
      <c r="P132" s="5">
        <v>257354952</v>
      </c>
    </row>
    <row r="133" spans="3:16" ht="15.5" x14ac:dyDescent="0.35">
      <c r="C133" t="s">
        <v>535</v>
      </c>
      <c r="D133" s="5">
        <v>6868601</v>
      </c>
      <c r="E133" s="5">
        <v>-6868601</v>
      </c>
      <c r="F133" s="5">
        <v>-479143271</v>
      </c>
      <c r="G133" s="5">
        <v>-712613497</v>
      </c>
      <c r="I133" s="5">
        <v>-445562006</v>
      </c>
      <c r="J133" s="5">
        <v>578983352</v>
      </c>
      <c r="K133" s="5">
        <v>-1832888061</v>
      </c>
      <c r="L133" s="5">
        <v>-4302310211</v>
      </c>
      <c r="M133" s="5">
        <v>-2539875473</v>
      </c>
      <c r="N133" s="5">
        <v>-3128447672</v>
      </c>
      <c r="O133" s="5">
        <v>-4064408848</v>
      </c>
      <c r="P133" s="5">
        <v>-6033470089</v>
      </c>
    </row>
    <row r="134" spans="3:16" ht="15.5" x14ac:dyDescent="0.35">
      <c r="C134" t="s">
        <v>818</v>
      </c>
      <c r="D134" s="5">
        <v>-224496000</v>
      </c>
      <c r="E134" s="5">
        <v>-224596000</v>
      </c>
      <c r="F134" s="5">
        <v>-884760000</v>
      </c>
      <c r="G134" s="5">
        <v>438300000</v>
      </c>
      <c r="I134" s="5">
        <v>-884760000</v>
      </c>
      <c r="J134" s="5">
        <v>-947850000</v>
      </c>
      <c r="K134" s="5">
        <v>-1042420000</v>
      </c>
      <c r="L134" s="5">
        <v>-1016490000</v>
      </c>
      <c r="M134" s="5">
        <v>-973100000</v>
      </c>
      <c r="N134" s="5">
        <v>-874345425</v>
      </c>
    </row>
    <row r="135" spans="3:16" ht="15.5" x14ac:dyDescent="0.35">
      <c r="C135" t="s">
        <v>728</v>
      </c>
      <c r="D135" s="5">
        <v>-206303655</v>
      </c>
      <c r="E135" s="5">
        <v>-255390759</v>
      </c>
      <c r="F135" s="5">
        <v>-3103466375</v>
      </c>
      <c r="G135" s="5">
        <v>-424411593</v>
      </c>
      <c r="I135" s="5">
        <v>-4473859124</v>
      </c>
      <c r="J135" s="5">
        <v>-2607681879</v>
      </c>
      <c r="K135" s="5">
        <v>-4265248199</v>
      </c>
      <c r="L135" s="5">
        <v>-3068836707</v>
      </c>
      <c r="M135" s="5">
        <v>-3101357468</v>
      </c>
      <c r="N135" s="5">
        <v>-3600015948</v>
      </c>
      <c r="O135" s="5">
        <v>-5835411726</v>
      </c>
      <c r="P135" s="5">
        <v>-7856209459</v>
      </c>
    </row>
    <row r="136" spans="3:16" ht="15.5" x14ac:dyDescent="0.35">
      <c r="C136" t="s">
        <v>144</v>
      </c>
      <c r="D136" s="5">
        <v>2101593683</v>
      </c>
      <c r="E136" s="5">
        <v>-818488295</v>
      </c>
      <c r="F136" s="5">
        <v>-51934912985</v>
      </c>
      <c r="G136" s="5">
        <v>28840166685</v>
      </c>
      <c r="I136" s="5">
        <v>-12206878042</v>
      </c>
      <c r="J136" s="5">
        <v>-10176690970</v>
      </c>
      <c r="K136" s="5">
        <v>-306116690</v>
      </c>
      <c r="L136" s="5">
        <v>21955391368</v>
      </c>
      <c r="M136" s="5">
        <v>39150233036</v>
      </c>
      <c r="N136" s="5">
        <v>-46292905726</v>
      </c>
      <c r="O136" s="5">
        <v>-8079031979</v>
      </c>
      <c r="P136" s="5">
        <v>14276000717</v>
      </c>
    </row>
    <row r="137" spans="3:16" ht="15.5" x14ac:dyDescent="0.35">
      <c r="C137" t="s">
        <v>145</v>
      </c>
      <c r="D137" s="5">
        <v>-5296363</v>
      </c>
      <c r="E137" s="5">
        <v>-9662995510</v>
      </c>
      <c r="F137" s="5">
        <v>21579607882</v>
      </c>
      <c r="G137" s="5">
        <v>-15384504368</v>
      </c>
      <c r="I137" s="5">
        <v>-3452679436</v>
      </c>
      <c r="J137" s="5">
        <v>-2362811731</v>
      </c>
      <c r="K137" s="5">
        <v>-6331194046</v>
      </c>
      <c r="L137" s="5">
        <v>-12370520324</v>
      </c>
      <c r="M137" s="5">
        <v>-35502970070</v>
      </c>
      <c r="N137" s="5">
        <v>8647524750</v>
      </c>
      <c r="O137" s="5">
        <v>-25500472339</v>
      </c>
      <c r="P137" s="5">
        <v>-31164128434</v>
      </c>
    </row>
    <row r="138" spans="3:16" ht="15.5" x14ac:dyDescent="0.35">
      <c r="C138" t="s">
        <v>157</v>
      </c>
      <c r="M138" s="5">
        <v>20000000000</v>
      </c>
      <c r="O138" s="5">
        <v>2902500000</v>
      </c>
    </row>
    <row r="139" spans="3:16" ht="15.5" x14ac:dyDescent="0.35">
      <c r="C139" t="s">
        <v>158</v>
      </c>
      <c r="O139" s="5">
        <v>-20000000000</v>
      </c>
    </row>
    <row r="140" spans="3:16" ht="15.5" x14ac:dyDescent="0.35">
      <c r="C140" t="s">
        <v>819</v>
      </c>
      <c r="F140" s="5">
        <v>112500</v>
      </c>
      <c r="I140" s="5">
        <v>112500</v>
      </c>
      <c r="M140" s="5">
        <v>200000000</v>
      </c>
      <c r="O140" s="5">
        <v>-1125000000</v>
      </c>
      <c r="P140" s="5">
        <v>-12233433960</v>
      </c>
    </row>
    <row r="141" spans="3:16" ht="15.5" x14ac:dyDescent="0.35">
      <c r="C141" t="s">
        <v>659</v>
      </c>
      <c r="M141" s="5">
        <v>-22212088126</v>
      </c>
      <c r="N141" s="5">
        <v>-1269652000</v>
      </c>
      <c r="O141" s="5">
        <v>-4051031264</v>
      </c>
      <c r="P141" s="5">
        <v>-10152452191</v>
      </c>
    </row>
    <row r="142" spans="3:16" ht="15.5" x14ac:dyDescent="0.35">
      <c r="C142" t="s">
        <v>820</v>
      </c>
      <c r="F142" s="5">
        <v>521794183</v>
      </c>
      <c r="G142" s="5">
        <v>-164027771</v>
      </c>
    </row>
    <row r="143" spans="3:16" ht="15.5" x14ac:dyDescent="0.35">
      <c r="C143" t="s">
        <v>821</v>
      </c>
      <c r="M143" s="5">
        <v>-3732762074</v>
      </c>
    </row>
    <row r="144" spans="3:16" ht="15.5" x14ac:dyDescent="0.35">
      <c r="C144" t="s">
        <v>147</v>
      </c>
      <c r="L144" s="5">
        <v>-54054929</v>
      </c>
    </row>
    <row r="145" spans="3:16" ht="15.5" x14ac:dyDescent="0.35">
      <c r="C145" t="s">
        <v>146</v>
      </c>
      <c r="E145" s="5">
        <v>-9707860375</v>
      </c>
      <c r="F145" s="5">
        <v>21092830571</v>
      </c>
      <c r="G145" s="5">
        <v>-15271718932</v>
      </c>
      <c r="I145" s="5">
        <v>-3755636791</v>
      </c>
      <c r="J145" s="5">
        <v>-2974848578</v>
      </c>
      <c r="K145" s="5">
        <v>-6384196073</v>
      </c>
      <c r="L145" s="5">
        <v>-12531616332</v>
      </c>
      <c r="M145" s="5">
        <v>-10600133739</v>
      </c>
      <c r="N145" s="5">
        <v>-10699571649</v>
      </c>
      <c r="O145" s="5">
        <v>-3613890177</v>
      </c>
      <c r="P145" s="5">
        <v>-9129151283</v>
      </c>
    </row>
    <row r="146" spans="3:16" ht="15.5" x14ac:dyDescent="0.35">
      <c r="C146" t="s">
        <v>326</v>
      </c>
      <c r="D146" s="5">
        <v>-5296363</v>
      </c>
      <c r="E146" s="5">
        <v>44864865</v>
      </c>
      <c r="F146" s="5">
        <v>-35129372</v>
      </c>
      <c r="G146" s="5">
        <v>51242335</v>
      </c>
      <c r="I146" s="5">
        <v>302844855</v>
      </c>
      <c r="J146" s="5">
        <v>612036847</v>
      </c>
      <c r="K146" s="5">
        <v>53002027</v>
      </c>
      <c r="L146" s="5">
        <v>215150937</v>
      </c>
      <c r="M146" s="5">
        <v>842013869</v>
      </c>
      <c r="N146" s="5">
        <v>616748399</v>
      </c>
      <c r="O146" s="5">
        <v>386949102</v>
      </c>
      <c r="P146" s="5">
        <v>350909000</v>
      </c>
    </row>
    <row r="147" spans="3:16" ht="15.5" x14ac:dyDescent="0.35">
      <c r="C147" t="s">
        <v>519</v>
      </c>
      <c r="M147" s="5">
        <v>-20000000000</v>
      </c>
      <c r="N147" s="5">
        <v>20000000000</v>
      </c>
    </row>
    <row r="148" spans="3:16" ht="15.5" x14ac:dyDescent="0.35">
      <c r="C148" t="s">
        <v>153</v>
      </c>
      <c r="D148" s="5">
        <v>2101593683</v>
      </c>
      <c r="E148" s="5">
        <v>-818488295</v>
      </c>
      <c r="F148" s="5">
        <v>-51934912985</v>
      </c>
      <c r="G148" s="5">
        <v>28840166685</v>
      </c>
      <c r="I148" s="5">
        <v>-12206878042</v>
      </c>
      <c r="J148" s="5">
        <v>-10176690970</v>
      </c>
      <c r="K148" s="5">
        <v>-306116690</v>
      </c>
      <c r="L148" s="5">
        <v>21955391368</v>
      </c>
      <c r="M148" s="5">
        <v>39150233036</v>
      </c>
      <c r="N148" s="5">
        <v>-46292905726</v>
      </c>
      <c r="O148" s="5">
        <v>-8079031979</v>
      </c>
      <c r="P148" s="5">
        <v>14276000717</v>
      </c>
    </row>
    <row r="149" spans="3:16" ht="15.5" x14ac:dyDescent="0.35">
      <c r="C149" t="s">
        <v>822</v>
      </c>
      <c r="P149" s="5">
        <v>5407514700</v>
      </c>
    </row>
    <row r="150" spans="3:16" ht="15.5" x14ac:dyDescent="0.35">
      <c r="C150" t="s">
        <v>628</v>
      </c>
      <c r="M150" s="5">
        <v>-100316755</v>
      </c>
      <c r="N150" s="5">
        <v>-744623033</v>
      </c>
      <c r="O150" s="5">
        <v>-178114680</v>
      </c>
      <c r="P150" s="5">
        <v>-819258532</v>
      </c>
    </row>
    <row r="151" spans="3:16" ht="15.5" x14ac:dyDescent="0.35">
      <c r="C151" t="s">
        <v>159</v>
      </c>
    </row>
    <row r="152" spans="3:16" ht="15.5" x14ac:dyDescent="0.35">
      <c r="C152" t="s">
        <v>274</v>
      </c>
      <c r="F152" s="5">
        <v>15271965057</v>
      </c>
      <c r="G152" s="5">
        <v>-15271965057</v>
      </c>
    </row>
    <row r="153" spans="3:16" ht="15.5" x14ac:dyDescent="0.35">
      <c r="C153" t="s">
        <v>270</v>
      </c>
      <c r="J153" s="5">
        <v>16849795200</v>
      </c>
      <c r="K153" s="5">
        <v>832944</v>
      </c>
      <c r="L153" s="5">
        <v>2478828</v>
      </c>
    </row>
    <row r="154" spans="3:16" ht="15.5" x14ac:dyDescent="0.35">
      <c r="C154" t="s">
        <v>336</v>
      </c>
      <c r="D154" s="5">
        <v>2101593683</v>
      </c>
      <c r="E154" s="5">
        <v>-818488295</v>
      </c>
      <c r="F154" s="5">
        <v>-12206878042</v>
      </c>
      <c r="G154" s="5">
        <v>-10887868258</v>
      </c>
      <c r="I154" s="5">
        <v>-12206878042</v>
      </c>
      <c r="J154" s="5">
        <v>-24968349633</v>
      </c>
      <c r="K154" s="5">
        <v>2548488916</v>
      </c>
      <c r="L154" s="5">
        <v>26569728056</v>
      </c>
      <c r="M154" s="5">
        <v>8989289685</v>
      </c>
    </row>
    <row r="155" spans="3:16" ht="15.5" x14ac:dyDescent="0.35">
      <c r="C155" t="s">
        <v>823</v>
      </c>
      <c r="M155" s="5">
        <v>60030000000</v>
      </c>
    </row>
    <row r="156" spans="3:16" ht="15.5" x14ac:dyDescent="0.35">
      <c r="C156" t="s">
        <v>812</v>
      </c>
      <c r="L156" s="5">
        <v>450000000</v>
      </c>
    </row>
    <row r="157" spans="3:16" ht="15.5" x14ac:dyDescent="0.35">
      <c r="C157" t="s">
        <v>279</v>
      </c>
      <c r="M157" s="5">
        <v>-4200000000</v>
      </c>
    </row>
    <row r="158" spans="3:16" ht="15.5" x14ac:dyDescent="0.35">
      <c r="C158" t="s">
        <v>347</v>
      </c>
      <c r="J158" s="5">
        <v>-1316929737</v>
      </c>
      <c r="K158" s="5">
        <v>-1722431350</v>
      </c>
      <c r="L158" s="5">
        <v>-2175000650</v>
      </c>
    </row>
    <row r="159" spans="3:16" ht="15.5" x14ac:dyDescent="0.35">
      <c r="C159" t="s">
        <v>824</v>
      </c>
      <c r="J159" s="5">
        <v>-741206800</v>
      </c>
      <c r="K159" s="5">
        <v>-1133007200</v>
      </c>
      <c r="L159" s="5">
        <v>-505148200</v>
      </c>
    </row>
    <row r="160" spans="3:16" ht="15.5" x14ac:dyDescent="0.35">
      <c r="C160" t="s">
        <v>156</v>
      </c>
    </row>
    <row r="161" spans="2:16" ht="15.5" x14ac:dyDescent="0.35">
      <c r="C161" t="s">
        <v>825</v>
      </c>
      <c r="F161" s="5">
        <v>-55000000000</v>
      </c>
      <c r="G161" s="5">
        <v>55000000000</v>
      </c>
      <c r="M161" s="5">
        <v>2700000000</v>
      </c>
      <c r="P161" s="5">
        <v>4601900000</v>
      </c>
    </row>
    <row r="162" spans="2:16" ht="15.5" x14ac:dyDescent="0.35">
      <c r="C162" t="s">
        <v>826</v>
      </c>
      <c r="M162" s="5">
        <v>-22501900000</v>
      </c>
      <c r="O162" s="5">
        <v>-4599000000</v>
      </c>
    </row>
    <row r="163" spans="2:16" ht="15.5" x14ac:dyDescent="0.35">
      <c r="C163" t="s">
        <v>163</v>
      </c>
      <c r="D163" s="5">
        <v>-912396427</v>
      </c>
      <c r="E163" s="5">
        <v>-188244662</v>
      </c>
      <c r="F163" s="5">
        <v>-22542860446</v>
      </c>
      <c r="G163" s="5">
        <v>26671232022</v>
      </c>
      <c r="I163" s="5">
        <v>8674096188</v>
      </c>
      <c r="J163" s="5">
        <v>-276727124</v>
      </c>
      <c r="K163" s="5">
        <v>1168938630</v>
      </c>
      <c r="L163" s="5">
        <v>-1136152025</v>
      </c>
      <c r="M163" s="5">
        <v>-306517736</v>
      </c>
      <c r="N163" s="5">
        <v>-1530499049</v>
      </c>
      <c r="O163" s="5">
        <v>6256843232</v>
      </c>
      <c r="P163" s="5">
        <v>1460239504</v>
      </c>
    </row>
    <row r="164" spans="2:16" ht="15.5" x14ac:dyDescent="0.35">
      <c r="C164" t="s">
        <v>557</v>
      </c>
      <c r="E164" s="5">
        <v>18517754697</v>
      </c>
      <c r="I164" s="5">
        <v>9843658509</v>
      </c>
      <c r="J164" s="5">
        <v>10120385633</v>
      </c>
      <c r="K164" s="5">
        <v>8951447003</v>
      </c>
      <c r="L164" s="5">
        <v>10087599028</v>
      </c>
      <c r="M164" s="5">
        <v>10394116764</v>
      </c>
      <c r="N164" s="5">
        <v>11924615813</v>
      </c>
      <c r="O164" s="5">
        <v>5667772581</v>
      </c>
      <c r="P164" s="5">
        <v>4207533077</v>
      </c>
    </row>
    <row r="165" spans="2:16" ht="15.5" x14ac:dyDescent="0.35">
      <c r="C165" t="s">
        <v>558</v>
      </c>
      <c r="D165" s="5">
        <v>-912396427</v>
      </c>
      <c r="E165" s="5">
        <v>18329510035</v>
      </c>
      <c r="F165" s="5">
        <v>-22542860446</v>
      </c>
      <c r="G165" s="5">
        <v>26671232022</v>
      </c>
      <c r="I165" s="5">
        <v>18517754697</v>
      </c>
      <c r="J165" s="5">
        <v>9843658509</v>
      </c>
      <c r="K165" s="5">
        <v>10120385633</v>
      </c>
      <c r="L165" s="5">
        <v>8951447003</v>
      </c>
      <c r="M165" s="5">
        <v>10087599028</v>
      </c>
      <c r="N165" s="5">
        <v>10394116764</v>
      </c>
      <c r="O165" s="5">
        <v>11924615813</v>
      </c>
      <c r="P165" s="5">
        <v>5667772581</v>
      </c>
    </row>
    <row r="167" spans="2:16" ht="15.5" x14ac:dyDescent="0.35">
      <c r="B167" t="s">
        <v>167</v>
      </c>
      <c r="C167" t="s">
        <v>12</v>
      </c>
      <c r="D167" s="5">
        <v>2280000000</v>
      </c>
      <c r="E167" s="5">
        <v>2280000000</v>
      </c>
      <c r="F167" s="5">
        <v>2280000000</v>
      </c>
      <c r="G167" s="5">
        <v>2280000000</v>
      </c>
      <c r="I167" s="5">
        <v>2280000000</v>
      </c>
      <c r="J167" s="5">
        <v>2280000000</v>
      </c>
      <c r="K167" s="5">
        <v>2180000000</v>
      </c>
      <c r="L167" s="5">
        <v>2180000000</v>
      </c>
      <c r="M167" s="5">
        <v>2170000000</v>
      </c>
      <c r="N167" s="5">
        <v>0</v>
      </c>
      <c r="O167" s="5">
        <v>0</v>
      </c>
      <c r="P167" s="5">
        <v>0</v>
      </c>
    </row>
    <row r="168" spans="2:16" ht="15.5" x14ac:dyDescent="0.35">
      <c r="C168" t="s">
        <v>168</v>
      </c>
      <c r="D168" s="6">
        <v>2.9</v>
      </c>
      <c r="F168" s="6">
        <v>-3.72</v>
      </c>
      <c r="G168" s="6">
        <v>-2.88</v>
      </c>
    </row>
    <row r="169" spans="2:16" ht="15.5" x14ac:dyDescent="0.35">
      <c r="C169" t="s">
        <v>169</v>
      </c>
      <c r="D169" s="6">
        <v>31.03</v>
      </c>
      <c r="E169" s="5">
        <v>0</v>
      </c>
      <c r="F169" s="6">
        <v>-37.1</v>
      </c>
      <c r="G169" s="6">
        <v>-44.1</v>
      </c>
    </row>
    <row r="170" spans="2:16" ht="15.5" x14ac:dyDescent="0.35">
      <c r="C170" t="s">
        <v>63</v>
      </c>
      <c r="D170" s="6">
        <v>1.48</v>
      </c>
      <c r="E170" s="6">
        <v>2.56</v>
      </c>
      <c r="F170" s="6">
        <v>-1.21</v>
      </c>
      <c r="G170" s="6">
        <v>2.96</v>
      </c>
    </row>
    <row r="171" spans="2:16" ht="15.5" x14ac:dyDescent="0.35">
      <c r="C171" t="s">
        <v>170</v>
      </c>
      <c r="D171" s="5">
        <v>10320000000</v>
      </c>
      <c r="E171" s="5">
        <v>2780000000</v>
      </c>
      <c r="F171" s="6">
        <v>-4179999999.9999995</v>
      </c>
      <c r="G171" s="5">
        <v>-3430000000</v>
      </c>
    </row>
    <row r="172" spans="2:16" ht="15.5" x14ac:dyDescent="0.35">
      <c r="C172" t="s">
        <v>171</v>
      </c>
      <c r="D172" s="6">
        <v>1.0800000000000001E-2</v>
      </c>
      <c r="E172" s="5">
        <v>0</v>
      </c>
      <c r="F172" s="6">
        <v>-1.52E-2</v>
      </c>
      <c r="G172" s="6">
        <v>-1.2E-2</v>
      </c>
    </row>
    <row r="173" spans="2:16" ht="15.5" x14ac:dyDescent="0.35">
      <c r="C173" t="s">
        <v>172</v>
      </c>
      <c r="D173" s="6">
        <v>1.61E-2</v>
      </c>
      <c r="E173" s="5">
        <v>0</v>
      </c>
      <c r="F173" s="6">
        <v>-2.0899999999999998E-2</v>
      </c>
      <c r="G173" s="6">
        <v>-1.6200000000000003E-2</v>
      </c>
    </row>
    <row r="174" spans="2:16" ht="15.5" x14ac:dyDescent="0.35">
      <c r="C174" t="s">
        <v>173</v>
      </c>
      <c r="D174" s="6">
        <v>1.38E-2</v>
      </c>
      <c r="E174" s="6">
        <v>4.0000000000000002E-4</v>
      </c>
      <c r="F174" s="6">
        <v>-1.41E-2</v>
      </c>
      <c r="G174" s="6">
        <v>-1.3500000000000002E-2</v>
      </c>
    </row>
    <row r="175" spans="2:16" ht="15.5" x14ac:dyDescent="0.35">
      <c r="C175" t="s">
        <v>174</v>
      </c>
      <c r="D175" s="6">
        <v>32.9</v>
      </c>
      <c r="E175" s="6">
        <v>0.79</v>
      </c>
      <c r="F175" s="6">
        <v>-2.2200000000000002</v>
      </c>
      <c r="G175" s="6">
        <v>-14.8</v>
      </c>
    </row>
    <row r="176" spans="2:16" ht="15.5" x14ac:dyDescent="0.35">
      <c r="C176" t="s">
        <v>175</v>
      </c>
      <c r="D176" s="5">
        <v>411000000000</v>
      </c>
      <c r="E176" s="5">
        <v>404000000000</v>
      </c>
      <c r="F176" s="5">
        <v>405000000000</v>
      </c>
      <c r="G176" s="5">
        <v>402000000000</v>
      </c>
    </row>
    <row r="177" spans="3:16" ht="15.5" x14ac:dyDescent="0.35">
      <c r="C177" t="s">
        <v>176</v>
      </c>
      <c r="D177" s="6">
        <v>0.5</v>
      </c>
      <c r="E177" s="6">
        <v>0.68</v>
      </c>
      <c r="F177" s="6">
        <v>0.78</v>
      </c>
      <c r="G177" s="6">
        <v>0.71</v>
      </c>
    </row>
    <row r="178" spans="3:16" ht="15.5" x14ac:dyDescent="0.35">
      <c r="C178" t="s">
        <v>177</v>
      </c>
      <c r="D178" s="6">
        <v>180.58</v>
      </c>
      <c r="E178" s="6">
        <v>177.74</v>
      </c>
      <c r="F178" s="6">
        <v>177.77</v>
      </c>
      <c r="G178" s="6">
        <v>177.65</v>
      </c>
    </row>
    <row r="179" spans="3:16" ht="15.5" x14ac:dyDescent="0.35">
      <c r="C179" t="s">
        <v>178</v>
      </c>
      <c r="D179" s="6">
        <v>0.5</v>
      </c>
      <c r="E179" s="6">
        <v>0.68</v>
      </c>
      <c r="F179" s="6">
        <v>0.78</v>
      </c>
      <c r="G179" s="6">
        <v>0.72</v>
      </c>
    </row>
    <row r="180" spans="3:16" ht="15.5" x14ac:dyDescent="0.35">
      <c r="C180" t="s">
        <v>179</v>
      </c>
      <c r="D180" s="6">
        <v>180.58</v>
      </c>
      <c r="E180" s="6">
        <v>177.74</v>
      </c>
      <c r="F180" s="6">
        <v>177.53</v>
      </c>
      <c r="G180" s="6">
        <v>177.28</v>
      </c>
    </row>
    <row r="181" spans="3:16" ht="15.5" x14ac:dyDescent="0.35">
      <c r="C181" t="s">
        <v>180</v>
      </c>
      <c r="D181" s="5">
        <v>16000000000</v>
      </c>
      <c r="E181" s="5">
        <v>13000000000</v>
      </c>
      <c r="F181" s="5">
        <v>13000000000</v>
      </c>
      <c r="G181" s="5">
        <v>10000000000</v>
      </c>
    </row>
    <row r="182" spans="3:16" ht="15.5" x14ac:dyDescent="0.35">
      <c r="C182" t="s">
        <v>181</v>
      </c>
      <c r="D182" s="5">
        <v>3000000000</v>
      </c>
      <c r="E182" s="5">
        <v>3000000000</v>
      </c>
      <c r="F182" s="5">
        <v>4000000000</v>
      </c>
      <c r="G182" s="5">
        <v>4000000000</v>
      </c>
    </row>
    <row r="183" spans="3:16" ht="15.5" x14ac:dyDescent="0.35">
      <c r="C183" t="s">
        <v>182</v>
      </c>
      <c r="D183" s="5">
        <v>411000000000</v>
      </c>
      <c r="E183" s="5">
        <v>404000000000</v>
      </c>
      <c r="F183" s="5">
        <v>404000000000</v>
      </c>
      <c r="G183" s="5">
        <v>404000000000</v>
      </c>
    </row>
    <row r="184" spans="3:16" ht="15.5" x14ac:dyDescent="0.35">
      <c r="C184" t="s">
        <v>24</v>
      </c>
      <c r="D184" s="5">
        <v>18000000000</v>
      </c>
      <c r="E184" s="5">
        <v>16000000000</v>
      </c>
      <c r="F184" s="5">
        <v>17000000000</v>
      </c>
      <c r="G184" s="5">
        <v>14000000000</v>
      </c>
    </row>
    <row r="185" spans="3:16" ht="15.5" x14ac:dyDescent="0.35">
      <c r="C185" t="s">
        <v>21</v>
      </c>
      <c r="D185" s="5">
        <v>1000000000</v>
      </c>
      <c r="E185" s="5">
        <v>-2000000000</v>
      </c>
      <c r="F185" s="5">
        <v>-2000000000</v>
      </c>
      <c r="G185" s="5">
        <v>-27000000000</v>
      </c>
    </row>
    <row r="186" spans="3:16" ht="15.5" x14ac:dyDescent="0.35">
      <c r="C186" t="s">
        <v>183</v>
      </c>
      <c r="D186" s="5">
        <v>141000000000</v>
      </c>
      <c r="E186" s="5">
        <v>135000000000</v>
      </c>
      <c r="F186" s="5">
        <v>137000000000</v>
      </c>
      <c r="G186" s="5">
        <v>159000000000</v>
      </c>
    </row>
    <row r="187" spans="3:16" ht="15.5" x14ac:dyDescent="0.35">
      <c r="C187" t="s">
        <v>184</v>
      </c>
      <c r="D187" s="5">
        <v>-3000000000</v>
      </c>
      <c r="E187" s="5">
        <v>10000000000</v>
      </c>
      <c r="F187" s="5">
        <v>8000000000</v>
      </c>
      <c r="G187" s="5">
        <v>13000000000</v>
      </c>
    </row>
    <row r="188" spans="3:16" ht="15.5" x14ac:dyDescent="0.35">
      <c r="C188" t="s">
        <v>185</v>
      </c>
      <c r="E188" s="5">
        <v>-10000000000</v>
      </c>
      <c r="F188" s="5">
        <v>21000000000</v>
      </c>
      <c r="G188" s="5">
        <v>-15000000000</v>
      </c>
    </row>
    <row r="189" spans="3:16" ht="15.5" x14ac:dyDescent="0.35">
      <c r="C189" t="s">
        <v>13</v>
      </c>
      <c r="D189" s="5">
        <v>-3000000000</v>
      </c>
      <c r="E189" s="5">
        <v>1000000000</v>
      </c>
      <c r="F189" s="5">
        <v>29000000000</v>
      </c>
      <c r="G189" s="5">
        <v>-2000000000</v>
      </c>
    </row>
    <row r="190" spans="3:16" ht="15.5" x14ac:dyDescent="0.35">
      <c r="C190" t="s">
        <v>16</v>
      </c>
      <c r="D190" s="6">
        <v>-1.32</v>
      </c>
      <c r="E190" s="6">
        <v>0.26</v>
      </c>
      <c r="F190" s="6">
        <v>12.7</v>
      </c>
      <c r="G190" s="6">
        <v>-0.9</v>
      </c>
    </row>
    <row r="191" spans="3:16" ht="15.5" x14ac:dyDescent="0.35">
      <c r="C191" t="s">
        <v>48</v>
      </c>
      <c r="I191" s="6">
        <v>-8.24</v>
      </c>
      <c r="J191" s="6">
        <v>-18.2</v>
      </c>
      <c r="K191" s="6">
        <v>2.35</v>
      </c>
      <c r="L191" s="6">
        <v>2.86</v>
      </c>
      <c r="M191" s="6">
        <v>1.37</v>
      </c>
      <c r="N191" s="6">
        <v>-112844.86</v>
      </c>
      <c r="O191" s="6">
        <v>806702.58</v>
      </c>
      <c r="P191" s="6">
        <v>1037882.46</v>
      </c>
    </row>
    <row r="192" spans="3:16" ht="15.5" x14ac:dyDescent="0.35">
      <c r="C192" t="s">
        <v>62</v>
      </c>
      <c r="I192" s="6">
        <v>-16.75</v>
      </c>
      <c r="J192" s="6">
        <v>-9.07</v>
      </c>
      <c r="K192" s="6">
        <v>55.32</v>
      </c>
      <c r="L192" s="6">
        <v>46.5</v>
      </c>
      <c r="M192" s="6">
        <v>107.3</v>
      </c>
      <c r="N192" s="5">
        <v>0</v>
      </c>
      <c r="O192" s="5">
        <v>0</v>
      </c>
      <c r="P192" s="5">
        <v>0</v>
      </c>
    </row>
    <row r="193" spans="3:16" ht="15.5" x14ac:dyDescent="0.35">
      <c r="C193" t="s">
        <v>65</v>
      </c>
      <c r="I193" s="5">
        <v>0</v>
      </c>
      <c r="J193" s="5">
        <v>0</v>
      </c>
      <c r="K193" s="6">
        <v>0.78</v>
      </c>
      <c r="L193" s="6">
        <v>0.92</v>
      </c>
      <c r="M193" s="6">
        <v>1.2</v>
      </c>
      <c r="N193" s="5">
        <v>0</v>
      </c>
      <c r="O193" s="5">
        <v>0</v>
      </c>
      <c r="P193" s="5">
        <v>0</v>
      </c>
    </row>
    <row r="194" spans="3:16" ht="15.5" x14ac:dyDescent="0.35">
      <c r="C194" t="s">
        <v>186</v>
      </c>
      <c r="I194" s="5">
        <v>-6130000000</v>
      </c>
      <c r="J194" s="5">
        <v>-29120000000</v>
      </c>
      <c r="K194" s="5">
        <v>21780000000</v>
      </c>
      <c r="L194" s="6">
        <v>16670000000.000002</v>
      </c>
      <c r="M194" s="5">
        <v>13990000000</v>
      </c>
      <c r="N194" s="5">
        <v>11530000000</v>
      </c>
      <c r="O194" s="5">
        <v>25970000000</v>
      </c>
      <c r="P194" s="5">
        <v>32540000000</v>
      </c>
    </row>
    <row r="195" spans="3:16" ht="15.5" x14ac:dyDescent="0.35">
      <c r="C195" t="s">
        <v>187</v>
      </c>
      <c r="I195" s="6">
        <v>-3.3700000000000001E-2</v>
      </c>
      <c r="J195" s="6">
        <v>-8.5900000000000004E-2</v>
      </c>
      <c r="K195" s="6">
        <v>9.3999999999999986E-3</v>
      </c>
      <c r="L195" s="6">
        <v>1.1399999999999999E-2</v>
      </c>
      <c r="M195" s="6">
        <v>7.1999999999999998E-3</v>
      </c>
      <c r="N195" s="6">
        <v>-3.9000000000000003E-3</v>
      </c>
      <c r="O195" s="6">
        <v>2.4300000000000002E-2</v>
      </c>
      <c r="P195" s="6">
        <v>3.1400000000000004E-2</v>
      </c>
    </row>
    <row r="196" spans="3:16" ht="15.5" x14ac:dyDescent="0.35">
      <c r="C196" t="s">
        <v>188</v>
      </c>
      <c r="I196" s="6">
        <v>-4.6399999999999997E-2</v>
      </c>
      <c r="J196" s="6">
        <v>-9.98E-2</v>
      </c>
      <c r="K196" s="6">
        <v>1.1599999999999999E-2</v>
      </c>
      <c r="L196" s="6">
        <v>1.4199999999999999E-2</v>
      </c>
      <c r="M196" s="6">
        <v>8.8000000000000005E-3</v>
      </c>
      <c r="N196" s="6">
        <v>-6.8000000000000005E-3</v>
      </c>
      <c r="O196" s="6">
        <v>4.7699999999999992E-2</v>
      </c>
      <c r="P196" s="6">
        <v>6.4000000000000001E-2</v>
      </c>
    </row>
    <row r="197" spans="3:16" ht="15.5" x14ac:dyDescent="0.35">
      <c r="C197" t="s">
        <v>189</v>
      </c>
      <c r="I197" s="6">
        <v>-3.5099999999999999E-2</v>
      </c>
      <c r="J197" s="6">
        <v>-8.4100000000000008E-2</v>
      </c>
      <c r="K197" s="6">
        <v>2.0899999999999998E-2</v>
      </c>
      <c r="L197" s="6">
        <v>2.6699999999999998E-2</v>
      </c>
      <c r="M197" s="6">
        <v>2.07E-2</v>
      </c>
      <c r="N197" s="6">
        <v>1.49E-2</v>
      </c>
      <c r="O197" s="6">
        <v>5.5599999999999997E-2</v>
      </c>
      <c r="P197" s="6">
        <v>0.15289999999999998</v>
      </c>
    </row>
    <row r="198" spans="3:16" ht="15.5" x14ac:dyDescent="0.35">
      <c r="C198" t="s">
        <v>190</v>
      </c>
      <c r="I198" s="6">
        <v>-3.67</v>
      </c>
      <c r="J198" s="6">
        <v>-14.95</v>
      </c>
      <c r="K198" s="6">
        <v>2.33</v>
      </c>
      <c r="L198" s="6">
        <v>3.63</v>
      </c>
      <c r="M198" s="6">
        <v>2.35</v>
      </c>
      <c r="N198" s="6">
        <v>1.41</v>
      </c>
      <c r="O198" s="6">
        <v>3.29</v>
      </c>
      <c r="P198" s="6">
        <v>3.34</v>
      </c>
    </row>
    <row r="199" spans="3:16" ht="15.5" x14ac:dyDescent="0.35">
      <c r="C199" t="s">
        <v>59</v>
      </c>
      <c r="I199" s="6">
        <v>0.78</v>
      </c>
      <c r="J199" s="6">
        <v>0.91</v>
      </c>
      <c r="K199" s="6">
        <v>0.64</v>
      </c>
      <c r="L199" s="6">
        <v>0.66</v>
      </c>
      <c r="M199" s="6">
        <v>0.95</v>
      </c>
      <c r="N199" s="5">
        <v>0</v>
      </c>
      <c r="O199" s="5">
        <v>0</v>
      </c>
      <c r="P199" s="5">
        <v>0</v>
      </c>
    </row>
    <row r="200" spans="3:16" ht="15.5" x14ac:dyDescent="0.35">
      <c r="C200" t="s">
        <v>56</v>
      </c>
      <c r="I200" s="6">
        <v>177.77</v>
      </c>
      <c r="J200" s="6">
        <v>182.3</v>
      </c>
      <c r="K200" s="6">
        <v>203.68</v>
      </c>
      <c r="L200" s="6">
        <v>201.33</v>
      </c>
      <c r="M200" s="6">
        <v>154.49</v>
      </c>
      <c r="N200" s="6">
        <v>16509087.439999999</v>
      </c>
      <c r="O200" s="6">
        <v>16917232.559999999</v>
      </c>
      <c r="P200" s="6">
        <v>16209453.27</v>
      </c>
    </row>
    <row r="201" spans="3:16" ht="15.5" x14ac:dyDescent="0.35">
      <c r="C201" t="s">
        <v>191</v>
      </c>
      <c r="I201" s="6">
        <v>0.78</v>
      </c>
      <c r="J201" s="6">
        <v>0.91</v>
      </c>
      <c r="K201" s="6">
        <v>0.64</v>
      </c>
      <c r="L201" s="6">
        <v>0.66</v>
      </c>
      <c r="M201" s="6">
        <v>0.95</v>
      </c>
      <c r="N201" s="5">
        <v>0</v>
      </c>
      <c r="O201" s="5">
        <v>0</v>
      </c>
      <c r="P201" s="5">
        <v>0</v>
      </c>
    </row>
    <row r="202" spans="3:16" ht="15.5" x14ac:dyDescent="0.35">
      <c r="C202" t="s">
        <v>192</v>
      </c>
      <c r="I202" s="6">
        <v>177.53</v>
      </c>
      <c r="J202" s="6">
        <v>181.88</v>
      </c>
      <c r="K202" s="6">
        <v>203.55</v>
      </c>
      <c r="L202" s="6">
        <v>201.19</v>
      </c>
      <c r="M202" s="6">
        <v>154.37</v>
      </c>
      <c r="N202" s="6">
        <v>16489340.890000001</v>
      </c>
      <c r="O202" s="6">
        <v>16897486.010000002</v>
      </c>
      <c r="P202" s="6">
        <v>16177489.34</v>
      </c>
    </row>
    <row r="203" spans="3:16" ht="15.5" x14ac:dyDescent="0.35">
      <c r="C203" t="s">
        <v>193</v>
      </c>
      <c r="I203" s="5">
        <v>13000000000</v>
      </c>
      <c r="J203" s="5">
        <v>23000000000</v>
      </c>
      <c r="K203" s="5">
        <v>47000000000</v>
      </c>
      <c r="L203" s="5">
        <v>52000000000</v>
      </c>
      <c r="M203" s="5">
        <v>25000000000</v>
      </c>
      <c r="N203" s="5">
        <v>20000000000</v>
      </c>
      <c r="O203" s="5">
        <v>57000000000</v>
      </c>
      <c r="P203" s="5">
        <v>55000000000</v>
      </c>
    </row>
    <row r="204" spans="3:16" ht="15.5" x14ac:dyDescent="0.35">
      <c r="C204" t="s">
        <v>194</v>
      </c>
      <c r="I204" s="5">
        <v>4000000000</v>
      </c>
      <c r="J204" s="5">
        <v>6000000000</v>
      </c>
      <c r="K204" s="5">
        <v>8000000000</v>
      </c>
      <c r="L204" s="5">
        <v>0</v>
      </c>
      <c r="M204" s="5">
        <v>2000000000</v>
      </c>
      <c r="N204" s="5">
        <v>89000000000</v>
      </c>
      <c r="O204" s="5">
        <v>98000000000</v>
      </c>
      <c r="P204" s="5">
        <v>108000000000</v>
      </c>
    </row>
    <row r="205" spans="3:16" ht="15.5" x14ac:dyDescent="0.35">
      <c r="C205" t="s">
        <v>26</v>
      </c>
      <c r="I205" s="5">
        <v>17000000000</v>
      </c>
      <c r="J205" s="5">
        <v>29000000000</v>
      </c>
      <c r="K205" s="5">
        <v>55000000000</v>
      </c>
      <c r="L205" s="5">
        <v>52000000000</v>
      </c>
      <c r="M205" s="5">
        <v>27000000000</v>
      </c>
      <c r="N205" s="5">
        <v>109000000000</v>
      </c>
      <c r="O205" s="5">
        <v>155000000000</v>
      </c>
      <c r="P205" s="5">
        <v>163000000000</v>
      </c>
    </row>
    <row r="206" spans="3:16" ht="15.5" x14ac:dyDescent="0.35">
      <c r="C206" t="s">
        <v>23</v>
      </c>
      <c r="I206" s="5">
        <v>-2000000000</v>
      </c>
      <c r="J206" s="5">
        <v>19000000000</v>
      </c>
      <c r="K206" s="5">
        <v>45000000000</v>
      </c>
      <c r="L206" s="5">
        <v>43000000000</v>
      </c>
      <c r="M206" s="5">
        <v>17000000000</v>
      </c>
      <c r="N206" s="5">
        <v>99000000000</v>
      </c>
      <c r="O206" s="5">
        <v>143000000000</v>
      </c>
      <c r="P206" s="5">
        <v>157000000000</v>
      </c>
    </row>
    <row r="207" spans="3:16" ht="15.5" x14ac:dyDescent="0.35">
      <c r="C207" t="s">
        <v>195</v>
      </c>
      <c r="I207" s="5">
        <v>137000000000</v>
      </c>
      <c r="J207" s="5">
        <v>128000000000</v>
      </c>
      <c r="K207" s="5">
        <v>157000000000</v>
      </c>
      <c r="L207" s="5">
        <v>140000000000</v>
      </c>
      <c r="M207" s="5">
        <v>126000000000</v>
      </c>
      <c r="N207" s="5">
        <v>115000000000</v>
      </c>
      <c r="O207" s="5">
        <v>118000000000</v>
      </c>
      <c r="P207" s="5">
        <v>123000000000</v>
      </c>
    </row>
    <row r="208" spans="3:16" ht="15.5" x14ac:dyDescent="0.35">
      <c r="C208" t="s">
        <v>196</v>
      </c>
      <c r="I208" s="5">
        <v>24000000000</v>
      </c>
      <c r="J208" s="5">
        <v>12000000000</v>
      </c>
      <c r="K208" s="5">
        <v>8000000000</v>
      </c>
      <c r="L208" s="5">
        <v>-11000000000</v>
      </c>
      <c r="M208" s="5">
        <v>-4000000000</v>
      </c>
      <c r="N208" s="5">
        <v>36000000000</v>
      </c>
      <c r="O208" s="5">
        <v>40000000000</v>
      </c>
      <c r="P208" s="5">
        <v>18000000000</v>
      </c>
    </row>
    <row r="209" spans="2:16" ht="15.5" x14ac:dyDescent="0.35">
      <c r="C209" t="s">
        <v>197</v>
      </c>
      <c r="I209" s="5">
        <v>-4000000000</v>
      </c>
      <c r="J209" s="5">
        <v>-3000000000</v>
      </c>
      <c r="K209" s="5">
        <v>-6000000000</v>
      </c>
      <c r="L209" s="5">
        <v>-13000000000</v>
      </c>
      <c r="M209" s="5">
        <v>-33000000000</v>
      </c>
      <c r="N209" s="5">
        <v>-12000000000</v>
      </c>
      <c r="O209" s="5">
        <v>-8000000000</v>
      </c>
      <c r="P209" s="5">
        <v>-19000000000</v>
      </c>
    </row>
    <row r="210" spans="2:16" ht="15.5" x14ac:dyDescent="0.35">
      <c r="C210" t="s">
        <v>15</v>
      </c>
      <c r="I210" s="5">
        <v>21000000000</v>
      </c>
      <c r="J210" s="5">
        <v>9000000000</v>
      </c>
      <c r="K210" s="5">
        <v>1000000000</v>
      </c>
      <c r="L210" s="5">
        <v>-23000000000</v>
      </c>
      <c r="M210" s="5">
        <v>-37000000000</v>
      </c>
      <c r="N210" s="5">
        <v>24000000000</v>
      </c>
      <c r="O210" s="5">
        <v>32000000000</v>
      </c>
      <c r="P210" s="5">
        <v>-1000000000</v>
      </c>
    </row>
    <row r="211" spans="2:16" ht="15.5" x14ac:dyDescent="0.35">
      <c r="C211" t="s">
        <v>17</v>
      </c>
      <c r="I211" s="6">
        <v>9.0399999999999991</v>
      </c>
      <c r="J211" s="6">
        <v>4.08</v>
      </c>
      <c r="K211" s="6">
        <v>0.65</v>
      </c>
      <c r="L211" s="6">
        <v>-10.72</v>
      </c>
      <c r="M211" s="6">
        <v>-16.899999999999999</v>
      </c>
      <c r="N211" s="6">
        <v>1886379.55</v>
      </c>
      <c r="O211" s="6">
        <v>2513392.66</v>
      </c>
      <c r="P211" s="6">
        <v>-72909.08</v>
      </c>
    </row>
    <row r="213" spans="2:16" ht="15.5" x14ac:dyDescent="0.35">
      <c r="B213" t="s">
        <v>198</v>
      </c>
      <c r="C213" t="s">
        <v>199</v>
      </c>
      <c r="D213" s="5">
        <v>7000000000</v>
      </c>
      <c r="E213" s="5">
        <v>-9000000</v>
      </c>
      <c r="F213" s="5">
        <v>-8000000000</v>
      </c>
      <c r="G213" s="5">
        <v>-7000000000</v>
      </c>
      <c r="H213" s="5">
        <v>13000000000</v>
      </c>
      <c r="I213" s="5">
        <v>-19000000000</v>
      </c>
      <c r="J213" s="5">
        <v>-41000000000</v>
      </c>
      <c r="K213" s="5">
        <v>5000000000</v>
      </c>
      <c r="L213" s="5">
        <v>6000000000</v>
      </c>
      <c r="M213" s="5">
        <v>3000000000</v>
      </c>
      <c r="N213" s="5">
        <v>-1000000000</v>
      </c>
      <c r="O213" s="5">
        <v>10000000000</v>
      </c>
      <c r="P213" s="5">
        <v>13000000000</v>
      </c>
    </row>
    <row r="214" spans="2:16" ht="15.5" x14ac:dyDescent="0.35">
      <c r="C214" t="s">
        <v>381</v>
      </c>
      <c r="K214" s="6">
        <v>0.61</v>
      </c>
      <c r="L214" s="6">
        <v>0.79</v>
      </c>
      <c r="M214" s="5">
        <v>1</v>
      </c>
    </row>
    <row r="215" spans="2:16" ht="15.5" x14ac:dyDescent="0.35">
      <c r="C215" t="s">
        <v>67</v>
      </c>
      <c r="I215" s="6">
        <v>-3.3300000000000003E-2</v>
      </c>
      <c r="K215" s="6">
        <v>0.26899999999999996</v>
      </c>
      <c r="L215" s="6">
        <v>0.28970000000000001</v>
      </c>
      <c r="M215" s="6">
        <v>0.76549999999999996</v>
      </c>
    </row>
    <row r="216" spans="2:16" ht="15.5" x14ac:dyDescent="0.35">
      <c r="C216" t="s">
        <v>382</v>
      </c>
      <c r="I216" s="6">
        <v>4.4000000000000003E-3</v>
      </c>
      <c r="K216" s="6">
        <v>4.4000000000000003E-3</v>
      </c>
      <c r="L216" s="6">
        <v>6.7000000000000002E-3</v>
      </c>
      <c r="M216" s="6">
        <v>7.4999999999999997E-3</v>
      </c>
    </row>
    <row r="217" spans="2:16" ht="15.5" x14ac:dyDescent="0.35">
      <c r="C217" t="s">
        <v>47</v>
      </c>
      <c r="D217" s="6">
        <v>2.9</v>
      </c>
      <c r="E217" s="5">
        <v>0</v>
      </c>
      <c r="F217" s="6">
        <v>-3.72</v>
      </c>
      <c r="G217" s="6">
        <v>-2.88</v>
      </c>
      <c r="H217" s="6">
        <v>5.8</v>
      </c>
      <c r="I217" s="6">
        <v>-8.24</v>
      </c>
      <c r="J217" s="6">
        <v>-18.2</v>
      </c>
      <c r="K217" s="6">
        <v>2.25</v>
      </c>
      <c r="L217" s="6">
        <v>2.73</v>
      </c>
      <c r="M217" s="6">
        <v>1.31</v>
      </c>
      <c r="N217" s="6">
        <v>-0.63</v>
      </c>
      <c r="O217" s="6">
        <v>4.54</v>
      </c>
      <c r="P217" s="6">
        <v>5.84</v>
      </c>
    </row>
    <row r="218" spans="2:16" ht="15.5" x14ac:dyDescent="0.35">
      <c r="C218" t="s">
        <v>69</v>
      </c>
      <c r="K218" s="6">
        <v>0.61</v>
      </c>
      <c r="L218" s="6">
        <v>0.79</v>
      </c>
      <c r="M218" s="5">
        <v>1</v>
      </c>
    </row>
    <row r="219" spans="2:16" ht="15.5" x14ac:dyDescent="0.35">
      <c r="C219" t="s">
        <v>383</v>
      </c>
      <c r="I219" s="6">
        <v>-3.3300000000000003E-2</v>
      </c>
      <c r="K219" s="6">
        <v>0.26899999999999996</v>
      </c>
      <c r="L219" s="6">
        <v>0.28970000000000001</v>
      </c>
      <c r="M219" s="6">
        <v>0.76549999999999996</v>
      </c>
    </row>
    <row r="220" spans="2:16" ht="15.5" x14ac:dyDescent="0.35">
      <c r="C220" t="s">
        <v>384</v>
      </c>
      <c r="I220" s="6">
        <v>4.4000000000000003E-3</v>
      </c>
      <c r="K220" s="6">
        <v>4.4000000000000003E-3</v>
      </c>
      <c r="L220" s="6">
        <v>6.7000000000000002E-3</v>
      </c>
      <c r="M220" s="6">
        <v>7.4999999999999997E-3</v>
      </c>
    </row>
    <row r="221" spans="2:16" ht="15.5" x14ac:dyDescent="0.35">
      <c r="C221" t="s">
        <v>200</v>
      </c>
      <c r="D221" s="5">
        <v>139000000000</v>
      </c>
      <c r="E221" s="5">
        <v>107000000000</v>
      </c>
      <c r="F221" s="5">
        <v>-259000000000</v>
      </c>
      <c r="G221" s="5">
        <v>98000000000</v>
      </c>
      <c r="H221" s="5">
        <v>490000000000</v>
      </c>
      <c r="K221" s="5">
        <v>365000000000</v>
      </c>
      <c r="L221" s="5">
        <v>313000000000</v>
      </c>
      <c r="M221" s="5">
        <v>266000000000</v>
      </c>
      <c r="N221" s="5">
        <v>267000000000</v>
      </c>
      <c r="O221" s="5">
        <v>368000000000</v>
      </c>
      <c r="P221" s="5">
        <v>356000000000</v>
      </c>
    </row>
    <row r="222" spans="2:16" ht="15.5" x14ac:dyDescent="0.35">
      <c r="C222" t="s">
        <v>385</v>
      </c>
      <c r="K222" s="6">
        <v>0.61</v>
      </c>
      <c r="L222" s="6">
        <v>0.79</v>
      </c>
      <c r="M222" s="5">
        <v>1</v>
      </c>
    </row>
    <row r="223" spans="2:16" ht="15.5" x14ac:dyDescent="0.35">
      <c r="C223" t="s">
        <v>386</v>
      </c>
      <c r="I223" s="6">
        <v>-3.3300000000000003E-2</v>
      </c>
      <c r="K223" s="6">
        <v>0.26899999999999996</v>
      </c>
      <c r="L223" s="6">
        <v>0.28970000000000001</v>
      </c>
      <c r="M223" s="6">
        <v>0.76549999999999996</v>
      </c>
    </row>
    <row r="224" spans="2:16" ht="15.5" x14ac:dyDescent="0.35">
      <c r="C224" t="s">
        <v>387</v>
      </c>
      <c r="I224" s="6">
        <v>4.4000000000000003E-3</v>
      </c>
      <c r="K224" s="6">
        <v>4.4000000000000003E-3</v>
      </c>
      <c r="L224" s="6">
        <v>6.7000000000000002E-3</v>
      </c>
      <c r="M224" s="6">
        <v>7.4999999999999997E-3</v>
      </c>
    </row>
    <row r="225" spans="3:9" ht="15.5" x14ac:dyDescent="0.35">
      <c r="C225" t="s">
        <v>201</v>
      </c>
      <c r="I225" s="6">
        <v>16.559999999999999</v>
      </c>
    </row>
    <row r="226" spans="3:9" ht="15.5" x14ac:dyDescent="0.35">
      <c r="C226" t="s">
        <v>281</v>
      </c>
      <c r="I226" s="6">
        <v>-25.97</v>
      </c>
    </row>
    <row r="227" spans="3:9" ht="15.5" x14ac:dyDescent="0.35">
      <c r="C227" t="s">
        <v>202</v>
      </c>
      <c r="I227" s="6">
        <v>6.95</v>
      </c>
    </row>
    <row r="228" spans="3:9" ht="15.5" x14ac:dyDescent="0.35">
      <c r="C228" t="s">
        <v>282</v>
      </c>
      <c r="I228" s="6">
        <v>-3.85E-2</v>
      </c>
    </row>
    <row r="229" spans="3:9" ht="15.5" x14ac:dyDescent="0.35">
      <c r="C229" t="s">
        <v>283</v>
      </c>
      <c r="I229" s="6">
        <v>2.61</v>
      </c>
    </row>
    <row r="230" spans="3:9" ht="15.5" x14ac:dyDescent="0.35">
      <c r="C230" t="s">
        <v>203</v>
      </c>
      <c r="I230" s="6">
        <v>0.53</v>
      </c>
    </row>
    <row r="231" spans="3:9" ht="15.5" x14ac:dyDescent="0.35">
      <c r="C231" t="s">
        <v>284</v>
      </c>
      <c r="I231" s="6">
        <v>7.71</v>
      </c>
    </row>
    <row r="232" spans="3:9" ht="15.5" x14ac:dyDescent="0.35">
      <c r="C232" t="s">
        <v>285</v>
      </c>
      <c r="I232" s="6">
        <v>8.94</v>
      </c>
    </row>
    <row r="233" spans="3:9" ht="15.5" x14ac:dyDescent="0.35">
      <c r="C233" t="s">
        <v>286</v>
      </c>
      <c r="I233" s="6">
        <v>-35.44</v>
      </c>
    </row>
    <row r="234" spans="3:9" ht="15.5" x14ac:dyDescent="0.35">
      <c r="C234" t="s">
        <v>287</v>
      </c>
      <c r="I234" s="6">
        <v>41.45</v>
      </c>
    </row>
    <row r="235" spans="3:9" ht="15.5" x14ac:dyDescent="0.35">
      <c r="C235" t="s">
        <v>288</v>
      </c>
      <c r="I235" s="6">
        <v>-0.47</v>
      </c>
    </row>
    <row r="236" spans="3:9" ht="15.5" x14ac:dyDescent="0.35">
      <c r="C236" t="s">
        <v>289</v>
      </c>
      <c r="I236" s="6">
        <v>-0.61</v>
      </c>
    </row>
    <row r="237" spans="3:9" ht="15.5" x14ac:dyDescent="0.35">
      <c r="C237" t="s">
        <v>290</v>
      </c>
      <c r="I237" s="6">
        <v>-3.7</v>
      </c>
    </row>
    <row r="238" spans="3:9" ht="15.5" x14ac:dyDescent="0.35">
      <c r="C238" t="s">
        <v>204</v>
      </c>
      <c r="I238" s="6">
        <v>5.8</v>
      </c>
    </row>
    <row r="239" spans="3:9" ht="15.5" x14ac:dyDescent="0.35">
      <c r="C239" t="s">
        <v>291</v>
      </c>
      <c r="I239" s="6">
        <v>36.75</v>
      </c>
    </row>
    <row r="240" spans="3:9" ht="15.5" x14ac:dyDescent="0.35">
      <c r="C240" t="s">
        <v>205</v>
      </c>
      <c r="D240" s="6">
        <v>7.65</v>
      </c>
    </row>
    <row r="241" spans="3:9" ht="15.5" x14ac:dyDescent="0.35">
      <c r="C241" t="s">
        <v>206</v>
      </c>
      <c r="I241" s="6">
        <v>180.58</v>
      </c>
    </row>
    <row r="242" spans="3:9" ht="15.5" x14ac:dyDescent="0.35">
      <c r="C242" t="s">
        <v>292</v>
      </c>
      <c r="I242" s="6">
        <v>10.74</v>
      </c>
    </row>
    <row r="243" spans="3:9" ht="15.5" x14ac:dyDescent="0.35">
      <c r="C243" t="s">
        <v>207</v>
      </c>
      <c r="D243" s="6">
        <v>2.1800000000000002</v>
      </c>
    </row>
    <row r="244" spans="3:9" ht="15.5" x14ac:dyDescent="0.35">
      <c r="C244" t="s">
        <v>208</v>
      </c>
      <c r="D244" s="6">
        <v>1.17</v>
      </c>
    </row>
    <row r="245" spans="3:9" ht="15.5" x14ac:dyDescent="0.35">
      <c r="C245" t="s">
        <v>293</v>
      </c>
      <c r="D245" s="6">
        <v>0.04</v>
      </c>
    </row>
    <row r="246" spans="3:9" ht="15.5" x14ac:dyDescent="0.35">
      <c r="C246" t="s">
        <v>294</v>
      </c>
      <c r="D246" s="6">
        <v>0.01</v>
      </c>
    </row>
    <row r="247" spans="3:9" ht="15.5" x14ac:dyDescent="0.35">
      <c r="C247" t="s">
        <v>209</v>
      </c>
      <c r="D247" s="6">
        <v>0.49</v>
      </c>
    </row>
    <row r="248" spans="3:9" ht="15.5" x14ac:dyDescent="0.35">
      <c r="C248" t="s">
        <v>295</v>
      </c>
      <c r="D248" s="6">
        <v>0.03</v>
      </c>
    </row>
    <row r="249" spans="3:9" ht="15.5" x14ac:dyDescent="0.35">
      <c r="C249" t="s">
        <v>210</v>
      </c>
      <c r="D249" s="6">
        <v>1.49</v>
      </c>
    </row>
    <row r="250" spans="3:9" ht="15.5" x14ac:dyDescent="0.35">
      <c r="C250" t="s">
        <v>296</v>
      </c>
      <c r="I250" s="6">
        <v>-1.55</v>
      </c>
    </row>
    <row r="251" spans="3:9" ht="15.5" x14ac:dyDescent="0.35">
      <c r="C251" t="s">
        <v>13</v>
      </c>
      <c r="D251" s="5">
        <v>-3000000000</v>
      </c>
    </row>
    <row r="252" spans="3:9" ht="15.5" x14ac:dyDescent="0.35">
      <c r="C252" t="s">
        <v>211</v>
      </c>
      <c r="I252" s="6">
        <v>3.41</v>
      </c>
    </row>
    <row r="253" spans="3:9" ht="15.5" x14ac:dyDescent="0.35">
      <c r="C253" t="s">
        <v>212</v>
      </c>
      <c r="I253" s="6">
        <v>-1.37E-2</v>
      </c>
    </row>
    <row r="254" spans="3:9" ht="15.5" x14ac:dyDescent="0.35">
      <c r="C254" t="s">
        <v>213</v>
      </c>
      <c r="I254" s="6">
        <v>-2.0499999999999997E-2</v>
      </c>
    </row>
    <row r="255" spans="3:9" ht="15.5" x14ac:dyDescent="0.35">
      <c r="C255" t="s">
        <v>214</v>
      </c>
      <c r="I255" s="6">
        <v>-1.26E-2</v>
      </c>
    </row>
    <row r="256" spans="3:9" ht="15.5" x14ac:dyDescent="0.35">
      <c r="C256" t="s">
        <v>297</v>
      </c>
      <c r="I256" s="6">
        <v>-1.49E-2</v>
      </c>
    </row>
    <row r="257" spans="3:9" ht="15.5" x14ac:dyDescent="0.35">
      <c r="C257" t="s">
        <v>215</v>
      </c>
      <c r="D257" s="6">
        <v>52.36</v>
      </c>
    </row>
    <row r="258" spans="3:9" ht="15.5" x14ac:dyDescent="0.35">
      <c r="C258" t="s">
        <v>216</v>
      </c>
      <c r="D258" s="6">
        <v>107.81</v>
      </c>
    </row>
    <row r="259" spans="3:9" ht="15.5" x14ac:dyDescent="0.35">
      <c r="C259" t="s">
        <v>217</v>
      </c>
      <c r="D259" s="6">
        <v>71.73</v>
      </c>
    </row>
    <row r="260" spans="3:9" ht="15.5" x14ac:dyDescent="0.35">
      <c r="C260" t="s">
        <v>218</v>
      </c>
      <c r="D260" s="6">
        <v>88.44</v>
      </c>
    </row>
    <row r="261" spans="3:9" ht="15.5" x14ac:dyDescent="0.35">
      <c r="C261" t="s">
        <v>219</v>
      </c>
      <c r="D261" s="6">
        <v>1.74</v>
      </c>
    </row>
    <row r="262" spans="3:9" ht="15.5" x14ac:dyDescent="0.35">
      <c r="C262" t="s">
        <v>298</v>
      </c>
      <c r="I262" s="6">
        <v>0.14000000000000001</v>
      </c>
    </row>
    <row r="263" spans="3:9" ht="15.5" x14ac:dyDescent="0.35">
      <c r="C263" t="s">
        <v>299</v>
      </c>
      <c r="I263" s="6">
        <v>2.65</v>
      </c>
    </row>
    <row r="264" spans="3:9" ht="15.5" x14ac:dyDescent="0.35">
      <c r="C264" t="s">
        <v>43</v>
      </c>
      <c r="I264" s="5">
        <v>218000000000</v>
      </c>
    </row>
    <row r="265" spans="3:9" ht="15.5" x14ac:dyDescent="0.35">
      <c r="C265" t="s">
        <v>220</v>
      </c>
      <c r="I265" s="5">
        <v>219000000000</v>
      </c>
    </row>
    <row r="266" spans="3:9" ht="15.5" x14ac:dyDescent="0.35">
      <c r="C266" t="s">
        <v>221</v>
      </c>
      <c r="I266" s="5">
        <v>2280000000</v>
      </c>
    </row>
    <row r="267" spans="3:9" ht="15.5" x14ac:dyDescent="0.35">
      <c r="C267" t="s">
        <v>222</v>
      </c>
      <c r="I267" s="6">
        <v>6.5700000000000008E-2</v>
      </c>
    </row>
    <row r="268" spans="3:9" ht="15.5" x14ac:dyDescent="0.35">
      <c r="C268" t="s">
        <v>223</v>
      </c>
      <c r="D268" s="6">
        <v>0.24170000000000003</v>
      </c>
    </row>
    <row r="269" spans="3:9" ht="15.5" x14ac:dyDescent="0.35">
      <c r="C269" t="s">
        <v>224</v>
      </c>
      <c r="D269" s="6">
        <v>4.9000000000000002E-2</v>
      </c>
    </row>
    <row r="270" spans="3:9" ht="15.5" x14ac:dyDescent="0.35">
      <c r="C270" t="s">
        <v>225</v>
      </c>
      <c r="D270" s="6">
        <v>4.7599999999999996E-2</v>
      </c>
    </row>
    <row r="271" spans="3:9" ht="15.5" x14ac:dyDescent="0.35">
      <c r="C271" t="s">
        <v>226</v>
      </c>
      <c r="D271" s="6">
        <v>0.78650000000000009</v>
      </c>
    </row>
    <row r="272" spans="3:9" ht="15.5" x14ac:dyDescent="0.35">
      <c r="C272" t="s">
        <v>227</v>
      </c>
      <c r="D272" s="6">
        <v>0.4904</v>
      </c>
    </row>
    <row r="273" spans="3:9" ht="15.5" x14ac:dyDescent="0.35">
      <c r="C273" t="s">
        <v>228</v>
      </c>
      <c r="D273" s="6">
        <v>3.0936000000000003</v>
      </c>
    </row>
    <row r="274" spans="3:9" ht="15.5" x14ac:dyDescent="0.35">
      <c r="C274" t="s">
        <v>388</v>
      </c>
      <c r="I274" s="6">
        <v>0.61</v>
      </c>
    </row>
    <row r="275" spans="3:9" ht="15.5" x14ac:dyDescent="0.35">
      <c r="C275" t="s">
        <v>392</v>
      </c>
      <c r="I275" t="s">
        <v>827</v>
      </c>
    </row>
    <row r="276" spans="3:9" ht="15.5" x14ac:dyDescent="0.35">
      <c r="C276" t="s">
        <v>229</v>
      </c>
      <c r="I276" s="5">
        <v>7</v>
      </c>
    </row>
    <row r="277" spans="3:9" ht="15.5" x14ac:dyDescent="0.35">
      <c r="C277" t="s">
        <v>230</v>
      </c>
      <c r="I277" s="6">
        <v>0.36</v>
      </c>
    </row>
    <row r="278" spans="3:9" ht="15.5" x14ac:dyDescent="0.35">
      <c r="C278" t="s">
        <v>231</v>
      </c>
      <c r="I278" s="6">
        <v>0.22</v>
      </c>
    </row>
    <row r="279" spans="3:9" ht="15.5" x14ac:dyDescent="0.35">
      <c r="C279" t="s">
        <v>233</v>
      </c>
      <c r="I279" s="6">
        <v>0.49</v>
      </c>
    </row>
    <row r="280" spans="3:9" ht="15.5" x14ac:dyDescent="0.35">
      <c r="C280" t="s">
        <v>234</v>
      </c>
      <c r="I280" s="6">
        <v>0.33</v>
      </c>
    </row>
    <row r="281" spans="3:9" ht="15.5" x14ac:dyDescent="0.35">
      <c r="C281" t="s">
        <v>235</v>
      </c>
      <c r="I281" s="6">
        <v>0.78</v>
      </c>
    </row>
    <row r="282" spans="3:9" ht="15.5" x14ac:dyDescent="0.35">
      <c r="C282" t="s">
        <v>236</v>
      </c>
      <c r="I282" s="6">
        <v>0.43</v>
      </c>
    </row>
    <row r="283" spans="3:9" ht="15.5" x14ac:dyDescent="0.35">
      <c r="C283" t="s">
        <v>300</v>
      </c>
      <c r="I283" s="5">
        <v>84000000000</v>
      </c>
    </row>
    <row r="284" spans="3:9" ht="15.5" x14ac:dyDescent="0.35">
      <c r="C284" t="s">
        <v>301</v>
      </c>
      <c r="I284" s="5">
        <v>98000000000</v>
      </c>
    </row>
    <row r="285" spans="3:9" ht="15.5" x14ac:dyDescent="0.35">
      <c r="C285" t="s">
        <v>302</v>
      </c>
      <c r="I285" s="5">
        <v>5000000000</v>
      </c>
    </row>
    <row r="286" spans="3:9" ht="15.5" x14ac:dyDescent="0.35">
      <c r="C286" t="s">
        <v>303</v>
      </c>
      <c r="I286" s="5">
        <v>-8000000000</v>
      </c>
    </row>
    <row r="287" spans="3:9" ht="15.5" x14ac:dyDescent="0.35">
      <c r="C287" t="s">
        <v>237</v>
      </c>
      <c r="D287" s="5">
        <v>17000000000</v>
      </c>
    </row>
    <row r="288" spans="3:9" ht="15.5" x14ac:dyDescent="0.35">
      <c r="C288" t="s">
        <v>238</v>
      </c>
      <c r="D288" s="5">
        <v>614000000000</v>
      </c>
    </row>
    <row r="289" spans="3:9" ht="15.5" x14ac:dyDescent="0.35">
      <c r="C289" t="s">
        <v>239</v>
      </c>
      <c r="D289" s="5">
        <v>203000000000</v>
      </c>
    </row>
    <row r="290" spans="3:9" ht="15.5" x14ac:dyDescent="0.35">
      <c r="C290" t="s">
        <v>183</v>
      </c>
      <c r="D290" s="5">
        <v>141000000000</v>
      </c>
    </row>
    <row r="291" spans="3:9" ht="15.5" x14ac:dyDescent="0.35">
      <c r="C291" t="s">
        <v>182</v>
      </c>
      <c r="I291" s="5">
        <v>411000000000</v>
      </c>
    </row>
    <row r="292" spans="3:9" ht="15.5" x14ac:dyDescent="0.35">
      <c r="C292" t="s">
        <v>181</v>
      </c>
      <c r="D292" s="5">
        <v>3000000000</v>
      </c>
    </row>
    <row r="293" spans="3:9" ht="15.5" x14ac:dyDescent="0.35">
      <c r="C293" t="s">
        <v>180</v>
      </c>
      <c r="D293" s="5">
        <v>16000000000</v>
      </c>
    </row>
    <row r="294" spans="3:9" ht="15.5" x14ac:dyDescent="0.35">
      <c r="C294" t="s">
        <v>24</v>
      </c>
      <c r="D294" s="5">
        <v>18000000000</v>
      </c>
    </row>
    <row r="295" spans="3:9" ht="15.5" x14ac:dyDescent="0.35">
      <c r="C295" t="s">
        <v>21</v>
      </c>
      <c r="D295" s="5">
        <v>1000000000</v>
      </c>
    </row>
    <row r="296" spans="3:9" ht="15.5" x14ac:dyDescent="0.35">
      <c r="C296" t="s">
        <v>240</v>
      </c>
      <c r="I296" s="5">
        <v>411000000000</v>
      </c>
    </row>
    <row r="297" spans="3:9" ht="15.5" x14ac:dyDescent="0.35">
      <c r="C297" t="s">
        <v>304</v>
      </c>
      <c r="I297" s="5">
        <v>28000000000</v>
      </c>
    </row>
    <row r="298" spans="3:9" ht="15.5" x14ac:dyDescent="0.35">
      <c r="C298" t="s">
        <v>305</v>
      </c>
      <c r="I298" s="5">
        <v>-3000000000</v>
      </c>
    </row>
    <row r="299" spans="3:9" ht="15.5" x14ac:dyDescent="0.35">
      <c r="C299" t="s">
        <v>306</v>
      </c>
      <c r="I299" s="5">
        <v>-22000000000</v>
      </c>
    </row>
    <row r="300" spans="3:9" ht="15.5" x14ac:dyDescent="0.35">
      <c r="C300" t="s">
        <v>307</v>
      </c>
      <c r="I300" s="5">
        <v>-4000000000</v>
      </c>
    </row>
    <row r="301" spans="3:9" ht="15.5" x14ac:dyDescent="0.35">
      <c r="C301" t="s">
        <v>308</v>
      </c>
      <c r="I301" s="5">
        <v>24000000000</v>
      </c>
    </row>
  </sheetData>
  <pageMargins left="0.7" right="0.7" top="0.75" bottom="0.75" header="0.3" footer="0.3"/>
  <ignoredErrors>
    <ignoredError sqref="A1:P302" numberStoredAsText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P30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828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829</v>
      </c>
      <c r="D2" s="2" vm="146">
        <f ca="1">IFERROR(_xlfn.STOCKHISTORY("XIDX:" &amp; $C$1, D3, , 0, 0, 1), "Libur")</f>
        <v>4320</v>
      </c>
      <c r="E2" s="2" vm="147">
        <f ca="1">IFERROR(_xlfn.STOCKHISTORY("XIDX:" &amp; $C$1, E3, , 0, 0, 1), "Libur")</f>
        <v>4450</v>
      </c>
      <c r="H2" s="2" vm="147">
        <f ca="1">IFERROR(INDEX(D2:G2,COUNT(D2:G2)),"")</f>
        <v>4450</v>
      </c>
      <c r="I2" s="2" vm="88">
        <f t="shared" ref="I2:P2" ca="1" si="0">IFERROR(_xlfn.STOCKHISTORY("XIDX:" &amp; $C$1, I1, , 0, 0, 1), "Libur")</f>
        <v>5650</v>
      </c>
      <c r="J2" s="2" vm="148">
        <f t="shared" ca="1" si="0"/>
        <v>5400</v>
      </c>
      <c r="K2" s="2" vm="149">
        <f t="shared" ca="1" si="0"/>
        <v>4010</v>
      </c>
      <c r="L2" s="2" vm="150">
        <f t="shared" ca="1" si="0"/>
        <v>4250</v>
      </c>
      <c r="M2" s="2" vm="151">
        <f t="shared" ca="1" si="0"/>
        <v>3400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</row>
    <row r="3" spans="1:1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6" ht="15.5" x14ac:dyDescent="0.35">
      <c r="B4" t="s">
        <v>5</v>
      </c>
      <c r="C4" t="s">
        <v>6</v>
      </c>
      <c r="D4" s="2">
        <f>IFERROR(INDEX(D51:D500,MATCH($C$4,$C$51:$C$500,0)),"")</f>
        <v>3344402000000</v>
      </c>
      <c r="E4" s="2">
        <f>IFERROR(INDEX(E51:E500,MATCH($C$4,$C$51:$C$500,0)),"")</f>
        <v>3116600000000</v>
      </c>
      <c r="H4" s="2">
        <f>IFERROR(SUM(D4:G4)*(4/MAX(1,COUNT(D4:G4))),"")</f>
        <v>12922004000000</v>
      </c>
      <c r="I4" s="2">
        <f t="shared" ref="I4:P4" si="1">IFERROR(INDEX(I51:I500,MATCH($C$4,$C$51:$C$500,0)),"")</f>
        <v>10724003000000</v>
      </c>
      <c r="J4" s="2">
        <f t="shared" si="1"/>
        <v>9025658000000</v>
      </c>
      <c r="K4" s="2">
        <f t="shared" si="1"/>
        <v>7772910000000</v>
      </c>
      <c r="L4" s="2">
        <f t="shared" si="1"/>
        <v>6378348000000</v>
      </c>
      <c r="M4" s="2">
        <f t="shared" si="1"/>
        <v>4095689000000</v>
      </c>
      <c r="N4" s="2">
        <f t="shared" si="1"/>
        <v>1861963000000</v>
      </c>
      <c r="O4" s="2">
        <f t="shared" si="1"/>
        <v>1390778000000</v>
      </c>
      <c r="P4" s="2">
        <f t="shared" si="1"/>
        <v>1086948000000</v>
      </c>
    </row>
    <row r="5" spans="1:16" ht="15.5" x14ac:dyDescent="0.35">
      <c r="B5" t="s">
        <v>7</v>
      </c>
      <c r="C5" t="s">
        <v>8</v>
      </c>
      <c r="D5" s="2">
        <f>IFERROR(INDEX(D51:D500,MATCH($C$5,$C$51:$C$500,0)),"")</f>
        <v>616564000000</v>
      </c>
      <c r="E5" s="2">
        <f>IFERROR(INDEX(E51:E500,MATCH($C$5,$C$51:$C$500,0)),"")</f>
        <v>555002000000</v>
      </c>
      <c r="H5" s="2">
        <f>IFERROR(SUM(D5:G5)*(4/MAX(1,COUNT(D5:G5))),"")</f>
        <v>2343132000000</v>
      </c>
      <c r="I5" s="2">
        <f t="shared" ref="I5:P5" si="2">IFERROR(INDEX(I51:I500,MATCH($C$5,$C$51:$C$500,0)),"")</f>
        <v>2016261000000</v>
      </c>
      <c r="J5" s="2">
        <f t="shared" si="2"/>
        <v>1524892000000</v>
      </c>
      <c r="K5" s="2">
        <f t="shared" si="2"/>
        <v>1238391000000</v>
      </c>
      <c r="L5" s="2">
        <f t="shared" si="2"/>
        <v>1061351000000</v>
      </c>
      <c r="M5" s="2">
        <f t="shared" si="2"/>
        <v>792872000000</v>
      </c>
      <c r="N5" s="2">
        <f t="shared" si="2"/>
        <v>175623000000</v>
      </c>
      <c r="O5" s="2">
        <f t="shared" si="2"/>
        <v>107050000000</v>
      </c>
      <c r="P5" s="2">
        <f t="shared" si="2"/>
        <v>87762000000</v>
      </c>
    </row>
    <row r="6" spans="1:16" ht="15.5" x14ac:dyDescent="0.35">
      <c r="B6" t="s">
        <v>9</v>
      </c>
      <c r="C6" t="s">
        <v>10</v>
      </c>
      <c r="D6" s="2">
        <f>IFERROR(INDEX(D51:D500,MATCH($C$6,$C$51:$C$500,0)),"")</f>
        <v>7162913000000</v>
      </c>
      <c r="E6" s="2">
        <f>IFERROR(INDEX(E51:E500,MATCH($C$6,$C$51:$C$500,0)),"")</f>
        <v>7339805000000</v>
      </c>
      <c r="H6" s="2">
        <f>IFERROR(INDEX(D6:G6,COUNT(D6:G6)),"")</f>
        <v>7339805000000</v>
      </c>
      <c r="I6" s="2">
        <f t="shared" ref="I6:P6" si="3">IFERROR(INDEX(I51:I500,MATCH($C$6,$C$51:$C$500,0)),"")</f>
        <v>6784747000000</v>
      </c>
      <c r="J6" s="2">
        <f t="shared" si="3"/>
        <v>6752148000000</v>
      </c>
      <c r="K6" s="2">
        <f t="shared" si="3"/>
        <v>5941328000000</v>
      </c>
      <c r="L6" s="2">
        <f t="shared" si="3"/>
        <v>5258332000000</v>
      </c>
      <c r="M6" s="2">
        <f t="shared" si="3"/>
        <v>4696939000000</v>
      </c>
      <c r="N6" s="2">
        <f t="shared" si="3"/>
        <v>734379000000</v>
      </c>
      <c r="O6" s="2">
        <f t="shared" si="3"/>
        <v>558748000000</v>
      </c>
      <c r="P6" s="2">
        <f t="shared" si="3"/>
        <v>451693000000</v>
      </c>
    </row>
    <row r="7" spans="1:16" ht="15.5" x14ac:dyDescent="0.35">
      <c r="B7" t="s">
        <v>11</v>
      </c>
      <c r="C7" t="s">
        <v>12</v>
      </c>
      <c r="D7" s="3">
        <f>IFERROR(INDEX(D51:D500,MATCH($C$7,$C$51:$C$500,0))/1000000000,"")</f>
        <v>7.93</v>
      </c>
      <c r="E7" s="3">
        <f>IFERROR(INDEX(E51:E500,MATCH($C$7,$C$51:$C$500,0))/1000000000,"")</f>
        <v>7.93</v>
      </c>
      <c r="H7" s="3">
        <f>IFERROR(INDEX(D7:G7,COUNT(D7:G7)),"")</f>
        <v>7.93</v>
      </c>
      <c r="I7" s="3">
        <f t="shared" ref="I7:P7" si="4">IFERROR(INDEX(I51:I500,MATCH($C$7,$C$51:$C$500,0))/1000000000,"")</f>
        <v>7.93</v>
      </c>
      <c r="J7" s="3">
        <f t="shared" si="4"/>
        <v>7.93</v>
      </c>
      <c r="K7" s="3">
        <f t="shared" si="4"/>
        <v>7.93</v>
      </c>
      <c r="L7" s="3">
        <f t="shared" si="4"/>
        <v>7.93</v>
      </c>
      <c r="M7" s="3">
        <f t="shared" si="4"/>
        <v>7.93</v>
      </c>
      <c r="N7" s="3">
        <f t="shared" si="4"/>
        <v>0.67</v>
      </c>
      <c r="O7" s="3">
        <f t="shared" si="4"/>
        <v>0.67</v>
      </c>
      <c r="P7" s="3">
        <f t="shared" si="4"/>
        <v>0.67</v>
      </c>
    </row>
    <row r="8" spans="1:1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161000000000</v>
      </c>
      <c r="E8" s="2">
        <f>IFERROR(INDEX(E51:E500,MATCH("Free cash flow (Quarter)",$C$51:$C$500,0)),"")</f>
        <v>360000000000</v>
      </c>
      <c r="H8" s="2">
        <f>IFERROR(INDEX(D8:G8,COUNT(D8:G8)),"")</f>
        <v>360000000000</v>
      </c>
      <c r="I8" s="2">
        <f t="shared" ref="I8:P8" si="5">IFERROR(INDEX(I51:I500,MATCH($C$8,$C$51:$C$500,0)),"")</f>
        <v>1260000000000</v>
      </c>
      <c r="J8" s="2">
        <f t="shared" si="5"/>
        <v>1349000000000</v>
      </c>
      <c r="K8" s="2">
        <f t="shared" si="5"/>
        <v>934000000000</v>
      </c>
      <c r="L8" s="2">
        <f t="shared" si="5"/>
        <v>-243000000000</v>
      </c>
      <c r="M8" s="2">
        <f t="shared" si="5"/>
        <v>433000000000</v>
      </c>
      <c r="N8" s="2">
        <f t="shared" si="5"/>
        <v>96000000000</v>
      </c>
      <c r="O8" s="2">
        <f t="shared" si="5"/>
        <v>-6000000000</v>
      </c>
      <c r="P8" s="2">
        <f t="shared" si="5"/>
        <v>-55000000000</v>
      </c>
    </row>
    <row r="9" spans="1:16" ht="15.5" x14ac:dyDescent="0.35">
      <c r="A9" t="s">
        <v>16</v>
      </c>
      <c r="C9" t="s">
        <v>17</v>
      </c>
      <c r="D9" s="3">
        <f>IFERROR(INDEX(D51:D500,MATCH("Free cash flow per share (Quarter)",$C$51:$C$500,0)),"")</f>
        <v>20.309999999999999</v>
      </c>
      <c r="E9" s="3">
        <f>IFERROR(INDEX(E51:E500,MATCH("Free cash flow per share (Quarter)",$C$51:$C$500,0)),"")</f>
        <v>45.32</v>
      </c>
      <c r="H9" s="3">
        <f>IFERROR(INDEX(D9:G9,COUNT(D9:G9)),"")</f>
        <v>45.32</v>
      </c>
      <c r="I9" s="3">
        <f t="shared" ref="I9:P9" si="6">IFERROR(INDEX(I51:I500,MATCH($C$9,$C$51:$C$500,0)),"")</f>
        <v>158.82</v>
      </c>
      <c r="J9" s="3">
        <f t="shared" si="6"/>
        <v>169.97</v>
      </c>
      <c r="K9" s="3">
        <f t="shared" si="6"/>
        <v>117.76</v>
      </c>
      <c r="L9" s="3">
        <f t="shared" si="6"/>
        <v>-30.58</v>
      </c>
      <c r="M9" s="3">
        <f t="shared" si="6"/>
        <v>54.52</v>
      </c>
      <c r="N9" s="3">
        <f t="shared" si="6"/>
        <v>142.79</v>
      </c>
      <c r="O9" s="3">
        <f t="shared" si="6"/>
        <v>-8.27</v>
      </c>
      <c r="P9" s="3">
        <f t="shared" si="6"/>
        <v>-80.930000000000007</v>
      </c>
    </row>
    <row r="10" spans="1:16" ht="15.5" x14ac:dyDescent="0.35">
      <c r="C10" t="s">
        <v>18</v>
      </c>
      <c r="D10" s="3">
        <f ca="1">IFERROR(IF(D9=0,"",D2/D9),"")</f>
        <v>212.70310192023635</v>
      </c>
      <c r="E10" s="3">
        <f ca="1">IFERROR(IF(E9=0,"",E2/E9),"")</f>
        <v>98.190644307149157</v>
      </c>
      <c r="I10" s="3">
        <f t="shared" ref="I10:P10" ca="1" si="7">IFERROR(IF(I9=0,"",I2/I9),"")</f>
        <v>35.574864626621334</v>
      </c>
      <c r="J10" s="3">
        <f t="shared" ca="1" si="7"/>
        <v>31.770312408072012</v>
      </c>
      <c r="K10" s="3">
        <f t="shared" ca="1" si="7"/>
        <v>34.052309782608695</v>
      </c>
      <c r="L10" s="3">
        <f t="shared" ca="1" si="7"/>
        <v>-138.97972531066057</v>
      </c>
      <c r="M10" s="3">
        <f t="shared" ca="1" si="7"/>
        <v>62.362435803374908</v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</row>
    <row r="11" spans="1:16" ht="15.5" x14ac:dyDescent="0.35">
      <c r="B11" t="s">
        <v>19</v>
      </c>
      <c r="C11" t="s">
        <v>20</v>
      </c>
      <c r="D11" s="2">
        <f>IFERROR(INDEX(D51:D500,MATCH($C$11,$C$51:$C$500,0)),"")</f>
        <v>558058000000</v>
      </c>
      <c r="E11" s="2">
        <f>IFERROR(INDEX(E51:E500,MATCH($C$11,$C$51:$C$500,0)),"")</f>
        <v>1305025000000</v>
      </c>
      <c r="H11" s="2">
        <f>IFERROR(INDEX(D11:G11,COUNT(D11:G11)),"")</f>
        <v>1305025000000</v>
      </c>
      <c r="I11" s="2">
        <f t="shared" ref="I11:P11" si="8">IFERROR(INDEX(I51:I500,MATCH($C$11,$C$51:$C$500,0)),"")</f>
        <v>947920000000</v>
      </c>
      <c r="J11" s="2">
        <f t="shared" si="8"/>
        <v>1280356000000</v>
      </c>
      <c r="K11" s="2">
        <f t="shared" si="8"/>
        <v>2197396000000</v>
      </c>
      <c r="L11" s="2">
        <f t="shared" si="8"/>
        <v>2159295000000</v>
      </c>
      <c r="M11" s="2">
        <f t="shared" si="8"/>
        <v>3661841000000</v>
      </c>
      <c r="N11" s="2">
        <f t="shared" si="8"/>
        <v>67047000000</v>
      </c>
      <c r="O11" s="2">
        <f t="shared" si="8"/>
        <v>20427000000</v>
      </c>
      <c r="P11" s="2">
        <f t="shared" si="8"/>
        <v>18562000000</v>
      </c>
    </row>
    <row r="12" spans="1:1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-558000000000</v>
      </c>
      <c r="E12" s="2">
        <f>IFERROR(INDEX(E51:E500,MATCH("Net Debt (Quarter)",$C$51:$C$500,0)),"")</f>
        <v>-1305000000000</v>
      </c>
      <c r="H12" s="2">
        <f>IFERROR(INDEX(D12:G12,COUNT(D12:G12)),"")</f>
        <v>-1305000000000</v>
      </c>
      <c r="I12" s="2">
        <f t="shared" ref="I12:P12" si="9">IFERROR(INDEX(I51:I500,MATCH($C$12,$C$51:$C$500,0)),"")</f>
        <v>-948000000000</v>
      </c>
      <c r="J12" s="2">
        <f t="shared" si="9"/>
        <v>-1280000000000</v>
      </c>
      <c r="K12" s="2">
        <f t="shared" si="9"/>
        <v>-2197000000000</v>
      </c>
      <c r="L12" s="2">
        <f t="shared" si="9"/>
        <v>-2125000000000</v>
      </c>
      <c r="M12" s="2">
        <f t="shared" si="9"/>
        <v>-3620000000000</v>
      </c>
      <c r="N12" s="2">
        <f t="shared" si="9"/>
        <v>-17000000000</v>
      </c>
      <c r="O12" s="2">
        <f t="shared" si="9"/>
        <v>51000000000</v>
      </c>
      <c r="P12" s="2">
        <f t="shared" si="9"/>
        <v>2000000000</v>
      </c>
    </row>
    <row r="13" spans="1:1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P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35000000000</v>
      </c>
      <c r="M13" s="2">
        <f t="shared" si="10"/>
        <v>42000000000</v>
      </c>
      <c r="N13" s="2">
        <f t="shared" si="10"/>
        <v>50000000000</v>
      </c>
      <c r="O13" s="2">
        <f t="shared" si="10"/>
        <v>72000000000</v>
      </c>
      <c r="P13" s="2">
        <f t="shared" si="10"/>
        <v>20000000000</v>
      </c>
    </row>
    <row r="14" spans="1:16" ht="15.5" x14ac:dyDescent="0.35">
      <c r="C14" t="s">
        <v>27</v>
      </c>
      <c r="D14" s="2">
        <f>IFERROR(INDEX(D51:D500,MATCH($C$14,$C$51:$C$500,0)),"")</f>
        <v>-723000000</v>
      </c>
      <c r="E14" s="2">
        <f>IFERROR(INDEX(E51:E500,MATCH($C$14,$C$51:$C$500,0)),"")</f>
        <v>-328000000</v>
      </c>
      <c r="H14" s="2">
        <f>IFERROR(SUM(D14:G14)*(4/MAX(1,COUNT(D14:G14))),"")</f>
        <v>-2102000000</v>
      </c>
      <c r="I14" s="2">
        <f t="shared" ref="I14:P14" si="11">IFERROR(INDEX(I51:I500,MATCH($C$14,$C$51:$C$500,0)),"")</f>
        <v>-2487000000</v>
      </c>
      <c r="J14" s="2">
        <f t="shared" si="11"/>
        <v>-1341000000</v>
      </c>
      <c r="K14" s="2">
        <f t="shared" si="11"/>
        <v>-7094000000</v>
      </c>
      <c r="L14" s="2">
        <f t="shared" si="11"/>
        <v>-3744000000</v>
      </c>
      <c r="M14" s="2">
        <f t="shared" si="11"/>
        <v>-3130000000</v>
      </c>
      <c r="N14" s="2">
        <f t="shared" si="11"/>
        <v>-4879000000</v>
      </c>
      <c r="O14" s="2">
        <f t="shared" si="11"/>
        <v>-4731000000</v>
      </c>
      <c r="P14" s="2">
        <f t="shared" si="11"/>
        <v>-730000000</v>
      </c>
    </row>
    <row r="15" spans="1:16" ht="15.5" x14ac:dyDescent="0.35">
      <c r="C15" t="s">
        <v>28</v>
      </c>
      <c r="D15" s="2">
        <f>IFERROR(INDEX(D51:D500,MATCH($C$15,$C$51:$C$500,0)),"")</f>
        <v>-161824000000</v>
      </c>
      <c r="E15" s="2">
        <f>IFERROR(INDEX(E51:E500,MATCH($C$15,$C$51:$C$500,0)),"")</f>
        <v>-145441000000</v>
      </c>
      <c r="H15" s="2">
        <f>IFERROR(SUM(D15:G15)*(4/MAX(1,COUNT(D15:G15))),"")</f>
        <v>-614530000000</v>
      </c>
      <c r="I15" s="2">
        <f t="shared" ref="I15:P15" si="12">IFERROR(INDEX(I51:I500,MATCH($C$15,$C$51:$C$500,0)),"")</f>
        <v>-527521000000</v>
      </c>
      <c r="J15" s="2">
        <f t="shared" si="12"/>
        <v>-385367000000</v>
      </c>
      <c r="K15" s="2">
        <f t="shared" si="12"/>
        <v>-319378000000</v>
      </c>
      <c r="L15" s="2">
        <f t="shared" si="12"/>
        <v>-282128000000</v>
      </c>
      <c r="M15" s="2">
        <f t="shared" si="12"/>
        <v>-225901000000</v>
      </c>
      <c r="N15" s="2">
        <f t="shared" si="12"/>
        <v>-48701000000</v>
      </c>
      <c r="O15" s="2">
        <f t="shared" si="12"/>
        <v>-35599000000</v>
      </c>
      <c r="P15" s="2">
        <f t="shared" si="12"/>
        <v>-28541000000</v>
      </c>
    </row>
    <row r="16" spans="1:16" ht="15.5" x14ac:dyDescent="0.35">
      <c r="C16" t="s">
        <v>29</v>
      </c>
      <c r="D16" s="2">
        <f>IFERROR(INDEX(D51:D500,MATCH($C$16,$C$51:$C$500,0)),"")</f>
        <v>778415000000</v>
      </c>
      <c r="E16" s="2">
        <f>IFERROR(INDEX(E51:E500,MATCH($C$16,$C$51:$C$500,0)),"")</f>
        <v>700474000000</v>
      </c>
      <c r="H16" s="2">
        <f>IFERROR(SUM(D16:G16)*(4/MAX(1,COUNT(D16:G16))),"")</f>
        <v>2957778000000</v>
      </c>
      <c r="I16" s="2">
        <f t="shared" ref="I16:P16" si="13">IFERROR(INDEX(I51:I500,MATCH($C$16,$C$51:$C$500,0)),"")</f>
        <v>2560492000000</v>
      </c>
      <c r="J16" s="2">
        <f t="shared" si="13"/>
        <v>1904792000000</v>
      </c>
      <c r="K16" s="2">
        <f t="shared" si="13"/>
        <v>1561158000000</v>
      </c>
      <c r="L16" s="2">
        <f t="shared" si="13"/>
        <v>1342710000000</v>
      </c>
      <c r="M16" s="2">
        <f t="shared" si="13"/>
        <v>1016130000000</v>
      </c>
      <c r="N16" s="2">
        <f t="shared" si="13"/>
        <v>225708000000</v>
      </c>
      <c r="O16" s="2">
        <f t="shared" si="13"/>
        <v>143487000000</v>
      </c>
      <c r="P16" s="2">
        <f t="shared" si="13"/>
        <v>112055000000</v>
      </c>
    </row>
    <row r="17" spans="1:16" ht="15.5" x14ac:dyDescent="0.35">
      <c r="A17" t="s">
        <v>30</v>
      </c>
    </row>
    <row r="18" spans="1:1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</row>
    <row r="19" spans="1:16" ht="15.5" x14ac:dyDescent="0.35">
      <c r="A19" t="s">
        <v>40</v>
      </c>
      <c r="C19" t="s">
        <v>41</v>
      </c>
    </row>
    <row r="20" spans="1:16" ht="15.5" x14ac:dyDescent="0.35">
      <c r="A20" t="s">
        <v>42</v>
      </c>
      <c r="C20" t="s">
        <v>43</v>
      </c>
      <c r="D20" s="2">
        <f ca="1">IFERROR(D21*D2,"")</f>
        <v>34257600000000</v>
      </c>
      <c r="E20" s="2">
        <f ca="1">IFERROR(E21*E2,"")</f>
        <v>35288500000000</v>
      </c>
      <c r="H20" s="2">
        <f t="shared" ref="H20:P20" ca="1" si="14">IFERROR(H21*H2,"")</f>
        <v>35288500000000</v>
      </c>
      <c r="I20" s="2">
        <f t="shared" ca="1" si="14"/>
        <v>44804500000000</v>
      </c>
      <c r="J20" s="2">
        <f t="shared" ca="1" si="14"/>
        <v>42822000000000</v>
      </c>
      <c r="K20" s="2">
        <f t="shared" ca="1" si="14"/>
        <v>31799300000000</v>
      </c>
      <c r="L20" s="2">
        <f t="shared" ca="1" si="14"/>
        <v>33702500000000</v>
      </c>
      <c r="M20" s="2">
        <f t="shared" ca="1" si="14"/>
        <v>26962000000000</v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</row>
    <row r="21" spans="1:16" ht="15.5" x14ac:dyDescent="0.35">
      <c r="C21" t="s">
        <v>12</v>
      </c>
      <c r="D21" s="2">
        <f>IFERROR(INDEX(D51:D500,MATCH($C$7,$C$51:$C$500,0)),"")</f>
        <v>7930000000</v>
      </c>
      <c r="E21" s="2">
        <f>IFERROR(INDEX(E51:E500,MATCH($C$7,$C$51:$C$500,0)),"")</f>
        <v>7930000000</v>
      </c>
      <c r="H21" s="2">
        <f>IFERROR(INDEX(D21:G21,COUNT(D21:G21)),"")</f>
        <v>7930000000</v>
      </c>
      <c r="I21" s="2">
        <f t="shared" ref="I21:P21" si="15">IFERROR(INDEX(I51:I500,MATCH($C$7,$C$51:$C$500,0)),"")</f>
        <v>7930000000</v>
      </c>
      <c r="J21" s="2">
        <f t="shared" si="15"/>
        <v>7930000000</v>
      </c>
      <c r="K21" s="2">
        <f t="shared" si="15"/>
        <v>7930000000</v>
      </c>
      <c r="L21" s="2">
        <f t="shared" si="15"/>
        <v>7930000000</v>
      </c>
      <c r="M21" s="2">
        <f t="shared" si="15"/>
        <v>7930000000</v>
      </c>
      <c r="N21" s="2">
        <f t="shared" si="15"/>
        <v>670000000</v>
      </c>
      <c r="O21" s="2">
        <f t="shared" si="15"/>
        <v>670000000</v>
      </c>
      <c r="P21" s="2">
        <f t="shared" si="15"/>
        <v>670000000</v>
      </c>
    </row>
    <row r="23" spans="1:16" ht="15.5" x14ac:dyDescent="0.35">
      <c r="B23" t="s">
        <v>44</v>
      </c>
      <c r="C23" t="s">
        <v>45</v>
      </c>
      <c r="D23" s="3">
        <f>IFERROR(D5/D6*100,"")</f>
        <v>8.6077270518293325</v>
      </c>
      <c r="E23" s="3">
        <f>IFERROR(E5/E6*100,"")</f>
        <v>7.5615360353578884</v>
      </c>
      <c r="H23" s="3">
        <f t="shared" ref="H23:P23" si="16">IFERROR(H5/H6*100,"")</f>
        <v>31.923627398820543</v>
      </c>
      <c r="I23" s="3">
        <f t="shared" si="16"/>
        <v>29.717556159426433</v>
      </c>
      <c r="J23" s="3">
        <f t="shared" si="16"/>
        <v>22.583805923685322</v>
      </c>
      <c r="K23" s="3">
        <f t="shared" si="16"/>
        <v>20.843673333638542</v>
      </c>
      <c r="L23" s="3">
        <f t="shared" si="16"/>
        <v>20.184176274909991</v>
      </c>
      <c r="M23" s="3">
        <f t="shared" si="16"/>
        <v>16.880610968122003</v>
      </c>
      <c r="N23" s="3">
        <f t="shared" si="16"/>
        <v>23.914491018942535</v>
      </c>
      <c r="O23" s="3">
        <f t="shared" si="16"/>
        <v>19.158905266775005</v>
      </c>
      <c r="P23" s="3">
        <f t="shared" si="16"/>
        <v>19.429568312991346</v>
      </c>
    </row>
    <row r="24" spans="1:16" ht="15.5" x14ac:dyDescent="0.35">
      <c r="C24" t="s">
        <v>46</v>
      </c>
      <c r="D24" s="4">
        <f>IFERROR(_xlfn.RRI(5,I23,D23),"")</f>
        <v>-0.21949609721864871</v>
      </c>
      <c r="E24" s="4">
        <f>IFERROR(_xlfn.RRI(5,J23,E23),"")</f>
        <v>-0.1965431113633046</v>
      </c>
      <c r="H24" s="4">
        <f t="shared" ref="H24:P24" si="17">IFERROR(_xlfn.RRI(5,M23,H23),"")</f>
        <v>0.13591233181898899</v>
      </c>
      <c r="I24" s="4">
        <f t="shared" si="17"/>
        <v>4.4408481491587937E-2</v>
      </c>
      <c r="J24" s="4">
        <f t="shared" si="17"/>
        <v>3.3440050917985298E-2</v>
      </c>
      <c r="K24" s="4">
        <f t="shared" si="17"/>
        <v>1.4150061509750733E-2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47</v>
      </c>
      <c r="C25" t="s">
        <v>48</v>
      </c>
      <c r="D25" s="3">
        <f>IFERROR(INDEX(D51:D500,MATCH($A$25,$C$51:$C$500,0)),"")</f>
        <v>77.7</v>
      </c>
      <c r="E25" s="3">
        <f>IFERROR(INDEX(E51:E500,MATCH($A$25,$C$51:$C$500,0)),"")</f>
        <v>69.95</v>
      </c>
      <c r="H25" s="3">
        <f>IFERROR(INDEX(D25:G25,COUNT(D25:G25)),"")</f>
        <v>69.95</v>
      </c>
      <c r="I25" s="3">
        <f t="shared" ref="I25:P25" si="18">IFERROR(INDEX(I51:I500,MATCH($C$25,$C$51:$C$500,0)),"")</f>
        <v>256.2</v>
      </c>
      <c r="J25" s="3">
        <f t="shared" si="18"/>
        <v>191.48</v>
      </c>
      <c r="K25" s="3">
        <f t="shared" si="18"/>
        <v>156.49</v>
      </c>
      <c r="L25" s="3">
        <f t="shared" si="18"/>
        <v>133.66</v>
      </c>
      <c r="M25" s="3">
        <f t="shared" si="18"/>
        <v>99.59</v>
      </c>
      <c r="N25" s="3">
        <f t="shared" si="18"/>
        <v>262.44</v>
      </c>
      <c r="O25" s="3">
        <f t="shared" si="18"/>
        <v>160.19999999999999</v>
      </c>
      <c r="P25" s="3">
        <f t="shared" si="18"/>
        <v>124.32</v>
      </c>
    </row>
    <row r="26" spans="1:16" ht="15.5" x14ac:dyDescent="0.35">
      <c r="C26" t="s">
        <v>49</v>
      </c>
      <c r="D26" s="4">
        <f>IFERROR(_xlfn.RRI(5,I25,D25),"")</f>
        <v>-0.21228633655147378</v>
      </c>
      <c r="E26" s="4">
        <f>IFERROR(_xlfn.RRI(5,J25,E25),"")</f>
        <v>-0.18241510350782575</v>
      </c>
      <c r="H26" s="4">
        <f t="shared" ref="H26:P26" si="19">IFERROR(_xlfn.RRI(5,M25,H25),"")</f>
        <v>-6.8217826809933824E-2</v>
      </c>
      <c r="I26" s="4">
        <f t="shared" si="19"/>
        <v>-4.8012559471671823E-3</v>
      </c>
      <c r="J26" s="4">
        <f t="shared" si="19"/>
        <v>3.6315947505031199E-2</v>
      </c>
      <c r="K26" s="4">
        <f t="shared" si="19"/>
        <v>4.7102310323851926E-2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50</v>
      </c>
      <c r="D27" s="3">
        <f>IFERROR(D4/D21,"")</f>
        <v>421.74047919293821</v>
      </c>
      <c r="E27" s="3">
        <f>IFERROR(E4/E21,"")</f>
        <v>393.01387137452713</v>
      </c>
      <c r="H27" s="3">
        <f t="shared" ref="H27:P27" si="20">IFERROR(H4/H21,"")</f>
        <v>1629.5087011349306</v>
      </c>
      <c r="I27" s="3">
        <f t="shared" si="20"/>
        <v>1352.3332912988651</v>
      </c>
      <c r="J27" s="3">
        <f t="shared" si="20"/>
        <v>1138.1662042875157</v>
      </c>
      <c r="K27" s="3">
        <f t="shared" si="20"/>
        <v>980.1904161412358</v>
      </c>
      <c r="L27" s="3">
        <f t="shared" si="20"/>
        <v>804.33139974779317</v>
      </c>
      <c r="M27" s="3">
        <f t="shared" si="20"/>
        <v>516.48032786885244</v>
      </c>
      <c r="N27" s="3">
        <f t="shared" si="20"/>
        <v>2779.0492537313435</v>
      </c>
      <c r="O27" s="3">
        <f t="shared" si="20"/>
        <v>2075.7880597014923</v>
      </c>
      <c r="P27" s="3">
        <f t="shared" si="20"/>
        <v>1622.3104477611939</v>
      </c>
    </row>
    <row r="28" spans="1:16" ht="15.5" x14ac:dyDescent="0.35">
      <c r="C28" t="s">
        <v>51</v>
      </c>
      <c r="D28" s="4">
        <f>IFERROR(_xlfn.RRI(5,I27,D27),"")</f>
        <v>-0.20787757283676589</v>
      </c>
      <c r="E28" s="4">
        <f>IFERROR(_xlfn.RRI(5,J27,E27),"")</f>
        <v>-0.1915736908172968</v>
      </c>
      <c r="H28" s="4">
        <f t="shared" ref="H28:P28" si="21">IFERROR(_xlfn.RRI(5,M27,H27),"")</f>
        <v>0.25834746887530491</v>
      </c>
      <c r="I28" s="4">
        <f t="shared" si="21"/>
        <v>-0.13416029173585875</v>
      </c>
      <c r="J28" s="4">
        <f t="shared" si="21"/>
        <v>-0.11324318410218059</v>
      </c>
      <c r="K28" s="4">
        <f t="shared" si="21"/>
        <v>-9.5860803398946204E-2</v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52</v>
      </c>
      <c r="H29" s="4">
        <f t="shared" ref="H29:P29" si="22">IFERROR(((H25-I25)/I25)*100%,"")</f>
        <v>-0.7269711163153787</v>
      </c>
      <c r="I29" s="4">
        <f t="shared" si="22"/>
        <v>0.33799874660538959</v>
      </c>
      <c r="J29" s="4">
        <f t="shared" si="22"/>
        <v>0.22359256182503662</v>
      </c>
      <c r="K29" s="4">
        <f t="shared" si="22"/>
        <v>0.1708065240161605</v>
      </c>
      <c r="L29" s="4">
        <f t="shared" si="22"/>
        <v>0.34210262074505465</v>
      </c>
      <c r="M29" s="4">
        <f t="shared" si="22"/>
        <v>-0.62052278616064627</v>
      </c>
      <c r="N29" s="4">
        <f t="shared" si="22"/>
        <v>0.63820224719101137</v>
      </c>
      <c r="O29" s="4">
        <f t="shared" si="22"/>
        <v>0.28861003861003859</v>
      </c>
      <c r="P29" s="4" t="str">
        <f t="shared" si="22"/>
        <v/>
      </c>
    </row>
    <row r="30" spans="1:16" ht="15.5" x14ac:dyDescent="0.35">
      <c r="C30" t="s">
        <v>53</v>
      </c>
      <c r="H30" s="4">
        <f t="shared" ref="H30:P30" si="23">IFERROR(((H27-I27)/I27)*100%,"")</f>
        <v>0.20496087142086766</v>
      </c>
      <c r="I30" s="4">
        <f t="shared" si="23"/>
        <v>0.18816855236482491</v>
      </c>
      <c r="J30" s="4">
        <f t="shared" si="23"/>
        <v>0.16116846843717472</v>
      </c>
      <c r="K30" s="4">
        <f t="shared" si="23"/>
        <v>0.21863999894643568</v>
      </c>
      <c r="L30" s="4">
        <f t="shared" si="23"/>
        <v>0.55733211188642495</v>
      </c>
      <c r="M30" s="4">
        <f t="shared" si="23"/>
        <v>-0.81415215035307842</v>
      </c>
      <c r="N30" s="4">
        <f t="shared" si="23"/>
        <v>0.33879238814534046</v>
      </c>
      <c r="O30" s="4">
        <f t="shared" si="23"/>
        <v>0.27952579148220519</v>
      </c>
      <c r="P30" s="4" t="str">
        <f t="shared" si="23"/>
        <v/>
      </c>
    </row>
    <row r="32" spans="1:16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902.7</v>
      </c>
      <c r="E32" s="3">
        <f>IFERROR(INDEX(E51:E500,MATCH($A$32,$C$51:$C$500,0)),"")</f>
        <v>925</v>
      </c>
      <c r="H32" s="3">
        <f>IFERROR(INDEX(D32:G32,COUNT(D32:G32)),"")</f>
        <v>925</v>
      </c>
      <c r="I32" s="3">
        <f t="shared" ref="I32:P32" si="24">IFERROR(INDEX(I51:I500,MATCH($C$32,$C$51:$C$500,0)),"")</f>
        <v>855.05</v>
      </c>
      <c r="J32" s="3">
        <f t="shared" si="24"/>
        <v>850.94</v>
      </c>
      <c r="K32" s="3">
        <f t="shared" si="24"/>
        <v>748.76</v>
      </c>
      <c r="L32" s="3">
        <f t="shared" si="24"/>
        <v>662.69</v>
      </c>
      <c r="M32" s="3">
        <f t="shared" si="24"/>
        <v>591.94000000000005</v>
      </c>
      <c r="N32" s="3">
        <f t="shared" si="24"/>
        <v>1088.82</v>
      </c>
      <c r="O32" s="3">
        <f t="shared" si="24"/>
        <v>828.42</v>
      </c>
      <c r="P32" s="3">
        <f t="shared" si="24"/>
        <v>669.7</v>
      </c>
    </row>
    <row r="33" spans="1:16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4.93</v>
      </c>
      <c r="E33" s="3">
        <f>IFERROR(INDEX(E51:E500,MATCH($A$33,$C$51:$C$500,0)),"")</f>
        <v>4.6900000000000004</v>
      </c>
      <c r="H33" s="3">
        <f>IFERROR(INDEX(D33:G33,COUNT(D33:G33)),"")</f>
        <v>4.6900000000000004</v>
      </c>
      <c r="I33" s="3">
        <f t="shared" ref="I33:P33" si="25">IFERROR(INDEX(I51:I500,MATCH($C$33,$C$51:$C$500,0)),"")</f>
        <v>6.61</v>
      </c>
      <c r="J33" s="3">
        <f t="shared" si="25"/>
        <v>6.35</v>
      </c>
      <c r="K33" s="3">
        <f t="shared" si="25"/>
        <v>5.36</v>
      </c>
      <c r="L33" s="3">
        <f t="shared" si="25"/>
        <v>6.41</v>
      </c>
      <c r="M33" s="3">
        <f t="shared" si="25"/>
        <v>5.74</v>
      </c>
      <c r="N33" s="3">
        <f t="shared" si="25"/>
        <v>0</v>
      </c>
      <c r="O33" s="3">
        <f t="shared" si="25"/>
        <v>0</v>
      </c>
      <c r="P33" s="3">
        <f t="shared" si="25"/>
        <v>0</v>
      </c>
    </row>
    <row r="34" spans="1:16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57.27</v>
      </c>
      <c r="E34" s="3">
        <f>IFERROR(INDEX(E51:E500,MATCH($A$34,$C$51:$C$500,0)),"")</f>
        <v>62.04</v>
      </c>
      <c r="H34" s="3">
        <f>IFERROR(INDEX(D34:G34,COUNT(D34:G34)),"")</f>
        <v>62.04</v>
      </c>
      <c r="I34" s="3">
        <f t="shared" ref="I34:P34" si="26">IFERROR(INDEX(I51:I500,MATCH($C$34,$C$51:$C$500,0)),"")</f>
        <v>22.05</v>
      </c>
      <c r="J34" s="3">
        <f t="shared" si="26"/>
        <v>28.2</v>
      </c>
      <c r="K34" s="3">
        <f t="shared" si="26"/>
        <v>25.62</v>
      </c>
      <c r="L34" s="3">
        <f t="shared" si="26"/>
        <v>31.8</v>
      </c>
      <c r="M34" s="3">
        <f t="shared" si="26"/>
        <v>34.14</v>
      </c>
      <c r="N34" s="3">
        <f t="shared" si="26"/>
        <v>0</v>
      </c>
      <c r="O34" s="3">
        <f t="shared" si="26"/>
        <v>0</v>
      </c>
      <c r="P34" s="3">
        <f t="shared" si="26"/>
        <v>0</v>
      </c>
    </row>
    <row r="35" spans="1:16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10.56</v>
      </c>
      <c r="E35" s="3">
        <f>IFERROR(INDEX(E51:E500,MATCH($A$35,$C$51:$C$500,0)),"")</f>
        <v>11.05</v>
      </c>
      <c r="H35" s="3">
        <f>IFERROR(INDEX(D35:G35,COUNT(D35:G35)),"")</f>
        <v>11.05</v>
      </c>
      <c r="I35" s="3">
        <f t="shared" ref="I35:P35" si="27">IFERROR(INDEX(I51:I500,MATCH($C$35,$C$51:$C$500,0)),"")</f>
        <v>4.18</v>
      </c>
      <c r="J35" s="3">
        <f t="shared" si="27"/>
        <v>4.75</v>
      </c>
      <c r="K35" s="3">
        <f t="shared" si="27"/>
        <v>4.09</v>
      </c>
      <c r="L35" s="3">
        <f t="shared" si="27"/>
        <v>5.29</v>
      </c>
      <c r="M35" s="3">
        <f t="shared" si="27"/>
        <v>6.59</v>
      </c>
      <c r="N35" s="3">
        <f t="shared" si="27"/>
        <v>0</v>
      </c>
      <c r="O35" s="3">
        <f t="shared" si="27"/>
        <v>0</v>
      </c>
      <c r="P35" s="3">
        <f t="shared" si="27"/>
        <v>0</v>
      </c>
    </row>
    <row r="36" spans="1:16" ht="15.5" x14ac:dyDescent="0.35">
      <c r="B36" t="s">
        <v>66</v>
      </c>
      <c r="C36" t="s">
        <v>67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P36" si="28">IFERROR(INDEX(H51:H500,MATCH($C$36,$C$51:$C$500,0)),"")</f>
        <v>0.67730000000000001</v>
      </c>
      <c r="I36" s="4">
        <f t="shared" si="28"/>
        <v>0.78069999999999995</v>
      </c>
      <c r="J36" s="4">
        <f t="shared" si="28"/>
        <v>0.78339999999999999</v>
      </c>
      <c r="K36" s="4">
        <f t="shared" si="28"/>
        <v>0.57509999999999994</v>
      </c>
      <c r="L36" s="4">
        <f t="shared" si="28"/>
        <v>0.52369999999999994</v>
      </c>
      <c r="M36" s="4">
        <f t="shared" si="28"/>
        <v>0.63270000000000004</v>
      </c>
      <c r="N36" s="4">
        <f t="shared" si="28"/>
        <v>0</v>
      </c>
      <c r="O36" s="4">
        <f t="shared" si="28"/>
        <v>0</v>
      </c>
      <c r="P36" s="4">
        <f t="shared" si="28"/>
        <v>0</v>
      </c>
    </row>
    <row r="37" spans="1:16" ht="15.5" x14ac:dyDescent="0.35">
      <c r="B37" t="s">
        <v>68</v>
      </c>
      <c r="C37" t="s">
        <v>69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P37" si="29">IFERROR(INDEX(H51:H500,MATCH($C$37,$C$51:$C$500,0)),"")</f>
        <v>200</v>
      </c>
      <c r="I37" s="3">
        <f t="shared" si="29"/>
        <v>200</v>
      </c>
      <c r="J37" s="3">
        <f t="shared" si="29"/>
        <v>150</v>
      </c>
      <c r="K37" s="3">
        <f t="shared" si="29"/>
        <v>90</v>
      </c>
      <c r="L37" s="3">
        <f t="shared" si="29"/>
        <v>70</v>
      </c>
      <c r="M37" s="3">
        <f t="shared" si="29"/>
        <v>63.01</v>
      </c>
      <c r="N37" s="3">
        <f t="shared" si="29"/>
        <v>0</v>
      </c>
      <c r="O37" s="3">
        <f t="shared" si="29"/>
        <v>0</v>
      </c>
      <c r="P37" s="3">
        <f t="shared" si="29"/>
        <v>0</v>
      </c>
    </row>
    <row r="50" spans="2:16" ht="15.5" x14ac:dyDescent="0.35">
      <c r="D50" t="s">
        <v>70</v>
      </c>
      <c r="E50" t="s">
        <v>243</v>
      </c>
      <c r="F50" t="s">
        <v>71</v>
      </c>
      <c r="G50" t="s">
        <v>244</v>
      </c>
      <c r="H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</row>
    <row r="51" spans="2:16" ht="15.5" x14ac:dyDescent="0.35">
      <c r="B51" t="s">
        <v>75</v>
      </c>
      <c r="C51" t="s">
        <v>6</v>
      </c>
      <c r="D51" s="5">
        <v>3344402000000</v>
      </c>
      <c r="E51" s="5">
        <v>3116600000000</v>
      </c>
      <c r="F51" s="5">
        <v>2850749000000</v>
      </c>
      <c r="G51" s="5">
        <v>2725038000000</v>
      </c>
      <c r="I51" s="5">
        <v>10724003000000</v>
      </c>
      <c r="J51" s="5">
        <v>9025658000000</v>
      </c>
      <c r="K51" s="5">
        <v>7772910000000</v>
      </c>
      <c r="L51" s="5">
        <v>6378348000000</v>
      </c>
      <c r="M51" s="5">
        <v>4095689000000</v>
      </c>
      <c r="N51" s="5">
        <v>1861963000000</v>
      </c>
      <c r="O51" s="5">
        <v>1390778000000</v>
      </c>
      <c r="P51" s="5">
        <v>1086948000000</v>
      </c>
    </row>
    <row r="52" spans="2:16" ht="15.5" x14ac:dyDescent="0.35">
      <c r="C52" t="s">
        <v>76</v>
      </c>
      <c r="D52" s="5">
        <v>-1889570000000</v>
      </c>
      <c r="E52" s="5">
        <v>-1771186000000</v>
      </c>
      <c r="F52" s="5">
        <v>-1571719000000</v>
      </c>
      <c r="G52" s="5">
        <v>-1462257000000</v>
      </c>
      <c r="I52" s="5">
        <v>-5869893000000</v>
      </c>
      <c r="J52" s="5">
        <v>-4942788000000</v>
      </c>
      <c r="K52" s="5">
        <v>-4540182000000</v>
      </c>
      <c r="L52" s="5">
        <v>-3709855000000</v>
      </c>
      <c r="M52" s="5">
        <v>-2122649000000</v>
      </c>
      <c r="N52" s="5">
        <v>-1101820000000</v>
      </c>
      <c r="O52" s="5">
        <v>-873441000000</v>
      </c>
      <c r="P52" s="5">
        <v>-667296000000</v>
      </c>
    </row>
    <row r="53" spans="2:16" ht="15.5" x14ac:dyDescent="0.35">
      <c r="C53" t="s">
        <v>77</v>
      </c>
      <c r="D53" s="5">
        <v>1454832000000</v>
      </c>
      <c r="E53" s="5">
        <v>1345414000000</v>
      </c>
      <c r="F53" s="5">
        <v>1279030000000</v>
      </c>
      <c r="G53" s="5">
        <v>1262781000000</v>
      </c>
      <c r="I53" s="5">
        <v>4854110000000</v>
      </c>
      <c r="J53" s="5">
        <v>4082870000000</v>
      </c>
      <c r="K53" s="5">
        <v>3232728000000</v>
      </c>
      <c r="L53" s="5">
        <v>2668493000000</v>
      </c>
      <c r="M53" s="5">
        <v>1973040000000</v>
      </c>
      <c r="N53" s="5">
        <v>760143000000</v>
      </c>
      <c r="O53" s="5">
        <v>517337000000</v>
      </c>
      <c r="P53" s="5">
        <v>419652000000</v>
      </c>
    </row>
    <row r="54" spans="2:16" ht="15.5" x14ac:dyDescent="0.35">
      <c r="C54" t="s">
        <v>78</v>
      </c>
      <c r="D54" s="5">
        <v>-842446000000</v>
      </c>
      <c r="E54" s="5">
        <v>-716401000000</v>
      </c>
      <c r="F54" s="5">
        <v>-807625000000</v>
      </c>
      <c r="G54" s="5">
        <v>-601551000000</v>
      </c>
      <c r="I54" s="5">
        <v>-2586112000000</v>
      </c>
      <c r="J54" s="5">
        <v>-2412307000000</v>
      </c>
      <c r="K54" s="5">
        <v>-1805168000000</v>
      </c>
      <c r="L54" s="5">
        <v>-1412932000000</v>
      </c>
      <c r="M54" s="5">
        <v>-966371000000</v>
      </c>
      <c r="N54" s="5">
        <v>-524173000000</v>
      </c>
      <c r="O54" s="5">
        <v>-372489000000</v>
      </c>
      <c r="P54" s="5">
        <v>-308476000000</v>
      </c>
    </row>
    <row r="55" spans="2:16" ht="15.5" x14ac:dyDescent="0.35">
      <c r="C55" t="s">
        <v>246</v>
      </c>
      <c r="D55" s="5">
        <v>-49091000000</v>
      </c>
      <c r="E55" s="5">
        <v>-62397000000</v>
      </c>
      <c r="F55" s="5">
        <v>-56157000000</v>
      </c>
      <c r="G55" s="5">
        <v>-45774000000</v>
      </c>
      <c r="I55" s="5">
        <v>-200758000000</v>
      </c>
      <c r="J55" s="5">
        <v>-208313000000</v>
      </c>
      <c r="K55" s="5">
        <v>-193850000000</v>
      </c>
      <c r="L55" s="5">
        <v>-134175000000</v>
      </c>
      <c r="M55" s="5">
        <v>-78940000000</v>
      </c>
      <c r="N55" s="5">
        <v>-65923000000</v>
      </c>
      <c r="O55" s="5">
        <v>-55150000000</v>
      </c>
      <c r="P55" s="5">
        <v>-48994000000</v>
      </c>
    </row>
    <row r="56" spans="2:16" ht="15.5" x14ac:dyDescent="0.35">
      <c r="C56" t="s">
        <v>83</v>
      </c>
      <c r="D56" s="5">
        <v>27000000</v>
      </c>
      <c r="E56" s="5">
        <v>31000000</v>
      </c>
      <c r="F56" s="5">
        <v>22000000</v>
      </c>
      <c r="G56" s="5">
        <v>38000000</v>
      </c>
      <c r="I56" s="5">
        <v>130000000</v>
      </c>
      <c r="J56" s="5">
        <v>88000000</v>
      </c>
      <c r="K56" s="5">
        <v>65000000</v>
      </c>
      <c r="L56" s="5">
        <v>49000000</v>
      </c>
      <c r="M56" s="5">
        <v>34000000</v>
      </c>
      <c r="N56" s="5">
        <v>8000000</v>
      </c>
      <c r="O56" s="5">
        <v>6000000</v>
      </c>
      <c r="P56" s="5">
        <v>4000000</v>
      </c>
    </row>
    <row r="57" spans="2:16" ht="15.5" x14ac:dyDescent="0.35">
      <c r="C57" t="s">
        <v>80</v>
      </c>
      <c r="D57" s="5">
        <v>612386000000</v>
      </c>
      <c r="E57" s="5">
        <v>629013000000</v>
      </c>
      <c r="F57" s="5">
        <v>471405000000</v>
      </c>
      <c r="G57" s="5">
        <v>661230000000</v>
      </c>
      <c r="I57" s="5">
        <v>2267998000000</v>
      </c>
      <c r="J57" s="5">
        <v>1670563000000</v>
      </c>
      <c r="K57" s="5">
        <v>1427560000000</v>
      </c>
      <c r="L57" s="5">
        <v>1255561000000</v>
      </c>
      <c r="M57" s="5">
        <v>1006669000000</v>
      </c>
      <c r="N57" s="5">
        <v>235970000000</v>
      </c>
      <c r="O57" s="5">
        <v>144848000000</v>
      </c>
      <c r="P57" s="5">
        <v>111176000000</v>
      </c>
    </row>
    <row r="58" spans="2:16" ht="15.5" x14ac:dyDescent="0.35">
      <c r="C58" t="s">
        <v>81</v>
      </c>
      <c r="D58" s="5">
        <v>166029000000</v>
      </c>
      <c r="E58" s="5">
        <v>71461000000</v>
      </c>
      <c r="F58" s="5">
        <v>65893000000</v>
      </c>
      <c r="G58" s="5">
        <v>111465000000</v>
      </c>
      <c r="I58" s="5">
        <v>292494000000</v>
      </c>
      <c r="J58" s="5">
        <v>234229000000</v>
      </c>
      <c r="K58" s="5">
        <v>133598000000</v>
      </c>
      <c r="L58" s="5">
        <v>87149000000</v>
      </c>
      <c r="M58" s="5">
        <v>9461000000</v>
      </c>
      <c r="N58" s="5">
        <v>-10262000000</v>
      </c>
      <c r="O58" s="5">
        <v>-1361000000</v>
      </c>
      <c r="P58" s="5">
        <v>879000000</v>
      </c>
    </row>
    <row r="59" spans="2:16" ht="15.5" x14ac:dyDescent="0.35">
      <c r="C59" t="s">
        <v>352</v>
      </c>
      <c r="D59" s="5">
        <v>1440000000</v>
      </c>
      <c r="E59" s="5">
        <v>970000000</v>
      </c>
      <c r="F59" s="5">
        <v>3089000000</v>
      </c>
      <c r="G59" s="5">
        <v>1681000000</v>
      </c>
      <c r="I59" s="5">
        <v>6807000000</v>
      </c>
      <c r="J59" s="5">
        <v>6454000000</v>
      </c>
      <c r="K59" s="5">
        <v>8725000000</v>
      </c>
      <c r="L59" s="5">
        <v>5474000000</v>
      </c>
      <c r="M59" s="5">
        <v>5113000000</v>
      </c>
      <c r="N59" s="5">
        <v>-1796000000</v>
      </c>
      <c r="O59" s="5">
        <v>2828000000</v>
      </c>
      <c r="P59" s="5">
        <v>-2246000000</v>
      </c>
    </row>
    <row r="60" spans="2:16" ht="15.5" x14ac:dyDescent="0.35">
      <c r="C60" t="s">
        <v>82</v>
      </c>
      <c r="D60" s="5">
        <v>17933000000</v>
      </c>
      <c r="E60" s="5">
        <v>1452000000</v>
      </c>
      <c r="F60" s="5">
        <v>2855000000</v>
      </c>
      <c r="G60" s="5">
        <v>3024000000</v>
      </c>
      <c r="I60" s="5">
        <v>10326000000</v>
      </c>
      <c r="J60" s="5">
        <v>4751000000</v>
      </c>
      <c r="K60" s="5">
        <v>900000000</v>
      </c>
      <c r="L60" s="5">
        <v>9556000000</v>
      </c>
      <c r="M60" s="5">
        <v>67000000</v>
      </c>
      <c r="N60" s="5">
        <v>-3955000000</v>
      </c>
      <c r="O60" s="5">
        <v>1772000000</v>
      </c>
      <c r="P60" s="5">
        <v>378000000</v>
      </c>
    </row>
    <row r="61" spans="2:16" ht="15.5" x14ac:dyDescent="0.35">
      <c r="C61" t="s">
        <v>142</v>
      </c>
      <c r="D61" s="5">
        <v>144487000000</v>
      </c>
      <c r="E61" s="5">
        <v>66994000000</v>
      </c>
      <c r="F61" s="5">
        <v>56803000000</v>
      </c>
      <c r="G61" s="5">
        <v>101845000000</v>
      </c>
      <c r="I61" s="5">
        <v>261476000000</v>
      </c>
      <c r="J61" s="5">
        <v>225238000000</v>
      </c>
      <c r="K61" s="5">
        <v>131067000000</v>
      </c>
      <c r="L61" s="5">
        <v>75863000000</v>
      </c>
      <c r="M61" s="5">
        <v>7411000000</v>
      </c>
      <c r="N61" s="5">
        <v>368000000</v>
      </c>
      <c r="O61" s="5">
        <v>111000000</v>
      </c>
      <c r="P61" s="5">
        <v>3477000000</v>
      </c>
    </row>
    <row r="62" spans="2:16" ht="15.5" x14ac:dyDescent="0.35">
      <c r="C62" t="s">
        <v>27</v>
      </c>
      <c r="D62" s="5">
        <v>-723000000</v>
      </c>
      <c r="E62" s="5">
        <v>-328000000</v>
      </c>
      <c r="F62" s="5">
        <v>-749000000</v>
      </c>
      <c r="G62" s="5">
        <v>-463000000</v>
      </c>
      <c r="I62" s="5">
        <v>-2487000000</v>
      </c>
      <c r="J62" s="5">
        <v>-1341000000</v>
      </c>
      <c r="K62" s="5">
        <v>-7094000000</v>
      </c>
      <c r="L62" s="5">
        <v>-3744000000</v>
      </c>
      <c r="M62" s="5">
        <v>-3130000000</v>
      </c>
      <c r="N62" s="5">
        <v>-4879000000</v>
      </c>
      <c r="O62" s="5">
        <v>-4731000000</v>
      </c>
      <c r="P62" s="5">
        <v>-730000000</v>
      </c>
    </row>
    <row r="63" spans="2:16" ht="15.5" x14ac:dyDescent="0.35">
      <c r="C63" t="s">
        <v>830</v>
      </c>
      <c r="O63" s="5">
        <v>-1341000000</v>
      </c>
    </row>
    <row r="64" spans="2:16" ht="15.5" x14ac:dyDescent="0.35">
      <c r="C64" t="s">
        <v>84</v>
      </c>
      <c r="D64" s="5">
        <v>166029000000</v>
      </c>
      <c r="E64" s="5">
        <v>71461000000</v>
      </c>
      <c r="F64" s="5">
        <v>65893000000</v>
      </c>
      <c r="G64" s="5">
        <v>111465000000</v>
      </c>
      <c r="I64" s="5">
        <v>292494000000</v>
      </c>
      <c r="J64" s="5">
        <v>234229000000</v>
      </c>
      <c r="K64" s="5">
        <v>133598000000</v>
      </c>
      <c r="L64" s="5">
        <v>87149000000</v>
      </c>
      <c r="M64" s="5">
        <v>9461000000</v>
      </c>
      <c r="N64" s="5">
        <v>-10262000000</v>
      </c>
      <c r="O64" s="5">
        <v>-1361000000</v>
      </c>
      <c r="P64" s="5">
        <v>879000000</v>
      </c>
    </row>
    <row r="65" spans="3:16" ht="15.5" x14ac:dyDescent="0.35">
      <c r="C65" t="s">
        <v>29</v>
      </c>
      <c r="D65" s="5">
        <v>778415000000</v>
      </c>
      <c r="E65" s="5">
        <v>700474000000</v>
      </c>
      <c r="F65" s="5">
        <v>537298000000</v>
      </c>
      <c r="G65" s="5">
        <v>772695000000</v>
      </c>
      <c r="I65" s="5">
        <v>2560492000000</v>
      </c>
      <c r="J65" s="5">
        <v>1904792000000</v>
      </c>
      <c r="K65" s="5">
        <v>1561158000000</v>
      </c>
      <c r="L65" s="5">
        <v>1342710000000</v>
      </c>
      <c r="M65" s="5">
        <v>1016130000000</v>
      </c>
      <c r="N65" s="5">
        <v>225708000000</v>
      </c>
      <c r="O65" s="5">
        <v>143487000000</v>
      </c>
      <c r="P65" s="5">
        <v>112055000000</v>
      </c>
    </row>
    <row r="66" spans="3:16" ht="15.5" x14ac:dyDescent="0.35">
      <c r="C66" t="s">
        <v>28</v>
      </c>
      <c r="D66" s="5">
        <v>-161824000000</v>
      </c>
      <c r="E66" s="5">
        <v>-145441000000</v>
      </c>
      <c r="F66" s="5">
        <v>-105482000000</v>
      </c>
      <c r="G66" s="5">
        <v>-165418000000</v>
      </c>
      <c r="I66" s="5">
        <v>-527521000000</v>
      </c>
      <c r="J66" s="5">
        <v>-385367000000</v>
      </c>
      <c r="K66" s="5">
        <v>-319378000000</v>
      </c>
      <c r="L66" s="5">
        <v>-282128000000</v>
      </c>
      <c r="M66" s="5">
        <v>-225901000000</v>
      </c>
      <c r="N66" s="5">
        <v>-48701000000</v>
      </c>
      <c r="O66" s="5">
        <v>-35599000000</v>
      </c>
      <c r="P66" s="5">
        <v>-28541000000</v>
      </c>
    </row>
    <row r="67" spans="3:16" ht="15.5" x14ac:dyDescent="0.35">
      <c r="C67" t="s">
        <v>85</v>
      </c>
    </row>
    <row r="68" spans="3:16" ht="15.5" x14ac:dyDescent="0.35">
      <c r="C68" t="s">
        <v>87</v>
      </c>
    </row>
    <row r="69" spans="3:16" ht="15.5" x14ac:dyDescent="0.35">
      <c r="C69" t="s">
        <v>519</v>
      </c>
    </row>
    <row r="70" spans="3:16" ht="15.5" x14ac:dyDescent="0.35">
      <c r="C70" t="s">
        <v>88</v>
      </c>
      <c r="D70" s="5">
        <v>-161824000000</v>
      </c>
      <c r="E70" s="5">
        <v>-145441000000</v>
      </c>
      <c r="F70" s="5">
        <v>-105482000000</v>
      </c>
      <c r="G70" s="5">
        <v>-165418000000</v>
      </c>
      <c r="I70" s="5">
        <v>-527521000000</v>
      </c>
      <c r="J70" s="5">
        <v>-385367000000</v>
      </c>
      <c r="K70" s="5">
        <v>-319378000000</v>
      </c>
      <c r="L70" s="5">
        <v>-282128000000</v>
      </c>
      <c r="M70" s="5">
        <v>-225901000000</v>
      </c>
      <c r="N70" s="5">
        <v>-48701000000</v>
      </c>
      <c r="O70" s="5">
        <v>-35599000000</v>
      </c>
      <c r="P70" s="5">
        <v>-28541000000</v>
      </c>
    </row>
    <row r="71" spans="3:16" ht="15.5" x14ac:dyDescent="0.35">
      <c r="C71" t="s">
        <v>247</v>
      </c>
      <c r="D71" s="5">
        <v>616591000000</v>
      </c>
      <c r="E71" s="5">
        <v>555033000000</v>
      </c>
      <c r="F71" s="5">
        <v>431816000000</v>
      </c>
      <c r="G71" s="5">
        <v>607277000000</v>
      </c>
      <c r="I71" s="5">
        <v>2032971000000</v>
      </c>
      <c r="J71" s="5">
        <v>1519425000000</v>
      </c>
      <c r="K71" s="5">
        <v>1241780000000</v>
      </c>
      <c r="L71" s="5">
        <v>1060582000000</v>
      </c>
      <c r="M71" s="5">
        <v>790229000000</v>
      </c>
      <c r="N71" s="5">
        <v>177007000000</v>
      </c>
      <c r="O71" s="5">
        <v>107888000000</v>
      </c>
      <c r="P71" s="5">
        <v>83514000000</v>
      </c>
    </row>
    <row r="72" spans="3:16" ht="15.5" x14ac:dyDescent="0.35">
      <c r="C72" t="s">
        <v>831</v>
      </c>
      <c r="O72" s="5">
        <v>167000000</v>
      </c>
      <c r="P72" s="5">
        <v>336000000</v>
      </c>
    </row>
    <row r="73" spans="3:16" ht="15.5" x14ac:dyDescent="0.35">
      <c r="C73" t="s">
        <v>89</v>
      </c>
      <c r="D73" s="5">
        <v>616591000000</v>
      </c>
      <c r="E73" s="5">
        <v>555033000000</v>
      </c>
      <c r="F73" s="5">
        <v>431816000000</v>
      </c>
      <c r="G73" s="5">
        <v>607277000000</v>
      </c>
      <c r="I73" s="5">
        <v>2032971000000</v>
      </c>
      <c r="J73" s="5">
        <v>1519425000000</v>
      </c>
      <c r="K73" s="5">
        <v>1241780000000</v>
      </c>
      <c r="L73" s="5">
        <v>1060582000000</v>
      </c>
      <c r="M73" s="5">
        <v>790229000000</v>
      </c>
      <c r="N73" s="5">
        <v>177007000000</v>
      </c>
      <c r="O73" s="5">
        <v>108055000000</v>
      </c>
      <c r="P73" s="5">
        <v>83850000000</v>
      </c>
    </row>
    <row r="74" spans="3:16" ht="15.5" x14ac:dyDescent="0.35">
      <c r="C74" t="s">
        <v>90</v>
      </c>
      <c r="F74" s="5">
        <v>-16580000000</v>
      </c>
      <c r="I74" s="5">
        <v>-16580000000</v>
      </c>
      <c r="J74" s="5">
        <v>5555000000</v>
      </c>
      <c r="K74" s="5">
        <v>-3324000000</v>
      </c>
      <c r="L74" s="5">
        <v>818000000</v>
      </c>
      <c r="M74" s="5">
        <v>2677000000</v>
      </c>
      <c r="N74" s="5">
        <v>-1376000000</v>
      </c>
      <c r="O74" s="5">
        <v>-999000000</v>
      </c>
      <c r="P74" s="5">
        <v>3916000000</v>
      </c>
    </row>
    <row r="75" spans="3:16" ht="15.5" x14ac:dyDescent="0.35">
      <c r="C75" t="s">
        <v>428</v>
      </c>
      <c r="F75" s="5">
        <v>-16580000000</v>
      </c>
      <c r="I75" s="5">
        <v>-16580000000</v>
      </c>
      <c r="J75" s="5">
        <v>5555000000</v>
      </c>
      <c r="K75" s="5">
        <v>-3324000000</v>
      </c>
      <c r="L75" s="5">
        <v>818000000</v>
      </c>
      <c r="M75" s="5">
        <v>2677000000</v>
      </c>
      <c r="N75" s="5">
        <v>-1376000000</v>
      </c>
      <c r="O75" s="5">
        <v>-999000000</v>
      </c>
      <c r="P75" s="5">
        <v>3916000000</v>
      </c>
    </row>
    <row r="76" spans="3:16" ht="15.5" x14ac:dyDescent="0.35">
      <c r="C76" t="s">
        <v>91</v>
      </c>
      <c r="D76" s="5">
        <v>616591000000</v>
      </c>
      <c r="E76" s="5">
        <v>555033000000</v>
      </c>
      <c r="F76" s="5">
        <v>415236000000</v>
      </c>
      <c r="G76" s="5">
        <v>607277000000</v>
      </c>
      <c r="I76" s="5">
        <v>2016391000000</v>
      </c>
      <c r="J76" s="5">
        <v>1524980000000</v>
      </c>
      <c r="K76" s="5">
        <v>1238456000000</v>
      </c>
      <c r="L76" s="5">
        <v>1061400000000</v>
      </c>
      <c r="M76" s="5">
        <v>792906000000</v>
      </c>
      <c r="N76" s="5">
        <v>175631000000</v>
      </c>
      <c r="O76" s="5">
        <v>107056000000</v>
      </c>
      <c r="P76" s="5">
        <v>87766000000</v>
      </c>
    </row>
    <row r="77" spans="3:16" ht="15.5" x14ac:dyDescent="0.35">
      <c r="C77" t="s">
        <v>92</v>
      </c>
      <c r="D77" s="5">
        <v>616591000000</v>
      </c>
      <c r="E77" s="5">
        <v>555033000000</v>
      </c>
      <c r="F77" s="5">
        <v>431816000000</v>
      </c>
      <c r="G77" s="5">
        <v>607277000000</v>
      </c>
      <c r="I77" s="5">
        <v>2032971000000</v>
      </c>
      <c r="J77" s="5">
        <v>1519425000000</v>
      </c>
      <c r="K77" s="5">
        <v>1241780000000</v>
      </c>
      <c r="L77" s="5">
        <v>1060582000000</v>
      </c>
      <c r="M77" s="5">
        <v>790229000000</v>
      </c>
      <c r="N77" s="5">
        <v>177007000000</v>
      </c>
      <c r="O77" s="5">
        <v>108055000000</v>
      </c>
      <c r="P77" s="5">
        <v>83850000000</v>
      </c>
    </row>
    <row r="78" spans="3:16" ht="15.5" x14ac:dyDescent="0.35">
      <c r="C78" t="s">
        <v>8</v>
      </c>
      <c r="D78" s="5">
        <v>616564000000</v>
      </c>
      <c r="E78" s="5">
        <v>555002000000</v>
      </c>
      <c r="F78" s="5">
        <v>415214000000</v>
      </c>
      <c r="G78" s="5">
        <v>607239000000</v>
      </c>
      <c r="I78" s="5">
        <v>2016261000000</v>
      </c>
      <c r="J78" s="5">
        <v>1524892000000</v>
      </c>
      <c r="K78" s="5">
        <v>1238391000000</v>
      </c>
      <c r="L78" s="5">
        <v>1061351000000</v>
      </c>
      <c r="M78" s="5">
        <v>792872000000</v>
      </c>
      <c r="N78" s="5">
        <v>175623000000</v>
      </c>
      <c r="O78" s="5">
        <v>107050000000</v>
      </c>
      <c r="P78" s="5">
        <v>87762000000</v>
      </c>
    </row>
    <row r="79" spans="3:16" ht="15.5" x14ac:dyDescent="0.35">
      <c r="C79" t="s">
        <v>94</v>
      </c>
      <c r="D79" s="5">
        <v>616591000000</v>
      </c>
      <c r="E79" s="5">
        <v>555033000000</v>
      </c>
      <c r="F79" s="5">
        <v>431816000000</v>
      </c>
      <c r="G79" s="5">
        <v>607277000000</v>
      </c>
      <c r="I79" s="5">
        <v>2032971000000</v>
      </c>
      <c r="J79" s="5">
        <v>1519425000000</v>
      </c>
      <c r="K79" s="5">
        <v>1241780000000</v>
      </c>
      <c r="L79" s="5">
        <v>1060582000000</v>
      </c>
      <c r="M79" s="5">
        <v>790229000000</v>
      </c>
      <c r="N79" s="5">
        <v>177007000000</v>
      </c>
      <c r="O79" s="5">
        <v>108055000000</v>
      </c>
      <c r="P79" s="5">
        <v>83850000000</v>
      </c>
    </row>
    <row r="80" spans="3:16" ht="15.5" x14ac:dyDescent="0.35">
      <c r="C80" t="s">
        <v>95</v>
      </c>
      <c r="D80" s="5">
        <v>616591000000</v>
      </c>
      <c r="E80" s="5">
        <v>555033000000</v>
      </c>
      <c r="F80" s="5">
        <v>415236000000</v>
      </c>
      <c r="G80" s="5">
        <v>607277000000</v>
      </c>
      <c r="I80" s="5">
        <v>2016391000000</v>
      </c>
      <c r="J80" s="5">
        <v>1524980000000</v>
      </c>
      <c r="K80" s="5">
        <v>1238456000000</v>
      </c>
      <c r="L80" s="5">
        <v>1061400000000</v>
      </c>
      <c r="M80" s="5">
        <v>792906000000</v>
      </c>
      <c r="N80" s="5">
        <v>175631000000</v>
      </c>
      <c r="O80" s="5">
        <v>107056000000</v>
      </c>
      <c r="P80" s="5">
        <v>87766000000</v>
      </c>
    </row>
    <row r="81" spans="2:16" ht="15.5" x14ac:dyDescent="0.35">
      <c r="C81" t="s">
        <v>96</v>
      </c>
      <c r="D81" s="5">
        <v>616591000000</v>
      </c>
      <c r="E81" s="5">
        <v>555033000000</v>
      </c>
      <c r="F81" s="5">
        <v>415236000000</v>
      </c>
      <c r="G81" s="5">
        <v>607277000000</v>
      </c>
      <c r="I81" s="5">
        <v>2016391000000</v>
      </c>
      <c r="J81" s="5">
        <v>1524980000000</v>
      </c>
      <c r="K81" s="5">
        <v>1238456000000</v>
      </c>
      <c r="L81" s="5">
        <v>1061400000000</v>
      </c>
      <c r="M81" s="5">
        <v>792906000000</v>
      </c>
      <c r="N81" s="5">
        <v>175631000000</v>
      </c>
      <c r="O81" s="5">
        <v>107056000000</v>
      </c>
      <c r="P81" s="5">
        <v>87766000000</v>
      </c>
    </row>
    <row r="83" spans="2:16" ht="15.5" x14ac:dyDescent="0.35">
      <c r="B83" t="s">
        <v>97</v>
      </c>
      <c r="C83" t="s">
        <v>98</v>
      </c>
    </row>
    <row r="84" spans="2:16" ht="15.5" x14ac:dyDescent="0.35">
      <c r="C84" t="s">
        <v>99</v>
      </c>
    </row>
    <row r="85" spans="2:16" ht="15.5" x14ac:dyDescent="0.35">
      <c r="C85" t="s">
        <v>20</v>
      </c>
      <c r="D85" s="5">
        <v>558058000000</v>
      </c>
      <c r="E85" s="5">
        <v>1305025000000</v>
      </c>
      <c r="F85" s="5">
        <v>947920000000</v>
      </c>
      <c r="G85" s="5">
        <v>1214703000000</v>
      </c>
      <c r="I85" s="5">
        <v>947920000000</v>
      </c>
      <c r="J85" s="5">
        <v>1280356000000</v>
      </c>
      <c r="K85" s="5">
        <v>2197396000000</v>
      </c>
      <c r="L85" s="5">
        <v>2159295000000</v>
      </c>
      <c r="M85" s="5">
        <v>3661841000000</v>
      </c>
      <c r="N85" s="5">
        <v>67047000000</v>
      </c>
      <c r="O85" s="5">
        <v>20427000000</v>
      </c>
      <c r="P85" s="5">
        <v>18562000000</v>
      </c>
    </row>
    <row r="86" spans="2:16" ht="15.5" x14ac:dyDescent="0.35">
      <c r="C86" t="s">
        <v>100</v>
      </c>
      <c r="D86" s="5">
        <v>1181932000000</v>
      </c>
      <c r="E86" s="5">
        <v>1202060000000</v>
      </c>
      <c r="F86" s="5">
        <v>1040698000000</v>
      </c>
      <c r="G86" s="5">
        <v>955902000000</v>
      </c>
      <c r="I86" s="5">
        <v>1040698000000</v>
      </c>
      <c r="J86" s="5">
        <v>901264000000</v>
      </c>
      <c r="K86" s="5">
        <v>878888000000</v>
      </c>
      <c r="L86" s="5">
        <v>771409000000</v>
      </c>
      <c r="M86" s="5">
        <v>634488000000</v>
      </c>
      <c r="N86" s="5">
        <v>321351000000</v>
      </c>
      <c r="O86" s="5">
        <v>183750000000</v>
      </c>
      <c r="P86" s="5">
        <v>146870000000</v>
      </c>
    </row>
    <row r="87" spans="2:16" ht="15.5" x14ac:dyDescent="0.35">
      <c r="C87" t="s">
        <v>250</v>
      </c>
      <c r="D87" s="5">
        <v>54582000000</v>
      </c>
      <c r="E87" s="5">
        <v>49952000000</v>
      </c>
      <c r="F87" s="5">
        <v>32456000000</v>
      </c>
      <c r="G87" s="5">
        <v>55813000000</v>
      </c>
      <c r="I87" s="5">
        <v>32456000000</v>
      </c>
      <c r="J87" s="5">
        <v>26826000000</v>
      </c>
      <c r="K87" s="5">
        <v>38394000000</v>
      </c>
      <c r="L87" s="5">
        <v>35729000000</v>
      </c>
      <c r="M87" s="5">
        <v>27865000000</v>
      </c>
      <c r="N87" s="5">
        <v>4415000000</v>
      </c>
      <c r="O87" s="5">
        <v>9168000000</v>
      </c>
      <c r="P87" s="5">
        <v>46594000000</v>
      </c>
    </row>
    <row r="88" spans="2:16" ht="15.5" x14ac:dyDescent="0.35">
      <c r="C88" t="s">
        <v>249</v>
      </c>
      <c r="D88" s="5">
        <v>11000000</v>
      </c>
      <c r="F88" s="5">
        <v>62000000</v>
      </c>
      <c r="G88" s="5">
        <v>91000000</v>
      </c>
      <c r="I88" s="5">
        <v>62000000</v>
      </c>
      <c r="M88" s="5">
        <v>8173000000</v>
      </c>
      <c r="O88" s="5">
        <v>18311000000</v>
      </c>
      <c r="P88" s="5">
        <v>1688000000</v>
      </c>
    </row>
    <row r="89" spans="2:16" ht="15.5" x14ac:dyDescent="0.35">
      <c r="C89" t="s">
        <v>251</v>
      </c>
      <c r="D89" s="5">
        <v>1181932000000</v>
      </c>
      <c r="E89" s="5">
        <v>1202060000000</v>
      </c>
      <c r="F89" s="5">
        <v>1040698000000</v>
      </c>
      <c r="G89" s="5">
        <v>955902000000</v>
      </c>
      <c r="I89" s="5">
        <v>1040698000000</v>
      </c>
      <c r="J89" s="5">
        <v>901264000000</v>
      </c>
      <c r="K89" s="5">
        <v>878888000000</v>
      </c>
      <c r="L89" s="5">
        <v>771409000000</v>
      </c>
      <c r="M89" s="5">
        <v>634488000000</v>
      </c>
      <c r="N89" s="5">
        <v>321351000000</v>
      </c>
      <c r="O89" s="5">
        <v>183750000000</v>
      </c>
      <c r="P89" s="5">
        <v>146870000000</v>
      </c>
    </row>
    <row r="90" spans="2:16" ht="15.5" x14ac:dyDescent="0.35">
      <c r="C90" t="s">
        <v>102</v>
      </c>
      <c r="D90" s="5">
        <v>131938000000</v>
      </c>
      <c r="E90" s="5">
        <v>163221000000</v>
      </c>
      <c r="F90" s="5">
        <v>54524000000</v>
      </c>
      <c r="G90" s="5">
        <v>95808000000</v>
      </c>
      <c r="I90" s="5">
        <v>54524000000</v>
      </c>
      <c r="J90" s="5">
        <v>45653000000</v>
      </c>
      <c r="K90" s="5">
        <v>16795000000</v>
      </c>
      <c r="L90" s="5">
        <v>9046000000</v>
      </c>
      <c r="M90" s="5">
        <v>22032000000</v>
      </c>
      <c r="N90" s="5">
        <v>3863000000</v>
      </c>
      <c r="O90" s="5">
        <v>4102000000</v>
      </c>
      <c r="P90" s="5">
        <v>4818000000</v>
      </c>
    </row>
    <row r="91" spans="2:16" ht="15.5" x14ac:dyDescent="0.35">
      <c r="C91" t="s">
        <v>252</v>
      </c>
      <c r="D91" s="5">
        <v>131938000000</v>
      </c>
      <c r="E91" s="5">
        <v>163221000000</v>
      </c>
      <c r="F91" s="5">
        <v>54524000000</v>
      </c>
      <c r="G91" s="5">
        <v>95808000000</v>
      </c>
      <c r="I91" s="5">
        <v>54524000000</v>
      </c>
      <c r="J91" s="5">
        <v>45653000000</v>
      </c>
      <c r="K91" s="5">
        <v>16795000000</v>
      </c>
      <c r="L91" s="5">
        <v>9046000000</v>
      </c>
      <c r="M91" s="5">
        <v>22032000000</v>
      </c>
      <c r="N91" s="5">
        <v>3863000000</v>
      </c>
      <c r="O91" s="5">
        <v>4102000000</v>
      </c>
      <c r="P91" s="5">
        <v>4818000000</v>
      </c>
    </row>
    <row r="92" spans="2:16" ht="15.5" x14ac:dyDescent="0.35">
      <c r="C92" t="s">
        <v>103</v>
      </c>
      <c r="D92" s="5">
        <v>1357878000000</v>
      </c>
      <c r="E92" s="5">
        <v>1160736000000</v>
      </c>
      <c r="F92" s="5">
        <v>1230968000000</v>
      </c>
      <c r="G92" s="5">
        <v>1086249000000</v>
      </c>
      <c r="I92" s="5">
        <v>1230968000000</v>
      </c>
      <c r="J92" s="5">
        <v>932189000000</v>
      </c>
      <c r="K92" s="5">
        <v>877467000000</v>
      </c>
      <c r="L92" s="5">
        <v>908647000000</v>
      </c>
      <c r="M92" s="5">
        <v>462547000000</v>
      </c>
      <c r="N92" s="5">
        <v>139083000000</v>
      </c>
      <c r="O92" s="5">
        <v>121023000000</v>
      </c>
      <c r="P92" s="5">
        <v>116626000000</v>
      </c>
    </row>
    <row r="93" spans="2:16" ht="15.5" x14ac:dyDescent="0.35">
      <c r="C93" t="s">
        <v>83</v>
      </c>
      <c r="D93" s="5">
        <v>79429000000</v>
      </c>
      <c r="E93" s="5">
        <v>76789000000</v>
      </c>
      <c r="F93" s="5">
        <v>74137000000</v>
      </c>
      <c r="G93" s="5">
        <v>53539000000</v>
      </c>
      <c r="I93" s="5">
        <v>74137000000</v>
      </c>
      <c r="J93" s="5">
        <v>48226000000</v>
      </c>
      <c r="K93" s="5">
        <v>44807000000</v>
      </c>
      <c r="L93" s="5">
        <v>25503000000</v>
      </c>
      <c r="M93" s="5">
        <v>29125000000</v>
      </c>
      <c r="N93" s="5">
        <v>36370000000</v>
      </c>
      <c r="O93" s="5">
        <v>30087000000</v>
      </c>
      <c r="P93" s="5">
        <v>24536000000</v>
      </c>
    </row>
    <row r="94" spans="2:16" ht="15.5" x14ac:dyDescent="0.35">
      <c r="C94" t="s">
        <v>104</v>
      </c>
      <c r="D94" s="5">
        <v>4071623000000</v>
      </c>
      <c r="E94" s="5">
        <v>4630372000000</v>
      </c>
      <c r="F94" s="5">
        <v>4192417000000</v>
      </c>
      <c r="G94" s="5">
        <v>4631217000000</v>
      </c>
      <c r="I94" s="5">
        <v>4192417000000</v>
      </c>
      <c r="J94" s="5">
        <v>4394679000000</v>
      </c>
      <c r="K94" s="5">
        <v>4539143000000</v>
      </c>
      <c r="L94" s="5">
        <v>4025215000000</v>
      </c>
      <c r="M94" s="5">
        <v>4832308000000</v>
      </c>
      <c r="N94" s="5">
        <v>556924000000</v>
      </c>
      <c r="O94" s="5">
        <v>341175000000</v>
      </c>
      <c r="P94" s="5">
        <v>294448000000</v>
      </c>
    </row>
    <row r="95" spans="2:16" ht="15.5" x14ac:dyDescent="0.35">
      <c r="C95" t="s">
        <v>105</v>
      </c>
    </row>
    <row r="96" spans="2:16" ht="15.5" x14ac:dyDescent="0.35">
      <c r="C96" t="s">
        <v>355</v>
      </c>
      <c r="D96" s="5">
        <v>55678000000</v>
      </c>
      <c r="E96" s="5">
        <v>54239000000</v>
      </c>
      <c r="F96" s="5">
        <v>53268000000</v>
      </c>
      <c r="G96" s="5">
        <v>50179000000</v>
      </c>
      <c r="I96" s="5">
        <v>53268000000</v>
      </c>
      <c r="J96" s="5">
        <v>46461000000</v>
      </c>
      <c r="K96" s="5">
        <v>40007000000</v>
      </c>
      <c r="L96" s="5">
        <v>31282000000</v>
      </c>
      <c r="M96" s="5">
        <v>25808000000</v>
      </c>
      <c r="N96" s="5">
        <v>24174000000</v>
      </c>
      <c r="O96" s="5">
        <v>25997000000</v>
      </c>
      <c r="P96" s="5">
        <v>12138000000</v>
      </c>
    </row>
    <row r="97" spans="3:16" ht="15.5" x14ac:dyDescent="0.35">
      <c r="C97" t="s">
        <v>107</v>
      </c>
      <c r="D97" s="5">
        <v>2357410000000</v>
      </c>
      <c r="E97" s="5">
        <v>2260868000000</v>
      </c>
      <c r="F97" s="5">
        <v>2179963000000</v>
      </c>
      <c r="G97" s="5">
        <v>1969976000000</v>
      </c>
      <c r="I97" s="5">
        <v>2179963000000</v>
      </c>
      <c r="J97" s="5">
        <v>1836850000000</v>
      </c>
      <c r="K97" s="5">
        <v>1647085000000</v>
      </c>
      <c r="L97" s="5">
        <v>1266586000000</v>
      </c>
      <c r="M97" s="5">
        <v>667666000000</v>
      </c>
      <c r="N97" s="5">
        <v>469798000000</v>
      </c>
      <c r="O97" s="5">
        <v>418662000000</v>
      </c>
      <c r="P97" s="5">
        <v>301899000000</v>
      </c>
    </row>
    <row r="98" spans="3:16" ht="15.5" x14ac:dyDescent="0.35">
      <c r="C98" t="s">
        <v>109</v>
      </c>
      <c r="D98" s="5">
        <v>73858000000</v>
      </c>
      <c r="E98" s="5">
        <v>56106000000</v>
      </c>
      <c r="F98" s="5">
        <v>68699000000</v>
      </c>
      <c r="G98" s="5">
        <v>50306000000</v>
      </c>
      <c r="I98" s="5">
        <v>68699000000</v>
      </c>
      <c r="J98" s="5">
        <v>56911000000</v>
      </c>
      <c r="K98" s="5">
        <v>54013000000</v>
      </c>
      <c r="L98" s="5">
        <v>25325000000</v>
      </c>
      <c r="M98" s="5">
        <v>20431000000</v>
      </c>
      <c r="N98" s="5">
        <v>16263000000</v>
      </c>
      <c r="O98" s="5">
        <v>10729000000</v>
      </c>
      <c r="P98" s="5">
        <v>11031000000</v>
      </c>
    </row>
    <row r="99" spans="3:16" ht="15.5" x14ac:dyDescent="0.35">
      <c r="C99" t="s">
        <v>110</v>
      </c>
      <c r="D99" s="5">
        <v>5176024000000</v>
      </c>
      <c r="E99" s="5">
        <v>4845813000000</v>
      </c>
      <c r="F99" s="5">
        <v>4548733000000</v>
      </c>
      <c r="G99" s="5">
        <v>4295478000000</v>
      </c>
      <c r="I99" s="5">
        <v>4548733000000</v>
      </c>
      <c r="J99" s="5">
        <v>3796892000000</v>
      </c>
      <c r="K99" s="5">
        <v>2507714000000</v>
      </c>
      <c r="L99" s="5">
        <v>2198036000000</v>
      </c>
      <c r="M99" s="5">
        <v>771471000000</v>
      </c>
      <c r="N99" s="5">
        <v>529858000000</v>
      </c>
      <c r="O99" s="5">
        <v>474116000000</v>
      </c>
      <c r="P99" s="5">
        <v>365227000000</v>
      </c>
    </row>
    <row r="100" spans="3:16" ht="15.5" x14ac:dyDescent="0.35">
      <c r="C100" t="s">
        <v>111</v>
      </c>
      <c r="D100" s="5">
        <v>9247647000000</v>
      </c>
      <c r="E100" s="5">
        <v>9476185000000</v>
      </c>
      <c r="F100" s="5">
        <v>8741150000000</v>
      </c>
      <c r="G100" s="5">
        <v>8926695000000</v>
      </c>
      <c r="I100" s="5">
        <v>8741150000000</v>
      </c>
      <c r="J100" s="5">
        <v>8191571000000</v>
      </c>
      <c r="K100" s="5">
        <v>7046857000000</v>
      </c>
      <c r="L100" s="5">
        <v>6223251000000</v>
      </c>
      <c r="M100" s="5">
        <v>5603779000000</v>
      </c>
      <c r="N100" s="5">
        <v>1086782000000</v>
      </c>
      <c r="O100" s="5">
        <v>815291000000</v>
      </c>
      <c r="P100" s="5">
        <v>659675000000</v>
      </c>
    </row>
    <row r="101" spans="3:16" ht="15.5" x14ac:dyDescent="0.35">
      <c r="C101" t="s">
        <v>112</v>
      </c>
    </row>
    <row r="102" spans="3:16" ht="15.5" x14ac:dyDescent="0.35">
      <c r="C102" t="s">
        <v>113</v>
      </c>
    </row>
    <row r="103" spans="3:16" ht="15.5" x14ac:dyDescent="0.35">
      <c r="C103" t="s">
        <v>114</v>
      </c>
      <c r="D103" s="5">
        <v>2005305000000</v>
      </c>
      <c r="E103" s="5">
        <v>2059591000000</v>
      </c>
      <c r="F103" s="5">
        <v>1882266000000</v>
      </c>
      <c r="G103" s="5">
        <v>1709662000000</v>
      </c>
      <c r="I103" s="5">
        <v>1882266000000</v>
      </c>
      <c r="J103" s="5">
        <v>1390297000000</v>
      </c>
      <c r="K103" s="5">
        <v>1060722000000</v>
      </c>
      <c r="L103" s="5">
        <v>915865000000</v>
      </c>
      <c r="M103" s="5">
        <v>844888000000</v>
      </c>
      <c r="N103" s="5">
        <v>275469000000</v>
      </c>
      <c r="O103" s="5">
        <v>181222000000</v>
      </c>
      <c r="P103" s="5">
        <v>183041000000</v>
      </c>
    </row>
    <row r="104" spans="3:16" ht="15.5" x14ac:dyDescent="0.35">
      <c r="C104" t="s">
        <v>119</v>
      </c>
      <c r="L104" s="5">
        <v>10000000</v>
      </c>
      <c r="N104" s="5">
        <v>41000000</v>
      </c>
      <c r="O104" s="5">
        <v>15024000000</v>
      </c>
      <c r="P104" s="5">
        <v>19758000000</v>
      </c>
    </row>
    <row r="105" spans="3:16" ht="15.5" x14ac:dyDescent="0.35">
      <c r="C105" t="s">
        <v>115</v>
      </c>
    </row>
    <row r="106" spans="3:16" ht="15.5" x14ac:dyDescent="0.35">
      <c r="C106" t="s">
        <v>253</v>
      </c>
      <c r="D106" s="5">
        <v>1204315000000</v>
      </c>
      <c r="E106" s="5">
        <v>1122209000000</v>
      </c>
      <c r="F106" s="5">
        <v>988786000000</v>
      </c>
      <c r="G106" s="5">
        <v>886594000000</v>
      </c>
      <c r="I106" s="5">
        <v>988786000000</v>
      </c>
      <c r="J106" s="5">
        <v>656291000000</v>
      </c>
      <c r="K106" s="5">
        <v>554658000000</v>
      </c>
      <c r="L106" s="5">
        <v>423016000000</v>
      </c>
      <c r="M106" s="5">
        <v>336660000000</v>
      </c>
      <c r="N106" s="5">
        <v>138829000000</v>
      </c>
      <c r="O106" s="5">
        <v>92054000000</v>
      </c>
      <c r="P106" s="5">
        <v>81844000000</v>
      </c>
    </row>
    <row r="107" spans="3:16" ht="15.5" x14ac:dyDescent="0.35">
      <c r="C107" t="s">
        <v>118</v>
      </c>
    </row>
    <row r="108" spans="3:16" ht="15.5" x14ac:dyDescent="0.35">
      <c r="C108" t="s">
        <v>254</v>
      </c>
      <c r="D108" s="5">
        <v>54593000000</v>
      </c>
      <c r="E108" s="5">
        <v>49952000000</v>
      </c>
      <c r="F108" s="5">
        <v>32518000000</v>
      </c>
      <c r="G108" s="5">
        <v>55904000000</v>
      </c>
      <c r="I108" s="5">
        <v>32518000000</v>
      </c>
      <c r="J108" s="5">
        <v>26826000000</v>
      </c>
      <c r="K108" s="5">
        <v>38394000000</v>
      </c>
      <c r="L108" s="5">
        <v>35729000000</v>
      </c>
      <c r="M108" s="5">
        <v>36038000000</v>
      </c>
      <c r="N108" s="5">
        <v>4415000000</v>
      </c>
      <c r="O108" s="5">
        <v>27479000000</v>
      </c>
      <c r="P108" s="5">
        <v>48282000000</v>
      </c>
    </row>
    <row r="109" spans="3:16" ht="15.5" x14ac:dyDescent="0.35">
      <c r="C109" t="s">
        <v>117</v>
      </c>
      <c r="D109" s="5">
        <v>204655000000</v>
      </c>
      <c r="E109" s="5">
        <v>285942000000</v>
      </c>
      <c r="F109" s="5">
        <v>172074000000</v>
      </c>
      <c r="G109" s="5">
        <v>195521000000</v>
      </c>
      <c r="I109" s="5">
        <v>172074000000</v>
      </c>
      <c r="J109" s="5">
        <v>84427000000</v>
      </c>
      <c r="K109" s="5">
        <v>103596000000</v>
      </c>
      <c r="L109" s="5">
        <v>124393000000</v>
      </c>
      <c r="M109" s="5">
        <v>199966000000</v>
      </c>
      <c r="N109" s="5">
        <v>49556000000</v>
      </c>
      <c r="O109" s="5">
        <v>12190000000</v>
      </c>
      <c r="P109" s="5">
        <v>12150000000</v>
      </c>
    </row>
    <row r="110" spans="3:16" ht="15.5" x14ac:dyDescent="0.35">
      <c r="C110" t="s">
        <v>116</v>
      </c>
      <c r="D110" s="5">
        <v>517330000000</v>
      </c>
      <c r="E110" s="5">
        <v>553104000000</v>
      </c>
      <c r="F110" s="5">
        <v>615940000000</v>
      </c>
      <c r="G110" s="5">
        <v>548075000000</v>
      </c>
      <c r="I110" s="5">
        <v>615940000000</v>
      </c>
      <c r="J110" s="5">
        <v>550869000000</v>
      </c>
      <c r="K110" s="5">
        <v>339869000000</v>
      </c>
      <c r="L110" s="5">
        <v>311358000000</v>
      </c>
      <c r="M110" s="5">
        <v>250966000000</v>
      </c>
      <c r="N110" s="5">
        <v>71999000000</v>
      </c>
      <c r="O110" s="5">
        <v>22965000000</v>
      </c>
      <c r="P110" s="5">
        <v>20721000000</v>
      </c>
    </row>
    <row r="111" spans="3:16" ht="15.5" x14ac:dyDescent="0.35">
      <c r="C111" t="s">
        <v>120</v>
      </c>
    </row>
    <row r="112" spans="3:16" ht="15.5" x14ac:dyDescent="0.35">
      <c r="C112" t="s">
        <v>256</v>
      </c>
      <c r="L112" s="5">
        <v>23551000000</v>
      </c>
      <c r="M112" s="5">
        <v>32827000000</v>
      </c>
      <c r="N112" s="5">
        <v>40564000000</v>
      </c>
      <c r="O112" s="5">
        <v>45115000000</v>
      </c>
    </row>
    <row r="113" spans="3:16" ht="15.5" x14ac:dyDescent="0.35">
      <c r="C113" t="s">
        <v>313</v>
      </c>
      <c r="O113" s="5">
        <v>119000000</v>
      </c>
      <c r="P113" s="5">
        <v>405000000</v>
      </c>
    </row>
    <row r="114" spans="3:16" ht="15.5" x14ac:dyDescent="0.35">
      <c r="C114" t="s">
        <v>121</v>
      </c>
      <c r="D114" s="5">
        <v>449000000</v>
      </c>
      <c r="E114" s="5">
        <v>440000000</v>
      </c>
      <c r="F114" s="5">
        <v>427000000</v>
      </c>
      <c r="G114" s="5">
        <v>422000000</v>
      </c>
      <c r="I114" s="5">
        <v>427000000</v>
      </c>
      <c r="J114" s="5">
        <v>373000000</v>
      </c>
      <c r="L114" s="5">
        <v>10992000000</v>
      </c>
      <c r="M114" s="5">
        <v>8894000000</v>
      </c>
      <c r="N114" s="5">
        <v>9083000000</v>
      </c>
      <c r="O114" s="5">
        <v>11510000000</v>
      </c>
      <c r="P114" s="5">
        <v>286000000</v>
      </c>
    </row>
    <row r="115" spans="3:16" ht="15.5" x14ac:dyDescent="0.35">
      <c r="C115" t="s">
        <v>122</v>
      </c>
      <c r="D115" s="5">
        <v>79429000000</v>
      </c>
      <c r="E115" s="5">
        <v>76789000000</v>
      </c>
      <c r="F115" s="5">
        <v>74137000000</v>
      </c>
      <c r="G115" s="5">
        <v>53998000000</v>
      </c>
      <c r="I115" s="5">
        <v>74137000000</v>
      </c>
      <c r="J115" s="5">
        <v>49126000000</v>
      </c>
      <c r="K115" s="5">
        <v>44807000000</v>
      </c>
      <c r="L115" s="5">
        <v>49054000000</v>
      </c>
      <c r="M115" s="5">
        <v>61952000000</v>
      </c>
      <c r="N115" s="5">
        <v>76934000000</v>
      </c>
      <c r="O115" s="5">
        <v>75321000000</v>
      </c>
      <c r="P115" s="5">
        <v>24941000000</v>
      </c>
    </row>
    <row r="116" spans="3:16" ht="15.5" x14ac:dyDescent="0.35">
      <c r="C116" t="s">
        <v>123</v>
      </c>
      <c r="D116" s="5">
        <v>79429000000</v>
      </c>
      <c r="E116" s="5">
        <v>76789000000</v>
      </c>
      <c r="F116" s="5">
        <v>74137000000</v>
      </c>
      <c r="G116" s="5">
        <v>53998000000</v>
      </c>
      <c r="I116" s="5">
        <v>74137000000</v>
      </c>
      <c r="J116" s="5">
        <v>49126000000</v>
      </c>
      <c r="K116" s="5">
        <v>44807000000</v>
      </c>
      <c r="L116" s="5">
        <v>49054000000</v>
      </c>
      <c r="M116" s="5">
        <v>61952000000</v>
      </c>
      <c r="N116" s="5">
        <v>76934000000</v>
      </c>
      <c r="O116" s="5">
        <v>75321000000</v>
      </c>
      <c r="P116" s="5">
        <v>24941000000</v>
      </c>
    </row>
    <row r="117" spans="3:16" ht="15.5" x14ac:dyDescent="0.35">
      <c r="C117" t="s">
        <v>124</v>
      </c>
    </row>
    <row r="118" spans="3:16" ht="15.5" x14ac:dyDescent="0.35">
      <c r="C118" t="s">
        <v>125</v>
      </c>
      <c r="G118" s="5">
        <v>459000000</v>
      </c>
      <c r="J118" s="5">
        <v>900000000</v>
      </c>
      <c r="L118" s="5">
        <v>23551000000</v>
      </c>
      <c r="M118" s="5">
        <v>32827000000</v>
      </c>
      <c r="N118" s="5">
        <v>40564000000</v>
      </c>
      <c r="O118" s="5">
        <v>45234000000</v>
      </c>
      <c r="P118" s="5">
        <v>405000000</v>
      </c>
    </row>
    <row r="119" spans="3:16" ht="15.5" x14ac:dyDescent="0.35">
      <c r="C119" t="s">
        <v>126</v>
      </c>
      <c r="D119" s="5">
        <v>2084734000000</v>
      </c>
      <c r="E119" s="5">
        <v>2136380000000</v>
      </c>
      <c r="F119" s="5">
        <v>1956403000000</v>
      </c>
      <c r="G119" s="5">
        <v>1763660000000</v>
      </c>
      <c r="I119" s="5">
        <v>1956403000000</v>
      </c>
      <c r="J119" s="5">
        <v>1439423000000</v>
      </c>
      <c r="K119" s="5">
        <v>1105529000000</v>
      </c>
      <c r="L119" s="5">
        <v>964919000000</v>
      </c>
      <c r="M119" s="5">
        <v>906840000000</v>
      </c>
      <c r="N119" s="5">
        <v>352403000000</v>
      </c>
      <c r="O119" s="5">
        <v>256543000000</v>
      </c>
      <c r="P119" s="5">
        <v>207982000000</v>
      </c>
    </row>
    <row r="120" spans="3:16" ht="15.5" x14ac:dyDescent="0.35">
      <c r="C120" t="s">
        <v>127</v>
      </c>
    </row>
    <row r="121" spans="3:16" ht="15.5" x14ac:dyDescent="0.35">
      <c r="C121" t="s">
        <v>128</v>
      </c>
      <c r="D121" s="5">
        <v>79347000000</v>
      </c>
      <c r="E121" s="5">
        <v>79347000000</v>
      </c>
      <c r="F121" s="5">
        <v>79347000000</v>
      </c>
      <c r="G121" s="5">
        <v>79347000000</v>
      </c>
      <c r="I121" s="5">
        <v>79347000000</v>
      </c>
      <c r="J121" s="5">
        <v>79347000000</v>
      </c>
      <c r="K121" s="5">
        <v>79347000000</v>
      </c>
      <c r="L121" s="5">
        <v>79347000000</v>
      </c>
      <c r="M121" s="5">
        <v>79347000000</v>
      </c>
      <c r="N121" s="5">
        <v>67445000000</v>
      </c>
      <c r="O121" s="5">
        <v>67445000000</v>
      </c>
      <c r="P121" s="5">
        <v>67445000000</v>
      </c>
    </row>
    <row r="122" spans="3:16" ht="15.5" x14ac:dyDescent="0.35">
      <c r="C122" t="s">
        <v>129</v>
      </c>
      <c r="D122" s="5">
        <v>3727518000000</v>
      </c>
      <c r="E122" s="5">
        <v>3727518000000</v>
      </c>
      <c r="F122" s="5">
        <v>3727518000000</v>
      </c>
      <c r="G122" s="5">
        <v>3727518000000</v>
      </c>
      <c r="I122" s="5">
        <v>3727518000000</v>
      </c>
      <c r="J122" s="5">
        <v>3727518000000</v>
      </c>
      <c r="K122" s="5">
        <v>3727518000000</v>
      </c>
      <c r="L122" s="5">
        <v>3727518000000</v>
      </c>
      <c r="M122" s="5">
        <v>3727518000000</v>
      </c>
      <c r="N122" s="5">
        <v>169753000000</v>
      </c>
      <c r="O122" s="5">
        <v>169753000000</v>
      </c>
      <c r="P122" s="5">
        <v>169753000000</v>
      </c>
    </row>
    <row r="123" spans="3:16" ht="15.5" x14ac:dyDescent="0.35">
      <c r="C123" t="s">
        <v>130</v>
      </c>
      <c r="D123" s="5">
        <v>3355796000000</v>
      </c>
      <c r="E123" s="5">
        <v>3532701000000</v>
      </c>
      <c r="F123" s="5">
        <v>2977699000000</v>
      </c>
      <c r="G123" s="5">
        <v>3355954000000</v>
      </c>
      <c r="I123" s="5">
        <v>2977699000000</v>
      </c>
      <c r="J123" s="5">
        <v>2945109000000</v>
      </c>
      <c r="K123" s="5">
        <v>2134338000000</v>
      </c>
      <c r="L123" s="5">
        <v>1451375000000</v>
      </c>
      <c r="M123" s="5">
        <v>890024000000</v>
      </c>
      <c r="N123" s="5">
        <v>497152000000</v>
      </c>
      <c r="O123" s="5">
        <v>321529000000</v>
      </c>
      <c r="P123" s="5">
        <v>214479000000</v>
      </c>
    </row>
    <row r="124" spans="3:16" ht="15.5" x14ac:dyDescent="0.35">
      <c r="C124" t="s">
        <v>257</v>
      </c>
      <c r="D124" s="5">
        <v>15869000000</v>
      </c>
      <c r="E124" s="5">
        <v>15869000000</v>
      </c>
      <c r="F124" s="5">
        <v>15869000000</v>
      </c>
      <c r="G124" s="5">
        <v>15869000000</v>
      </c>
      <c r="I124" s="5">
        <v>15869000000</v>
      </c>
      <c r="J124" s="5">
        <v>15869000000</v>
      </c>
      <c r="K124" s="5">
        <v>15869000000</v>
      </c>
      <c r="L124" s="5">
        <v>15869000000</v>
      </c>
      <c r="M124" s="5">
        <v>13489000000</v>
      </c>
    </row>
    <row r="125" spans="3:16" ht="15.5" x14ac:dyDescent="0.35">
      <c r="C125" t="s">
        <v>258</v>
      </c>
      <c r="D125" s="5">
        <v>3339927000000</v>
      </c>
      <c r="E125" s="5">
        <v>3516832000000</v>
      </c>
      <c r="F125" s="5">
        <v>2961830000000</v>
      </c>
      <c r="G125" s="5">
        <v>3340085000000</v>
      </c>
      <c r="I125" s="5">
        <v>2961830000000</v>
      </c>
      <c r="J125" s="5">
        <v>2929240000000</v>
      </c>
      <c r="K125" s="5">
        <v>2118469000000</v>
      </c>
      <c r="L125" s="5">
        <v>1435506000000</v>
      </c>
      <c r="M125" s="5">
        <v>876535000000</v>
      </c>
    </row>
    <row r="126" spans="3:16" ht="15.5" x14ac:dyDescent="0.35">
      <c r="C126" t="s">
        <v>259</v>
      </c>
      <c r="D126" s="5">
        <v>3355796000000</v>
      </c>
      <c r="E126" s="5">
        <v>3532701000000</v>
      </c>
      <c r="F126" s="5">
        <v>2977699000000</v>
      </c>
      <c r="G126" s="5">
        <v>3355954000000</v>
      </c>
      <c r="I126" s="5">
        <v>2977699000000</v>
      </c>
      <c r="J126" s="5">
        <v>2945109000000</v>
      </c>
      <c r="K126" s="5">
        <v>2134338000000</v>
      </c>
      <c r="L126" s="5">
        <v>1451375000000</v>
      </c>
      <c r="M126" s="5">
        <v>890024000000</v>
      </c>
      <c r="N126" s="5">
        <v>497152000000</v>
      </c>
      <c r="O126" s="5">
        <v>321529000000</v>
      </c>
      <c r="P126" s="5">
        <v>214479000000</v>
      </c>
    </row>
    <row r="127" spans="3:16" ht="15.5" x14ac:dyDescent="0.35">
      <c r="C127" t="s">
        <v>131</v>
      </c>
      <c r="D127" s="5">
        <v>252000000</v>
      </c>
      <c r="E127" s="5">
        <v>239000000</v>
      </c>
      <c r="F127" s="5">
        <v>183000000</v>
      </c>
      <c r="G127" s="5">
        <v>216000000</v>
      </c>
      <c r="I127" s="5">
        <v>183000000</v>
      </c>
      <c r="J127" s="5">
        <v>174000000</v>
      </c>
      <c r="K127" s="5">
        <v>125000000</v>
      </c>
      <c r="L127" s="5">
        <v>92000000</v>
      </c>
      <c r="M127" s="5">
        <v>50000000</v>
      </c>
      <c r="N127" s="5">
        <v>29000000</v>
      </c>
      <c r="O127" s="5">
        <v>21000000</v>
      </c>
      <c r="P127" s="5">
        <v>16000000</v>
      </c>
    </row>
    <row r="128" spans="3:16" ht="15.5" x14ac:dyDescent="0.35">
      <c r="C128" t="s">
        <v>10</v>
      </c>
      <c r="D128" s="5">
        <v>7162913000000</v>
      </c>
      <c r="E128" s="5">
        <v>7339805000000</v>
      </c>
      <c r="F128" s="5">
        <v>6784747000000</v>
      </c>
      <c r="G128" s="5">
        <v>7163035000000</v>
      </c>
      <c r="I128" s="5">
        <v>6784747000000</v>
      </c>
      <c r="J128" s="5">
        <v>6752148000000</v>
      </c>
      <c r="K128" s="5">
        <v>5941328000000</v>
      </c>
      <c r="L128" s="5">
        <v>5258332000000</v>
      </c>
      <c r="M128" s="5">
        <v>4696939000000</v>
      </c>
      <c r="N128" s="5">
        <v>734379000000</v>
      </c>
      <c r="O128" s="5">
        <v>558748000000</v>
      </c>
      <c r="P128" s="5">
        <v>451693000000</v>
      </c>
    </row>
    <row r="129" spans="2:16" ht="15.5" x14ac:dyDescent="0.35">
      <c r="C129" t="s">
        <v>132</v>
      </c>
      <c r="D129" s="5">
        <v>9247647000000</v>
      </c>
      <c r="E129" s="5">
        <v>9476185000000</v>
      </c>
      <c r="F129" s="5">
        <v>8741150000000</v>
      </c>
      <c r="G129" s="5">
        <v>8926695000000</v>
      </c>
      <c r="I129" s="5">
        <v>8741150000000</v>
      </c>
      <c r="J129" s="5">
        <v>8191571000000</v>
      </c>
      <c r="K129" s="5">
        <v>7046857000000</v>
      </c>
      <c r="L129" s="5">
        <v>6223251000000</v>
      </c>
      <c r="M129" s="5">
        <v>5603779000000</v>
      </c>
      <c r="N129" s="5">
        <v>1086782000000</v>
      </c>
      <c r="O129" s="5">
        <v>815291000000</v>
      </c>
      <c r="P129" s="5">
        <v>659675000000</v>
      </c>
    </row>
    <row r="130" spans="2:16" ht="15.5" x14ac:dyDescent="0.35">
      <c r="C130" t="s">
        <v>133</v>
      </c>
      <c r="D130" s="5">
        <v>7934683000</v>
      </c>
      <c r="E130" s="5">
        <v>7934683000</v>
      </c>
      <c r="F130" s="5">
        <v>7934683000</v>
      </c>
      <c r="G130" s="5">
        <v>7934683000</v>
      </c>
      <c r="I130" s="5">
        <v>7934683000</v>
      </c>
      <c r="J130" s="5">
        <v>7934683000</v>
      </c>
      <c r="K130" s="5">
        <v>7934683000</v>
      </c>
      <c r="L130" s="5">
        <v>7934683000</v>
      </c>
      <c r="M130" s="5">
        <v>7934683000</v>
      </c>
      <c r="N130" s="5">
        <v>674448800</v>
      </c>
      <c r="O130" s="5">
        <v>674448800</v>
      </c>
      <c r="P130" s="5">
        <v>674448800</v>
      </c>
    </row>
    <row r="132" spans="2:16" ht="15.5" x14ac:dyDescent="0.35">
      <c r="B132" t="s">
        <v>134</v>
      </c>
      <c r="C132" t="s">
        <v>135</v>
      </c>
      <c r="D132" s="5">
        <v>351785000000</v>
      </c>
      <c r="E132" s="5">
        <v>563871000000</v>
      </c>
      <c r="F132" s="5">
        <v>385040000000</v>
      </c>
      <c r="G132" s="5">
        <v>616723000000</v>
      </c>
      <c r="I132" s="5">
        <v>1906416000000</v>
      </c>
      <c r="J132" s="5">
        <v>1728059000000</v>
      </c>
      <c r="K132" s="5">
        <v>1424316000000</v>
      </c>
      <c r="L132" s="5">
        <v>485962000000</v>
      </c>
      <c r="M132" s="5">
        <v>725649000000</v>
      </c>
      <c r="N132" s="5">
        <v>198885000000</v>
      </c>
      <c r="O132" s="5">
        <v>48867000000</v>
      </c>
      <c r="P132" s="5">
        <v>107494000000</v>
      </c>
    </row>
    <row r="133" spans="2:16" ht="15.5" x14ac:dyDescent="0.35">
      <c r="C133" t="s">
        <v>316</v>
      </c>
      <c r="D133" s="5">
        <v>3364531000000</v>
      </c>
      <c r="E133" s="5">
        <v>2955238000000</v>
      </c>
      <c r="F133" s="5">
        <v>2769524000000</v>
      </c>
      <c r="G133" s="5">
        <v>2751321000000</v>
      </c>
      <c r="I133" s="5">
        <v>10584569000000</v>
      </c>
      <c r="J133" s="5">
        <v>9003282000000</v>
      </c>
      <c r="K133" s="5">
        <v>7665431000000</v>
      </c>
      <c r="L133" s="5">
        <v>6241427000000</v>
      </c>
      <c r="M133" s="5">
        <v>3782552000000</v>
      </c>
      <c r="N133" s="5">
        <v>1724362000000</v>
      </c>
      <c r="O133" s="5">
        <v>1349458000000</v>
      </c>
      <c r="P133" s="5">
        <v>1062946000000</v>
      </c>
    </row>
    <row r="134" spans="2:16" ht="15.5" x14ac:dyDescent="0.35">
      <c r="C134" t="s">
        <v>317</v>
      </c>
      <c r="D134" s="5">
        <v>-1869766000000</v>
      </c>
      <c r="E134" s="5">
        <v>-1491822000000</v>
      </c>
      <c r="F134" s="5">
        <v>-1491882000000</v>
      </c>
      <c r="G134" s="5">
        <v>-1268599000000</v>
      </c>
      <c r="I134" s="5">
        <v>-5428271000000</v>
      </c>
      <c r="J134" s="5">
        <v>-4450233000000</v>
      </c>
      <c r="K134" s="5">
        <v>-3910291000000</v>
      </c>
      <c r="L134" s="5">
        <v>-3884408000000</v>
      </c>
      <c r="M134" s="5">
        <v>-2100679000000</v>
      </c>
      <c r="N134" s="5">
        <v>-979429000000</v>
      </c>
      <c r="O134" s="5">
        <v>-775656000000</v>
      </c>
      <c r="P134" s="5">
        <v>-583770000000</v>
      </c>
    </row>
    <row r="135" spans="2:16" ht="15.5" x14ac:dyDescent="0.35">
      <c r="C135" t="s">
        <v>680</v>
      </c>
      <c r="D135" s="5">
        <v>-512579000000</v>
      </c>
      <c r="E135" s="5">
        <v>-403176000000</v>
      </c>
      <c r="F135" s="5">
        <v>-771450000000</v>
      </c>
      <c r="G135" s="5">
        <v>-431034000000</v>
      </c>
      <c r="I135" s="5">
        <v>-1875557000000</v>
      </c>
      <c r="J135" s="5">
        <v>-1643239000000</v>
      </c>
      <c r="K135" s="5">
        <v>-1301736000000</v>
      </c>
      <c r="L135" s="5">
        <v>-956134000000</v>
      </c>
      <c r="M135" s="5">
        <v>-516648000000</v>
      </c>
      <c r="N135" s="5">
        <v>-279434000000</v>
      </c>
      <c r="O135" s="5">
        <v>-290250000000</v>
      </c>
      <c r="P135" s="5">
        <v>-180534000000</v>
      </c>
    </row>
    <row r="136" spans="2:16" ht="15.5" x14ac:dyDescent="0.35">
      <c r="C136" t="s">
        <v>139</v>
      </c>
      <c r="D136" s="5">
        <v>-381268000000</v>
      </c>
      <c r="E136" s="5">
        <v>-424492000000</v>
      </c>
      <c r="F136" s="5">
        <v>12867000000</v>
      </c>
      <c r="G136" s="5">
        <v>-330897000000</v>
      </c>
      <c r="I136" s="5">
        <v>-924047000000</v>
      </c>
      <c r="J136" s="5">
        <v>-756928000000</v>
      </c>
      <c r="K136" s="5">
        <v>-662966000000</v>
      </c>
      <c r="L136" s="5">
        <v>-539834000000</v>
      </c>
      <c r="M136" s="5">
        <v>-356461000000</v>
      </c>
      <c r="N136" s="5">
        <v>-242888000000</v>
      </c>
      <c r="O136" s="5">
        <v>-200493000000</v>
      </c>
      <c r="P136" s="5">
        <v>-155223000000</v>
      </c>
    </row>
    <row r="137" spans="2:16" ht="15.5" x14ac:dyDescent="0.35">
      <c r="C137" t="s">
        <v>519</v>
      </c>
    </row>
    <row r="138" spans="2:16" ht="15.5" x14ac:dyDescent="0.35">
      <c r="C138" t="s">
        <v>363</v>
      </c>
      <c r="D138" s="5">
        <v>-249133000000</v>
      </c>
      <c r="E138" s="5">
        <v>-71877000000</v>
      </c>
      <c r="F138" s="5">
        <v>-134019000000</v>
      </c>
      <c r="G138" s="5">
        <v>-104068000000</v>
      </c>
      <c r="I138" s="5">
        <v>-450278000000</v>
      </c>
      <c r="J138" s="5">
        <v>-424823000000</v>
      </c>
      <c r="K138" s="5">
        <v>-366122000000</v>
      </c>
      <c r="L138" s="5">
        <v>-375089000000</v>
      </c>
      <c r="M138" s="5">
        <v>-83115000000</v>
      </c>
      <c r="N138" s="5">
        <v>-23726000000</v>
      </c>
      <c r="O138" s="5">
        <v>-37224000000</v>
      </c>
      <c r="P138" s="5">
        <v>-36812000000</v>
      </c>
    </row>
    <row r="139" spans="2:16" ht="15.5" x14ac:dyDescent="0.35">
      <c r="C139" t="s">
        <v>340</v>
      </c>
      <c r="O139" s="5">
        <v>3032000000</v>
      </c>
      <c r="P139" s="5">
        <v>887000000</v>
      </c>
    </row>
    <row r="140" spans="2:16" ht="15.5" x14ac:dyDescent="0.35">
      <c r="C140" t="s">
        <v>144</v>
      </c>
      <c r="D140" s="5">
        <v>-794207000000</v>
      </c>
      <c r="E140" s="5">
        <v>-302000000</v>
      </c>
      <c r="F140" s="5">
        <v>-794669000000</v>
      </c>
      <c r="G140" s="5">
        <v>-463000000</v>
      </c>
      <c r="I140" s="5">
        <v>-1987125000000</v>
      </c>
      <c r="J140" s="5">
        <v>-715844000000</v>
      </c>
      <c r="K140" s="5">
        <v>-592805000000</v>
      </c>
      <c r="L140" s="5">
        <v>-513371000000</v>
      </c>
      <c r="M140" s="5">
        <v>3157722000000</v>
      </c>
      <c r="N140" s="5">
        <v>-31950000000</v>
      </c>
      <c r="O140" s="5">
        <v>5704000000</v>
      </c>
      <c r="P140" s="5">
        <v>-51572000000</v>
      </c>
    </row>
    <row r="141" spans="2:16" ht="15.5" x14ac:dyDescent="0.35">
      <c r="C141" t="s">
        <v>145</v>
      </c>
      <c r="D141" s="5">
        <v>-304545000000</v>
      </c>
      <c r="E141" s="5">
        <v>-206464000000</v>
      </c>
      <c r="F141" s="5">
        <v>142846000000</v>
      </c>
      <c r="G141" s="5">
        <v>-205031000000</v>
      </c>
      <c r="I141" s="5">
        <v>-251727000000</v>
      </c>
      <c r="J141" s="5">
        <v>-1929255000000</v>
      </c>
      <c r="K141" s="5">
        <v>-793400000000</v>
      </c>
      <c r="L141" s="5">
        <v>-1475147000000</v>
      </c>
      <c r="M141" s="5">
        <v>-288536000000</v>
      </c>
      <c r="N141" s="5">
        <v>-105332000000</v>
      </c>
      <c r="O141" s="5">
        <v>-47481000000</v>
      </c>
      <c r="P141" s="5">
        <v>-148294000000</v>
      </c>
    </row>
    <row r="142" spans="2:16" ht="15.5" x14ac:dyDescent="0.35">
      <c r="C142" t="s">
        <v>146</v>
      </c>
      <c r="D142" s="5">
        <v>-120782000000</v>
      </c>
      <c r="E142" s="5">
        <v>-103618000000</v>
      </c>
      <c r="F142" s="5">
        <v>-262687000000</v>
      </c>
      <c r="G142" s="5">
        <v>-132912000000</v>
      </c>
      <c r="I142" s="5">
        <v>-518179000000</v>
      </c>
      <c r="J142" s="5">
        <v>-337210000000</v>
      </c>
      <c r="K142" s="5">
        <v>-455414000000</v>
      </c>
      <c r="L142" s="5">
        <v>-667034000000</v>
      </c>
      <c r="M142" s="5">
        <v>-244871000000</v>
      </c>
      <c r="N142" s="5">
        <v>-101282000000</v>
      </c>
      <c r="O142" s="5">
        <v>-41144000000</v>
      </c>
      <c r="P142" s="5">
        <v>-126643000000</v>
      </c>
    </row>
    <row r="143" spans="2:16" ht="15.5" x14ac:dyDescent="0.35">
      <c r="C143" t="s">
        <v>323</v>
      </c>
      <c r="D143" s="5">
        <v>-69826000000</v>
      </c>
      <c r="E143" s="5">
        <v>-100688000000</v>
      </c>
      <c r="F143" s="5">
        <v>-11502000000</v>
      </c>
      <c r="G143" s="5">
        <v>-61621000000</v>
      </c>
      <c r="I143" s="5">
        <v>-128016000000</v>
      </c>
      <c r="J143" s="5">
        <v>-42197000000</v>
      </c>
      <c r="K143" s="5">
        <v>-34553000000</v>
      </c>
      <c r="L143" s="5">
        <v>-61531000000</v>
      </c>
      <c r="M143" s="5">
        <v>-48162000000</v>
      </c>
      <c r="N143" s="5">
        <v>-1298000000</v>
      </c>
      <c r="O143" s="5">
        <v>-13300000000</v>
      </c>
      <c r="P143" s="5">
        <v>-35435000000</v>
      </c>
    </row>
    <row r="144" spans="2:16" ht="15.5" x14ac:dyDescent="0.35">
      <c r="C144" t="s">
        <v>399</v>
      </c>
      <c r="O144" s="5">
        <v>6654000000</v>
      </c>
    </row>
    <row r="145" spans="3:16" ht="15.5" x14ac:dyDescent="0.35">
      <c r="C145" t="s">
        <v>832</v>
      </c>
      <c r="D145" s="5">
        <v>-2621000000</v>
      </c>
      <c r="E145" s="5">
        <v>-2066000000</v>
      </c>
      <c r="F145" s="5">
        <v>-3782000000</v>
      </c>
      <c r="G145" s="5">
        <v>-4352000000</v>
      </c>
      <c r="I145" s="5">
        <v>-14998000000</v>
      </c>
      <c r="J145" s="5">
        <v>-12965000000</v>
      </c>
      <c r="K145" s="5">
        <v>-8204000000</v>
      </c>
      <c r="L145" s="5">
        <v>-8590000000</v>
      </c>
      <c r="M145" s="5">
        <v>-6107000000</v>
      </c>
      <c r="N145" s="5">
        <v>-3189000000</v>
      </c>
    </row>
    <row r="146" spans="3:16" ht="15.5" x14ac:dyDescent="0.35">
      <c r="C146" t="s">
        <v>581</v>
      </c>
      <c r="D146" s="5">
        <v>36887000000</v>
      </c>
      <c r="E146" s="5">
        <v>40549000000</v>
      </c>
      <c r="F146" s="5">
        <v>30853000000</v>
      </c>
      <c r="G146" s="5">
        <v>43633000000</v>
      </c>
      <c r="I146" s="5">
        <v>172148000000</v>
      </c>
      <c r="J146" s="5">
        <v>136347000000</v>
      </c>
      <c r="K146" s="5">
        <v>121294000000</v>
      </c>
      <c r="L146" s="5">
        <v>73800000000</v>
      </c>
      <c r="M146" s="5">
        <v>7411000000</v>
      </c>
      <c r="N146" s="5">
        <v>368000000</v>
      </c>
      <c r="O146" s="5">
        <v>112000000</v>
      </c>
      <c r="P146" s="5">
        <v>3477000000</v>
      </c>
    </row>
    <row r="147" spans="3:16" ht="15.5" x14ac:dyDescent="0.35">
      <c r="C147" t="s">
        <v>484</v>
      </c>
      <c r="D147" s="5">
        <v>-3096849000000</v>
      </c>
      <c r="E147" s="5">
        <v>-2156019000000</v>
      </c>
      <c r="F147" s="5">
        <v>-1770000000000</v>
      </c>
      <c r="G147" s="5">
        <v>-2022056000000</v>
      </c>
      <c r="I147" s="5">
        <v>-5651168000000</v>
      </c>
      <c r="J147" s="5">
        <v>-3619018000000</v>
      </c>
      <c r="K147" s="5">
        <v>-471249000000</v>
      </c>
      <c r="L147" s="5">
        <v>-808531000000</v>
      </c>
    </row>
    <row r="148" spans="3:16" ht="15.5" x14ac:dyDescent="0.35">
      <c r="C148" t="s">
        <v>833</v>
      </c>
      <c r="D148" s="5">
        <v>2948616000000</v>
      </c>
      <c r="E148" s="5">
        <v>2115245000000</v>
      </c>
      <c r="F148" s="5">
        <v>2160343000000</v>
      </c>
      <c r="G148" s="5">
        <v>1973731000000</v>
      </c>
      <c r="I148" s="5">
        <v>5883955000000</v>
      </c>
      <c r="J148" s="5">
        <v>1950229000000</v>
      </c>
      <c r="K148" s="5">
        <v>47458000000</v>
      </c>
    </row>
    <row r="149" spans="3:16" ht="15.5" x14ac:dyDescent="0.35">
      <c r="C149" t="s">
        <v>542</v>
      </c>
      <c r="D149" s="5">
        <v>-57000000</v>
      </c>
      <c r="E149" s="5">
        <v>-48000000</v>
      </c>
      <c r="F149" s="5">
        <v>-105000000</v>
      </c>
      <c r="G149" s="5">
        <v>-1536000000</v>
      </c>
      <c r="I149" s="5">
        <v>-2314000000</v>
      </c>
      <c r="J149" s="5">
        <v>-4777000000</v>
      </c>
      <c r="K149" s="5">
        <v>-7894000000</v>
      </c>
      <c r="L149" s="5">
        <v>-3522000000</v>
      </c>
      <c r="M149" s="5">
        <v>-447000000</v>
      </c>
    </row>
    <row r="150" spans="3:16" ht="15.5" x14ac:dyDescent="0.35">
      <c r="C150" t="s">
        <v>834</v>
      </c>
      <c r="O150" s="5">
        <v>-11028000000</v>
      </c>
      <c r="P150" s="5">
        <v>-1900000000</v>
      </c>
    </row>
    <row r="151" spans="3:16" ht="15.5" x14ac:dyDescent="0.35">
      <c r="C151" t="s">
        <v>153</v>
      </c>
      <c r="D151" s="5">
        <v>-794207000000</v>
      </c>
      <c r="E151" s="5">
        <v>-302000000</v>
      </c>
      <c r="F151" s="5">
        <v>-794669000000</v>
      </c>
      <c r="G151" s="5">
        <v>-463000000</v>
      </c>
      <c r="I151" s="5">
        <v>-1987125000000</v>
      </c>
      <c r="J151" s="5">
        <v>-715844000000</v>
      </c>
      <c r="K151" s="5">
        <v>-592805000000</v>
      </c>
      <c r="L151" s="5">
        <v>-513371000000</v>
      </c>
      <c r="M151" s="5">
        <v>3157722000000</v>
      </c>
      <c r="N151" s="5">
        <v>-31950000000</v>
      </c>
      <c r="O151" s="5">
        <v>5704000000</v>
      </c>
      <c r="P151" s="5">
        <v>-51572000000</v>
      </c>
    </row>
    <row r="152" spans="3:16" ht="15.5" x14ac:dyDescent="0.35">
      <c r="C152" t="s">
        <v>835</v>
      </c>
      <c r="M152" s="5">
        <v>3569667000000</v>
      </c>
    </row>
    <row r="153" spans="3:16" ht="15.5" x14ac:dyDescent="0.35">
      <c r="C153" t="s">
        <v>347</v>
      </c>
      <c r="D153" s="5">
        <v>-793520000000</v>
      </c>
      <c r="F153" s="5">
        <v>-793524000000</v>
      </c>
      <c r="I153" s="5">
        <v>-1983792000000</v>
      </c>
      <c r="J153" s="5">
        <v>-714160000000</v>
      </c>
      <c r="K153" s="5">
        <v>-555460000000</v>
      </c>
      <c r="L153" s="5">
        <v>-500007000000</v>
      </c>
      <c r="M153" s="5">
        <v>-400013000000</v>
      </c>
      <c r="P153" s="5">
        <v>-50000000000</v>
      </c>
    </row>
    <row r="154" spans="3:16" ht="15.5" x14ac:dyDescent="0.35">
      <c r="C154" t="s">
        <v>339</v>
      </c>
      <c r="K154" s="5">
        <v>-34934000000</v>
      </c>
      <c r="L154" s="5">
        <v>-9775000000</v>
      </c>
      <c r="M154" s="5">
        <v>-8551000000</v>
      </c>
      <c r="N154" s="5">
        <v>-8586000000</v>
      </c>
      <c r="O154" s="5">
        <v>-5903000000</v>
      </c>
      <c r="P154" s="5">
        <v>-17000000</v>
      </c>
    </row>
    <row r="155" spans="3:16" ht="15.5" x14ac:dyDescent="0.35">
      <c r="C155" t="s">
        <v>365</v>
      </c>
      <c r="D155" s="5">
        <v>-724000000</v>
      </c>
      <c r="E155" s="5">
        <v>-327000000</v>
      </c>
      <c r="F155" s="5">
        <v>-672000000</v>
      </c>
      <c r="G155" s="5">
        <v>-463000000</v>
      </c>
      <c r="I155" s="5">
        <v>-2410000000</v>
      </c>
      <c r="J155" s="5">
        <v>-1234000000</v>
      </c>
      <c r="K155" s="5">
        <v>-2411000000</v>
      </c>
      <c r="L155" s="5">
        <v>-3454000000</v>
      </c>
      <c r="M155" s="5">
        <v>-3127000000</v>
      </c>
      <c r="N155" s="5">
        <v>-4767000000</v>
      </c>
      <c r="O155" s="5">
        <v>-4731000000</v>
      </c>
      <c r="P155" s="5">
        <v>-730000000</v>
      </c>
    </row>
    <row r="156" spans="3:16" ht="15.5" x14ac:dyDescent="0.35">
      <c r="C156" t="s">
        <v>836</v>
      </c>
      <c r="D156" s="5">
        <v>37000000</v>
      </c>
      <c r="E156" s="5">
        <v>25000000</v>
      </c>
    </row>
    <row r="157" spans="3:16" ht="15.5" x14ac:dyDescent="0.35">
      <c r="C157" t="s">
        <v>370</v>
      </c>
    </row>
    <row r="158" spans="3:16" ht="15.5" x14ac:dyDescent="0.35">
      <c r="C158" t="s">
        <v>371</v>
      </c>
      <c r="M158" s="5">
        <v>-119000000</v>
      </c>
      <c r="N158" s="5">
        <v>-286000000</v>
      </c>
      <c r="O158" s="5">
        <v>-286000000</v>
      </c>
      <c r="P158" s="5">
        <v>-2513000000</v>
      </c>
    </row>
    <row r="159" spans="3:16" ht="15.5" x14ac:dyDescent="0.35">
      <c r="C159" t="s">
        <v>837</v>
      </c>
    </row>
    <row r="160" spans="3:16" ht="15.5" x14ac:dyDescent="0.35">
      <c r="C160" t="s">
        <v>512</v>
      </c>
      <c r="F160" s="5">
        <v>-473000000</v>
      </c>
      <c r="I160" s="5">
        <v>-923000000</v>
      </c>
      <c r="J160" s="5">
        <v>-450000000</v>
      </c>
      <c r="L160" s="5">
        <v>-135000000</v>
      </c>
      <c r="M160" s="5">
        <v>-135000000</v>
      </c>
    </row>
    <row r="161" spans="2:16" ht="15.5" x14ac:dyDescent="0.35">
      <c r="C161" t="s">
        <v>528</v>
      </c>
      <c r="N161" s="5">
        <v>-18311000000</v>
      </c>
      <c r="O161" s="5">
        <v>16624000000</v>
      </c>
      <c r="P161" s="5">
        <v>1688000000</v>
      </c>
    </row>
    <row r="162" spans="2:16" ht="15.5" x14ac:dyDescent="0.35">
      <c r="C162" t="s">
        <v>163</v>
      </c>
      <c r="D162" s="5">
        <v>-746967000000</v>
      </c>
      <c r="E162" s="5">
        <v>357105000000</v>
      </c>
      <c r="F162" s="5">
        <v>-266783000000</v>
      </c>
      <c r="G162" s="5">
        <v>411229000000</v>
      </c>
      <c r="I162" s="5">
        <v>-332436000000</v>
      </c>
      <c r="J162" s="5">
        <v>-917040000000</v>
      </c>
      <c r="K162" s="5">
        <v>38111000000</v>
      </c>
      <c r="L162" s="5">
        <v>-1502556000000</v>
      </c>
      <c r="M162" s="5">
        <v>3594835000000</v>
      </c>
      <c r="N162" s="5">
        <v>61603000000</v>
      </c>
      <c r="O162" s="5">
        <v>7090000000</v>
      </c>
      <c r="P162" s="5">
        <v>-92372000000</v>
      </c>
    </row>
    <row r="163" spans="2:16" ht="15.5" x14ac:dyDescent="0.35">
      <c r="C163" t="s">
        <v>831</v>
      </c>
      <c r="O163" s="5">
        <v>-491000000</v>
      </c>
      <c r="P163" s="5">
        <v>483000000</v>
      </c>
    </row>
    <row r="164" spans="2:16" ht="15.5" x14ac:dyDescent="0.35">
      <c r="C164" t="s">
        <v>164</v>
      </c>
      <c r="E164" s="5">
        <v>947920000000</v>
      </c>
      <c r="I164" s="5">
        <v>1280356000000</v>
      </c>
      <c r="J164" s="5">
        <v>2197396000000</v>
      </c>
      <c r="K164" s="5">
        <v>2159285000000</v>
      </c>
      <c r="L164" s="5">
        <v>3661841000000</v>
      </c>
      <c r="M164" s="5">
        <v>67006000000</v>
      </c>
      <c r="N164" s="5">
        <v>5403000000</v>
      </c>
      <c r="O164" s="5">
        <v>-1196000000</v>
      </c>
      <c r="P164" s="5">
        <v>90693000000</v>
      </c>
    </row>
    <row r="165" spans="2:16" ht="15.5" x14ac:dyDescent="0.35">
      <c r="C165" t="s">
        <v>166</v>
      </c>
      <c r="D165" s="5">
        <v>-746967000000</v>
      </c>
      <c r="E165" s="5">
        <v>1305025000000</v>
      </c>
      <c r="F165" s="5">
        <v>-266783000000</v>
      </c>
      <c r="G165" s="5">
        <v>411229000000</v>
      </c>
      <c r="I165" s="5">
        <v>947920000000</v>
      </c>
      <c r="J165" s="5">
        <v>1280356000000</v>
      </c>
      <c r="K165" s="5">
        <v>2197396000000</v>
      </c>
      <c r="L165" s="5">
        <v>2159285000000</v>
      </c>
      <c r="M165" s="5">
        <v>3661841000000</v>
      </c>
      <c r="N165" s="5">
        <v>67006000000</v>
      </c>
      <c r="O165" s="5">
        <v>5403000000</v>
      </c>
      <c r="P165" s="5">
        <v>-1196000000</v>
      </c>
    </row>
    <row r="167" spans="2:16" ht="15.5" x14ac:dyDescent="0.35">
      <c r="B167" t="s">
        <v>167</v>
      </c>
      <c r="C167" t="s">
        <v>12</v>
      </c>
      <c r="D167" s="5">
        <v>7930000000</v>
      </c>
      <c r="E167" s="5">
        <v>7930000000</v>
      </c>
      <c r="F167" s="5">
        <v>7930000000</v>
      </c>
      <c r="G167" s="5">
        <v>7930000000</v>
      </c>
      <c r="I167" s="5">
        <v>7930000000</v>
      </c>
      <c r="J167" s="5">
        <v>7930000000</v>
      </c>
      <c r="K167" s="5">
        <v>7930000000</v>
      </c>
      <c r="L167" s="5">
        <v>7930000000</v>
      </c>
      <c r="M167" s="5">
        <v>7930000000</v>
      </c>
      <c r="N167" s="5">
        <v>670000000</v>
      </c>
      <c r="O167" s="5">
        <v>670000000</v>
      </c>
      <c r="P167" s="5">
        <v>670000000</v>
      </c>
    </row>
    <row r="168" spans="2:16" ht="15.5" x14ac:dyDescent="0.35">
      <c r="C168" t="s">
        <v>168</v>
      </c>
      <c r="D168" s="6">
        <v>77.7</v>
      </c>
      <c r="E168" s="6">
        <v>69.95</v>
      </c>
      <c r="F168" s="6">
        <v>54.42</v>
      </c>
      <c r="G168" s="6">
        <v>76.53</v>
      </c>
    </row>
    <row r="169" spans="2:16" ht="15.5" x14ac:dyDescent="0.35">
      <c r="C169" t="s">
        <v>169</v>
      </c>
      <c r="D169" s="6">
        <v>57.27</v>
      </c>
      <c r="E169" s="6">
        <v>62.04</v>
      </c>
      <c r="F169" s="6">
        <v>103.82</v>
      </c>
      <c r="G169" s="6">
        <v>60.11</v>
      </c>
    </row>
    <row r="170" spans="2:16" ht="15.5" x14ac:dyDescent="0.35">
      <c r="C170" t="s">
        <v>63</v>
      </c>
      <c r="D170" s="6">
        <v>10.56</v>
      </c>
      <c r="E170" s="6">
        <v>11.05</v>
      </c>
      <c r="F170" s="6">
        <v>15.73</v>
      </c>
      <c r="G170" s="6">
        <v>13.39</v>
      </c>
    </row>
    <row r="171" spans="2:16" ht="15.5" x14ac:dyDescent="0.35">
      <c r="C171" t="s">
        <v>170</v>
      </c>
      <c r="D171" s="5">
        <v>672870000000</v>
      </c>
      <c r="E171" s="5">
        <v>687760000000</v>
      </c>
      <c r="F171" s="6">
        <v>528570000000.00006</v>
      </c>
      <c r="G171" s="5">
        <v>715780000000</v>
      </c>
    </row>
    <row r="172" spans="2:16" ht="15.5" x14ac:dyDescent="0.35">
      <c r="C172" t="s">
        <v>171</v>
      </c>
      <c r="D172" s="6">
        <v>6.6699999999999995E-2</v>
      </c>
      <c r="E172" s="6">
        <v>5.8600000000000006E-2</v>
      </c>
      <c r="F172" s="6">
        <v>4.9400000000000006E-2</v>
      </c>
      <c r="G172" s="6">
        <v>6.8000000000000005E-2</v>
      </c>
    </row>
    <row r="173" spans="2:16" ht="15.5" x14ac:dyDescent="0.35">
      <c r="C173" t="s">
        <v>172</v>
      </c>
      <c r="D173" s="6">
        <v>8.6099999999999996E-2</v>
      </c>
      <c r="E173" s="6">
        <v>7.5600000000000001E-2</v>
      </c>
      <c r="F173" s="6">
        <v>6.3600000000000004E-2</v>
      </c>
      <c r="G173" s="6">
        <v>8.48E-2</v>
      </c>
    </row>
    <row r="174" spans="2:16" ht="15.5" x14ac:dyDescent="0.35">
      <c r="C174" t="s">
        <v>173</v>
      </c>
      <c r="D174" s="6">
        <v>8.3599999999999994E-2</v>
      </c>
      <c r="E174" s="6">
        <v>8.8100000000000012E-2</v>
      </c>
      <c r="F174" s="6">
        <v>6.7000000000000004E-2</v>
      </c>
      <c r="G174" s="6">
        <v>9.5600000000000004E-2</v>
      </c>
    </row>
    <row r="175" spans="2:16" ht="15.5" x14ac:dyDescent="0.35">
      <c r="C175" t="s">
        <v>174</v>
      </c>
      <c r="D175" s="6">
        <v>847.01</v>
      </c>
      <c r="E175" s="6">
        <v>1917.72</v>
      </c>
      <c r="F175" s="6">
        <v>629.38</v>
      </c>
      <c r="G175" s="6">
        <v>1428.14</v>
      </c>
    </row>
    <row r="176" spans="2:16" ht="15.5" x14ac:dyDescent="0.35">
      <c r="C176" t="s">
        <v>175</v>
      </c>
      <c r="D176" s="5">
        <v>7163000000000</v>
      </c>
      <c r="E176" s="5">
        <v>7340000000000</v>
      </c>
      <c r="F176" s="5">
        <v>6785000000000</v>
      </c>
      <c r="G176" s="5">
        <v>7163000000000</v>
      </c>
    </row>
    <row r="177" spans="3:16" ht="15.5" x14ac:dyDescent="0.35">
      <c r="C177" t="s">
        <v>176</v>
      </c>
      <c r="D177" s="6">
        <v>4.93</v>
      </c>
      <c r="E177" s="6">
        <v>4.6900000000000004</v>
      </c>
      <c r="F177" s="6">
        <v>6.61</v>
      </c>
      <c r="G177" s="6">
        <v>5.0999999999999996</v>
      </c>
    </row>
    <row r="178" spans="3:16" ht="15.5" x14ac:dyDescent="0.35">
      <c r="C178" t="s">
        <v>177</v>
      </c>
      <c r="D178" s="6">
        <v>902.7</v>
      </c>
      <c r="E178" s="5">
        <v>925</v>
      </c>
      <c r="F178" s="6">
        <v>855.05</v>
      </c>
      <c r="G178" s="6">
        <v>902.72</v>
      </c>
    </row>
    <row r="179" spans="3:16" ht="15.5" x14ac:dyDescent="0.35">
      <c r="C179" t="s">
        <v>178</v>
      </c>
      <c r="D179" s="6">
        <v>4.93</v>
      </c>
      <c r="E179" s="6">
        <v>4.6900000000000004</v>
      </c>
      <c r="F179" s="6">
        <v>6.61</v>
      </c>
      <c r="G179" s="6">
        <v>5.0999999999999996</v>
      </c>
    </row>
    <row r="180" spans="3:16" ht="15.5" x14ac:dyDescent="0.35">
      <c r="C180" t="s">
        <v>179</v>
      </c>
      <c r="D180" s="6">
        <v>902.7</v>
      </c>
      <c r="E180" s="5">
        <v>925</v>
      </c>
      <c r="F180" s="6">
        <v>855.05</v>
      </c>
      <c r="G180" s="6">
        <v>902.72</v>
      </c>
    </row>
    <row r="181" spans="3:16" ht="15.5" x14ac:dyDescent="0.35">
      <c r="C181" t="s">
        <v>180</v>
      </c>
    </row>
    <row r="182" spans="3:16" ht="15.5" x14ac:dyDescent="0.35">
      <c r="C182" t="s">
        <v>181</v>
      </c>
    </row>
    <row r="183" spans="3:16" ht="15.5" x14ac:dyDescent="0.35">
      <c r="C183" t="s">
        <v>182</v>
      </c>
      <c r="D183" s="5">
        <v>7163000000000</v>
      </c>
      <c r="E183" s="5">
        <v>7340000000000</v>
      </c>
      <c r="F183" s="5">
        <v>6785000000000</v>
      </c>
      <c r="G183" s="5">
        <v>7163000000000</v>
      </c>
    </row>
    <row r="184" spans="3:16" ht="15.5" x14ac:dyDescent="0.35">
      <c r="C184" t="s">
        <v>24</v>
      </c>
    </row>
    <row r="185" spans="3:16" ht="15.5" x14ac:dyDescent="0.35">
      <c r="C185" t="s">
        <v>21</v>
      </c>
      <c r="D185" s="5">
        <v>-558000000000</v>
      </c>
      <c r="E185" s="5">
        <v>-1305000000000</v>
      </c>
      <c r="F185" s="5">
        <v>-948000000000</v>
      </c>
      <c r="G185" s="5">
        <v>-1215000000000</v>
      </c>
    </row>
    <row r="186" spans="3:16" ht="15.5" x14ac:dyDescent="0.35">
      <c r="C186" t="s">
        <v>183</v>
      </c>
      <c r="D186" s="5">
        <v>2066000000000</v>
      </c>
      <c r="E186" s="5">
        <v>2571000000000</v>
      </c>
      <c r="F186" s="5">
        <v>2310000000000</v>
      </c>
      <c r="G186" s="5">
        <v>2922000000000</v>
      </c>
    </row>
    <row r="187" spans="3:16" ht="15.5" x14ac:dyDescent="0.35">
      <c r="C187" t="s">
        <v>184</v>
      </c>
      <c r="D187" s="5">
        <v>352000000000</v>
      </c>
      <c r="E187" s="5">
        <v>564000000000</v>
      </c>
      <c r="F187" s="5">
        <v>385000000000</v>
      </c>
      <c r="G187" s="5">
        <v>617000000000</v>
      </c>
    </row>
    <row r="188" spans="3:16" ht="15.5" x14ac:dyDescent="0.35">
      <c r="C188" t="s">
        <v>185</v>
      </c>
      <c r="D188" s="5">
        <v>-191000000000</v>
      </c>
      <c r="E188" s="5">
        <v>-204000000000</v>
      </c>
      <c r="F188" s="5">
        <v>-274000000000</v>
      </c>
      <c r="G188" s="5">
        <v>-195000000000</v>
      </c>
    </row>
    <row r="189" spans="3:16" ht="15.5" x14ac:dyDescent="0.35">
      <c r="C189" t="s">
        <v>13</v>
      </c>
      <c r="D189" s="5">
        <v>161000000000</v>
      </c>
      <c r="E189" s="5">
        <v>360000000000</v>
      </c>
      <c r="F189" s="5">
        <v>111000000000</v>
      </c>
      <c r="G189" s="5">
        <v>422000000000</v>
      </c>
    </row>
    <row r="190" spans="3:16" ht="15.5" x14ac:dyDescent="0.35">
      <c r="C190" t="s">
        <v>16</v>
      </c>
      <c r="D190" s="6">
        <v>20.309999999999999</v>
      </c>
      <c r="E190" s="6">
        <v>45.32</v>
      </c>
      <c r="F190" s="6">
        <v>13.97</v>
      </c>
      <c r="G190" s="6">
        <v>53.21</v>
      </c>
    </row>
    <row r="191" spans="3:16" ht="15.5" x14ac:dyDescent="0.35">
      <c r="C191" t="s">
        <v>48</v>
      </c>
      <c r="I191" s="6">
        <v>256.2</v>
      </c>
      <c r="J191" s="6">
        <v>191.48</v>
      </c>
      <c r="K191" s="6">
        <v>156.49</v>
      </c>
      <c r="L191" s="6">
        <v>133.66</v>
      </c>
      <c r="M191" s="6">
        <v>99.59</v>
      </c>
      <c r="N191" s="6">
        <v>262.44</v>
      </c>
      <c r="O191" s="6">
        <v>160.19999999999999</v>
      </c>
      <c r="P191" s="6">
        <v>124.32</v>
      </c>
    </row>
    <row r="192" spans="3:16" ht="15.5" x14ac:dyDescent="0.35">
      <c r="C192" t="s">
        <v>62</v>
      </c>
      <c r="I192" s="6">
        <v>22.05</v>
      </c>
      <c r="J192" s="6">
        <v>28.2</v>
      </c>
      <c r="K192" s="6">
        <v>25.62</v>
      </c>
      <c r="L192" s="6">
        <v>31.8</v>
      </c>
      <c r="M192" s="6">
        <v>34.14</v>
      </c>
      <c r="N192" s="5">
        <v>0</v>
      </c>
      <c r="O192" s="5">
        <v>0</v>
      </c>
      <c r="P192" s="5">
        <v>0</v>
      </c>
    </row>
    <row r="193" spans="3:16" ht="15.5" x14ac:dyDescent="0.35">
      <c r="C193" t="s">
        <v>65</v>
      </c>
      <c r="I193" s="6">
        <v>4.18</v>
      </c>
      <c r="J193" s="6">
        <v>4.75</v>
      </c>
      <c r="K193" s="6">
        <v>4.09</v>
      </c>
      <c r="L193" s="6">
        <v>5.29</v>
      </c>
      <c r="M193" s="6">
        <v>6.59</v>
      </c>
      <c r="N193" s="5">
        <v>0</v>
      </c>
      <c r="O193" s="5">
        <v>0</v>
      </c>
      <c r="P193" s="5">
        <v>0</v>
      </c>
    </row>
    <row r="194" spans="3:16" ht="15.5" x14ac:dyDescent="0.35">
      <c r="C194" t="s">
        <v>186</v>
      </c>
      <c r="I194" s="5">
        <v>2486190000000</v>
      </c>
      <c r="J194" s="5">
        <v>1864090000000</v>
      </c>
      <c r="K194" s="5">
        <v>1584820000000</v>
      </c>
      <c r="L194" s="5">
        <v>1352220000000</v>
      </c>
      <c r="M194" s="5">
        <v>1072060000000</v>
      </c>
      <c r="N194" s="5">
        <v>292180000000</v>
      </c>
      <c r="O194" s="5">
        <v>181150000000</v>
      </c>
      <c r="P194" s="5">
        <v>138840000000</v>
      </c>
    </row>
    <row r="195" spans="3:16" ht="15.5" x14ac:dyDescent="0.35">
      <c r="C195" t="s">
        <v>187</v>
      </c>
      <c r="I195" s="6">
        <v>0.23260000000000003</v>
      </c>
      <c r="J195" s="6">
        <v>0.1855</v>
      </c>
      <c r="K195" s="6">
        <v>0.17620000000000002</v>
      </c>
      <c r="L195" s="6">
        <v>0.1704</v>
      </c>
      <c r="M195" s="6">
        <v>0.14099999999999999</v>
      </c>
      <c r="N195" s="6">
        <v>0.16289999999999999</v>
      </c>
      <c r="O195" s="6">
        <v>0.13250000000000001</v>
      </c>
      <c r="P195" s="6">
        <v>0.12710000000000002</v>
      </c>
    </row>
    <row r="196" spans="3:16" ht="15.5" x14ac:dyDescent="0.35">
      <c r="C196" t="s">
        <v>188</v>
      </c>
      <c r="I196" s="6">
        <v>0.29960000000000003</v>
      </c>
      <c r="J196" s="6">
        <v>0.22500000000000001</v>
      </c>
      <c r="K196" s="6">
        <v>0.20899999999999999</v>
      </c>
      <c r="L196" s="6">
        <v>0.20170000000000002</v>
      </c>
      <c r="M196" s="6">
        <v>0.16820000000000002</v>
      </c>
      <c r="N196" s="6">
        <v>0.24100000000000002</v>
      </c>
      <c r="O196" s="6">
        <v>0.19339999999999999</v>
      </c>
      <c r="P196" s="6">
        <v>0.18559999999999999</v>
      </c>
    </row>
    <row r="197" spans="3:16" ht="15.5" x14ac:dyDescent="0.35">
      <c r="C197" t="s">
        <v>189</v>
      </c>
      <c r="I197" s="6">
        <v>0.33210000000000001</v>
      </c>
      <c r="J197" s="6">
        <v>0.26129999999999998</v>
      </c>
      <c r="K197" s="6">
        <v>0.25280000000000002</v>
      </c>
      <c r="L197" s="6">
        <v>0.2495</v>
      </c>
      <c r="M197" s="6">
        <v>0.3614</v>
      </c>
      <c r="N197" s="6">
        <v>0.32650000000000001</v>
      </c>
      <c r="O197" s="6">
        <v>0.26079999999999998</v>
      </c>
      <c r="P197" s="6">
        <v>0.46649999999999997</v>
      </c>
    </row>
    <row r="198" spans="3:16" ht="15.5" x14ac:dyDescent="0.35">
      <c r="C198" t="s">
        <v>190</v>
      </c>
      <c r="I198" s="6">
        <v>911.94</v>
      </c>
      <c r="J198" s="6">
        <v>1245.76</v>
      </c>
      <c r="K198" s="6">
        <v>201.23</v>
      </c>
      <c r="L198" s="6">
        <v>335.35</v>
      </c>
      <c r="M198" s="6">
        <v>321.62</v>
      </c>
      <c r="N198" s="6">
        <v>48.36</v>
      </c>
      <c r="O198" s="6">
        <v>30.62</v>
      </c>
      <c r="P198" s="6">
        <v>152.30000000000001</v>
      </c>
    </row>
    <row r="199" spans="3:16" ht="15.5" x14ac:dyDescent="0.35">
      <c r="C199" t="s">
        <v>59</v>
      </c>
      <c r="I199" s="6">
        <v>6.61</v>
      </c>
      <c r="J199" s="6">
        <v>6.35</v>
      </c>
      <c r="K199" s="6">
        <v>5.36</v>
      </c>
      <c r="L199" s="6">
        <v>6.41</v>
      </c>
      <c r="M199" s="6">
        <v>5.74</v>
      </c>
      <c r="N199" s="5">
        <v>0</v>
      </c>
      <c r="O199" s="5">
        <v>0</v>
      </c>
      <c r="P199" s="5">
        <v>0</v>
      </c>
    </row>
    <row r="200" spans="3:16" ht="15.5" x14ac:dyDescent="0.35">
      <c r="C200" t="s">
        <v>56</v>
      </c>
      <c r="I200" s="6">
        <v>855.05</v>
      </c>
      <c r="J200" s="6">
        <v>850.94</v>
      </c>
      <c r="K200" s="6">
        <v>748.76</v>
      </c>
      <c r="L200" s="6">
        <v>662.69</v>
      </c>
      <c r="M200" s="6">
        <v>591.94000000000005</v>
      </c>
      <c r="N200" s="6">
        <v>1088.82</v>
      </c>
      <c r="O200" s="6">
        <v>828.42</v>
      </c>
      <c r="P200" s="6">
        <v>669.7</v>
      </c>
    </row>
    <row r="201" spans="3:16" ht="15.5" x14ac:dyDescent="0.35">
      <c r="C201" t="s">
        <v>191</v>
      </c>
      <c r="I201" s="6">
        <v>6.61</v>
      </c>
      <c r="J201" s="6">
        <v>6.35</v>
      </c>
      <c r="K201" s="6">
        <v>5.36</v>
      </c>
      <c r="L201" s="6">
        <v>6.41</v>
      </c>
      <c r="M201" s="6">
        <v>5.74</v>
      </c>
      <c r="N201" s="5">
        <v>0</v>
      </c>
      <c r="O201" s="5">
        <v>0</v>
      </c>
      <c r="P201" s="5">
        <v>0</v>
      </c>
    </row>
    <row r="202" spans="3:16" ht="15.5" x14ac:dyDescent="0.35">
      <c r="C202" t="s">
        <v>192</v>
      </c>
      <c r="I202" s="6">
        <v>855.05</v>
      </c>
      <c r="J202" s="6">
        <v>850.94</v>
      </c>
      <c r="K202" s="6">
        <v>748.76</v>
      </c>
      <c r="L202" s="6">
        <v>662.69</v>
      </c>
      <c r="M202" s="6">
        <v>591.94000000000005</v>
      </c>
      <c r="N202" s="6">
        <v>1088.82</v>
      </c>
      <c r="O202" s="6">
        <v>828.42</v>
      </c>
      <c r="P202" s="6">
        <v>669.7</v>
      </c>
    </row>
    <row r="203" spans="3:16" ht="15.5" x14ac:dyDescent="0.35">
      <c r="C203" t="s">
        <v>193</v>
      </c>
      <c r="L203" s="5">
        <v>11000000000</v>
      </c>
      <c r="M203" s="5">
        <v>9000000000</v>
      </c>
      <c r="N203" s="5">
        <v>9000000000</v>
      </c>
      <c r="O203" s="5">
        <v>27000000000</v>
      </c>
      <c r="P203" s="5">
        <v>20000000000</v>
      </c>
    </row>
    <row r="204" spans="3:16" ht="15.5" x14ac:dyDescent="0.35">
      <c r="C204" t="s">
        <v>194</v>
      </c>
      <c r="L204" s="5">
        <v>24000000000</v>
      </c>
      <c r="M204" s="5">
        <v>33000000000</v>
      </c>
      <c r="N204" s="5">
        <v>41000000000</v>
      </c>
      <c r="O204" s="5">
        <v>45000000000</v>
      </c>
      <c r="P204" s="5">
        <v>0</v>
      </c>
    </row>
    <row r="205" spans="3:16" ht="15.5" x14ac:dyDescent="0.35">
      <c r="C205" t="s">
        <v>26</v>
      </c>
      <c r="L205" s="5">
        <v>35000000000</v>
      </c>
      <c r="M205" s="5">
        <v>42000000000</v>
      </c>
      <c r="N205" s="5">
        <v>50000000000</v>
      </c>
      <c r="O205" s="5">
        <v>72000000000</v>
      </c>
      <c r="P205" s="5">
        <v>20000000000</v>
      </c>
    </row>
    <row r="206" spans="3:16" ht="15.5" x14ac:dyDescent="0.35">
      <c r="C206" t="s">
        <v>23</v>
      </c>
      <c r="I206" s="5">
        <v>-948000000000</v>
      </c>
      <c r="J206" s="5">
        <v>-1280000000000</v>
      </c>
      <c r="K206" s="5">
        <v>-2197000000000</v>
      </c>
      <c r="L206" s="5">
        <v>-2125000000000</v>
      </c>
      <c r="M206" s="5">
        <v>-3620000000000</v>
      </c>
      <c r="N206" s="5">
        <v>-17000000000</v>
      </c>
      <c r="O206" s="5">
        <v>51000000000</v>
      </c>
      <c r="P206" s="5">
        <v>2000000000</v>
      </c>
    </row>
    <row r="207" spans="3:16" ht="15.5" x14ac:dyDescent="0.35">
      <c r="C207" t="s">
        <v>195</v>
      </c>
      <c r="I207" s="5">
        <v>2310000000000</v>
      </c>
      <c r="J207" s="5">
        <v>3004000000000</v>
      </c>
      <c r="K207" s="5">
        <v>3478000000000</v>
      </c>
      <c r="L207" s="5">
        <v>3109000000000</v>
      </c>
      <c r="M207" s="5">
        <v>3987000000000</v>
      </c>
      <c r="N207" s="5">
        <v>281000000000</v>
      </c>
      <c r="O207" s="5">
        <v>160000000000</v>
      </c>
      <c r="P207" s="5">
        <v>111000000000</v>
      </c>
    </row>
    <row r="208" spans="3:16" ht="15.5" x14ac:dyDescent="0.35">
      <c r="C208" t="s">
        <v>196</v>
      </c>
      <c r="I208" s="5">
        <v>1906000000000</v>
      </c>
      <c r="J208" s="5">
        <v>1728000000000</v>
      </c>
      <c r="K208" s="5">
        <v>1424000000000</v>
      </c>
      <c r="L208" s="5">
        <v>486000000000</v>
      </c>
      <c r="M208" s="5">
        <v>726000000000</v>
      </c>
      <c r="N208" s="5">
        <v>199000000000</v>
      </c>
      <c r="O208" s="5">
        <v>49000000000</v>
      </c>
      <c r="P208" s="5">
        <v>107000000000</v>
      </c>
    </row>
    <row r="209" spans="2:16" ht="15.5" x14ac:dyDescent="0.35">
      <c r="C209" t="s">
        <v>197</v>
      </c>
      <c r="I209" s="5">
        <v>-646000000000</v>
      </c>
      <c r="J209" s="5">
        <v>-379000000000</v>
      </c>
      <c r="K209" s="5">
        <v>-490000000000</v>
      </c>
      <c r="L209" s="5">
        <v>-729000000000</v>
      </c>
      <c r="M209" s="5">
        <v>-293000000000</v>
      </c>
      <c r="N209" s="5">
        <v>-103000000000</v>
      </c>
      <c r="O209" s="5">
        <v>-54000000000</v>
      </c>
      <c r="P209" s="5">
        <v>-162000000000</v>
      </c>
    </row>
    <row r="210" spans="2:16" ht="15.5" x14ac:dyDescent="0.35">
      <c r="C210" t="s">
        <v>15</v>
      </c>
      <c r="I210" s="5">
        <v>1260000000000</v>
      </c>
      <c r="J210" s="5">
        <v>1349000000000</v>
      </c>
      <c r="K210" s="5">
        <v>934000000000</v>
      </c>
      <c r="L210" s="5">
        <v>-243000000000</v>
      </c>
      <c r="M210" s="5">
        <v>433000000000</v>
      </c>
      <c r="N210" s="5">
        <v>96000000000</v>
      </c>
      <c r="O210" s="5">
        <v>-6000000000</v>
      </c>
      <c r="P210" s="5">
        <v>-55000000000</v>
      </c>
    </row>
    <row r="211" spans="2:16" ht="15.5" x14ac:dyDescent="0.35">
      <c r="C211" t="s">
        <v>17</v>
      </c>
      <c r="I211" s="6">
        <v>158.82</v>
      </c>
      <c r="J211" s="6">
        <v>169.97</v>
      </c>
      <c r="K211" s="6">
        <v>117.76</v>
      </c>
      <c r="L211" s="6">
        <v>-30.58</v>
      </c>
      <c r="M211" s="6">
        <v>54.52</v>
      </c>
      <c r="N211" s="6">
        <v>142.79</v>
      </c>
      <c r="O211" s="6">
        <v>-8.27</v>
      </c>
      <c r="P211" s="6">
        <v>-80.930000000000007</v>
      </c>
    </row>
    <row r="213" spans="2:16" ht="15.5" x14ac:dyDescent="0.35">
      <c r="B213" t="s">
        <v>198</v>
      </c>
      <c r="C213" t="s">
        <v>199</v>
      </c>
      <c r="D213" s="5">
        <v>617000000000</v>
      </c>
      <c r="E213" s="5">
        <v>555000000000</v>
      </c>
      <c r="F213" s="5">
        <v>432000000000</v>
      </c>
      <c r="G213" s="5">
        <v>607000000000</v>
      </c>
      <c r="H213" s="5">
        <v>2343000000000</v>
      </c>
      <c r="I213" s="5">
        <v>2033000000000</v>
      </c>
      <c r="J213" s="5">
        <v>1519000000000</v>
      </c>
      <c r="K213" s="5">
        <v>1242000000000</v>
      </c>
      <c r="L213" s="5">
        <v>1061000000000</v>
      </c>
      <c r="M213" s="5">
        <v>790000000000</v>
      </c>
      <c r="N213" s="5">
        <v>177000000000</v>
      </c>
      <c r="O213" s="5">
        <v>108000000000</v>
      </c>
      <c r="P213" s="5">
        <v>84000000000</v>
      </c>
    </row>
    <row r="214" spans="2:16" ht="15.5" x14ac:dyDescent="0.35">
      <c r="C214" t="s">
        <v>381</v>
      </c>
      <c r="H214" s="5">
        <v>200</v>
      </c>
      <c r="I214" s="5">
        <v>200</v>
      </c>
      <c r="J214" s="5">
        <v>150</v>
      </c>
      <c r="K214" s="5">
        <v>90</v>
      </c>
      <c r="L214" s="5">
        <v>70</v>
      </c>
      <c r="M214" s="6">
        <v>63.01</v>
      </c>
    </row>
    <row r="215" spans="2:16" ht="15.5" x14ac:dyDescent="0.35">
      <c r="C215" t="s">
        <v>67</v>
      </c>
      <c r="H215" s="6">
        <v>0.67730000000000001</v>
      </c>
      <c r="I215" s="6">
        <v>0.78069999999999995</v>
      </c>
      <c r="J215" s="6">
        <v>0.78339999999999999</v>
      </c>
      <c r="K215" s="6">
        <v>0.57509999999999994</v>
      </c>
      <c r="L215" s="6">
        <v>0.52369999999999994</v>
      </c>
      <c r="M215" s="6">
        <v>0.63270000000000004</v>
      </c>
    </row>
    <row r="216" spans="2:16" ht="15.5" x14ac:dyDescent="0.35">
      <c r="C216" t="s">
        <v>382</v>
      </c>
      <c r="H216" s="6">
        <v>4.8300000000000003E-2</v>
      </c>
      <c r="I216" s="6">
        <v>4.2999999999999997E-2</v>
      </c>
      <c r="J216" s="6">
        <v>3.1099999999999999E-2</v>
      </c>
      <c r="K216" s="6">
        <v>1.83E-2</v>
      </c>
      <c r="L216" s="6">
        <v>1.4999999999999999E-2</v>
      </c>
      <c r="M216" s="6">
        <v>1.6399999999999998E-2</v>
      </c>
    </row>
    <row r="217" spans="2:16" ht="15.5" x14ac:dyDescent="0.35">
      <c r="C217" t="s">
        <v>47</v>
      </c>
      <c r="D217" s="6">
        <v>77.7</v>
      </c>
      <c r="E217" s="6">
        <v>69.95</v>
      </c>
      <c r="F217" s="6">
        <v>54.42</v>
      </c>
      <c r="G217" s="6">
        <v>76.53</v>
      </c>
      <c r="H217" s="6">
        <v>295.3</v>
      </c>
      <c r="I217" s="6">
        <v>256.2</v>
      </c>
      <c r="J217" s="6">
        <v>191.48</v>
      </c>
      <c r="K217" s="6">
        <v>156.49</v>
      </c>
      <c r="L217" s="6">
        <v>133.66</v>
      </c>
      <c r="M217" s="6">
        <v>99.59</v>
      </c>
      <c r="N217" s="6">
        <v>22.31</v>
      </c>
      <c r="O217" s="6">
        <v>13.62</v>
      </c>
      <c r="P217" s="6">
        <v>10.57</v>
      </c>
    </row>
    <row r="218" spans="2:16" ht="15.5" x14ac:dyDescent="0.35">
      <c r="C218" t="s">
        <v>69</v>
      </c>
      <c r="H218" s="5">
        <v>200</v>
      </c>
      <c r="I218" s="5">
        <v>200</v>
      </c>
      <c r="J218" s="5">
        <v>150</v>
      </c>
      <c r="K218" s="5">
        <v>90</v>
      </c>
      <c r="L218" s="5">
        <v>70</v>
      </c>
      <c r="M218" s="6">
        <v>63.01</v>
      </c>
    </row>
    <row r="219" spans="2:16" ht="15.5" x14ac:dyDescent="0.35">
      <c r="C219" t="s">
        <v>383</v>
      </c>
      <c r="H219" s="6">
        <v>0.67730000000000001</v>
      </c>
      <c r="I219" s="6">
        <v>0.78069999999999995</v>
      </c>
      <c r="J219" s="6">
        <v>0.78339999999999999</v>
      </c>
      <c r="K219" s="6">
        <v>0.57509999999999994</v>
      </c>
      <c r="L219" s="6">
        <v>0.52369999999999994</v>
      </c>
      <c r="M219" s="6">
        <v>0.63270000000000004</v>
      </c>
    </row>
    <row r="220" spans="2:16" ht="15.5" x14ac:dyDescent="0.35">
      <c r="C220" t="s">
        <v>384</v>
      </c>
      <c r="H220" s="6">
        <v>4.8300000000000003E-2</v>
      </c>
      <c r="I220" s="6">
        <v>4.2999999999999997E-2</v>
      </c>
      <c r="J220" s="6">
        <v>3.1099999999999999E-2</v>
      </c>
      <c r="K220" s="6">
        <v>1.83E-2</v>
      </c>
      <c r="L220" s="6">
        <v>1.4999999999999999E-2</v>
      </c>
      <c r="M220" s="6">
        <v>1.6399999999999998E-2</v>
      </c>
    </row>
    <row r="221" spans="2:16" ht="15.5" x14ac:dyDescent="0.35">
      <c r="C221" t="s">
        <v>200</v>
      </c>
      <c r="D221" s="5">
        <v>3344000000000</v>
      </c>
      <c r="E221" s="5">
        <v>3117000000000</v>
      </c>
      <c r="F221" s="5">
        <v>2851000000000</v>
      </c>
      <c r="G221" s="5">
        <v>2725000000000</v>
      </c>
      <c r="H221" s="5">
        <v>12922000000000</v>
      </c>
      <c r="I221" s="5">
        <v>10724000000000</v>
      </c>
      <c r="J221" s="5">
        <v>9026000000000</v>
      </c>
      <c r="K221" s="5">
        <v>7773000000000</v>
      </c>
      <c r="L221" s="5">
        <v>6378000000000</v>
      </c>
      <c r="M221" s="5">
        <v>4096000000000</v>
      </c>
      <c r="N221" s="5">
        <v>1862000000000</v>
      </c>
      <c r="O221" s="5">
        <v>1391000000000</v>
      </c>
      <c r="P221" s="5">
        <v>1087000000000</v>
      </c>
    </row>
    <row r="222" spans="2:16" ht="15.5" x14ac:dyDescent="0.35">
      <c r="C222" t="s">
        <v>385</v>
      </c>
      <c r="H222" s="5">
        <v>200</v>
      </c>
      <c r="I222" s="5">
        <v>200</v>
      </c>
      <c r="J222" s="5">
        <v>150</v>
      </c>
      <c r="K222" s="5">
        <v>90</v>
      </c>
      <c r="L222" s="5">
        <v>70</v>
      </c>
      <c r="M222" s="6">
        <v>63.01</v>
      </c>
    </row>
    <row r="223" spans="2:16" ht="15.5" x14ac:dyDescent="0.35">
      <c r="C223" t="s">
        <v>386</v>
      </c>
      <c r="H223" s="6">
        <v>0.67730000000000001</v>
      </c>
      <c r="I223" s="6">
        <v>0.78069999999999995</v>
      </c>
      <c r="J223" s="6">
        <v>0.78339999999999999</v>
      </c>
      <c r="K223" s="6">
        <v>0.57509999999999994</v>
      </c>
      <c r="L223" s="6">
        <v>0.52369999999999994</v>
      </c>
      <c r="M223" s="6">
        <v>0.63270000000000004</v>
      </c>
    </row>
    <row r="224" spans="2:16" ht="15.5" x14ac:dyDescent="0.35">
      <c r="C224" t="s">
        <v>387</v>
      </c>
      <c r="H224" s="6">
        <v>4.8300000000000003E-2</v>
      </c>
      <c r="I224" s="6">
        <v>4.2999999999999997E-2</v>
      </c>
      <c r="J224" s="6">
        <v>3.1099999999999999E-2</v>
      </c>
      <c r="K224" s="6">
        <v>1.83E-2</v>
      </c>
      <c r="L224" s="6">
        <v>1.4999999999999999E-2</v>
      </c>
      <c r="M224" s="6">
        <v>1.6399999999999998E-2</v>
      </c>
    </row>
    <row r="225" spans="3:9" ht="15.5" x14ac:dyDescent="0.35">
      <c r="C225" t="s">
        <v>201</v>
      </c>
      <c r="I225" s="6">
        <v>14.02</v>
      </c>
    </row>
    <row r="226" spans="3:9" ht="15.5" x14ac:dyDescent="0.35">
      <c r="C226" t="s">
        <v>281</v>
      </c>
      <c r="I226" s="6">
        <v>14.86</v>
      </c>
    </row>
    <row r="227" spans="3:9" ht="15.5" x14ac:dyDescent="0.35">
      <c r="C227" t="s">
        <v>603</v>
      </c>
      <c r="I227" s="6">
        <v>12.54</v>
      </c>
    </row>
    <row r="228" spans="3:9" ht="15.5" x14ac:dyDescent="0.35">
      <c r="C228" t="s">
        <v>202</v>
      </c>
      <c r="I228" s="6">
        <v>6.95</v>
      </c>
    </row>
    <row r="229" spans="3:9" ht="15.5" x14ac:dyDescent="0.35">
      <c r="C229" t="s">
        <v>282</v>
      </c>
      <c r="I229" s="6">
        <v>6.7299999999999999E-2</v>
      </c>
    </row>
    <row r="230" spans="3:9" ht="15.5" x14ac:dyDescent="0.35">
      <c r="C230" t="s">
        <v>283</v>
      </c>
      <c r="I230" s="6">
        <v>2.73</v>
      </c>
    </row>
    <row r="231" spans="3:9" ht="15.5" x14ac:dyDescent="0.35">
      <c r="C231" t="s">
        <v>203</v>
      </c>
      <c r="I231" s="6">
        <v>4.59</v>
      </c>
    </row>
    <row r="232" spans="3:9" ht="15.5" x14ac:dyDescent="0.35">
      <c r="C232" t="s">
        <v>284</v>
      </c>
      <c r="I232" s="6">
        <v>17.13</v>
      </c>
    </row>
    <row r="233" spans="3:9" ht="15.5" x14ac:dyDescent="0.35">
      <c r="C233" t="s">
        <v>285</v>
      </c>
      <c r="I233" s="6">
        <v>31.17</v>
      </c>
    </row>
    <row r="234" spans="3:9" ht="15.5" x14ac:dyDescent="0.35">
      <c r="C234" t="s">
        <v>286</v>
      </c>
      <c r="I234" s="6">
        <v>13.6</v>
      </c>
    </row>
    <row r="235" spans="3:9" ht="15.5" x14ac:dyDescent="0.35">
      <c r="C235" t="s">
        <v>287</v>
      </c>
      <c r="I235" s="6">
        <v>12.4</v>
      </c>
    </row>
    <row r="236" spans="3:9" ht="15.5" x14ac:dyDescent="0.35">
      <c r="C236" t="s">
        <v>288</v>
      </c>
      <c r="I236" s="6">
        <v>0.44</v>
      </c>
    </row>
    <row r="237" spans="3:9" ht="15.5" x14ac:dyDescent="0.35">
      <c r="C237" t="s">
        <v>289</v>
      </c>
      <c r="I237" s="6">
        <v>0.61</v>
      </c>
    </row>
    <row r="238" spans="3:9" ht="15.5" x14ac:dyDescent="0.35">
      <c r="C238" t="s">
        <v>805</v>
      </c>
      <c r="I238" s="6">
        <v>2.52</v>
      </c>
    </row>
    <row r="239" spans="3:9" ht="15.5" x14ac:dyDescent="0.35">
      <c r="C239" t="s">
        <v>290</v>
      </c>
      <c r="I239" s="6">
        <v>278.60000000000002</v>
      </c>
    </row>
    <row r="240" spans="3:9" ht="15.5" x14ac:dyDescent="0.35">
      <c r="C240" t="s">
        <v>204</v>
      </c>
      <c r="I240" s="6">
        <v>295.3</v>
      </c>
    </row>
    <row r="241" spans="3:9" ht="15.5" x14ac:dyDescent="0.35">
      <c r="C241" t="s">
        <v>291</v>
      </c>
      <c r="I241" s="6">
        <v>1516.98</v>
      </c>
    </row>
    <row r="242" spans="3:9" ht="15.5" x14ac:dyDescent="0.35">
      <c r="C242" t="s">
        <v>205</v>
      </c>
      <c r="D242" s="6">
        <v>70.33</v>
      </c>
    </row>
    <row r="243" spans="3:9" ht="15.5" x14ac:dyDescent="0.35">
      <c r="C243" t="s">
        <v>206</v>
      </c>
      <c r="I243" s="6">
        <v>902.7</v>
      </c>
    </row>
    <row r="244" spans="3:9" ht="15.5" x14ac:dyDescent="0.35">
      <c r="C244" t="s">
        <v>292</v>
      </c>
      <c r="I244" s="6">
        <v>132.81</v>
      </c>
    </row>
    <row r="245" spans="3:9" ht="15.5" x14ac:dyDescent="0.35">
      <c r="C245" t="s">
        <v>207</v>
      </c>
      <c r="D245" s="6">
        <v>2.0299999999999998</v>
      </c>
    </row>
    <row r="246" spans="3:9" ht="15.5" x14ac:dyDescent="0.35">
      <c r="C246" t="s">
        <v>208</v>
      </c>
      <c r="D246" s="6">
        <v>1.35</v>
      </c>
    </row>
    <row r="247" spans="3:9" ht="15.5" x14ac:dyDescent="0.35">
      <c r="C247" t="s">
        <v>209</v>
      </c>
      <c r="D247" s="6">
        <v>0.28999999999999998</v>
      </c>
    </row>
    <row r="248" spans="3:9" ht="15.5" x14ac:dyDescent="0.35">
      <c r="C248" t="s">
        <v>210</v>
      </c>
      <c r="D248" s="6">
        <v>1.29</v>
      </c>
    </row>
    <row r="249" spans="3:9" ht="15.5" x14ac:dyDescent="0.35">
      <c r="C249" t="s">
        <v>296</v>
      </c>
      <c r="I249" s="6">
        <v>1049.06</v>
      </c>
    </row>
    <row r="250" spans="3:9" ht="15.5" x14ac:dyDescent="0.35">
      <c r="C250" t="s">
        <v>13</v>
      </c>
      <c r="D250" s="5">
        <v>161000000000</v>
      </c>
    </row>
    <row r="251" spans="3:9" ht="15.5" x14ac:dyDescent="0.35">
      <c r="C251" t="s">
        <v>211</v>
      </c>
      <c r="I251" s="6">
        <v>7.98</v>
      </c>
    </row>
    <row r="252" spans="3:9" ht="15.5" x14ac:dyDescent="0.35">
      <c r="C252" t="s">
        <v>212</v>
      </c>
      <c r="I252" s="6">
        <v>0.23899999999999999</v>
      </c>
    </row>
    <row r="253" spans="3:9" ht="15.5" x14ac:dyDescent="0.35">
      <c r="C253" t="s">
        <v>213</v>
      </c>
      <c r="I253" s="6">
        <v>0.30859999999999999</v>
      </c>
    </row>
    <row r="254" spans="3:9" ht="15.5" x14ac:dyDescent="0.35">
      <c r="C254" t="s">
        <v>214</v>
      </c>
      <c r="I254" s="6">
        <v>0.32390000000000002</v>
      </c>
    </row>
    <row r="255" spans="3:9" ht="15.5" x14ac:dyDescent="0.35">
      <c r="C255" t="s">
        <v>297</v>
      </c>
      <c r="I255" s="6">
        <v>0.25950000000000001</v>
      </c>
    </row>
    <row r="256" spans="3:9" ht="15.5" x14ac:dyDescent="0.35">
      <c r="C256" t="s">
        <v>215</v>
      </c>
      <c r="D256" s="6">
        <v>32.43</v>
      </c>
    </row>
    <row r="257" spans="3:9" ht="15.5" x14ac:dyDescent="0.35">
      <c r="C257" t="s">
        <v>216</v>
      </c>
      <c r="D257" s="6">
        <v>60.65</v>
      </c>
    </row>
    <row r="258" spans="3:9" ht="15.5" x14ac:dyDescent="0.35">
      <c r="C258" t="s">
        <v>217</v>
      </c>
      <c r="D258" s="6">
        <v>56.02</v>
      </c>
    </row>
    <row r="259" spans="3:9" ht="15.5" x14ac:dyDescent="0.35">
      <c r="C259" t="s">
        <v>218</v>
      </c>
      <c r="D259" s="6">
        <v>37.06</v>
      </c>
    </row>
    <row r="260" spans="3:9" ht="15.5" x14ac:dyDescent="0.35">
      <c r="C260" t="s">
        <v>219</v>
      </c>
      <c r="D260" s="6">
        <v>2.81</v>
      </c>
    </row>
    <row r="261" spans="3:9" ht="15.5" x14ac:dyDescent="0.35">
      <c r="C261" t="s">
        <v>298</v>
      </c>
      <c r="I261" s="6">
        <v>1.29</v>
      </c>
    </row>
    <row r="262" spans="3:9" ht="15.5" x14ac:dyDescent="0.35">
      <c r="C262" t="s">
        <v>299</v>
      </c>
      <c r="I262" s="6">
        <v>5.32</v>
      </c>
    </row>
    <row r="263" spans="3:9" ht="15.5" x14ac:dyDescent="0.35">
      <c r="C263" t="s">
        <v>43</v>
      </c>
      <c r="I263" s="5">
        <v>32850000000000</v>
      </c>
    </row>
    <row r="264" spans="3:9" ht="15.5" x14ac:dyDescent="0.35">
      <c r="C264" t="s">
        <v>220</v>
      </c>
      <c r="I264" s="5">
        <v>32292000000000</v>
      </c>
    </row>
    <row r="265" spans="3:9" ht="15.5" x14ac:dyDescent="0.35">
      <c r="C265" t="s">
        <v>221</v>
      </c>
      <c r="I265" s="5">
        <v>7930000000</v>
      </c>
    </row>
    <row r="266" spans="3:9" ht="15.5" x14ac:dyDescent="0.35">
      <c r="C266" t="s">
        <v>222</v>
      </c>
      <c r="I266" s="6">
        <v>0.18559999999999999</v>
      </c>
    </row>
    <row r="267" spans="3:9" ht="15.5" x14ac:dyDescent="0.35">
      <c r="C267" t="s">
        <v>223</v>
      </c>
      <c r="D267" s="6">
        <v>0.435</v>
      </c>
    </row>
    <row r="268" spans="3:9" ht="15.5" x14ac:dyDescent="0.35">
      <c r="C268" t="s">
        <v>224</v>
      </c>
      <c r="D268" s="6">
        <v>0.18309999999999998</v>
      </c>
    </row>
    <row r="269" spans="3:9" ht="15.5" x14ac:dyDescent="0.35">
      <c r="C269" t="s">
        <v>225</v>
      </c>
      <c r="D269" s="6">
        <v>0.18440000000000001</v>
      </c>
    </row>
    <row r="270" spans="3:9" ht="15.5" x14ac:dyDescent="0.35">
      <c r="C270" t="s">
        <v>226</v>
      </c>
      <c r="D270" s="6">
        <v>0.2336</v>
      </c>
    </row>
    <row r="271" spans="3:9" ht="15.5" x14ac:dyDescent="0.35">
      <c r="C271" t="s">
        <v>227</v>
      </c>
      <c r="D271" s="6">
        <v>0.18460000000000001</v>
      </c>
    </row>
    <row r="272" spans="3:9" ht="15.5" x14ac:dyDescent="0.35">
      <c r="C272" t="s">
        <v>228</v>
      </c>
      <c r="D272" s="6">
        <v>0.19969999999999999</v>
      </c>
    </row>
    <row r="273" spans="3:9" ht="15.5" x14ac:dyDescent="0.35">
      <c r="C273" t="s">
        <v>388</v>
      </c>
      <c r="I273" s="5">
        <v>100</v>
      </c>
    </row>
    <row r="274" spans="3:9" ht="15.5" x14ac:dyDescent="0.35">
      <c r="C274" t="s">
        <v>389</v>
      </c>
      <c r="I274" s="5">
        <v>200</v>
      </c>
    </row>
    <row r="275" spans="3:9" ht="15.5" x14ac:dyDescent="0.35">
      <c r="C275" t="s">
        <v>390</v>
      </c>
      <c r="I275" s="6">
        <v>0.67730000000000001</v>
      </c>
    </row>
    <row r="276" spans="3:9" ht="15.5" x14ac:dyDescent="0.35">
      <c r="C276" t="s">
        <v>391</v>
      </c>
      <c r="I276" s="6">
        <v>4.8300000000000003E-2</v>
      </c>
    </row>
    <row r="277" spans="3:9" ht="15.5" x14ac:dyDescent="0.35">
      <c r="C277" t="s">
        <v>392</v>
      </c>
      <c r="I277" t="s">
        <v>838</v>
      </c>
    </row>
    <row r="278" spans="3:9" ht="15.5" x14ac:dyDescent="0.35">
      <c r="C278" t="s">
        <v>229</v>
      </c>
      <c r="I278" s="5">
        <v>6</v>
      </c>
    </row>
    <row r="279" spans="3:9" ht="15.5" x14ac:dyDescent="0.35">
      <c r="C279" t="s">
        <v>230</v>
      </c>
      <c r="I279" s="6">
        <v>0.48</v>
      </c>
    </row>
    <row r="280" spans="3:9" ht="15.5" x14ac:dyDescent="0.35">
      <c r="C280" t="s">
        <v>231</v>
      </c>
      <c r="I280" s="6">
        <v>0.94</v>
      </c>
    </row>
    <row r="281" spans="3:9" ht="15.5" x14ac:dyDescent="0.35">
      <c r="C281" t="s">
        <v>232</v>
      </c>
      <c r="I281" s="6">
        <v>0.47</v>
      </c>
    </row>
    <row r="282" spans="3:9" ht="15.5" x14ac:dyDescent="0.35">
      <c r="C282" t="s">
        <v>233</v>
      </c>
      <c r="I282" s="6">
        <v>0.53</v>
      </c>
    </row>
    <row r="283" spans="3:9" ht="15.5" x14ac:dyDescent="0.35">
      <c r="C283" t="s">
        <v>234</v>
      </c>
      <c r="I283" s="6">
        <v>0.32</v>
      </c>
    </row>
    <row r="284" spans="3:9" ht="15.5" x14ac:dyDescent="0.35">
      <c r="C284" t="s">
        <v>235</v>
      </c>
      <c r="I284" s="6">
        <v>0.15</v>
      </c>
    </row>
    <row r="285" spans="3:9" ht="15.5" x14ac:dyDescent="0.35">
      <c r="C285" t="s">
        <v>236</v>
      </c>
      <c r="I285" s="6">
        <v>0.62</v>
      </c>
    </row>
    <row r="286" spans="3:9" ht="15.5" x14ac:dyDescent="0.35">
      <c r="C286" t="s">
        <v>300</v>
      </c>
      <c r="I286" s="5">
        <v>12037000000000</v>
      </c>
    </row>
    <row r="287" spans="3:9" ht="15.5" x14ac:dyDescent="0.35">
      <c r="C287" t="s">
        <v>301</v>
      </c>
      <c r="I287" s="5">
        <v>5342000000000</v>
      </c>
    </row>
    <row r="288" spans="3:9" ht="15.5" x14ac:dyDescent="0.35">
      <c r="C288" t="s">
        <v>302</v>
      </c>
      <c r="I288" s="5">
        <v>2605000000000</v>
      </c>
    </row>
    <row r="289" spans="3:9" ht="15.5" x14ac:dyDescent="0.35">
      <c r="C289" t="s">
        <v>303</v>
      </c>
      <c r="I289" s="5">
        <v>2211000000000</v>
      </c>
    </row>
    <row r="290" spans="3:9" ht="15.5" x14ac:dyDescent="0.35">
      <c r="C290" t="s">
        <v>237</v>
      </c>
      <c r="D290" s="5">
        <v>558000000000</v>
      </c>
    </row>
    <row r="291" spans="3:9" ht="15.5" x14ac:dyDescent="0.35">
      <c r="C291" t="s">
        <v>238</v>
      </c>
      <c r="D291" s="5">
        <v>9248000000000</v>
      </c>
    </row>
    <row r="292" spans="3:9" ht="15.5" x14ac:dyDescent="0.35">
      <c r="C292" t="s">
        <v>239</v>
      </c>
      <c r="D292" s="5">
        <v>2085000000000</v>
      </c>
    </row>
    <row r="293" spans="3:9" ht="15.5" x14ac:dyDescent="0.35">
      <c r="C293" t="s">
        <v>183</v>
      </c>
      <c r="D293" s="5">
        <v>2066000000000</v>
      </c>
    </row>
    <row r="294" spans="3:9" ht="15.5" x14ac:dyDescent="0.35">
      <c r="C294" t="s">
        <v>182</v>
      </c>
      <c r="I294" s="5">
        <v>7163000000000</v>
      </c>
    </row>
    <row r="295" spans="3:9" ht="15.5" x14ac:dyDescent="0.35">
      <c r="C295" t="s">
        <v>21</v>
      </c>
      <c r="D295" s="5">
        <v>-558000000000</v>
      </c>
    </row>
    <row r="296" spans="3:9" ht="15.5" x14ac:dyDescent="0.35">
      <c r="C296" t="s">
        <v>240</v>
      </c>
      <c r="I296" s="5">
        <v>7163000000000</v>
      </c>
    </row>
    <row r="297" spans="3:9" ht="15.5" x14ac:dyDescent="0.35">
      <c r="C297" t="s">
        <v>304</v>
      </c>
      <c r="I297" s="5">
        <v>1917000000000</v>
      </c>
    </row>
    <row r="298" spans="3:9" ht="15.5" x14ac:dyDescent="0.35">
      <c r="C298" t="s">
        <v>305</v>
      </c>
      <c r="I298" s="5">
        <v>-573000000000</v>
      </c>
    </row>
    <row r="299" spans="3:9" ht="15.5" x14ac:dyDescent="0.35">
      <c r="C299" t="s">
        <v>306</v>
      </c>
      <c r="I299" s="5">
        <v>-1590000000000</v>
      </c>
    </row>
    <row r="300" spans="3:9" ht="15.5" x14ac:dyDescent="0.35">
      <c r="C300" t="s">
        <v>307</v>
      </c>
      <c r="I300" s="5">
        <v>-864000000000</v>
      </c>
    </row>
    <row r="301" spans="3:9" ht="15.5" x14ac:dyDescent="0.35">
      <c r="C301" t="s">
        <v>308</v>
      </c>
      <c r="I301" s="5">
        <v>1054000000000</v>
      </c>
    </row>
  </sheetData>
  <pageMargins left="0.7" right="0.7" top="0.75" bottom="0.75" header="0.3" footer="0.3"/>
  <ignoredErrors>
    <ignoredError sqref="A1:P302" numberStoredAsText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N28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839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840</v>
      </c>
      <c r="D2" s="2" vm="62">
        <f ca="1">IFERROR(_xlfn.STOCKHISTORY("XIDX:" &amp; $C$1, D3, , 0, 0, 1), "Libur")</f>
        <v>125</v>
      </c>
      <c r="E2" s="2" vm="152">
        <f ca="1">IFERROR(_xlfn.STOCKHISTORY("XIDX:" &amp; $C$1, E3, , 0, 0, 1), "Libur")</f>
        <v>120</v>
      </c>
      <c r="H2" s="2" vm="152">
        <f ca="1">IFERROR(INDEX(D2:G2,COUNT(D2:G2)),"")</f>
        <v>120</v>
      </c>
      <c r="I2" s="2" vm="43">
        <f t="shared" ref="I2:N2" ca="1" si="0">IFERROR(_xlfn.STOCKHISTORY("XIDX:" &amp; $C$1, I1, , 0, 0, 1), "Libur")</f>
        <v>137</v>
      </c>
      <c r="J2" s="2" vm="153">
        <f t="shared" ca="1" si="0"/>
        <v>44.5</v>
      </c>
      <c r="K2" s="2" vm="154">
        <f t="shared" ca="1" si="0"/>
        <v>46.5</v>
      </c>
      <c r="L2" s="2" vm="155">
        <f t="shared" ca="1" si="0"/>
        <v>72.5</v>
      </c>
      <c r="M2" s="2" vm="156">
        <f t="shared" ca="1" si="0"/>
        <v>91</v>
      </c>
      <c r="N2" s="2" t="str">
        <f t="shared" ca="1" si="0"/>
        <v>Libur</v>
      </c>
    </row>
    <row r="3" spans="1:14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4" ht="15.5" x14ac:dyDescent="0.35">
      <c r="B4" t="s">
        <v>5</v>
      </c>
      <c r="C4" t="s">
        <v>6</v>
      </c>
      <c r="D4" s="2">
        <f>IFERROR(INDEX(D51:D500,MATCH($C$4,$C$51:$C$500,0)),"")</f>
        <v>43058811122</v>
      </c>
      <c r="E4" s="2">
        <f>IFERROR(INDEX(E51:E500,MATCH($C$4,$C$51:$C$500,0)),"")</f>
        <v>34924020936</v>
      </c>
      <c r="H4" s="2">
        <f>IFERROR(SUM(D4:G4)*(4/MAX(1,COUNT(D4:G4))),"")</f>
        <v>155965664116</v>
      </c>
      <c r="I4" s="2">
        <f t="shared" ref="I4:N4" si="1">IFERROR(INDEX(I51:I500,MATCH($C$4,$C$51:$C$500,0)),"")</f>
        <v>50077816458</v>
      </c>
      <c r="J4" s="2">
        <f t="shared" si="1"/>
        <v>35229995282</v>
      </c>
      <c r="K4" s="2">
        <f t="shared" si="1"/>
        <v>33147408581</v>
      </c>
      <c r="L4" s="2">
        <f t="shared" si="1"/>
        <v>26693281182</v>
      </c>
      <c r="M4" s="2">
        <f t="shared" si="1"/>
        <v>22120710071</v>
      </c>
      <c r="N4" s="2">
        <f t="shared" si="1"/>
        <v>1174124548</v>
      </c>
    </row>
    <row r="5" spans="1:14" ht="15.5" x14ac:dyDescent="0.35">
      <c r="B5" t="s">
        <v>7</v>
      </c>
      <c r="C5" t="s">
        <v>8</v>
      </c>
      <c r="D5" s="2">
        <f>IFERROR(INDEX(D51:D500,MATCH($C$5,$C$51:$C$500,0)),"")</f>
        <v>5213798641</v>
      </c>
      <c r="E5" s="2">
        <f>IFERROR(INDEX(E51:E500,MATCH($C$5,$C$51:$C$500,0)),"")</f>
        <v>-10568632134</v>
      </c>
      <c r="H5" s="2">
        <f>IFERROR(SUM(D5:G5)*(4/MAX(1,COUNT(D5:G5))),"")</f>
        <v>-10709666986</v>
      </c>
      <c r="I5" s="2">
        <f t="shared" ref="I5:N5" si="2">IFERROR(INDEX(I51:I500,MATCH($C$5,$C$51:$C$500,0)),"")</f>
        <v>6463501773</v>
      </c>
      <c r="J5" s="2">
        <f t="shared" si="2"/>
        <v>4588413840</v>
      </c>
      <c r="K5" s="2">
        <f t="shared" si="2"/>
        <v>4545049187</v>
      </c>
      <c r="L5" s="2">
        <f t="shared" si="2"/>
        <v>4744944896</v>
      </c>
      <c r="M5" s="2">
        <f t="shared" si="2"/>
        <v>3927389012</v>
      </c>
      <c r="N5" s="2">
        <f t="shared" si="2"/>
        <v>144180242</v>
      </c>
    </row>
    <row r="6" spans="1:14" ht="15.5" x14ac:dyDescent="0.35">
      <c r="B6" t="s">
        <v>9</v>
      </c>
      <c r="C6" t="s">
        <v>10</v>
      </c>
      <c r="D6" s="2">
        <f>IFERROR(INDEX(D51:D500,MATCH($C$6,$C$51:$C$500,0)),"")</f>
        <v>70430565457</v>
      </c>
      <c r="E6" s="2">
        <f>IFERROR(INDEX(E51:E500,MATCH($C$6,$C$51:$C$500,0)),"")</f>
        <v>65212075669</v>
      </c>
      <c r="H6" s="2">
        <f>IFERROR(INDEX(D6:G6,COUNT(D6:G6)),"")</f>
        <v>65212075669</v>
      </c>
      <c r="I6" s="2">
        <f t="shared" ref="I6:N6" si="3">IFERROR(INDEX(I51:I500,MATCH($C$6,$C$51:$C$500,0)),"")</f>
        <v>65212075669</v>
      </c>
      <c r="J6" s="2">
        <f t="shared" si="3"/>
        <v>59662191062</v>
      </c>
      <c r="K6" s="2">
        <f t="shared" si="3"/>
        <v>56111925225</v>
      </c>
      <c r="L6" s="2">
        <f t="shared" si="3"/>
        <v>55731741666</v>
      </c>
      <c r="M6" s="2">
        <f t="shared" si="3"/>
        <v>52019272976</v>
      </c>
      <c r="N6" s="2">
        <f t="shared" si="3"/>
        <v>654832029</v>
      </c>
    </row>
    <row r="7" spans="1:14" ht="15.5" x14ac:dyDescent="0.35">
      <c r="B7" t="s">
        <v>11</v>
      </c>
      <c r="C7" t="s">
        <v>12</v>
      </c>
      <c r="D7" s="3">
        <f>IFERROR(INDEX(D51:D500,MATCH($C$7,$C$51:$C$500,0))/1000000000,"")</f>
        <v>2.08</v>
      </c>
      <c r="E7" s="3">
        <f>IFERROR(INDEX(E51:E500,MATCH($C$7,$C$51:$C$500,0))/1000000000,"")</f>
        <v>1.04</v>
      </c>
      <c r="H7" s="3">
        <f>IFERROR(INDEX(D7:G7,COUNT(D7:G7)),"")</f>
        <v>1.04</v>
      </c>
      <c r="I7" s="3">
        <f t="shared" ref="I7:N7" si="4">IFERROR(INDEX(I51:I500,MATCH($C$7,$C$51:$C$500,0))/1000000000,"")</f>
        <v>1.04</v>
      </c>
      <c r="J7" s="3">
        <f t="shared" si="4"/>
        <v>1.04</v>
      </c>
      <c r="K7" s="3">
        <f t="shared" si="4"/>
        <v>1.04</v>
      </c>
      <c r="L7" s="3">
        <f t="shared" si="4"/>
        <v>1.04</v>
      </c>
      <c r="M7" s="3">
        <f t="shared" si="4"/>
        <v>1.04</v>
      </c>
      <c r="N7" s="3">
        <f t="shared" si="4"/>
        <v>0.01</v>
      </c>
    </row>
    <row r="8" spans="1:14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-9000000000</v>
      </c>
      <c r="E8" s="2">
        <f>IFERROR(INDEX(E51:E500,MATCH("Free cash flow (Quarter)",$C$51:$C$500,0)),"")</f>
        <v>0</v>
      </c>
      <c r="H8" s="2">
        <f>IFERROR(INDEX(D8:G8,COUNT(D8:G8)),"")</f>
        <v>0</v>
      </c>
      <c r="I8" s="2">
        <f t="shared" ref="I8:N8" si="5">IFERROR(INDEX(I51:I500,MATCH($C$8,$C$51:$C$500,0)),"")</f>
        <v>-6000000000</v>
      </c>
      <c r="J8" s="2">
        <f t="shared" si="5"/>
        <v>-1000000000</v>
      </c>
      <c r="K8" s="2">
        <f t="shared" si="5"/>
        <v>-9000000000</v>
      </c>
      <c r="L8" s="2">
        <f t="shared" si="5"/>
        <v>-5000000000</v>
      </c>
      <c r="M8" s="2">
        <f t="shared" si="5"/>
        <v>1000000000</v>
      </c>
      <c r="N8" s="2">
        <f t="shared" si="5"/>
        <v>0</v>
      </c>
    </row>
    <row r="9" spans="1:14" ht="15.5" x14ac:dyDescent="0.35">
      <c r="A9" t="s">
        <v>16</v>
      </c>
      <c r="C9" t="s">
        <v>17</v>
      </c>
      <c r="D9" s="3">
        <f>IFERROR(INDEX(D51:D500,MATCH("Free cash flow per share (Quarter)",$C$51:$C$500,0)),"")</f>
        <v>-4.3499999999999996</v>
      </c>
      <c r="E9" s="3">
        <f>IFERROR(INDEX(E51:E500,MATCH("Free cash flow per share (Quarter)",$C$51:$C$500,0)),"")</f>
        <v>0.42</v>
      </c>
      <c r="H9" s="3">
        <f>IFERROR(INDEX(D9:G9,COUNT(D9:G9)),"")</f>
        <v>0.42</v>
      </c>
      <c r="I9" s="3">
        <f t="shared" ref="I9:N9" si="6">IFERROR(INDEX(I51:I500,MATCH($C$9,$C$51:$C$500,0)),"")</f>
        <v>-5.69</v>
      </c>
      <c r="J9" s="3">
        <f t="shared" si="6"/>
        <v>-1.34</v>
      </c>
      <c r="K9" s="3">
        <f t="shared" si="6"/>
        <v>-8.36</v>
      </c>
      <c r="L9" s="3">
        <f t="shared" si="6"/>
        <v>-4.76</v>
      </c>
      <c r="M9" s="3">
        <f t="shared" si="6"/>
        <v>1.28</v>
      </c>
      <c r="N9" s="3">
        <f t="shared" si="6"/>
        <v>43.16</v>
      </c>
    </row>
    <row r="10" spans="1:14" ht="15.5" x14ac:dyDescent="0.35">
      <c r="C10" t="s">
        <v>18</v>
      </c>
      <c r="D10" s="3">
        <f ca="1">IFERROR(IF(D9=0,"",D2/D9),"")</f>
        <v>-28.735632183908049</v>
      </c>
      <c r="E10" s="3">
        <f ca="1">IFERROR(IF(E9=0,"",E2/E9),"")</f>
        <v>285.71428571428572</v>
      </c>
      <c r="I10" s="3">
        <f t="shared" ref="I10:N10" ca="1" si="7">IFERROR(IF(I9=0,"",I2/I9),"")</f>
        <v>-24.077328646748679</v>
      </c>
      <c r="J10" s="3">
        <f t="shared" ca="1" si="7"/>
        <v>-33.208955223880594</v>
      </c>
      <c r="K10" s="3">
        <f t="shared" ca="1" si="7"/>
        <v>-5.562200956937799</v>
      </c>
      <c r="L10" s="3">
        <f t="shared" ca="1" si="7"/>
        <v>-15.231092436974791</v>
      </c>
      <c r="M10" s="3">
        <f t="shared" ca="1" si="7"/>
        <v>71.09375</v>
      </c>
      <c r="N10" s="3" t="str">
        <f t="shared" ca="1" si="7"/>
        <v/>
      </c>
    </row>
    <row r="11" spans="1:14" ht="15.5" x14ac:dyDescent="0.35">
      <c r="B11" t="s">
        <v>19</v>
      </c>
      <c r="C11" t="s">
        <v>20</v>
      </c>
      <c r="D11" s="2">
        <f>IFERROR(INDEX(D51:D500,MATCH($C$11,$C$51:$C$500,0)),"")</f>
        <v>10879323885</v>
      </c>
      <c r="E11" s="2">
        <f>IFERROR(INDEX(E51:E500,MATCH($C$11,$C$51:$C$500,0)),"")</f>
        <v>7073988817</v>
      </c>
      <c r="H11" s="2">
        <f>IFERROR(INDEX(D11:G11,COUNT(D11:G11)),"")</f>
        <v>7073988817</v>
      </c>
      <c r="I11" s="2">
        <f t="shared" ref="I11:N11" si="8">IFERROR(INDEX(I51:I500,MATCH($C$11,$C$51:$C$500,0)),"")</f>
        <v>7073988817</v>
      </c>
      <c r="J11" s="2">
        <f t="shared" si="8"/>
        <v>11219131031</v>
      </c>
      <c r="K11" s="2">
        <f t="shared" si="8"/>
        <v>16184126311</v>
      </c>
      <c r="L11" s="2">
        <f t="shared" si="8"/>
        <v>27075935225</v>
      </c>
      <c r="M11" s="2">
        <f t="shared" si="8"/>
        <v>36106296295</v>
      </c>
      <c r="N11" s="2">
        <f t="shared" si="8"/>
        <v>754395173</v>
      </c>
    </row>
    <row r="12" spans="1:14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1000000000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>
        <f t="shared" ref="I12:N12" si="9">IFERROR(INDEX(I51:I500,MATCH($C$12,$C$51:$C$500,0)),"")</f>
        <v>0</v>
      </c>
      <c r="J12" s="2">
        <f t="shared" si="9"/>
        <v>-8000000000</v>
      </c>
      <c r="K12" s="2">
        <f t="shared" si="9"/>
        <v>-16000000000</v>
      </c>
      <c r="L12" s="2">
        <f t="shared" si="9"/>
        <v>-27000000000</v>
      </c>
      <c r="M12" s="2">
        <f t="shared" si="9"/>
        <v>-36000000000</v>
      </c>
      <c r="N12" s="2">
        <f t="shared" si="9"/>
        <v>-1000000000</v>
      </c>
    </row>
    <row r="13" spans="1:14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12000000000</v>
      </c>
      <c r="E13" s="2">
        <f>IFERROR(INDEX(E51:E500,MATCH("Total Debt (Quarter)",$C$51:$C$500,0)),"")</f>
        <v>7000000000</v>
      </c>
      <c r="H13" s="2">
        <f>IFERROR(INDEX(D13:G13,COUNT(D13:G13)),"")</f>
        <v>7000000000</v>
      </c>
      <c r="I13" s="2">
        <f t="shared" ref="I13:N13" si="10">IFERROR(INDEX(I51:I500,MATCH($C$13,$C$51:$C$500,0)),"")</f>
        <v>7000000000</v>
      </c>
      <c r="J13" s="2">
        <f t="shared" si="10"/>
        <v>4000000000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</row>
    <row r="14" spans="1:14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 t="shared" ref="I14:N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</row>
    <row r="15" spans="1:14" ht="15.5" x14ac:dyDescent="0.35">
      <c r="C15" t="s">
        <v>28</v>
      </c>
      <c r="D15" s="2">
        <f>IFERROR(INDEX(D51:D500,MATCH($C$15,$C$51:$C$500,0)),"")</f>
        <v>-1460862459</v>
      </c>
      <c r="E15" s="2">
        <f>IFERROR(INDEX(E51:E500,MATCH($C$15,$C$51:$C$500,0)),"")</f>
        <v>423608876</v>
      </c>
      <c r="H15" s="2">
        <f>IFERROR(SUM(D15:G15)*(4/MAX(1,COUNT(D15:G15))),"")</f>
        <v>-2074507166</v>
      </c>
      <c r="I15" s="2">
        <f t="shared" ref="I15:N15" si="12">IFERROR(INDEX(I51:I500,MATCH($C$15,$C$51:$C$500,0)),"")</f>
        <v>-285895431</v>
      </c>
      <c r="J15" s="2">
        <f t="shared" si="12"/>
        <v>-959506641</v>
      </c>
      <c r="K15" s="2">
        <f t="shared" si="12"/>
        <v>-936502847</v>
      </c>
      <c r="L15" s="2">
        <f t="shared" si="12"/>
        <v>-798411945</v>
      </c>
      <c r="M15" s="2">
        <f t="shared" si="12"/>
        <v>-844932527</v>
      </c>
      <c r="N15" s="2">
        <f t="shared" si="12"/>
        <v>-5870623</v>
      </c>
    </row>
    <row r="16" spans="1:14" ht="15.5" x14ac:dyDescent="0.35">
      <c r="C16" t="s">
        <v>29</v>
      </c>
      <c r="D16" s="2">
        <f>IFERROR(INDEX(D51:D500,MATCH($C$16,$C$51:$C$500,0)),"")</f>
        <v>6679352248</v>
      </c>
      <c r="E16" s="2">
        <f>IFERROR(INDEX(E51:E500,MATCH($C$16,$C$51:$C$500,0)),"")</f>
        <v>-144668802</v>
      </c>
      <c r="H16" s="2">
        <f>IFERROR(SUM(D16:G16)*(4/MAX(1,COUNT(D16:G16))),"")</f>
        <v>13069366892</v>
      </c>
      <c r="I16" s="2">
        <f t="shared" ref="I16:N16" si="13">IFERROR(INDEX(I51:I500,MATCH($C$16,$C$51:$C$500,0)),"")</f>
        <v>3503846631</v>
      </c>
      <c r="J16" s="2">
        <f t="shared" si="13"/>
        <v>5252870844</v>
      </c>
      <c r="K16" s="2">
        <f t="shared" si="13"/>
        <v>5394860003</v>
      </c>
      <c r="L16" s="2">
        <f t="shared" si="13"/>
        <v>5575137661</v>
      </c>
      <c r="M16" s="2">
        <f t="shared" si="13"/>
        <v>6379460376</v>
      </c>
      <c r="N16" s="2">
        <f t="shared" si="13"/>
        <v>150050865</v>
      </c>
    </row>
    <row r="17" spans="1:14" ht="15.5" x14ac:dyDescent="0.35">
      <c r="A17" t="s">
        <v>30</v>
      </c>
    </row>
    <row r="18" spans="1:14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</row>
    <row r="19" spans="1:14" ht="15.5" x14ac:dyDescent="0.35">
      <c r="A19" t="s">
        <v>40</v>
      </c>
      <c r="C19" t="s">
        <v>41</v>
      </c>
    </row>
    <row r="20" spans="1:14" ht="15.5" x14ac:dyDescent="0.35">
      <c r="A20" t="s">
        <v>42</v>
      </c>
      <c r="C20" t="s">
        <v>43</v>
      </c>
      <c r="D20" s="2">
        <f ca="1">IFERROR(D21*D2,"")</f>
        <v>260000000000</v>
      </c>
      <c r="E20" s="2">
        <f ca="1">IFERROR(E21*E2,"")</f>
        <v>124800000000</v>
      </c>
      <c r="H20" s="2">
        <f t="shared" ref="H20:N20" ca="1" si="14">IFERROR(H21*H2,"")</f>
        <v>124800000000</v>
      </c>
      <c r="I20" s="2">
        <f t="shared" ca="1" si="14"/>
        <v>142480000000</v>
      </c>
      <c r="J20" s="2">
        <f t="shared" ca="1" si="14"/>
        <v>46280000000</v>
      </c>
      <c r="K20" s="2">
        <f t="shared" ca="1" si="14"/>
        <v>48360000000</v>
      </c>
      <c r="L20" s="2">
        <f t="shared" ca="1" si="14"/>
        <v>75400000000</v>
      </c>
      <c r="M20" s="2">
        <f t="shared" ca="1" si="14"/>
        <v>94640000000</v>
      </c>
      <c r="N20" s="2" t="str">
        <f t="shared" ca="1" si="14"/>
        <v/>
      </c>
    </row>
    <row r="21" spans="1:14" ht="15.5" x14ac:dyDescent="0.35">
      <c r="C21" t="s">
        <v>12</v>
      </c>
      <c r="D21" s="2">
        <f>IFERROR(INDEX(D51:D500,MATCH($C$7,$C$51:$C$500,0)),"")</f>
        <v>2080000000</v>
      </c>
      <c r="E21" s="2">
        <f>IFERROR(INDEX(E51:E500,MATCH($C$7,$C$51:$C$500,0)),"")</f>
        <v>1040000000</v>
      </c>
      <c r="H21" s="2">
        <f>IFERROR(INDEX(D21:G21,COUNT(D21:G21)),"")</f>
        <v>1040000000</v>
      </c>
      <c r="I21" s="2">
        <f t="shared" ref="I21:N21" si="15">IFERROR(INDEX(I51:I500,MATCH($C$7,$C$51:$C$500,0)),"")</f>
        <v>1040000000</v>
      </c>
      <c r="J21" s="2">
        <f t="shared" si="15"/>
        <v>1040000000</v>
      </c>
      <c r="K21" s="2">
        <f t="shared" si="15"/>
        <v>1040000000</v>
      </c>
      <c r="L21" s="2">
        <f t="shared" si="15"/>
        <v>1040000000</v>
      </c>
      <c r="M21" s="2">
        <f t="shared" si="15"/>
        <v>1040000000</v>
      </c>
      <c r="N21" s="2">
        <f t="shared" si="15"/>
        <v>10000000</v>
      </c>
    </row>
    <row r="23" spans="1:14" ht="15.5" x14ac:dyDescent="0.35">
      <c r="B23" t="s">
        <v>44</v>
      </c>
      <c r="C23" t="s">
        <v>45</v>
      </c>
      <c r="D23" s="3">
        <f>IFERROR(D5/D6*100,"")</f>
        <v>7.4027499384243658</v>
      </c>
      <c r="E23" s="3">
        <f>IFERROR(E5/E6*100,"")</f>
        <v>-16.206556877047902</v>
      </c>
      <c r="H23" s="3">
        <f t="shared" ref="H23:N23" si="16">IFERROR(H5/H6*100,"")</f>
        <v>-16.422827944259222</v>
      </c>
      <c r="I23" s="3">
        <f t="shared" si="16"/>
        <v>9.9115105702310409</v>
      </c>
      <c r="J23" s="3">
        <f t="shared" si="16"/>
        <v>7.6906559385856168</v>
      </c>
      <c r="K23" s="3">
        <f t="shared" si="16"/>
        <v>8.0999701378540614</v>
      </c>
      <c r="L23" s="3">
        <f t="shared" si="16"/>
        <v>8.5139002553274352</v>
      </c>
      <c r="M23" s="3">
        <f t="shared" si="16"/>
        <v>7.5498729361557384</v>
      </c>
      <c r="N23" s="3">
        <f t="shared" si="16"/>
        <v>22.017897050664882</v>
      </c>
    </row>
    <row r="24" spans="1:14" ht="15.5" x14ac:dyDescent="0.35">
      <c r="C24" t="s">
        <v>46</v>
      </c>
      <c r="D24" s="4">
        <f>IFERROR(_xlfn.RRI(5,I23,D23),"")</f>
        <v>-5.6698236875870611E-2</v>
      </c>
      <c r="E24" s="4" t="str">
        <f>IFERROR(_xlfn.RRI(5,J23,E23),"")</f>
        <v/>
      </c>
      <c r="H24" s="4" t="str">
        <f t="shared" ref="H24:N24" si="17">IFERROR(_xlfn.RRI(5,M23,H23),"")</f>
        <v/>
      </c>
      <c r="I24" s="4">
        <f t="shared" si="17"/>
        <v>-0.14754236993895797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47</v>
      </c>
      <c r="C25" t="s">
        <v>48</v>
      </c>
      <c r="D25" s="3">
        <f>IFERROR(INDEX(D51:D500,MATCH($A$25,$C$51:$C$500,0)),"")</f>
        <v>2.5</v>
      </c>
      <c r="E25" s="3">
        <f>IFERROR(INDEX(E51:E500,MATCH($A$25,$C$51:$C$500,0)),"")</f>
        <v>0.14000000000000001</v>
      </c>
      <c r="H25" s="3">
        <f>IFERROR(INDEX(D25:G25,COUNT(D25:G25)),"")</f>
        <v>0.14000000000000001</v>
      </c>
      <c r="I25" s="3">
        <f t="shared" ref="I25:N25" si="18">IFERROR(INDEX(I51:I500,MATCH($C$25,$C$51:$C$500,0)),"")</f>
        <v>3.09</v>
      </c>
      <c r="J25" s="3">
        <f t="shared" si="18"/>
        <v>4.1100000000000003</v>
      </c>
      <c r="K25" s="3">
        <f t="shared" si="18"/>
        <v>4.2699999999999996</v>
      </c>
      <c r="L25" s="3">
        <f t="shared" si="18"/>
        <v>4.57</v>
      </c>
      <c r="M25" s="3">
        <f t="shared" si="18"/>
        <v>3.79</v>
      </c>
      <c r="N25" s="3">
        <f t="shared" si="18"/>
        <v>27.46</v>
      </c>
    </row>
    <row r="26" spans="1:14" ht="15.5" x14ac:dyDescent="0.35">
      <c r="C26" t="s">
        <v>49</v>
      </c>
      <c r="D26" s="4">
        <f>IFERROR(_xlfn.RRI(5,I25,D25),"")</f>
        <v>-4.1490755520689482E-2</v>
      </c>
      <c r="E26" s="4">
        <f>IFERROR(_xlfn.RRI(5,J25,E25),"")</f>
        <v>-0.49130526492760129</v>
      </c>
      <c r="H26" s="4">
        <f t="shared" ref="H26:N26" si="19">IFERROR(_xlfn.RRI(5,M25,H25),"")</f>
        <v>-0.48299140253891315</v>
      </c>
      <c r="I26" s="4">
        <f t="shared" si="19"/>
        <v>-0.35397163137660281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50</v>
      </c>
      <c r="D27" s="3">
        <f>IFERROR(D4/D21,"")</f>
        <v>20.70135150096154</v>
      </c>
      <c r="E27" s="3">
        <f>IFERROR(E4/E21,"")</f>
        <v>33.580789361538464</v>
      </c>
      <c r="H27" s="3">
        <f t="shared" ref="H27:N27" si="20">IFERROR(H4/H21,"")</f>
        <v>149.96698472692307</v>
      </c>
      <c r="I27" s="3">
        <f t="shared" si="20"/>
        <v>48.151746594230772</v>
      </c>
      <c r="J27" s="3">
        <f t="shared" si="20"/>
        <v>33.874995463461538</v>
      </c>
      <c r="K27" s="3">
        <f t="shared" si="20"/>
        <v>31.872508250961538</v>
      </c>
      <c r="L27" s="3">
        <f t="shared" si="20"/>
        <v>25.666616521153845</v>
      </c>
      <c r="M27" s="3">
        <f t="shared" si="20"/>
        <v>21.269913529807692</v>
      </c>
      <c r="N27" s="3">
        <f t="shared" si="20"/>
        <v>117.41245480000001</v>
      </c>
    </row>
    <row r="28" spans="1:14" ht="15.5" x14ac:dyDescent="0.35">
      <c r="C28" t="s">
        <v>51</v>
      </c>
      <c r="D28" s="4">
        <f>IFERROR(_xlfn.RRI(5,I27,D27),"")</f>
        <v>-0.15534894089290019</v>
      </c>
      <c r="E28" s="4">
        <f>IFERROR(_xlfn.RRI(5,J27,E27),"")</f>
        <v>-1.743076476879879E-3</v>
      </c>
      <c r="H28" s="4">
        <f t="shared" ref="H28:N28" si="21">IFERROR(_xlfn.RRI(5,M27,H27),"")</f>
        <v>0.47790319168020301</v>
      </c>
      <c r="I28" s="4">
        <f t="shared" si="21"/>
        <v>-0.16328110715766009</v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52</v>
      </c>
      <c r="H29" s="4">
        <f t="shared" ref="H29:N29" si="22">IFERROR(((H25-I25)/I25)*100%,"")</f>
        <v>-0.95469255663430419</v>
      </c>
      <c r="I29" s="4">
        <f t="shared" si="22"/>
        <v>-0.24817518248175191</v>
      </c>
      <c r="J29" s="4">
        <f t="shared" si="22"/>
        <v>-3.7470725995315986E-2</v>
      </c>
      <c r="K29" s="4">
        <f t="shared" si="22"/>
        <v>-6.5645514223194895E-2</v>
      </c>
      <c r="L29" s="4">
        <f t="shared" si="22"/>
        <v>0.20580474934036946</v>
      </c>
      <c r="M29" s="4">
        <f t="shared" si="22"/>
        <v>-0.86198106336489444</v>
      </c>
      <c r="N29" s="4" t="str">
        <f t="shared" si="22"/>
        <v/>
      </c>
    </row>
    <row r="30" spans="1:14" ht="15.5" x14ac:dyDescent="0.35">
      <c r="C30" t="s">
        <v>53</v>
      </c>
      <c r="H30" s="4">
        <f t="shared" ref="H30:N30" si="23">IFERROR(((H27-I27)/I27)*100%,"")</f>
        <v>2.1144661478362892</v>
      </c>
      <c r="I30" s="4">
        <f t="shared" si="23"/>
        <v>0.42145396436048277</v>
      </c>
      <c r="J30" s="4">
        <f t="shared" si="23"/>
        <v>6.2828039661409096E-2</v>
      </c>
      <c r="K30" s="4">
        <f t="shared" si="23"/>
        <v>0.24178846186028988</v>
      </c>
      <c r="L30" s="4">
        <f t="shared" si="23"/>
        <v>0.20670996077086098</v>
      </c>
      <c r="M30" s="4">
        <f t="shared" si="23"/>
        <v>-0.81884448659182885</v>
      </c>
      <c r="N30" s="4" t="str">
        <f t="shared" si="23"/>
        <v/>
      </c>
    </row>
    <row r="32" spans="1:14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33.590000000000003</v>
      </c>
      <c r="E32" s="3">
        <f>IFERROR(INDEX(E51:E500,MATCH($A$32,$C$51:$C$500,0)),"")</f>
        <v>62.17</v>
      </c>
      <c r="H32" s="3">
        <f>IFERROR(INDEX(D32:G32,COUNT(D32:G32)),"")</f>
        <v>62.17</v>
      </c>
      <c r="I32" s="3">
        <f t="shared" ref="I32:N32" si="24">IFERROR(INDEX(I51:I500,MATCH($C$32,$C$51:$C$500,0)),"")</f>
        <v>62.17</v>
      </c>
      <c r="J32" s="3">
        <f t="shared" si="24"/>
        <v>56.87</v>
      </c>
      <c r="K32" s="3">
        <f t="shared" si="24"/>
        <v>53.47</v>
      </c>
      <c r="L32" s="3">
        <f t="shared" si="24"/>
        <v>53.11</v>
      </c>
      <c r="M32" s="3">
        <f t="shared" si="24"/>
        <v>49.56</v>
      </c>
      <c r="N32" s="3">
        <f t="shared" si="24"/>
        <v>124.73</v>
      </c>
    </row>
    <row r="33" spans="1:14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3.57</v>
      </c>
      <c r="E33" s="3">
        <f>IFERROR(INDEX(E51:E500,MATCH($A$33,$C$51:$C$500,0)),"")</f>
        <v>4.41</v>
      </c>
      <c r="H33" s="3">
        <f>IFERROR(INDEX(D33:G33,COUNT(D33:G33)),"")</f>
        <v>4.41</v>
      </c>
      <c r="I33" s="3">
        <f t="shared" ref="I33:N33" si="25">IFERROR(INDEX(I51:I500,MATCH($C$33,$C$51:$C$500,0)),"")</f>
        <v>4.41</v>
      </c>
      <c r="J33" s="3">
        <f t="shared" si="25"/>
        <v>1.56</v>
      </c>
      <c r="K33" s="3">
        <f t="shared" si="25"/>
        <v>1.74</v>
      </c>
      <c r="L33" s="3">
        <f t="shared" si="25"/>
        <v>2.73</v>
      </c>
      <c r="M33" s="3">
        <f t="shared" si="25"/>
        <v>3.67</v>
      </c>
      <c r="N33" s="3">
        <f t="shared" si="25"/>
        <v>0</v>
      </c>
    </row>
    <row r="34" spans="1:14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48</v>
      </c>
      <c r="E34" s="3">
        <f>IFERROR(INDEX(E51:E500,MATCH($A$34,$C$51:$C$500,0)),"")</f>
        <v>1014.81</v>
      </c>
      <c r="H34" s="3">
        <f>IFERROR(INDEX(D34:G34,COUNT(D34:G34)),"")</f>
        <v>1014.81</v>
      </c>
      <c r="I34" s="3">
        <f t="shared" ref="I34:N34" si="26">IFERROR(INDEX(I51:I500,MATCH($C$34,$C$51:$C$500,0)),"")</f>
        <v>88.67</v>
      </c>
      <c r="J34" s="3">
        <f t="shared" si="26"/>
        <v>21.65</v>
      </c>
      <c r="K34" s="3">
        <f t="shared" si="26"/>
        <v>21.78</v>
      </c>
      <c r="L34" s="3">
        <f t="shared" si="26"/>
        <v>31.73</v>
      </c>
      <c r="M34" s="3">
        <f t="shared" si="26"/>
        <v>48.02</v>
      </c>
      <c r="N34" s="3">
        <f t="shared" si="26"/>
        <v>0</v>
      </c>
    </row>
    <row r="35" spans="1:14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5.81</v>
      </c>
      <c r="E35" s="3">
        <f>IFERROR(INDEX(E51:E500,MATCH($A$35,$C$51:$C$500,0)),"")</f>
        <v>8.18</v>
      </c>
      <c r="H35" s="3">
        <f>IFERROR(INDEX(D35:G35,COUNT(D35:G35)),"")</f>
        <v>8.18</v>
      </c>
      <c r="I35" s="3">
        <f t="shared" ref="I35:N35" si="27">IFERROR(INDEX(I51:I500,MATCH($C$35,$C$51:$C$500,0)),"")</f>
        <v>5.7</v>
      </c>
      <c r="J35" s="3">
        <f t="shared" si="27"/>
        <v>2.63</v>
      </c>
      <c r="K35" s="3">
        <f t="shared" si="27"/>
        <v>2.92</v>
      </c>
      <c r="L35" s="3">
        <f t="shared" si="27"/>
        <v>5.66</v>
      </c>
      <c r="M35" s="3">
        <f t="shared" si="27"/>
        <v>8.58</v>
      </c>
      <c r="N35" s="3">
        <f t="shared" si="27"/>
        <v>0</v>
      </c>
    </row>
    <row r="36" spans="1:14" ht="15.5" x14ac:dyDescent="0.35">
      <c r="B36" t="s">
        <v>66</v>
      </c>
      <c r="C36" t="s">
        <v>67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N36" si="28">IFERROR(INDEX(H51:H500,MATCH($C$36,$C$51:$C$500,0)),"")</f>
        <v>0.1</v>
      </c>
      <c r="I36" s="4">
        <f t="shared" si="28"/>
        <v>0.3236</v>
      </c>
      <c r="J36" s="4">
        <f t="shared" si="28"/>
        <v>0.24299999999999999</v>
      </c>
      <c r="K36" s="4">
        <f t="shared" si="28"/>
        <v>0.2341</v>
      </c>
      <c r="L36" s="4">
        <f t="shared" si="28"/>
        <v>0.87480000000000002</v>
      </c>
      <c r="M36" s="4">
        <f t="shared" si="28"/>
        <v>0.26390000000000002</v>
      </c>
      <c r="N36" s="4">
        <f t="shared" si="28"/>
        <v>0</v>
      </c>
    </row>
    <row r="37" spans="1:14" ht="15.5" x14ac:dyDescent="0.35">
      <c r="B37" t="s">
        <v>68</v>
      </c>
      <c r="C37" t="s">
        <v>69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N37" si="29">IFERROR(INDEX(H51:H500,MATCH($C$37,$C$51:$C$500,0)),"")</f>
        <v>0.5</v>
      </c>
      <c r="I37" s="3">
        <f t="shared" si="29"/>
        <v>0.5</v>
      </c>
      <c r="J37" s="3">
        <f t="shared" si="29"/>
        <v>0.5</v>
      </c>
      <c r="K37" s="3">
        <f t="shared" si="29"/>
        <v>0.5</v>
      </c>
      <c r="L37" s="3">
        <f t="shared" si="29"/>
        <v>2</v>
      </c>
      <c r="M37" s="3">
        <f t="shared" si="29"/>
        <v>0.5</v>
      </c>
      <c r="N37" s="3">
        <f t="shared" si="29"/>
        <v>0</v>
      </c>
    </row>
    <row r="50" spans="2:14" ht="15.5" x14ac:dyDescent="0.35">
      <c r="D50" t="s">
        <v>70</v>
      </c>
      <c r="E50" t="s">
        <v>71</v>
      </c>
      <c r="F50" t="s">
        <v>72</v>
      </c>
      <c r="G50" t="s">
        <v>73</v>
      </c>
      <c r="H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</row>
    <row r="51" spans="2:14" ht="15.5" x14ac:dyDescent="0.35">
      <c r="B51" t="s">
        <v>75</v>
      </c>
      <c r="C51" t="s">
        <v>6</v>
      </c>
      <c r="D51" s="5">
        <v>43058811122</v>
      </c>
      <c r="E51" s="5">
        <v>34924020936</v>
      </c>
      <c r="F51" s="5">
        <v>15153795522</v>
      </c>
      <c r="G51" s="5">
        <v>15205849184</v>
      </c>
      <c r="I51" s="5">
        <v>50077816458</v>
      </c>
      <c r="J51" s="5">
        <v>35229995282</v>
      </c>
      <c r="K51" s="5">
        <v>33147408581</v>
      </c>
      <c r="L51" s="5">
        <v>26693281182</v>
      </c>
      <c r="M51" s="5">
        <v>22120710071</v>
      </c>
      <c r="N51" s="5">
        <v>1174124548</v>
      </c>
    </row>
    <row r="52" spans="2:14" ht="15.5" x14ac:dyDescent="0.35">
      <c r="C52" t="s">
        <v>76</v>
      </c>
      <c r="D52" s="5">
        <v>-31872549215</v>
      </c>
      <c r="E52" s="5">
        <v>-30904863813</v>
      </c>
      <c r="F52" s="5">
        <v>-8761381624</v>
      </c>
      <c r="G52" s="5">
        <v>-7518513956</v>
      </c>
      <c r="I52" s="5">
        <v>-39666245437</v>
      </c>
      <c r="J52" s="5">
        <v>-21288160422</v>
      </c>
      <c r="K52" s="5">
        <v>-19688973906</v>
      </c>
      <c r="L52" s="5">
        <v>-13533923196</v>
      </c>
      <c r="M52" s="5">
        <v>-10777651700</v>
      </c>
      <c r="N52" s="5">
        <v>-673456187</v>
      </c>
    </row>
    <row r="53" spans="2:14" ht="15.5" x14ac:dyDescent="0.35">
      <c r="C53" t="s">
        <v>77</v>
      </c>
    </row>
    <row r="54" spans="2:14" ht="15.5" x14ac:dyDescent="0.35">
      <c r="C54" t="s">
        <v>78</v>
      </c>
      <c r="D54" s="5">
        <v>-3935997480</v>
      </c>
      <c r="E54" s="5">
        <v>-5744312619</v>
      </c>
      <c r="F54" s="5">
        <v>-3620395214</v>
      </c>
      <c r="G54" s="5">
        <v>-4930819535</v>
      </c>
      <c r="I54" s="5">
        <v>-9364707833</v>
      </c>
      <c r="J54" s="5">
        <v>-8903742327</v>
      </c>
      <c r="K54" s="5">
        <v>-8551054771</v>
      </c>
      <c r="L54" s="5">
        <v>-8439757267</v>
      </c>
      <c r="M54" s="5">
        <v>-5354007045</v>
      </c>
      <c r="N54" s="5">
        <v>-353841591</v>
      </c>
    </row>
    <row r="55" spans="2:14" ht="15.5" x14ac:dyDescent="0.35">
      <c r="C55" t="s">
        <v>245</v>
      </c>
      <c r="D55" s="5">
        <v>-154629308</v>
      </c>
      <c r="E55" s="5">
        <v>-209984078</v>
      </c>
      <c r="F55" s="5">
        <v>-141634572</v>
      </c>
      <c r="G55" s="5">
        <v>-81157810</v>
      </c>
      <c r="I55" s="5">
        <v>-351618650</v>
      </c>
      <c r="J55" s="5">
        <v>-141567964</v>
      </c>
      <c r="K55" s="5">
        <v>-263542768</v>
      </c>
      <c r="L55" s="5">
        <v>-344644032</v>
      </c>
      <c r="M55" s="5">
        <v>-36384149</v>
      </c>
      <c r="N55" s="5">
        <v>-67339017</v>
      </c>
    </row>
    <row r="56" spans="2:14" ht="15.5" x14ac:dyDescent="0.35">
      <c r="C56" t="s">
        <v>246</v>
      </c>
      <c r="D56" s="5">
        <v>-3781368172</v>
      </c>
      <c r="E56" s="5">
        <v>-5534328541</v>
      </c>
      <c r="F56" s="5">
        <v>-3478760642</v>
      </c>
      <c r="G56" s="5">
        <v>-4849661725</v>
      </c>
      <c r="I56" s="5">
        <v>-9013089183</v>
      </c>
      <c r="J56" s="5">
        <v>-8762174363</v>
      </c>
      <c r="K56" s="5">
        <v>-8287512003</v>
      </c>
      <c r="L56" s="5">
        <v>-8095113235</v>
      </c>
      <c r="M56" s="5">
        <v>-5317622896</v>
      </c>
      <c r="N56" s="5">
        <v>-286502574</v>
      </c>
    </row>
    <row r="57" spans="2:14" ht="15.5" x14ac:dyDescent="0.35">
      <c r="C57" t="s">
        <v>80</v>
      </c>
      <c r="D57" s="5">
        <v>7250264427</v>
      </c>
      <c r="E57" s="5">
        <v>-1725155496</v>
      </c>
      <c r="F57" s="5">
        <v>2772018684</v>
      </c>
      <c r="G57" s="5">
        <v>2756515693</v>
      </c>
      <c r="I57" s="5">
        <v>1046863188</v>
      </c>
      <c r="J57" s="5">
        <v>5038092533</v>
      </c>
      <c r="K57" s="5">
        <v>4907379904</v>
      </c>
      <c r="L57" s="5">
        <v>4719600719</v>
      </c>
      <c r="M57" s="5">
        <v>5989051326</v>
      </c>
      <c r="N57" s="5">
        <v>146826770</v>
      </c>
    </row>
    <row r="58" spans="2:14" ht="15.5" x14ac:dyDescent="0.35">
      <c r="C58" t="s">
        <v>81</v>
      </c>
      <c r="D58" s="5">
        <v>-570912179</v>
      </c>
      <c r="E58" s="5">
        <v>1580486694</v>
      </c>
      <c r="F58" s="5">
        <v>876496749</v>
      </c>
      <c r="G58" s="5">
        <v>184546496</v>
      </c>
      <c r="I58" s="5">
        <v>2456983443</v>
      </c>
      <c r="J58" s="5">
        <v>214778311</v>
      </c>
      <c r="K58" s="5">
        <v>487480099</v>
      </c>
      <c r="L58" s="5">
        <v>855536942</v>
      </c>
      <c r="M58" s="5">
        <v>390409050</v>
      </c>
      <c r="N58" s="5">
        <v>3224095</v>
      </c>
    </row>
    <row r="59" spans="2:14" ht="15.5" x14ac:dyDescent="0.35">
      <c r="C59" t="s">
        <v>312</v>
      </c>
      <c r="D59" s="5">
        <v>1541667</v>
      </c>
      <c r="E59" s="5">
        <v>1334995</v>
      </c>
      <c r="F59" s="5">
        <v>36791667</v>
      </c>
      <c r="G59" s="5">
        <v>27747748</v>
      </c>
      <c r="I59" s="5">
        <v>38126662</v>
      </c>
      <c r="J59" s="5">
        <v>28801633</v>
      </c>
      <c r="K59" s="5">
        <v>70160</v>
      </c>
      <c r="L59" s="5">
        <v>-2691674</v>
      </c>
      <c r="M59" s="5">
        <v>28250000</v>
      </c>
    </row>
    <row r="60" spans="2:14" ht="15.5" x14ac:dyDescent="0.35">
      <c r="C60" t="s">
        <v>142</v>
      </c>
      <c r="D60" s="5">
        <v>30639470</v>
      </c>
      <c r="E60" s="5">
        <v>283320781</v>
      </c>
      <c r="F60" s="5">
        <v>181374701</v>
      </c>
      <c r="G60" s="5">
        <v>273223804</v>
      </c>
      <c r="I60" s="5">
        <v>464695482</v>
      </c>
      <c r="J60" s="5">
        <v>300826758</v>
      </c>
      <c r="K60" s="5">
        <v>248637609</v>
      </c>
      <c r="L60" s="5">
        <v>396101218</v>
      </c>
      <c r="M60" s="5">
        <v>75264983</v>
      </c>
      <c r="N60" s="5">
        <v>1559370</v>
      </c>
    </row>
    <row r="61" spans="2:14" ht="15.5" x14ac:dyDescent="0.35">
      <c r="C61" t="s">
        <v>82</v>
      </c>
      <c r="D61" s="5">
        <v>78902709</v>
      </c>
      <c r="E61" s="5">
        <v>301269543</v>
      </c>
      <c r="F61" s="5">
        <v>-9437855</v>
      </c>
      <c r="G61" s="5">
        <v>41272857</v>
      </c>
      <c r="I61" s="5">
        <v>291831688</v>
      </c>
      <c r="J61" s="5">
        <v>31160608</v>
      </c>
      <c r="K61" s="5">
        <v>20227</v>
      </c>
      <c r="L61" s="5">
        <v>-13691066</v>
      </c>
      <c r="M61" s="5">
        <v>-15545724</v>
      </c>
    </row>
    <row r="62" spans="2:14" ht="15.5" x14ac:dyDescent="0.35">
      <c r="C62" t="s">
        <v>83</v>
      </c>
      <c r="D62" s="5">
        <v>4691147</v>
      </c>
      <c r="E62" s="5">
        <v>-8447798</v>
      </c>
      <c r="F62" s="5">
        <v>5849172</v>
      </c>
      <c r="G62" s="5">
        <v>2938813</v>
      </c>
      <c r="I62" s="5">
        <v>-2598626</v>
      </c>
      <c r="J62" s="5">
        <v>4351997</v>
      </c>
      <c r="K62" s="5">
        <v>5134372</v>
      </c>
      <c r="L62" s="5">
        <v>10023794</v>
      </c>
      <c r="M62" s="5">
        <v>10664939</v>
      </c>
    </row>
    <row r="63" spans="2:14" ht="15.5" x14ac:dyDescent="0.35">
      <c r="C63" t="s">
        <v>84</v>
      </c>
      <c r="D63" s="5">
        <v>-570912179</v>
      </c>
      <c r="E63" s="5">
        <v>1580486694</v>
      </c>
      <c r="F63" s="5">
        <v>876496749</v>
      </c>
      <c r="G63" s="5">
        <v>184546496</v>
      </c>
      <c r="I63" s="5">
        <v>2456983443</v>
      </c>
      <c r="J63" s="5">
        <v>214778311</v>
      </c>
      <c r="K63" s="5">
        <v>487480099</v>
      </c>
      <c r="L63" s="5">
        <v>855536942</v>
      </c>
      <c r="M63" s="5">
        <v>390409050</v>
      </c>
      <c r="N63" s="5">
        <v>3224095</v>
      </c>
    </row>
    <row r="64" spans="2:14" ht="15.5" x14ac:dyDescent="0.35">
      <c r="C64" t="s">
        <v>29</v>
      </c>
      <c r="D64" s="5">
        <v>6679352248</v>
      </c>
      <c r="E64" s="5">
        <v>-144668802</v>
      </c>
      <c r="F64" s="5">
        <v>3648515433</v>
      </c>
      <c r="G64" s="5">
        <v>2941062189</v>
      </c>
      <c r="I64" s="5">
        <v>3503846631</v>
      </c>
      <c r="J64" s="5">
        <v>5252870844</v>
      </c>
      <c r="K64" s="5">
        <v>5394860003</v>
      </c>
      <c r="L64" s="5">
        <v>5575137661</v>
      </c>
      <c r="M64" s="5">
        <v>6379460376</v>
      </c>
      <c r="N64" s="5">
        <v>150050865</v>
      </c>
    </row>
    <row r="65" spans="2:14" ht="15.5" x14ac:dyDescent="0.35">
      <c r="C65" t="s">
        <v>28</v>
      </c>
      <c r="D65" s="5">
        <v>-1460862459</v>
      </c>
      <c r="E65" s="5">
        <v>423608876</v>
      </c>
      <c r="F65" s="5">
        <v>-709504307</v>
      </c>
      <c r="G65" s="5">
        <v>-604959423</v>
      </c>
      <c r="I65" s="5">
        <v>-285895431</v>
      </c>
      <c r="J65" s="5">
        <v>-959506641</v>
      </c>
      <c r="K65" s="5">
        <v>-936502847</v>
      </c>
      <c r="L65" s="5">
        <v>-798411945</v>
      </c>
      <c r="M65" s="5">
        <v>-844932527</v>
      </c>
      <c r="N65" s="5">
        <v>-5870623</v>
      </c>
    </row>
    <row r="66" spans="2:14" ht="15.5" x14ac:dyDescent="0.35">
      <c r="C66" t="s">
        <v>809</v>
      </c>
      <c r="M66" s="5">
        <v>-1573535241</v>
      </c>
    </row>
    <row r="67" spans="2:14" ht="15.5" x14ac:dyDescent="0.35">
      <c r="C67" t="s">
        <v>89</v>
      </c>
      <c r="D67" s="5">
        <v>5218489789</v>
      </c>
      <c r="E67" s="5">
        <v>278940074</v>
      </c>
      <c r="F67" s="5">
        <v>2939011126</v>
      </c>
      <c r="G67" s="5">
        <v>2336102766</v>
      </c>
      <c r="I67" s="5">
        <v>3217951200</v>
      </c>
      <c r="J67" s="5">
        <v>4293364203</v>
      </c>
      <c r="K67" s="5">
        <v>4458357156</v>
      </c>
      <c r="L67" s="5">
        <v>4776725716</v>
      </c>
      <c r="M67" s="5">
        <v>3960992608</v>
      </c>
      <c r="N67" s="5">
        <v>144180242</v>
      </c>
    </row>
    <row r="68" spans="2:14" ht="15.5" x14ac:dyDescent="0.35">
      <c r="C68" t="s">
        <v>90</v>
      </c>
      <c r="E68" s="5">
        <v>-10856020007</v>
      </c>
      <c r="F68" s="5">
        <v>14098971954</v>
      </c>
      <c r="G68" s="5">
        <v>209864952</v>
      </c>
      <c r="I68" s="5">
        <v>3242951947</v>
      </c>
      <c r="J68" s="5">
        <v>299401634</v>
      </c>
      <c r="K68" s="5">
        <v>91826403</v>
      </c>
      <c r="L68" s="5">
        <v>-21757026</v>
      </c>
      <c r="M68" s="5">
        <v>-22938657</v>
      </c>
    </row>
    <row r="69" spans="2:14" ht="15.5" x14ac:dyDescent="0.35">
      <c r="C69" t="s">
        <v>91</v>
      </c>
      <c r="D69" s="5">
        <v>5218489789</v>
      </c>
      <c r="E69" s="5">
        <v>-10577079933</v>
      </c>
      <c r="F69" s="5">
        <v>17037983080</v>
      </c>
      <c r="G69" s="5">
        <v>2545967718</v>
      </c>
      <c r="I69" s="5">
        <v>6460903147</v>
      </c>
      <c r="J69" s="5">
        <v>4592765837</v>
      </c>
      <c r="K69" s="5">
        <v>4550183559</v>
      </c>
      <c r="L69" s="5">
        <v>4754968690</v>
      </c>
      <c r="M69" s="5">
        <v>3938053951</v>
      </c>
      <c r="N69" s="5">
        <v>144180242</v>
      </c>
    </row>
    <row r="70" spans="2:14" ht="15.5" x14ac:dyDescent="0.35">
      <c r="C70" t="s">
        <v>92</v>
      </c>
      <c r="D70" s="5">
        <v>5218489788</v>
      </c>
      <c r="E70" s="5">
        <v>278940074</v>
      </c>
      <c r="F70" s="5">
        <v>2939011126</v>
      </c>
      <c r="G70" s="5">
        <v>2336102766</v>
      </c>
      <c r="I70" s="5">
        <v>3217951200</v>
      </c>
      <c r="J70" s="5">
        <v>4293364203</v>
      </c>
      <c r="K70" s="5">
        <v>4458357156</v>
      </c>
      <c r="L70" s="5">
        <v>4776725716</v>
      </c>
      <c r="M70" s="5">
        <v>3960992608</v>
      </c>
      <c r="N70" s="5">
        <v>144180242</v>
      </c>
    </row>
    <row r="71" spans="2:14" ht="15.5" x14ac:dyDescent="0.35">
      <c r="C71" t="s">
        <v>8</v>
      </c>
      <c r="D71" s="5">
        <v>5213798641</v>
      </c>
      <c r="E71" s="5">
        <v>-10568632134</v>
      </c>
      <c r="F71" s="5">
        <v>17032133907</v>
      </c>
      <c r="G71" s="5">
        <v>2543028905</v>
      </c>
      <c r="I71" s="5">
        <v>6463501773</v>
      </c>
      <c r="J71" s="5">
        <v>4588413840</v>
      </c>
      <c r="K71" s="5">
        <v>4545049187</v>
      </c>
      <c r="L71" s="5">
        <v>4744944896</v>
      </c>
      <c r="M71" s="5">
        <v>3927389012</v>
      </c>
      <c r="N71" s="5">
        <v>144180242</v>
      </c>
    </row>
    <row r="72" spans="2:14" ht="15.5" x14ac:dyDescent="0.35">
      <c r="C72" t="s">
        <v>94</v>
      </c>
      <c r="D72" s="5">
        <v>5218489788</v>
      </c>
      <c r="E72" s="5">
        <v>278940074</v>
      </c>
      <c r="F72" s="5">
        <v>2939011126</v>
      </c>
      <c r="G72" s="5">
        <v>2336102766</v>
      </c>
      <c r="I72" s="5">
        <v>3217951200</v>
      </c>
      <c r="J72" s="5">
        <v>4293364203</v>
      </c>
      <c r="K72" s="5">
        <v>4458357156</v>
      </c>
      <c r="L72" s="5">
        <v>4776725716</v>
      </c>
      <c r="M72" s="5">
        <v>3960992608</v>
      </c>
      <c r="N72" s="5">
        <v>144180242</v>
      </c>
    </row>
    <row r="73" spans="2:14" ht="15.5" x14ac:dyDescent="0.35">
      <c r="C73" t="s">
        <v>95</v>
      </c>
      <c r="D73" s="5">
        <v>5218489788</v>
      </c>
      <c r="E73" s="5">
        <v>-10577079932</v>
      </c>
      <c r="F73" s="5">
        <v>17037983079</v>
      </c>
      <c r="G73" s="5">
        <v>2545967718</v>
      </c>
      <c r="I73" s="5">
        <v>6460903147</v>
      </c>
      <c r="J73" s="5">
        <v>4592765837</v>
      </c>
      <c r="K73" s="5">
        <v>4550183559</v>
      </c>
      <c r="L73" s="5">
        <v>4754968690</v>
      </c>
      <c r="M73" s="5">
        <v>3938053951</v>
      </c>
      <c r="N73" s="5">
        <v>144180242</v>
      </c>
    </row>
    <row r="74" spans="2:14" ht="15.5" x14ac:dyDescent="0.35">
      <c r="C74" t="s">
        <v>96</v>
      </c>
      <c r="D74" s="5">
        <v>5218489788</v>
      </c>
      <c r="E74" s="5">
        <v>-10577079932</v>
      </c>
      <c r="F74" s="5">
        <v>17037983079</v>
      </c>
      <c r="G74" s="5">
        <v>2545967718</v>
      </c>
      <c r="I74" s="5">
        <v>6460903147</v>
      </c>
      <c r="J74" s="5">
        <v>4592765837</v>
      </c>
      <c r="K74" s="5">
        <v>4550183559</v>
      </c>
      <c r="L74" s="5">
        <v>4754968690</v>
      </c>
      <c r="M74" s="5">
        <v>3938053951</v>
      </c>
      <c r="N74" s="5">
        <v>144180242</v>
      </c>
    </row>
    <row r="76" spans="2:14" ht="15.5" x14ac:dyDescent="0.35">
      <c r="B76" t="s">
        <v>97</v>
      </c>
      <c r="C76" t="s">
        <v>98</v>
      </c>
    </row>
    <row r="77" spans="2:14" ht="15.5" x14ac:dyDescent="0.35">
      <c r="C77" t="s">
        <v>99</v>
      </c>
    </row>
    <row r="78" spans="2:14" ht="15.5" x14ac:dyDescent="0.35">
      <c r="C78" t="s">
        <v>20</v>
      </c>
      <c r="D78" s="5">
        <v>10879323885</v>
      </c>
      <c r="E78" s="5">
        <v>7073988817</v>
      </c>
      <c r="F78" s="5">
        <v>9078044145</v>
      </c>
      <c r="G78" s="5">
        <v>11219131031</v>
      </c>
      <c r="I78" s="5">
        <v>7073988817</v>
      </c>
      <c r="J78" s="5">
        <v>11219131031</v>
      </c>
      <c r="K78" s="5">
        <v>16184126311</v>
      </c>
      <c r="L78" s="5">
        <v>27075935225</v>
      </c>
      <c r="M78" s="5">
        <v>36106296295</v>
      </c>
      <c r="N78" s="5">
        <v>754395173</v>
      </c>
    </row>
    <row r="79" spans="2:14" ht="15.5" x14ac:dyDescent="0.35">
      <c r="C79" t="s">
        <v>650</v>
      </c>
      <c r="D79" s="5">
        <v>493200500</v>
      </c>
      <c r="E79" s="5">
        <v>7091967036</v>
      </c>
      <c r="F79" s="5">
        <v>5914275032</v>
      </c>
      <c r="G79" s="5">
        <v>8152702757</v>
      </c>
      <c r="I79" s="5">
        <v>7091967036</v>
      </c>
      <c r="J79" s="5">
        <v>8152702757</v>
      </c>
      <c r="K79" s="5">
        <v>2021709001</v>
      </c>
      <c r="L79" s="5">
        <v>4824356454</v>
      </c>
      <c r="M79" s="5">
        <v>2506500000</v>
      </c>
    </row>
    <row r="80" spans="2:14" ht="15.5" x14ac:dyDescent="0.35">
      <c r="C80" t="s">
        <v>100</v>
      </c>
      <c r="D80" s="5">
        <v>20545478395</v>
      </c>
      <c r="E80" s="5">
        <v>8727316310</v>
      </c>
      <c r="F80" s="5">
        <v>17956569290</v>
      </c>
      <c r="G80" s="5">
        <v>12744968812</v>
      </c>
      <c r="I80" s="5">
        <v>8727316310</v>
      </c>
      <c r="J80" s="5">
        <v>12744968812</v>
      </c>
      <c r="K80" s="5">
        <v>7295993513</v>
      </c>
      <c r="L80" s="5">
        <v>3832032497</v>
      </c>
      <c r="M80" s="5">
        <v>3883599378</v>
      </c>
    </row>
    <row r="81" spans="3:14" ht="15.5" x14ac:dyDescent="0.35">
      <c r="C81" t="s">
        <v>249</v>
      </c>
      <c r="D81" s="5">
        <v>122000000</v>
      </c>
      <c r="E81" s="5">
        <v>77766790</v>
      </c>
      <c r="F81" s="5">
        <v>26578214</v>
      </c>
      <c r="G81" s="5">
        <v>26260714</v>
      </c>
      <c r="I81" s="5">
        <v>77766790</v>
      </c>
      <c r="J81" s="5">
        <v>26260714</v>
      </c>
      <c r="K81" s="5">
        <v>11869755</v>
      </c>
      <c r="N81" s="5">
        <v>86910474</v>
      </c>
    </row>
    <row r="82" spans="3:14" ht="15.5" x14ac:dyDescent="0.35">
      <c r="C82" t="s">
        <v>250</v>
      </c>
      <c r="D82" s="5">
        <v>213194375</v>
      </c>
      <c r="E82" s="5">
        <v>430607842</v>
      </c>
      <c r="F82" s="5">
        <v>32575020</v>
      </c>
      <c r="G82" s="5">
        <v>78727958</v>
      </c>
      <c r="I82" s="5">
        <v>430607842</v>
      </c>
      <c r="J82" s="5">
        <v>78727958</v>
      </c>
      <c r="K82" s="5">
        <v>69581927</v>
      </c>
      <c r="L82" s="5">
        <v>16539226</v>
      </c>
      <c r="M82" s="5">
        <v>9506712</v>
      </c>
    </row>
    <row r="83" spans="3:14" ht="15.5" x14ac:dyDescent="0.35">
      <c r="C83" t="s">
        <v>251</v>
      </c>
      <c r="D83" s="5">
        <v>20545478395</v>
      </c>
      <c r="E83" s="5">
        <v>8727316310</v>
      </c>
      <c r="F83" s="5">
        <v>17956569290</v>
      </c>
      <c r="G83" s="5">
        <v>12744968812</v>
      </c>
      <c r="I83" s="5">
        <v>8727316310</v>
      </c>
      <c r="J83" s="5">
        <v>12744968812</v>
      </c>
      <c r="K83" s="5">
        <v>7295993513</v>
      </c>
      <c r="L83" s="5">
        <v>3832032497</v>
      </c>
      <c r="M83" s="5">
        <v>3883599378</v>
      </c>
    </row>
    <row r="84" spans="3:14" ht="15.5" x14ac:dyDescent="0.35">
      <c r="C84" t="s">
        <v>102</v>
      </c>
      <c r="D84" s="5">
        <v>2275683940</v>
      </c>
      <c r="E84" s="5">
        <v>836483083</v>
      </c>
      <c r="F84" s="5">
        <v>1107991630</v>
      </c>
      <c r="G84" s="5">
        <v>1613427612</v>
      </c>
      <c r="I84" s="5">
        <v>836483083</v>
      </c>
      <c r="J84" s="5">
        <v>1613427612</v>
      </c>
      <c r="K84" s="5">
        <v>218491059</v>
      </c>
      <c r="L84" s="5">
        <v>221941170</v>
      </c>
      <c r="M84" s="5">
        <v>71726543</v>
      </c>
      <c r="N84" s="5">
        <v>2500000</v>
      </c>
    </row>
    <row r="85" spans="3:14" ht="15.5" x14ac:dyDescent="0.35">
      <c r="C85" t="s">
        <v>252</v>
      </c>
      <c r="D85" s="5">
        <v>2275683940</v>
      </c>
      <c r="E85" s="5">
        <v>836483083</v>
      </c>
      <c r="F85" s="5">
        <v>1107991630</v>
      </c>
      <c r="G85" s="5">
        <v>1613427612</v>
      </c>
      <c r="I85" s="5">
        <v>836483083</v>
      </c>
      <c r="J85" s="5">
        <v>1613427612</v>
      </c>
      <c r="K85" s="5">
        <v>218491059</v>
      </c>
      <c r="L85" s="5">
        <v>221941170</v>
      </c>
      <c r="M85" s="5">
        <v>71726543</v>
      </c>
      <c r="N85" s="5">
        <v>2500000</v>
      </c>
    </row>
    <row r="86" spans="3:14" ht="15.5" x14ac:dyDescent="0.35">
      <c r="C86" t="s">
        <v>103</v>
      </c>
      <c r="D86" s="5">
        <v>7471887089</v>
      </c>
      <c r="E86" s="5">
        <v>7699866103</v>
      </c>
      <c r="I86" s="5">
        <v>7699866103</v>
      </c>
    </row>
    <row r="87" spans="3:14" ht="15.5" x14ac:dyDescent="0.35">
      <c r="C87" t="s">
        <v>83</v>
      </c>
      <c r="D87" s="5">
        <v>3461519842</v>
      </c>
      <c r="E87" s="5">
        <v>3461519842</v>
      </c>
      <c r="F87" s="5">
        <v>14477593695</v>
      </c>
      <c r="G87" s="5">
        <v>383460390</v>
      </c>
      <c r="I87" s="5">
        <v>3461519842</v>
      </c>
      <c r="J87" s="5">
        <v>383460390</v>
      </c>
      <c r="K87" s="5">
        <v>71638737</v>
      </c>
    </row>
    <row r="88" spans="3:14" ht="15.5" x14ac:dyDescent="0.35">
      <c r="C88" t="s">
        <v>104</v>
      </c>
      <c r="D88" s="5">
        <v>46615866249</v>
      </c>
      <c r="E88" s="5">
        <v>37429846498</v>
      </c>
      <c r="F88" s="5">
        <v>35314690328</v>
      </c>
      <c r="G88" s="5">
        <v>33961178152</v>
      </c>
      <c r="I88" s="5">
        <v>37429846498</v>
      </c>
      <c r="J88" s="5">
        <v>33961178152</v>
      </c>
      <c r="K88" s="5">
        <v>26170441340</v>
      </c>
      <c r="L88" s="5">
        <v>36005603480</v>
      </c>
      <c r="M88" s="5">
        <v>42639019453</v>
      </c>
      <c r="N88" s="5">
        <v>756993361</v>
      </c>
    </row>
    <row r="89" spans="3:14" ht="15.5" x14ac:dyDescent="0.35">
      <c r="C89" t="s">
        <v>105</v>
      </c>
    </row>
    <row r="90" spans="3:14" ht="15.5" x14ac:dyDescent="0.35">
      <c r="C90" t="s">
        <v>109</v>
      </c>
      <c r="D90" s="5">
        <v>1013696931</v>
      </c>
      <c r="E90" s="5">
        <v>1288459332</v>
      </c>
      <c r="F90" s="5">
        <v>504682862</v>
      </c>
      <c r="G90" s="5">
        <v>687538664</v>
      </c>
      <c r="I90" s="5">
        <v>1288459332</v>
      </c>
      <c r="J90" s="5">
        <v>687538664</v>
      </c>
      <c r="K90" s="5">
        <v>689920500</v>
      </c>
      <c r="L90" s="5">
        <v>423699103</v>
      </c>
      <c r="M90" s="5">
        <v>81997906</v>
      </c>
    </row>
    <row r="91" spans="3:14" ht="15.5" x14ac:dyDescent="0.35">
      <c r="C91" t="s">
        <v>531</v>
      </c>
      <c r="D91" s="5">
        <v>6447354550</v>
      </c>
      <c r="E91" s="5">
        <v>6447354550</v>
      </c>
      <c r="F91" s="5">
        <v>6270302550</v>
      </c>
      <c r="G91" s="5">
        <v>6050725750</v>
      </c>
      <c r="I91" s="5">
        <v>6447354550</v>
      </c>
      <c r="J91" s="5">
        <v>6050725750</v>
      </c>
      <c r="K91" s="5">
        <v>5075725750</v>
      </c>
      <c r="L91" s="5">
        <v>2575025750</v>
      </c>
      <c r="M91" s="5">
        <v>775000000</v>
      </c>
    </row>
    <row r="92" spans="3:14" ht="15.5" x14ac:dyDescent="0.35">
      <c r="C92" t="s">
        <v>107</v>
      </c>
      <c r="D92" s="5">
        <v>22885052977</v>
      </c>
      <c r="E92" s="5">
        <v>20641110441</v>
      </c>
      <c r="F92" s="5">
        <v>37616126346</v>
      </c>
      <c r="G92" s="5">
        <v>16335110387</v>
      </c>
      <c r="I92" s="5">
        <v>20641110441</v>
      </c>
      <c r="J92" s="5">
        <v>16335110387</v>
      </c>
      <c r="K92" s="5">
        <v>15444706087</v>
      </c>
      <c r="L92" s="5">
        <v>6958650164</v>
      </c>
      <c r="M92" s="5">
        <v>4004924173</v>
      </c>
      <c r="N92" s="5">
        <v>21919146</v>
      </c>
    </row>
    <row r="93" spans="3:14" ht="15.5" x14ac:dyDescent="0.35">
      <c r="C93" t="s">
        <v>108</v>
      </c>
      <c r="D93" s="5">
        <v>5022606603</v>
      </c>
      <c r="E93" s="5">
        <v>5429263718</v>
      </c>
      <c r="F93" s="5">
        <v>9554710709</v>
      </c>
      <c r="G93" s="5">
        <v>10239449792</v>
      </c>
      <c r="I93" s="5">
        <v>5429263718</v>
      </c>
      <c r="J93" s="5">
        <v>10239449792</v>
      </c>
      <c r="K93" s="5">
        <v>9559566499</v>
      </c>
      <c r="L93" s="5">
        <v>10424709300</v>
      </c>
      <c r="M93" s="5">
        <v>6484801879</v>
      </c>
    </row>
    <row r="94" spans="3:14" ht="15.5" x14ac:dyDescent="0.35">
      <c r="C94" t="s">
        <v>110</v>
      </c>
      <c r="D94" s="5">
        <v>39855093691</v>
      </c>
      <c r="E94" s="5">
        <v>38298557386</v>
      </c>
      <c r="F94" s="5">
        <v>58322894467</v>
      </c>
      <c r="G94" s="5">
        <v>33591973393</v>
      </c>
      <c r="I94" s="5">
        <v>38298557386</v>
      </c>
      <c r="J94" s="5">
        <v>33591973393</v>
      </c>
      <c r="K94" s="5">
        <v>31889918836</v>
      </c>
      <c r="L94" s="5">
        <v>21132084317</v>
      </c>
      <c r="M94" s="5">
        <v>11851973958</v>
      </c>
      <c r="N94" s="5">
        <v>21919146</v>
      </c>
    </row>
    <row r="95" spans="3:14" ht="15.5" x14ac:dyDescent="0.35">
      <c r="C95" t="s">
        <v>111</v>
      </c>
      <c r="D95" s="5">
        <v>86470959940</v>
      </c>
      <c r="E95" s="5">
        <v>75728403884</v>
      </c>
      <c r="F95" s="5">
        <v>93637584795</v>
      </c>
      <c r="G95" s="5">
        <v>67553151545</v>
      </c>
      <c r="I95" s="5">
        <v>75728403884</v>
      </c>
      <c r="J95" s="5">
        <v>67553151545</v>
      </c>
      <c r="K95" s="5">
        <v>58060360176</v>
      </c>
      <c r="L95" s="5">
        <v>57137687797</v>
      </c>
      <c r="M95" s="5">
        <v>54490993411</v>
      </c>
      <c r="N95" s="5">
        <v>778912507</v>
      </c>
    </row>
    <row r="96" spans="3:14" ht="15.5" x14ac:dyDescent="0.35">
      <c r="C96" t="s">
        <v>112</v>
      </c>
    </row>
    <row r="97" spans="3:14" ht="15.5" x14ac:dyDescent="0.35">
      <c r="C97" t="s">
        <v>113</v>
      </c>
    </row>
    <row r="98" spans="3:14" ht="15.5" x14ac:dyDescent="0.35">
      <c r="C98" t="s">
        <v>114</v>
      </c>
      <c r="D98" s="5">
        <v>13130343706</v>
      </c>
      <c r="E98" s="5">
        <v>7928816220</v>
      </c>
      <c r="F98" s="5">
        <v>15229372576</v>
      </c>
      <c r="G98" s="5">
        <v>5175113133</v>
      </c>
      <c r="I98" s="5">
        <v>7928816220</v>
      </c>
      <c r="J98" s="5">
        <v>5175113133</v>
      </c>
      <c r="K98" s="5">
        <v>1389976394</v>
      </c>
      <c r="L98" s="5">
        <v>1045503539</v>
      </c>
      <c r="M98" s="5">
        <v>1994223655</v>
      </c>
      <c r="N98" s="5">
        <v>118248550</v>
      </c>
    </row>
    <row r="99" spans="3:14" ht="15.5" x14ac:dyDescent="0.35">
      <c r="C99" t="s">
        <v>115</v>
      </c>
    </row>
    <row r="100" spans="3:14" ht="15.5" x14ac:dyDescent="0.35">
      <c r="C100" t="s">
        <v>253</v>
      </c>
      <c r="D100" s="5">
        <v>1041000500</v>
      </c>
      <c r="E100" s="5">
        <v>682250687</v>
      </c>
      <c r="F100" s="5">
        <v>6264300674</v>
      </c>
      <c r="G100" s="5">
        <v>566819533</v>
      </c>
      <c r="I100" s="5">
        <v>682250687</v>
      </c>
      <c r="J100" s="5">
        <v>566819533</v>
      </c>
      <c r="K100" s="5">
        <v>22867600</v>
      </c>
      <c r="M100" s="5">
        <v>451159190</v>
      </c>
    </row>
    <row r="101" spans="3:14" ht="15.5" x14ac:dyDescent="0.35">
      <c r="C101" t="s">
        <v>118</v>
      </c>
    </row>
    <row r="102" spans="3:14" ht="15.5" x14ac:dyDescent="0.35">
      <c r="C102" t="s">
        <v>254</v>
      </c>
      <c r="D102" s="5">
        <v>335194375</v>
      </c>
      <c r="E102" s="5">
        <v>508374632</v>
      </c>
      <c r="F102" s="5">
        <v>59153234</v>
      </c>
      <c r="G102" s="5">
        <v>104988672</v>
      </c>
      <c r="I102" s="5">
        <v>508374632</v>
      </c>
      <c r="J102" s="5">
        <v>104988672</v>
      </c>
      <c r="K102" s="5">
        <v>81451682</v>
      </c>
      <c r="L102" s="5">
        <v>16539226</v>
      </c>
      <c r="M102" s="5">
        <v>9506712</v>
      </c>
      <c r="N102" s="5">
        <v>86910474</v>
      </c>
    </row>
    <row r="103" spans="3:14" ht="15.5" x14ac:dyDescent="0.35">
      <c r="C103" t="s">
        <v>255</v>
      </c>
      <c r="D103" s="5">
        <v>9004688887</v>
      </c>
      <c r="E103" s="5">
        <v>4973227857</v>
      </c>
      <c r="F103" s="5">
        <v>702200526</v>
      </c>
      <c r="G103" s="5">
        <v>1496432371</v>
      </c>
      <c r="I103" s="5">
        <v>4973227857</v>
      </c>
      <c r="J103" s="5">
        <v>1496432371</v>
      </c>
    </row>
    <row r="104" spans="3:14" ht="15.5" x14ac:dyDescent="0.35">
      <c r="C104" t="s">
        <v>117</v>
      </c>
      <c r="D104" s="5">
        <v>1668851020</v>
      </c>
      <c r="E104" s="5">
        <v>920271733</v>
      </c>
      <c r="F104" s="5">
        <v>1132057739</v>
      </c>
      <c r="G104" s="5">
        <v>777145046</v>
      </c>
      <c r="I104" s="5">
        <v>920271733</v>
      </c>
      <c r="J104" s="5">
        <v>777145046</v>
      </c>
      <c r="K104" s="5">
        <v>359344006</v>
      </c>
      <c r="L104" s="5">
        <v>548149978</v>
      </c>
      <c r="M104" s="5">
        <v>753331843</v>
      </c>
      <c r="N104" s="5">
        <v>31338076</v>
      </c>
    </row>
    <row r="105" spans="3:14" ht="15.5" x14ac:dyDescent="0.35">
      <c r="C105" t="s">
        <v>116</v>
      </c>
      <c r="D105" s="5">
        <v>95111808</v>
      </c>
      <c r="E105" s="5">
        <v>584125888</v>
      </c>
      <c r="F105" s="5">
        <v>226406868</v>
      </c>
      <c r="G105" s="5">
        <v>500548182</v>
      </c>
      <c r="I105" s="5">
        <v>584125888</v>
      </c>
      <c r="J105" s="5">
        <v>500548182</v>
      </c>
      <c r="K105" s="5">
        <v>438544565</v>
      </c>
      <c r="L105" s="5">
        <v>428517040</v>
      </c>
      <c r="M105" s="5">
        <v>202411301</v>
      </c>
    </row>
    <row r="106" spans="3:14" ht="15.5" x14ac:dyDescent="0.35">
      <c r="C106" t="s">
        <v>120</v>
      </c>
    </row>
    <row r="107" spans="3:14" ht="15.5" x14ac:dyDescent="0.35">
      <c r="C107" t="s">
        <v>313</v>
      </c>
    </row>
    <row r="108" spans="3:14" ht="15.5" x14ac:dyDescent="0.35">
      <c r="C108" t="s">
        <v>121</v>
      </c>
      <c r="D108" s="5">
        <v>985497116</v>
      </c>
      <c r="E108" s="5">
        <v>248565423</v>
      </c>
      <c r="F108" s="5">
        <v>1817711080</v>
      </c>
      <c r="G108" s="5">
        <v>314285712</v>
      </c>
      <c r="I108" s="5">
        <v>248565423</v>
      </c>
      <c r="J108" s="5">
        <v>314285712</v>
      </c>
      <c r="K108" s="5">
        <v>487768541</v>
      </c>
      <c r="L108" s="5">
        <v>21663661</v>
      </c>
      <c r="M108" s="5">
        <v>457814609</v>
      </c>
    </row>
    <row r="109" spans="3:14" ht="15.5" x14ac:dyDescent="0.35">
      <c r="C109" t="s">
        <v>122</v>
      </c>
      <c r="D109" s="5">
        <v>2910050776</v>
      </c>
      <c r="E109" s="5">
        <v>2587511995</v>
      </c>
      <c r="F109" s="5">
        <v>2750538078</v>
      </c>
      <c r="G109" s="5">
        <v>2715847350</v>
      </c>
      <c r="I109" s="5">
        <v>2587511995</v>
      </c>
      <c r="J109" s="5">
        <v>2715847350</v>
      </c>
      <c r="K109" s="5">
        <v>558458557</v>
      </c>
      <c r="L109" s="5">
        <v>360442592</v>
      </c>
      <c r="M109" s="5">
        <v>477496780</v>
      </c>
      <c r="N109" s="5">
        <v>5831928</v>
      </c>
    </row>
    <row r="110" spans="3:14" ht="15.5" x14ac:dyDescent="0.35">
      <c r="C110" t="s">
        <v>123</v>
      </c>
      <c r="D110" s="5">
        <v>2910050776</v>
      </c>
      <c r="E110" s="5">
        <v>2587511995</v>
      </c>
      <c r="F110" s="5">
        <v>2750538078</v>
      </c>
      <c r="G110" s="5">
        <v>2715847350</v>
      </c>
      <c r="I110" s="5">
        <v>2587511995</v>
      </c>
      <c r="J110" s="5">
        <v>2715847350</v>
      </c>
      <c r="K110" s="5">
        <v>558458557</v>
      </c>
      <c r="L110" s="5">
        <v>360442592</v>
      </c>
      <c r="M110" s="5">
        <v>477496780</v>
      </c>
      <c r="N110" s="5">
        <v>5831928</v>
      </c>
    </row>
    <row r="111" spans="3:14" ht="15.5" x14ac:dyDescent="0.35">
      <c r="C111" t="s">
        <v>357</v>
      </c>
      <c r="D111" s="5">
        <v>348793243</v>
      </c>
      <c r="E111" s="5">
        <v>236811118</v>
      </c>
      <c r="F111" s="5">
        <v>427400942</v>
      </c>
      <c r="G111" s="5">
        <v>323150214</v>
      </c>
      <c r="I111" s="5">
        <v>236811118</v>
      </c>
      <c r="J111" s="5">
        <v>323150214</v>
      </c>
      <c r="K111" s="5">
        <v>128236733</v>
      </c>
      <c r="L111" s="5">
        <v>9613650</v>
      </c>
      <c r="M111" s="5">
        <v>5152200</v>
      </c>
    </row>
    <row r="112" spans="3:14" ht="15.5" x14ac:dyDescent="0.35">
      <c r="C112" t="s">
        <v>124</v>
      </c>
      <c r="D112" s="5">
        <v>1879611488</v>
      </c>
      <c r="E112" s="5">
        <v>1631046065</v>
      </c>
      <c r="F112" s="5">
        <v>1859523812</v>
      </c>
      <c r="G112" s="5">
        <v>1859523812</v>
      </c>
      <c r="I112" s="5">
        <v>1631046065</v>
      </c>
      <c r="J112" s="5">
        <v>1859523812</v>
      </c>
    </row>
    <row r="113" spans="2:14" ht="15.5" x14ac:dyDescent="0.35">
      <c r="C113" t="s">
        <v>125</v>
      </c>
      <c r="D113" s="5">
        <v>1879611488</v>
      </c>
      <c r="E113" s="5">
        <v>1631046065</v>
      </c>
      <c r="F113" s="5">
        <v>1859523812</v>
      </c>
      <c r="G113" s="5">
        <v>1859523812</v>
      </c>
      <c r="I113" s="5">
        <v>1631046065</v>
      </c>
      <c r="J113" s="5">
        <v>1859523812</v>
      </c>
      <c r="M113" s="5">
        <v>21663661</v>
      </c>
    </row>
    <row r="114" spans="2:14" ht="15.5" x14ac:dyDescent="0.35">
      <c r="C114" t="s">
        <v>126</v>
      </c>
      <c r="D114" s="5">
        <v>16040394482</v>
      </c>
      <c r="E114" s="5">
        <v>10516328215</v>
      </c>
      <c r="F114" s="5">
        <v>17979910654</v>
      </c>
      <c r="G114" s="5">
        <v>7890960483</v>
      </c>
      <c r="I114" s="5">
        <v>10516328215</v>
      </c>
      <c r="J114" s="5">
        <v>7890960483</v>
      </c>
      <c r="K114" s="5">
        <v>1948434951</v>
      </c>
      <c r="L114" s="5">
        <v>1405946131</v>
      </c>
      <c r="M114" s="5">
        <v>2471720435</v>
      </c>
      <c r="N114" s="5">
        <v>124080478</v>
      </c>
    </row>
    <row r="115" spans="2:14" ht="15.5" x14ac:dyDescent="0.35">
      <c r="C115" t="s">
        <v>127</v>
      </c>
    </row>
    <row r="116" spans="2:14" ht="15.5" x14ac:dyDescent="0.35">
      <c r="C116" t="s">
        <v>128</v>
      </c>
      <c r="D116" s="5">
        <v>41700000000</v>
      </c>
      <c r="E116" s="5">
        <v>20850000000</v>
      </c>
      <c r="F116" s="5">
        <v>20850000000</v>
      </c>
      <c r="G116" s="5">
        <v>20850000000</v>
      </c>
      <c r="I116" s="5">
        <v>20850000000</v>
      </c>
      <c r="J116" s="5">
        <v>20850000000</v>
      </c>
      <c r="K116" s="5">
        <v>20850000000</v>
      </c>
      <c r="L116" s="5">
        <v>20850000000</v>
      </c>
      <c r="M116" s="5">
        <v>20850000000</v>
      </c>
      <c r="N116" s="5">
        <v>525000000</v>
      </c>
    </row>
    <row r="117" spans="2:14" ht="15.5" x14ac:dyDescent="0.35">
      <c r="C117" t="s">
        <v>129</v>
      </c>
      <c r="D117" s="5">
        <v>5906374311</v>
      </c>
      <c r="E117" s="5">
        <v>26756374311</v>
      </c>
      <c r="F117" s="5">
        <v>26756374311</v>
      </c>
      <c r="G117" s="5">
        <v>26756374311</v>
      </c>
      <c r="I117" s="5">
        <v>26756374311</v>
      </c>
      <c r="J117" s="5">
        <v>26756374311</v>
      </c>
      <c r="K117" s="5">
        <v>26756374311</v>
      </c>
      <c r="L117" s="5">
        <v>26756374311</v>
      </c>
      <c r="M117" s="5">
        <v>26756374311</v>
      </c>
    </row>
    <row r="118" spans="2:14" ht="15.5" x14ac:dyDescent="0.35">
      <c r="C118" t="s">
        <v>130</v>
      </c>
      <c r="D118" s="5">
        <v>18960366189</v>
      </c>
      <c r="E118" s="5">
        <v>13746567548</v>
      </c>
      <c r="F118" s="5">
        <v>13192669176</v>
      </c>
      <c r="G118" s="5">
        <v>11297168574</v>
      </c>
      <c r="I118" s="5">
        <v>13746567548</v>
      </c>
      <c r="J118" s="5">
        <v>11297168574</v>
      </c>
      <c r="K118" s="5">
        <v>8063076387</v>
      </c>
      <c r="L118" s="5">
        <v>7759665937</v>
      </c>
      <c r="M118" s="5">
        <v>4057221041</v>
      </c>
      <c r="N118" s="5">
        <v>129832029</v>
      </c>
    </row>
    <row r="119" spans="2:14" ht="15.5" x14ac:dyDescent="0.35">
      <c r="C119" t="s">
        <v>257</v>
      </c>
      <c r="D119" s="5">
        <v>1000000000</v>
      </c>
      <c r="E119" s="5">
        <v>800000000</v>
      </c>
      <c r="F119" s="5">
        <v>800000000</v>
      </c>
      <c r="G119" s="5">
        <v>600000000</v>
      </c>
      <c r="I119" s="5">
        <v>800000000</v>
      </c>
      <c r="J119" s="5">
        <v>600000000</v>
      </c>
      <c r="K119" s="5">
        <v>400000000</v>
      </c>
      <c r="L119" s="5">
        <v>200000000</v>
      </c>
    </row>
    <row r="120" spans="2:14" ht="15.5" x14ac:dyDescent="0.35">
      <c r="C120" t="s">
        <v>258</v>
      </c>
      <c r="D120" s="5">
        <v>17960366189</v>
      </c>
      <c r="E120" s="5">
        <v>12946567548</v>
      </c>
      <c r="F120" s="5">
        <v>12392669176</v>
      </c>
      <c r="G120" s="5">
        <v>10697168574</v>
      </c>
      <c r="I120" s="5">
        <v>12946567548</v>
      </c>
      <c r="J120" s="5">
        <v>10697168574</v>
      </c>
      <c r="K120" s="5">
        <v>7663076387</v>
      </c>
      <c r="L120" s="5">
        <v>7559665937</v>
      </c>
      <c r="M120" s="5">
        <v>4057221041</v>
      </c>
      <c r="N120" s="5">
        <v>129832029</v>
      </c>
    </row>
    <row r="121" spans="2:14" ht="15.5" x14ac:dyDescent="0.35">
      <c r="C121" t="s">
        <v>259</v>
      </c>
      <c r="D121" s="5">
        <v>18960366189</v>
      </c>
      <c r="E121" s="5">
        <v>13746567548</v>
      </c>
      <c r="F121" s="5">
        <v>13192669176</v>
      </c>
      <c r="G121" s="5">
        <v>11297168574</v>
      </c>
      <c r="I121" s="5">
        <v>13746567548</v>
      </c>
      <c r="J121" s="5">
        <v>11297168574</v>
      </c>
      <c r="K121" s="5">
        <v>8063076387</v>
      </c>
      <c r="L121" s="5">
        <v>7759665937</v>
      </c>
      <c r="M121" s="5">
        <v>4057221041</v>
      </c>
      <c r="N121" s="5">
        <v>129832029</v>
      </c>
    </row>
    <row r="122" spans="2:14" ht="15.5" x14ac:dyDescent="0.35">
      <c r="C122" t="s">
        <v>131</v>
      </c>
      <c r="D122" s="5">
        <v>402305115</v>
      </c>
      <c r="E122" s="5">
        <v>397613968</v>
      </c>
      <c r="F122" s="5">
        <v>381036959</v>
      </c>
      <c r="G122" s="5">
        <v>375187787</v>
      </c>
      <c r="I122" s="5">
        <v>397613968</v>
      </c>
      <c r="J122" s="5">
        <v>375187787</v>
      </c>
      <c r="K122" s="5">
        <v>370835790</v>
      </c>
      <c r="L122" s="5">
        <v>365701418</v>
      </c>
      <c r="M122" s="5">
        <v>355677624</v>
      </c>
    </row>
    <row r="123" spans="2:14" ht="15.5" x14ac:dyDescent="0.35">
      <c r="C123" t="s">
        <v>10</v>
      </c>
      <c r="D123" s="5">
        <v>70430565457</v>
      </c>
      <c r="E123" s="5">
        <v>65212075669</v>
      </c>
      <c r="F123" s="5">
        <v>75657674141</v>
      </c>
      <c r="G123" s="5">
        <v>59662191062</v>
      </c>
      <c r="I123" s="5">
        <v>65212075669</v>
      </c>
      <c r="J123" s="5">
        <v>59662191062</v>
      </c>
      <c r="K123" s="5">
        <v>56111925225</v>
      </c>
      <c r="L123" s="5">
        <v>55731741666</v>
      </c>
      <c r="M123" s="5">
        <v>52019272976</v>
      </c>
      <c r="N123" s="5">
        <v>654832029</v>
      </c>
    </row>
    <row r="124" spans="2:14" ht="15.5" x14ac:dyDescent="0.35">
      <c r="C124" t="s">
        <v>132</v>
      </c>
      <c r="D124" s="5">
        <v>86470959939</v>
      </c>
      <c r="E124" s="5">
        <v>75728403884</v>
      </c>
      <c r="F124" s="5">
        <v>93637584795</v>
      </c>
      <c r="G124" s="5">
        <v>67553151545</v>
      </c>
      <c r="I124" s="5">
        <v>75728403884</v>
      </c>
      <c r="J124" s="5">
        <v>67553151545</v>
      </c>
      <c r="K124" s="5">
        <v>58060360176</v>
      </c>
      <c r="L124" s="5">
        <v>57137687797</v>
      </c>
      <c r="M124" s="5">
        <v>54490993411</v>
      </c>
      <c r="N124" s="5">
        <v>778912507</v>
      </c>
    </row>
    <row r="125" spans="2:14" ht="15.5" x14ac:dyDescent="0.35">
      <c r="C125" t="s">
        <v>133</v>
      </c>
      <c r="D125" s="5">
        <v>2085000000</v>
      </c>
      <c r="E125" s="5">
        <v>1042500000</v>
      </c>
      <c r="F125" s="5">
        <v>1042500000</v>
      </c>
      <c r="G125" s="5">
        <v>1042500000</v>
      </c>
      <c r="I125" s="5">
        <v>1042500000</v>
      </c>
      <c r="J125" s="5">
        <v>1042500000</v>
      </c>
      <c r="K125" s="5">
        <v>1042500000</v>
      </c>
      <c r="L125" s="5">
        <v>1042500000</v>
      </c>
      <c r="M125" s="5">
        <v>1042500000</v>
      </c>
      <c r="N125" s="5">
        <v>5250000</v>
      </c>
    </row>
    <row r="127" spans="2:14" ht="15.5" x14ac:dyDescent="0.35">
      <c r="B127" t="s">
        <v>134</v>
      </c>
      <c r="C127" t="s">
        <v>135</v>
      </c>
      <c r="D127" s="5">
        <v>-6576684559</v>
      </c>
      <c r="E127" s="5">
        <v>-4343037354</v>
      </c>
      <c r="F127" s="5">
        <v>1583156212</v>
      </c>
      <c r="G127" s="5">
        <v>2138770573</v>
      </c>
      <c r="I127" s="5">
        <v>-2759881142</v>
      </c>
      <c r="J127" s="5">
        <v>802284112</v>
      </c>
      <c r="K127" s="5">
        <v>146868129</v>
      </c>
      <c r="L127" s="5">
        <v>3333042649</v>
      </c>
      <c r="M127" s="5">
        <v>2761510063</v>
      </c>
      <c r="N127" s="5">
        <v>249434320</v>
      </c>
    </row>
    <row r="128" spans="2:14" ht="15.5" x14ac:dyDescent="0.35">
      <c r="C128" t="s">
        <v>316</v>
      </c>
      <c r="D128" s="5">
        <v>31199947953</v>
      </c>
      <c r="E128" s="5">
        <v>38001173676</v>
      </c>
      <c r="F128" s="5">
        <v>13786613881</v>
      </c>
      <c r="G128" s="5">
        <v>13646784552</v>
      </c>
      <c r="I128" s="5">
        <v>51787787557</v>
      </c>
      <c r="J128" s="5">
        <v>28453228344</v>
      </c>
      <c r="K128" s="5">
        <v>27773290357</v>
      </c>
      <c r="L128" s="5">
        <v>23849590306</v>
      </c>
      <c r="M128" s="5">
        <v>14660022521</v>
      </c>
      <c r="N128" s="5">
        <v>1174124548</v>
      </c>
    </row>
    <row r="129" spans="3:14" ht="15.5" x14ac:dyDescent="0.35">
      <c r="C129" t="s">
        <v>317</v>
      </c>
      <c r="D129" s="5">
        <v>-29530396576</v>
      </c>
      <c r="E129" s="5">
        <v>-13401164952</v>
      </c>
      <c r="F129" s="5">
        <v>963449986</v>
      </c>
      <c r="G129" s="5">
        <v>-3704541875</v>
      </c>
      <c r="I129" s="5">
        <v>-12437714966</v>
      </c>
      <c r="J129" s="5">
        <v>-12459117989</v>
      </c>
      <c r="K129" s="5">
        <v>-12130148630</v>
      </c>
      <c r="L129" s="5">
        <v>-7097301500</v>
      </c>
      <c r="M129" s="5">
        <v>-3946877470</v>
      </c>
      <c r="N129" s="5">
        <v>-551250643</v>
      </c>
    </row>
    <row r="130" spans="3:14" ht="15.5" x14ac:dyDescent="0.35">
      <c r="C130" t="s">
        <v>318</v>
      </c>
      <c r="D130" s="5">
        <v>-5663539697</v>
      </c>
      <c r="E130" s="5">
        <v>-27967495782</v>
      </c>
      <c r="F130" s="5">
        <v>-7963463569</v>
      </c>
      <c r="G130" s="5">
        <v>-6702796543</v>
      </c>
      <c r="I130" s="5">
        <v>-35930959351</v>
      </c>
      <c r="J130" s="5">
        <v>-13120940698</v>
      </c>
      <c r="K130" s="5">
        <v>-14062438137</v>
      </c>
      <c r="L130" s="5">
        <v>-11903640617</v>
      </c>
      <c r="M130" s="5">
        <v>-7823177421</v>
      </c>
      <c r="N130" s="5">
        <v>-364091898</v>
      </c>
    </row>
    <row r="131" spans="3:14" ht="15.5" x14ac:dyDescent="0.35">
      <c r="C131" t="s">
        <v>340</v>
      </c>
      <c r="D131" s="5">
        <v>-1620373593</v>
      </c>
      <c r="E131" s="5">
        <v>5924534757</v>
      </c>
      <c r="F131" s="5">
        <v>-5022099090</v>
      </c>
      <c r="G131" s="5">
        <v>-773327454</v>
      </c>
      <c r="I131" s="5">
        <v>902435667</v>
      </c>
      <c r="J131" s="5">
        <v>-1224211124</v>
      </c>
      <c r="K131" s="5">
        <v>-178739907</v>
      </c>
      <c r="L131" s="5">
        <v>-45860315</v>
      </c>
      <c r="M131" s="5">
        <v>143693755</v>
      </c>
      <c r="N131" s="5">
        <v>-4096630</v>
      </c>
    </row>
    <row r="132" spans="3:14" ht="15.5" x14ac:dyDescent="0.35">
      <c r="C132" t="s">
        <v>841</v>
      </c>
      <c r="D132" s="5">
        <v>-636784000</v>
      </c>
      <c r="E132" s="5">
        <v>-6114726784</v>
      </c>
      <c r="I132" s="5">
        <v>-6114726784</v>
      </c>
    </row>
    <row r="133" spans="3:14" ht="15.5" x14ac:dyDescent="0.35">
      <c r="C133" t="s">
        <v>363</v>
      </c>
      <c r="D133" s="5">
        <v>-325538646</v>
      </c>
      <c r="E133" s="5">
        <v>-584140016</v>
      </c>
      <c r="F133" s="5">
        <v>-181344996</v>
      </c>
      <c r="G133" s="5">
        <v>-327348107</v>
      </c>
      <c r="I133" s="5">
        <v>-765485012</v>
      </c>
      <c r="J133" s="5">
        <v>-846674421</v>
      </c>
      <c r="K133" s="5">
        <v>-1255095554</v>
      </c>
      <c r="L133" s="5">
        <v>-1469745225</v>
      </c>
      <c r="M133" s="5">
        <v>-272151322</v>
      </c>
      <c r="N133" s="5">
        <v>-5251057</v>
      </c>
    </row>
    <row r="134" spans="3:14" ht="15.5" x14ac:dyDescent="0.35">
      <c r="C134" t="s">
        <v>842</v>
      </c>
      <c r="E134" s="5">
        <v>-201218253</v>
      </c>
      <c r="I134" s="5">
        <v>-201218253</v>
      </c>
    </row>
    <row r="135" spans="3:14" ht="15.5" x14ac:dyDescent="0.35">
      <c r="C135" t="s">
        <v>144</v>
      </c>
      <c r="D135" s="5">
        <v>4587095529</v>
      </c>
      <c r="E135" s="5">
        <v>923106659</v>
      </c>
      <c r="F135" s="5">
        <v>560473043</v>
      </c>
      <c r="G135" s="5">
        <v>-338495860</v>
      </c>
      <c r="I135" s="5">
        <v>1483579702</v>
      </c>
      <c r="J135" s="5">
        <v>1880433029</v>
      </c>
      <c r="K135" s="5">
        <v>-4636000000</v>
      </c>
      <c r="L135" s="5">
        <v>-1432500000</v>
      </c>
      <c r="M135" s="5">
        <v>34355578064</v>
      </c>
    </row>
    <row r="136" spans="3:14" ht="15.5" x14ac:dyDescent="0.35">
      <c r="C136" t="s">
        <v>145</v>
      </c>
      <c r="D136" s="5">
        <v>5794924099</v>
      </c>
      <c r="E136" s="5">
        <v>1414841755</v>
      </c>
      <c r="F136" s="5">
        <v>-4284716141</v>
      </c>
      <c r="G136" s="5">
        <v>-7571508323</v>
      </c>
      <c r="I136" s="5">
        <v>-2869874386</v>
      </c>
      <c r="J136" s="5">
        <v>-7647712421</v>
      </c>
      <c r="K136" s="5">
        <v>-6402677043</v>
      </c>
      <c r="L136" s="5">
        <v>-10930903719</v>
      </c>
      <c r="M136" s="5">
        <v>-4788083632</v>
      </c>
      <c r="N136" s="5">
        <v>-21267130</v>
      </c>
    </row>
    <row r="137" spans="3:14" ht="15.5" x14ac:dyDescent="0.35">
      <c r="C137" t="s">
        <v>819</v>
      </c>
      <c r="E137" s="5">
        <v>-202052000</v>
      </c>
      <c r="G137" s="5">
        <v>-75000000</v>
      </c>
      <c r="I137" s="5">
        <v>-202052000</v>
      </c>
      <c r="J137" s="5">
        <v>-75000000</v>
      </c>
      <c r="K137" s="5">
        <v>-320700000</v>
      </c>
      <c r="L137" s="5">
        <v>-398000000</v>
      </c>
      <c r="M137" s="5">
        <v>-1075000000</v>
      </c>
    </row>
    <row r="138" spans="3:14" ht="15.5" x14ac:dyDescent="0.35">
      <c r="C138" t="s">
        <v>146</v>
      </c>
      <c r="D138" s="5">
        <v>-2502531750</v>
      </c>
      <c r="E138" s="5">
        <v>6107119912</v>
      </c>
      <c r="F138" s="5">
        <v>-7960134709</v>
      </c>
      <c r="G138" s="5">
        <v>-1511488137</v>
      </c>
      <c r="I138" s="5">
        <v>-1853014797</v>
      </c>
      <c r="J138" s="5">
        <v>-2101162042</v>
      </c>
      <c r="K138" s="5">
        <v>-8630977939</v>
      </c>
      <c r="L138" s="5">
        <v>-3896953307</v>
      </c>
      <c r="M138" s="5">
        <v>-1228485633</v>
      </c>
      <c r="N138" s="5">
        <v>-22826500</v>
      </c>
    </row>
    <row r="139" spans="3:14" ht="15.5" x14ac:dyDescent="0.35">
      <c r="C139" t="s">
        <v>660</v>
      </c>
      <c r="E139" s="5">
        <v>-2623488200</v>
      </c>
      <c r="F139" s="5">
        <v>-119576800</v>
      </c>
      <c r="G139" s="5">
        <v>-6278408040</v>
      </c>
      <c r="I139" s="5">
        <v>-2743065000</v>
      </c>
      <c r="J139" s="5">
        <v>-7548315540</v>
      </c>
      <c r="K139" s="5">
        <v>-3802500000</v>
      </c>
      <c r="L139" s="5">
        <v>-4607875000</v>
      </c>
      <c r="M139" s="5">
        <v>-2506500000</v>
      </c>
    </row>
    <row r="140" spans="3:14" ht="15.5" x14ac:dyDescent="0.35">
      <c r="C140" t="s">
        <v>820</v>
      </c>
      <c r="D140" s="5">
        <v>9725820357</v>
      </c>
      <c r="E140" s="5">
        <v>-2086287500</v>
      </c>
      <c r="F140" s="5">
        <v>2086287500</v>
      </c>
      <c r="J140" s="5">
        <v>600000000</v>
      </c>
      <c r="L140" s="5">
        <v>150000000</v>
      </c>
      <c r="M140" s="5">
        <v>350000000</v>
      </c>
    </row>
    <row r="141" spans="3:14" ht="15.5" x14ac:dyDescent="0.35">
      <c r="C141" t="s">
        <v>843</v>
      </c>
      <c r="M141" s="5">
        <v>-320000000</v>
      </c>
    </row>
    <row r="142" spans="3:14" ht="15.5" x14ac:dyDescent="0.35">
      <c r="C142" t="s">
        <v>147</v>
      </c>
      <c r="E142" s="5">
        <v>-1322500000</v>
      </c>
      <c r="F142" s="5">
        <v>-524832</v>
      </c>
      <c r="G142" s="5">
        <v>-71000297</v>
      </c>
      <c r="I142" s="5">
        <v>-1323024832</v>
      </c>
      <c r="J142" s="5">
        <v>-93500297</v>
      </c>
      <c r="K142" s="5">
        <v>-230000000</v>
      </c>
      <c r="L142" s="5">
        <v>-4402126854</v>
      </c>
      <c r="M142" s="5">
        <v>-193486343</v>
      </c>
    </row>
    <row r="143" spans="3:14" ht="15.5" x14ac:dyDescent="0.35">
      <c r="C143" t="s">
        <v>844</v>
      </c>
      <c r="E143" s="5">
        <v>4999982028</v>
      </c>
      <c r="I143" s="5">
        <v>4999982028</v>
      </c>
    </row>
    <row r="144" spans="3:14" ht="15.5" x14ac:dyDescent="0.35">
      <c r="C144" t="s">
        <v>796</v>
      </c>
      <c r="E144" s="5">
        <v>-2970000000</v>
      </c>
      <c r="I144" s="5">
        <v>-2970000000</v>
      </c>
    </row>
    <row r="145" spans="3:14" ht="15.5" x14ac:dyDescent="0.35">
      <c r="C145" t="s">
        <v>845</v>
      </c>
      <c r="E145" s="5">
        <v>-2890599988</v>
      </c>
      <c r="I145" s="5">
        <v>-2890599988</v>
      </c>
    </row>
    <row r="146" spans="3:14" ht="15.5" x14ac:dyDescent="0.35">
      <c r="C146" t="s">
        <v>846</v>
      </c>
      <c r="D146" s="5">
        <v>2405986715</v>
      </c>
      <c r="E146" s="5">
        <v>-2524136676</v>
      </c>
      <c r="I146" s="5">
        <v>-2524136676</v>
      </c>
    </row>
    <row r="147" spans="3:14" ht="15.5" x14ac:dyDescent="0.35">
      <c r="C147" t="s">
        <v>821</v>
      </c>
      <c r="D147" s="5">
        <v>-2300000000</v>
      </c>
    </row>
    <row r="148" spans="3:14" ht="15.5" x14ac:dyDescent="0.35">
      <c r="C148" t="s">
        <v>504</v>
      </c>
      <c r="E148" s="5">
        <v>81200000</v>
      </c>
      <c r="F148" s="5">
        <v>-81200000</v>
      </c>
      <c r="G148" s="5">
        <v>-121800000</v>
      </c>
      <c r="J148" s="5">
        <v>-121800000</v>
      </c>
      <c r="K148" s="5">
        <v>-370000000</v>
      </c>
      <c r="L148" s="5">
        <v>-750000000</v>
      </c>
    </row>
    <row r="149" spans="3:14" ht="15.5" x14ac:dyDescent="0.35">
      <c r="C149" t="s">
        <v>847</v>
      </c>
      <c r="E149" s="5">
        <v>-58276800</v>
      </c>
      <c r="F149" s="5">
        <v>58276800</v>
      </c>
      <c r="G149" s="5">
        <v>-69576800</v>
      </c>
      <c r="J149" s="5">
        <v>-157348800</v>
      </c>
    </row>
    <row r="150" spans="3:14" ht="15.5" x14ac:dyDescent="0.35">
      <c r="C150" t="s">
        <v>326</v>
      </c>
      <c r="D150" s="5">
        <v>5500000</v>
      </c>
      <c r="E150" s="5">
        <v>1335000</v>
      </c>
      <c r="F150" s="5">
        <v>547000000</v>
      </c>
      <c r="G150" s="5">
        <v>280000000</v>
      </c>
      <c r="I150" s="5">
        <v>548335000</v>
      </c>
      <c r="J150" s="5">
        <v>295000000</v>
      </c>
      <c r="K150" s="5">
        <v>841900</v>
      </c>
      <c r="L150" s="5">
        <v>7000000</v>
      </c>
      <c r="M150" s="5">
        <v>117000000</v>
      </c>
    </row>
    <row r="151" spans="3:14" ht="15.5" x14ac:dyDescent="0.35">
      <c r="C151" t="s">
        <v>266</v>
      </c>
      <c r="D151" s="5">
        <v>21267535</v>
      </c>
      <c r="E151" s="5">
        <v>370768578</v>
      </c>
      <c r="F151" s="5">
        <v>181374701</v>
      </c>
      <c r="G151" s="5">
        <v>273223804</v>
      </c>
      <c r="I151" s="5">
        <v>552143279</v>
      </c>
      <c r="J151" s="5">
        <v>300826758</v>
      </c>
      <c r="K151" s="5">
        <v>248446180</v>
      </c>
      <c r="L151" s="5">
        <v>396101218</v>
      </c>
      <c r="M151" s="5">
        <v>68388344</v>
      </c>
      <c r="N151" s="5">
        <v>1559370</v>
      </c>
    </row>
    <row r="152" spans="3:14" ht="15.5" x14ac:dyDescent="0.35">
      <c r="C152" t="s">
        <v>153</v>
      </c>
      <c r="D152" s="5">
        <v>4587095529</v>
      </c>
      <c r="E152" s="5">
        <v>923106659</v>
      </c>
      <c r="F152" s="5">
        <v>560473043</v>
      </c>
      <c r="G152" s="5">
        <v>-338495860</v>
      </c>
      <c r="I152" s="5">
        <v>1483579702</v>
      </c>
      <c r="J152" s="5">
        <v>1880433029</v>
      </c>
      <c r="K152" s="5">
        <v>-4636000000</v>
      </c>
      <c r="L152" s="5">
        <v>-1432500000</v>
      </c>
      <c r="M152" s="5">
        <v>34355578064</v>
      </c>
    </row>
    <row r="153" spans="3:14" ht="15.5" x14ac:dyDescent="0.35">
      <c r="C153" t="s">
        <v>509</v>
      </c>
      <c r="M153" s="5">
        <v>7616058800</v>
      </c>
    </row>
    <row r="154" spans="3:14" ht="15.5" x14ac:dyDescent="0.35">
      <c r="C154" t="s">
        <v>344</v>
      </c>
      <c r="M154" s="5">
        <v>-1944980736</v>
      </c>
    </row>
    <row r="155" spans="3:14" ht="15.5" x14ac:dyDescent="0.35">
      <c r="C155" t="s">
        <v>848</v>
      </c>
      <c r="D155" s="5">
        <v>10262490146</v>
      </c>
      <c r="E155" s="5">
        <v>10115146271</v>
      </c>
      <c r="G155" s="5">
        <v>4400000000</v>
      </c>
      <c r="I155" s="5">
        <v>10115146271</v>
      </c>
      <c r="J155" s="5">
        <v>4400000000</v>
      </c>
    </row>
    <row r="156" spans="3:14" ht="15.5" x14ac:dyDescent="0.35">
      <c r="C156" t="s">
        <v>274</v>
      </c>
      <c r="D156" s="5">
        <v>-5246721039</v>
      </c>
      <c r="E156" s="5">
        <v>-1348783973</v>
      </c>
      <c r="F156" s="5">
        <v>-5289566812</v>
      </c>
      <c r="G156" s="5">
        <v>-2903567629</v>
      </c>
      <c r="I156" s="5">
        <v>-6638350785</v>
      </c>
      <c r="J156" s="5">
        <v>-2903567629</v>
      </c>
    </row>
    <row r="157" spans="3:14" ht="15.5" x14ac:dyDescent="0.35">
      <c r="C157" t="s">
        <v>849</v>
      </c>
      <c r="E157" s="5">
        <v>-4015026236</v>
      </c>
      <c r="F157" s="5">
        <v>5998760335</v>
      </c>
      <c r="G157" s="5">
        <v>-281328889</v>
      </c>
      <c r="I157" s="5">
        <v>1983734099</v>
      </c>
      <c r="J157" s="5">
        <v>2200000000</v>
      </c>
    </row>
    <row r="158" spans="3:14" ht="15.5" x14ac:dyDescent="0.35">
      <c r="C158" t="s">
        <v>371</v>
      </c>
      <c r="E158" s="5">
        <v>-2277932135</v>
      </c>
      <c r="G158" s="5">
        <v>-26190476</v>
      </c>
      <c r="I158" s="5">
        <v>-2277932135</v>
      </c>
      <c r="J158" s="5">
        <v>-26190476</v>
      </c>
    </row>
    <row r="159" spans="3:14" ht="15.5" x14ac:dyDescent="0.35">
      <c r="C159" t="s">
        <v>512</v>
      </c>
      <c r="G159" s="5">
        <v>-253600000</v>
      </c>
      <c r="J159" s="5">
        <v>-516000000</v>
      </c>
      <c r="K159" s="5">
        <v>-466000000</v>
      </c>
      <c r="L159" s="5">
        <v>-390000000</v>
      </c>
      <c r="M159" s="5">
        <v>-505500000</v>
      </c>
    </row>
    <row r="160" spans="3:14" ht="15.5" x14ac:dyDescent="0.35">
      <c r="C160" t="s">
        <v>743</v>
      </c>
      <c r="D160" s="5">
        <v>-2000000</v>
      </c>
      <c r="E160" s="5">
        <v>-4008805</v>
      </c>
      <c r="I160" s="5">
        <v>-4008805</v>
      </c>
    </row>
    <row r="161" spans="2:14" ht="15.5" x14ac:dyDescent="0.35">
      <c r="C161" t="s">
        <v>850</v>
      </c>
      <c r="E161" s="5">
        <v>-4838649</v>
      </c>
      <c r="F161" s="5">
        <v>4838649</v>
      </c>
    </row>
    <row r="162" spans="2:14" ht="15.5" x14ac:dyDescent="0.35">
      <c r="C162" t="s">
        <v>347</v>
      </c>
      <c r="E162" s="5">
        <v>-1042500000</v>
      </c>
      <c r="G162" s="5">
        <v>-1042500000</v>
      </c>
      <c r="I162" s="5">
        <v>-1042500000</v>
      </c>
      <c r="J162" s="5">
        <v>-1042500000</v>
      </c>
      <c r="K162" s="5">
        <v>-4170000000</v>
      </c>
      <c r="L162" s="5">
        <v>-1042500000</v>
      </c>
    </row>
    <row r="163" spans="2:14" ht="15.5" x14ac:dyDescent="0.35">
      <c r="C163" t="s">
        <v>141</v>
      </c>
      <c r="D163" s="5">
        <v>-426673578</v>
      </c>
      <c r="E163" s="5">
        <v>-498949814</v>
      </c>
      <c r="F163" s="5">
        <v>-153559129</v>
      </c>
      <c r="G163" s="5">
        <v>-231308866</v>
      </c>
      <c r="I163" s="5">
        <v>-652508943</v>
      </c>
      <c r="J163" s="5">
        <v>-231308866</v>
      </c>
    </row>
    <row r="164" spans="2:14" ht="15.5" x14ac:dyDescent="0.35">
      <c r="C164" t="s">
        <v>851</v>
      </c>
    </row>
    <row r="165" spans="2:14" ht="15.5" x14ac:dyDescent="0.35">
      <c r="C165" t="s">
        <v>163</v>
      </c>
      <c r="D165" s="5">
        <v>3805335069</v>
      </c>
      <c r="E165" s="5">
        <v>-2005088940</v>
      </c>
      <c r="F165" s="5">
        <v>-2141086886</v>
      </c>
      <c r="G165" s="5">
        <v>-5771233610</v>
      </c>
      <c r="I165" s="5">
        <v>-4146175826</v>
      </c>
      <c r="J165" s="5">
        <v>-4964995280</v>
      </c>
      <c r="K165" s="5">
        <v>-10891808914</v>
      </c>
      <c r="L165" s="5">
        <v>-9030361070</v>
      </c>
      <c r="M165" s="5">
        <v>32329004495</v>
      </c>
      <c r="N165" s="5">
        <v>228167190</v>
      </c>
    </row>
    <row r="166" spans="2:14" ht="15.5" x14ac:dyDescent="0.35">
      <c r="C166" t="s">
        <v>164</v>
      </c>
      <c r="D166" s="5">
        <v>7073988817</v>
      </c>
      <c r="F166" s="5">
        <v>11219131031</v>
      </c>
      <c r="I166" s="5">
        <v>11219131031</v>
      </c>
      <c r="J166" s="5">
        <v>16184126311</v>
      </c>
      <c r="K166" s="5">
        <v>27075935225</v>
      </c>
      <c r="L166" s="5">
        <v>36106296295</v>
      </c>
      <c r="M166" s="5">
        <v>754395173</v>
      </c>
      <c r="N166" s="5">
        <v>526227983</v>
      </c>
    </row>
    <row r="167" spans="2:14" ht="15.5" x14ac:dyDescent="0.35">
      <c r="C167" t="s">
        <v>852</v>
      </c>
      <c r="E167" s="5">
        <v>1033612</v>
      </c>
      <c r="I167" s="5">
        <v>1033612</v>
      </c>
      <c r="M167" s="5">
        <v>3022896627</v>
      </c>
    </row>
    <row r="168" spans="2:14" ht="15.5" x14ac:dyDescent="0.35">
      <c r="C168" t="s">
        <v>166</v>
      </c>
      <c r="D168" s="5">
        <v>10879323886</v>
      </c>
      <c r="E168" s="5">
        <v>-2004055328</v>
      </c>
      <c r="F168" s="5">
        <v>9078044145</v>
      </c>
      <c r="G168" s="5">
        <v>-5771233610</v>
      </c>
      <c r="I168" s="5">
        <v>7073988817</v>
      </c>
      <c r="J168" s="5">
        <v>11219131031</v>
      </c>
      <c r="K168" s="5">
        <v>16184126311</v>
      </c>
      <c r="L168" s="5">
        <v>27075935225</v>
      </c>
      <c r="M168" s="5">
        <v>36106296295</v>
      </c>
      <c r="N168" s="5">
        <v>754395173</v>
      </c>
    </row>
    <row r="170" spans="2:14" ht="15.5" x14ac:dyDescent="0.35">
      <c r="B170" t="s">
        <v>167</v>
      </c>
      <c r="C170" t="s">
        <v>12</v>
      </c>
      <c r="D170" s="5">
        <v>2080000000</v>
      </c>
      <c r="E170" s="5">
        <v>1040000000</v>
      </c>
      <c r="F170" s="5">
        <v>1040000000</v>
      </c>
      <c r="G170" s="5">
        <v>1040000000</v>
      </c>
      <c r="I170" s="5">
        <v>1040000000</v>
      </c>
      <c r="J170" s="5">
        <v>1040000000</v>
      </c>
      <c r="K170" s="5">
        <v>1040000000</v>
      </c>
      <c r="L170" s="5">
        <v>1040000000</v>
      </c>
      <c r="M170" s="5">
        <v>1040000000</v>
      </c>
      <c r="N170" s="5">
        <v>10000000</v>
      </c>
    </row>
    <row r="171" spans="2:14" ht="15.5" x14ac:dyDescent="0.35">
      <c r="C171" t="s">
        <v>168</v>
      </c>
      <c r="D171" s="6">
        <v>2.5</v>
      </c>
      <c r="E171" s="6">
        <v>0.27</v>
      </c>
      <c r="F171" s="6">
        <v>2.82</v>
      </c>
      <c r="G171" s="6">
        <v>2.2400000000000002</v>
      </c>
    </row>
    <row r="172" spans="2:14" ht="15.5" x14ac:dyDescent="0.35">
      <c r="C172" t="s">
        <v>169</v>
      </c>
      <c r="D172" s="5">
        <v>48</v>
      </c>
      <c r="E172" s="6">
        <v>1014.81</v>
      </c>
      <c r="F172" s="6">
        <v>61.7</v>
      </c>
      <c r="G172" s="6">
        <v>39.729999999999997</v>
      </c>
    </row>
    <row r="173" spans="2:14" ht="15.5" x14ac:dyDescent="0.35">
      <c r="C173" t="s">
        <v>63</v>
      </c>
      <c r="D173" s="6">
        <v>5.81</v>
      </c>
      <c r="E173" s="6">
        <v>8.18</v>
      </c>
      <c r="F173" s="6">
        <v>11.97</v>
      </c>
      <c r="G173" s="6">
        <v>6.1</v>
      </c>
    </row>
    <row r="174" spans="2:14" ht="15.5" x14ac:dyDescent="0.35">
      <c r="C174" t="s">
        <v>170</v>
      </c>
    </row>
    <row r="175" spans="2:14" ht="15.5" x14ac:dyDescent="0.35">
      <c r="C175" t="s">
        <v>171</v>
      </c>
      <c r="D175" s="6">
        <v>6.0299999999999999E-2</v>
      </c>
      <c r="E175" s="6">
        <v>3.7000000000000002E-3</v>
      </c>
      <c r="F175" s="6">
        <v>3.1400000000000004E-2</v>
      </c>
      <c r="G175" s="6">
        <v>3.4500000000000003E-2</v>
      </c>
    </row>
    <row r="176" spans="2:14" ht="15.5" x14ac:dyDescent="0.35">
      <c r="C176" t="s">
        <v>172</v>
      </c>
      <c r="D176" s="6">
        <v>7.4499999999999997E-2</v>
      </c>
      <c r="E176" s="6">
        <v>4.4000000000000003E-3</v>
      </c>
      <c r="F176" s="6">
        <v>3.9E-2</v>
      </c>
      <c r="G176" s="6">
        <v>3.9399999999999998E-2</v>
      </c>
    </row>
    <row r="177" spans="3:7" ht="15.5" x14ac:dyDescent="0.35">
      <c r="C177" t="s">
        <v>173</v>
      </c>
      <c r="D177" s="6">
        <v>0.19769999999999999</v>
      </c>
      <c r="E177" s="6">
        <v>-5.0900000000000001E-2</v>
      </c>
      <c r="F177" s="6">
        <v>7.0699999999999999E-2</v>
      </c>
      <c r="G177" s="6">
        <v>8.8399999999999992E-2</v>
      </c>
    </row>
    <row r="178" spans="3:7" ht="15.5" x14ac:dyDescent="0.35">
      <c r="C178" t="s">
        <v>174</v>
      </c>
    </row>
    <row r="179" spans="3:7" ht="15.5" x14ac:dyDescent="0.35">
      <c r="C179" t="s">
        <v>175</v>
      </c>
      <c r="D179" s="5">
        <v>70000000000</v>
      </c>
      <c r="E179" s="5">
        <v>65000000000</v>
      </c>
      <c r="F179" s="5">
        <v>76000000000</v>
      </c>
      <c r="G179" s="5">
        <v>60000000000</v>
      </c>
    </row>
    <row r="180" spans="3:7" ht="15.5" x14ac:dyDescent="0.35">
      <c r="C180" t="s">
        <v>176</v>
      </c>
      <c r="D180" s="6">
        <v>3.57</v>
      </c>
      <c r="E180" s="6">
        <v>4.41</v>
      </c>
      <c r="F180" s="6">
        <v>2.41</v>
      </c>
      <c r="G180" s="6">
        <v>1.56</v>
      </c>
    </row>
    <row r="181" spans="3:7" ht="15.5" x14ac:dyDescent="0.35">
      <c r="C181" t="s">
        <v>177</v>
      </c>
      <c r="D181" s="6">
        <v>33.590000000000003</v>
      </c>
      <c r="E181" s="6">
        <v>62.17</v>
      </c>
      <c r="F181" s="6">
        <v>72.209999999999994</v>
      </c>
      <c r="G181" s="6">
        <v>56.87</v>
      </c>
    </row>
    <row r="182" spans="3:7" ht="15.5" x14ac:dyDescent="0.35">
      <c r="C182" t="s">
        <v>178</v>
      </c>
      <c r="D182" s="6">
        <v>3.85</v>
      </c>
      <c r="E182" s="6">
        <v>4.8099999999999996</v>
      </c>
      <c r="F182" s="6">
        <v>2.76</v>
      </c>
      <c r="G182" s="6">
        <v>1.89</v>
      </c>
    </row>
    <row r="183" spans="3:7" ht="15.5" x14ac:dyDescent="0.35">
      <c r="C183" t="s">
        <v>179</v>
      </c>
      <c r="D183" s="6">
        <v>31.18</v>
      </c>
      <c r="E183" s="6">
        <v>56.96</v>
      </c>
      <c r="F183" s="6">
        <v>63.04</v>
      </c>
      <c r="G183" s="6">
        <v>47.05</v>
      </c>
    </row>
    <row r="184" spans="3:7" ht="15.5" x14ac:dyDescent="0.35">
      <c r="C184" t="s">
        <v>180</v>
      </c>
      <c r="D184" s="5">
        <v>10000000000</v>
      </c>
      <c r="E184" s="5">
        <v>5000000000</v>
      </c>
      <c r="F184" s="5">
        <v>3000000000</v>
      </c>
      <c r="G184" s="5">
        <v>2000000000</v>
      </c>
    </row>
    <row r="185" spans="3:7" ht="15.5" x14ac:dyDescent="0.35">
      <c r="C185" t="s">
        <v>181</v>
      </c>
      <c r="D185" s="5">
        <v>2000000000</v>
      </c>
      <c r="E185" s="5">
        <v>2000000000</v>
      </c>
      <c r="F185" s="5">
        <v>2000000000</v>
      </c>
      <c r="G185" s="5">
        <v>2000000000</v>
      </c>
    </row>
    <row r="186" spans="3:7" ht="15.5" x14ac:dyDescent="0.35">
      <c r="C186" t="s">
        <v>182</v>
      </c>
      <c r="D186" s="5">
        <v>70000000000</v>
      </c>
      <c r="E186" s="5">
        <v>65000000000</v>
      </c>
      <c r="F186" s="5">
        <v>75000000000</v>
      </c>
      <c r="G186" s="5">
        <v>59000000000</v>
      </c>
    </row>
    <row r="187" spans="3:7" ht="15.5" x14ac:dyDescent="0.35">
      <c r="C187" t="s">
        <v>24</v>
      </c>
      <c r="D187" s="5">
        <v>12000000000</v>
      </c>
      <c r="E187" s="5">
        <v>7000000000</v>
      </c>
      <c r="F187" s="5">
        <v>4000000000</v>
      </c>
      <c r="G187" s="5">
        <v>4000000000</v>
      </c>
    </row>
    <row r="188" spans="3:7" ht="15.5" x14ac:dyDescent="0.35">
      <c r="C188" t="s">
        <v>21</v>
      </c>
      <c r="D188" s="5">
        <v>1000000000</v>
      </c>
      <c r="E188" s="5">
        <v>0</v>
      </c>
      <c r="F188" s="5">
        <v>-5000000000</v>
      </c>
      <c r="G188" s="5">
        <v>-8000000000</v>
      </c>
    </row>
    <row r="189" spans="3:7" ht="15.5" x14ac:dyDescent="0.35">
      <c r="C189" t="s">
        <v>183</v>
      </c>
      <c r="D189" s="5">
        <v>33000000000</v>
      </c>
      <c r="E189" s="5">
        <v>30000000000</v>
      </c>
      <c r="F189" s="5">
        <v>20000000000</v>
      </c>
      <c r="G189" s="5">
        <v>29000000000</v>
      </c>
    </row>
    <row r="190" spans="3:7" ht="15.5" x14ac:dyDescent="0.35">
      <c r="C190" t="s">
        <v>184</v>
      </c>
      <c r="D190" s="5">
        <v>-7000000000</v>
      </c>
      <c r="E190" s="5">
        <v>-4000000000</v>
      </c>
      <c r="F190" s="5">
        <v>2000000000</v>
      </c>
      <c r="G190" s="5">
        <v>2000000000</v>
      </c>
    </row>
    <row r="191" spans="3:7" ht="15.5" x14ac:dyDescent="0.35">
      <c r="C191" t="s">
        <v>185</v>
      </c>
      <c r="D191" s="5">
        <v>-3000000000</v>
      </c>
      <c r="E191" s="5">
        <v>5000000000</v>
      </c>
      <c r="F191" s="5">
        <v>-8000000000</v>
      </c>
      <c r="G191" s="5">
        <v>-2000000000</v>
      </c>
    </row>
    <row r="192" spans="3:7" ht="15.5" x14ac:dyDescent="0.35">
      <c r="C192" t="s">
        <v>13</v>
      </c>
      <c r="D192" s="5">
        <v>-9000000000</v>
      </c>
      <c r="E192" s="5">
        <v>0</v>
      </c>
      <c r="F192" s="5">
        <v>-6000000000</v>
      </c>
      <c r="G192" s="5">
        <v>1000000000</v>
      </c>
    </row>
    <row r="193" spans="3:14" ht="15.5" x14ac:dyDescent="0.35">
      <c r="C193" t="s">
        <v>16</v>
      </c>
      <c r="D193" s="6">
        <v>-4.3499999999999996</v>
      </c>
      <c r="E193" s="6">
        <v>0.42</v>
      </c>
      <c r="F193" s="6">
        <v>-6.12</v>
      </c>
      <c r="G193" s="6">
        <v>0.53</v>
      </c>
    </row>
    <row r="194" spans="3:14" ht="15.5" x14ac:dyDescent="0.35">
      <c r="C194" t="s">
        <v>48</v>
      </c>
      <c r="I194" s="6">
        <v>3.09</v>
      </c>
      <c r="J194" s="6">
        <v>4.1100000000000003</v>
      </c>
      <c r="K194" s="6">
        <v>4.2699999999999996</v>
      </c>
      <c r="L194" s="6">
        <v>4.57</v>
      </c>
      <c r="M194" s="6">
        <v>3.79</v>
      </c>
      <c r="N194" s="6">
        <v>27.46</v>
      </c>
    </row>
    <row r="195" spans="3:14" ht="15.5" x14ac:dyDescent="0.35">
      <c r="C195" t="s">
        <v>62</v>
      </c>
      <c r="I195" s="6">
        <v>88.67</v>
      </c>
      <c r="J195" s="6">
        <v>21.65</v>
      </c>
      <c r="K195" s="6">
        <v>21.78</v>
      </c>
      <c r="L195" s="6">
        <v>31.73</v>
      </c>
      <c r="M195" s="6">
        <v>48.02</v>
      </c>
      <c r="N195" s="5">
        <v>0</v>
      </c>
    </row>
    <row r="196" spans="3:14" ht="15.5" x14ac:dyDescent="0.35">
      <c r="C196" t="s">
        <v>65</v>
      </c>
      <c r="I196" s="6">
        <v>5.7</v>
      </c>
      <c r="J196" s="6">
        <v>2.63</v>
      </c>
      <c r="K196" s="6">
        <v>2.92</v>
      </c>
      <c r="L196" s="6">
        <v>5.66</v>
      </c>
      <c r="M196" s="6">
        <v>8.58</v>
      </c>
      <c r="N196" s="5">
        <v>0</v>
      </c>
    </row>
    <row r="197" spans="3:14" ht="15.5" x14ac:dyDescent="0.35">
      <c r="C197" t="s">
        <v>186</v>
      </c>
    </row>
    <row r="198" spans="3:14" ht="15.5" x14ac:dyDescent="0.35">
      <c r="C198" t="s">
        <v>187</v>
      </c>
      <c r="I198" s="6">
        <v>4.2500000000000003E-2</v>
      </c>
      <c r="J198" s="6">
        <v>6.3500000000000001E-2</v>
      </c>
      <c r="K198" s="6">
        <v>7.6700000000000004E-2</v>
      </c>
      <c r="L198" s="6">
        <v>8.3400000000000002E-2</v>
      </c>
      <c r="M198" s="6">
        <v>7.2499999999999995E-2</v>
      </c>
      <c r="N198" s="6">
        <v>0.18510000000000001</v>
      </c>
    </row>
    <row r="199" spans="3:14" ht="15.5" x14ac:dyDescent="0.35">
      <c r="C199" t="s">
        <v>188</v>
      </c>
      <c r="I199" s="6">
        <v>4.9699999999999994E-2</v>
      </c>
      <c r="J199" s="6">
        <v>7.2300000000000003E-2</v>
      </c>
      <c r="K199" s="6">
        <v>7.9899999999999999E-2</v>
      </c>
      <c r="L199" s="6">
        <v>8.6099999999999996E-2</v>
      </c>
      <c r="M199" s="6">
        <v>7.6499999999999999E-2</v>
      </c>
      <c r="N199" s="6">
        <v>0.22020000000000001</v>
      </c>
    </row>
    <row r="200" spans="3:14" ht="15.5" x14ac:dyDescent="0.35">
      <c r="C200" t="s">
        <v>189</v>
      </c>
      <c r="I200" s="6">
        <v>1.61E-2</v>
      </c>
      <c r="J200" s="6">
        <v>8.4600000000000009E-2</v>
      </c>
      <c r="K200" s="6">
        <v>8.6999999999999994E-2</v>
      </c>
      <c r="L200" s="6">
        <v>8.6899999999999991E-2</v>
      </c>
      <c r="M200" s="6">
        <v>0.2253</v>
      </c>
      <c r="N200" s="6">
        <v>0.44450000000000001</v>
      </c>
    </row>
    <row r="201" spans="3:14" ht="15.5" x14ac:dyDescent="0.35">
      <c r="C201" t="s">
        <v>190</v>
      </c>
    </row>
    <row r="202" spans="3:14" ht="15.5" x14ac:dyDescent="0.35">
      <c r="C202" t="s">
        <v>59</v>
      </c>
      <c r="I202" s="6">
        <v>4.41</v>
      </c>
      <c r="J202" s="6">
        <v>1.56</v>
      </c>
      <c r="K202" s="6">
        <v>1.74</v>
      </c>
      <c r="L202" s="6">
        <v>2.73</v>
      </c>
      <c r="M202" s="6">
        <v>3.67</v>
      </c>
      <c r="N202" s="5">
        <v>0</v>
      </c>
    </row>
    <row r="203" spans="3:14" ht="15.5" x14ac:dyDescent="0.35">
      <c r="C203" t="s">
        <v>56</v>
      </c>
      <c r="I203" s="6">
        <v>62.17</v>
      </c>
      <c r="J203" s="6">
        <v>56.87</v>
      </c>
      <c r="K203" s="6">
        <v>53.47</v>
      </c>
      <c r="L203" s="6">
        <v>53.11</v>
      </c>
      <c r="M203" s="6">
        <v>49.56</v>
      </c>
      <c r="N203" s="6">
        <v>124.73</v>
      </c>
    </row>
    <row r="204" spans="3:14" ht="15.5" x14ac:dyDescent="0.35">
      <c r="C204" t="s">
        <v>191</v>
      </c>
      <c r="I204" s="6">
        <v>4.8099999999999996</v>
      </c>
      <c r="J204" s="6">
        <v>1.89</v>
      </c>
      <c r="K204" s="6">
        <v>2.1</v>
      </c>
      <c r="L204" s="6">
        <v>3.36</v>
      </c>
      <c r="M204" s="6">
        <v>4.2</v>
      </c>
      <c r="N204" s="5">
        <v>0</v>
      </c>
    </row>
    <row r="205" spans="3:14" ht="15.5" x14ac:dyDescent="0.35">
      <c r="C205" t="s">
        <v>192</v>
      </c>
      <c r="I205" s="6">
        <v>56.96</v>
      </c>
      <c r="J205" s="6">
        <v>47.05</v>
      </c>
      <c r="K205" s="6">
        <v>44.3</v>
      </c>
      <c r="L205" s="6">
        <v>43.11</v>
      </c>
      <c r="M205" s="6">
        <v>43.34</v>
      </c>
      <c r="N205" s="6">
        <v>124.73</v>
      </c>
    </row>
    <row r="206" spans="3:14" ht="15.5" x14ac:dyDescent="0.35">
      <c r="C206" t="s">
        <v>193</v>
      </c>
      <c r="I206" s="5">
        <v>5000000000</v>
      </c>
      <c r="J206" s="5">
        <v>2000000000</v>
      </c>
    </row>
    <row r="207" spans="3:14" ht="15.5" x14ac:dyDescent="0.35">
      <c r="C207" t="s">
        <v>194</v>
      </c>
      <c r="I207" s="5">
        <v>2000000000</v>
      </c>
      <c r="J207" s="5">
        <v>2000000000</v>
      </c>
    </row>
    <row r="208" spans="3:14" ht="15.5" x14ac:dyDescent="0.35">
      <c r="C208" t="s">
        <v>26</v>
      </c>
      <c r="I208" s="5">
        <v>7000000000</v>
      </c>
      <c r="J208" s="5">
        <v>4000000000</v>
      </c>
    </row>
    <row r="209" spans="2:14" ht="15.5" x14ac:dyDescent="0.35">
      <c r="C209" t="s">
        <v>23</v>
      </c>
      <c r="I209" s="5">
        <v>0</v>
      </c>
      <c r="J209" s="5">
        <v>-8000000000</v>
      </c>
      <c r="K209" s="5">
        <v>-16000000000</v>
      </c>
      <c r="L209" s="5">
        <v>-27000000000</v>
      </c>
      <c r="M209" s="5">
        <v>-36000000000</v>
      </c>
      <c r="N209" s="5">
        <v>-1000000000</v>
      </c>
    </row>
    <row r="210" spans="2:14" ht="15.5" x14ac:dyDescent="0.35">
      <c r="C210" t="s">
        <v>195</v>
      </c>
      <c r="I210" s="5">
        <v>30000000000</v>
      </c>
      <c r="J210" s="5">
        <v>29000000000</v>
      </c>
      <c r="K210" s="5">
        <v>25000000000</v>
      </c>
      <c r="L210" s="5">
        <v>35000000000</v>
      </c>
      <c r="M210" s="5">
        <v>41000000000</v>
      </c>
      <c r="N210" s="5">
        <v>1000000000</v>
      </c>
    </row>
    <row r="211" spans="2:14" ht="15.5" x14ac:dyDescent="0.35">
      <c r="C211" t="s">
        <v>196</v>
      </c>
      <c r="I211" s="5">
        <v>-3000000000</v>
      </c>
      <c r="J211" s="5">
        <v>1000000000</v>
      </c>
      <c r="K211" s="5">
        <v>0</v>
      </c>
      <c r="L211" s="5">
        <v>3000000000</v>
      </c>
      <c r="M211" s="5">
        <v>3000000000</v>
      </c>
      <c r="N211" s="5">
        <v>0</v>
      </c>
    </row>
    <row r="212" spans="2:14" ht="15.5" x14ac:dyDescent="0.35">
      <c r="C212" t="s">
        <v>197</v>
      </c>
      <c r="I212" s="5">
        <v>-3000000000</v>
      </c>
      <c r="J212" s="5">
        <v>-2000000000</v>
      </c>
      <c r="K212" s="5">
        <v>-9000000000</v>
      </c>
      <c r="L212" s="5">
        <v>-8000000000</v>
      </c>
      <c r="M212" s="5">
        <v>-1000000000</v>
      </c>
      <c r="N212" s="5">
        <v>0</v>
      </c>
    </row>
    <row r="213" spans="2:14" ht="15.5" x14ac:dyDescent="0.35">
      <c r="C213" t="s">
        <v>15</v>
      </c>
      <c r="I213" s="5">
        <v>-6000000000</v>
      </c>
      <c r="J213" s="5">
        <v>-1000000000</v>
      </c>
      <c r="K213" s="5">
        <v>-9000000000</v>
      </c>
      <c r="L213" s="5">
        <v>-5000000000</v>
      </c>
      <c r="M213" s="5">
        <v>1000000000</v>
      </c>
      <c r="N213" s="5">
        <v>0</v>
      </c>
    </row>
    <row r="214" spans="2:14" ht="15.5" x14ac:dyDescent="0.35">
      <c r="C214" t="s">
        <v>17</v>
      </c>
      <c r="I214" s="6">
        <v>-5.69</v>
      </c>
      <c r="J214" s="6">
        <v>-1.34</v>
      </c>
      <c r="K214" s="6">
        <v>-8.36</v>
      </c>
      <c r="L214" s="6">
        <v>-4.76</v>
      </c>
      <c r="M214" s="6">
        <v>1.28</v>
      </c>
      <c r="N214" s="6">
        <v>43.16</v>
      </c>
    </row>
    <row r="216" spans="2:14" ht="15.5" x14ac:dyDescent="0.35">
      <c r="B216" t="s">
        <v>198</v>
      </c>
      <c r="C216" t="s">
        <v>199</v>
      </c>
      <c r="D216" s="5">
        <v>5000000000</v>
      </c>
      <c r="E216" s="5">
        <v>283000000</v>
      </c>
      <c r="F216" s="5">
        <v>3000000000</v>
      </c>
      <c r="G216" s="5">
        <v>2000000000</v>
      </c>
      <c r="H216" s="5">
        <v>10000000000</v>
      </c>
      <c r="I216" s="5">
        <v>3000000000</v>
      </c>
      <c r="J216" s="5">
        <v>4000000000</v>
      </c>
      <c r="K216" s="5">
        <v>4000000000</v>
      </c>
      <c r="L216" s="5">
        <v>5000000000</v>
      </c>
      <c r="M216" s="5">
        <v>4000000000</v>
      </c>
      <c r="N216" s="5">
        <v>144000000</v>
      </c>
    </row>
    <row r="217" spans="2:14" ht="15.5" x14ac:dyDescent="0.35">
      <c r="C217" t="s">
        <v>381</v>
      </c>
      <c r="H217" s="6">
        <v>0.5</v>
      </c>
      <c r="I217" s="6">
        <v>0.5</v>
      </c>
      <c r="J217" s="6">
        <v>0.5</v>
      </c>
      <c r="K217" s="6">
        <v>0.5</v>
      </c>
      <c r="L217" s="5">
        <v>2</v>
      </c>
      <c r="M217" s="6">
        <v>0.5</v>
      </c>
    </row>
    <row r="218" spans="2:14" ht="15.5" x14ac:dyDescent="0.35">
      <c r="C218" t="s">
        <v>67</v>
      </c>
      <c r="H218" s="6">
        <v>0.1</v>
      </c>
      <c r="I218" s="6">
        <v>0.3236</v>
      </c>
      <c r="J218" s="6">
        <v>0.24299999999999999</v>
      </c>
      <c r="K218" s="6">
        <v>0.2341</v>
      </c>
      <c r="L218" s="6">
        <v>0.87480000000000002</v>
      </c>
      <c r="M218" s="6">
        <v>0.26390000000000002</v>
      </c>
    </row>
    <row r="219" spans="2:14" ht="15.5" x14ac:dyDescent="0.35">
      <c r="C219" t="s">
        <v>382</v>
      </c>
      <c r="H219" s="6">
        <v>6.3E-3</v>
      </c>
      <c r="I219" s="6">
        <v>6.0999999999999995E-3</v>
      </c>
      <c r="J219" s="6">
        <v>6.0999999999999995E-3</v>
      </c>
      <c r="K219" s="6">
        <v>1.67E-2</v>
      </c>
      <c r="L219" s="6">
        <v>2.6699999999999998E-2</v>
      </c>
      <c r="M219" s="6">
        <v>5.5000000000000005E-3</v>
      </c>
    </row>
    <row r="220" spans="2:14" ht="15.5" x14ac:dyDescent="0.35">
      <c r="C220" t="s">
        <v>47</v>
      </c>
      <c r="D220" s="6">
        <v>2.5</v>
      </c>
      <c r="E220" s="6">
        <v>0.14000000000000001</v>
      </c>
      <c r="F220" s="6">
        <v>1.41</v>
      </c>
      <c r="G220" s="6">
        <v>1.1200000000000001</v>
      </c>
      <c r="H220" s="5">
        <v>5</v>
      </c>
      <c r="I220" s="6">
        <v>1.54</v>
      </c>
      <c r="J220" s="6">
        <v>2.06</v>
      </c>
      <c r="K220" s="6">
        <v>2.14</v>
      </c>
      <c r="L220" s="6">
        <v>2.29</v>
      </c>
      <c r="M220" s="6">
        <v>1.89</v>
      </c>
      <c r="N220" s="6">
        <v>7.0000000000000007E-2</v>
      </c>
    </row>
    <row r="221" spans="2:14" ht="15.5" x14ac:dyDescent="0.35">
      <c r="C221" t="s">
        <v>69</v>
      </c>
      <c r="H221" s="6">
        <v>0.5</v>
      </c>
      <c r="I221" s="6">
        <v>0.5</v>
      </c>
      <c r="J221" s="6">
        <v>0.5</v>
      </c>
      <c r="K221" s="6">
        <v>0.5</v>
      </c>
      <c r="L221" s="5">
        <v>2</v>
      </c>
      <c r="M221" s="6">
        <v>0.5</v>
      </c>
    </row>
    <row r="222" spans="2:14" ht="15.5" x14ac:dyDescent="0.35">
      <c r="C222" t="s">
        <v>383</v>
      </c>
      <c r="H222" s="6">
        <v>0.1</v>
      </c>
      <c r="I222" s="6">
        <v>0.3236</v>
      </c>
      <c r="J222" s="6">
        <v>0.24299999999999999</v>
      </c>
      <c r="K222" s="6">
        <v>0.2341</v>
      </c>
      <c r="L222" s="6">
        <v>0.87480000000000002</v>
      </c>
      <c r="M222" s="6">
        <v>0.26390000000000002</v>
      </c>
    </row>
    <row r="223" spans="2:14" ht="15.5" x14ac:dyDescent="0.35">
      <c r="C223" t="s">
        <v>384</v>
      </c>
      <c r="H223" s="6">
        <v>6.3E-3</v>
      </c>
      <c r="I223" s="6">
        <v>6.0999999999999995E-3</v>
      </c>
      <c r="J223" s="6">
        <v>6.0999999999999995E-3</v>
      </c>
      <c r="K223" s="6">
        <v>1.67E-2</v>
      </c>
      <c r="L223" s="6">
        <v>2.6699999999999998E-2</v>
      </c>
      <c r="M223" s="6">
        <v>5.5000000000000005E-3</v>
      </c>
    </row>
    <row r="224" spans="2:14" ht="15.5" x14ac:dyDescent="0.35">
      <c r="C224" t="s">
        <v>200</v>
      </c>
      <c r="D224" s="5">
        <v>43000000000</v>
      </c>
      <c r="E224" s="5">
        <v>35000000000</v>
      </c>
      <c r="F224" s="5">
        <v>15000000000</v>
      </c>
      <c r="G224" s="5">
        <v>15000000000</v>
      </c>
      <c r="H224" s="5">
        <v>86000000000</v>
      </c>
      <c r="I224" s="5">
        <v>50000000000</v>
      </c>
      <c r="J224" s="5">
        <v>35000000000</v>
      </c>
      <c r="K224" s="5">
        <v>33000000000</v>
      </c>
      <c r="L224" s="5">
        <v>27000000000</v>
      </c>
      <c r="M224" s="5">
        <v>22000000000</v>
      </c>
      <c r="N224" s="5">
        <v>1000000000</v>
      </c>
    </row>
    <row r="225" spans="3:13" ht="15.5" x14ac:dyDescent="0.35">
      <c r="C225" t="s">
        <v>385</v>
      </c>
      <c r="H225" s="6">
        <v>0.5</v>
      </c>
      <c r="I225" s="6">
        <v>0.5</v>
      </c>
      <c r="J225" s="6">
        <v>0.5</v>
      </c>
      <c r="K225" s="6">
        <v>0.5</v>
      </c>
      <c r="L225" s="5">
        <v>2</v>
      </c>
      <c r="M225" s="6">
        <v>0.5</v>
      </c>
    </row>
    <row r="226" spans="3:13" ht="15.5" x14ac:dyDescent="0.35">
      <c r="C226" t="s">
        <v>386</v>
      </c>
      <c r="H226" s="6">
        <v>0.1</v>
      </c>
      <c r="I226" s="6">
        <v>0.3236</v>
      </c>
      <c r="J226" s="6">
        <v>0.24299999999999999</v>
      </c>
      <c r="K226" s="6">
        <v>0.2341</v>
      </c>
      <c r="L226" s="6">
        <v>0.87480000000000002</v>
      </c>
      <c r="M226" s="6">
        <v>0.26390000000000002</v>
      </c>
    </row>
    <row r="227" spans="3:13" ht="15.5" x14ac:dyDescent="0.35">
      <c r="C227" t="s">
        <v>387</v>
      </c>
      <c r="H227" s="6">
        <v>6.3E-3</v>
      </c>
      <c r="I227" s="6">
        <v>6.0999999999999995E-3</v>
      </c>
      <c r="J227" s="6">
        <v>6.0999999999999995E-3</v>
      </c>
      <c r="K227" s="6">
        <v>1.67E-2</v>
      </c>
      <c r="L227" s="6">
        <v>2.6699999999999998E-2</v>
      </c>
      <c r="M227" s="6">
        <v>5.5000000000000005E-3</v>
      </c>
    </row>
    <row r="228" spans="3:13" ht="15.5" x14ac:dyDescent="0.35">
      <c r="C228" t="s">
        <v>201</v>
      </c>
      <c r="I228" s="6">
        <v>15.8</v>
      </c>
    </row>
    <row r="229" spans="3:13" ht="15.5" x14ac:dyDescent="0.35">
      <c r="C229" t="s">
        <v>202</v>
      </c>
      <c r="I229" s="6">
        <v>6.95</v>
      </c>
    </row>
    <row r="230" spans="3:13" ht="15.5" x14ac:dyDescent="0.35">
      <c r="C230" t="s">
        <v>203</v>
      </c>
      <c r="I230" s="6">
        <v>2.35</v>
      </c>
    </row>
    <row r="231" spans="3:13" ht="15.5" x14ac:dyDescent="0.35">
      <c r="C231" t="s">
        <v>204</v>
      </c>
      <c r="I231" s="5">
        <v>5</v>
      </c>
    </row>
    <row r="232" spans="3:13" ht="15.5" x14ac:dyDescent="0.35">
      <c r="C232" t="s">
        <v>205</v>
      </c>
      <c r="D232" s="6">
        <v>5.22</v>
      </c>
    </row>
    <row r="233" spans="3:13" ht="15.5" x14ac:dyDescent="0.35">
      <c r="C233" t="s">
        <v>206</v>
      </c>
      <c r="I233" s="6">
        <v>33.590000000000003</v>
      </c>
    </row>
    <row r="234" spans="3:13" ht="15.5" x14ac:dyDescent="0.35">
      <c r="C234" t="s">
        <v>207</v>
      </c>
      <c r="D234" s="6">
        <v>3.55</v>
      </c>
    </row>
    <row r="235" spans="3:13" ht="15.5" x14ac:dyDescent="0.35">
      <c r="C235" t="s">
        <v>208</v>
      </c>
      <c r="D235" s="6">
        <v>2.98</v>
      </c>
    </row>
    <row r="236" spans="3:13" ht="15.5" x14ac:dyDescent="0.35">
      <c r="C236" t="s">
        <v>293</v>
      </c>
      <c r="D236" s="6">
        <v>0.17</v>
      </c>
    </row>
    <row r="237" spans="3:13" ht="15.5" x14ac:dyDescent="0.35">
      <c r="C237" t="s">
        <v>294</v>
      </c>
      <c r="D237" s="6">
        <v>0.03</v>
      </c>
    </row>
    <row r="238" spans="3:13" ht="15.5" x14ac:dyDescent="0.35">
      <c r="C238" t="s">
        <v>209</v>
      </c>
      <c r="D238" s="6">
        <v>0.23</v>
      </c>
    </row>
    <row r="239" spans="3:13" ht="15.5" x14ac:dyDescent="0.35">
      <c r="C239" t="s">
        <v>295</v>
      </c>
      <c r="D239" s="6">
        <v>0.14000000000000001</v>
      </c>
    </row>
    <row r="240" spans="3:13" ht="15.5" x14ac:dyDescent="0.35">
      <c r="C240" t="s">
        <v>210</v>
      </c>
      <c r="D240" s="6">
        <v>1.23</v>
      </c>
    </row>
    <row r="241" spans="3:9" ht="15.5" x14ac:dyDescent="0.35">
      <c r="C241" t="s">
        <v>13</v>
      </c>
      <c r="D241" s="5">
        <v>-9000000000</v>
      </c>
    </row>
    <row r="242" spans="3:9" ht="15.5" x14ac:dyDescent="0.35">
      <c r="C242" t="s">
        <v>211</v>
      </c>
      <c r="I242" s="6">
        <v>7.84</v>
      </c>
    </row>
    <row r="243" spans="3:9" ht="15.5" x14ac:dyDescent="0.35">
      <c r="C243" t="s">
        <v>212</v>
      </c>
      <c r="I243" s="5">
        <v>0</v>
      </c>
    </row>
    <row r="244" spans="3:9" ht="15.5" x14ac:dyDescent="0.35">
      <c r="C244" t="s">
        <v>213</v>
      </c>
      <c r="I244" s="5">
        <v>0</v>
      </c>
    </row>
    <row r="245" spans="3:9" ht="15.5" x14ac:dyDescent="0.35">
      <c r="C245" t="s">
        <v>214</v>
      </c>
      <c r="I245" s="5">
        <v>0</v>
      </c>
    </row>
    <row r="246" spans="3:9" ht="15.5" x14ac:dyDescent="0.35">
      <c r="C246" t="s">
        <v>215</v>
      </c>
      <c r="D246" s="6">
        <v>21.71</v>
      </c>
    </row>
    <row r="247" spans="3:9" ht="15.5" x14ac:dyDescent="0.35">
      <c r="C247" t="s">
        <v>216</v>
      </c>
      <c r="D247" s="6">
        <v>10.67</v>
      </c>
    </row>
    <row r="248" spans="3:9" ht="15.5" x14ac:dyDescent="0.35">
      <c r="C248" t="s">
        <v>217</v>
      </c>
      <c r="D248" s="6">
        <v>1.49</v>
      </c>
    </row>
    <row r="249" spans="3:9" ht="15.5" x14ac:dyDescent="0.35">
      <c r="C249" t="s">
        <v>218</v>
      </c>
      <c r="D249" s="6">
        <v>30.89</v>
      </c>
    </row>
    <row r="250" spans="3:9" ht="15.5" x14ac:dyDescent="0.35">
      <c r="C250" t="s">
        <v>219</v>
      </c>
      <c r="D250" s="6">
        <v>4.1900000000000004</v>
      </c>
    </row>
    <row r="251" spans="3:9" ht="15.5" x14ac:dyDescent="0.35">
      <c r="C251" t="s">
        <v>43</v>
      </c>
      <c r="I251" s="5">
        <v>165000000000</v>
      </c>
    </row>
    <row r="252" spans="3:9" ht="15.5" x14ac:dyDescent="0.35">
      <c r="C252" t="s">
        <v>220</v>
      </c>
      <c r="I252" s="5">
        <v>166000000000</v>
      </c>
    </row>
    <row r="253" spans="3:9" ht="15.5" x14ac:dyDescent="0.35">
      <c r="C253" t="s">
        <v>221</v>
      </c>
      <c r="I253" s="5">
        <v>2080000000</v>
      </c>
    </row>
    <row r="254" spans="3:9" ht="15.5" x14ac:dyDescent="0.35">
      <c r="C254" t="s">
        <v>222</v>
      </c>
      <c r="I254" s="6">
        <v>0.20420000000000002</v>
      </c>
    </row>
    <row r="255" spans="3:9" ht="15.5" x14ac:dyDescent="0.35">
      <c r="C255" t="s">
        <v>224</v>
      </c>
      <c r="D255" s="6">
        <v>0.16839999999999999</v>
      </c>
    </row>
    <row r="256" spans="3:9" ht="15.5" x14ac:dyDescent="0.35">
      <c r="C256" t="s">
        <v>225</v>
      </c>
      <c r="D256" s="6">
        <v>0.1211</v>
      </c>
    </row>
    <row r="257" spans="3:9" ht="15.5" x14ac:dyDescent="0.35">
      <c r="C257" t="s">
        <v>226</v>
      </c>
      <c r="D257" s="6">
        <v>1.8415000000000001</v>
      </c>
    </row>
    <row r="258" spans="3:9" ht="15.5" x14ac:dyDescent="0.35">
      <c r="C258" t="s">
        <v>228</v>
      </c>
      <c r="D258" s="6">
        <v>0.77459999999999996</v>
      </c>
    </row>
    <row r="259" spans="3:9" ht="15.5" x14ac:dyDescent="0.35">
      <c r="C259" t="s">
        <v>388</v>
      </c>
      <c r="I259" s="6">
        <v>0.5</v>
      </c>
    </row>
    <row r="260" spans="3:9" ht="15.5" x14ac:dyDescent="0.35">
      <c r="C260" t="s">
        <v>389</v>
      </c>
      <c r="I260" s="6">
        <v>0.5</v>
      </c>
    </row>
    <row r="261" spans="3:9" ht="15.5" x14ac:dyDescent="0.35">
      <c r="C261" t="s">
        <v>390</v>
      </c>
      <c r="I261" s="6">
        <v>0.1</v>
      </c>
    </row>
    <row r="262" spans="3:9" ht="15.5" x14ac:dyDescent="0.35">
      <c r="C262" t="s">
        <v>391</v>
      </c>
      <c r="I262" s="6">
        <v>6.3E-3</v>
      </c>
    </row>
    <row r="263" spans="3:9" ht="15.5" x14ac:dyDescent="0.35">
      <c r="C263" t="s">
        <v>392</v>
      </c>
      <c r="I263" t="s">
        <v>853</v>
      </c>
    </row>
    <row r="264" spans="3:9" ht="15.5" x14ac:dyDescent="0.35">
      <c r="C264" t="s">
        <v>229</v>
      </c>
      <c r="I264" s="5">
        <v>2</v>
      </c>
    </row>
    <row r="265" spans="3:9" ht="15.5" x14ac:dyDescent="0.35">
      <c r="C265" t="s">
        <v>230</v>
      </c>
      <c r="I265" s="6">
        <v>0.1</v>
      </c>
    </row>
    <row r="266" spans="3:9" ht="15.5" x14ac:dyDescent="0.35">
      <c r="C266" t="s">
        <v>231</v>
      </c>
      <c r="I266" s="6">
        <v>0.18</v>
      </c>
    </row>
    <row r="267" spans="3:9" ht="15.5" x14ac:dyDescent="0.35">
      <c r="C267" t="s">
        <v>232</v>
      </c>
      <c r="I267" s="6">
        <v>0.15</v>
      </c>
    </row>
    <row r="268" spans="3:9" ht="15.5" x14ac:dyDescent="0.35">
      <c r="C268" t="s">
        <v>233</v>
      </c>
      <c r="I268" s="6">
        <v>0.53</v>
      </c>
    </row>
    <row r="269" spans="3:9" ht="15.5" x14ac:dyDescent="0.35">
      <c r="C269" t="s">
        <v>234</v>
      </c>
      <c r="I269" s="6">
        <v>0.24</v>
      </c>
    </row>
    <row r="270" spans="3:9" ht="15.5" x14ac:dyDescent="0.35">
      <c r="C270" t="s">
        <v>235</v>
      </c>
      <c r="I270" s="6">
        <v>0.28000000000000003</v>
      </c>
    </row>
    <row r="271" spans="3:9" ht="15.5" x14ac:dyDescent="0.35">
      <c r="C271" t="s">
        <v>236</v>
      </c>
      <c r="I271" s="6">
        <v>0.23</v>
      </c>
    </row>
    <row r="272" spans="3:9" ht="15.5" x14ac:dyDescent="0.35">
      <c r="C272" t="s">
        <v>237</v>
      </c>
      <c r="D272" s="5">
        <v>11000000000</v>
      </c>
    </row>
    <row r="273" spans="3:9" ht="15.5" x14ac:dyDescent="0.35">
      <c r="C273" t="s">
        <v>238</v>
      </c>
      <c r="D273" s="5">
        <v>86000000000</v>
      </c>
    </row>
    <row r="274" spans="3:9" ht="15.5" x14ac:dyDescent="0.35">
      <c r="C274" t="s">
        <v>239</v>
      </c>
      <c r="D274" s="5">
        <v>16000000000</v>
      </c>
    </row>
    <row r="275" spans="3:9" ht="15.5" x14ac:dyDescent="0.35">
      <c r="C275" t="s">
        <v>183</v>
      </c>
      <c r="D275" s="5">
        <v>33000000000</v>
      </c>
    </row>
    <row r="276" spans="3:9" ht="15.5" x14ac:dyDescent="0.35">
      <c r="C276" t="s">
        <v>182</v>
      </c>
      <c r="I276" s="5">
        <v>70000000000</v>
      </c>
    </row>
    <row r="277" spans="3:9" ht="15.5" x14ac:dyDescent="0.35">
      <c r="C277" t="s">
        <v>181</v>
      </c>
      <c r="D277" s="5">
        <v>2000000000</v>
      </c>
    </row>
    <row r="278" spans="3:9" ht="15.5" x14ac:dyDescent="0.35">
      <c r="C278" t="s">
        <v>180</v>
      </c>
      <c r="D278" s="5">
        <v>10000000000</v>
      </c>
    </row>
    <row r="279" spans="3:9" ht="15.5" x14ac:dyDescent="0.35">
      <c r="C279" t="s">
        <v>24</v>
      </c>
      <c r="D279" s="5">
        <v>12000000000</v>
      </c>
    </row>
    <row r="280" spans="3:9" ht="15.5" x14ac:dyDescent="0.35">
      <c r="C280" t="s">
        <v>21</v>
      </c>
      <c r="D280" s="5">
        <v>1000000000</v>
      </c>
    </row>
    <row r="281" spans="3:9" ht="15.5" x14ac:dyDescent="0.35">
      <c r="C281" t="s">
        <v>240</v>
      </c>
      <c r="I281" s="5">
        <v>70000000000</v>
      </c>
    </row>
  </sheetData>
  <pageMargins left="0.7" right="0.7" top="0.75" bottom="0.75" header="0.3" footer="0.3"/>
  <ignoredErrors>
    <ignoredError sqref="A1:N282" numberStoredAsText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O28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854</v>
      </c>
      <c r="D1" t="s">
        <v>1</v>
      </c>
      <c r="E1" t="s">
        <v>2</v>
      </c>
      <c r="H1" t="s">
        <v>3</v>
      </c>
      <c r="I1" s="1">
        <v>45656</v>
      </c>
      <c r="J1" s="1">
        <v>45289</v>
      </c>
      <c r="K1" s="1">
        <v>44925</v>
      </c>
      <c r="L1" s="1">
        <v>44560</v>
      </c>
      <c r="M1" s="1">
        <v>44195</v>
      </c>
      <c r="N1" s="1">
        <v>43829</v>
      </c>
      <c r="O1" s="1">
        <v>43462</v>
      </c>
    </row>
    <row r="2" spans="1:15" ht="15.5" x14ac:dyDescent="0.35">
      <c r="C2" t="s">
        <v>855</v>
      </c>
      <c r="D2" s="2" vm="157">
        <f ca="1">IFERROR(_xlfn.STOCKHISTORY("XIDX:" &amp; $C$1, D3, , 0, 0, 1), "Libur")</f>
        <v>59</v>
      </c>
      <c r="E2" s="2" t="str">
        <f ca="1">IFERROR(_xlfn.STOCKHISTORY("XIDX:" &amp; $C$1, E3, , 0, 0, 1), "Libur")</f>
        <v>Libur</v>
      </c>
      <c r="H2" s="2" vm="157">
        <f ca="1">IFERROR(INDEX(D2:G2,COUNT(D2:G2)),"")</f>
        <v>59</v>
      </c>
      <c r="I2" s="2" vm="9">
        <f t="shared" ref="I2:O2" ca="1" si="0">IFERROR(_xlfn.STOCKHISTORY("XIDX:" &amp; $C$1, I1, , 0, 0, 1), "Libur")</f>
        <v>50</v>
      </c>
      <c r="J2" s="2" vm="27">
        <f t="shared" ca="1" si="0"/>
        <v>102</v>
      </c>
      <c r="K2" s="2" vm="158">
        <f t="shared" ca="1" si="0"/>
        <v>466</v>
      </c>
      <c r="L2" s="2" vm="159">
        <f t="shared" ca="1" si="0"/>
        <v>178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</row>
    <row r="3" spans="1:15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5" ht="15.5" x14ac:dyDescent="0.35">
      <c r="B4" t="s">
        <v>5</v>
      </c>
      <c r="C4" t="s">
        <v>6</v>
      </c>
      <c r="D4" s="2">
        <f>IFERROR(INDEX(D51:D500,MATCH($C$4,$C$51:$C$500,0)),"")</f>
        <v>42336213226</v>
      </c>
      <c r="E4" s="2">
        <f>IFERROR(INDEX(E51:E500,MATCH($C$4,$C$51:$C$500,0)),"")</f>
        <v>5009374933</v>
      </c>
      <c r="H4" s="2">
        <f>IFERROR(SUM(D4:G4)*(4/MAX(1,COUNT(D4:G4))),"")</f>
        <v>94691176318</v>
      </c>
      <c r="I4" s="2">
        <f t="shared" ref="I4:O4" si="1">IFERROR(INDEX(I51:I500,MATCH($C$4,$C$51:$C$500,0)),"")</f>
        <v>167392380360</v>
      </c>
      <c r="J4" s="2">
        <f t="shared" si="1"/>
        <v>255596886518</v>
      </c>
      <c r="K4" s="2">
        <f t="shared" si="1"/>
        <v>332022697554</v>
      </c>
      <c r="L4" s="2">
        <f t="shared" si="1"/>
        <v>315940242985</v>
      </c>
      <c r="M4" s="2">
        <f t="shared" si="1"/>
        <v>308228612302</v>
      </c>
      <c r="N4" s="2">
        <f t="shared" si="1"/>
        <v>296375241677</v>
      </c>
      <c r="O4" s="2">
        <f t="shared" si="1"/>
        <v>178453467504</v>
      </c>
    </row>
    <row r="5" spans="1:15" ht="15.5" x14ac:dyDescent="0.35">
      <c r="B5" t="s">
        <v>7</v>
      </c>
      <c r="C5" t="s">
        <v>8</v>
      </c>
      <c r="D5" s="2">
        <f>IFERROR(INDEX(D51:D500,MATCH($C$5,$C$51:$C$500,0)),"")</f>
        <v>3207692829</v>
      </c>
      <c r="E5" s="2">
        <f>IFERROR(INDEX(E51:E500,MATCH($C$5,$C$51:$C$500,0)),"")</f>
        <v>-5678947944</v>
      </c>
      <c r="H5" s="2">
        <f>IFERROR(SUM(D5:G5)*(4/MAX(1,COUNT(D5:G5))),"")</f>
        <v>-4942510230</v>
      </c>
      <c r="I5" s="2">
        <f t="shared" ref="I5:O5" si="2">IFERROR(INDEX(I51:I500,MATCH($C$5,$C$51:$C$500,0)),"")</f>
        <v>-67425823925</v>
      </c>
      <c r="J5" s="2">
        <f t="shared" si="2"/>
        <v>-18752511494</v>
      </c>
      <c r="K5" s="2">
        <f t="shared" si="2"/>
        <v>9801628691</v>
      </c>
      <c r="L5" s="2">
        <f t="shared" si="2"/>
        <v>6136716149</v>
      </c>
      <c r="M5" s="2">
        <f t="shared" si="2"/>
        <v>2233690708</v>
      </c>
      <c r="N5" s="2">
        <f t="shared" si="2"/>
        <v>-1187566084</v>
      </c>
      <c r="O5" s="2">
        <f t="shared" si="2"/>
        <v>1338051605</v>
      </c>
    </row>
    <row r="6" spans="1:15" ht="15.5" x14ac:dyDescent="0.35">
      <c r="B6" t="s">
        <v>9</v>
      </c>
      <c r="C6" t="s">
        <v>10</v>
      </c>
      <c r="D6" s="2">
        <f>IFERROR(INDEX(D51:D500,MATCH($C$6,$C$51:$C$500,0)),"")</f>
        <v>44446264524</v>
      </c>
      <c r="E6" s="2">
        <f>IFERROR(INDEX(E51:E500,MATCH($C$6,$C$51:$C$500,0)),"")</f>
        <v>41238571695</v>
      </c>
      <c r="H6" s="2">
        <f>IFERROR(INDEX(D6:G6,COUNT(D6:G6)),"")</f>
        <v>41238571695</v>
      </c>
      <c r="I6" s="2">
        <f t="shared" ref="I6:O6" si="3">IFERROR(INDEX(I51:I500,MATCH($C$6,$C$51:$C$500,0)),"")</f>
        <v>57281665041</v>
      </c>
      <c r="J6" s="2">
        <f t="shared" si="3"/>
        <v>124710367673</v>
      </c>
      <c r="K6" s="2">
        <f t="shared" si="3"/>
        <v>143462876416</v>
      </c>
      <c r="L6" s="2">
        <f t="shared" si="3"/>
        <v>133660446478</v>
      </c>
      <c r="M6" s="2">
        <f t="shared" si="3"/>
        <v>25225153076</v>
      </c>
      <c r="N6" s="2">
        <f t="shared" si="3"/>
        <v>25585412588</v>
      </c>
      <c r="O6" s="2">
        <f t="shared" si="3"/>
        <v>26679879089</v>
      </c>
    </row>
    <row r="7" spans="1:15" ht="15.5" x14ac:dyDescent="0.35">
      <c r="B7" t="s">
        <v>11</v>
      </c>
      <c r="C7" t="s">
        <v>12</v>
      </c>
      <c r="D7" s="3">
        <f>IFERROR(INDEX(D51:D500,MATCH($C$7,$C$51:$C$500,0))/1000000000,"")</f>
        <v>1.1000000000000001</v>
      </c>
      <c r="E7" s="3">
        <f>IFERROR(INDEX(E51:E500,MATCH($C$7,$C$51:$C$500,0))/1000000000,"")</f>
        <v>1.1000000000000001</v>
      </c>
      <c r="H7" s="3">
        <f>IFERROR(INDEX(D7:G7,COUNT(D7:G7)),"")</f>
        <v>1.1000000000000001</v>
      </c>
      <c r="I7" s="3">
        <f t="shared" ref="I7:O7" si="4">IFERROR(INDEX(I51:I500,MATCH($C$7,$C$51:$C$500,0))/1000000000,"")</f>
        <v>1.1000000000000001</v>
      </c>
      <c r="J7" s="3">
        <f t="shared" si="4"/>
        <v>1.1000000000000001</v>
      </c>
      <c r="K7" s="3">
        <f t="shared" si="4"/>
        <v>1.1000000000000001</v>
      </c>
      <c r="L7" s="3">
        <f t="shared" si="4"/>
        <v>1.1000000000000001</v>
      </c>
      <c r="M7" s="3">
        <f t="shared" si="4"/>
        <v>0</v>
      </c>
      <c r="N7" s="3">
        <f t="shared" si="4"/>
        <v>0</v>
      </c>
      <c r="O7" s="3">
        <f t="shared" si="4"/>
        <v>0</v>
      </c>
    </row>
    <row r="8" spans="1:15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-5000000000</v>
      </c>
      <c r="E8" s="2">
        <f>IFERROR(INDEX(E51:E500,MATCH("Free cash flow (Quarter)",$C$51:$C$500,0)),"")</f>
        <v>0</v>
      </c>
      <c r="H8" s="2">
        <f>IFERROR(INDEX(D8:G8,COUNT(D8:G8)),"")</f>
        <v>0</v>
      </c>
      <c r="I8" s="2">
        <f t="shared" ref="I8:O8" si="5">IFERROR(INDEX(I51:I500,MATCH($C$8,$C$51:$C$500,0)),"")</f>
        <v>-28000000000</v>
      </c>
      <c r="J8" s="2">
        <f t="shared" si="5"/>
        <v>2000000000</v>
      </c>
      <c r="K8" s="2">
        <f t="shared" si="5"/>
        <v>-22000000000</v>
      </c>
      <c r="L8" s="2">
        <f t="shared" si="5"/>
        <v>-38000000000</v>
      </c>
      <c r="M8" s="2">
        <f t="shared" si="5"/>
        <v>45000000000</v>
      </c>
      <c r="N8" s="2">
        <f t="shared" si="5"/>
        <v>0</v>
      </c>
      <c r="O8" s="2">
        <f t="shared" si="5"/>
        <v>-26000000000</v>
      </c>
    </row>
    <row r="9" spans="1:15" ht="15.5" x14ac:dyDescent="0.35">
      <c r="A9" t="s">
        <v>16</v>
      </c>
      <c r="C9" t="s">
        <v>17</v>
      </c>
      <c r="D9" s="3">
        <f>IFERROR(INDEX(D51:D500,MATCH("Free cash flow per share (Quarter)",$C$51:$C$500,0)),"")</f>
        <v>-4.84</v>
      </c>
      <c r="E9" s="3">
        <f>IFERROR(INDEX(E51:E500,MATCH("Free cash flow per share (Quarter)",$C$51:$C$500,0)),"")</f>
        <v>0.03</v>
      </c>
      <c r="H9" s="3">
        <f>IFERROR(INDEX(D9:G9,COUNT(D9:G9)),"")</f>
        <v>0.03</v>
      </c>
      <c r="I9" s="3">
        <f t="shared" ref="I9:O9" si="6">IFERROR(INDEX(I51:I500,MATCH($C$9,$C$51:$C$500,0)),"")</f>
        <v>-25.62</v>
      </c>
      <c r="J9" s="3">
        <f t="shared" si="6"/>
        <v>1.85</v>
      </c>
      <c r="K9" s="3">
        <f t="shared" si="6"/>
        <v>-19.59</v>
      </c>
      <c r="L9" s="3">
        <f t="shared" si="6"/>
        <v>-35.049999999999997</v>
      </c>
      <c r="M9" s="3">
        <f t="shared" si="6"/>
        <v>2106362.89</v>
      </c>
      <c r="N9" s="3">
        <f t="shared" si="6"/>
        <v>14751.47</v>
      </c>
      <c r="O9" s="3">
        <f t="shared" si="6"/>
        <v>-1206885.28</v>
      </c>
    </row>
    <row r="10" spans="1:15" ht="15.5" x14ac:dyDescent="0.35">
      <c r="C10" t="s">
        <v>18</v>
      </c>
      <c r="D10" s="3">
        <f ca="1">IFERROR(IF(D9=0,"",D2/D9),"")</f>
        <v>-12.190082644628099</v>
      </c>
      <c r="E10" s="3" t="str">
        <f ca="1">IFERROR(IF(E9=0,"",E2/E9),"")</f>
        <v/>
      </c>
      <c r="I10" s="3">
        <f t="shared" ref="I10:O10" ca="1" si="7">IFERROR(IF(I9=0,"",I2/I9),"")</f>
        <v>-1.9516003122560499</v>
      </c>
      <c r="J10" s="3">
        <f t="shared" ca="1" si="7"/>
        <v>55.13513513513513</v>
      </c>
      <c r="K10" s="3">
        <f t="shared" ca="1" si="7"/>
        <v>-23.787646758550281</v>
      </c>
      <c r="L10" s="3">
        <f t="shared" ca="1" si="7"/>
        <v>-5.07845934379458</v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</row>
    <row r="11" spans="1:15" ht="15.5" x14ac:dyDescent="0.35">
      <c r="B11" t="s">
        <v>19</v>
      </c>
      <c r="C11" t="s">
        <v>20</v>
      </c>
      <c r="D11" s="2">
        <f>IFERROR(INDEX(D51:D500,MATCH($C$11,$C$51:$C$500,0)),"")</f>
        <v>107598069</v>
      </c>
      <c r="E11" s="2">
        <f>IFERROR(INDEX(E51:E500,MATCH($C$11,$C$51:$C$500,0)),"")</f>
        <v>61992379</v>
      </c>
      <c r="H11" s="2">
        <f>IFERROR(INDEX(D11:G11,COUNT(D11:G11)),"")</f>
        <v>61992379</v>
      </c>
      <c r="I11" s="2">
        <f t="shared" ref="I11:O11" si="8">IFERROR(INDEX(I51:I500,MATCH($C$11,$C$51:$C$500,0)),"")</f>
        <v>350699304</v>
      </c>
      <c r="J11" s="2">
        <f t="shared" si="8"/>
        <v>230086549</v>
      </c>
      <c r="K11" s="2">
        <f t="shared" si="8"/>
        <v>1866951983</v>
      </c>
      <c r="L11" s="2">
        <f t="shared" si="8"/>
        <v>30207990432</v>
      </c>
      <c r="M11" s="2">
        <f t="shared" si="8"/>
        <v>4330853382</v>
      </c>
      <c r="N11" s="2">
        <f t="shared" si="8"/>
        <v>8392311261</v>
      </c>
      <c r="O11" s="2">
        <f t="shared" si="8"/>
        <v>3174435830</v>
      </c>
    </row>
    <row r="12" spans="1:15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170000000000</v>
      </c>
      <c r="E12" s="2">
        <f>IFERROR(INDEX(E51:E500,MATCH("Net Debt (Quarter)",$C$51:$C$500,0)),"")</f>
        <v>170000000000</v>
      </c>
      <c r="H12" s="2">
        <f>IFERROR(INDEX(D12:G12,COUNT(D12:G12)),"")</f>
        <v>170000000000</v>
      </c>
      <c r="I12" s="2">
        <f t="shared" ref="I12:O12" si="9">IFERROR(INDEX(I51:I500,MATCH($C$12,$C$51:$C$500,0)),"")</f>
        <v>170000000000</v>
      </c>
      <c r="J12" s="2">
        <f t="shared" si="9"/>
        <v>175000000000</v>
      </c>
      <c r="K12" s="2">
        <f t="shared" si="9"/>
        <v>176000000000</v>
      </c>
      <c r="L12" s="2">
        <f t="shared" si="9"/>
        <v>124000000000</v>
      </c>
      <c r="M12" s="2">
        <f t="shared" si="9"/>
        <v>154000000000</v>
      </c>
      <c r="N12" s="2">
        <f t="shared" si="9"/>
        <v>153000000000</v>
      </c>
      <c r="O12" s="2">
        <f t="shared" si="9"/>
        <v>144000000000</v>
      </c>
    </row>
    <row r="13" spans="1:15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170000000000</v>
      </c>
      <c r="E13" s="2">
        <f>IFERROR(INDEX(E51:E500,MATCH("Total Debt (Quarter)",$C$51:$C$500,0)),"")</f>
        <v>170000000000</v>
      </c>
      <c r="H13" s="2">
        <f>IFERROR(INDEX(D13:G13,COUNT(D13:G13)),"")</f>
        <v>170000000000</v>
      </c>
      <c r="I13" s="2">
        <f t="shared" ref="I13:O13" si="10">IFERROR(INDEX(I51:I500,MATCH($C$13,$C$51:$C$500,0)),"")</f>
        <v>171000000000</v>
      </c>
      <c r="J13" s="2">
        <f t="shared" si="10"/>
        <v>175000000000</v>
      </c>
      <c r="K13" s="2">
        <f t="shared" si="10"/>
        <v>178000000000</v>
      </c>
      <c r="L13" s="2">
        <f t="shared" si="10"/>
        <v>155000000000</v>
      </c>
      <c r="M13" s="2">
        <f t="shared" si="10"/>
        <v>158000000000</v>
      </c>
      <c r="N13" s="2">
        <f t="shared" si="10"/>
        <v>161000000000</v>
      </c>
      <c r="O13" s="2">
        <f t="shared" si="10"/>
        <v>147000000000</v>
      </c>
    </row>
    <row r="14" spans="1:15" ht="15.5" x14ac:dyDescent="0.35">
      <c r="C14" t="s">
        <v>27</v>
      </c>
      <c r="D14" s="2">
        <f>IFERROR(INDEX(D51:D500,MATCH($C$14,$C$51:$C$500,0)),"")</f>
        <v>-1937588446</v>
      </c>
      <c r="E14" s="2">
        <f>IFERROR(INDEX(E51:E500,MATCH($C$14,$C$51:$C$500,0)),"")</f>
        <v>-780333313</v>
      </c>
      <c r="H14" s="2">
        <f>IFERROR(SUM(D14:G14)*(4/MAX(1,COUNT(D14:G14))),"")</f>
        <v>-5435843518</v>
      </c>
      <c r="I14" s="2">
        <f t="shared" ref="I14:O14" si="11">IFERROR(INDEX(I51:I500,MATCH($C$14,$C$51:$C$500,0)),"")</f>
        <v>-18922886083</v>
      </c>
      <c r="J14" s="2">
        <f t="shared" si="11"/>
        <v>-19859348607</v>
      </c>
      <c r="K14" s="2">
        <f t="shared" si="11"/>
        <v>-15760805938</v>
      </c>
      <c r="L14" s="2">
        <f t="shared" si="11"/>
        <v>-15718471603</v>
      </c>
      <c r="M14" s="2">
        <f t="shared" si="11"/>
        <v>-16976542388</v>
      </c>
      <c r="N14" s="2">
        <f t="shared" si="11"/>
        <v>-14735930562</v>
      </c>
      <c r="O14" s="2">
        <f t="shared" si="11"/>
        <v>-13548198991</v>
      </c>
    </row>
    <row r="15" spans="1:15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 t="shared" ref="I15:O15" si="12">IFERROR(INDEX(I51:I500,MATCH($C$15,$C$51:$C$500,0)),"")</f>
        <v>5462612047</v>
      </c>
      <c r="J15" s="2">
        <f t="shared" si="12"/>
        <v>-102235751</v>
      </c>
      <c r="K15" s="2">
        <f t="shared" si="12"/>
        <v>-3801337276</v>
      </c>
      <c r="L15" s="2">
        <f t="shared" si="12"/>
        <v>-1992503875</v>
      </c>
      <c r="M15" s="2">
        <f t="shared" si="12"/>
        <v>-1184341960</v>
      </c>
      <c r="N15" s="2">
        <f t="shared" si="12"/>
        <v>-491820563</v>
      </c>
      <c r="O15" s="2">
        <f t="shared" si="12"/>
        <v>141875049</v>
      </c>
    </row>
    <row r="16" spans="1:15" ht="15.5" x14ac:dyDescent="0.35">
      <c r="C16" t="s">
        <v>29</v>
      </c>
      <c r="D16" s="2">
        <f>IFERROR(INDEX(D51:D500,MATCH($C$16,$C$51:$C$500,0)),"")</f>
        <v>3207692829</v>
      </c>
      <c r="E16" s="2">
        <f>IFERROR(INDEX(E51:E500,MATCH($C$16,$C$51:$C$500,0)),"")</f>
        <v>-5678947944</v>
      </c>
      <c r="H16" s="2">
        <f>IFERROR(SUM(D16:G16)*(4/MAX(1,COUNT(D16:G16))),"")</f>
        <v>-4942510230</v>
      </c>
      <c r="I16" s="2">
        <f t="shared" ref="I16:O16" si="13">IFERROR(INDEX(I51:I500,MATCH($C$16,$C$51:$C$500,0)),"")</f>
        <v>-73334683059</v>
      </c>
      <c r="J16" s="2">
        <f t="shared" si="13"/>
        <v>-19364048652</v>
      </c>
      <c r="K16" s="2">
        <f t="shared" si="13"/>
        <v>11534080894</v>
      </c>
      <c r="L16" s="2">
        <f t="shared" si="13"/>
        <v>4655901997</v>
      </c>
      <c r="M16" s="2">
        <f t="shared" si="13"/>
        <v>3149831848</v>
      </c>
      <c r="N16" s="2">
        <f t="shared" si="13"/>
        <v>-237239938</v>
      </c>
      <c r="O16" s="2">
        <f t="shared" si="13"/>
        <v>2985572377</v>
      </c>
    </row>
    <row r="17" spans="1:15" ht="15.5" x14ac:dyDescent="0.35">
      <c r="A17" t="s">
        <v>30</v>
      </c>
    </row>
    <row r="18" spans="1:15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33</v>
      </c>
      <c r="J18" t="s">
        <v>34</v>
      </c>
      <c r="K18" t="s">
        <v>35</v>
      </c>
      <c r="L18" t="s">
        <v>36</v>
      </c>
      <c r="M18" t="s">
        <v>37</v>
      </c>
      <c r="N18" t="s">
        <v>38</v>
      </c>
      <c r="O18" t="s">
        <v>39</v>
      </c>
    </row>
    <row r="19" spans="1:15" ht="15.5" x14ac:dyDescent="0.35">
      <c r="A19" t="s">
        <v>40</v>
      </c>
      <c r="C19" t="s">
        <v>41</v>
      </c>
    </row>
    <row r="20" spans="1:15" ht="15.5" x14ac:dyDescent="0.35">
      <c r="A20" t="s">
        <v>42</v>
      </c>
      <c r="C20" t="s">
        <v>43</v>
      </c>
      <c r="D20" s="2">
        <f ca="1">IFERROR(D21*D2,"")</f>
        <v>64900000000</v>
      </c>
      <c r="E20" s="2" t="str">
        <f ca="1">IFERROR(E21*E2,"")</f>
        <v/>
      </c>
      <c r="H20" s="2">
        <f t="shared" ref="H20:O20" ca="1" si="14">IFERROR(H21*H2,"")</f>
        <v>64900000000</v>
      </c>
      <c r="I20" s="2">
        <f t="shared" ca="1" si="14"/>
        <v>55000000000</v>
      </c>
      <c r="J20" s="2">
        <f t="shared" ca="1" si="14"/>
        <v>112200000000</v>
      </c>
      <c r="K20" s="2">
        <f t="shared" ca="1" si="14"/>
        <v>512600000000</v>
      </c>
      <c r="L20" s="2">
        <f t="shared" ca="1" si="14"/>
        <v>195800000000</v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</row>
    <row r="21" spans="1:15" ht="15.5" x14ac:dyDescent="0.35">
      <c r="C21" t="s">
        <v>12</v>
      </c>
      <c r="D21" s="2">
        <f>IFERROR(INDEX(D51:D500,MATCH($C$7,$C$51:$C$500,0)),"")</f>
        <v>1100000000</v>
      </c>
      <c r="E21" s="2">
        <f>IFERROR(INDEX(E51:E500,MATCH($C$7,$C$51:$C$500,0)),"")</f>
        <v>1100000000</v>
      </c>
      <c r="H21" s="2">
        <f>IFERROR(INDEX(D21:G21,COUNT(D21:G21)),"")</f>
        <v>1100000000</v>
      </c>
      <c r="I21" s="2">
        <f t="shared" ref="I21:O21" si="15">IFERROR(INDEX(I51:I500,MATCH($C$7,$C$51:$C$500,0)),"")</f>
        <v>1100000000</v>
      </c>
      <c r="J21" s="2">
        <f t="shared" si="15"/>
        <v>1100000000</v>
      </c>
      <c r="K21" s="2">
        <f t="shared" si="15"/>
        <v>1100000000</v>
      </c>
      <c r="L21" s="2">
        <f t="shared" si="15"/>
        <v>1100000000</v>
      </c>
      <c r="M21" s="2">
        <f t="shared" si="15"/>
        <v>0</v>
      </c>
      <c r="N21" s="2">
        <f t="shared" si="15"/>
        <v>0</v>
      </c>
      <c r="O21" s="2">
        <f t="shared" si="15"/>
        <v>0</v>
      </c>
    </row>
    <row r="23" spans="1:15" ht="15.5" x14ac:dyDescent="0.35">
      <c r="B23" t="s">
        <v>44</v>
      </c>
      <c r="C23" t="s">
        <v>45</v>
      </c>
      <c r="D23" s="3">
        <f>IFERROR(D5/D6*100,"")</f>
        <v>7.2170133156362715</v>
      </c>
      <c r="E23" s="3">
        <f>IFERROR(E5/E6*100,"")</f>
        <v>-13.77096177336459</v>
      </c>
      <c r="H23" s="3">
        <f t="shared" ref="H23:O23" si="16">IFERROR(H5/H6*100,"")</f>
        <v>-11.985163469178197</v>
      </c>
      <c r="I23" s="3">
        <f t="shared" si="16"/>
        <v>-117.70925980719871</v>
      </c>
      <c r="J23" s="3">
        <f t="shared" si="16"/>
        <v>-15.036850459113793</v>
      </c>
      <c r="K23" s="3">
        <f t="shared" si="16"/>
        <v>6.8321707579444944</v>
      </c>
      <c r="L23" s="3">
        <f t="shared" si="16"/>
        <v>4.5912731183417677</v>
      </c>
      <c r="M23" s="3">
        <f t="shared" si="16"/>
        <v>8.8550134909793794</v>
      </c>
      <c r="N23" s="3">
        <f t="shared" si="16"/>
        <v>-4.6415748814501789</v>
      </c>
      <c r="O23" s="3">
        <f t="shared" si="16"/>
        <v>5.0152086541939127</v>
      </c>
    </row>
    <row r="24" spans="1:15" ht="15.5" x14ac:dyDescent="0.35">
      <c r="C24" t="s">
        <v>46</v>
      </c>
      <c r="D24" s="4" t="str">
        <f>IFERROR(_xlfn.RRI(5,I23,D23),"")</f>
        <v/>
      </c>
      <c r="E24" s="4">
        <f>IFERROR(_xlfn.RRI(5,J23,E23),"")</f>
        <v>-1.7434573848906454E-2</v>
      </c>
      <c r="H24" s="4" t="str">
        <f t="shared" ref="H24:O24" si="17">IFERROR(_xlfn.RRI(5,M23,H23),"")</f>
        <v/>
      </c>
      <c r="I24" s="4">
        <f t="shared" si="17"/>
        <v>0.90910165224344519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47</v>
      </c>
      <c r="C25" t="s">
        <v>48</v>
      </c>
      <c r="D25" s="3">
        <f>IFERROR(INDEX(D51:D500,MATCH($A$25,$C$51:$C$500,0)),"")</f>
        <v>2.92</v>
      </c>
      <c r="E25" s="3">
        <f>IFERROR(INDEX(E51:E500,MATCH($A$25,$C$51:$C$500,0)),"")</f>
        <v>-5.17</v>
      </c>
      <c r="H25" s="3">
        <f>IFERROR(INDEX(D25:G25,COUNT(D25:G25)),"")</f>
        <v>-5.17</v>
      </c>
      <c r="I25" s="3">
        <f t="shared" ref="I25:O25" si="18">IFERROR(INDEX(I51:I500,MATCH($C$25,$C$51:$C$500,0)),"")</f>
        <v>-61.76</v>
      </c>
      <c r="J25" s="3">
        <f t="shared" si="18"/>
        <v>-17.71</v>
      </c>
      <c r="K25" s="3">
        <f t="shared" si="18"/>
        <v>7.03</v>
      </c>
      <c r="L25" s="3">
        <f t="shared" si="18"/>
        <v>4.47</v>
      </c>
      <c r="M25" s="3">
        <f t="shared" si="18"/>
        <v>147670.79999999999</v>
      </c>
      <c r="N25" s="3">
        <f t="shared" si="18"/>
        <v>-38454.33</v>
      </c>
      <c r="O25" s="3">
        <f t="shared" si="18"/>
        <v>62971.29</v>
      </c>
    </row>
    <row r="26" spans="1:15" ht="15.5" x14ac:dyDescent="0.35">
      <c r="C26" t="s">
        <v>49</v>
      </c>
      <c r="D26" s="4" t="str">
        <f>IFERROR(_xlfn.RRI(5,I25,D25),"")</f>
        <v/>
      </c>
      <c r="E26" s="4">
        <f>IFERROR(_xlfn.RRI(5,J25,E25),"")</f>
        <v>-0.21827428860353493</v>
      </c>
      <c r="H26" s="4" t="str">
        <f t="shared" ref="H26:O26" si="19">IFERROR(_xlfn.RRI(5,M25,H25),"")</f>
        <v/>
      </c>
      <c r="I26" s="4">
        <f t="shared" si="19"/>
        <v>-0.72384531996268842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50</v>
      </c>
      <c r="D27" s="3">
        <f>IFERROR(D4/D21,"")</f>
        <v>38.487466569090913</v>
      </c>
      <c r="E27" s="3">
        <f>IFERROR(E4/E21,"")</f>
        <v>4.5539772118181814</v>
      </c>
      <c r="H27" s="3">
        <f t="shared" ref="H27:O27" si="20">IFERROR(H4/H21,"")</f>
        <v>86.082887561818183</v>
      </c>
      <c r="I27" s="3">
        <f t="shared" si="20"/>
        <v>152.17489123636364</v>
      </c>
      <c r="J27" s="3">
        <f t="shared" si="20"/>
        <v>232.36080592545454</v>
      </c>
      <c r="K27" s="3">
        <f t="shared" si="20"/>
        <v>301.83881595818184</v>
      </c>
      <c r="L27" s="3">
        <f t="shared" si="20"/>
        <v>287.21840271363635</v>
      </c>
      <c r="M27" s="3" t="str">
        <f t="shared" si="20"/>
        <v/>
      </c>
      <c r="N27" s="3" t="str">
        <f t="shared" si="20"/>
        <v/>
      </c>
      <c r="O27" s="3" t="str">
        <f t="shared" si="20"/>
        <v/>
      </c>
    </row>
    <row r="28" spans="1:15" ht="15.5" x14ac:dyDescent="0.35">
      <c r="C28" t="s">
        <v>51</v>
      </c>
      <c r="D28" s="4">
        <f>IFERROR(_xlfn.RRI(5,I27,D27),"")</f>
        <v>-0.24038196913032861</v>
      </c>
      <c r="E28" s="4">
        <f>IFERROR(_xlfn.RRI(5,J27,E27),"")</f>
        <v>-0.54454487242028038</v>
      </c>
      <c r="H28" s="4" t="str">
        <f t="shared" ref="H28:O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52</v>
      </c>
      <c r="H29" s="4">
        <f t="shared" ref="H29:O29" si="22">IFERROR(((H25-I25)/I25)*100%,"")</f>
        <v>-0.91628886010362687</v>
      </c>
      <c r="I29" s="4">
        <f t="shared" si="22"/>
        <v>2.4872953133822695</v>
      </c>
      <c r="J29" s="4">
        <f t="shared" si="22"/>
        <v>-3.5192034139402564</v>
      </c>
      <c r="K29" s="4">
        <f t="shared" si="22"/>
        <v>0.5727069351230426</v>
      </c>
      <c r="L29" s="4">
        <f t="shared" si="22"/>
        <v>-0.99996972996692646</v>
      </c>
      <c r="M29" s="4">
        <f t="shared" si="22"/>
        <v>-4.8401605228851992</v>
      </c>
      <c r="N29" s="4">
        <f t="shared" si="22"/>
        <v>-1.6106644790030504</v>
      </c>
      <c r="O29" s="4" t="str">
        <f t="shared" si="22"/>
        <v/>
      </c>
    </row>
    <row r="30" spans="1:15" ht="15.5" x14ac:dyDescent="0.35">
      <c r="C30" t="s">
        <v>53</v>
      </c>
      <c r="H30" s="4">
        <f t="shared" ref="H30:O30" si="23">IFERROR(((H27-I27)/I27)*100%,"")</f>
        <v>-0.43431608945189865</v>
      </c>
      <c r="I30" s="4">
        <f t="shared" si="23"/>
        <v>-0.34509225585495673</v>
      </c>
      <c r="J30" s="4">
        <f t="shared" si="23"/>
        <v>-0.23018248932686347</v>
      </c>
      <c r="K30" s="4">
        <f t="shared" si="23"/>
        <v>5.0903469646833156E-2</v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</row>
    <row r="32" spans="1:15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40.46</v>
      </c>
      <c r="E32" s="3">
        <f>IFERROR(INDEX(E51:E500,MATCH($A$32,$C$51:$C$500,0)),"")</f>
        <v>37.54</v>
      </c>
      <c r="H32" s="3">
        <f>IFERROR(INDEX(D32:G32,COUNT(D32:G32)),"")</f>
        <v>37.54</v>
      </c>
      <c r="I32" s="3">
        <f t="shared" ref="I32:O32" si="24">IFERROR(INDEX(I51:I500,MATCH($C$32,$C$51:$C$500,0)),"")</f>
        <v>52.14</v>
      </c>
      <c r="J32" s="3">
        <f t="shared" si="24"/>
        <v>113.49</v>
      </c>
      <c r="K32" s="3">
        <f t="shared" si="24"/>
        <v>130.56</v>
      </c>
      <c r="L32" s="3">
        <f t="shared" si="24"/>
        <v>121.72</v>
      </c>
      <c r="M32" s="3">
        <f t="shared" si="24"/>
        <v>1187646.1000000001</v>
      </c>
      <c r="N32" s="3">
        <f t="shared" si="24"/>
        <v>1204402.54</v>
      </c>
      <c r="O32" s="3">
        <f t="shared" si="24"/>
        <v>1255916.52</v>
      </c>
    </row>
    <row r="33" spans="1:15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1.88</v>
      </c>
      <c r="E33" s="3">
        <f>IFERROR(INDEX(E51:E500,MATCH($A$33,$C$51:$C$500,0)),"")</f>
        <v>1.33</v>
      </c>
      <c r="H33" s="3">
        <f>IFERROR(INDEX(D33:G33,COUNT(D33:G33)),"")</f>
        <v>1.33</v>
      </c>
      <c r="I33" s="3">
        <f t="shared" ref="I33:O33" si="25">IFERROR(INDEX(I51:I500,MATCH($C$33,$C$51:$C$500,0)),"")</f>
        <v>0.96</v>
      </c>
      <c r="J33" s="3">
        <f t="shared" si="25"/>
        <v>0.9</v>
      </c>
      <c r="K33" s="3">
        <f t="shared" si="25"/>
        <v>3.57</v>
      </c>
      <c r="L33" s="3">
        <f t="shared" si="25"/>
        <v>1.46</v>
      </c>
      <c r="M33" s="3">
        <f t="shared" si="25"/>
        <v>0</v>
      </c>
      <c r="N33" s="3">
        <f t="shared" si="25"/>
        <v>0</v>
      </c>
      <c r="O33" s="3">
        <f t="shared" si="25"/>
        <v>0</v>
      </c>
    </row>
    <row r="34" spans="1:15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26.03</v>
      </c>
      <c r="E34" s="3">
        <f>IFERROR(INDEX(E51:E500,MATCH($A$34,$C$51:$C$500,0)),"")</f>
        <v>-9.67</v>
      </c>
      <c r="H34" s="3">
        <f>IFERROR(INDEX(D34:G34,COUNT(D34:G34)),"")</f>
        <v>-9.67</v>
      </c>
      <c r="I34" s="3">
        <f t="shared" ref="I34:O34" si="26">IFERROR(INDEX(I51:I500,MATCH($C$34,$C$51:$C$500,0)),"")</f>
        <v>-0.81</v>
      </c>
      <c r="J34" s="3">
        <f t="shared" si="26"/>
        <v>-5.76</v>
      </c>
      <c r="K34" s="3">
        <f t="shared" si="26"/>
        <v>66.290000000000006</v>
      </c>
      <c r="L34" s="3">
        <f t="shared" si="26"/>
        <v>39.82</v>
      </c>
      <c r="M34" s="3">
        <f t="shared" si="26"/>
        <v>0</v>
      </c>
      <c r="N34" s="3">
        <f t="shared" si="26"/>
        <v>0</v>
      </c>
      <c r="O34" s="3">
        <f t="shared" si="26"/>
        <v>0</v>
      </c>
    </row>
    <row r="35" spans="1:15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1.97</v>
      </c>
      <c r="E35" s="3">
        <f>IFERROR(INDEX(E51:E500,MATCH($A$35,$C$51:$C$500,0)),"")</f>
        <v>10.97</v>
      </c>
      <c r="H35" s="3">
        <f>IFERROR(INDEX(D35:G35,COUNT(D35:G35)),"")</f>
        <v>10.97</v>
      </c>
      <c r="I35" s="3">
        <f t="shared" ref="I35:O35" si="27">IFERROR(INDEX(I51:I500,MATCH($C$35,$C$51:$C$500,0)),"")</f>
        <v>0.33</v>
      </c>
      <c r="J35" s="3">
        <f t="shared" si="27"/>
        <v>0.44</v>
      </c>
      <c r="K35" s="3">
        <f t="shared" si="27"/>
        <v>1.54</v>
      </c>
      <c r="L35" s="3">
        <f t="shared" si="27"/>
        <v>0.62</v>
      </c>
      <c r="M35" s="3">
        <f t="shared" si="27"/>
        <v>0</v>
      </c>
      <c r="N35" s="3">
        <f t="shared" si="27"/>
        <v>0</v>
      </c>
      <c r="O35" s="3">
        <f t="shared" si="27"/>
        <v>0</v>
      </c>
    </row>
    <row r="36" spans="1:15" ht="15.5" x14ac:dyDescent="0.35">
      <c r="B36" t="s">
        <v>66</v>
      </c>
      <c r="C36" t="s">
        <v>67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O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</row>
    <row r="37" spans="1:15" ht="15.5" x14ac:dyDescent="0.35">
      <c r="B37" t="s">
        <v>68</v>
      </c>
      <c r="C37" t="s">
        <v>69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O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</row>
    <row r="50" spans="2:15" ht="15.5" x14ac:dyDescent="0.35">
      <c r="D50" t="s">
        <v>244</v>
      </c>
      <c r="E50" t="s">
        <v>72</v>
      </c>
      <c r="F50" t="s">
        <v>856</v>
      </c>
      <c r="G50" t="s">
        <v>73</v>
      </c>
      <c r="H50" t="s">
        <v>857</v>
      </c>
      <c r="I50" t="s">
        <v>33</v>
      </c>
      <c r="J50" t="s">
        <v>34</v>
      </c>
      <c r="K50" t="s">
        <v>35</v>
      </c>
      <c r="L50" t="s">
        <v>36</v>
      </c>
      <c r="M50" t="s">
        <v>37</v>
      </c>
      <c r="N50" t="s">
        <v>38</v>
      </c>
      <c r="O50" t="s">
        <v>39</v>
      </c>
    </row>
    <row r="51" spans="2:15" ht="15.5" x14ac:dyDescent="0.35">
      <c r="B51" t="s">
        <v>75</v>
      </c>
      <c r="C51" t="s">
        <v>6</v>
      </c>
      <c r="D51" s="5">
        <v>42336213226</v>
      </c>
      <c r="E51" s="5">
        <v>5009374933</v>
      </c>
      <c r="F51" s="5">
        <v>30154497513</v>
      </c>
      <c r="G51" s="5">
        <v>36943706326</v>
      </c>
      <c r="I51" s="5">
        <v>167392380360</v>
      </c>
      <c r="J51" s="5">
        <v>255596886518</v>
      </c>
      <c r="K51" s="5">
        <v>332022697554</v>
      </c>
      <c r="L51" s="5">
        <v>315940242985</v>
      </c>
      <c r="M51" s="5">
        <v>308228612302</v>
      </c>
      <c r="N51" s="5">
        <v>296375241677</v>
      </c>
      <c r="O51" s="5">
        <v>178453467504</v>
      </c>
    </row>
    <row r="52" spans="2:15" ht="15.5" x14ac:dyDescent="0.35">
      <c r="C52" t="s">
        <v>76</v>
      </c>
      <c r="D52" s="5">
        <v>-30514529631</v>
      </c>
      <c r="E52" s="5">
        <v>-10866827520</v>
      </c>
      <c r="F52" s="5">
        <v>-22958084191</v>
      </c>
      <c r="G52" s="5">
        <v>-33409030789</v>
      </c>
      <c r="I52" s="5">
        <v>-134204688330</v>
      </c>
      <c r="J52" s="5">
        <v>-186994300293</v>
      </c>
      <c r="K52" s="5">
        <v>-245183003281</v>
      </c>
      <c r="L52" s="5">
        <v>-241026143506</v>
      </c>
      <c r="M52" s="5">
        <v>-232587012518</v>
      </c>
      <c r="N52" s="5">
        <v>-237379479830</v>
      </c>
      <c r="O52" s="5">
        <v>-143489825707</v>
      </c>
    </row>
    <row r="53" spans="2:15" ht="15.5" x14ac:dyDescent="0.35">
      <c r="C53" t="s">
        <v>77</v>
      </c>
      <c r="D53" s="5">
        <v>11821683595</v>
      </c>
      <c r="E53" s="5">
        <v>-5857452587</v>
      </c>
      <c r="F53" s="5">
        <v>7196413322</v>
      </c>
      <c r="G53" s="5">
        <v>3534675537</v>
      </c>
      <c r="I53" s="5">
        <v>33187692030</v>
      </c>
      <c r="J53" s="5">
        <v>68602586225</v>
      </c>
      <c r="K53" s="5">
        <v>86839694273</v>
      </c>
      <c r="L53" s="5">
        <v>74914099479</v>
      </c>
      <c r="M53" s="5">
        <v>75641599784</v>
      </c>
      <c r="N53" s="5">
        <v>58995761847</v>
      </c>
      <c r="O53" s="5">
        <v>34963641797</v>
      </c>
    </row>
    <row r="54" spans="2:15" ht="15.5" x14ac:dyDescent="0.35">
      <c r="C54" t="s">
        <v>78</v>
      </c>
      <c r="D54" s="5">
        <v>-6676402320</v>
      </c>
      <c r="E54" s="5">
        <v>958837956</v>
      </c>
      <c r="F54" s="5">
        <v>-14167052919</v>
      </c>
      <c r="G54" s="5">
        <v>-51686743344</v>
      </c>
      <c r="I54" s="5">
        <v>-87599489006</v>
      </c>
      <c r="J54" s="5">
        <v>-68107286270</v>
      </c>
      <c r="K54" s="5">
        <v>-59544807441</v>
      </c>
      <c r="L54" s="5">
        <v>-54539725879</v>
      </c>
      <c r="M54" s="5">
        <v>-55515225548</v>
      </c>
      <c r="N54" s="5">
        <v>-44497071223</v>
      </c>
      <c r="O54" s="5">
        <v>-18429870429</v>
      </c>
    </row>
    <row r="55" spans="2:15" ht="15.5" x14ac:dyDescent="0.35">
      <c r="C55" t="s">
        <v>245</v>
      </c>
      <c r="D55" s="5">
        <v>-2290847427</v>
      </c>
      <c r="E55" s="5">
        <v>-2510743650</v>
      </c>
      <c r="F55" s="5">
        <v>-3109918594</v>
      </c>
      <c r="G55" s="5">
        <v>-7221807302</v>
      </c>
      <c r="I55" s="5">
        <v>-21021764031</v>
      </c>
      <c r="J55" s="5">
        <v>-27958837883</v>
      </c>
      <c r="K55" s="5">
        <v>-30537895086</v>
      </c>
      <c r="L55" s="5">
        <v>-31797241294</v>
      </c>
      <c r="M55" s="5">
        <v>-24778389774</v>
      </c>
      <c r="N55" s="5">
        <v>-19265276955</v>
      </c>
      <c r="O55" s="5">
        <v>-5789383416</v>
      </c>
    </row>
    <row r="56" spans="2:15" ht="15.5" x14ac:dyDescent="0.35">
      <c r="C56" t="s">
        <v>246</v>
      </c>
      <c r="D56" s="5">
        <v>-3509898906</v>
      </c>
      <c r="E56" s="5">
        <v>-3680565634</v>
      </c>
      <c r="F56" s="5">
        <v>-8879825896</v>
      </c>
      <c r="G56" s="5">
        <v>-9374348895</v>
      </c>
      <c r="I56" s="5">
        <v>-35127476054</v>
      </c>
      <c r="J56" s="5">
        <v>-33860068714</v>
      </c>
      <c r="K56" s="5">
        <v>-31603824157</v>
      </c>
      <c r="L56" s="5">
        <v>-26233561941</v>
      </c>
      <c r="M56" s="5">
        <v>-23870912888</v>
      </c>
      <c r="N56" s="5">
        <v>-16844892101</v>
      </c>
      <c r="O56" s="5">
        <v>-11469960046</v>
      </c>
    </row>
    <row r="57" spans="2:15" ht="15.5" x14ac:dyDescent="0.35">
      <c r="C57" t="s">
        <v>83</v>
      </c>
      <c r="G57" s="5">
        <v>-2878707</v>
      </c>
      <c r="I57" s="5">
        <v>-2878707</v>
      </c>
      <c r="J57" s="5">
        <v>2751</v>
      </c>
      <c r="K57" s="5">
        <v>801247</v>
      </c>
      <c r="L57" s="5">
        <v>260842</v>
      </c>
      <c r="M57" s="5">
        <v>-1103595</v>
      </c>
      <c r="N57" s="5">
        <v>8392</v>
      </c>
    </row>
    <row r="58" spans="2:15" ht="15.5" x14ac:dyDescent="0.35">
      <c r="C58" t="s">
        <v>80</v>
      </c>
      <c r="D58" s="5">
        <v>5145281275</v>
      </c>
      <c r="E58" s="5">
        <v>-4898614631</v>
      </c>
      <c r="F58" s="5">
        <v>-6970639597</v>
      </c>
      <c r="G58" s="5">
        <v>-48152067807</v>
      </c>
      <c r="I58" s="5">
        <v>-54411796976</v>
      </c>
      <c r="J58" s="5">
        <v>495299955</v>
      </c>
      <c r="K58" s="5">
        <v>27294886832</v>
      </c>
      <c r="L58" s="5">
        <v>20374373600</v>
      </c>
      <c r="M58" s="5">
        <v>20126374236</v>
      </c>
      <c r="N58" s="5">
        <v>14498690624</v>
      </c>
      <c r="O58" s="5">
        <v>16533771368</v>
      </c>
    </row>
    <row r="59" spans="2:15" ht="15.5" x14ac:dyDescent="0.35">
      <c r="C59" t="s">
        <v>81</v>
      </c>
      <c r="D59" s="5">
        <v>-1937588446</v>
      </c>
      <c r="E59" s="5">
        <v>-780333313</v>
      </c>
      <c r="F59" s="5">
        <v>-3393505807</v>
      </c>
      <c r="G59" s="5">
        <v>-4800377934</v>
      </c>
      <c r="I59" s="5">
        <v>-18922886083</v>
      </c>
      <c r="J59" s="5">
        <v>-19859348607</v>
      </c>
      <c r="K59" s="5">
        <v>-15760805938</v>
      </c>
      <c r="L59" s="5">
        <v>-15718471603</v>
      </c>
      <c r="M59" s="5">
        <v>-16976542388</v>
      </c>
      <c r="N59" s="5">
        <v>-14735930562</v>
      </c>
      <c r="O59" s="5">
        <v>-13548198991</v>
      </c>
    </row>
    <row r="60" spans="2:15" ht="15.5" x14ac:dyDescent="0.35">
      <c r="C60" t="s">
        <v>27</v>
      </c>
      <c r="D60" s="5">
        <v>-1937588446</v>
      </c>
      <c r="E60" s="5">
        <v>-780333313</v>
      </c>
      <c r="F60" s="5">
        <v>-3393505807</v>
      </c>
      <c r="G60" s="5">
        <v>-4800377934</v>
      </c>
      <c r="I60" s="5">
        <v>-18922886083</v>
      </c>
      <c r="J60" s="5">
        <v>-19859348607</v>
      </c>
      <c r="K60" s="5">
        <v>-15760805938</v>
      </c>
      <c r="L60" s="5">
        <v>-15718471603</v>
      </c>
      <c r="M60" s="5">
        <v>-16976542388</v>
      </c>
      <c r="N60" s="5">
        <v>-14735930562</v>
      </c>
      <c r="O60" s="5">
        <v>-13548198991</v>
      </c>
    </row>
    <row r="61" spans="2:15" ht="15.5" x14ac:dyDescent="0.35">
      <c r="C61" t="s">
        <v>519</v>
      </c>
    </row>
    <row r="62" spans="2:15" ht="15.5" x14ac:dyDescent="0.35">
      <c r="C62" t="s">
        <v>84</v>
      </c>
      <c r="D62" s="5">
        <v>-1937588446</v>
      </c>
      <c r="E62" s="5">
        <v>-780333313</v>
      </c>
      <c r="F62" s="5">
        <v>-3393505807</v>
      </c>
      <c r="G62" s="5">
        <v>-4800377934</v>
      </c>
      <c r="I62" s="5">
        <v>-18922886083</v>
      </c>
      <c r="J62" s="5">
        <v>-19859348607</v>
      </c>
      <c r="K62" s="5">
        <v>-15760805938</v>
      </c>
      <c r="L62" s="5">
        <v>-15718471603</v>
      </c>
      <c r="M62" s="5">
        <v>-16976542388</v>
      </c>
      <c r="N62" s="5">
        <v>-14735930562</v>
      </c>
      <c r="O62" s="5">
        <v>-13548198991</v>
      </c>
    </row>
    <row r="63" spans="2:15" ht="15.5" x14ac:dyDescent="0.35">
      <c r="C63" t="s">
        <v>29</v>
      </c>
      <c r="D63" s="5">
        <v>3207692829</v>
      </c>
      <c r="E63" s="5">
        <v>-5678947944</v>
      </c>
      <c r="F63" s="5">
        <v>-10364145404</v>
      </c>
      <c r="G63" s="5">
        <v>-52952445741</v>
      </c>
      <c r="I63" s="5">
        <v>-73334683059</v>
      </c>
      <c r="J63" s="5">
        <v>-19364048652</v>
      </c>
      <c r="K63" s="5">
        <v>11534080894</v>
      </c>
      <c r="L63" s="5">
        <v>4655901997</v>
      </c>
      <c r="M63" s="5">
        <v>3149831848</v>
      </c>
      <c r="N63" s="5">
        <v>-237239938</v>
      </c>
      <c r="O63" s="5">
        <v>2985572377</v>
      </c>
    </row>
    <row r="64" spans="2:15" ht="15.5" x14ac:dyDescent="0.35">
      <c r="C64" t="s">
        <v>28</v>
      </c>
      <c r="G64" s="5">
        <v>5462612047</v>
      </c>
      <c r="I64" s="5">
        <v>5462612047</v>
      </c>
      <c r="J64" s="5">
        <v>-102235751</v>
      </c>
      <c r="K64" s="5">
        <v>-3801337276</v>
      </c>
      <c r="L64" s="5">
        <v>-1992503875</v>
      </c>
      <c r="M64" s="5">
        <v>-1184341960</v>
      </c>
      <c r="N64" s="5">
        <v>-491820563</v>
      </c>
      <c r="O64" s="5">
        <v>141875049</v>
      </c>
    </row>
    <row r="65" spans="2:15" ht="15.5" x14ac:dyDescent="0.35">
      <c r="C65" t="s">
        <v>85</v>
      </c>
      <c r="G65" s="5">
        <v>-590160340</v>
      </c>
      <c r="I65" s="5">
        <v>-590160340</v>
      </c>
      <c r="J65" s="5">
        <v>-942724200</v>
      </c>
      <c r="K65" s="5">
        <v>-3192465540</v>
      </c>
      <c r="L65" s="5">
        <v>-2105275920</v>
      </c>
      <c r="M65" s="5">
        <v>-1955096220</v>
      </c>
      <c r="N65" s="5">
        <v>-1451693750</v>
      </c>
      <c r="O65" s="5">
        <v>-1369449779</v>
      </c>
    </row>
    <row r="66" spans="2:15" ht="15.5" x14ac:dyDescent="0.35">
      <c r="C66" t="s">
        <v>87</v>
      </c>
      <c r="G66" s="5">
        <v>6052772387</v>
      </c>
      <c r="I66" s="5">
        <v>6052772387</v>
      </c>
      <c r="J66" s="5">
        <v>840488449</v>
      </c>
      <c r="K66" s="5">
        <v>-608871736</v>
      </c>
      <c r="L66" s="5">
        <v>112772045</v>
      </c>
      <c r="M66" s="5">
        <v>770754260</v>
      </c>
      <c r="N66" s="5">
        <v>959873187</v>
      </c>
      <c r="O66" s="5">
        <v>1511324828</v>
      </c>
    </row>
    <row r="67" spans="2:15" ht="15.5" x14ac:dyDescent="0.35">
      <c r="C67" t="s">
        <v>88</v>
      </c>
      <c r="G67" s="5">
        <v>5462612047</v>
      </c>
      <c r="I67" s="5">
        <v>5462612047</v>
      </c>
      <c r="J67" s="5">
        <v>-102235751</v>
      </c>
      <c r="K67" s="5">
        <v>-3801337276</v>
      </c>
      <c r="L67" s="5">
        <v>-1992503875</v>
      </c>
      <c r="M67" s="5">
        <v>-1184341960</v>
      </c>
      <c r="N67" s="5">
        <v>-491820563</v>
      </c>
      <c r="O67" s="5">
        <v>141875049</v>
      </c>
    </row>
    <row r="68" spans="2:15" ht="15.5" x14ac:dyDescent="0.35">
      <c r="C68" t="s">
        <v>247</v>
      </c>
      <c r="D68" s="5">
        <v>3207692829</v>
      </c>
      <c r="E68" s="5">
        <v>-5678947944</v>
      </c>
      <c r="F68" s="5">
        <v>-10364145404</v>
      </c>
      <c r="G68" s="5">
        <v>-47489833694</v>
      </c>
      <c r="I68" s="5">
        <v>-67872071012</v>
      </c>
      <c r="J68" s="5">
        <v>-19466284403</v>
      </c>
      <c r="K68" s="5">
        <v>7732743618</v>
      </c>
      <c r="L68" s="5">
        <v>2663398122</v>
      </c>
      <c r="M68" s="5">
        <v>1965489888</v>
      </c>
      <c r="N68" s="5">
        <v>-729060501</v>
      </c>
      <c r="O68" s="5">
        <v>3127447426</v>
      </c>
    </row>
    <row r="69" spans="2:15" ht="15.5" x14ac:dyDescent="0.35">
      <c r="C69" t="s">
        <v>89</v>
      </c>
      <c r="D69" s="5">
        <v>3207692829</v>
      </c>
      <c r="E69" s="5">
        <v>-5678947944</v>
      </c>
      <c r="F69" s="5">
        <v>-10364145404</v>
      </c>
      <c r="G69" s="5">
        <v>-47489833694</v>
      </c>
      <c r="I69" s="5">
        <v>-67872071012</v>
      </c>
      <c r="J69" s="5">
        <v>-19466284403</v>
      </c>
      <c r="K69" s="5">
        <v>7732743618</v>
      </c>
      <c r="L69" s="5">
        <v>4911439431</v>
      </c>
      <c r="M69" s="5">
        <v>3134922988</v>
      </c>
      <c r="N69" s="5">
        <v>-816957334</v>
      </c>
      <c r="O69" s="5">
        <v>1338051605</v>
      </c>
    </row>
    <row r="70" spans="2:15" ht="15.5" x14ac:dyDescent="0.35">
      <c r="C70" t="s">
        <v>90</v>
      </c>
      <c r="G70" s="5">
        <v>443368380</v>
      </c>
      <c r="I70" s="5">
        <v>443368380</v>
      </c>
      <c r="J70" s="5">
        <v>713775660</v>
      </c>
      <c r="K70" s="5">
        <v>2069686320</v>
      </c>
      <c r="L70" s="5">
        <v>1225537560</v>
      </c>
      <c r="M70" s="5">
        <v>-902335875</v>
      </c>
      <c r="N70" s="5">
        <v>-370600358</v>
      </c>
    </row>
    <row r="71" spans="2:15" ht="15.5" x14ac:dyDescent="0.35">
      <c r="C71" t="s">
        <v>428</v>
      </c>
      <c r="G71" s="5">
        <v>443368380</v>
      </c>
      <c r="I71" s="5">
        <v>443368380</v>
      </c>
      <c r="J71" s="5">
        <v>713775660</v>
      </c>
      <c r="K71" s="5">
        <v>2069686320</v>
      </c>
      <c r="L71" s="5">
        <v>1225537560</v>
      </c>
      <c r="M71" s="5">
        <v>-902335875</v>
      </c>
      <c r="N71" s="5">
        <v>-370600358</v>
      </c>
    </row>
    <row r="72" spans="2:15" ht="15.5" x14ac:dyDescent="0.35">
      <c r="C72" t="s">
        <v>91</v>
      </c>
      <c r="D72" s="5">
        <v>3207692829</v>
      </c>
      <c r="E72" s="5">
        <v>-5678947944</v>
      </c>
      <c r="F72" s="5">
        <v>-10364145404</v>
      </c>
      <c r="G72" s="5">
        <v>-47046465314</v>
      </c>
      <c r="I72" s="5">
        <v>-67428702632</v>
      </c>
      <c r="J72" s="5">
        <v>-18752508743</v>
      </c>
      <c r="K72" s="5">
        <v>9802429938</v>
      </c>
      <c r="L72" s="5">
        <v>6136976991</v>
      </c>
      <c r="M72" s="5">
        <v>2232587113</v>
      </c>
      <c r="N72" s="5">
        <v>-1187557692</v>
      </c>
      <c r="O72" s="5">
        <v>1338051605</v>
      </c>
    </row>
    <row r="73" spans="2:15" ht="15.5" x14ac:dyDescent="0.35">
      <c r="C73" t="s">
        <v>92</v>
      </c>
      <c r="D73" s="5">
        <v>3207692829</v>
      </c>
      <c r="E73" s="5">
        <v>-5678947944</v>
      </c>
      <c r="F73" s="5">
        <v>-10364145404</v>
      </c>
      <c r="G73" s="5">
        <v>-47489833693</v>
      </c>
      <c r="I73" s="5">
        <v>-67872071012</v>
      </c>
      <c r="J73" s="5">
        <v>-19466284403</v>
      </c>
      <c r="K73" s="5">
        <v>7732743618</v>
      </c>
      <c r="L73" s="5">
        <v>4911439431</v>
      </c>
      <c r="M73" s="5">
        <v>3134922988</v>
      </c>
      <c r="N73" s="5">
        <v>-816957334</v>
      </c>
      <c r="O73" s="5">
        <v>1338051605</v>
      </c>
    </row>
    <row r="74" spans="2:15" ht="15.5" x14ac:dyDescent="0.35">
      <c r="C74" t="s">
        <v>8</v>
      </c>
      <c r="D74" s="5">
        <v>3207692829</v>
      </c>
      <c r="E74" s="5">
        <v>-5678947944</v>
      </c>
      <c r="F74" s="5">
        <v>-10364145404</v>
      </c>
      <c r="G74" s="5">
        <v>-47043586606</v>
      </c>
      <c r="I74" s="5">
        <v>-67425823925</v>
      </c>
      <c r="J74" s="5">
        <v>-18752511494</v>
      </c>
      <c r="K74" s="5">
        <v>9801628691</v>
      </c>
      <c r="L74" s="5">
        <v>6136716149</v>
      </c>
      <c r="M74" s="5">
        <v>2233690708</v>
      </c>
      <c r="N74" s="5">
        <v>-1187566084</v>
      </c>
      <c r="O74" s="5">
        <v>1338051605</v>
      </c>
    </row>
    <row r="75" spans="2:15" ht="15.5" x14ac:dyDescent="0.35">
      <c r="C75" t="s">
        <v>94</v>
      </c>
      <c r="D75" s="5">
        <v>3207692829</v>
      </c>
      <c r="E75" s="5">
        <v>-5678947944</v>
      </c>
      <c r="F75" s="5">
        <v>-10364145404</v>
      </c>
      <c r="G75" s="5">
        <v>-47489833693</v>
      </c>
      <c r="I75" s="5">
        <v>-67872071012</v>
      </c>
      <c r="J75" s="5">
        <v>-19466284403</v>
      </c>
      <c r="K75" s="5">
        <v>7732743618</v>
      </c>
      <c r="L75" s="5">
        <v>4911439431</v>
      </c>
      <c r="M75" s="5">
        <v>3134922988</v>
      </c>
      <c r="N75" s="5">
        <v>-816957334</v>
      </c>
      <c r="O75" s="5">
        <v>1338051605</v>
      </c>
    </row>
    <row r="76" spans="2:15" ht="15.5" x14ac:dyDescent="0.35">
      <c r="C76" t="s">
        <v>95</v>
      </c>
      <c r="D76" s="5">
        <v>3207692829</v>
      </c>
      <c r="E76" s="5">
        <v>-5678947944</v>
      </c>
      <c r="F76" s="5">
        <v>-10364145404</v>
      </c>
      <c r="G76" s="5">
        <v>-47046465313</v>
      </c>
      <c r="I76" s="5">
        <v>-67428702632</v>
      </c>
      <c r="J76" s="5">
        <v>-18752508743</v>
      </c>
      <c r="K76" s="5">
        <v>9802429938</v>
      </c>
      <c r="L76" s="5">
        <v>6136976991</v>
      </c>
      <c r="M76" s="5">
        <v>2232587113</v>
      </c>
      <c r="N76" s="5">
        <v>-1187557692</v>
      </c>
      <c r="O76" s="5">
        <v>1338051605</v>
      </c>
    </row>
    <row r="77" spans="2:15" ht="15.5" x14ac:dyDescent="0.35">
      <c r="C77" t="s">
        <v>96</v>
      </c>
      <c r="D77" s="5">
        <v>3207692829</v>
      </c>
      <c r="E77" s="5">
        <v>-5678947944</v>
      </c>
      <c r="F77" s="5">
        <v>-10364145404</v>
      </c>
      <c r="G77" s="5">
        <v>-47046465313</v>
      </c>
      <c r="I77" s="5">
        <v>-67428702632</v>
      </c>
      <c r="J77" s="5">
        <v>-18752508743</v>
      </c>
      <c r="K77" s="5">
        <v>9802429938</v>
      </c>
      <c r="L77" s="5">
        <v>6136976991</v>
      </c>
      <c r="M77" s="5">
        <v>2232587113</v>
      </c>
      <c r="N77" s="5">
        <v>-1187557692</v>
      </c>
      <c r="O77" s="5">
        <v>1338051605</v>
      </c>
    </row>
    <row r="79" spans="2:15" ht="15.5" x14ac:dyDescent="0.35">
      <c r="B79" t="s">
        <v>97</v>
      </c>
      <c r="C79" t="s">
        <v>98</v>
      </c>
    </row>
    <row r="80" spans="2:15" ht="15.5" x14ac:dyDescent="0.35">
      <c r="C80" t="s">
        <v>99</v>
      </c>
    </row>
    <row r="81" spans="3:15" ht="15.5" x14ac:dyDescent="0.35">
      <c r="C81" t="s">
        <v>20</v>
      </c>
      <c r="D81" s="5">
        <v>107598069</v>
      </c>
      <c r="E81" s="5">
        <v>61992379</v>
      </c>
      <c r="F81" s="5">
        <v>82241109</v>
      </c>
      <c r="G81" s="5">
        <v>350699304</v>
      </c>
      <c r="I81" s="5">
        <v>350699304</v>
      </c>
      <c r="J81" s="5">
        <v>230086549</v>
      </c>
      <c r="K81" s="5">
        <v>1866951983</v>
      </c>
      <c r="L81" s="5">
        <v>30207990432</v>
      </c>
      <c r="M81" s="5">
        <v>4330853382</v>
      </c>
      <c r="N81" s="5">
        <v>8392311261</v>
      </c>
      <c r="O81" s="5">
        <v>3174435830</v>
      </c>
    </row>
    <row r="82" spans="3:15" ht="15.5" x14ac:dyDescent="0.35">
      <c r="C82" t="s">
        <v>100</v>
      </c>
      <c r="D82" s="5">
        <v>17191914576</v>
      </c>
      <c r="E82" s="5">
        <v>12186044726</v>
      </c>
      <c r="F82" s="5">
        <v>13304544271</v>
      </c>
      <c r="G82" s="5">
        <v>18473305024</v>
      </c>
      <c r="I82" s="5">
        <v>18473305024</v>
      </c>
      <c r="J82" s="5">
        <v>65832017529</v>
      </c>
      <c r="K82" s="5">
        <v>63200100096</v>
      </c>
      <c r="L82" s="5">
        <v>75821174198</v>
      </c>
      <c r="M82" s="5">
        <v>79110056696</v>
      </c>
      <c r="N82" s="5">
        <v>94649878589</v>
      </c>
      <c r="O82" s="5">
        <v>44258556213</v>
      </c>
    </row>
    <row r="83" spans="3:15" ht="15.5" x14ac:dyDescent="0.35">
      <c r="C83" t="s">
        <v>250</v>
      </c>
      <c r="D83" s="5">
        <v>9721551629</v>
      </c>
      <c r="E83" s="5">
        <v>9451086704</v>
      </c>
      <c r="F83" s="5">
        <v>9473572461</v>
      </c>
      <c r="G83" s="5">
        <v>9862079733</v>
      </c>
      <c r="I83" s="5">
        <v>9862079733</v>
      </c>
      <c r="J83" s="5">
        <v>8241613268</v>
      </c>
    </row>
    <row r="84" spans="3:15" ht="15.5" x14ac:dyDescent="0.35">
      <c r="C84" t="s">
        <v>249</v>
      </c>
      <c r="G84" s="5">
        <v>171315737</v>
      </c>
      <c r="I84" s="5">
        <v>171315737</v>
      </c>
      <c r="O84" s="5">
        <v>7730000000</v>
      </c>
    </row>
    <row r="85" spans="3:15" ht="15.5" x14ac:dyDescent="0.35">
      <c r="C85" t="s">
        <v>251</v>
      </c>
      <c r="D85" s="5">
        <v>17191914576</v>
      </c>
      <c r="E85" s="5">
        <v>12186044726</v>
      </c>
      <c r="F85" s="5">
        <v>13304544271</v>
      </c>
      <c r="G85" s="5">
        <v>18473305024</v>
      </c>
      <c r="I85" s="5">
        <v>18473305024</v>
      </c>
      <c r="J85" s="5">
        <v>65832017529</v>
      </c>
      <c r="K85" s="5">
        <v>63200100096</v>
      </c>
      <c r="L85" s="5">
        <v>75821174198</v>
      </c>
      <c r="M85" s="5">
        <v>79110056696</v>
      </c>
      <c r="N85" s="5">
        <v>94649878589</v>
      </c>
      <c r="O85" s="5">
        <v>44258556213</v>
      </c>
    </row>
    <row r="86" spans="3:15" ht="15.5" x14ac:dyDescent="0.35">
      <c r="C86" t="s">
        <v>102</v>
      </c>
      <c r="D86" s="5">
        <v>3227110861</v>
      </c>
      <c r="E86" s="5">
        <v>1588441861</v>
      </c>
      <c r="F86" s="5">
        <v>475475204</v>
      </c>
      <c r="G86" s="5">
        <v>366742022</v>
      </c>
      <c r="I86" s="5">
        <v>366742022</v>
      </c>
      <c r="J86" s="5">
        <v>242022587</v>
      </c>
      <c r="K86" s="5">
        <v>114762098</v>
      </c>
      <c r="L86" s="5">
        <v>97512098</v>
      </c>
      <c r="M86" s="5">
        <v>43593041459</v>
      </c>
      <c r="N86" s="5">
        <v>207931353</v>
      </c>
      <c r="O86" s="5">
        <v>15000000</v>
      </c>
    </row>
    <row r="87" spans="3:15" ht="15.5" x14ac:dyDescent="0.35">
      <c r="C87" t="s">
        <v>252</v>
      </c>
      <c r="D87" s="5">
        <v>3227110861</v>
      </c>
      <c r="E87" s="5">
        <v>1588441861</v>
      </c>
      <c r="F87" s="5">
        <v>475475204</v>
      </c>
      <c r="G87" s="5">
        <v>366742022</v>
      </c>
      <c r="I87" s="5">
        <v>366742022</v>
      </c>
      <c r="J87" s="5">
        <v>242022587</v>
      </c>
      <c r="K87" s="5">
        <v>114762098</v>
      </c>
      <c r="L87" s="5">
        <v>97512098</v>
      </c>
      <c r="M87" s="5">
        <v>43593041459</v>
      </c>
      <c r="N87" s="5">
        <v>207931353</v>
      </c>
      <c r="O87" s="5">
        <v>15000000</v>
      </c>
    </row>
    <row r="88" spans="3:15" ht="15.5" x14ac:dyDescent="0.35">
      <c r="C88" t="s">
        <v>103</v>
      </c>
      <c r="D88" s="5">
        <v>123617685525</v>
      </c>
      <c r="E88" s="5">
        <v>118828819729</v>
      </c>
      <c r="F88" s="5">
        <v>119428451128</v>
      </c>
      <c r="G88" s="5">
        <v>123069761762</v>
      </c>
      <c r="I88" s="5">
        <v>123069761762</v>
      </c>
      <c r="J88" s="5">
        <v>127609129823</v>
      </c>
      <c r="K88" s="5">
        <v>120292064016</v>
      </c>
      <c r="L88" s="5">
        <v>74215998605</v>
      </c>
      <c r="M88" s="5">
        <v>44421614344</v>
      </c>
      <c r="N88" s="5">
        <v>41446892714</v>
      </c>
      <c r="O88" s="5">
        <v>82659951798</v>
      </c>
    </row>
    <row r="89" spans="3:15" ht="15.5" x14ac:dyDescent="0.35">
      <c r="C89" t="s">
        <v>83</v>
      </c>
      <c r="D89" s="5">
        <v>3179462049</v>
      </c>
      <c r="E89" s="5">
        <v>3179462049</v>
      </c>
      <c r="F89" s="5">
        <v>3179462049</v>
      </c>
      <c r="G89" s="5">
        <v>3179462050</v>
      </c>
      <c r="I89" s="5">
        <v>3179462050</v>
      </c>
      <c r="J89" s="5">
        <v>2736093670</v>
      </c>
      <c r="K89" s="5">
        <v>2022320761</v>
      </c>
      <c r="L89" s="5">
        <v>-46564312</v>
      </c>
      <c r="M89" s="5">
        <v>-3293367908</v>
      </c>
      <c r="N89" s="5">
        <v>-506789003</v>
      </c>
      <c r="O89" s="5">
        <v>-229271444</v>
      </c>
    </row>
    <row r="90" spans="3:15" ht="15.5" x14ac:dyDescent="0.35">
      <c r="C90" t="s">
        <v>104</v>
      </c>
      <c r="D90" s="5">
        <v>169561380357</v>
      </c>
      <c r="E90" s="5">
        <v>153595108964</v>
      </c>
      <c r="F90" s="5">
        <v>151246084932</v>
      </c>
      <c r="G90" s="5">
        <v>157855135403</v>
      </c>
      <c r="I90" s="5">
        <v>157855135403</v>
      </c>
      <c r="J90" s="5">
        <v>209846225057</v>
      </c>
      <c r="K90" s="5">
        <v>205093349448</v>
      </c>
      <c r="L90" s="5">
        <v>237731476164</v>
      </c>
      <c r="M90" s="5">
        <v>202356784632</v>
      </c>
      <c r="N90" s="5">
        <v>158050186035</v>
      </c>
      <c r="O90" s="5">
        <v>145509628948</v>
      </c>
    </row>
    <row r="91" spans="3:15" ht="15.5" x14ac:dyDescent="0.35">
      <c r="C91" t="s">
        <v>105</v>
      </c>
    </row>
    <row r="92" spans="3:15" ht="15.5" x14ac:dyDescent="0.35">
      <c r="C92" t="s">
        <v>109</v>
      </c>
      <c r="D92" s="5">
        <v>8925436600</v>
      </c>
      <c r="E92" s="5">
        <v>8925436600</v>
      </c>
      <c r="F92" s="5">
        <v>8925436600</v>
      </c>
      <c r="G92" s="5">
        <v>8925436600</v>
      </c>
      <c r="I92" s="5">
        <v>8925436600</v>
      </c>
      <c r="J92" s="5">
        <v>2997716833</v>
      </c>
      <c r="K92" s="5">
        <v>2358549724</v>
      </c>
      <c r="L92" s="5">
        <v>3551179140</v>
      </c>
      <c r="M92" s="5">
        <v>3809898875</v>
      </c>
      <c r="N92" s="5">
        <v>2593000015</v>
      </c>
      <c r="O92" s="5">
        <v>1511324828</v>
      </c>
    </row>
    <row r="93" spans="3:15" ht="15.5" x14ac:dyDescent="0.35">
      <c r="C93" t="s">
        <v>107</v>
      </c>
      <c r="D93" s="5">
        <v>110859107565</v>
      </c>
      <c r="E93" s="5">
        <v>113233146118</v>
      </c>
      <c r="F93" s="5">
        <v>115260791456</v>
      </c>
      <c r="G93" s="5">
        <v>116851871144</v>
      </c>
      <c r="I93" s="5">
        <v>116851871144</v>
      </c>
      <c r="J93" s="5">
        <v>124916245895</v>
      </c>
      <c r="K93" s="5">
        <v>126246587049</v>
      </c>
      <c r="L93" s="5">
        <v>85930492282</v>
      </c>
      <c r="M93" s="5">
        <v>75129160814</v>
      </c>
      <c r="N93" s="5">
        <v>75474428059</v>
      </c>
      <c r="O93" s="5">
        <v>60650449228</v>
      </c>
    </row>
    <row r="94" spans="3:15" ht="15.5" x14ac:dyDescent="0.35">
      <c r="C94" t="s">
        <v>108</v>
      </c>
      <c r="D94" s="5">
        <v>11318377</v>
      </c>
      <c r="E94" s="5">
        <v>13079314</v>
      </c>
      <c r="F94" s="5">
        <v>16288585</v>
      </c>
      <c r="G94" s="5">
        <v>8697856</v>
      </c>
      <c r="I94" s="5">
        <v>8697856</v>
      </c>
      <c r="J94" s="5">
        <v>27372933</v>
      </c>
      <c r="K94" s="5">
        <v>69273075</v>
      </c>
      <c r="L94" s="5">
        <v>83681854</v>
      </c>
      <c r="M94" s="5">
        <v>342727116</v>
      </c>
      <c r="N94" s="5">
        <v>264565504</v>
      </c>
      <c r="O94" s="5">
        <v>247279632</v>
      </c>
    </row>
    <row r="95" spans="3:15" ht="15.5" x14ac:dyDescent="0.35">
      <c r="C95" t="s">
        <v>110</v>
      </c>
      <c r="D95" s="5">
        <v>193736062542</v>
      </c>
      <c r="E95" s="5">
        <v>196111862032</v>
      </c>
      <c r="F95" s="5">
        <v>198142716641</v>
      </c>
      <c r="G95" s="5">
        <v>199726205600</v>
      </c>
      <c r="I95" s="5">
        <v>199726205600</v>
      </c>
      <c r="J95" s="5">
        <v>201881535661</v>
      </c>
      <c r="K95" s="5">
        <v>202614609848</v>
      </c>
      <c r="L95" s="5">
        <v>139691181575</v>
      </c>
      <c r="M95" s="5">
        <v>79720333623</v>
      </c>
      <c r="N95" s="5">
        <v>79741140396</v>
      </c>
      <c r="O95" s="5">
        <v>63400053688</v>
      </c>
    </row>
    <row r="96" spans="3:15" ht="15.5" x14ac:dyDescent="0.35">
      <c r="C96" t="s">
        <v>111</v>
      </c>
      <c r="D96" s="5">
        <v>363297442899</v>
      </c>
      <c r="E96" s="5">
        <v>349706970996</v>
      </c>
      <c r="F96" s="5">
        <v>349388801573</v>
      </c>
      <c r="G96" s="5">
        <v>357581341003</v>
      </c>
      <c r="I96" s="5">
        <v>357581341003</v>
      </c>
      <c r="J96" s="5">
        <v>411727760718</v>
      </c>
      <c r="K96" s="5">
        <v>407707959296</v>
      </c>
      <c r="L96" s="5">
        <v>377422657739</v>
      </c>
      <c r="M96" s="5">
        <v>282077118255</v>
      </c>
      <c r="N96" s="5">
        <v>237791326431</v>
      </c>
      <c r="O96" s="5">
        <v>208909682636</v>
      </c>
    </row>
    <row r="97" spans="3:15" ht="15.5" x14ac:dyDescent="0.35">
      <c r="C97" t="s">
        <v>112</v>
      </c>
    </row>
    <row r="98" spans="3:15" ht="15.5" x14ac:dyDescent="0.35">
      <c r="C98" t="s">
        <v>113</v>
      </c>
    </row>
    <row r="99" spans="3:15" ht="15.5" x14ac:dyDescent="0.35">
      <c r="C99" t="s">
        <v>114</v>
      </c>
      <c r="D99" s="5">
        <v>279531719586</v>
      </c>
      <c r="E99" s="5">
        <v>269155486264</v>
      </c>
      <c r="F99" s="5">
        <v>263114245463</v>
      </c>
      <c r="G99" s="5">
        <v>260979654423</v>
      </c>
      <c r="I99" s="5">
        <v>260979654423</v>
      </c>
      <c r="J99" s="5">
        <v>277221694298</v>
      </c>
      <c r="K99" s="5">
        <v>250914615348</v>
      </c>
      <c r="L99" s="5">
        <v>221386799508</v>
      </c>
      <c r="M99" s="5">
        <v>225979859380</v>
      </c>
      <c r="N99" s="5">
        <v>179262067946</v>
      </c>
      <c r="O99" s="5">
        <v>176276965652</v>
      </c>
    </row>
    <row r="100" spans="3:15" ht="15.5" x14ac:dyDescent="0.35">
      <c r="C100" t="s">
        <v>119</v>
      </c>
      <c r="D100" s="5">
        <v>167037056015</v>
      </c>
      <c r="E100" s="5">
        <v>167091967688</v>
      </c>
      <c r="F100" s="5">
        <v>167106955188</v>
      </c>
      <c r="G100" s="5">
        <v>167518748882</v>
      </c>
      <c r="I100" s="5">
        <v>167518748882</v>
      </c>
      <c r="J100" s="5">
        <v>167687889462</v>
      </c>
      <c r="K100" s="5">
        <v>164075657735</v>
      </c>
      <c r="L100" s="5">
        <v>132866058603</v>
      </c>
      <c r="M100" s="5">
        <v>130718587240</v>
      </c>
      <c r="N100" s="5">
        <v>133306648586</v>
      </c>
      <c r="O100" s="5">
        <v>147103210005</v>
      </c>
    </row>
    <row r="101" spans="3:15" ht="15.5" x14ac:dyDescent="0.35">
      <c r="C101" t="s">
        <v>115</v>
      </c>
      <c r="D101" s="5">
        <v>71946021575</v>
      </c>
      <c r="E101" s="5">
        <v>64583278486</v>
      </c>
      <c r="F101" s="5">
        <v>63775202841</v>
      </c>
      <c r="G101" s="5">
        <v>65071091905</v>
      </c>
      <c r="I101" s="5">
        <v>65071091905</v>
      </c>
      <c r="J101" s="5">
        <v>82287643971</v>
      </c>
      <c r="K101" s="5">
        <v>63871085811</v>
      </c>
      <c r="L101" s="5">
        <v>66287455046</v>
      </c>
      <c r="M101" s="5">
        <v>73852368662</v>
      </c>
      <c r="N101" s="5">
        <v>25552312074</v>
      </c>
      <c r="O101" s="5">
        <v>18514138843</v>
      </c>
    </row>
    <row r="102" spans="3:15" ht="15.5" x14ac:dyDescent="0.35">
      <c r="C102" t="s">
        <v>253</v>
      </c>
      <c r="D102" s="5">
        <v>71946021575</v>
      </c>
      <c r="E102" s="5">
        <v>64583278486</v>
      </c>
      <c r="F102" s="5">
        <v>63775202841</v>
      </c>
      <c r="G102" s="5">
        <v>65071091905</v>
      </c>
      <c r="I102" s="5">
        <v>65071091905</v>
      </c>
      <c r="J102" s="5">
        <v>82287643971</v>
      </c>
      <c r="K102" s="5">
        <v>63871085811</v>
      </c>
      <c r="L102" s="5">
        <v>66287455046</v>
      </c>
      <c r="M102" s="5">
        <v>73852368662</v>
      </c>
      <c r="N102" s="5">
        <v>25552312074</v>
      </c>
      <c r="O102" s="5">
        <v>18514138843</v>
      </c>
    </row>
    <row r="103" spans="3:15" ht="15.5" x14ac:dyDescent="0.35">
      <c r="C103" t="s">
        <v>118</v>
      </c>
    </row>
    <row r="104" spans="3:15" ht="15.5" x14ac:dyDescent="0.35">
      <c r="C104" t="s">
        <v>254</v>
      </c>
      <c r="D104" s="5">
        <v>9721551629</v>
      </c>
      <c r="E104" s="5">
        <v>9451086704</v>
      </c>
      <c r="F104" s="5">
        <v>9473572461</v>
      </c>
      <c r="G104" s="5">
        <v>10033395470</v>
      </c>
      <c r="I104" s="5">
        <v>10033395470</v>
      </c>
      <c r="J104" s="5">
        <v>8241613268</v>
      </c>
      <c r="K104" s="5">
        <v>8778812861</v>
      </c>
      <c r="L104" s="5">
        <v>4000000000</v>
      </c>
      <c r="M104" s="5">
        <v>4000000000</v>
      </c>
      <c r="N104" s="5">
        <v>2000000000</v>
      </c>
      <c r="O104" s="5">
        <v>7730000000</v>
      </c>
    </row>
    <row r="105" spans="3:15" ht="15.5" x14ac:dyDescent="0.35">
      <c r="C105" t="s">
        <v>117</v>
      </c>
      <c r="D105" s="5">
        <v>10201613895</v>
      </c>
      <c r="E105" s="5">
        <v>8100271285</v>
      </c>
      <c r="F105" s="5">
        <v>7109126050</v>
      </c>
      <c r="G105" s="5">
        <v>6001456176</v>
      </c>
      <c r="I105" s="5">
        <v>6001456176</v>
      </c>
      <c r="J105" s="5">
        <v>5599502104</v>
      </c>
      <c r="K105" s="5">
        <v>2019968820</v>
      </c>
      <c r="L105" s="5">
        <v>2868662178</v>
      </c>
      <c r="M105" s="5">
        <v>1944329131</v>
      </c>
      <c r="N105" s="5">
        <v>2081001036</v>
      </c>
      <c r="O105" s="5">
        <v>1730748056</v>
      </c>
    </row>
    <row r="106" spans="3:15" ht="15.5" x14ac:dyDescent="0.35">
      <c r="C106" t="s">
        <v>116</v>
      </c>
      <c r="D106" s="5">
        <v>7109876999</v>
      </c>
      <c r="E106" s="5">
        <v>6572532978</v>
      </c>
      <c r="F106" s="5">
        <v>6417418273</v>
      </c>
      <c r="G106" s="5">
        <v>2321457676</v>
      </c>
      <c r="I106" s="5">
        <v>2321457676</v>
      </c>
      <c r="J106" s="5">
        <v>1860188356</v>
      </c>
      <c r="K106" s="5">
        <v>1170735347</v>
      </c>
      <c r="L106" s="5">
        <v>1413649505</v>
      </c>
      <c r="M106" s="5">
        <v>3590612111</v>
      </c>
      <c r="N106" s="5">
        <v>665881597</v>
      </c>
      <c r="O106" s="5">
        <v>81000000</v>
      </c>
    </row>
    <row r="107" spans="3:15" ht="15.5" x14ac:dyDescent="0.35">
      <c r="C107" t="s">
        <v>120</v>
      </c>
    </row>
    <row r="108" spans="3:15" ht="15.5" x14ac:dyDescent="0.35">
      <c r="C108" t="s">
        <v>256</v>
      </c>
      <c r="M108" s="5">
        <v>17905531</v>
      </c>
      <c r="N108" s="5">
        <v>156109309</v>
      </c>
    </row>
    <row r="109" spans="3:15" ht="15.5" x14ac:dyDescent="0.35">
      <c r="C109" t="s">
        <v>787</v>
      </c>
      <c r="D109" s="5">
        <v>336769444</v>
      </c>
      <c r="E109" s="5">
        <v>336769444</v>
      </c>
      <c r="F109" s="5">
        <v>336769444</v>
      </c>
      <c r="G109" s="5">
        <v>336769444</v>
      </c>
      <c r="I109" s="5">
        <v>336769444</v>
      </c>
    </row>
    <row r="110" spans="3:15" ht="15.5" x14ac:dyDescent="0.35">
      <c r="C110" t="s">
        <v>313</v>
      </c>
      <c r="J110" s="5">
        <v>2594481579</v>
      </c>
      <c r="K110" s="5">
        <v>6894060532</v>
      </c>
      <c r="L110" s="5">
        <v>13436214753</v>
      </c>
      <c r="M110" s="5">
        <v>18355679071</v>
      </c>
      <c r="N110" s="5">
        <v>19756688002</v>
      </c>
    </row>
    <row r="111" spans="3:15" ht="15.5" x14ac:dyDescent="0.35">
      <c r="C111" t="s">
        <v>121</v>
      </c>
      <c r="D111" s="5">
        <v>2763782255</v>
      </c>
      <c r="E111" s="5">
        <v>3162971691</v>
      </c>
      <c r="F111" s="5">
        <v>2918564823</v>
      </c>
      <c r="G111" s="5">
        <v>3504372038</v>
      </c>
      <c r="I111" s="5">
        <v>3504372038</v>
      </c>
      <c r="J111" s="5">
        <v>5242057289</v>
      </c>
      <c r="K111" s="5">
        <v>6930974820</v>
      </c>
      <c r="L111" s="5">
        <v>8327354759</v>
      </c>
      <c r="M111" s="5">
        <v>10440988280</v>
      </c>
      <c r="N111" s="5">
        <v>9416750544</v>
      </c>
    </row>
    <row r="112" spans="3:15" ht="15.5" x14ac:dyDescent="0.35">
      <c r="C112" t="s">
        <v>122</v>
      </c>
      <c r="D112" s="5">
        <v>39319458789</v>
      </c>
      <c r="E112" s="5">
        <v>39312913037</v>
      </c>
      <c r="F112" s="5">
        <v>39357036471</v>
      </c>
      <c r="G112" s="5">
        <v>39320021539</v>
      </c>
      <c r="I112" s="5">
        <v>39320021539</v>
      </c>
      <c r="J112" s="5">
        <v>9795698747</v>
      </c>
      <c r="K112" s="5">
        <v>13330467532</v>
      </c>
      <c r="L112" s="5">
        <v>22375411753</v>
      </c>
      <c r="M112" s="5">
        <v>30872105799</v>
      </c>
      <c r="N112" s="5">
        <v>32943845897</v>
      </c>
      <c r="O112" s="5">
        <v>5952837895</v>
      </c>
    </row>
    <row r="113" spans="3:15" ht="15.5" x14ac:dyDescent="0.35">
      <c r="C113" t="s">
        <v>123</v>
      </c>
      <c r="D113" s="5">
        <v>39319458789</v>
      </c>
      <c r="E113" s="5">
        <v>39312913037</v>
      </c>
      <c r="F113" s="5">
        <v>39357036471</v>
      </c>
      <c r="G113" s="5">
        <v>39320021539</v>
      </c>
      <c r="I113" s="5">
        <v>39320021539</v>
      </c>
      <c r="J113" s="5">
        <v>9795698747</v>
      </c>
      <c r="K113" s="5">
        <v>13330467532</v>
      </c>
      <c r="L113" s="5">
        <v>22375411753</v>
      </c>
      <c r="M113" s="5">
        <v>30872105799</v>
      </c>
      <c r="N113" s="5">
        <v>32943845897</v>
      </c>
      <c r="O113" s="5">
        <v>5952837895</v>
      </c>
    </row>
    <row r="114" spans="3:15" ht="15.5" x14ac:dyDescent="0.35">
      <c r="C114" t="s">
        <v>124</v>
      </c>
    </row>
    <row r="115" spans="3:15" ht="15.5" x14ac:dyDescent="0.35">
      <c r="C115" t="s">
        <v>125</v>
      </c>
      <c r="D115" s="5">
        <v>410493539</v>
      </c>
      <c r="E115" s="5">
        <v>410493537</v>
      </c>
      <c r="F115" s="5">
        <v>461162721</v>
      </c>
      <c r="G115" s="5">
        <v>430693539</v>
      </c>
      <c r="I115" s="5">
        <v>430693539</v>
      </c>
      <c r="J115" s="5">
        <v>3251550747</v>
      </c>
      <c r="K115" s="5">
        <v>6894060532</v>
      </c>
      <c r="L115" s="5">
        <v>13436214753</v>
      </c>
      <c r="M115" s="5">
        <v>22309698799</v>
      </c>
      <c r="N115" s="5">
        <v>25523240702</v>
      </c>
    </row>
    <row r="116" spans="3:15" ht="15.5" x14ac:dyDescent="0.35">
      <c r="C116" t="s">
        <v>126</v>
      </c>
      <c r="D116" s="5">
        <v>318851178375</v>
      </c>
      <c r="E116" s="5">
        <v>308468399301</v>
      </c>
      <c r="F116" s="5">
        <v>302471281934</v>
      </c>
      <c r="G116" s="5">
        <v>300299675962</v>
      </c>
      <c r="I116" s="5">
        <v>300299675962</v>
      </c>
      <c r="J116" s="5">
        <v>287017393045</v>
      </c>
      <c r="K116" s="5">
        <v>264245082880</v>
      </c>
      <c r="L116" s="5">
        <v>243762211261</v>
      </c>
      <c r="M116" s="5">
        <v>256851965179</v>
      </c>
      <c r="N116" s="5">
        <v>212205913843</v>
      </c>
      <c r="O116" s="5">
        <v>182229803547</v>
      </c>
    </row>
    <row r="117" spans="3:15" ht="15.5" x14ac:dyDescent="0.35">
      <c r="C117" t="s">
        <v>127</v>
      </c>
    </row>
    <row r="118" spans="3:15" ht="15.5" x14ac:dyDescent="0.35">
      <c r="C118" t="s">
        <v>128</v>
      </c>
      <c r="D118" s="5">
        <v>54946000000</v>
      </c>
      <c r="E118" s="5">
        <v>54946000000</v>
      </c>
      <c r="F118" s="5">
        <v>54946000000</v>
      </c>
      <c r="G118" s="5">
        <v>54946000000</v>
      </c>
      <c r="I118" s="5">
        <v>54946000000</v>
      </c>
      <c r="J118" s="5">
        <v>54946000000</v>
      </c>
      <c r="K118" s="5">
        <v>54946000000</v>
      </c>
      <c r="L118" s="5">
        <v>54946000000</v>
      </c>
      <c r="M118" s="5">
        <v>21250000000</v>
      </c>
      <c r="N118" s="5">
        <v>21250000000</v>
      </c>
      <c r="O118" s="5">
        <v>21250000000</v>
      </c>
    </row>
    <row r="119" spans="3:15" ht="15.5" x14ac:dyDescent="0.35">
      <c r="C119" t="s">
        <v>129</v>
      </c>
      <c r="D119" s="5">
        <v>73273779573</v>
      </c>
      <c r="E119" s="5">
        <v>73273779573</v>
      </c>
      <c r="F119" s="5">
        <v>73273779573</v>
      </c>
      <c r="G119" s="5">
        <v>73273779573</v>
      </c>
      <c r="I119" s="5">
        <v>73273779573</v>
      </c>
      <c r="J119" s="5">
        <v>73273779573</v>
      </c>
      <c r="K119" s="5">
        <v>73273779573</v>
      </c>
      <c r="L119" s="5">
        <v>73273779573</v>
      </c>
      <c r="M119" s="5">
        <v>-707500000</v>
      </c>
    </row>
    <row r="120" spans="3:15" ht="15.5" x14ac:dyDescent="0.35">
      <c r="C120" t="s">
        <v>130</v>
      </c>
      <c r="D120" s="5">
        <v>-86941802781</v>
      </c>
      <c r="E120" s="5">
        <v>-90149495610</v>
      </c>
      <c r="F120" s="5">
        <v>-84470547666</v>
      </c>
      <c r="G120" s="5">
        <v>-74106402266</v>
      </c>
      <c r="I120" s="5">
        <v>-74106402266</v>
      </c>
      <c r="J120" s="5">
        <v>-6237209961</v>
      </c>
      <c r="K120" s="5">
        <v>13228364558</v>
      </c>
      <c r="L120" s="5">
        <v>5498090789</v>
      </c>
      <c r="M120" s="5">
        <v>7988347482</v>
      </c>
      <c r="N120" s="5">
        <v>4850342944</v>
      </c>
      <c r="O120" s="5">
        <v>5667497530</v>
      </c>
    </row>
    <row r="121" spans="3:15" ht="15.5" x14ac:dyDescent="0.35">
      <c r="C121" t="s">
        <v>257</v>
      </c>
    </row>
    <row r="122" spans="3:15" ht="15.5" x14ac:dyDescent="0.35">
      <c r="C122" t="s">
        <v>258</v>
      </c>
    </row>
    <row r="123" spans="3:15" ht="15.5" x14ac:dyDescent="0.35">
      <c r="C123" t="s">
        <v>259</v>
      </c>
      <c r="D123" s="5">
        <v>-86941802781</v>
      </c>
      <c r="E123" s="5">
        <v>-90149495610</v>
      </c>
      <c r="F123" s="5">
        <v>-84470547666</v>
      </c>
      <c r="G123" s="5">
        <v>-74106402266</v>
      </c>
      <c r="I123" s="5">
        <v>-74106402266</v>
      </c>
      <c r="J123" s="5">
        <v>-6237209961</v>
      </c>
      <c r="K123" s="5">
        <v>13228364558</v>
      </c>
      <c r="L123" s="5">
        <v>5498090789</v>
      </c>
      <c r="M123" s="5">
        <v>7988347482</v>
      </c>
      <c r="N123" s="5">
        <v>4850342944</v>
      </c>
      <c r="O123" s="5">
        <v>5667497530</v>
      </c>
    </row>
    <row r="124" spans="3:15" ht="15.5" x14ac:dyDescent="0.35">
      <c r="C124" t="s">
        <v>131</v>
      </c>
      <c r="D124" s="5">
        <v>-11174317</v>
      </c>
      <c r="E124" s="5">
        <v>-11174317</v>
      </c>
      <c r="F124" s="5">
        <v>-11174317</v>
      </c>
      <c r="G124" s="5">
        <v>-11174316</v>
      </c>
      <c r="I124" s="5">
        <v>-11174316</v>
      </c>
      <c r="J124" s="5">
        <v>-8295609</v>
      </c>
      <c r="K124" s="5">
        <v>-7588476</v>
      </c>
      <c r="L124" s="5">
        <v>-10859572</v>
      </c>
      <c r="M124" s="5">
        <v>-12326498</v>
      </c>
      <c r="N124" s="5">
        <v>-8141353</v>
      </c>
      <c r="O124" s="5">
        <v>-8346997</v>
      </c>
    </row>
    <row r="125" spans="3:15" ht="15.5" x14ac:dyDescent="0.35">
      <c r="C125" t="s">
        <v>10</v>
      </c>
      <c r="D125" s="5">
        <v>44446264524</v>
      </c>
      <c r="E125" s="5">
        <v>41238571695</v>
      </c>
      <c r="F125" s="5">
        <v>46917519639</v>
      </c>
      <c r="G125" s="5">
        <v>57281665041</v>
      </c>
      <c r="I125" s="5">
        <v>57281665041</v>
      </c>
      <c r="J125" s="5">
        <v>124710367673</v>
      </c>
      <c r="K125" s="5">
        <v>143462876416</v>
      </c>
      <c r="L125" s="5">
        <v>133660446478</v>
      </c>
      <c r="M125" s="5">
        <v>25225153076</v>
      </c>
      <c r="N125" s="5">
        <v>25585412588</v>
      </c>
      <c r="O125" s="5">
        <v>26679879089</v>
      </c>
    </row>
    <row r="126" spans="3:15" ht="15.5" x14ac:dyDescent="0.35">
      <c r="C126" t="s">
        <v>132</v>
      </c>
      <c r="D126" s="5">
        <v>363297442899</v>
      </c>
      <c r="E126" s="5">
        <v>349706970996</v>
      </c>
      <c r="F126" s="5">
        <v>349388801573</v>
      </c>
      <c r="G126" s="5">
        <v>357581341003</v>
      </c>
      <c r="I126" s="5">
        <v>357581341003</v>
      </c>
      <c r="J126" s="5">
        <v>411727760718</v>
      </c>
      <c r="K126" s="5">
        <v>407707959296</v>
      </c>
      <c r="L126" s="5">
        <v>377422657739</v>
      </c>
      <c r="M126" s="5">
        <v>282077118255</v>
      </c>
      <c r="N126" s="5">
        <v>237791326431</v>
      </c>
      <c r="O126" s="5">
        <v>208909682636</v>
      </c>
    </row>
    <row r="127" spans="3:15" ht="15.5" x14ac:dyDescent="0.35">
      <c r="C127" t="s">
        <v>133</v>
      </c>
      <c r="D127" s="5">
        <v>1098920000</v>
      </c>
      <c r="E127" s="5">
        <v>1098920000</v>
      </c>
      <c r="F127" s="5">
        <v>1098920000</v>
      </c>
      <c r="G127" s="5">
        <v>1098920000</v>
      </c>
      <c r="I127" s="5">
        <v>1098920000</v>
      </c>
      <c r="J127" s="5">
        <v>1098920000</v>
      </c>
      <c r="K127" s="5">
        <v>1098920000</v>
      </c>
      <c r="L127" s="5">
        <v>1098200000</v>
      </c>
      <c r="M127" s="5">
        <v>21250</v>
      </c>
      <c r="N127" s="5">
        <v>21250</v>
      </c>
      <c r="O127" s="5">
        <v>21250</v>
      </c>
    </row>
    <row r="129" spans="2:15" ht="15.5" x14ac:dyDescent="0.35">
      <c r="B129" t="s">
        <v>134</v>
      </c>
      <c r="C129" t="s">
        <v>135</v>
      </c>
      <c r="D129" s="5">
        <v>-5321683470</v>
      </c>
      <c r="E129" s="5">
        <v>38251727</v>
      </c>
      <c r="F129" s="5">
        <v>2171651767</v>
      </c>
      <c r="G129" s="5">
        <v>-14261588788</v>
      </c>
      <c r="I129" s="5">
        <v>-26581216517</v>
      </c>
      <c r="J129" s="5">
        <v>9128153800</v>
      </c>
      <c r="K129" s="5">
        <v>-13813103995</v>
      </c>
      <c r="L129" s="5">
        <v>-25304768656</v>
      </c>
      <c r="M129" s="5">
        <v>53589753971</v>
      </c>
      <c r="N129" s="5">
        <v>13015554679</v>
      </c>
      <c r="O129" s="5">
        <v>-25108396504</v>
      </c>
    </row>
    <row r="130" spans="2:15" ht="15.5" x14ac:dyDescent="0.35">
      <c r="C130" t="s">
        <v>316</v>
      </c>
      <c r="D130" s="5">
        <v>74253351314</v>
      </c>
      <c r="E130" s="5">
        <v>26282158887</v>
      </c>
      <c r="F130" s="5">
        <v>48081064046</v>
      </c>
      <c r="G130" s="5">
        <v>66510877469</v>
      </c>
      <c r="I130" s="5">
        <v>188092149195</v>
      </c>
      <c r="J130" s="5">
        <v>252365971705</v>
      </c>
      <c r="K130" s="5">
        <v>344027476589</v>
      </c>
      <c r="L130" s="5">
        <v>323419770945</v>
      </c>
      <c r="M130" s="5">
        <v>315963067571</v>
      </c>
      <c r="N130" s="5">
        <v>248579685528</v>
      </c>
      <c r="O130" s="5">
        <v>186688108536</v>
      </c>
    </row>
    <row r="131" spans="2:15" ht="15.5" x14ac:dyDescent="0.35">
      <c r="C131" t="s">
        <v>317</v>
      </c>
      <c r="D131" s="5">
        <v>-71045776873</v>
      </c>
      <c r="E131" s="5">
        <v>-15536198283</v>
      </c>
      <c r="F131" s="5">
        <v>-30985314034</v>
      </c>
      <c r="G131" s="5">
        <v>-92581074203</v>
      </c>
      <c r="I131" s="5">
        <v>-147409960137</v>
      </c>
      <c r="J131" s="5">
        <v>-144751076628</v>
      </c>
      <c r="K131" s="5">
        <v>-259653308553</v>
      </c>
      <c r="L131" s="5">
        <v>-233778447153</v>
      </c>
      <c r="M131" s="5">
        <v>-182365253686</v>
      </c>
      <c r="N131" s="5">
        <v>-169394239484</v>
      </c>
      <c r="O131" s="5">
        <v>-165219395549</v>
      </c>
    </row>
    <row r="132" spans="2:15" ht="15.5" x14ac:dyDescent="0.35">
      <c r="C132" t="s">
        <v>318</v>
      </c>
      <c r="D132" s="5">
        <v>-5134976014</v>
      </c>
      <c r="E132" s="5">
        <v>-5389859634</v>
      </c>
      <c r="F132" s="5">
        <v>-7527679634</v>
      </c>
      <c r="G132" s="5">
        <v>1889371540</v>
      </c>
      <c r="I132" s="5">
        <v>-35065914832</v>
      </c>
      <c r="J132" s="5">
        <v>-43609502846</v>
      </c>
      <c r="K132" s="5">
        <v>-44259968775</v>
      </c>
      <c r="L132" s="5">
        <v>-54128577989</v>
      </c>
      <c r="M132" s="5">
        <v>-38170706530</v>
      </c>
      <c r="N132" s="5">
        <v>-24847932712</v>
      </c>
      <c r="O132" s="5">
        <v>-18450433592</v>
      </c>
    </row>
    <row r="133" spans="2:15" ht="15.5" x14ac:dyDescent="0.35">
      <c r="C133" t="s">
        <v>521</v>
      </c>
      <c r="D133" s="5">
        <v>-3477160733</v>
      </c>
      <c r="E133" s="5">
        <v>-4804194863</v>
      </c>
      <c r="F133" s="5">
        <v>-4787231151</v>
      </c>
      <c r="G133" s="5">
        <v>8928487651</v>
      </c>
      <c r="I133" s="5">
        <v>-12816263433</v>
      </c>
      <c r="J133" s="5">
        <v>-33638576244</v>
      </c>
      <c r="K133" s="5">
        <v>-35162493443</v>
      </c>
      <c r="L133" s="5">
        <v>-42339109103</v>
      </c>
      <c r="M133" s="5">
        <v>-22661762928</v>
      </c>
      <c r="N133" s="5">
        <v>-25122358026</v>
      </c>
      <c r="O133" s="5">
        <v>-13561896185</v>
      </c>
    </row>
    <row r="134" spans="2:15" ht="15.5" x14ac:dyDescent="0.35">
      <c r="C134" t="s">
        <v>519</v>
      </c>
    </row>
    <row r="135" spans="2:15" ht="15.5" x14ac:dyDescent="0.35">
      <c r="C135" t="s">
        <v>363</v>
      </c>
      <c r="D135" s="5">
        <v>-436020117</v>
      </c>
      <c r="E135" s="5">
        <v>-264704985</v>
      </c>
      <c r="F135" s="5">
        <v>-524736719</v>
      </c>
      <c r="G135" s="5">
        <v>5904182307</v>
      </c>
      <c r="I135" s="5">
        <v>-545479150</v>
      </c>
      <c r="J135" s="5">
        <v>-1483421509</v>
      </c>
      <c r="K135" s="5">
        <v>-3004003810</v>
      </c>
      <c r="L135" s="5">
        <v>-2759933753</v>
      </c>
      <c r="M135" s="5">
        <v>-2199048068</v>
      </c>
      <c r="N135" s="5">
        <v>-1463670065</v>
      </c>
      <c r="O135" s="5">
        <v>-1016580723</v>
      </c>
    </row>
    <row r="136" spans="2:15" ht="15.5" x14ac:dyDescent="0.35">
      <c r="C136" t="s">
        <v>624</v>
      </c>
      <c r="N136" s="5">
        <v>17597135</v>
      </c>
      <c r="O136" s="5">
        <v>15147649</v>
      </c>
    </row>
    <row r="137" spans="2:15" ht="15.5" x14ac:dyDescent="0.35">
      <c r="C137" t="s">
        <v>502</v>
      </c>
      <c r="D137" s="5">
        <v>518898953</v>
      </c>
      <c r="E137" s="5">
        <v>-248949395</v>
      </c>
      <c r="F137" s="5">
        <v>-2084450741</v>
      </c>
      <c r="G137" s="5">
        <v>-4913433552</v>
      </c>
      <c r="I137" s="5">
        <v>-18835748160</v>
      </c>
      <c r="J137" s="5">
        <v>-19755240678</v>
      </c>
      <c r="K137" s="5">
        <v>-15760806003</v>
      </c>
      <c r="L137" s="5">
        <v>-15718471603</v>
      </c>
      <c r="M137" s="5">
        <v>-16976542388</v>
      </c>
      <c r="N137" s="5">
        <v>-14753527697</v>
      </c>
      <c r="O137" s="5">
        <v>-13563346640</v>
      </c>
    </row>
    <row r="138" spans="2:15" ht="15.5" x14ac:dyDescent="0.35">
      <c r="C138" t="s">
        <v>144</v>
      </c>
      <c r="D138" s="5">
        <v>5367289160</v>
      </c>
      <c r="E138" s="5">
        <v>-58500457</v>
      </c>
      <c r="F138" s="5">
        <v>-2440109962</v>
      </c>
      <c r="G138" s="5">
        <v>14071384450</v>
      </c>
      <c r="I138" s="5">
        <v>28278868686</v>
      </c>
      <c r="J138" s="5">
        <v>-3670735055</v>
      </c>
      <c r="K138" s="5">
        <v>23592537256</v>
      </c>
      <c r="L138" s="5">
        <v>114540455542</v>
      </c>
      <c r="M138" s="5">
        <v>-5629182935</v>
      </c>
      <c r="N138" s="5">
        <v>5102337977</v>
      </c>
      <c r="O138" s="5">
        <v>27930976919</v>
      </c>
    </row>
    <row r="139" spans="2:15" ht="15.5" x14ac:dyDescent="0.35">
      <c r="C139" t="s">
        <v>145</v>
      </c>
      <c r="G139" s="5">
        <v>413453318</v>
      </c>
      <c r="I139" s="5">
        <v>-1577039414</v>
      </c>
      <c r="J139" s="5">
        <v>-7094284179</v>
      </c>
      <c r="K139" s="5">
        <v>-38120471710</v>
      </c>
      <c r="L139" s="5">
        <v>-63358549836</v>
      </c>
      <c r="M139" s="5">
        <v>-52022028915</v>
      </c>
      <c r="N139" s="5">
        <v>-12900017225</v>
      </c>
      <c r="O139" s="5">
        <v>-1528915732</v>
      </c>
    </row>
    <row r="140" spans="2:15" ht="15.5" x14ac:dyDescent="0.35">
      <c r="C140" t="s">
        <v>858</v>
      </c>
      <c r="L140" s="5">
        <v>910117761</v>
      </c>
      <c r="M140" s="5">
        <v>-43252486408</v>
      </c>
      <c r="N140" s="5">
        <v>-197931353</v>
      </c>
    </row>
    <row r="141" spans="2:15" ht="15.5" x14ac:dyDescent="0.35">
      <c r="C141" t="s">
        <v>484</v>
      </c>
      <c r="O141" s="5">
        <v>-991000000</v>
      </c>
    </row>
    <row r="142" spans="2:15" ht="15.5" x14ac:dyDescent="0.35">
      <c r="C142" t="s">
        <v>859</v>
      </c>
      <c r="K142" s="5">
        <v>195000000</v>
      </c>
      <c r="L142" s="5">
        <v>243000000</v>
      </c>
      <c r="M142" s="5">
        <v>60000000</v>
      </c>
    </row>
    <row r="143" spans="2:15" ht="15.5" x14ac:dyDescent="0.35">
      <c r="C143" t="s">
        <v>504</v>
      </c>
      <c r="K143" s="5">
        <v>-30601200000</v>
      </c>
      <c r="L143" s="5">
        <v>-44553999982</v>
      </c>
    </row>
    <row r="144" spans="2:15" ht="15.5" x14ac:dyDescent="0.35">
      <c r="C144" t="s">
        <v>146</v>
      </c>
      <c r="G144" s="5">
        <v>422143318</v>
      </c>
      <c r="I144" s="5">
        <v>-1568349414</v>
      </c>
      <c r="J144" s="5">
        <v>-7094284179</v>
      </c>
      <c r="K144" s="5">
        <v>-7714271710</v>
      </c>
      <c r="L144" s="5">
        <v>-13173079315</v>
      </c>
      <c r="M144" s="5">
        <v>-8476317132</v>
      </c>
      <c r="N144" s="5">
        <v>-12684800000</v>
      </c>
      <c r="O144" s="5">
        <v>-290636100</v>
      </c>
    </row>
    <row r="145" spans="3:15" ht="15.5" x14ac:dyDescent="0.35">
      <c r="C145" t="s">
        <v>147</v>
      </c>
      <c r="G145" s="5">
        <v>-8690000</v>
      </c>
      <c r="I145" s="5">
        <v>-8690000</v>
      </c>
      <c r="L145" s="5">
        <v>-16588300</v>
      </c>
      <c r="M145" s="5">
        <v>-353225375</v>
      </c>
      <c r="N145" s="5">
        <v>-17285872</v>
      </c>
      <c r="O145" s="5">
        <v>-247279632</v>
      </c>
    </row>
    <row r="146" spans="3:15" ht="15.5" x14ac:dyDescent="0.35">
      <c r="C146" t="s">
        <v>860</v>
      </c>
      <c r="L146" s="5">
        <v>-6768000000</v>
      </c>
    </row>
    <row r="147" spans="3:15" ht="15.5" x14ac:dyDescent="0.35">
      <c r="C147" t="s">
        <v>861</v>
      </c>
    </row>
    <row r="148" spans="3:15" ht="15.5" x14ac:dyDescent="0.35">
      <c r="C148" t="s">
        <v>153</v>
      </c>
      <c r="D148" s="5">
        <v>5367289160</v>
      </c>
      <c r="E148" s="5">
        <v>-58500457</v>
      </c>
      <c r="F148" s="5">
        <v>-2440109962</v>
      </c>
      <c r="G148" s="5">
        <v>14071384450</v>
      </c>
      <c r="I148" s="5">
        <v>28278868686</v>
      </c>
      <c r="J148" s="5">
        <v>-3670735055</v>
      </c>
      <c r="K148" s="5">
        <v>23592537256</v>
      </c>
      <c r="L148" s="5">
        <v>114540455542</v>
      </c>
      <c r="M148" s="5">
        <v>-5629182935</v>
      </c>
      <c r="N148" s="5">
        <v>5102337977</v>
      </c>
      <c r="O148" s="5">
        <v>27930976919</v>
      </c>
    </row>
    <row r="149" spans="3:15" ht="15.5" x14ac:dyDescent="0.35">
      <c r="C149" t="s">
        <v>154</v>
      </c>
      <c r="D149" s="5">
        <v>-3719866588</v>
      </c>
      <c r="E149" s="5">
        <v>393369543</v>
      </c>
      <c r="F149" s="5">
        <v>-2093086133</v>
      </c>
      <c r="G149" s="5">
        <v>1620466465</v>
      </c>
      <c r="I149" s="5">
        <v>1620466465</v>
      </c>
      <c r="J149" s="5">
        <v>-537199593</v>
      </c>
    </row>
    <row r="150" spans="3:15" ht="15.5" x14ac:dyDescent="0.35">
      <c r="C150" t="s">
        <v>402</v>
      </c>
      <c r="L150" s="5">
        <v>108189000000</v>
      </c>
    </row>
    <row r="151" spans="3:15" ht="15.5" x14ac:dyDescent="0.35">
      <c r="C151" t="s">
        <v>404</v>
      </c>
      <c r="L151" s="5">
        <v>-6580711940</v>
      </c>
    </row>
    <row r="152" spans="3:15" ht="15.5" x14ac:dyDescent="0.35">
      <c r="C152" t="s">
        <v>862</v>
      </c>
      <c r="L152" s="5">
        <v>17014500000</v>
      </c>
    </row>
    <row r="153" spans="3:15" ht="15.5" x14ac:dyDescent="0.35">
      <c r="C153" t="s">
        <v>524</v>
      </c>
      <c r="F153" s="5">
        <v>11916000000</v>
      </c>
      <c r="G153" s="5">
        <v>-29863749631</v>
      </c>
      <c r="I153" s="5">
        <v>143216187380</v>
      </c>
      <c r="J153" s="5">
        <v>210184964533</v>
      </c>
      <c r="K153" s="5">
        <v>241563527648</v>
      </c>
      <c r="L153" s="5">
        <v>39107651363</v>
      </c>
      <c r="M153" s="5">
        <v>185783183600</v>
      </c>
      <c r="N153" s="5">
        <v>189154406741</v>
      </c>
      <c r="O153" s="5">
        <v>147103210005</v>
      </c>
    </row>
    <row r="154" spans="3:15" ht="15.5" x14ac:dyDescent="0.35">
      <c r="C154" t="s">
        <v>371</v>
      </c>
      <c r="D154" s="5">
        <v>-108311145</v>
      </c>
      <c r="F154" s="5">
        <v>-379453622</v>
      </c>
      <c r="G154" s="5">
        <v>-3831647327</v>
      </c>
      <c r="I154" s="5">
        <v>-4564615403</v>
      </c>
      <c r="J154" s="5">
        <v>-6108817189</v>
      </c>
      <c r="K154" s="5">
        <v>-8500060236</v>
      </c>
      <c r="L154" s="5">
        <v>-8928468396</v>
      </c>
      <c r="M154" s="5">
        <v>-7621695111</v>
      </c>
      <c r="N154" s="5">
        <v>-4433446194</v>
      </c>
    </row>
    <row r="155" spans="3:15" ht="15.5" x14ac:dyDescent="0.35">
      <c r="C155" t="s">
        <v>370</v>
      </c>
      <c r="L155" s="5">
        <v>3854560000</v>
      </c>
      <c r="M155" s="5">
        <v>7516626816</v>
      </c>
      <c r="N155" s="5">
        <v>31645647299</v>
      </c>
    </row>
    <row r="156" spans="3:15" ht="15.5" x14ac:dyDescent="0.35">
      <c r="C156" t="s">
        <v>689</v>
      </c>
      <c r="D156" s="5">
        <v>5289809948</v>
      </c>
      <c r="E156" s="5">
        <v>110930000</v>
      </c>
      <c r="F156" s="5">
        <v>120000000</v>
      </c>
    </row>
    <row r="157" spans="3:15" ht="15.5" x14ac:dyDescent="0.35">
      <c r="C157" t="s">
        <v>378</v>
      </c>
      <c r="D157" s="5">
        <v>-1454321600</v>
      </c>
      <c r="G157" s="5">
        <v>16457127463</v>
      </c>
    </row>
    <row r="158" spans="3:15" ht="15.5" x14ac:dyDescent="0.35">
      <c r="C158" t="s">
        <v>757</v>
      </c>
      <c r="G158" s="5">
        <v>1090948467</v>
      </c>
      <c r="I158" s="5">
        <v>1090948467</v>
      </c>
    </row>
    <row r="159" spans="3:15" ht="15.5" x14ac:dyDescent="0.35">
      <c r="C159" t="s">
        <v>756</v>
      </c>
      <c r="G159" s="5">
        <v>-407256000</v>
      </c>
      <c r="I159" s="5">
        <v>-407256000</v>
      </c>
    </row>
    <row r="160" spans="3:15" ht="15.5" x14ac:dyDescent="0.35">
      <c r="C160" t="s">
        <v>338</v>
      </c>
      <c r="N160" s="5">
        <v>596722185</v>
      </c>
    </row>
    <row r="161" spans="2:15" ht="15.5" x14ac:dyDescent="0.35">
      <c r="C161" t="s">
        <v>339</v>
      </c>
      <c r="D161" s="5">
        <v>562800000</v>
      </c>
      <c r="E161" s="5">
        <v>-562800000</v>
      </c>
      <c r="K161" s="5">
        <v>-17851978</v>
      </c>
      <c r="L161" s="5">
        <v>-135895485</v>
      </c>
      <c r="M161" s="5">
        <v>-442974722</v>
      </c>
    </row>
    <row r="162" spans="2:15" ht="15.5" x14ac:dyDescent="0.35">
      <c r="C162" t="s">
        <v>512</v>
      </c>
      <c r="F162" s="5">
        <v>-1949617992</v>
      </c>
      <c r="G162" s="5">
        <v>-740850000</v>
      </c>
      <c r="I162" s="5">
        <v>-740850000</v>
      </c>
      <c r="J162" s="5">
        <v>-636950000</v>
      </c>
      <c r="L162" s="5">
        <v>-1020000000</v>
      </c>
      <c r="M162" s="5">
        <v>-2040000000</v>
      </c>
      <c r="N162" s="5">
        <v>-1870000000</v>
      </c>
    </row>
    <row r="163" spans="2:15" ht="15.5" x14ac:dyDescent="0.35">
      <c r="C163" t="s">
        <v>863</v>
      </c>
      <c r="I163" s="5">
        <v>31278000000</v>
      </c>
    </row>
    <row r="164" spans="2:15" ht="15.5" x14ac:dyDescent="0.35">
      <c r="C164" t="s">
        <v>163</v>
      </c>
      <c r="D164" s="5">
        <v>45605690</v>
      </c>
      <c r="E164" s="5">
        <v>-20248730</v>
      </c>
      <c r="F164" s="5">
        <v>-268458195</v>
      </c>
      <c r="G164" s="5">
        <v>223248980</v>
      </c>
      <c r="I164" s="5">
        <v>120612755</v>
      </c>
      <c r="J164" s="5">
        <v>-1636865434</v>
      </c>
      <c r="K164" s="5">
        <v>-28341038449</v>
      </c>
      <c r="L164" s="5">
        <v>25877137050</v>
      </c>
      <c r="M164" s="5">
        <v>-4061457879</v>
      </c>
      <c r="N164" s="5">
        <v>5217875431</v>
      </c>
      <c r="O164" s="5">
        <v>1293664683</v>
      </c>
    </row>
    <row r="165" spans="2:15" ht="15.5" x14ac:dyDescent="0.35">
      <c r="C165" t="s">
        <v>164</v>
      </c>
      <c r="F165" s="5">
        <v>350699304</v>
      </c>
      <c r="I165" s="5">
        <v>230086549</v>
      </c>
      <c r="J165" s="5">
        <v>1866951983</v>
      </c>
      <c r="K165" s="5">
        <v>30207990432</v>
      </c>
      <c r="L165" s="5">
        <v>4330853382</v>
      </c>
      <c r="M165" s="5">
        <v>8392311261</v>
      </c>
      <c r="N165" s="5">
        <v>3174435830</v>
      </c>
      <c r="O165" s="5">
        <v>1880771147</v>
      </c>
    </row>
    <row r="166" spans="2:15" ht="15.5" x14ac:dyDescent="0.35">
      <c r="C166" t="s">
        <v>166</v>
      </c>
      <c r="D166" s="5">
        <v>45605690</v>
      </c>
      <c r="E166" s="5">
        <v>-20248730</v>
      </c>
      <c r="F166" s="5">
        <v>82241109</v>
      </c>
      <c r="G166" s="5">
        <v>223248980</v>
      </c>
      <c r="I166" s="5">
        <v>350699304</v>
      </c>
      <c r="J166" s="5">
        <v>230086549</v>
      </c>
      <c r="K166" s="5">
        <v>1866951983</v>
      </c>
      <c r="L166" s="5">
        <v>30207990432</v>
      </c>
      <c r="M166" s="5">
        <v>4330853382</v>
      </c>
      <c r="N166" s="5">
        <v>8392311261</v>
      </c>
      <c r="O166" s="5">
        <v>3174435830</v>
      </c>
    </row>
    <row r="168" spans="2:15" ht="15.5" x14ac:dyDescent="0.35">
      <c r="B168" t="s">
        <v>167</v>
      </c>
      <c r="C168" t="s">
        <v>12</v>
      </c>
      <c r="D168" s="5">
        <v>1100000000</v>
      </c>
      <c r="E168" s="5">
        <v>1100000000</v>
      </c>
      <c r="F168" s="5">
        <v>1100000000</v>
      </c>
      <c r="G168" s="5">
        <v>1100000000</v>
      </c>
      <c r="I168" s="5">
        <v>1100000000</v>
      </c>
      <c r="J168" s="5">
        <v>1100000000</v>
      </c>
      <c r="K168" s="5">
        <v>1100000000</v>
      </c>
      <c r="L168" s="5">
        <v>1100000000</v>
      </c>
      <c r="M168" s="5">
        <v>0</v>
      </c>
      <c r="N168" s="5">
        <v>0</v>
      </c>
      <c r="O168" s="5">
        <v>0</v>
      </c>
    </row>
    <row r="169" spans="2:15" ht="15.5" x14ac:dyDescent="0.35">
      <c r="C169" t="s">
        <v>168</v>
      </c>
      <c r="D169" s="6">
        <v>2.92</v>
      </c>
      <c r="E169" s="6">
        <v>-5.17</v>
      </c>
      <c r="F169" s="6">
        <v>-9.43</v>
      </c>
      <c r="G169" s="6">
        <v>-43.21</v>
      </c>
    </row>
    <row r="170" spans="2:15" ht="15.5" x14ac:dyDescent="0.35">
      <c r="C170" t="s">
        <v>169</v>
      </c>
      <c r="D170" s="6">
        <v>26.03</v>
      </c>
      <c r="E170" s="6">
        <v>-9.67</v>
      </c>
      <c r="F170" s="6">
        <v>-5.3</v>
      </c>
      <c r="G170" s="6">
        <v>-1.1599999999999999</v>
      </c>
    </row>
    <row r="171" spans="2:15" ht="15.5" x14ac:dyDescent="0.35">
      <c r="C171" t="s">
        <v>63</v>
      </c>
      <c r="D171" s="6">
        <v>1.97</v>
      </c>
      <c r="E171" s="6">
        <v>10.97</v>
      </c>
      <c r="F171" s="6">
        <v>1.82</v>
      </c>
      <c r="G171" s="6">
        <v>1.49</v>
      </c>
    </row>
    <row r="172" spans="2:15" ht="15.5" x14ac:dyDescent="0.35">
      <c r="C172" t="s">
        <v>170</v>
      </c>
      <c r="D172" s="5">
        <v>7450000000</v>
      </c>
      <c r="E172" s="5">
        <v>-2460000000</v>
      </c>
      <c r="F172" s="5">
        <v>-4730000000</v>
      </c>
      <c r="G172" s="5">
        <v>-45860000000</v>
      </c>
    </row>
    <row r="173" spans="2:15" ht="15.5" x14ac:dyDescent="0.35">
      <c r="C173" t="s">
        <v>171</v>
      </c>
      <c r="D173" s="6">
        <v>8.8000000000000005E-3</v>
      </c>
      <c r="E173" s="6">
        <v>-1.6200000000000003E-2</v>
      </c>
      <c r="F173" s="6">
        <v>-2.9700000000000001E-2</v>
      </c>
      <c r="G173" s="6">
        <v>-0.1328</v>
      </c>
    </row>
    <row r="174" spans="2:15" ht="15.5" x14ac:dyDescent="0.35">
      <c r="C174" t="s">
        <v>172</v>
      </c>
      <c r="D174" s="6">
        <v>7.22E-2</v>
      </c>
      <c r="E174" s="6">
        <v>-0.13769999999999999</v>
      </c>
      <c r="F174" s="6">
        <v>-0.2208</v>
      </c>
      <c r="G174" s="6">
        <v>-0.82879999999999998</v>
      </c>
    </row>
    <row r="175" spans="2:15" ht="15.5" x14ac:dyDescent="0.35">
      <c r="C175" t="s">
        <v>173</v>
      </c>
      <c r="D175" s="6">
        <v>6.2600000000000003E-2</v>
      </c>
      <c r="E175" s="6">
        <v>-5.8700000000000002E-2</v>
      </c>
      <c r="F175" s="6">
        <v>-7.6200000000000004E-2</v>
      </c>
      <c r="G175" s="6">
        <v>-0.40029999999999999</v>
      </c>
    </row>
    <row r="176" spans="2:15" ht="15.5" x14ac:dyDescent="0.35">
      <c r="C176" t="s">
        <v>174</v>
      </c>
      <c r="D176" s="6">
        <v>2.66</v>
      </c>
      <c r="E176" s="6">
        <v>-6.28</v>
      </c>
      <c r="F176" s="6">
        <v>-2.0499999999999998</v>
      </c>
      <c r="G176" s="6">
        <v>-10.029999999999999</v>
      </c>
    </row>
    <row r="177" spans="3:15" ht="15.5" x14ac:dyDescent="0.35">
      <c r="C177" t="s">
        <v>176</v>
      </c>
      <c r="D177" s="6">
        <v>1.88</v>
      </c>
      <c r="E177" s="6">
        <v>1.33</v>
      </c>
      <c r="F177" s="6">
        <v>1.17</v>
      </c>
      <c r="G177" s="6">
        <v>0.96</v>
      </c>
    </row>
    <row r="178" spans="3:15" ht="15.5" x14ac:dyDescent="0.35">
      <c r="C178" t="s">
        <v>177</v>
      </c>
      <c r="D178" s="6">
        <v>40.46</v>
      </c>
      <c r="E178" s="6">
        <v>37.54</v>
      </c>
      <c r="F178" s="6">
        <v>42.7</v>
      </c>
      <c r="G178" s="6">
        <v>52.14</v>
      </c>
    </row>
    <row r="179" spans="3:15" ht="15.5" x14ac:dyDescent="0.35">
      <c r="C179" t="s">
        <v>178</v>
      </c>
      <c r="D179" s="6">
        <v>1.88</v>
      </c>
      <c r="E179" s="6">
        <v>1.33</v>
      </c>
      <c r="F179" s="6">
        <v>1.17</v>
      </c>
      <c r="G179" s="6">
        <v>0.96</v>
      </c>
    </row>
    <row r="180" spans="3:15" ht="15.5" x14ac:dyDescent="0.35">
      <c r="C180" t="s">
        <v>179</v>
      </c>
      <c r="D180" s="6">
        <v>40.450000000000003</v>
      </c>
      <c r="E180" s="6">
        <v>37.520000000000003</v>
      </c>
      <c r="F180" s="6">
        <v>42.69</v>
      </c>
      <c r="G180" s="6">
        <v>52.13</v>
      </c>
    </row>
    <row r="181" spans="3:15" ht="15.5" x14ac:dyDescent="0.35">
      <c r="C181" t="s">
        <v>180</v>
      </c>
      <c r="D181" s="5">
        <v>169000000000</v>
      </c>
      <c r="E181" s="5">
        <v>169000000000</v>
      </c>
      <c r="F181" s="5">
        <v>170000000000</v>
      </c>
      <c r="G181" s="5">
        <v>170000000000</v>
      </c>
    </row>
    <row r="182" spans="3:15" ht="15.5" x14ac:dyDescent="0.35">
      <c r="C182" t="s">
        <v>181</v>
      </c>
      <c r="D182" s="5">
        <v>0</v>
      </c>
      <c r="E182" s="5">
        <v>0</v>
      </c>
      <c r="F182" s="5">
        <v>0</v>
      </c>
      <c r="G182" s="5">
        <v>0</v>
      </c>
    </row>
    <row r="183" spans="3:15" ht="15.5" x14ac:dyDescent="0.35">
      <c r="C183" t="s">
        <v>240</v>
      </c>
      <c r="D183" s="5">
        <v>44000000000</v>
      </c>
      <c r="E183" s="5">
        <v>41000000000</v>
      </c>
      <c r="F183" s="5">
        <v>47000000000</v>
      </c>
      <c r="G183" s="5">
        <v>57000000000</v>
      </c>
    </row>
    <row r="184" spans="3:15" ht="15.5" x14ac:dyDescent="0.35">
      <c r="C184" t="s">
        <v>24</v>
      </c>
      <c r="D184" s="5">
        <v>170000000000</v>
      </c>
      <c r="E184" s="5">
        <v>170000000000</v>
      </c>
      <c r="F184" s="5">
        <v>170000000000</v>
      </c>
      <c r="G184" s="5">
        <v>171000000000</v>
      </c>
    </row>
    <row r="185" spans="3:15" ht="15.5" x14ac:dyDescent="0.35">
      <c r="C185" t="s">
        <v>21</v>
      </c>
      <c r="D185" s="5">
        <v>170000000000</v>
      </c>
      <c r="E185" s="5">
        <v>170000000000</v>
      </c>
      <c r="F185" s="5">
        <v>170000000000</v>
      </c>
      <c r="G185" s="5">
        <v>170000000000</v>
      </c>
    </row>
    <row r="186" spans="3:15" ht="15.5" x14ac:dyDescent="0.35">
      <c r="C186" t="s">
        <v>183</v>
      </c>
      <c r="D186" s="5">
        <v>-110000000000</v>
      </c>
      <c r="E186" s="5">
        <v>-116000000000</v>
      </c>
      <c r="F186" s="5">
        <v>-112000000000</v>
      </c>
      <c r="G186" s="5">
        <v>-103000000000</v>
      </c>
    </row>
    <row r="187" spans="3:15" ht="15.5" x14ac:dyDescent="0.35">
      <c r="C187" t="s">
        <v>184</v>
      </c>
      <c r="D187" s="5">
        <v>-5000000000</v>
      </c>
      <c r="E187" s="5">
        <v>0</v>
      </c>
      <c r="F187" s="5">
        <v>2000000000</v>
      </c>
      <c r="G187" s="5">
        <v>-14000000000</v>
      </c>
    </row>
    <row r="188" spans="3:15" ht="15.5" x14ac:dyDescent="0.35">
      <c r="C188" t="s">
        <v>185</v>
      </c>
      <c r="G188" s="5">
        <v>0</v>
      </c>
    </row>
    <row r="189" spans="3:15" ht="15.5" x14ac:dyDescent="0.35">
      <c r="C189" t="s">
        <v>13</v>
      </c>
      <c r="D189" s="5">
        <v>-5000000000</v>
      </c>
      <c r="E189" s="5">
        <v>0</v>
      </c>
      <c r="F189" s="5">
        <v>2000000000</v>
      </c>
      <c r="G189" s="5">
        <v>-14000000000</v>
      </c>
    </row>
    <row r="190" spans="3:15" ht="15.5" x14ac:dyDescent="0.35">
      <c r="C190" t="s">
        <v>16</v>
      </c>
      <c r="D190" s="6">
        <v>-4.84</v>
      </c>
      <c r="E190" s="6">
        <v>0.03</v>
      </c>
      <c r="F190" s="6">
        <v>1.98</v>
      </c>
      <c r="G190" s="6">
        <v>-12.6</v>
      </c>
    </row>
    <row r="191" spans="3:15" ht="15.5" x14ac:dyDescent="0.35">
      <c r="C191" t="s">
        <v>48</v>
      </c>
      <c r="I191" s="6">
        <v>-61.76</v>
      </c>
      <c r="J191" s="6">
        <v>-17.71</v>
      </c>
      <c r="K191" s="6">
        <v>7.03</v>
      </c>
      <c r="L191" s="6">
        <v>4.47</v>
      </c>
      <c r="M191" s="6">
        <v>147670.79999999999</v>
      </c>
      <c r="N191" s="6">
        <v>-38454.33</v>
      </c>
      <c r="O191" s="6">
        <v>62971.29</v>
      </c>
    </row>
    <row r="192" spans="3:15" ht="15.5" x14ac:dyDescent="0.35">
      <c r="C192" t="s">
        <v>62</v>
      </c>
      <c r="I192" s="6">
        <v>-0.81</v>
      </c>
      <c r="J192" s="6">
        <v>-5.76</v>
      </c>
      <c r="K192" s="6">
        <v>66.290000000000006</v>
      </c>
      <c r="L192" s="6">
        <v>39.82</v>
      </c>
      <c r="M192" s="5">
        <v>0</v>
      </c>
      <c r="N192" s="5">
        <v>0</v>
      </c>
      <c r="O192" s="5">
        <v>0</v>
      </c>
    </row>
    <row r="193" spans="3:15" ht="15.5" x14ac:dyDescent="0.35">
      <c r="C193" t="s">
        <v>65</v>
      </c>
      <c r="I193" s="6">
        <v>0.33</v>
      </c>
      <c r="J193" s="6">
        <v>0.44</v>
      </c>
      <c r="K193" s="6">
        <v>1.54</v>
      </c>
      <c r="L193" s="6">
        <v>0.62</v>
      </c>
      <c r="M193" s="5">
        <v>0</v>
      </c>
      <c r="N193" s="5">
        <v>0</v>
      </c>
      <c r="O193" s="5">
        <v>0</v>
      </c>
    </row>
    <row r="194" spans="3:15" ht="15.5" x14ac:dyDescent="0.35">
      <c r="C194" t="s">
        <v>186</v>
      </c>
      <c r="I194" s="5">
        <v>-44710000000</v>
      </c>
      <c r="J194" s="5">
        <v>10870000000</v>
      </c>
      <c r="K194" s="5">
        <v>37500000000</v>
      </c>
      <c r="L194" s="5">
        <v>29750000000</v>
      </c>
      <c r="M194" s="5">
        <v>29220000000</v>
      </c>
      <c r="N194" s="5">
        <v>20840000000</v>
      </c>
      <c r="O194" s="5">
        <v>21510000000</v>
      </c>
    </row>
    <row r="195" spans="3:15" ht="15.5" x14ac:dyDescent="0.35">
      <c r="C195" t="s">
        <v>187</v>
      </c>
      <c r="I195" s="6">
        <v>-0.1898</v>
      </c>
      <c r="J195" s="6">
        <v>-4.7300000000000002E-2</v>
      </c>
      <c r="K195" s="6">
        <v>1.9E-2</v>
      </c>
      <c r="L195" s="6">
        <v>1.3000000000000001E-2</v>
      </c>
      <c r="M195" s="6">
        <v>1.11E-2</v>
      </c>
      <c r="N195" s="6">
        <v>-3.4000000000000002E-3</v>
      </c>
      <c r="O195" s="6">
        <v>6.4000000000000003E-3</v>
      </c>
    </row>
    <row r="196" spans="3:15" ht="15.5" x14ac:dyDescent="0.35">
      <c r="C196" t="s">
        <v>188</v>
      </c>
      <c r="I196" s="6">
        <v>-1.1845999999999999</v>
      </c>
      <c r="J196" s="6">
        <v>-0.15609999999999999</v>
      </c>
      <c r="K196" s="6">
        <v>5.3899999999999997E-2</v>
      </c>
      <c r="L196" s="6">
        <v>3.6699999999999997E-2</v>
      </c>
      <c r="M196" s="6">
        <v>0.12429999999999999</v>
      </c>
      <c r="N196" s="6">
        <v>-3.1899999999999998E-2</v>
      </c>
      <c r="O196" s="6">
        <v>5.0099999999999999E-2</v>
      </c>
    </row>
    <row r="197" spans="3:15" ht="15.5" x14ac:dyDescent="0.35">
      <c r="C197" t="s">
        <v>189</v>
      </c>
      <c r="I197" s="6">
        <v>-0.47090000000000004</v>
      </c>
      <c r="J197" s="6">
        <v>3.4000000000000002E-3</v>
      </c>
      <c r="K197" s="6">
        <v>0.17449999999999999</v>
      </c>
      <c r="L197" s="6">
        <v>0.19210000000000002</v>
      </c>
      <c r="M197" s="6">
        <v>0.35119999999999996</v>
      </c>
      <c r="N197" s="6">
        <v>0.31809999999999999</v>
      </c>
      <c r="O197" s="6">
        <v>1.0133000000000001</v>
      </c>
    </row>
    <row r="198" spans="3:15" ht="15.5" x14ac:dyDescent="0.35">
      <c r="C198" t="s">
        <v>190</v>
      </c>
      <c r="I198" s="6">
        <v>-2.88</v>
      </c>
      <c r="J198" s="6">
        <v>0.02</v>
      </c>
      <c r="K198" s="6">
        <v>1.73</v>
      </c>
      <c r="L198" s="6">
        <v>1.3</v>
      </c>
      <c r="M198" s="6">
        <v>1.19</v>
      </c>
      <c r="N198" s="6">
        <v>0.98</v>
      </c>
      <c r="O198" s="6">
        <v>1.22</v>
      </c>
    </row>
    <row r="199" spans="3:15" ht="15.5" x14ac:dyDescent="0.35">
      <c r="C199" t="s">
        <v>59</v>
      </c>
      <c r="I199" s="6">
        <v>0.96</v>
      </c>
      <c r="J199" s="6">
        <v>0.9</v>
      </c>
      <c r="K199" s="6">
        <v>3.57</v>
      </c>
      <c r="L199" s="6">
        <v>1.46</v>
      </c>
      <c r="M199" s="5">
        <v>0</v>
      </c>
      <c r="N199" s="5">
        <v>0</v>
      </c>
      <c r="O199" s="5">
        <v>0</v>
      </c>
    </row>
    <row r="200" spans="3:15" ht="15.5" x14ac:dyDescent="0.35">
      <c r="C200" t="s">
        <v>56</v>
      </c>
      <c r="I200" s="6">
        <v>52.14</v>
      </c>
      <c r="J200" s="6">
        <v>113.49</v>
      </c>
      <c r="K200" s="6">
        <v>130.56</v>
      </c>
      <c r="L200" s="6">
        <v>121.72</v>
      </c>
      <c r="M200" s="6">
        <v>1187646.1000000001</v>
      </c>
      <c r="N200" s="6">
        <v>1204402.54</v>
      </c>
      <c r="O200" s="6">
        <v>1255916.52</v>
      </c>
    </row>
    <row r="201" spans="3:15" ht="15.5" x14ac:dyDescent="0.35">
      <c r="C201" t="s">
        <v>191</v>
      </c>
      <c r="I201" s="6">
        <v>0.96</v>
      </c>
      <c r="J201" s="6">
        <v>0.9</v>
      </c>
      <c r="K201" s="6">
        <v>3.57</v>
      </c>
      <c r="L201" s="6">
        <v>1.46</v>
      </c>
      <c r="M201" s="5">
        <v>0</v>
      </c>
      <c r="N201" s="5">
        <v>0</v>
      </c>
      <c r="O201" s="5">
        <v>0</v>
      </c>
    </row>
    <row r="202" spans="3:15" ht="15.5" x14ac:dyDescent="0.35">
      <c r="C202" t="s">
        <v>192</v>
      </c>
      <c r="I202" s="6">
        <v>52.13</v>
      </c>
      <c r="J202" s="6">
        <v>113.47</v>
      </c>
      <c r="K202" s="6">
        <v>130.49</v>
      </c>
      <c r="L202" s="6">
        <v>121.64</v>
      </c>
      <c r="M202" s="6">
        <v>1171517.76</v>
      </c>
      <c r="N202" s="6">
        <v>1191952.3999999999</v>
      </c>
      <c r="O202" s="6">
        <v>1244279.83</v>
      </c>
    </row>
    <row r="203" spans="3:15" ht="15.5" x14ac:dyDescent="0.35">
      <c r="C203" t="s">
        <v>193</v>
      </c>
      <c r="I203" s="5">
        <v>170000000000</v>
      </c>
      <c r="J203" s="5">
        <v>172000000000</v>
      </c>
      <c r="K203" s="5">
        <v>171000000000</v>
      </c>
      <c r="L203" s="5">
        <v>141000000000</v>
      </c>
      <c r="M203" s="5">
        <v>139000000000</v>
      </c>
      <c r="N203" s="5">
        <v>141000000000</v>
      </c>
      <c r="O203" s="5">
        <v>147000000000</v>
      </c>
    </row>
    <row r="204" spans="3:15" ht="15.5" x14ac:dyDescent="0.35">
      <c r="C204" t="s">
        <v>194</v>
      </c>
      <c r="I204" s="5">
        <v>0</v>
      </c>
      <c r="J204" s="5">
        <v>3000000000</v>
      </c>
      <c r="K204" s="5">
        <v>7000000000</v>
      </c>
      <c r="L204" s="5">
        <v>13000000000</v>
      </c>
      <c r="M204" s="5">
        <v>18000000000</v>
      </c>
      <c r="N204" s="5">
        <v>20000000000</v>
      </c>
    </row>
    <row r="205" spans="3:15" ht="15.5" x14ac:dyDescent="0.35">
      <c r="C205" t="s">
        <v>26</v>
      </c>
      <c r="I205" s="5">
        <v>171000000000</v>
      </c>
      <c r="J205" s="5">
        <v>175000000000</v>
      </c>
      <c r="K205" s="5">
        <v>178000000000</v>
      </c>
      <c r="L205" s="5">
        <v>155000000000</v>
      </c>
      <c r="M205" s="5">
        <v>158000000000</v>
      </c>
      <c r="N205" s="5">
        <v>161000000000</v>
      </c>
      <c r="O205" s="5">
        <v>147000000000</v>
      </c>
    </row>
    <row r="206" spans="3:15" ht="15.5" x14ac:dyDescent="0.35">
      <c r="C206" t="s">
        <v>23</v>
      </c>
      <c r="I206" s="5">
        <v>170000000000</v>
      </c>
      <c r="J206" s="5">
        <v>175000000000</v>
      </c>
      <c r="K206" s="5">
        <v>176000000000</v>
      </c>
      <c r="L206" s="5">
        <v>124000000000</v>
      </c>
      <c r="M206" s="5">
        <v>154000000000</v>
      </c>
      <c r="N206" s="5">
        <v>153000000000</v>
      </c>
      <c r="O206" s="5">
        <v>144000000000</v>
      </c>
    </row>
    <row r="207" spans="3:15" ht="15.5" x14ac:dyDescent="0.35">
      <c r="C207" t="s">
        <v>195</v>
      </c>
      <c r="I207" s="5">
        <v>-103000000000</v>
      </c>
      <c r="J207" s="5">
        <v>-67000000000</v>
      </c>
      <c r="K207" s="5">
        <v>-46000000000</v>
      </c>
      <c r="L207" s="5">
        <v>16000000000</v>
      </c>
      <c r="M207" s="5">
        <v>-24000000000</v>
      </c>
      <c r="N207" s="5">
        <v>-21000000000</v>
      </c>
      <c r="O207" s="5">
        <v>-31000000000</v>
      </c>
    </row>
    <row r="208" spans="3:15" ht="15.5" x14ac:dyDescent="0.35">
      <c r="C208" t="s">
        <v>196</v>
      </c>
      <c r="I208" s="5">
        <v>-27000000000</v>
      </c>
      <c r="J208" s="5">
        <v>9000000000</v>
      </c>
      <c r="K208" s="5">
        <v>-14000000000</v>
      </c>
      <c r="L208" s="5">
        <v>-25000000000</v>
      </c>
      <c r="M208" s="5">
        <v>54000000000</v>
      </c>
      <c r="N208" s="5">
        <v>13000000000</v>
      </c>
      <c r="O208" s="5">
        <v>-25000000000</v>
      </c>
    </row>
    <row r="209" spans="2:15" ht="15.5" x14ac:dyDescent="0.35">
      <c r="C209" t="s">
        <v>197</v>
      </c>
      <c r="I209" s="5">
        <v>-2000000000</v>
      </c>
      <c r="J209" s="5">
        <v>-7000000000</v>
      </c>
      <c r="K209" s="5">
        <v>-8000000000</v>
      </c>
      <c r="L209" s="5">
        <v>-13000000000</v>
      </c>
      <c r="M209" s="5">
        <v>-9000000000</v>
      </c>
      <c r="N209" s="5">
        <v>-13000000000</v>
      </c>
      <c r="O209" s="5">
        <v>-1000000000</v>
      </c>
    </row>
    <row r="210" spans="2:15" ht="15.5" x14ac:dyDescent="0.35">
      <c r="C210" t="s">
        <v>15</v>
      </c>
      <c r="I210" s="5">
        <v>-28000000000</v>
      </c>
      <c r="J210" s="5">
        <v>2000000000</v>
      </c>
      <c r="K210" s="5">
        <v>-22000000000</v>
      </c>
      <c r="L210" s="5">
        <v>-38000000000</v>
      </c>
      <c r="M210" s="5">
        <v>45000000000</v>
      </c>
      <c r="N210" s="5">
        <v>0</v>
      </c>
      <c r="O210" s="5">
        <v>-26000000000</v>
      </c>
    </row>
    <row r="211" spans="2:15" ht="15.5" x14ac:dyDescent="0.35">
      <c r="C211" t="s">
        <v>17</v>
      </c>
      <c r="I211" s="6">
        <v>-25.62</v>
      </c>
      <c r="J211" s="6">
        <v>1.85</v>
      </c>
      <c r="K211" s="6">
        <v>-19.59</v>
      </c>
      <c r="L211" s="6">
        <v>-35.049999999999997</v>
      </c>
      <c r="M211" s="6">
        <v>2106362.89</v>
      </c>
      <c r="N211" s="6">
        <v>14751.47</v>
      </c>
      <c r="O211" s="6">
        <v>-1206885.28</v>
      </c>
    </row>
    <row r="213" spans="2:15" ht="15.5" x14ac:dyDescent="0.35">
      <c r="B213" t="s">
        <v>198</v>
      </c>
      <c r="C213" t="s">
        <v>199</v>
      </c>
      <c r="D213" s="5">
        <v>3000000000</v>
      </c>
      <c r="E213" s="5">
        <v>-6000000000</v>
      </c>
      <c r="F213" s="5">
        <v>-10000000000</v>
      </c>
      <c r="G213" s="5">
        <v>-47000000000</v>
      </c>
      <c r="H213" s="5">
        <v>-17000000000</v>
      </c>
      <c r="I213" s="5">
        <v>-68000000000</v>
      </c>
      <c r="J213" s="5">
        <v>-19000000000</v>
      </c>
      <c r="K213" s="5">
        <v>8000000000</v>
      </c>
      <c r="L213" s="5">
        <v>5000000000</v>
      </c>
      <c r="M213" s="5">
        <v>3000000000</v>
      </c>
      <c r="N213" s="5">
        <v>-817000000</v>
      </c>
      <c r="O213" s="5">
        <v>1000000000</v>
      </c>
    </row>
    <row r="214" spans="2:15" ht="15.5" x14ac:dyDescent="0.35">
      <c r="C214" t="s">
        <v>47</v>
      </c>
      <c r="D214" s="6">
        <v>2.92</v>
      </c>
      <c r="E214" s="6">
        <v>-5.17</v>
      </c>
      <c r="F214" s="6">
        <v>-9.43</v>
      </c>
      <c r="G214" s="6">
        <v>-43.21</v>
      </c>
      <c r="H214" s="6">
        <v>-15.57</v>
      </c>
      <c r="I214" s="6">
        <v>-61.76</v>
      </c>
      <c r="J214" s="6">
        <v>-17.71</v>
      </c>
      <c r="K214" s="6">
        <v>7.03</v>
      </c>
      <c r="L214" s="6">
        <v>4.47</v>
      </c>
      <c r="M214" s="6">
        <v>2.86</v>
      </c>
      <c r="N214" s="6">
        <v>-0.74</v>
      </c>
      <c r="O214" s="6">
        <v>1.22</v>
      </c>
    </row>
    <row r="215" spans="2:15" ht="15.5" x14ac:dyDescent="0.35">
      <c r="C215" t="s">
        <v>200</v>
      </c>
      <c r="D215" s="5">
        <v>42000000000</v>
      </c>
      <c r="E215" s="5">
        <v>5000000000</v>
      </c>
      <c r="F215" s="5">
        <v>30000000000</v>
      </c>
      <c r="G215" s="5">
        <v>37000000000</v>
      </c>
      <c r="H215" s="5">
        <v>103000000000</v>
      </c>
      <c r="I215" s="5">
        <v>167000000000</v>
      </c>
      <c r="J215" s="5">
        <v>256000000000</v>
      </c>
      <c r="K215" s="5">
        <v>332000000000</v>
      </c>
      <c r="L215" s="5">
        <v>316000000000</v>
      </c>
      <c r="M215" s="5">
        <v>308000000000</v>
      </c>
      <c r="N215" s="5">
        <v>296000000000</v>
      </c>
      <c r="O215" s="5">
        <v>178000000000</v>
      </c>
    </row>
    <row r="216" spans="2:15" ht="15.5" x14ac:dyDescent="0.35">
      <c r="C216" t="s">
        <v>201</v>
      </c>
      <c r="I216" s="6">
        <v>-3.21</v>
      </c>
    </row>
    <row r="217" spans="2:15" ht="15.5" x14ac:dyDescent="0.35">
      <c r="C217" t="s">
        <v>281</v>
      </c>
      <c r="I217" s="6">
        <v>-0.91</v>
      </c>
    </row>
    <row r="218" spans="2:15" ht="15.5" x14ac:dyDescent="0.35">
      <c r="C218" t="s">
        <v>202</v>
      </c>
      <c r="I218" s="6">
        <v>6.95</v>
      </c>
    </row>
    <row r="219" spans="2:15" ht="15.5" x14ac:dyDescent="0.35">
      <c r="C219" t="s">
        <v>282</v>
      </c>
      <c r="I219" s="6">
        <v>-1.0978000000000001</v>
      </c>
    </row>
    <row r="220" spans="2:15" ht="15.5" x14ac:dyDescent="0.35">
      <c r="C220" t="s">
        <v>283</v>
      </c>
      <c r="I220" s="6">
        <v>0.48</v>
      </c>
    </row>
    <row r="221" spans="2:15" ht="15.5" x14ac:dyDescent="0.35">
      <c r="C221" t="s">
        <v>203</v>
      </c>
      <c r="I221" s="6">
        <v>1.24</v>
      </c>
    </row>
    <row r="222" spans="2:15" ht="15.5" x14ac:dyDescent="0.35">
      <c r="C222" t="s">
        <v>284</v>
      </c>
      <c r="I222" s="6">
        <v>-3.16</v>
      </c>
    </row>
    <row r="223" spans="2:15" ht="15.5" x14ac:dyDescent="0.35">
      <c r="C223" t="s">
        <v>285</v>
      </c>
      <c r="I223" s="6">
        <v>-3.24</v>
      </c>
    </row>
    <row r="224" spans="2:15" ht="15.5" x14ac:dyDescent="0.35">
      <c r="C224" t="s">
        <v>286</v>
      </c>
      <c r="I224" s="6">
        <v>-4.09</v>
      </c>
    </row>
    <row r="225" spans="3:9" ht="15.5" x14ac:dyDescent="0.35">
      <c r="C225" t="s">
        <v>287</v>
      </c>
      <c r="I225" s="6">
        <v>-4.92</v>
      </c>
    </row>
    <row r="226" spans="3:9" ht="15.5" x14ac:dyDescent="0.35">
      <c r="C226" t="s">
        <v>289</v>
      </c>
      <c r="I226" s="6">
        <v>-0.01</v>
      </c>
    </row>
    <row r="227" spans="3:9" ht="15.5" x14ac:dyDescent="0.35">
      <c r="C227" t="s">
        <v>290</v>
      </c>
      <c r="I227" s="6">
        <v>-54.89</v>
      </c>
    </row>
    <row r="228" spans="3:9" ht="15.5" x14ac:dyDescent="0.35">
      <c r="C228" t="s">
        <v>204</v>
      </c>
      <c r="I228" s="6">
        <v>-15.57</v>
      </c>
    </row>
    <row r="229" spans="3:9" ht="15.5" x14ac:dyDescent="0.35">
      <c r="C229" t="s">
        <v>291</v>
      </c>
      <c r="I229" s="6">
        <v>104.14</v>
      </c>
    </row>
    <row r="230" spans="3:9" ht="15.5" x14ac:dyDescent="0.35">
      <c r="C230" t="s">
        <v>205</v>
      </c>
      <c r="D230" s="6">
        <v>0.1</v>
      </c>
    </row>
    <row r="231" spans="3:9" ht="15.5" x14ac:dyDescent="0.35">
      <c r="C231" t="s">
        <v>206</v>
      </c>
      <c r="I231" s="6">
        <v>40.46</v>
      </c>
    </row>
    <row r="232" spans="3:9" ht="15.5" x14ac:dyDescent="0.35">
      <c r="C232" t="s">
        <v>292</v>
      </c>
      <c r="I232" s="6">
        <v>-15.43</v>
      </c>
    </row>
    <row r="233" spans="3:9" ht="15.5" x14ac:dyDescent="0.35">
      <c r="C233" t="s">
        <v>207</v>
      </c>
      <c r="D233" s="6">
        <v>0.61</v>
      </c>
    </row>
    <row r="234" spans="3:9" ht="15.5" x14ac:dyDescent="0.35">
      <c r="C234" t="s">
        <v>208</v>
      </c>
      <c r="D234" s="6">
        <v>0.16</v>
      </c>
    </row>
    <row r="235" spans="3:9" ht="15.5" x14ac:dyDescent="0.35">
      <c r="C235" t="s">
        <v>293</v>
      </c>
      <c r="D235" s="6">
        <v>3.82</v>
      </c>
    </row>
    <row r="236" spans="3:9" ht="15.5" x14ac:dyDescent="0.35">
      <c r="C236" t="s">
        <v>294</v>
      </c>
      <c r="D236" s="6">
        <v>0.01</v>
      </c>
    </row>
    <row r="237" spans="3:9" ht="15.5" x14ac:dyDescent="0.35">
      <c r="C237" t="s">
        <v>209</v>
      </c>
      <c r="D237" s="6">
        <v>7.17</v>
      </c>
    </row>
    <row r="238" spans="3:9" ht="15.5" x14ac:dyDescent="0.35">
      <c r="C238" t="s">
        <v>295</v>
      </c>
      <c r="D238" s="6">
        <v>0.47</v>
      </c>
    </row>
    <row r="239" spans="3:9" ht="15.5" x14ac:dyDescent="0.35">
      <c r="C239" t="s">
        <v>210</v>
      </c>
      <c r="D239" s="6">
        <v>8.17</v>
      </c>
    </row>
    <row r="240" spans="3:9" ht="15.5" x14ac:dyDescent="0.35">
      <c r="C240" t="s">
        <v>296</v>
      </c>
      <c r="I240" s="6">
        <v>-5.03</v>
      </c>
    </row>
    <row r="241" spans="3:9" ht="15.5" x14ac:dyDescent="0.35">
      <c r="C241" t="s">
        <v>13</v>
      </c>
      <c r="D241" s="5">
        <v>-5000000000</v>
      </c>
    </row>
    <row r="242" spans="3:9" ht="15.5" x14ac:dyDescent="0.35">
      <c r="C242" t="s">
        <v>211</v>
      </c>
      <c r="I242" s="6">
        <v>-3.63</v>
      </c>
    </row>
    <row r="243" spans="3:9" ht="15.5" x14ac:dyDescent="0.35">
      <c r="C243" t="s">
        <v>212</v>
      </c>
      <c r="I243" s="6">
        <v>-0.16600000000000001</v>
      </c>
    </row>
    <row r="244" spans="3:9" ht="15.5" x14ac:dyDescent="0.35">
      <c r="C244" t="s">
        <v>213</v>
      </c>
      <c r="I244" s="6">
        <v>-1.3569</v>
      </c>
    </row>
    <row r="245" spans="3:9" ht="15.5" x14ac:dyDescent="0.35">
      <c r="C245" t="s">
        <v>214</v>
      </c>
      <c r="I245" s="6">
        <v>-0.66790000000000005</v>
      </c>
    </row>
    <row r="246" spans="3:9" ht="15.5" x14ac:dyDescent="0.35">
      <c r="C246" t="s">
        <v>297</v>
      </c>
      <c r="I246" s="6">
        <v>-0.27949999999999997</v>
      </c>
    </row>
    <row r="247" spans="3:9" ht="15.5" x14ac:dyDescent="0.35">
      <c r="C247" t="s">
        <v>215</v>
      </c>
      <c r="D247" s="6">
        <v>31.57</v>
      </c>
    </row>
    <row r="248" spans="3:9" ht="15.5" x14ac:dyDescent="0.35">
      <c r="C248" t="s">
        <v>216</v>
      </c>
      <c r="D248" s="6">
        <v>361.51</v>
      </c>
    </row>
    <row r="249" spans="3:9" ht="15.5" x14ac:dyDescent="0.35">
      <c r="C249" t="s">
        <v>217</v>
      </c>
      <c r="D249" s="6">
        <v>203.58</v>
      </c>
    </row>
    <row r="250" spans="3:9" ht="15.5" x14ac:dyDescent="0.35">
      <c r="C250" t="s">
        <v>218</v>
      </c>
      <c r="D250" s="6">
        <v>189.5</v>
      </c>
    </row>
    <row r="251" spans="3:9" ht="15.5" x14ac:dyDescent="0.35">
      <c r="C251" t="s">
        <v>219</v>
      </c>
      <c r="D251" s="6">
        <v>2.88</v>
      </c>
    </row>
    <row r="252" spans="3:9" ht="15.5" x14ac:dyDescent="0.35">
      <c r="C252" t="s">
        <v>298</v>
      </c>
      <c r="I252" s="6">
        <v>0.32</v>
      </c>
    </row>
    <row r="253" spans="3:9" ht="15.5" x14ac:dyDescent="0.35">
      <c r="C253" t="s">
        <v>299</v>
      </c>
      <c r="I253" s="6">
        <v>0.81</v>
      </c>
    </row>
    <row r="254" spans="3:9" ht="15.5" x14ac:dyDescent="0.35">
      <c r="C254" t="s">
        <v>43</v>
      </c>
      <c r="I254" s="5">
        <v>55000000000</v>
      </c>
    </row>
    <row r="255" spans="3:9" ht="15.5" x14ac:dyDescent="0.35">
      <c r="C255" t="s">
        <v>220</v>
      </c>
      <c r="I255" s="5">
        <v>225000000000</v>
      </c>
    </row>
    <row r="256" spans="3:9" ht="15.5" x14ac:dyDescent="0.35">
      <c r="C256" t="s">
        <v>221</v>
      </c>
      <c r="I256" s="5">
        <v>1100000000</v>
      </c>
    </row>
    <row r="257" spans="3:9" ht="15.5" x14ac:dyDescent="0.35">
      <c r="C257" t="s">
        <v>222</v>
      </c>
      <c r="I257" s="6">
        <v>0.4153</v>
      </c>
    </row>
    <row r="258" spans="3:9" ht="15.5" x14ac:dyDescent="0.35">
      <c r="C258" t="s">
        <v>223</v>
      </c>
      <c r="D258" s="6">
        <v>0.2792</v>
      </c>
    </row>
    <row r="259" spans="3:9" ht="15.5" x14ac:dyDescent="0.35">
      <c r="C259" t="s">
        <v>224</v>
      </c>
      <c r="D259" s="6">
        <v>0.1215</v>
      </c>
    </row>
    <row r="260" spans="3:9" ht="15.5" x14ac:dyDescent="0.35">
      <c r="C260" t="s">
        <v>225</v>
      </c>
      <c r="D260" s="6">
        <v>7.5800000000000006E-2</v>
      </c>
    </row>
    <row r="261" spans="3:9" ht="15.5" x14ac:dyDescent="0.35">
      <c r="C261" t="s">
        <v>226</v>
      </c>
      <c r="D261" s="6">
        <v>0.3513</v>
      </c>
    </row>
    <row r="262" spans="3:9" ht="15.5" x14ac:dyDescent="0.35">
      <c r="C262" t="s">
        <v>227</v>
      </c>
      <c r="D262" s="6">
        <v>3.2648000000000001</v>
      </c>
    </row>
    <row r="263" spans="3:9" ht="15.5" x14ac:dyDescent="0.35">
      <c r="C263" t="s">
        <v>228</v>
      </c>
      <c r="D263" s="6">
        <v>1.296</v>
      </c>
    </row>
    <row r="264" spans="3:9" ht="15.5" x14ac:dyDescent="0.35">
      <c r="C264" t="s">
        <v>229</v>
      </c>
      <c r="I264" s="5">
        <v>3</v>
      </c>
    </row>
    <row r="265" spans="3:9" ht="15.5" x14ac:dyDescent="0.35">
      <c r="C265" t="s">
        <v>230</v>
      </c>
      <c r="I265" s="6">
        <v>0.37</v>
      </c>
    </row>
    <row r="266" spans="3:9" ht="15.5" x14ac:dyDescent="0.35">
      <c r="C266" t="s">
        <v>231</v>
      </c>
      <c r="I266" s="6">
        <v>0.03</v>
      </c>
    </row>
    <row r="267" spans="3:9" ht="15.5" x14ac:dyDescent="0.35">
      <c r="C267" t="s">
        <v>233</v>
      </c>
      <c r="I267" s="6">
        <v>0.28000000000000003</v>
      </c>
    </row>
    <row r="268" spans="3:9" ht="15.5" x14ac:dyDescent="0.35">
      <c r="C268" t="s">
        <v>234</v>
      </c>
      <c r="I268" s="6">
        <v>0.76</v>
      </c>
    </row>
    <row r="269" spans="3:9" ht="15.5" x14ac:dyDescent="0.35">
      <c r="C269" t="s">
        <v>235</v>
      </c>
      <c r="I269" s="6">
        <v>0.49</v>
      </c>
    </row>
    <row r="270" spans="3:9" ht="15.5" x14ac:dyDescent="0.35">
      <c r="C270" t="s">
        <v>236</v>
      </c>
      <c r="I270" s="6">
        <v>0.36</v>
      </c>
    </row>
    <row r="271" spans="3:9" ht="15.5" x14ac:dyDescent="0.35">
      <c r="C271" t="s">
        <v>300</v>
      </c>
      <c r="I271" s="5">
        <v>114000000000</v>
      </c>
    </row>
    <row r="272" spans="3:9" ht="15.5" x14ac:dyDescent="0.35">
      <c r="C272" t="s">
        <v>301</v>
      </c>
      <c r="I272" s="5">
        <v>17000000000</v>
      </c>
    </row>
    <row r="273" spans="3:9" ht="15.5" x14ac:dyDescent="0.35">
      <c r="C273" t="s">
        <v>302</v>
      </c>
      <c r="I273" s="5">
        <v>-46000000000</v>
      </c>
    </row>
    <row r="274" spans="3:9" ht="15.5" x14ac:dyDescent="0.35">
      <c r="C274" t="s">
        <v>303</v>
      </c>
      <c r="I274" s="5">
        <v>-60000000000</v>
      </c>
    </row>
    <row r="275" spans="3:9" ht="15.5" x14ac:dyDescent="0.35">
      <c r="C275" t="s">
        <v>237</v>
      </c>
      <c r="D275" s="5">
        <v>0</v>
      </c>
    </row>
    <row r="276" spans="3:9" ht="15.5" x14ac:dyDescent="0.35">
      <c r="C276" t="s">
        <v>238</v>
      </c>
      <c r="D276" s="5">
        <v>363000000000</v>
      </c>
    </row>
    <row r="277" spans="3:9" ht="15.5" x14ac:dyDescent="0.35">
      <c r="C277" t="s">
        <v>239</v>
      </c>
      <c r="D277" s="5">
        <v>319000000000</v>
      </c>
    </row>
    <row r="278" spans="3:9" ht="15.5" x14ac:dyDescent="0.35">
      <c r="C278" t="s">
        <v>183</v>
      </c>
      <c r="D278" s="5">
        <v>-110000000000</v>
      </c>
    </row>
    <row r="279" spans="3:9" ht="15.5" x14ac:dyDescent="0.35">
      <c r="C279" t="s">
        <v>182</v>
      </c>
      <c r="I279" s="5">
        <v>44000000000</v>
      </c>
    </row>
    <row r="280" spans="3:9" ht="15.5" x14ac:dyDescent="0.35">
      <c r="C280" t="s">
        <v>181</v>
      </c>
      <c r="D280" s="5">
        <v>0</v>
      </c>
    </row>
    <row r="281" spans="3:9" ht="15.5" x14ac:dyDescent="0.35">
      <c r="C281" t="s">
        <v>180</v>
      </c>
      <c r="D281" s="5">
        <v>169000000000</v>
      </c>
    </row>
    <row r="282" spans="3:9" ht="15.5" x14ac:dyDescent="0.35">
      <c r="C282" t="s">
        <v>24</v>
      </c>
      <c r="D282" s="5">
        <v>170000000000</v>
      </c>
    </row>
    <row r="283" spans="3:9" ht="15.5" x14ac:dyDescent="0.35">
      <c r="C283" t="s">
        <v>21</v>
      </c>
      <c r="D283" s="5">
        <v>170000000000</v>
      </c>
    </row>
    <row r="284" spans="3:9" ht="15.5" x14ac:dyDescent="0.35">
      <c r="C284" t="s">
        <v>240</v>
      </c>
      <c r="I284" s="5">
        <v>44000000000</v>
      </c>
    </row>
    <row r="285" spans="3:9" ht="15.5" x14ac:dyDescent="0.35">
      <c r="C285" t="s">
        <v>304</v>
      </c>
      <c r="I285" s="5">
        <v>-17000000000</v>
      </c>
    </row>
    <row r="286" spans="3:9" ht="15.5" x14ac:dyDescent="0.35">
      <c r="C286" t="s">
        <v>305</v>
      </c>
      <c r="I286" s="5">
        <v>0</v>
      </c>
    </row>
    <row r="287" spans="3:9" ht="15.5" x14ac:dyDescent="0.35">
      <c r="C287" t="s">
        <v>306</v>
      </c>
      <c r="I287" s="5">
        <v>17000000000</v>
      </c>
    </row>
    <row r="288" spans="3:9" ht="15.5" x14ac:dyDescent="0.35">
      <c r="C288" t="s">
        <v>307</v>
      </c>
      <c r="I288" s="5">
        <v>0</v>
      </c>
    </row>
    <row r="289" spans="3:9" ht="15.5" x14ac:dyDescent="0.35">
      <c r="C289" t="s">
        <v>308</v>
      </c>
      <c r="I289" s="5">
        <v>-17000000000</v>
      </c>
    </row>
  </sheetData>
  <pageMargins left="0.7" right="0.7" top="0.75" bottom="0.75" header="0.3" footer="0.3"/>
  <ignoredErrors>
    <ignoredError sqref="A1:O290" numberStoredAsText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P29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864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865</v>
      </c>
      <c r="D2" s="2" vm="160">
        <f ca="1">IFERROR(_xlfn.STOCKHISTORY("XIDX:" &amp; $C$1, D3, , 0, 0, 1), "Libur")</f>
        <v>33</v>
      </c>
      <c r="E2" s="2" vm="161">
        <f ca="1">IFERROR(_xlfn.STOCKHISTORY("XIDX:" &amp; $C$1, E3, , 0, 0, 1), "Libur")</f>
        <v>15</v>
      </c>
      <c r="H2" s="2" vm="161">
        <f ca="1">IFERROR(INDEX(D2:G2,COUNT(D2:G2)),"")</f>
        <v>15</v>
      </c>
      <c r="I2" s="2" t="str">
        <f t="shared" ref="I2:P2" ca="1" si="0">IFERROR(_xlfn.STOCKHISTORY("XIDX:" &amp; $C$1, I1, , 0, 0, 1), "Libur")</f>
        <v>Libur</v>
      </c>
      <c r="J2" s="2" t="str">
        <f t="shared" ca="1" si="0"/>
        <v>Libur</v>
      </c>
      <c r="K2" s="2" vm="9">
        <f t="shared" ca="1" si="0"/>
        <v>50</v>
      </c>
      <c r="L2" s="2" vm="162">
        <f t="shared" ca="1" si="0"/>
        <v>74</v>
      </c>
      <c r="M2" s="2" vm="26">
        <f t="shared" ca="1" si="0"/>
        <v>160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</row>
    <row r="3" spans="1:1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6" ht="15.5" x14ac:dyDescent="0.35">
      <c r="B4" t="s">
        <v>5</v>
      </c>
      <c r="C4" t="s">
        <v>6</v>
      </c>
      <c r="D4" s="2">
        <f>IFERROR(INDEX(D51:D500,MATCH($C$4,$C$51:$C$500,0)),"")</f>
        <v>274962440328</v>
      </c>
      <c r="E4" s="2">
        <f>IFERROR(INDEX(E51:E500,MATCH($C$4,$C$51:$C$500,0)),"")</f>
        <v>287755832976</v>
      </c>
      <c r="H4" s="2">
        <f>IFERROR(SUM(D4:G4)*(4/MAX(1,COUNT(D4:G4))),"")</f>
        <v>1125436546608</v>
      </c>
      <c r="I4" s="2">
        <f t="shared" ref="I4:P4" si="1">IFERROR(INDEX(I51:I500,MATCH($C$4,$C$51:$C$500,0)),"")</f>
        <v>1011900895118</v>
      </c>
      <c r="J4" s="2">
        <f t="shared" si="1"/>
        <v>572921229505</v>
      </c>
      <c r="K4" s="2">
        <f t="shared" si="1"/>
        <v>907226175158</v>
      </c>
      <c r="L4" s="2">
        <f t="shared" si="1"/>
        <v>4390077670408</v>
      </c>
      <c r="M4" s="2">
        <f t="shared" si="1"/>
        <v>6234855968339</v>
      </c>
      <c r="N4" s="2">
        <f t="shared" si="1"/>
        <v>3031488092499</v>
      </c>
      <c r="O4" s="2">
        <f t="shared" si="1"/>
        <v>2809000828842</v>
      </c>
      <c r="P4" s="2">
        <f t="shared" si="1"/>
        <v>2909556473044</v>
      </c>
    </row>
    <row r="5" spans="1:16" ht="15.5" x14ac:dyDescent="0.35">
      <c r="B5" t="s">
        <v>7</v>
      </c>
      <c r="C5" t="s">
        <v>8</v>
      </c>
      <c r="D5" s="2">
        <f>IFERROR(INDEX(D51:D500,MATCH($C$5,$C$51:$C$500,0)),"")</f>
        <v>-6747462799</v>
      </c>
      <c r="E5" s="2">
        <f>IFERROR(INDEX(E51:E500,MATCH($C$5,$C$51:$C$500,0)),"")</f>
        <v>142231920413</v>
      </c>
      <c r="H5" s="2">
        <f>IFERROR(SUM(D5:G5)*(4/MAX(1,COUNT(D5:G5))),"")</f>
        <v>270968915228</v>
      </c>
      <c r="I5" s="2">
        <f t="shared" ref="I5:P5" si="2">IFERROR(INDEX(I51:I500,MATCH($C$5,$C$51:$C$500,0)),"")</f>
        <v>-169925930301</v>
      </c>
      <c r="J5" s="2">
        <f t="shared" si="2"/>
        <v>-500282055697</v>
      </c>
      <c r="K5" s="2">
        <f t="shared" si="2"/>
        <v>-873591275868</v>
      </c>
      <c r="L5" s="2">
        <f t="shared" si="2"/>
        <v>-306094506220</v>
      </c>
      <c r="M5" s="2">
        <f t="shared" si="2"/>
        <v>256072260110</v>
      </c>
      <c r="N5" s="2">
        <f t="shared" si="2"/>
        <v>125663292210</v>
      </c>
      <c r="O5" s="2">
        <f t="shared" si="2"/>
        <v>105413866295</v>
      </c>
      <c r="P5" s="2">
        <f t="shared" si="2"/>
        <v>70695391610</v>
      </c>
    </row>
    <row r="6" spans="1:16" ht="15.5" x14ac:dyDescent="0.35">
      <c r="B6" t="s">
        <v>9</v>
      </c>
      <c r="C6" t="s">
        <v>10</v>
      </c>
      <c r="D6" s="2">
        <f>IFERROR(INDEX(D51:D500,MATCH($C$6,$C$51:$C$500,0)),"")</f>
        <v>712349504668</v>
      </c>
      <c r="E6" s="2">
        <f>IFERROR(INDEX(E51:E500,MATCH($C$6,$C$51:$C$500,0)),"")</f>
        <v>701638807447</v>
      </c>
      <c r="H6" s="2">
        <f>IFERROR(INDEX(D6:G6,COUNT(D6:G6)),"")</f>
        <v>701638807447</v>
      </c>
      <c r="I6" s="2">
        <f t="shared" ref="I6:P6" si="3">IFERROR(INDEX(I51:I500,MATCH($C$6,$C$51:$C$500,0)),"")</f>
        <v>502100903298</v>
      </c>
      <c r="J6" s="2">
        <f t="shared" si="3"/>
        <v>693323753011</v>
      </c>
      <c r="K6" s="2">
        <f t="shared" si="3"/>
        <v>1218194707760</v>
      </c>
      <c r="L6" s="2">
        <f t="shared" si="3"/>
        <v>2097151525590</v>
      </c>
      <c r="M6" s="2">
        <f t="shared" si="3"/>
        <v>2416115217142</v>
      </c>
      <c r="N6" s="2">
        <f t="shared" si="3"/>
        <v>930501271427</v>
      </c>
      <c r="O6" s="2">
        <f t="shared" si="3"/>
        <v>785323575190</v>
      </c>
      <c r="P6" s="2">
        <f t="shared" si="3"/>
        <v>665457007410</v>
      </c>
    </row>
    <row r="7" spans="1:16" ht="15.5" x14ac:dyDescent="0.35">
      <c r="B7" t="s">
        <v>11</v>
      </c>
      <c r="C7" t="s">
        <v>12</v>
      </c>
      <c r="D7" s="3">
        <f>IFERROR(INDEX(D51:D500,MATCH($C$7,$C$51:$C$500,0))/1000000000,"")</f>
        <v>29.42</v>
      </c>
      <c r="E7" s="3">
        <f>IFERROR(INDEX(E51:E500,MATCH($C$7,$C$51:$C$500,0))/1000000000,"")</f>
        <v>29.42</v>
      </c>
      <c r="H7" s="3">
        <f>IFERROR(INDEX(D7:G7,COUNT(D7:G7)),"")</f>
        <v>29.42</v>
      </c>
      <c r="I7" s="3">
        <f t="shared" ref="I7:P7" si="4">IFERROR(INDEX(I51:I500,MATCH($C$7,$C$51:$C$500,0))/1000000000,"")</f>
        <v>29.42</v>
      </c>
      <c r="J7" s="3">
        <f t="shared" si="4"/>
        <v>29.42</v>
      </c>
      <c r="K7" s="3">
        <f t="shared" si="4"/>
        <v>29.42</v>
      </c>
      <c r="L7" s="3">
        <f t="shared" si="4"/>
        <v>29.42</v>
      </c>
      <c r="M7" s="3">
        <f t="shared" si="4"/>
        <v>29.42</v>
      </c>
      <c r="N7" s="3">
        <f t="shared" si="4"/>
        <v>0</v>
      </c>
      <c r="O7" s="3">
        <f t="shared" si="4"/>
        <v>0</v>
      </c>
      <c r="P7" s="3">
        <f t="shared" si="4"/>
        <v>0</v>
      </c>
    </row>
    <row r="8" spans="1:1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-1000000000</v>
      </c>
      <c r="E8" s="2">
        <f>IFERROR(INDEX(E51:E500,MATCH("Free cash flow (Quarter)",$C$51:$C$500,0)),"")</f>
        <v>1000000000</v>
      </c>
      <c r="H8" s="2">
        <f>IFERROR(INDEX(D8:G8,COUNT(D8:G8)),"")</f>
        <v>1000000000</v>
      </c>
      <c r="I8" s="2">
        <f t="shared" ref="I8:P8" si="5">IFERROR(INDEX(I51:I500,MATCH($C$8,$C$51:$C$500,0)),"")</f>
        <v>4000000000</v>
      </c>
      <c r="J8" s="2">
        <f t="shared" si="5"/>
        <v>-33000000000</v>
      </c>
      <c r="K8" s="2">
        <f t="shared" si="5"/>
        <v>44000000000</v>
      </c>
      <c r="L8" s="2">
        <f t="shared" si="5"/>
        <v>-1367000000000</v>
      </c>
      <c r="M8" s="2">
        <f t="shared" si="5"/>
        <v>-717000000000</v>
      </c>
      <c r="N8" s="2">
        <f t="shared" si="5"/>
        <v>-246000000000</v>
      </c>
      <c r="O8" s="2">
        <f t="shared" si="5"/>
        <v>-349000000000</v>
      </c>
      <c r="P8" s="2">
        <f t="shared" si="5"/>
        <v>-196000000000</v>
      </c>
    </row>
    <row r="9" spans="1:16" ht="15.5" x14ac:dyDescent="0.35">
      <c r="A9" t="s">
        <v>16</v>
      </c>
      <c r="C9" t="s">
        <v>17</v>
      </c>
      <c r="D9" s="3">
        <f>IFERROR(INDEX(D51:D500,MATCH("Free cash flow per share (Quarter)",$C$51:$C$500,0)),"")</f>
        <v>-0.03</v>
      </c>
      <c r="E9" s="3">
        <f>IFERROR(INDEX(E51:E500,MATCH("Free cash flow per share (Quarter)",$C$51:$C$500,0)),"")</f>
        <v>0.03</v>
      </c>
      <c r="H9" s="3">
        <f>IFERROR(INDEX(D9:G9,COUNT(D9:G9)),"")</f>
        <v>0.03</v>
      </c>
      <c r="I9" s="3">
        <f t="shared" ref="I9:P9" si="6">IFERROR(INDEX(I51:I500,MATCH($C$9,$C$51:$C$500,0)),"")</f>
        <v>0.14000000000000001</v>
      </c>
      <c r="J9" s="3">
        <f t="shared" si="6"/>
        <v>-1.1299999999999999</v>
      </c>
      <c r="K9" s="3">
        <f t="shared" si="6"/>
        <v>1.48</v>
      </c>
      <c r="L9" s="3">
        <f t="shared" si="6"/>
        <v>-46.45</v>
      </c>
      <c r="M9" s="3">
        <f t="shared" si="6"/>
        <v>-24.39</v>
      </c>
      <c r="N9" s="3">
        <f t="shared" si="6"/>
        <v>-614248.30000000005</v>
      </c>
      <c r="O9" s="3">
        <f t="shared" si="6"/>
        <v>-6987046.4900000002</v>
      </c>
      <c r="P9" s="3">
        <f t="shared" si="6"/>
        <v>-3924236.74</v>
      </c>
    </row>
    <row r="10" spans="1:16" ht="15.5" x14ac:dyDescent="0.35">
      <c r="C10" t="s">
        <v>18</v>
      </c>
      <c r="D10" s="3">
        <f ca="1">IFERROR(IF(D9=0,"",D2/D9),"")</f>
        <v>-1100</v>
      </c>
      <c r="E10" s="3">
        <f ca="1">IFERROR(IF(E9=0,"",E2/E9),"")</f>
        <v>500</v>
      </c>
      <c r="I10" s="3" t="str">
        <f t="shared" ref="I10:P10" ca="1" si="7">IFERROR(IF(I9=0,"",I2/I9),"")</f>
        <v/>
      </c>
      <c r="J10" s="3" t="str">
        <f t="shared" ca="1" si="7"/>
        <v/>
      </c>
      <c r="K10" s="3">
        <f t="shared" ca="1" si="7"/>
        <v>33.783783783783782</v>
      </c>
      <c r="L10" s="3">
        <f t="shared" ca="1" si="7"/>
        <v>-1.5931108719052745</v>
      </c>
      <c r="M10" s="3">
        <f t="shared" ca="1" si="7"/>
        <v>-6.5600656006560065</v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</row>
    <row r="11" spans="1:16" ht="15.5" x14ac:dyDescent="0.35">
      <c r="B11" t="s">
        <v>19</v>
      </c>
      <c r="C11" t="s">
        <v>20</v>
      </c>
      <c r="D11" s="2">
        <f>IFERROR(INDEX(D51:D500,MATCH($C$11,$C$51:$C$500,0)),"")</f>
        <v>4205895334</v>
      </c>
      <c r="E11" s="2">
        <f>IFERROR(INDEX(E51:E500,MATCH($C$11,$C$51:$C$500,0)),"")</f>
        <v>5755889131</v>
      </c>
      <c r="H11" s="2">
        <f>IFERROR(INDEX(D11:G11,COUNT(D11:G11)),"")</f>
        <v>5755889131</v>
      </c>
      <c r="I11" s="2">
        <f t="shared" ref="I11:P11" si="8">IFERROR(INDEX(I51:I500,MATCH($C$11,$C$51:$C$500,0)),"")</f>
        <v>6037308613</v>
      </c>
      <c r="J11" s="2">
        <f t="shared" si="8"/>
        <v>7160912785</v>
      </c>
      <c r="K11" s="2">
        <f t="shared" si="8"/>
        <v>28002933314</v>
      </c>
      <c r="L11" s="2">
        <f t="shared" si="8"/>
        <v>171154933157</v>
      </c>
      <c r="M11" s="2">
        <f t="shared" si="8"/>
        <v>305059069611</v>
      </c>
      <c r="N11" s="2">
        <f t="shared" si="8"/>
        <v>74632900780</v>
      </c>
      <c r="O11" s="2">
        <f t="shared" si="8"/>
        <v>101579778636</v>
      </c>
      <c r="P11" s="2">
        <f t="shared" si="8"/>
        <v>65852981328</v>
      </c>
    </row>
    <row r="12" spans="1:1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1887000000000</v>
      </c>
      <c r="E12" s="2">
        <f>IFERROR(INDEX(E51:E500,MATCH("Net Debt (Quarter)",$C$51:$C$500,0)),"")</f>
        <v>1903000000000</v>
      </c>
      <c r="H12" s="2">
        <f>IFERROR(INDEX(D12:G12,COUNT(D12:G12)),"")</f>
        <v>1903000000000</v>
      </c>
      <c r="I12" s="2">
        <f t="shared" ref="I12:P12" si="9">IFERROR(INDEX(I51:I500,MATCH($C$12,$C$51:$C$500,0)),"")</f>
        <v>2854000000000</v>
      </c>
      <c r="J12" s="2">
        <f t="shared" si="9"/>
        <v>2871000000000</v>
      </c>
      <c r="K12" s="2">
        <f t="shared" si="9"/>
        <v>2787000000000</v>
      </c>
      <c r="L12" s="2">
        <f t="shared" si="9"/>
        <v>2718000000000</v>
      </c>
      <c r="M12" s="2">
        <f t="shared" si="9"/>
        <v>1100000000000</v>
      </c>
      <c r="N12" s="2">
        <f t="shared" si="9"/>
        <v>1096000000000</v>
      </c>
      <c r="O12" s="2">
        <f t="shared" si="9"/>
        <v>860000000000</v>
      </c>
      <c r="P12" s="2">
        <f t="shared" si="9"/>
        <v>549000000000</v>
      </c>
    </row>
    <row r="13" spans="1:1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1891000000000</v>
      </c>
      <c r="E13" s="2">
        <f>IFERROR(INDEX(E51:E500,MATCH("Total Debt (Quarter)",$C$51:$C$500,0)),"")</f>
        <v>1909000000000</v>
      </c>
      <c r="H13" s="2">
        <f>IFERROR(INDEX(D13:G13,COUNT(D13:G13)),"")</f>
        <v>1909000000000</v>
      </c>
      <c r="I13" s="2">
        <f t="shared" ref="I13:P13" si="10">IFERROR(INDEX(I51:I500,MATCH($C$13,$C$51:$C$500,0)),"")</f>
        <v>2860000000000</v>
      </c>
      <c r="J13" s="2">
        <f t="shared" si="10"/>
        <v>2878000000000</v>
      </c>
      <c r="K13" s="2">
        <f t="shared" si="10"/>
        <v>2815000000000</v>
      </c>
      <c r="L13" s="2">
        <f t="shared" si="10"/>
        <v>2889000000000</v>
      </c>
      <c r="M13" s="2">
        <f t="shared" si="10"/>
        <v>1405000000000</v>
      </c>
      <c r="N13" s="2">
        <f t="shared" si="10"/>
        <v>1170000000000</v>
      </c>
      <c r="O13" s="2">
        <f t="shared" si="10"/>
        <v>961000000000</v>
      </c>
      <c r="P13" s="2">
        <f t="shared" si="10"/>
        <v>615000000000</v>
      </c>
    </row>
    <row r="14" spans="1:16" ht="15.5" x14ac:dyDescent="0.35">
      <c r="C14" t="s">
        <v>27</v>
      </c>
      <c r="D14" s="2">
        <f>IFERROR(INDEX(D51:D500,MATCH($C$14,$C$51:$C$500,0)),"")</f>
        <v>151502940162</v>
      </c>
      <c r="E14" s="2">
        <f>IFERROR(INDEX(E51:E500,MATCH($C$14,$C$51:$C$500,0)),"")</f>
        <v>-151502940162</v>
      </c>
      <c r="H14" s="2">
        <f>IFERROR(SUM(D14:G14)*(4/MAX(1,COUNT(D14:G14))),"")</f>
        <v>0</v>
      </c>
      <c r="I14" s="2">
        <f t="shared" ref="I14:P14" si="11">IFERROR(INDEX(I51:I500,MATCH($C$14,$C$51:$C$500,0)),"")</f>
        <v>0</v>
      </c>
      <c r="J14" s="2">
        <f t="shared" si="11"/>
        <v>0</v>
      </c>
      <c r="K14" s="2">
        <f t="shared" si="11"/>
        <v>0</v>
      </c>
      <c r="L14" s="2">
        <f t="shared" si="11"/>
        <v>0</v>
      </c>
      <c r="M14" s="2">
        <f t="shared" si="11"/>
        <v>0</v>
      </c>
      <c r="N14" s="2">
        <f t="shared" si="11"/>
        <v>0</v>
      </c>
      <c r="O14" s="2">
        <f t="shared" si="11"/>
        <v>0</v>
      </c>
      <c r="P14" s="2">
        <f t="shared" si="11"/>
        <v>0</v>
      </c>
    </row>
    <row r="15" spans="1:16" ht="15.5" x14ac:dyDescent="0.35">
      <c r="C15" t="s">
        <v>28</v>
      </c>
      <c r="D15" s="2">
        <f>IFERROR(INDEX(D51:D500,MATCH($C$15,$C$51:$C$500,0)),"")</f>
        <v>37018378638</v>
      </c>
      <c r="E15" s="2">
        <f>IFERROR(INDEX(E51:E500,MATCH($C$15,$C$51:$C$500,0)),"")</f>
        <v>57459649001</v>
      </c>
      <c r="H15" s="2">
        <f>IFERROR(SUM(D15:G15)*(4/MAX(1,COUNT(D15:G15))),"")</f>
        <v>188956055278</v>
      </c>
      <c r="I15" s="2">
        <f t="shared" ref="I15:P15" si="12">IFERROR(INDEX(I51:I500,MATCH($C$15,$C$51:$C$500,0)),"")</f>
        <v>40437581029</v>
      </c>
      <c r="J15" s="2">
        <f t="shared" si="12"/>
        <v>93139438140</v>
      </c>
      <c r="K15" s="2">
        <f t="shared" si="12"/>
        <v>7937780405</v>
      </c>
      <c r="L15" s="2">
        <f t="shared" si="12"/>
        <v>78264607147</v>
      </c>
      <c r="M15" s="2">
        <f t="shared" si="12"/>
        <v>-90617560290</v>
      </c>
      <c r="N15" s="2">
        <f t="shared" si="12"/>
        <v>-41930789254</v>
      </c>
      <c r="O15" s="2">
        <f t="shared" si="12"/>
        <v>-41328927819</v>
      </c>
      <c r="P15" s="2">
        <f t="shared" si="12"/>
        <v>-34849557781</v>
      </c>
    </row>
    <row r="16" spans="1:16" ht="15.5" x14ac:dyDescent="0.35">
      <c r="C16" t="s">
        <v>29</v>
      </c>
      <c r="D16" s="2">
        <f>IFERROR(INDEX(D51:D500,MATCH($C$16,$C$51:$C$500,0)),"")</f>
        <v>-43871614682</v>
      </c>
      <c r="E16" s="2">
        <f>IFERROR(INDEX(E51:E500,MATCH($C$16,$C$51:$C$500,0)),"")</f>
        <v>72889039235</v>
      </c>
      <c r="H16" s="2">
        <f>IFERROR(SUM(D16:G16)*(4/MAX(1,COUNT(D16:G16))),"")</f>
        <v>58034849106</v>
      </c>
      <c r="I16" s="2">
        <f t="shared" ref="I16:P16" si="13">IFERROR(INDEX(I51:I500,MATCH($C$16,$C$51:$C$500,0)),"")</f>
        <v>-275376331745</v>
      </c>
      <c r="J16" s="2">
        <f t="shared" si="13"/>
        <v>-689645215741</v>
      </c>
      <c r="K16" s="2">
        <f t="shared" si="13"/>
        <v>-888840549061</v>
      </c>
      <c r="L16" s="2">
        <f t="shared" si="13"/>
        <v>-395335807505</v>
      </c>
      <c r="M16" s="2">
        <f t="shared" si="13"/>
        <v>392452244859</v>
      </c>
      <c r="N16" s="2">
        <f t="shared" si="13"/>
        <v>123368030667</v>
      </c>
      <c r="O16" s="2">
        <f t="shared" si="13"/>
        <v>147908902368</v>
      </c>
      <c r="P16" s="2">
        <f t="shared" si="13"/>
        <v>106607340611</v>
      </c>
    </row>
    <row r="17" spans="1:16" ht="15.5" x14ac:dyDescent="0.35">
      <c r="A17" t="s">
        <v>30</v>
      </c>
    </row>
    <row r="18" spans="1:1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</row>
    <row r="19" spans="1:16" ht="15.5" x14ac:dyDescent="0.35">
      <c r="A19" t="s">
        <v>40</v>
      </c>
      <c r="C19" t="s">
        <v>41</v>
      </c>
    </row>
    <row r="20" spans="1:16" ht="15.5" x14ac:dyDescent="0.35">
      <c r="A20" t="s">
        <v>42</v>
      </c>
      <c r="C20" t="s">
        <v>43</v>
      </c>
      <c r="D20" s="2">
        <f ca="1">IFERROR(D21*D2,"")</f>
        <v>970860000000</v>
      </c>
      <c r="E20" s="2">
        <f ca="1">IFERROR(E21*E2,"")</f>
        <v>441300000000</v>
      </c>
      <c r="H20" s="2">
        <f t="shared" ref="H20:P20" ca="1" si="14">IFERROR(H21*H2,"")</f>
        <v>441300000000</v>
      </c>
      <c r="I20" s="2" t="str">
        <f t="shared" ca="1" si="14"/>
        <v/>
      </c>
      <c r="J20" s="2" t="str">
        <f t="shared" ca="1" si="14"/>
        <v/>
      </c>
      <c r="K20" s="2">
        <f t="shared" ca="1" si="14"/>
        <v>1471000000000</v>
      </c>
      <c r="L20" s="2">
        <f t="shared" ca="1" si="14"/>
        <v>2177080000000</v>
      </c>
      <c r="M20" s="2">
        <f t="shared" ca="1" si="14"/>
        <v>4707200000000</v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</row>
    <row r="21" spans="1:16" ht="15.5" x14ac:dyDescent="0.35">
      <c r="C21" t="s">
        <v>12</v>
      </c>
      <c r="D21" s="2">
        <f>IFERROR(INDEX(D51:D500,MATCH($C$7,$C$51:$C$500,0)),"")</f>
        <v>29420000000</v>
      </c>
      <c r="E21" s="2">
        <f>IFERROR(INDEX(E51:E500,MATCH($C$7,$C$51:$C$500,0)),"")</f>
        <v>29420000000</v>
      </c>
      <c r="H21" s="2">
        <f>IFERROR(INDEX(D21:G21,COUNT(D21:G21)),"")</f>
        <v>29420000000</v>
      </c>
      <c r="I21" s="2">
        <f t="shared" ref="I21:P21" si="15">IFERROR(INDEX(I51:I500,MATCH($C$7,$C$51:$C$500,0)),"")</f>
        <v>29420000000</v>
      </c>
      <c r="J21" s="2">
        <f t="shared" si="15"/>
        <v>29420000000</v>
      </c>
      <c r="K21" s="2">
        <f t="shared" si="15"/>
        <v>29420000000</v>
      </c>
      <c r="L21" s="2">
        <f t="shared" si="15"/>
        <v>29420000000</v>
      </c>
      <c r="M21" s="2">
        <f t="shared" si="15"/>
        <v>29420000000</v>
      </c>
      <c r="N21" s="2">
        <f t="shared" si="15"/>
        <v>0</v>
      </c>
      <c r="O21" s="2">
        <f t="shared" si="15"/>
        <v>0</v>
      </c>
      <c r="P21" s="2">
        <f t="shared" si="15"/>
        <v>0</v>
      </c>
    </row>
    <row r="23" spans="1:16" ht="15.5" x14ac:dyDescent="0.35">
      <c r="B23" t="s">
        <v>44</v>
      </c>
      <c r="C23" t="s">
        <v>45</v>
      </c>
      <c r="D23" s="3">
        <f>IFERROR(D5/D6*100,"")</f>
        <v>-0.94721239430702564</v>
      </c>
      <c r="E23" s="3">
        <f>IFERROR(E5/E6*100,"")</f>
        <v>20.271387343942465</v>
      </c>
      <c r="H23" s="3">
        <f t="shared" ref="H23:P23" si="16">IFERROR(H5/H6*100,"")</f>
        <v>38.61943101664432</v>
      </c>
      <c r="I23" s="3">
        <f t="shared" si="16"/>
        <v>-33.842984385182021</v>
      </c>
      <c r="J23" s="3">
        <f t="shared" si="16"/>
        <v>-72.157062775413479</v>
      </c>
      <c r="K23" s="3">
        <f t="shared" si="16"/>
        <v>-71.711957891718953</v>
      </c>
      <c r="L23" s="3">
        <f t="shared" si="16"/>
        <v>-14.595726750544896</v>
      </c>
      <c r="M23" s="3">
        <f t="shared" si="16"/>
        <v>10.598511953950005</v>
      </c>
      <c r="N23" s="3">
        <f t="shared" si="16"/>
        <v>13.504902794736115</v>
      </c>
      <c r="O23" s="3">
        <f t="shared" si="16"/>
        <v>13.422985075864599</v>
      </c>
      <c r="P23" s="3">
        <f t="shared" si="16"/>
        <v>10.623585118616582</v>
      </c>
    </row>
    <row r="24" spans="1:16" ht="15.5" x14ac:dyDescent="0.35">
      <c r="C24" t="s">
        <v>46</v>
      </c>
      <c r="D24" s="4">
        <f>IFERROR(_xlfn.RRI(5,I23,D23),"")</f>
        <v>-0.51090216127421417</v>
      </c>
      <c r="E24" s="4" t="str">
        <f>IFERROR(_xlfn.RRI(5,J23,E23),"")</f>
        <v/>
      </c>
      <c r="H24" s="4">
        <f t="shared" ref="H24:P24" si="17">IFERROR(_xlfn.RRI(5,M23,H23),"")</f>
        <v>0.29512651698451897</v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47</v>
      </c>
      <c r="C25" t="s">
        <v>48</v>
      </c>
      <c r="D25" s="3">
        <f>IFERROR(INDEX(D51:D500,MATCH($A$25,$C$51:$C$500,0)),"")</f>
        <v>-0.23</v>
      </c>
      <c r="E25" s="3">
        <f>IFERROR(INDEX(E51:E500,MATCH($A$25,$C$51:$C$500,0)),"")</f>
        <v>4.78</v>
      </c>
      <c r="H25" s="3">
        <f>IFERROR(INDEX(D25:G25,COUNT(D25:G25)),"")</f>
        <v>4.78</v>
      </c>
      <c r="I25" s="3">
        <f t="shared" ref="I25:P25" si="18">IFERROR(INDEX(I51:I500,MATCH($C$25,$C$51:$C$500,0)),"")</f>
        <v>-7.22</v>
      </c>
      <c r="J25" s="3">
        <f t="shared" si="18"/>
        <v>-19.3</v>
      </c>
      <c r="K25" s="3">
        <f t="shared" si="18"/>
        <v>-29.76</v>
      </c>
      <c r="L25" s="3">
        <f t="shared" si="18"/>
        <v>-10.46</v>
      </c>
      <c r="M25" s="3">
        <f t="shared" si="18"/>
        <v>8.41</v>
      </c>
      <c r="N25" s="3">
        <f t="shared" si="18"/>
        <v>181935.65</v>
      </c>
      <c r="O25" s="3">
        <f t="shared" si="18"/>
        <v>1983532.51</v>
      </c>
      <c r="P25" s="3">
        <f t="shared" si="18"/>
        <v>1351941.72</v>
      </c>
    </row>
    <row r="26" spans="1:16" ht="15.5" x14ac:dyDescent="0.35">
      <c r="C26" t="s">
        <v>49</v>
      </c>
      <c r="D26" s="4">
        <f>IFERROR(_xlfn.RRI(5,I25,D25),"")</f>
        <v>-0.49807580897708748</v>
      </c>
      <c r="E26" s="4" t="str">
        <f>IFERROR(_xlfn.RRI(5,J25,E25),"")</f>
        <v/>
      </c>
      <c r="H26" s="4">
        <f t="shared" ref="H26:P26" si="19">IFERROR(_xlfn.RRI(5,M25,H25),"")</f>
        <v>-0.10684593295098754</v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50</v>
      </c>
      <c r="D27" s="3">
        <f>IFERROR(D4/D21,"")</f>
        <v>9.3461060614547922</v>
      </c>
      <c r="E27" s="3">
        <f>IFERROR(E4/E21,"")</f>
        <v>9.7809596524813056</v>
      </c>
      <c r="H27" s="3">
        <f t="shared" ref="H27:P27" si="20">IFERROR(H4/H21,"")</f>
        <v>38.254131427872196</v>
      </c>
      <c r="I27" s="3">
        <f t="shared" si="20"/>
        <v>34.394999834058467</v>
      </c>
      <c r="J27" s="3">
        <f t="shared" si="20"/>
        <v>19.473869119816452</v>
      </c>
      <c r="K27" s="3">
        <f t="shared" si="20"/>
        <v>30.837055579809654</v>
      </c>
      <c r="L27" s="3">
        <f t="shared" si="20"/>
        <v>149.22085895336505</v>
      </c>
      <c r="M27" s="3">
        <f t="shared" si="20"/>
        <v>211.92576370968729</v>
      </c>
      <c r="N27" s="3" t="str">
        <f t="shared" si="20"/>
        <v/>
      </c>
      <c r="O27" s="3" t="str">
        <f t="shared" si="20"/>
        <v/>
      </c>
      <c r="P27" s="3" t="str">
        <f t="shared" si="20"/>
        <v/>
      </c>
    </row>
    <row r="28" spans="1:16" ht="15.5" x14ac:dyDescent="0.35">
      <c r="C28" t="s">
        <v>51</v>
      </c>
      <c r="D28" s="4">
        <f>IFERROR(_xlfn.RRI(5,I27,D27),"")</f>
        <v>-0.22940341739738757</v>
      </c>
      <c r="E28" s="4">
        <f>IFERROR(_xlfn.RRI(5,J27,E27),"")</f>
        <v>-0.12866362592234082</v>
      </c>
      <c r="H28" s="4">
        <f t="shared" ref="H28:P28" si="21">IFERROR(_xlfn.RRI(5,M27,H27),"")</f>
        <v>-0.28993367321875907</v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52</v>
      </c>
      <c r="H29" s="4">
        <f t="shared" ref="H29:P29" si="22">IFERROR(((H25-I25)/I25)*100%,"")</f>
        <v>-1.662049861495845</v>
      </c>
      <c r="I29" s="4">
        <f t="shared" si="22"/>
        <v>-0.62590673575129541</v>
      </c>
      <c r="J29" s="4">
        <f t="shared" si="22"/>
        <v>-0.35147849462365593</v>
      </c>
      <c r="K29" s="4">
        <f t="shared" si="22"/>
        <v>1.8451242829827914</v>
      </c>
      <c r="L29" s="4">
        <f t="shared" si="22"/>
        <v>-2.243757431629013</v>
      </c>
      <c r="M29" s="4">
        <f t="shared" si="22"/>
        <v>-0.99995377486490411</v>
      </c>
      <c r="N29" s="4">
        <f t="shared" si="22"/>
        <v>-0.90827695080228354</v>
      </c>
      <c r="O29" s="4">
        <f t="shared" si="22"/>
        <v>0.46717308938435603</v>
      </c>
      <c r="P29" s="4" t="str">
        <f t="shared" si="22"/>
        <v/>
      </c>
    </row>
    <row r="30" spans="1:16" ht="15.5" x14ac:dyDescent="0.35">
      <c r="C30" t="s">
        <v>53</v>
      </c>
      <c r="H30" s="4">
        <f t="shared" ref="H30:P30" si="23">IFERROR(((H27-I27)/I27)*100%,"")</f>
        <v>0.11220036669377612</v>
      </c>
      <c r="I30" s="4">
        <f t="shared" si="23"/>
        <v>0.76621295041252957</v>
      </c>
      <c r="J30" s="4">
        <f t="shared" si="23"/>
        <v>-0.36849129225661764</v>
      </c>
      <c r="K30" s="4">
        <f t="shared" si="23"/>
        <v>-0.79334621314941667</v>
      </c>
      <c r="L30" s="4">
        <f t="shared" si="23"/>
        <v>-0.29588146178498798</v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  <c r="P30" s="4" t="str">
        <f t="shared" si="23"/>
        <v/>
      </c>
    </row>
    <row r="32" spans="1:16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13.26</v>
      </c>
      <c r="E32" s="3">
        <f>IFERROR(INDEX(E51:E500,MATCH($A$32,$C$51:$C$500,0)),"")</f>
        <v>13.49</v>
      </c>
      <c r="H32" s="3">
        <f>IFERROR(INDEX(D32:G32,COUNT(D32:G32)),"")</f>
        <v>13.49</v>
      </c>
      <c r="I32" s="3">
        <f t="shared" ref="I32:P32" si="24">IFERROR(INDEX(I51:I500,MATCH($C$32,$C$51:$C$500,0)),"")</f>
        <v>8.66</v>
      </c>
      <c r="J32" s="3">
        <f t="shared" si="24"/>
        <v>14.43</v>
      </c>
      <c r="K32" s="3">
        <f t="shared" si="24"/>
        <v>31.44</v>
      </c>
      <c r="L32" s="3">
        <f t="shared" si="24"/>
        <v>61.14</v>
      </c>
      <c r="M32" s="3">
        <f t="shared" si="24"/>
        <v>71.489999999999995</v>
      </c>
      <c r="N32" s="3">
        <f t="shared" si="24"/>
        <v>2003238.16</v>
      </c>
      <c r="O32" s="3">
        <f t="shared" si="24"/>
        <v>14184851.77</v>
      </c>
      <c r="P32" s="3">
        <f t="shared" si="24"/>
        <v>12066952.189999999</v>
      </c>
    </row>
    <row r="33" spans="1:16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1.1299999999999999</v>
      </c>
      <c r="E33" s="3">
        <f>IFERROR(INDEX(E51:E500,MATCH($A$33,$C$51:$C$500,0)),"")</f>
        <v>2.67</v>
      </c>
      <c r="H33" s="3">
        <f>IFERROR(INDEX(D33:G33,COUNT(D33:G33)),"")</f>
        <v>2.67</v>
      </c>
      <c r="I33" s="3">
        <f t="shared" ref="I33:P33" si="25">IFERROR(INDEX(I51:I500,MATCH($C$33,$C$51:$C$500,0)),"")</f>
        <v>1.39</v>
      </c>
      <c r="J33" s="3">
        <f t="shared" si="25"/>
        <v>0.83</v>
      </c>
      <c r="K33" s="3">
        <f t="shared" si="25"/>
        <v>1.59</v>
      </c>
      <c r="L33" s="3">
        <f t="shared" si="25"/>
        <v>1.21</v>
      </c>
      <c r="M33" s="3">
        <f t="shared" si="25"/>
        <v>2.2400000000000002</v>
      </c>
      <c r="N33" s="3">
        <f t="shared" si="25"/>
        <v>0</v>
      </c>
      <c r="O33" s="3">
        <f t="shared" si="25"/>
        <v>0</v>
      </c>
      <c r="P33" s="3">
        <f t="shared" si="25"/>
        <v>0</v>
      </c>
    </row>
    <row r="34" spans="1:16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-65.22</v>
      </c>
      <c r="E34" s="3">
        <f>IFERROR(INDEX(E51:E500,MATCH($A$34,$C$51:$C$500,0)),"")</f>
        <v>7.53</v>
      </c>
      <c r="H34" s="3">
        <f>IFERROR(INDEX(D34:G34,COUNT(D34:G34)),"")</f>
        <v>7.53</v>
      </c>
      <c r="I34" s="3">
        <f t="shared" ref="I34:P34" si="26">IFERROR(INDEX(I51:I500,MATCH($C$34,$C$51:$C$500,0)),"")</f>
        <v>-1.66</v>
      </c>
      <c r="J34" s="3">
        <f t="shared" si="26"/>
        <v>-0.62</v>
      </c>
      <c r="K34" s="3">
        <f t="shared" si="26"/>
        <v>-1.68</v>
      </c>
      <c r="L34" s="3">
        <f t="shared" si="26"/>
        <v>-7.07</v>
      </c>
      <c r="M34" s="3">
        <f t="shared" si="26"/>
        <v>19.02</v>
      </c>
      <c r="N34" s="3">
        <f t="shared" si="26"/>
        <v>0</v>
      </c>
      <c r="O34" s="3">
        <f t="shared" si="26"/>
        <v>0</v>
      </c>
      <c r="P34" s="3">
        <f t="shared" si="26"/>
        <v>0</v>
      </c>
    </row>
    <row r="35" spans="1:16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1.6</v>
      </c>
      <c r="E35" s="3">
        <f>IFERROR(INDEX(E51:E500,MATCH($A$35,$C$51:$C$500,0)),"")</f>
        <v>3.68</v>
      </c>
      <c r="H35" s="3">
        <f>IFERROR(INDEX(D35:G35,COUNT(D35:G35)),"")</f>
        <v>3.68</v>
      </c>
      <c r="I35" s="3">
        <f t="shared" ref="I35:P35" si="27">IFERROR(INDEX(I51:I500,MATCH($C$35,$C$51:$C$500,0)),"")</f>
        <v>0.35</v>
      </c>
      <c r="J35" s="3">
        <f t="shared" si="27"/>
        <v>0.62</v>
      </c>
      <c r="K35" s="3">
        <f t="shared" si="27"/>
        <v>1.62</v>
      </c>
      <c r="L35" s="3">
        <f t="shared" si="27"/>
        <v>0.5</v>
      </c>
      <c r="M35" s="3">
        <f t="shared" si="27"/>
        <v>0.75</v>
      </c>
      <c r="N35" s="3">
        <f t="shared" si="27"/>
        <v>0</v>
      </c>
      <c r="O35" s="3">
        <f t="shared" si="27"/>
        <v>0</v>
      </c>
      <c r="P35" s="3">
        <f t="shared" si="27"/>
        <v>0</v>
      </c>
    </row>
    <row r="36" spans="1:16" ht="15.5" x14ac:dyDescent="0.35">
      <c r="B36" t="s">
        <v>66</v>
      </c>
      <c r="C36" t="s">
        <v>67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P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</row>
    <row r="37" spans="1:16" ht="15.5" x14ac:dyDescent="0.35">
      <c r="B37" t="s">
        <v>68</v>
      </c>
      <c r="C37" t="s">
        <v>69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P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</row>
    <row r="50" spans="2:16" ht="15.5" x14ac:dyDescent="0.35">
      <c r="D50" t="s">
        <v>70</v>
      </c>
      <c r="E50" t="s">
        <v>243</v>
      </c>
      <c r="F50" t="s">
        <v>71</v>
      </c>
      <c r="G50" t="s">
        <v>244</v>
      </c>
      <c r="H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</row>
    <row r="51" spans="2:16" ht="15.5" x14ac:dyDescent="0.35">
      <c r="B51" t="s">
        <v>75</v>
      </c>
      <c r="C51" t="s">
        <v>6</v>
      </c>
      <c r="D51" s="5">
        <v>274962440328</v>
      </c>
      <c r="E51" s="5">
        <v>287755832976</v>
      </c>
      <c r="F51" s="5">
        <v>314273599008</v>
      </c>
      <c r="G51" s="5">
        <v>299153168993</v>
      </c>
      <c r="I51" s="5">
        <v>1011900895118</v>
      </c>
      <c r="J51" s="5">
        <v>572921229505</v>
      </c>
      <c r="K51" s="5">
        <v>907226175158</v>
      </c>
      <c r="L51" s="5">
        <v>4390077670408</v>
      </c>
      <c r="M51" s="5">
        <v>6234855968339</v>
      </c>
      <c r="N51" s="5">
        <v>3031488092499</v>
      </c>
      <c r="O51" s="5">
        <v>2809000828842</v>
      </c>
      <c r="P51" s="5">
        <v>2909556473044</v>
      </c>
    </row>
    <row r="52" spans="2:16" ht="15.5" x14ac:dyDescent="0.35">
      <c r="C52" t="s">
        <v>76</v>
      </c>
      <c r="D52" s="5">
        <v>-269091000568</v>
      </c>
      <c r="E52" s="5">
        <v>-284588476436</v>
      </c>
      <c r="F52" s="5">
        <v>-298289280990</v>
      </c>
      <c r="G52" s="5">
        <v>-305541437333</v>
      </c>
      <c r="I52" s="5">
        <v>-1009114080942</v>
      </c>
      <c r="J52" s="5">
        <v>-668193160063</v>
      </c>
      <c r="K52" s="5">
        <v>-1277502673277</v>
      </c>
      <c r="L52" s="5">
        <v>-4052647405304</v>
      </c>
      <c r="M52" s="5">
        <v>-5402225868344</v>
      </c>
      <c r="N52" s="5">
        <v>-2588197004971</v>
      </c>
      <c r="O52" s="5">
        <v>-2454690219611</v>
      </c>
      <c r="P52" s="5">
        <v>-2541933340304</v>
      </c>
    </row>
    <row r="53" spans="2:16" ht="15.5" x14ac:dyDescent="0.35">
      <c r="C53" t="s">
        <v>77</v>
      </c>
      <c r="D53" s="5">
        <v>5871439760</v>
      </c>
      <c r="E53" s="5">
        <v>3167356540</v>
      </c>
      <c r="F53" s="5">
        <v>15984318018</v>
      </c>
      <c r="G53" s="5">
        <v>-6388268340</v>
      </c>
      <c r="I53" s="5">
        <v>2786814176</v>
      </c>
      <c r="J53" s="5">
        <v>-95271930558</v>
      </c>
      <c r="K53" s="5">
        <v>-370276498119</v>
      </c>
      <c r="L53" s="5">
        <v>337430265104</v>
      </c>
      <c r="M53" s="5">
        <v>832630099995</v>
      </c>
      <c r="N53" s="5">
        <v>443291087528</v>
      </c>
      <c r="O53" s="5">
        <v>354310609231</v>
      </c>
      <c r="P53" s="5">
        <v>367623132740</v>
      </c>
    </row>
    <row r="54" spans="2:16" ht="15.5" x14ac:dyDescent="0.35">
      <c r="C54" t="s">
        <v>78</v>
      </c>
      <c r="D54" s="5">
        <v>-27873680443</v>
      </c>
      <c r="E54" s="5">
        <v>-32024642879</v>
      </c>
      <c r="F54" s="5">
        <v>-29841367701</v>
      </c>
      <c r="G54" s="5">
        <v>-26528473605</v>
      </c>
      <c r="I54" s="5">
        <v>-103641570810</v>
      </c>
      <c r="J54" s="5">
        <v>-129134000029</v>
      </c>
      <c r="K54" s="5">
        <v>-200260870211</v>
      </c>
      <c r="L54" s="5">
        <v>-305895150900</v>
      </c>
      <c r="M54" s="5">
        <v>-261854889197</v>
      </c>
      <c r="N54" s="5">
        <v>-196549142655</v>
      </c>
      <c r="O54" s="5">
        <v>-175819316527</v>
      </c>
      <c r="P54" s="5">
        <v>-179382431469</v>
      </c>
    </row>
    <row r="55" spans="2:16" ht="15.5" x14ac:dyDescent="0.35">
      <c r="C55" t="s">
        <v>246</v>
      </c>
      <c r="D55" s="5">
        <v>-27873680443</v>
      </c>
      <c r="E55" s="5">
        <v>-32024642879</v>
      </c>
      <c r="F55" s="5">
        <v>73800203109</v>
      </c>
      <c r="G55" s="5">
        <v>-26528473605</v>
      </c>
      <c r="M55" s="5">
        <v>-255595776191</v>
      </c>
      <c r="N55" s="5">
        <v>-194038677579</v>
      </c>
      <c r="O55" s="5">
        <v>-173391511789</v>
      </c>
      <c r="P55" s="5">
        <v>-175844890515</v>
      </c>
    </row>
    <row r="56" spans="2:16" ht="15.5" x14ac:dyDescent="0.35">
      <c r="C56" t="s">
        <v>79</v>
      </c>
      <c r="F56" s="5">
        <v>-103641570810</v>
      </c>
      <c r="I56" s="5">
        <v>-103641570810</v>
      </c>
      <c r="J56" s="5">
        <v>-129134000029</v>
      </c>
      <c r="K56" s="5">
        <v>-200260870211</v>
      </c>
      <c r="L56" s="5">
        <v>-301545831911</v>
      </c>
    </row>
    <row r="57" spans="2:16" ht="15.5" x14ac:dyDescent="0.35">
      <c r="C57" t="s">
        <v>83</v>
      </c>
      <c r="D57" s="5">
        <v>-105773244</v>
      </c>
      <c r="E57" s="5">
        <v>-10111080393</v>
      </c>
      <c r="F57" s="5">
        <v>-2745638096</v>
      </c>
      <c r="G57" s="5">
        <v>-6363155930</v>
      </c>
      <c r="I57" s="5">
        <v>-21296919412</v>
      </c>
      <c r="J57" s="5">
        <v>-28685432652</v>
      </c>
      <c r="K57" s="5">
        <v>-5190836077</v>
      </c>
      <c r="L57" s="5">
        <v>-9450232121</v>
      </c>
      <c r="M57" s="5">
        <v>54944142337</v>
      </c>
      <c r="N57" s="5">
        <v>11287773596</v>
      </c>
      <c r="O57" s="5">
        <v>7779565530</v>
      </c>
      <c r="P57" s="5">
        <v>4491404693</v>
      </c>
    </row>
    <row r="58" spans="2:16" ht="15.5" x14ac:dyDescent="0.35">
      <c r="C58" t="s">
        <v>80</v>
      </c>
      <c r="D58" s="5">
        <v>-22002240683</v>
      </c>
      <c r="E58" s="5">
        <v>-28857286339</v>
      </c>
      <c r="F58" s="5">
        <v>-13857049683</v>
      </c>
      <c r="G58" s="5">
        <v>-32916741945</v>
      </c>
      <c r="I58" s="5">
        <v>-100854756634</v>
      </c>
      <c r="J58" s="5">
        <v>-224405930587</v>
      </c>
      <c r="K58" s="5">
        <v>-570537368330</v>
      </c>
      <c r="L58" s="5">
        <v>31535114204</v>
      </c>
      <c r="M58" s="5">
        <v>570775210798</v>
      </c>
      <c r="N58" s="5">
        <v>246741944873</v>
      </c>
      <c r="O58" s="5">
        <v>178491292704</v>
      </c>
      <c r="P58" s="5">
        <v>188240701271</v>
      </c>
    </row>
    <row r="59" spans="2:16" ht="15.5" x14ac:dyDescent="0.35">
      <c r="C59" t="s">
        <v>81</v>
      </c>
      <c r="D59" s="5">
        <v>-21869373999</v>
      </c>
      <c r="E59" s="5">
        <v>101746325574</v>
      </c>
      <c r="F59" s="5">
        <v>-87922922016</v>
      </c>
      <c r="G59" s="5">
        <v>-9159687805</v>
      </c>
      <c r="I59" s="5">
        <v>-174521575111</v>
      </c>
      <c r="J59" s="5">
        <v>-465239285154</v>
      </c>
      <c r="K59" s="5">
        <v>-318303180731</v>
      </c>
      <c r="L59" s="5">
        <v>-426870921709</v>
      </c>
      <c r="M59" s="5">
        <v>-178322965939</v>
      </c>
      <c r="N59" s="5">
        <v>-123373914206</v>
      </c>
      <c r="O59" s="5">
        <v>-30582390336</v>
      </c>
      <c r="P59" s="5">
        <v>-81633360660</v>
      </c>
    </row>
    <row r="60" spans="2:16" ht="15.5" x14ac:dyDescent="0.35">
      <c r="C60" t="s">
        <v>27</v>
      </c>
      <c r="D60" s="5">
        <v>151502940162</v>
      </c>
      <c r="E60" s="5">
        <v>-151502940162</v>
      </c>
    </row>
    <row r="61" spans="2:16" ht="15.5" x14ac:dyDescent="0.35">
      <c r="C61" t="s">
        <v>84</v>
      </c>
      <c r="D61" s="5">
        <v>-21869373999</v>
      </c>
      <c r="E61" s="5">
        <v>101746325574</v>
      </c>
      <c r="F61" s="5">
        <v>-87922922016</v>
      </c>
      <c r="G61" s="5">
        <v>-9159687805</v>
      </c>
      <c r="I61" s="5">
        <v>-174521575111</v>
      </c>
      <c r="J61" s="5">
        <v>-465239285154</v>
      </c>
      <c r="K61" s="5">
        <v>-318303180731</v>
      </c>
      <c r="L61" s="5">
        <v>-426870921709</v>
      </c>
      <c r="M61" s="5">
        <v>-178322965939</v>
      </c>
      <c r="N61" s="5">
        <v>-123373914206</v>
      </c>
      <c r="O61" s="5">
        <v>-30582390336</v>
      </c>
      <c r="P61" s="5">
        <v>-81633360660</v>
      </c>
    </row>
    <row r="62" spans="2:16" ht="15.5" x14ac:dyDescent="0.35">
      <c r="C62" t="s">
        <v>29</v>
      </c>
      <c r="D62" s="5">
        <v>-43871614682</v>
      </c>
      <c r="E62" s="5">
        <v>72889039235</v>
      </c>
      <c r="F62" s="5">
        <v>-101779971699</v>
      </c>
      <c r="G62" s="5">
        <v>-42076429750</v>
      </c>
      <c r="I62" s="5">
        <v>-275376331745</v>
      </c>
      <c r="J62" s="5">
        <v>-689645215741</v>
      </c>
      <c r="K62" s="5">
        <v>-888840549061</v>
      </c>
      <c r="L62" s="5">
        <v>-395335807505</v>
      </c>
      <c r="M62" s="5">
        <v>392452244859</v>
      </c>
      <c r="N62" s="5">
        <v>123368030667</v>
      </c>
      <c r="O62" s="5">
        <v>147908902368</v>
      </c>
      <c r="P62" s="5">
        <v>106607340611</v>
      </c>
    </row>
    <row r="63" spans="2:16" ht="15.5" x14ac:dyDescent="0.35">
      <c r="C63" t="s">
        <v>28</v>
      </c>
      <c r="D63" s="5">
        <v>37018378638</v>
      </c>
      <c r="E63" s="5">
        <v>57459649001</v>
      </c>
      <c r="F63" s="5">
        <v>40437581029</v>
      </c>
      <c r="I63" s="5">
        <v>40437581029</v>
      </c>
      <c r="J63" s="5">
        <v>93139438140</v>
      </c>
      <c r="K63" s="5">
        <v>7937780405</v>
      </c>
      <c r="L63" s="5">
        <v>78264607147</v>
      </c>
      <c r="M63" s="5">
        <v>-90617560290</v>
      </c>
      <c r="N63" s="5">
        <v>-41930789254</v>
      </c>
      <c r="O63" s="5">
        <v>-41328927819</v>
      </c>
      <c r="P63" s="5">
        <v>-34849557781</v>
      </c>
    </row>
    <row r="64" spans="2:16" ht="15.5" x14ac:dyDescent="0.35">
      <c r="C64" t="s">
        <v>85</v>
      </c>
      <c r="K64" s="5">
        <v>-698816925</v>
      </c>
      <c r="L64" s="5">
        <v>-5853914769</v>
      </c>
      <c r="M64" s="5">
        <v>-91619779042</v>
      </c>
      <c r="N64" s="5">
        <v>-41180904140</v>
      </c>
      <c r="O64" s="5">
        <v>-40532988763</v>
      </c>
      <c r="P64" s="5">
        <v>-36804427250</v>
      </c>
    </row>
    <row r="65" spans="2:16" ht="15.5" x14ac:dyDescent="0.35">
      <c r="C65" t="s">
        <v>87</v>
      </c>
      <c r="F65" s="5">
        <v>40437581029</v>
      </c>
      <c r="I65" s="5">
        <v>40437581029</v>
      </c>
      <c r="J65" s="5">
        <v>93139438140</v>
      </c>
      <c r="K65" s="5">
        <v>8636597330</v>
      </c>
      <c r="L65" s="5">
        <v>84118521916</v>
      </c>
      <c r="M65" s="5">
        <v>1002218752</v>
      </c>
      <c r="N65" s="5">
        <v>-749885114</v>
      </c>
      <c r="O65" s="5">
        <v>-795939056</v>
      </c>
      <c r="P65" s="5">
        <v>1954869469</v>
      </c>
    </row>
    <row r="66" spans="2:16" ht="15.5" x14ac:dyDescent="0.35">
      <c r="C66" t="s">
        <v>519</v>
      </c>
    </row>
    <row r="67" spans="2:16" ht="15.5" x14ac:dyDescent="0.35">
      <c r="C67" t="s">
        <v>88</v>
      </c>
      <c r="D67" s="5">
        <v>37018378638</v>
      </c>
      <c r="E67" s="5">
        <v>57459649001</v>
      </c>
      <c r="F67" s="5">
        <v>40437581029</v>
      </c>
      <c r="I67" s="5">
        <v>40437581029</v>
      </c>
      <c r="J67" s="5">
        <v>93139438140</v>
      </c>
      <c r="K67" s="5">
        <v>7937780405</v>
      </c>
      <c r="L67" s="5">
        <v>78264607147</v>
      </c>
      <c r="M67" s="5">
        <v>-90617560290</v>
      </c>
      <c r="N67" s="5">
        <v>-41930789254</v>
      </c>
      <c r="O67" s="5">
        <v>-41328927819</v>
      </c>
      <c r="P67" s="5">
        <v>-34849557781</v>
      </c>
    </row>
    <row r="68" spans="2:16" ht="15.5" x14ac:dyDescent="0.35">
      <c r="C68" t="s">
        <v>247</v>
      </c>
      <c r="D68" s="5">
        <v>-6853236044</v>
      </c>
      <c r="E68" s="5">
        <v>130348688236</v>
      </c>
      <c r="F68" s="5">
        <v>-61342390670</v>
      </c>
      <c r="G68" s="5">
        <v>-42076429750</v>
      </c>
      <c r="I68" s="5">
        <v>-234938750716</v>
      </c>
      <c r="J68" s="5">
        <v>-596505777601</v>
      </c>
      <c r="K68" s="5">
        <v>-880902768656</v>
      </c>
      <c r="L68" s="5">
        <v>-317071200358</v>
      </c>
      <c r="M68" s="5">
        <v>301834684569</v>
      </c>
      <c r="N68" s="5">
        <v>81437241413</v>
      </c>
      <c r="O68" s="5">
        <v>106579974549</v>
      </c>
      <c r="P68" s="5">
        <v>71757782830</v>
      </c>
    </row>
    <row r="69" spans="2:16" ht="15.5" x14ac:dyDescent="0.35">
      <c r="C69" t="s">
        <v>248</v>
      </c>
    </row>
    <row r="70" spans="2:16" ht="15.5" x14ac:dyDescent="0.35">
      <c r="C70" t="s">
        <v>89</v>
      </c>
      <c r="D70" s="5">
        <v>-6853236044</v>
      </c>
      <c r="E70" s="5">
        <v>130348688236</v>
      </c>
      <c r="F70" s="5">
        <v>-61342390670</v>
      </c>
      <c r="G70" s="5">
        <v>-42076429750</v>
      </c>
      <c r="I70" s="5">
        <v>-234938750716</v>
      </c>
      <c r="J70" s="5">
        <v>-596505777601</v>
      </c>
      <c r="K70" s="5">
        <v>-880902768656</v>
      </c>
      <c r="L70" s="5">
        <v>-317071200358</v>
      </c>
      <c r="M70" s="5">
        <v>301834684569</v>
      </c>
      <c r="N70" s="5">
        <v>81437241413</v>
      </c>
      <c r="O70" s="5">
        <v>106579974549</v>
      </c>
      <c r="P70" s="5">
        <v>71757782830</v>
      </c>
    </row>
    <row r="71" spans="2:16" ht="15.5" x14ac:dyDescent="0.35">
      <c r="C71" t="s">
        <v>90</v>
      </c>
      <c r="D71" s="5">
        <v>1</v>
      </c>
      <c r="E71" s="5">
        <v>1772151784</v>
      </c>
      <c r="F71" s="5">
        <v>43715901003</v>
      </c>
      <c r="I71" s="5">
        <v>43715901003</v>
      </c>
      <c r="J71" s="5">
        <v>67538289252</v>
      </c>
      <c r="K71" s="5">
        <v>2120656711</v>
      </c>
      <c r="L71" s="5">
        <v>1526462017</v>
      </c>
      <c r="M71" s="5">
        <v>9181717878</v>
      </c>
      <c r="N71" s="5">
        <v>55513824393</v>
      </c>
      <c r="O71" s="5">
        <v>6613457276</v>
      </c>
      <c r="P71" s="5">
        <v>3429013473</v>
      </c>
    </row>
    <row r="72" spans="2:16" ht="15.5" x14ac:dyDescent="0.35">
      <c r="C72" t="s">
        <v>428</v>
      </c>
      <c r="D72" s="5">
        <v>1</v>
      </c>
      <c r="E72" s="5">
        <v>1772151784</v>
      </c>
      <c r="F72" s="5">
        <v>43715901003</v>
      </c>
      <c r="I72" s="5">
        <v>43715901003</v>
      </c>
      <c r="J72" s="5">
        <v>67538289252</v>
      </c>
      <c r="K72" s="5">
        <v>2120656711</v>
      </c>
      <c r="L72" s="5">
        <v>1526462017</v>
      </c>
      <c r="M72" s="5">
        <v>9181717878</v>
      </c>
      <c r="N72" s="5">
        <v>55513824393</v>
      </c>
      <c r="O72" s="5">
        <v>6613457276</v>
      </c>
      <c r="P72" s="5">
        <v>3429013473</v>
      </c>
    </row>
    <row r="73" spans="2:16" ht="15.5" x14ac:dyDescent="0.35">
      <c r="C73" t="s">
        <v>91</v>
      </c>
      <c r="D73" s="5">
        <v>-6853236043</v>
      </c>
      <c r="E73" s="5">
        <v>132120840020</v>
      </c>
      <c r="F73" s="5">
        <v>-17626489667</v>
      </c>
      <c r="G73" s="5">
        <v>-42076429750</v>
      </c>
      <c r="I73" s="5">
        <v>-191222849713</v>
      </c>
      <c r="J73" s="5">
        <v>-528967488349</v>
      </c>
      <c r="K73" s="5">
        <v>-878782111945</v>
      </c>
      <c r="L73" s="5">
        <v>-315544738341</v>
      </c>
      <c r="M73" s="5">
        <v>311016402447</v>
      </c>
      <c r="N73" s="5">
        <v>136951065806</v>
      </c>
      <c r="O73" s="5">
        <v>113193431825</v>
      </c>
      <c r="P73" s="5">
        <v>75186796303</v>
      </c>
    </row>
    <row r="74" spans="2:16" ht="15.5" x14ac:dyDescent="0.35">
      <c r="C74" t="s">
        <v>92</v>
      </c>
      <c r="D74" s="5">
        <v>-6853236044</v>
      </c>
      <c r="E74" s="5">
        <v>130348688236</v>
      </c>
      <c r="F74" s="5">
        <v>-61342390670</v>
      </c>
      <c r="G74" s="5">
        <v>-42076429750</v>
      </c>
      <c r="I74" s="5">
        <v>-234938750716</v>
      </c>
      <c r="J74" s="5">
        <v>-596505777601</v>
      </c>
      <c r="K74" s="5">
        <v>-880902768656</v>
      </c>
      <c r="L74" s="5">
        <v>-317071200358</v>
      </c>
      <c r="M74" s="5">
        <v>301834684569</v>
      </c>
      <c r="N74" s="5">
        <v>81437241413</v>
      </c>
      <c r="O74" s="5">
        <v>106579974549</v>
      </c>
      <c r="P74" s="5">
        <v>71757782830</v>
      </c>
    </row>
    <row r="75" spans="2:16" ht="15.5" x14ac:dyDescent="0.35">
      <c r="C75" t="s">
        <v>8</v>
      </c>
      <c r="D75" s="5">
        <v>-6747462799</v>
      </c>
      <c r="E75" s="5">
        <v>142231920413</v>
      </c>
      <c r="F75" s="5">
        <v>-14880851571</v>
      </c>
      <c r="G75" s="5">
        <v>-35713273820</v>
      </c>
      <c r="I75" s="5">
        <v>-169925930301</v>
      </c>
      <c r="J75" s="5">
        <v>-500282055697</v>
      </c>
      <c r="K75" s="5">
        <v>-873591275868</v>
      </c>
      <c r="L75" s="5">
        <v>-306094506220</v>
      </c>
      <c r="M75" s="5">
        <v>256072260110</v>
      </c>
      <c r="N75" s="5">
        <v>125663292210</v>
      </c>
      <c r="O75" s="5">
        <v>105413866295</v>
      </c>
      <c r="P75" s="5">
        <v>70695391610</v>
      </c>
    </row>
    <row r="76" spans="2:16" ht="15.5" x14ac:dyDescent="0.35">
      <c r="C76" t="s">
        <v>94</v>
      </c>
      <c r="D76" s="5">
        <v>-6853236044</v>
      </c>
      <c r="E76" s="5">
        <v>130348688236</v>
      </c>
      <c r="F76" s="5">
        <v>-61342390670</v>
      </c>
      <c r="G76" s="5">
        <v>-42076429750</v>
      </c>
      <c r="I76" s="5">
        <v>-234938750716</v>
      </c>
      <c r="J76" s="5">
        <v>-596505777601</v>
      </c>
      <c r="K76" s="5">
        <v>-880902768656</v>
      </c>
      <c r="L76" s="5">
        <v>-317071200358</v>
      </c>
      <c r="M76" s="5">
        <v>301834684569</v>
      </c>
      <c r="N76" s="5">
        <v>81437241413</v>
      </c>
      <c r="O76" s="5">
        <v>106579974549</v>
      </c>
      <c r="P76" s="5">
        <v>71757782830</v>
      </c>
    </row>
    <row r="77" spans="2:16" ht="15.5" x14ac:dyDescent="0.35">
      <c r="C77" t="s">
        <v>95</v>
      </c>
      <c r="D77" s="5">
        <v>-6853236043</v>
      </c>
      <c r="E77" s="5">
        <v>132120840020</v>
      </c>
      <c r="F77" s="5">
        <v>-17626489667</v>
      </c>
      <c r="G77" s="5">
        <v>-42076429750</v>
      </c>
      <c r="I77" s="5">
        <v>-191222849713</v>
      </c>
      <c r="J77" s="5">
        <v>-528967488349</v>
      </c>
      <c r="K77" s="5">
        <v>-878782111945</v>
      </c>
      <c r="L77" s="5">
        <v>-315544738341</v>
      </c>
      <c r="M77" s="5">
        <v>311016402447</v>
      </c>
      <c r="N77" s="5">
        <v>136951065806</v>
      </c>
      <c r="O77" s="5">
        <v>113193431825</v>
      </c>
      <c r="P77" s="5">
        <v>75186796303</v>
      </c>
    </row>
    <row r="78" spans="2:16" ht="15.5" x14ac:dyDescent="0.35">
      <c r="C78" t="s">
        <v>96</v>
      </c>
      <c r="D78" s="5">
        <v>-6853236043</v>
      </c>
      <c r="E78" s="5">
        <v>132120840020</v>
      </c>
      <c r="F78" s="5">
        <v>-17626489667</v>
      </c>
      <c r="G78" s="5">
        <v>-42076429750</v>
      </c>
      <c r="I78" s="5">
        <v>-191222849713</v>
      </c>
      <c r="J78" s="5">
        <v>-528967488349</v>
      </c>
      <c r="K78" s="5">
        <v>-878782111945</v>
      </c>
      <c r="L78" s="5">
        <v>-315544738341</v>
      </c>
      <c r="M78" s="5">
        <v>311016402447</v>
      </c>
      <c r="N78" s="5">
        <v>136951065806</v>
      </c>
      <c r="O78" s="5">
        <v>113193431825</v>
      </c>
      <c r="P78" s="5">
        <v>75186796303</v>
      </c>
    </row>
    <row r="80" spans="2:16" ht="15.5" x14ac:dyDescent="0.35">
      <c r="B80" t="s">
        <v>97</v>
      </c>
      <c r="C80" t="s">
        <v>98</v>
      </c>
    </row>
    <row r="81" spans="3:16" ht="15.5" x14ac:dyDescent="0.35">
      <c r="C81" t="s">
        <v>99</v>
      </c>
    </row>
    <row r="82" spans="3:16" ht="15.5" x14ac:dyDescent="0.35">
      <c r="C82" t="s">
        <v>20</v>
      </c>
      <c r="D82" s="5">
        <v>4205895334</v>
      </c>
      <c r="E82" s="5">
        <v>5755889131</v>
      </c>
      <c r="F82" s="5">
        <v>6037308613</v>
      </c>
      <c r="G82" s="5">
        <v>9546280092</v>
      </c>
      <c r="I82" s="5">
        <v>6037308613</v>
      </c>
      <c r="J82" s="5">
        <v>7160912785</v>
      </c>
      <c r="K82" s="5">
        <v>28002933314</v>
      </c>
      <c r="L82" s="5">
        <v>171154933157</v>
      </c>
      <c r="M82" s="5">
        <v>305059069611</v>
      </c>
      <c r="N82" s="5">
        <v>74632900780</v>
      </c>
      <c r="O82" s="5">
        <v>101579778636</v>
      </c>
      <c r="P82" s="5">
        <v>65852981328</v>
      </c>
    </row>
    <row r="83" spans="3:16" ht="15.5" x14ac:dyDescent="0.35">
      <c r="C83" t="s">
        <v>100</v>
      </c>
      <c r="D83" s="5">
        <v>303194963529</v>
      </c>
      <c r="E83" s="5">
        <v>304049387209</v>
      </c>
      <c r="F83" s="5">
        <v>824301879310</v>
      </c>
      <c r="G83" s="5">
        <v>911421384185</v>
      </c>
      <c r="I83" s="5">
        <v>824301879310</v>
      </c>
      <c r="J83" s="5">
        <v>920686521322</v>
      </c>
      <c r="K83" s="5">
        <v>1055958521306</v>
      </c>
      <c r="L83" s="5">
        <v>969020012377</v>
      </c>
      <c r="M83" s="5">
        <v>900823111216</v>
      </c>
      <c r="N83" s="5">
        <v>263517083371</v>
      </c>
      <c r="O83" s="5">
        <v>236917590863</v>
      </c>
      <c r="P83" s="5">
        <v>216318534188</v>
      </c>
    </row>
    <row r="84" spans="3:16" ht="15.5" x14ac:dyDescent="0.35">
      <c r="C84" t="s">
        <v>249</v>
      </c>
    </row>
    <row r="85" spans="3:16" ht="15.5" x14ac:dyDescent="0.35">
      <c r="C85" t="s">
        <v>250</v>
      </c>
      <c r="L85" s="5">
        <v>81160560000</v>
      </c>
      <c r="M85" s="5">
        <v>211538000000</v>
      </c>
      <c r="N85" s="5">
        <v>145000000000</v>
      </c>
      <c r="O85" s="5">
        <v>145000000000</v>
      </c>
    </row>
    <row r="86" spans="3:16" ht="15.5" x14ac:dyDescent="0.35">
      <c r="C86" t="s">
        <v>251</v>
      </c>
      <c r="D86" s="5">
        <v>303194963529</v>
      </c>
      <c r="E86" s="5">
        <v>304049387209</v>
      </c>
      <c r="F86" s="5">
        <v>824301879310</v>
      </c>
      <c r="G86" s="5">
        <v>911421384185</v>
      </c>
      <c r="I86" s="5">
        <v>824301879310</v>
      </c>
      <c r="J86" s="5">
        <v>920686521322</v>
      </c>
      <c r="K86" s="5">
        <v>1055958521306</v>
      </c>
      <c r="L86" s="5">
        <v>969020012377</v>
      </c>
      <c r="M86" s="5">
        <v>900823111216</v>
      </c>
      <c r="N86" s="5">
        <v>263517083371</v>
      </c>
      <c r="O86" s="5">
        <v>236917590863</v>
      </c>
      <c r="P86" s="5">
        <v>216318534188</v>
      </c>
    </row>
    <row r="87" spans="3:16" ht="15.5" x14ac:dyDescent="0.35">
      <c r="C87" t="s">
        <v>102</v>
      </c>
      <c r="D87" s="5">
        <v>195734950171</v>
      </c>
      <c r="E87" s="5">
        <v>195732379130</v>
      </c>
      <c r="F87" s="5">
        <v>195717966212</v>
      </c>
      <c r="G87" s="5">
        <v>196258896427</v>
      </c>
      <c r="I87" s="5">
        <v>195717966212</v>
      </c>
      <c r="J87" s="5">
        <v>196182577428</v>
      </c>
      <c r="K87" s="5">
        <v>315678110197</v>
      </c>
    </row>
    <row r="88" spans="3:16" ht="15.5" x14ac:dyDescent="0.35">
      <c r="C88" t="s">
        <v>252</v>
      </c>
      <c r="D88" s="5">
        <v>195734950171</v>
      </c>
      <c r="E88" s="5">
        <v>195732379130</v>
      </c>
      <c r="F88" s="5">
        <v>195717966212</v>
      </c>
      <c r="G88" s="5">
        <v>196258896427</v>
      </c>
      <c r="I88" s="5">
        <v>195717966212</v>
      </c>
      <c r="J88" s="5">
        <v>196182577428</v>
      </c>
      <c r="K88" s="5">
        <v>315678110197</v>
      </c>
    </row>
    <row r="89" spans="3:16" ht="15.5" x14ac:dyDescent="0.35">
      <c r="C89" t="s">
        <v>103</v>
      </c>
      <c r="D89" s="5">
        <v>18721301156</v>
      </c>
      <c r="E89" s="5">
        <v>292611792216</v>
      </c>
      <c r="F89" s="5">
        <v>21856621409</v>
      </c>
      <c r="G89" s="5">
        <v>22358404577</v>
      </c>
      <c r="I89" s="5">
        <v>21856621409</v>
      </c>
      <c r="J89" s="5">
        <v>22008559564</v>
      </c>
      <c r="K89" s="5">
        <v>56028542190</v>
      </c>
      <c r="L89" s="5">
        <v>403259638651</v>
      </c>
      <c r="M89" s="5">
        <v>463156899750</v>
      </c>
      <c r="N89" s="5">
        <v>325787771422</v>
      </c>
      <c r="O89" s="5">
        <v>177617643354</v>
      </c>
      <c r="P89" s="5">
        <v>165416319772</v>
      </c>
    </row>
    <row r="90" spans="3:16" ht="15.5" x14ac:dyDescent="0.35">
      <c r="C90" t="s">
        <v>83</v>
      </c>
      <c r="D90" s="5">
        <v>272715926969</v>
      </c>
      <c r="E90" s="5">
        <v>272715926968</v>
      </c>
      <c r="F90" s="5">
        <v>270982100082</v>
      </c>
      <c r="G90" s="5">
        <v>228559378141</v>
      </c>
      <c r="I90" s="5">
        <v>270982100082</v>
      </c>
      <c r="J90" s="5">
        <v>228559378141</v>
      </c>
      <c r="K90" s="5">
        <v>161061816402</v>
      </c>
      <c r="L90" s="5">
        <v>159026591050</v>
      </c>
      <c r="M90" s="5">
        <v>155601409637</v>
      </c>
      <c r="N90" s="5">
        <v>152007011418</v>
      </c>
      <c r="O90" s="5">
        <v>105177577228</v>
      </c>
      <c r="P90" s="5">
        <v>97183790977</v>
      </c>
    </row>
    <row r="91" spans="3:16" ht="15.5" x14ac:dyDescent="0.35">
      <c r="C91" t="s">
        <v>104</v>
      </c>
      <c r="D91" s="5">
        <v>797180560149</v>
      </c>
      <c r="E91" s="5">
        <v>786293837493</v>
      </c>
      <c r="F91" s="5">
        <v>1316846888604</v>
      </c>
      <c r="G91" s="5">
        <v>1418955357586</v>
      </c>
      <c r="I91" s="5">
        <v>1316846888604</v>
      </c>
      <c r="J91" s="5">
        <v>1418761158142</v>
      </c>
      <c r="K91" s="5">
        <v>1709057831038</v>
      </c>
      <c r="L91" s="5">
        <v>2705983166056</v>
      </c>
      <c r="M91" s="5">
        <v>3124314316930</v>
      </c>
      <c r="N91" s="5">
        <v>1879177450273</v>
      </c>
      <c r="O91" s="5">
        <v>1824730037369</v>
      </c>
      <c r="P91" s="5">
        <v>1494349906468</v>
      </c>
    </row>
    <row r="92" spans="3:16" ht="15.5" x14ac:dyDescent="0.35">
      <c r="C92" t="s">
        <v>105</v>
      </c>
    </row>
    <row r="93" spans="3:16" ht="15.5" x14ac:dyDescent="0.35">
      <c r="C93" t="s">
        <v>562</v>
      </c>
      <c r="L93" s="5">
        <v>295495752307</v>
      </c>
      <c r="M93" s="5">
        <v>516934741946</v>
      </c>
      <c r="N93" s="5">
        <v>30664314716</v>
      </c>
      <c r="O93" s="5">
        <v>30080433505</v>
      </c>
      <c r="P93" s="5">
        <v>48352277833</v>
      </c>
    </row>
    <row r="94" spans="3:16" ht="15.5" x14ac:dyDescent="0.35">
      <c r="C94" t="s">
        <v>107</v>
      </c>
      <c r="D94" s="5">
        <v>2475722435963</v>
      </c>
      <c r="E94" s="5">
        <v>2434534673308</v>
      </c>
      <c r="F94" s="5">
        <v>2813040803448</v>
      </c>
      <c r="G94" s="5">
        <v>2793620828205</v>
      </c>
      <c r="I94" s="5">
        <v>2813040803448</v>
      </c>
      <c r="J94" s="5">
        <v>2870930552266</v>
      </c>
      <c r="K94" s="5">
        <v>2853294879628</v>
      </c>
      <c r="L94" s="5">
        <v>2952591555542</v>
      </c>
      <c r="M94" s="5">
        <v>1982306909155</v>
      </c>
      <c r="N94" s="5">
        <v>1582801758507</v>
      </c>
      <c r="O94" s="5">
        <v>978292550244</v>
      </c>
      <c r="P94" s="5">
        <v>730037292208</v>
      </c>
    </row>
    <row r="95" spans="3:16" ht="15.5" x14ac:dyDescent="0.35">
      <c r="C95" t="s">
        <v>108</v>
      </c>
      <c r="D95" s="5">
        <v>910530472</v>
      </c>
      <c r="E95" s="5">
        <v>1105644148</v>
      </c>
      <c r="F95" s="5">
        <v>1300757824</v>
      </c>
      <c r="G95" s="5">
        <v>1495871500</v>
      </c>
      <c r="I95" s="5">
        <v>1300757824</v>
      </c>
      <c r="J95" s="5">
        <v>2081212528</v>
      </c>
      <c r="K95" s="5">
        <v>2861667232</v>
      </c>
    </row>
    <row r="96" spans="3:16" ht="15.5" x14ac:dyDescent="0.35">
      <c r="C96" t="s">
        <v>109</v>
      </c>
      <c r="D96" s="5">
        <v>277795598209</v>
      </c>
      <c r="E96" s="5">
        <v>240779287612</v>
      </c>
      <c r="F96" s="5">
        <v>183383876548</v>
      </c>
      <c r="G96" s="5">
        <v>142994947687</v>
      </c>
      <c r="I96" s="5">
        <v>183383876548</v>
      </c>
      <c r="J96" s="5">
        <v>142994947687</v>
      </c>
      <c r="K96" s="5">
        <v>96938585226</v>
      </c>
      <c r="L96" s="5">
        <v>87844408597</v>
      </c>
      <c r="M96" s="5">
        <v>4740976399</v>
      </c>
      <c r="N96" s="5">
        <v>5431438092</v>
      </c>
      <c r="O96" s="5">
        <v>4759625080</v>
      </c>
      <c r="P96" s="5">
        <v>5865101043</v>
      </c>
    </row>
    <row r="97" spans="3:16" ht="15.5" x14ac:dyDescent="0.35">
      <c r="C97" t="s">
        <v>110</v>
      </c>
      <c r="D97" s="5">
        <v>2980502889932</v>
      </c>
      <c r="E97" s="5">
        <v>2965529137535</v>
      </c>
      <c r="F97" s="5">
        <v>3223805090988</v>
      </c>
      <c r="G97" s="5">
        <v>3164754542615</v>
      </c>
      <c r="I97" s="5">
        <v>3223805090988</v>
      </c>
      <c r="J97" s="5">
        <v>3242570600546</v>
      </c>
      <c r="K97" s="5">
        <v>3297582724151</v>
      </c>
      <c r="L97" s="5">
        <v>3364435782926</v>
      </c>
      <c r="M97" s="5">
        <v>2532469410438</v>
      </c>
      <c r="N97" s="5">
        <v>1647238426252</v>
      </c>
      <c r="O97" s="5">
        <v>1041520585691</v>
      </c>
      <c r="P97" s="5">
        <v>808842264705</v>
      </c>
    </row>
    <row r="98" spans="3:16" ht="15.5" x14ac:dyDescent="0.35">
      <c r="C98" t="s">
        <v>111</v>
      </c>
      <c r="D98" s="5">
        <v>3777683450081</v>
      </c>
      <c r="E98" s="5">
        <v>3751822975028</v>
      </c>
      <c r="F98" s="5">
        <v>4540651979592</v>
      </c>
      <c r="G98" s="5">
        <v>4583709900201</v>
      </c>
      <c r="I98" s="5">
        <v>4540651979592</v>
      </c>
      <c r="J98" s="5">
        <v>4661331758688</v>
      </c>
      <c r="K98" s="5">
        <v>5006640555189</v>
      </c>
      <c r="L98" s="5">
        <v>6070418948982</v>
      </c>
      <c r="M98" s="5">
        <v>5656783727368</v>
      </c>
      <c r="N98" s="5">
        <v>3526415876525</v>
      </c>
      <c r="O98" s="5">
        <v>2866250623060</v>
      </c>
      <c r="P98" s="5">
        <v>2303192171173</v>
      </c>
    </row>
    <row r="99" spans="3:16" ht="15.5" x14ac:dyDescent="0.35">
      <c r="C99" t="s">
        <v>112</v>
      </c>
    </row>
    <row r="100" spans="3:16" ht="15.5" x14ac:dyDescent="0.35">
      <c r="C100" t="s">
        <v>113</v>
      </c>
    </row>
    <row r="101" spans="3:16" ht="15.5" x14ac:dyDescent="0.35">
      <c r="C101" t="s">
        <v>114</v>
      </c>
      <c r="D101" s="5">
        <v>525884374025</v>
      </c>
      <c r="E101" s="5">
        <v>549610216621</v>
      </c>
      <c r="F101" s="5">
        <v>1979781472232</v>
      </c>
      <c r="G101" s="5">
        <v>2188198989653</v>
      </c>
      <c r="I101" s="5">
        <v>1979781472232</v>
      </c>
      <c r="J101" s="5">
        <v>2418271697667</v>
      </c>
      <c r="K101" s="5">
        <v>2236253367647</v>
      </c>
      <c r="L101" s="5">
        <v>3094485541081</v>
      </c>
      <c r="M101" s="5">
        <v>2132706074451</v>
      </c>
      <c r="N101" s="5">
        <v>1838692231209</v>
      </c>
      <c r="O101" s="5">
        <v>1437226769917</v>
      </c>
      <c r="P101" s="5">
        <v>1360380962514</v>
      </c>
    </row>
    <row r="102" spans="3:16" ht="15.5" x14ac:dyDescent="0.35">
      <c r="C102" t="s">
        <v>119</v>
      </c>
      <c r="D102" s="5">
        <v>85770369786</v>
      </c>
      <c r="E102" s="5">
        <v>85808469786</v>
      </c>
      <c r="F102" s="5">
        <v>1045620437223</v>
      </c>
      <c r="G102" s="5">
        <v>1056667762747</v>
      </c>
      <c r="I102" s="5">
        <v>1045620437223</v>
      </c>
      <c r="J102" s="5">
        <v>1112328952747</v>
      </c>
      <c r="K102" s="5">
        <v>1059001686399</v>
      </c>
      <c r="L102" s="5">
        <v>1536584360393</v>
      </c>
      <c r="M102" s="5">
        <v>550512350950</v>
      </c>
      <c r="N102" s="5">
        <v>593459237531</v>
      </c>
      <c r="O102" s="5">
        <v>446057281284</v>
      </c>
      <c r="P102" s="5">
        <v>409643295366</v>
      </c>
    </row>
    <row r="103" spans="3:16" ht="15.5" x14ac:dyDescent="0.35">
      <c r="C103" t="s">
        <v>115</v>
      </c>
      <c r="D103" s="5">
        <v>61941425952</v>
      </c>
      <c r="E103" s="5">
        <v>61967683282</v>
      </c>
      <c r="F103" s="5">
        <v>35092116897</v>
      </c>
      <c r="I103" s="5">
        <v>35092116897</v>
      </c>
    </row>
    <row r="104" spans="3:16" ht="15.5" x14ac:dyDescent="0.35">
      <c r="C104" t="s">
        <v>253</v>
      </c>
      <c r="D104" s="5">
        <v>110634199017</v>
      </c>
      <c r="E104" s="5">
        <v>107477672200</v>
      </c>
      <c r="F104" s="5">
        <v>181435422552</v>
      </c>
      <c r="G104" s="5">
        <v>187225625693</v>
      </c>
      <c r="I104" s="5">
        <v>181435422552</v>
      </c>
      <c r="J104" s="5">
        <v>217737108808</v>
      </c>
      <c r="K104" s="5">
        <v>274101672612</v>
      </c>
      <c r="L104" s="5">
        <v>504063649569</v>
      </c>
      <c r="M104" s="5">
        <v>1051116882486</v>
      </c>
      <c r="N104" s="5">
        <v>706109375706</v>
      </c>
      <c r="O104" s="5">
        <v>609598896656</v>
      </c>
      <c r="P104" s="5">
        <v>651868950195</v>
      </c>
    </row>
    <row r="105" spans="3:16" ht="15.5" x14ac:dyDescent="0.35">
      <c r="C105" t="s">
        <v>118</v>
      </c>
      <c r="D105" s="5">
        <v>259965506774</v>
      </c>
      <c r="E105" s="5">
        <v>236247804396</v>
      </c>
      <c r="F105" s="5">
        <v>234310756895</v>
      </c>
      <c r="I105" s="5">
        <v>234310756895</v>
      </c>
    </row>
    <row r="106" spans="3:16" ht="15.5" x14ac:dyDescent="0.35">
      <c r="C106" t="s">
        <v>254</v>
      </c>
      <c r="D106" s="5">
        <v>259965506774</v>
      </c>
      <c r="E106" s="5">
        <v>236247804396</v>
      </c>
      <c r="F106" s="5">
        <v>234310756895</v>
      </c>
      <c r="I106" s="5">
        <v>234310756895</v>
      </c>
      <c r="L106" s="5">
        <v>81160560000</v>
      </c>
      <c r="M106" s="5">
        <v>211538000000</v>
      </c>
      <c r="N106" s="5">
        <v>145000000000</v>
      </c>
      <c r="O106" s="5">
        <v>145000000000</v>
      </c>
    </row>
    <row r="107" spans="3:16" ht="15.5" x14ac:dyDescent="0.35">
      <c r="C107" t="s">
        <v>117</v>
      </c>
      <c r="D107" s="5">
        <v>155651672158</v>
      </c>
      <c r="E107" s="5">
        <v>178555096345</v>
      </c>
      <c r="F107" s="5">
        <v>178410380052</v>
      </c>
      <c r="G107" s="5">
        <v>180064151345</v>
      </c>
      <c r="I107" s="5">
        <v>178410380052</v>
      </c>
      <c r="J107" s="5">
        <v>176303475849</v>
      </c>
      <c r="K107" s="5">
        <v>175010480672</v>
      </c>
      <c r="L107" s="5">
        <v>175378651890</v>
      </c>
      <c r="M107" s="5">
        <v>103893512222</v>
      </c>
      <c r="N107" s="5">
        <v>49472492140</v>
      </c>
      <c r="O107" s="5">
        <v>22428382747</v>
      </c>
      <c r="P107" s="5">
        <v>8958687164</v>
      </c>
    </row>
    <row r="108" spans="3:16" ht="15.5" x14ac:dyDescent="0.35">
      <c r="C108" t="s">
        <v>116</v>
      </c>
      <c r="D108" s="5">
        <v>96494439653</v>
      </c>
      <c r="E108" s="5">
        <v>92705100897</v>
      </c>
      <c r="F108" s="5">
        <v>87749241970</v>
      </c>
      <c r="G108" s="5">
        <v>298441066126</v>
      </c>
      <c r="I108" s="5">
        <v>87749241970</v>
      </c>
      <c r="J108" s="5">
        <v>298296711938</v>
      </c>
      <c r="K108" s="5">
        <v>162794337105</v>
      </c>
      <c r="L108" s="5">
        <v>61554176967</v>
      </c>
      <c r="M108" s="5">
        <v>18855381717</v>
      </c>
      <c r="N108" s="5">
        <v>8552626365</v>
      </c>
      <c r="O108" s="5">
        <v>3777647758</v>
      </c>
      <c r="P108" s="5">
        <v>21580000</v>
      </c>
    </row>
    <row r="109" spans="3:16" ht="15.5" x14ac:dyDescent="0.35">
      <c r="C109" t="s">
        <v>120</v>
      </c>
    </row>
    <row r="110" spans="3:16" ht="15.5" x14ac:dyDescent="0.35">
      <c r="C110" t="s">
        <v>313</v>
      </c>
      <c r="D110" s="5">
        <v>1441402749103</v>
      </c>
      <c r="E110" s="5">
        <v>1442447795852</v>
      </c>
      <c r="F110" s="5">
        <v>1114834634367</v>
      </c>
      <c r="G110" s="5">
        <v>1149656466985</v>
      </c>
      <c r="I110" s="5">
        <v>1114834634367</v>
      </c>
      <c r="J110" s="5">
        <v>1071119374726</v>
      </c>
      <c r="K110" s="5">
        <v>998767188909</v>
      </c>
      <c r="L110" s="5">
        <v>522012932977</v>
      </c>
      <c r="M110" s="5">
        <v>704050096087</v>
      </c>
      <c r="N110" s="5">
        <v>418731306074</v>
      </c>
      <c r="O110" s="5">
        <v>388984461741</v>
      </c>
      <c r="P110" s="5">
        <v>177270428274</v>
      </c>
    </row>
    <row r="111" spans="3:16" ht="15.5" x14ac:dyDescent="0.35">
      <c r="C111" t="s">
        <v>866</v>
      </c>
      <c r="D111" s="5">
        <v>88500000</v>
      </c>
      <c r="E111" s="5">
        <v>88500000</v>
      </c>
    </row>
    <row r="112" spans="3:16" ht="15.5" x14ac:dyDescent="0.35">
      <c r="C112" t="s">
        <v>867</v>
      </c>
      <c r="D112" s="5">
        <v>264051096913</v>
      </c>
      <c r="E112" s="5">
        <v>263797284956</v>
      </c>
      <c r="F112" s="5">
        <v>145674820000</v>
      </c>
      <c r="G112" s="5">
        <v>145756070000</v>
      </c>
      <c r="I112" s="5">
        <v>145674820000</v>
      </c>
      <c r="J112" s="5">
        <v>80999820000</v>
      </c>
      <c r="K112" s="5">
        <v>141142780000</v>
      </c>
    </row>
    <row r="113" spans="3:16" ht="15.5" x14ac:dyDescent="0.35">
      <c r="C113" t="s">
        <v>520</v>
      </c>
      <c r="D113" s="5">
        <v>30073810513</v>
      </c>
      <c r="E113" s="5">
        <v>30123109834</v>
      </c>
      <c r="F113" s="5">
        <v>42791424312</v>
      </c>
      <c r="G113" s="5">
        <v>41095309630</v>
      </c>
      <c r="I113" s="5">
        <v>42791424312</v>
      </c>
      <c r="J113" s="5">
        <v>32833824549</v>
      </c>
      <c r="K113" s="5">
        <v>38018898943</v>
      </c>
      <c r="L113" s="5">
        <v>27853536014</v>
      </c>
      <c r="M113" s="5">
        <v>23950718601</v>
      </c>
      <c r="N113" s="5">
        <v>42847433570</v>
      </c>
      <c r="O113" s="5">
        <v>8432845070</v>
      </c>
      <c r="P113" s="5">
        <v>3115014911</v>
      </c>
    </row>
    <row r="114" spans="3:16" ht="15.5" x14ac:dyDescent="0.35">
      <c r="C114" t="s">
        <v>121</v>
      </c>
      <c r="D114" s="5">
        <v>46139489634</v>
      </c>
      <c r="E114" s="5">
        <v>62056139003</v>
      </c>
      <c r="F114" s="5">
        <v>465972048998</v>
      </c>
      <c r="G114" s="5">
        <v>439552180103</v>
      </c>
      <c r="I114" s="5">
        <v>465972048998</v>
      </c>
      <c r="J114" s="5">
        <v>535892575068</v>
      </c>
      <c r="K114" s="5">
        <v>532590400821</v>
      </c>
      <c r="L114" s="5">
        <v>802383783424</v>
      </c>
      <c r="M114" s="5">
        <v>126053639371</v>
      </c>
      <c r="N114" s="5">
        <v>115434730403</v>
      </c>
      <c r="O114" s="5">
        <v>117875362250</v>
      </c>
      <c r="P114" s="5">
        <v>25169315950</v>
      </c>
    </row>
    <row r="115" spans="3:16" ht="15.5" x14ac:dyDescent="0.35">
      <c r="C115" t="s">
        <v>122</v>
      </c>
      <c r="D115" s="5">
        <v>2539449571388</v>
      </c>
      <c r="E115" s="5">
        <v>2500573950960</v>
      </c>
      <c r="F115" s="5">
        <v>2058769604062</v>
      </c>
      <c r="G115" s="5">
        <v>1875783517583</v>
      </c>
      <c r="I115" s="5">
        <v>2058769604062</v>
      </c>
      <c r="J115" s="5">
        <v>1549736308010</v>
      </c>
      <c r="K115" s="5">
        <v>1552192479782</v>
      </c>
      <c r="L115" s="5">
        <v>878781882311</v>
      </c>
      <c r="M115" s="5">
        <v>1107962435775</v>
      </c>
      <c r="N115" s="5">
        <v>757222373889</v>
      </c>
      <c r="O115" s="5">
        <v>643700277953</v>
      </c>
      <c r="P115" s="5">
        <v>277354201249</v>
      </c>
    </row>
    <row r="116" spans="3:16" ht="15.5" x14ac:dyDescent="0.35">
      <c r="C116" t="s">
        <v>123</v>
      </c>
      <c r="D116" s="5">
        <v>2539449571388</v>
      </c>
      <c r="E116" s="5">
        <v>2500573950960</v>
      </c>
      <c r="F116" s="5">
        <v>2058769604062</v>
      </c>
      <c r="G116" s="5">
        <v>1875783517583</v>
      </c>
      <c r="I116" s="5">
        <v>2058769604062</v>
      </c>
      <c r="J116" s="5">
        <v>1549736308010</v>
      </c>
      <c r="K116" s="5">
        <v>1552192479782</v>
      </c>
      <c r="L116" s="5">
        <v>878781882311</v>
      </c>
      <c r="M116" s="5">
        <v>1107962435775</v>
      </c>
      <c r="N116" s="5">
        <v>757222373889</v>
      </c>
      <c r="O116" s="5">
        <v>643700277953</v>
      </c>
      <c r="P116" s="5">
        <v>277354201249</v>
      </c>
    </row>
    <row r="117" spans="3:16" ht="15.5" x14ac:dyDescent="0.35">
      <c r="C117" t="s">
        <v>124</v>
      </c>
    </row>
    <row r="118" spans="3:16" ht="15.5" x14ac:dyDescent="0.35">
      <c r="C118" t="s">
        <v>125</v>
      </c>
      <c r="D118" s="5">
        <v>2133697417882</v>
      </c>
      <c r="E118" s="5">
        <v>2118447297206</v>
      </c>
      <c r="F118" s="5">
        <v>1657148734677</v>
      </c>
      <c r="G118" s="5">
        <v>1336507846615</v>
      </c>
      <c r="I118" s="5">
        <v>1657148734677</v>
      </c>
      <c r="J118" s="5">
        <v>1184953019275</v>
      </c>
      <c r="K118" s="5">
        <v>1177928867852</v>
      </c>
      <c r="L118" s="5">
        <v>549866468991</v>
      </c>
      <c r="M118" s="5">
        <v>728000814688</v>
      </c>
      <c r="N118" s="5">
        <v>461578739644</v>
      </c>
      <c r="O118" s="5">
        <v>397417306811</v>
      </c>
      <c r="P118" s="5">
        <v>180385443185</v>
      </c>
    </row>
    <row r="119" spans="3:16" ht="15.5" x14ac:dyDescent="0.35">
      <c r="C119" t="s">
        <v>784</v>
      </c>
      <c r="D119" s="5">
        <v>24746238440</v>
      </c>
      <c r="E119" s="5">
        <v>24746238440</v>
      </c>
      <c r="F119" s="5">
        <v>45000000000</v>
      </c>
      <c r="G119" s="5">
        <v>45000000000</v>
      </c>
      <c r="I119" s="5">
        <v>45000000000</v>
      </c>
      <c r="J119" s="5">
        <v>45000000000</v>
      </c>
      <c r="K119" s="5">
        <v>45000000000</v>
      </c>
    </row>
    <row r="120" spans="3:16" ht="15.5" x14ac:dyDescent="0.35">
      <c r="C120" t="s">
        <v>607</v>
      </c>
      <c r="G120" s="5">
        <v>194455517371</v>
      </c>
      <c r="J120" s="5">
        <v>194455517371</v>
      </c>
      <c r="K120" s="5">
        <v>199794311599</v>
      </c>
      <c r="L120" s="5">
        <v>121628619101</v>
      </c>
      <c r="M120" s="5">
        <v>37784538652</v>
      </c>
      <c r="N120" s="5">
        <v>18184531057</v>
      </c>
      <c r="O120" s="5">
        <v>32717637806</v>
      </c>
      <c r="P120" s="5">
        <v>31903429924</v>
      </c>
    </row>
    <row r="121" spans="3:16" ht="15.5" x14ac:dyDescent="0.35">
      <c r="C121" t="s">
        <v>126</v>
      </c>
      <c r="D121" s="5">
        <v>3065333945413</v>
      </c>
      <c r="E121" s="5">
        <v>3050184167581</v>
      </c>
      <c r="F121" s="5">
        <v>4038551076294</v>
      </c>
      <c r="G121" s="5">
        <v>4063982507236</v>
      </c>
      <c r="I121" s="5">
        <v>4038551076294</v>
      </c>
      <c r="J121" s="5">
        <v>3968008005677</v>
      </c>
      <c r="K121" s="5">
        <v>3788445847429</v>
      </c>
      <c r="L121" s="5">
        <v>3973267423392</v>
      </c>
      <c r="M121" s="5">
        <v>3240668510226</v>
      </c>
      <c r="N121" s="5">
        <v>2595914605098</v>
      </c>
      <c r="O121" s="5">
        <v>2080927047870</v>
      </c>
      <c r="P121" s="5">
        <v>1637735163763</v>
      </c>
    </row>
    <row r="122" spans="3:16" ht="15.5" x14ac:dyDescent="0.35">
      <c r="C122" t="s">
        <v>127</v>
      </c>
    </row>
    <row r="123" spans="3:16" ht="15.5" x14ac:dyDescent="0.35">
      <c r="C123" t="s">
        <v>128</v>
      </c>
      <c r="D123" s="5">
        <v>588380000000</v>
      </c>
      <c r="E123" s="5">
        <v>588380000000</v>
      </c>
      <c r="F123" s="5">
        <v>588380000000</v>
      </c>
      <c r="G123" s="5">
        <v>588380000000</v>
      </c>
      <c r="I123" s="5">
        <v>588380000000</v>
      </c>
      <c r="J123" s="5">
        <v>588380000000</v>
      </c>
      <c r="K123" s="5">
        <v>588380000000</v>
      </c>
      <c r="L123" s="5">
        <v>588380000000</v>
      </c>
      <c r="M123" s="5">
        <v>588380000000</v>
      </c>
      <c r="N123" s="5">
        <v>25000000000</v>
      </c>
      <c r="O123" s="5">
        <v>25000000000</v>
      </c>
      <c r="P123" s="5">
        <v>25000000000</v>
      </c>
    </row>
    <row r="124" spans="3:16" ht="15.5" x14ac:dyDescent="0.35">
      <c r="C124" t="s">
        <v>129</v>
      </c>
      <c r="D124" s="5">
        <v>853104489527</v>
      </c>
      <c r="E124" s="5">
        <v>853104489527</v>
      </c>
      <c r="F124" s="5">
        <v>853104489527</v>
      </c>
      <c r="G124" s="5">
        <v>853104489527</v>
      </c>
      <c r="I124" s="5">
        <v>853104489527</v>
      </c>
      <c r="J124" s="5">
        <v>853104489527</v>
      </c>
      <c r="K124" s="5">
        <v>853104489527</v>
      </c>
      <c r="L124" s="5">
        <v>853279195412</v>
      </c>
      <c r="M124" s="5">
        <v>853726529155</v>
      </c>
      <c r="N124" s="5">
        <v>76698393918</v>
      </c>
      <c r="O124" s="5">
        <v>73996999509</v>
      </c>
      <c r="P124" s="5">
        <v>73996999509</v>
      </c>
    </row>
    <row r="125" spans="3:16" ht="15.5" x14ac:dyDescent="0.35">
      <c r="C125" t="s">
        <v>130</v>
      </c>
      <c r="D125" s="5">
        <v>-1324057852415</v>
      </c>
      <c r="E125" s="5">
        <v>-1317301532786</v>
      </c>
      <c r="F125" s="5">
        <v>-1457808483142</v>
      </c>
      <c r="G125" s="5">
        <v>-1400504909630</v>
      </c>
      <c r="I125" s="5">
        <v>-1457808483142</v>
      </c>
      <c r="J125" s="5">
        <v>-1245459830900</v>
      </c>
      <c r="K125" s="5">
        <v>-677680213464</v>
      </c>
      <c r="L125" s="5">
        <v>197946287756</v>
      </c>
      <c r="M125" s="5">
        <v>505559001308</v>
      </c>
      <c r="N125" s="5">
        <v>547589856968</v>
      </c>
      <c r="O125" s="5">
        <v>505068011955</v>
      </c>
      <c r="P125" s="5">
        <v>407166819042</v>
      </c>
    </row>
    <row r="126" spans="3:16" ht="15.5" x14ac:dyDescent="0.35">
      <c r="C126" t="s">
        <v>257</v>
      </c>
      <c r="D126" s="5">
        <v>117168000000</v>
      </c>
      <c r="E126" s="5">
        <v>117168000000</v>
      </c>
      <c r="F126" s="5">
        <v>117168000000</v>
      </c>
      <c r="G126" s="5">
        <v>117168000000</v>
      </c>
      <c r="I126" s="5">
        <v>117168000000</v>
      </c>
      <c r="J126" s="5">
        <v>117168000000</v>
      </c>
      <c r="K126" s="5">
        <v>117168000000</v>
      </c>
      <c r="L126" s="5">
        <v>117168000000</v>
      </c>
      <c r="M126" s="5">
        <v>113343000000</v>
      </c>
    </row>
    <row r="127" spans="3:16" ht="15.5" x14ac:dyDescent="0.35">
      <c r="C127" t="s">
        <v>258</v>
      </c>
      <c r="D127" s="5">
        <v>-1441225852415</v>
      </c>
      <c r="E127" s="5">
        <v>-1434469532786</v>
      </c>
      <c r="F127" s="5">
        <v>-1574976483142</v>
      </c>
      <c r="G127" s="5">
        <v>-1517672909630</v>
      </c>
      <c r="I127" s="5">
        <v>-1574976483142</v>
      </c>
      <c r="J127" s="5">
        <v>-1362627830900</v>
      </c>
      <c r="K127" s="5">
        <v>-794848213464</v>
      </c>
      <c r="L127" s="5">
        <v>80778287756</v>
      </c>
      <c r="M127" s="5">
        <v>392216001308</v>
      </c>
      <c r="N127" s="5">
        <v>547589856968</v>
      </c>
      <c r="O127" s="5">
        <v>505068011955</v>
      </c>
      <c r="P127" s="5">
        <v>407166819042</v>
      </c>
    </row>
    <row r="128" spans="3:16" ht="15.5" x14ac:dyDescent="0.35">
      <c r="C128" t="s">
        <v>259</v>
      </c>
      <c r="D128" s="5">
        <v>-1324057852415</v>
      </c>
      <c r="E128" s="5">
        <v>-1317301532786</v>
      </c>
      <c r="F128" s="5">
        <v>-1457808483142</v>
      </c>
      <c r="G128" s="5">
        <v>-1400504909630</v>
      </c>
      <c r="I128" s="5">
        <v>-1457808483142</v>
      </c>
      <c r="J128" s="5">
        <v>-1245459830900</v>
      </c>
      <c r="K128" s="5">
        <v>-677680213464</v>
      </c>
      <c r="L128" s="5">
        <v>197946287756</v>
      </c>
      <c r="M128" s="5">
        <v>505559001308</v>
      </c>
      <c r="N128" s="5">
        <v>547589856968</v>
      </c>
      <c r="O128" s="5">
        <v>505068011955</v>
      </c>
      <c r="P128" s="5">
        <v>407166819042</v>
      </c>
    </row>
    <row r="129" spans="2:16" ht="15.5" x14ac:dyDescent="0.35">
      <c r="C129" t="s">
        <v>131</v>
      </c>
      <c r="D129" s="5">
        <v>322206940587</v>
      </c>
      <c r="E129" s="5">
        <v>304739923738</v>
      </c>
      <c r="F129" s="5">
        <v>247442796831</v>
      </c>
      <c r="G129" s="5">
        <v>250188434927</v>
      </c>
      <c r="I129" s="5">
        <v>247442796831</v>
      </c>
      <c r="J129" s="5">
        <v>268739716243</v>
      </c>
      <c r="K129" s="5">
        <v>293328615295</v>
      </c>
      <c r="L129" s="5">
        <v>298519451372</v>
      </c>
      <c r="M129" s="5">
        <v>312848277042</v>
      </c>
      <c r="N129" s="5">
        <v>129206009123</v>
      </c>
      <c r="O129" s="5">
        <v>76080986498</v>
      </c>
      <c r="P129" s="5">
        <v>62109397882</v>
      </c>
    </row>
    <row r="130" spans="2:16" ht="15.5" x14ac:dyDescent="0.35">
      <c r="C130" t="s">
        <v>10</v>
      </c>
      <c r="D130" s="5">
        <v>712349504668</v>
      </c>
      <c r="E130" s="5">
        <v>701638807447</v>
      </c>
      <c r="F130" s="5">
        <v>502100903298</v>
      </c>
      <c r="G130" s="5">
        <v>519727392965</v>
      </c>
      <c r="I130" s="5">
        <v>502100903298</v>
      </c>
      <c r="J130" s="5">
        <v>693323753011</v>
      </c>
      <c r="K130" s="5">
        <v>1218194707760</v>
      </c>
      <c r="L130" s="5">
        <v>2097151525590</v>
      </c>
      <c r="M130" s="5">
        <v>2416115217142</v>
      </c>
      <c r="N130" s="5">
        <v>930501271427</v>
      </c>
      <c r="O130" s="5">
        <v>785323575190</v>
      </c>
      <c r="P130" s="5">
        <v>665457007410</v>
      </c>
    </row>
    <row r="131" spans="2:16" ht="15.5" x14ac:dyDescent="0.35">
      <c r="C131" t="s">
        <v>132</v>
      </c>
      <c r="D131" s="5">
        <v>3777683450081</v>
      </c>
      <c r="E131" s="5">
        <v>3751822975028</v>
      </c>
      <c r="F131" s="5">
        <v>4540651979592</v>
      </c>
      <c r="G131" s="5">
        <v>4583709900201</v>
      </c>
      <c r="I131" s="5">
        <v>4540651979592</v>
      </c>
      <c r="J131" s="5">
        <v>4661331758688</v>
      </c>
      <c r="K131" s="5">
        <v>5006640555189</v>
      </c>
      <c r="L131" s="5">
        <v>6070418948982</v>
      </c>
      <c r="M131" s="5">
        <v>5656783727368</v>
      </c>
      <c r="N131" s="5">
        <v>3526415876525</v>
      </c>
      <c r="O131" s="5">
        <v>2866250623060</v>
      </c>
      <c r="P131" s="5">
        <v>2303192171173</v>
      </c>
    </row>
    <row r="132" spans="2:16" ht="15.5" x14ac:dyDescent="0.35">
      <c r="C132" t="s">
        <v>133</v>
      </c>
      <c r="D132" s="5">
        <v>29419000000</v>
      </c>
      <c r="E132" s="5">
        <v>29419000000</v>
      </c>
      <c r="F132" s="5">
        <v>29419000000</v>
      </c>
      <c r="G132" s="5">
        <v>29419000000</v>
      </c>
      <c r="I132" s="5">
        <v>29419000000</v>
      </c>
      <c r="J132" s="5">
        <v>29419000000</v>
      </c>
      <c r="K132" s="5">
        <v>29419000000</v>
      </c>
      <c r="L132" s="5">
        <v>29419000000</v>
      </c>
      <c r="M132" s="5">
        <v>29419000000</v>
      </c>
      <c r="N132" s="5">
        <v>400000</v>
      </c>
      <c r="O132" s="5">
        <v>50000</v>
      </c>
      <c r="P132" s="5">
        <v>50000</v>
      </c>
    </row>
    <row r="134" spans="2:16" ht="15.5" x14ac:dyDescent="0.35">
      <c r="B134" t="s">
        <v>134</v>
      </c>
      <c r="C134" t="s">
        <v>135</v>
      </c>
      <c r="D134" s="5">
        <v>1947613840</v>
      </c>
      <c r="E134" s="5">
        <v>1787051726</v>
      </c>
      <c r="F134" s="5">
        <v>6273503080</v>
      </c>
      <c r="G134" s="5">
        <v>1962725667</v>
      </c>
      <c r="I134" s="5">
        <v>10671402864</v>
      </c>
      <c r="J134" s="5">
        <v>-30397819353</v>
      </c>
      <c r="K134" s="5">
        <v>61661969370</v>
      </c>
      <c r="L134" s="5">
        <v>-741584297398</v>
      </c>
      <c r="M134" s="5">
        <v>62366458773</v>
      </c>
      <c r="N134" s="5">
        <v>330195981238</v>
      </c>
      <c r="O134" s="5">
        <v>9325147040</v>
      </c>
      <c r="P134" s="5">
        <v>-31357877645</v>
      </c>
    </row>
    <row r="135" spans="2:16" ht="15.5" x14ac:dyDescent="0.35">
      <c r="C135" t="s">
        <v>316</v>
      </c>
      <c r="D135" s="5">
        <v>268257533538</v>
      </c>
      <c r="E135" s="5">
        <v>301146266995</v>
      </c>
      <c r="F135" s="5">
        <v>317568956401</v>
      </c>
      <c r="G135" s="5">
        <v>314399663743</v>
      </c>
      <c r="I135" s="5">
        <v>1019459866721</v>
      </c>
      <c r="J135" s="5">
        <v>599897331724</v>
      </c>
      <c r="K135" s="5">
        <v>796581160220</v>
      </c>
      <c r="L135" s="5">
        <v>4196482088640</v>
      </c>
      <c r="M135" s="5">
        <v>5564525003580</v>
      </c>
      <c r="N135" s="5">
        <v>3049118159994</v>
      </c>
      <c r="O135" s="5">
        <v>2831399497498</v>
      </c>
      <c r="P135" s="5">
        <v>2978111697604</v>
      </c>
    </row>
    <row r="136" spans="2:16" ht="15.5" x14ac:dyDescent="0.35">
      <c r="C136" t="s">
        <v>317</v>
      </c>
      <c r="D136" s="5">
        <v>-345025158765</v>
      </c>
      <c r="E136" s="5">
        <v>-217911268232</v>
      </c>
      <c r="F136" s="5">
        <v>-301907661986</v>
      </c>
      <c r="G136" s="5">
        <v>-310658199375</v>
      </c>
      <c r="I136" s="5">
        <v>-996703552486</v>
      </c>
      <c r="J136" s="5">
        <v>-605730643959</v>
      </c>
      <c r="K136" s="5">
        <v>-639065572524</v>
      </c>
      <c r="L136" s="5">
        <v>-4632448357649</v>
      </c>
      <c r="M136" s="5">
        <v>-5272054134693</v>
      </c>
      <c r="N136" s="5">
        <v>-2558494407842</v>
      </c>
      <c r="O136" s="5">
        <v>-2737495711162</v>
      </c>
      <c r="P136" s="5">
        <v>-2916839346148</v>
      </c>
    </row>
    <row r="137" spans="2:16" ht="15.5" x14ac:dyDescent="0.35">
      <c r="C137" t="s">
        <v>519</v>
      </c>
    </row>
    <row r="138" spans="2:16" ht="15.5" x14ac:dyDescent="0.35">
      <c r="C138" t="s">
        <v>363</v>
      </c>
      <c r="D138" s="5">
        <v>42781666</v>
      </c>
      <c r="E138" s="5">
        <v>-1289588705</v>
      </c>
      <c r="F138" s="5">
        <v>-8534736831</v>
      </c>
      <c r="G138" s="5">
        <v>-1627232438</v>
      </c>
      <c r="I138" s="5">
        <v>-10400467234</v>
      </c>
      <c r="J138" s="5">
        <v>-2551471922</v>
      </c>
      <c r="K138" s="5">
        <v>-9263615453</v>
      </c>
      <c r="L138" s="5">
        <v>-18537548082</v>
      </c>
      <c r="M138" s="5">
        <v>-40560382397</v>
      </c>
      <c r="N138" s="5">
        <v>-43691369216</v>
      </c>
      <c r="O138" s="5">
        <v>-29868267212</v>
      </c>
      <c r="P138" s="5">
        <v>-39429546574</v>
      </c>
    </row>
    <row r="139" spans="2:16" ht="15.5" x14ac:dyDescent="0.35">
      <c r="C139" t="s">
        <v>502</v>
      </c>
      <c r="D139" s="5">
        <v>78672457401</v>
      </c>
      <c r="E139" s="5">
        <v>-80158358332</v>
      </c>
      <c r="F139" s="5">
        <v>-853054504</v>
      </c>
      <c r="G139" s="5">
        <v>-151506263</v>
      </c>
      <c r="I139" s="5">
        <v>-1684444137</v>
      </c>
      <c r="J139" s="5">
        <v>-22013035196</v>
      </c>
      <c r="K139" s="5">
        <v>-86590002873</v>
      </c>
      <c r="L139" s="5">
        <v>-287080480307</v>
      </c>
      <c r="M139" s="5">
        <v>-189544027717</v>
      </c>
      <c r="N139" s="5">
        <v>-116736401698</v>
      </c>
      <c r="O139" s="5">
        <v>-54710372084</v>
      </c>
      <c r="P139" s="5">
        <v>-53200682527</v>
      </c>
    </row>
    <row r="140" spans="2:16" ht="15.5" x14ac:dyDescent="0.35">
      <c r="C140" t="s">
        <v>144</v>
      </c>
      <c r="D140" s="5">
        <v>-777477980</v>
      </c>
      <c r="E140" s="5">
        <v>-962551242</v>
      </c>
      <c r="F140" s="5">
        <v>-6179996737</v>
      </c>
      <c r="G140" s="5">
        <v>-184352786</v>
      </c>
      <c r="I140" s="5">
        <v>-6743973760</v>
      </c>
      <c r="J140" s="5">
        <v>3430020666</v>
      </c>
      <c r="K140" s="5">
        <v>-282678597769</v>
      </c>
      <c r="L140" s="5">
        <v>996811874175</v>
      </c>
      <c r="M140" s="5">
        <v>1434171827019</v>
      </c>
      <c r="N140" s="5">
        <v>219336322548</v>
      </c>
      <c r="O140" s="5">
        <v>366807277550</v>
      </c>
      <c r="P140" s="5">
        <v>239659495296</v>
      </c>
    </row>
    <row r="141" spans="2:16" ht="15.5" x14ac:dyDescent="0.35">
      <c r="C141" t="s">
        <v>145</v>
      </c>
      <c r="D141" s="5">
        <v>-2720129657</v>
      </c>
      <c r="E141" s="5">
        <v>-1105919966</v>
      </c>
      <c r="F141" s="5">
        <v>-3602477822</v>
      </c>
      <c r="G141" s="5">
        <v>-1036827424</v>
      </c>
      <c r="I141" s="5">
        <v>-5051033276</v>
      </c>
      <c r="J141" s="5">
        <v>6125778158</v>
      </c>
      <c r="K141" s="5">
        <v>77864628556</v>
      </c>
      <c r="L141" s="5">
        <v>-389131713231</v>
      </c>
      <c r="M141" s="5">
        <v>-1266112116960</v>
      </c>
      <c r="N141" s="5">
        <v>-576479181642</v>
      </c>
      <c r="O141" s="5">
        <v>-340405627282</v>
      </c>
      <c r="P141" s="5">
        <v>-198350998795</v>
      </c>
    </row>
    <row r="142" spans="2:16" ht="15.5" x14ac:dyDescent="0.35">
      <c r="C142" t="s">
        <v>146</v>
      </c>
      <c r="D142" s="5">
        <v>-2839252504</v>
      </c>
      <c r="E142" s="5">
        <v>-986797119</v>
      </c>
      <c r="F142" s="5">
        <v>-3602477822</v>
      </c>
      <c r="G142" s="5">
        <v>-1036827424</v>
      </c>
      <c r="I142" s="5">
        <v>-6580033276</v>
      </c>
      <c r="J142" s="5">
        <v>-2983795778</v>
      </c>
      <c r="K142" s="5">
        <v>-6930148293</v>
      </c>
      <c r="L142" s="5">
        <v>-618433847482</v>
      </c>
      <c r="M142" s="5">
        <v>-416302651322</v>
      </c>
      <c r="N142" s="5">
        <v>-465486489998</v>
      </c>
      <c r="O142" s="5">
        <v>-271586806102</v>
      </c>
      <c r="P142" s="5">
        <v>-164853959371</v>
      </c>
    </row>
    <row r="143" spans="2:16" ht="15.5" x14ac:dyDescent="0.35">
      <c r="C143" t="s">
        <v>868</v>
      </c>
      <c r="D143" s="5">
        <v>119122847</v>
      </c>
      <c r="E143" s="5">
        <v>-119122847</v>
      </c>
    </row>
    <row r="144" spans="2:16" ht="15.5" x14ac:dyDescent="0.35">
      <c r="C144" t="s">
        <v>323</v>
      </c>
      <c r="K144" s="5">
        <v>-11102924320</v>
      </c>
      <c r="L144" s="5">
        <v>-6622642439</v>
      </c>
      <c r="M144" s="5">
        <v>-363539038408</v>
      </c>
      <c r="N144" s="5">
        <v>-110408810433</v>
      </c>
      <c r="O144" s="5">
        <v>-87090665508</v>
      </c>
    </row>
    <row r="145" spans="3:16" ht="15.5" x14ac:dyDescent="0.35">
      <c r="C145" t="s">
        <v>326</v>
      </c>
      <c r="I145" s="5">
        <v>1529000000</v>
      </c>
      <c r="J145" s="5">
        <v>9109573936</v>
      </c>
      <c r="K145" s="5">
        <v>216582001</v>
      </c>
      <c r="L145" s="5">
        <v>14485787050</v>
      </c>
    </row>
    <row r="146" spans="3:16" ht="15.5" x14ac:dyDescent="0.35">
      <c r="C146" t="s">
        <v>869</v>
      </c>
      <c r="K146" s="5">
        <v>95681119168</v>
      </c>
      <c r="L146" s="5">
        <v>221438989640</v>
      </c>
      <c r="M146" s="5">
        <v>-486270427230</v>
      </c>
      <c r="N146" s="5">
        <v>-583881211</v>
      </c>
      <c r="O146" s="5">
        <v>-1011776976</v>
      </c>
      <c r="P146" s="5">
        <v>-36359361341</v>
      </c>
    </row>
    <row r="147" spans="3:16" ht="15.5" x14ac:dyDescent="0.35">
      <c r="C147" t="s">
        <v>870</v>
      </c>
      <c r="O147" s="5">
        <v>19283621304</v>
      </c>
      <c r="P147" s="5">
        <v>2862321917</v>
      </c>
    </row>
    <row r="148" spans="3:16" ht="15.5" x14ac:dyDescent="0.35">
      <c r="C148" t="s">
        <v>153</v>
      </c>
      <c r="D148" s="5">
        <v>-777477980</v>
      </c>
      <c r="E148" s="5">
        <v>-962551242</v>
      </c>
      <c r="F148" s="5">
        <v>-6179996737</v>
      </c>
      <c r="G148" s="5">
        <v>-184352786</v>
      </c>
      <c r="I148" s="5">
        <v>-6743973760</v>
      </c>
      <c r="J148" s="5">
        <v>3430020666</v>
      </c>
      <c r="K148" s="5">
        <v>-282678597769</v>
      </c>
      <c r="L148" s="5">
        <v>996811874175</v>
      </c>
      <c r="M148" s="5">
        <v>1434171827019</v>
      </c>
      <c r="N148" s="5">
        <v>219336322548</v>
      </c>
      <c r="O148" s="5">
        <v>366807277550</v>
      </c>
      <c r="P148" s="5">
        <v>239659495296</v>
      </c>
    </row>
    <row r="149" spans="3:16" ht="15.5" x14ac:dyDescent="0.35">
      <c r="C149" t="s">
        <v>270</v>
      </c>
      <c r="M149" s="5">
        <v>175000000000</v>
      </c>
    </row>
    <row r="150" spans="3:16" ht="15.5" x14ac:dyDescent="0.35">
      <c r="C150" t="s">
        <v>509</v>
      </c>
      <c r="M150" s="5">
        <v>707040000000</v>
      </c>
    </row>
    <row r="151" spans="3:16" ht="15.5" x14ac:dyDescent="0.35">
      <c r="C151" t="s">
        <v>274</v>
      </c>
      <c r="D151" s="5">
        <v>-1208990992</v>
      </c>
      <c r="F151" s="5">
        <v>-12414551605</v>
      </c>
      <c r="G151" s="5">
        <v>-717242789</v>
      </c>
      <c r="I151" s="5">
        <v>-13201831394</v>
      </c>
      <c r="J151" s="5">
        <v>-4635271929</v>
      </c>
      <c r="K151" s="5">
        <v>-354327536956</v>
      </c>
      <c r="L151" s="5">
        <v>-389586814767</v>
      </c>
      <c r="M151" s="5">
        <v>-645380532386</v>
      </c>
      <c r="N151" s="5">
        <v>-150851520636</v>
      </c>
      <c r="O151" s="5">
        <v>-154787158986</v>
      </c>
      <c r="P151" s="5">
        <v>-15313471002</v>
      </c>
    </row>
    <row r="152" spans="3:16" ht="15.5" x14ac:dyDescent="0.35">
      <c r="C152" t="s">
        <v>336</v>
      </c>
      <c r="D152" s="5">
        <v>611828621</v>
      </c>
      <c r="E152" s="5">
        <v>-611828621</v>
      </c>
      <c r="L152" s="5">
        <v>1363755528328</v>
      </c>
      <c r="M152" s="5">
        <v>888964795140</v>
      </c>
      <c r="N152" s="5">
        <v>309560100353</v>
      </c>
      <c r="O152" s="5">
        <v>491541449411</v>
      </c>
      <c r="P152" s="5">
        <v>93913755355</v>
      </c>
    </row>
    <row r="153" spans="3:16" ht="15.5" x14ac:dyDescent="0.35">
      <c r="C153" t="s">
        <v>871</v>
      </c>
      <c r="D153" s="5">
        <v>-107533034</v>
      </c>
      <c r="E153" s="5">
        <v>-233690052</v>
      </c>
      <c r="F153" s="5">
        <v>-5168600139</v>
      </c>
      <c r="I153" s="5">
        <v>-5168600139</v>
      </c>
      <c r="J153" s="5">
        <v>-788409131</v>
      </c>
      <c r="K153" s="5">
        <v>-23717666935</v>
      </c>
      <c r="L153" s="5">
        <v>-131786508826</v>
      </c>
      <c r="M153" s="5">
        <v>-318204971541</v>
      </c>
      <c r="N153" s="5">
        <v>-95911788900</v>
      </c>
      <c r="O153" s="5">
        <v>-240673454856</v>
      </c>
      <c r="P153" s="5">
        <v>-42061608487</v>
      </c>
    </row>
    <row r="154" spans="3:16" ht="15.5" x14ac:dyDescent="0.35">
      <c r="C154" t="s">
        <v>872</v>
      </c>
      <c r="L154" s="5">
        <v>252711108526</v>
      </c>
      <c r="M154" s="5">
        <v>346774139272</v>
      </c>
      <c r="N154" s="5">
        <v>187295742647</v>
      </c>
      <c r="O154" s="5">
        <v>291616583391</v>
      </c>
      <c r="P154" s="5">
        <v>240505575088</v>
      </c>
    </row>
    <row r="155" spans="3:16" ht="15.5" x14ac:dyDescent="0.35">
      <c r="C155" t="s">
        <v>159</v>
      </c>
      <c r="D155" s="5">
        <v>-72782575</v>
      </c>
      <c r="E155" s="5">
        <v>-72782569</v>
      </c>
      <c r="G155" s="5">
        <v>-81817320</v>
      </c>
      <c r="I155" s="5">
        <v>-391464557</v>
      </c>
      <c r="J155" s="5">
        <v>-2917146555</v>
      </c>
      <c r="K155" s="5">
        <v>-860779869</v>
      </c>
      <c r="L155" s="5">
        <v>-40411523618</v>
      </c>
      <c r="M155" s="5">
        <v>-28993391488</v>
      </c>
      <c r="N155" s="5">
        <v>-30502046855</v>
      </c>
      <c r="O155" s="5">
        <v>-3541817917</v>
      </c>
      <c r="P155" s="5">
        <v>-2384755658</v>
      </c>
    </row>
    <row r="156" spans="3:16" ht="15.5" x14ac:dyDescent="0.35">
      <c r="C156" t="s">
        <v>873</v>
      </c>
      <c r="F156" s="5">
        <v>12017922330</v>
      </c>
      <c r="G156" s="5">
        <v>-60000</v>
      </c>
      <c r="I156" s="5">
        <v>12017922330</v>
      </c>
      <c r="J156" s="5">
        <v>13235065065</v>
      </c>
      <c r="K156" s="5">
        <v>264304014851</v>
      </c>
      <c r="L156" s="5">
        <v>114634355172</v>
      </c>
      <c r="M156" s="5">
        <v>145059893842</v>
      </c>
      <c r="N156" s="5">
        <v>111296770269</v>
      </c>
      <c r="O156" s="5">
        <v>66226051534</v>
      </c>
    </row>
    <row r="157" spans="3:16" ht="15.5" x14ac:dyDescent="0.35">
      <c r="C157" t="s">
        <v>874</v>
      </c>
      <c r="F157" s="5">
        <v>-655392323</v>
      </c>
      <c r="G157" s="5">
        <v>655392323</v>
      </c>
      <c r="J157" s="5">
        <v>-221956156</v>
      </c>
      <c r="K157" s="5">
        <v>-213076628860</v>
      </c>
      <c r="L157" s="5">
        <v>-240123964342</v>
      </c>
      <c r="M157" s="5">
        <v>-112703848857</v>
      </c>
      <c r="N157" s="5">
        <v>-145059893842</v>
      </c>
      <c r="O157" s="5">
        <v>-111296770269</v>
      </c>
    </row>
    <row r="158" spans="3:16" ht="15.5" x14ac:dyDescent="0.35">
      <c r="C158" t="s">
        <v>155</v>
      </c>
      <c r="J158" s="5">
        <v>-1242260628</v>
      </c>
      <c r="L158" s="5">
        <v>-19385594041</v>
      </c>
    </row>
    <row r="159" spans="3:16" ht="15.5" x14ac:dyDescent="0.35">
      <c r="C159" t="s">
        <v>156</v>
      </c>
      <c r="K159" s="5">
        <v>45000000000</v>
      </c>
      <c r="L159" s="5">
        <v>8087758490</v>
      </c>
    </row>
    <row r="160" spans="3:16" ht="15.5" x14ac:dyDescent="0.35">
      <c r="C160" t="s">
        <v>875</v>
      </c>
      <c r="F160" s="5">
        <v>40625000</v>
      </c>
      <c r="G160" s="5">
        <v>-40625000</v>
      </c>
      <c r="M160" s="5">
        <v>-239550564675</v>
      </c>
      <c r="N160" s="5">
        <v>-139934740699</v>
      </c>
    </row>
    <row r="161" spans="2:16" ht="15.5" x14ac:dyDescent="0.35">
      <c r="C161" t="s">
        <v>876</v>
      </c>
      <c r="M161" s="5">
        <v>239635749880</v>
      </c>
      <c r="N161" s="5">
        <v>189480396960</v>
      </c>
      <c r="O161" s="5">
        <v>29834187360</v>
      </c>
    </row>
    <row r="162" spans="2:16" ht="15.5" x14ac:dyDescent="0.35">
      <c r="C162" t="s">
        <v>344</v>
      </c>
      <c r="M162" s="5">
        <v>-28282821258</v>
      </c>
    </row>
    <row r="163" spans="2:16" ht="15.5" x14ac:dyDescent="0.35">
      <c r="C163" t="s">
        <v>347</v>
      </c>
    </row>
    <row r="164" spans="2:16" ht="15.5" x14ac:dyDescent="0.35">
      <c r="C164" t="s">
        <v>743</v>
      </c>
      <c r="L164" s="5">
        <v>-4926551196</v>
      </c>
    </row>
    <row r="165" spans="2:16" ht="15.5" x14ac:dyDescent="0.35">
      <c r="C165" t="s">
        <v>877</v>
      </c>
      <c r="O165" s="5">
        <v>5681400000</v>
      </c>
    </row>
    <row r="166" spans="2:16" ht="15.5" x14ac:dyDescent="0.35">
      <c r="C166" t="s">
        <v>689</v>
      </c>
      <c r="L166" s="5">
        <v>83844080449</v>
      </c>
      <c r="M166" s="5">
        <v>19600007595</v>
      </c>
      <c r="N166" s="5">
        <v>-14533106749</v>
      </c>
      <c r="O166" s="5">
        <v>-4867192118</v>
      </c>
    </row>
    <row r="167" spans="2:16" ht="15.5" x14ac:dyDescent="0.35">
      <c r="C167" t="s">
        <v>878</v>
      </c>
      <c r="O167" s="5">
        <v>-2926000000</v>
      </c>
    </row>
    <row r="168" spans="2:16" ht="15.5" x14ac:dyDescent="0.35">
      <c r="C168" t="s">
        <v>879</v>
      </c>
    </row>
    <row r="169" spans="2:16" ht="15.5" x14ac:dyDescent="0.35">
      <c r="C169" t="s">
        <v>880</v>
      </c>
      <c r="E169" s="5">
        <v>-44250000</v>
      </c>
      <c r="P169" s="5">
        <v>-35000000000</v>
      </c>
    </row>
    <row r="170" spans="2:16" ht="15.5" x14ac:dyDescent="0.35">
      <c r="C170" t="s">
        <v>163</v>
      </c>
      <c r="D170" s="5">
        <v>-1549993797</v>
      </c>
      <c r="E170" s="5">
        <v>-281419482</v>
      </c>
      <c r="F170" s="5">
        <v>-3508971479</v>
      </c>
      <c r="G170" s="5">
        <v>741545457</v>
      </c>
      <c r="I170" s="5">
        <v>-1123604172</v>
      </c>
      <c r="J170" s="5">
        <v>-20842020529</v>
      </c>
      <c r="K170" s="5">
        <v>-143151999843</v>
      </c>
      <c r="L170" s="5">
        <v>-133904136454</v>
      </c>
      <c r="M170" s="5">
        <v>230426168832</v>
      </c>
      <c r="N170" s="5">
        <v>-26946877856</v>
      </c>
      <c r="O170" s="5">
        <v>35726797308</v>
      </c>
      <c r="P170" s="5">
        <v>9950618856</v>
      </c>
    </row>
    <row r="171" spans="2:16" ht="15.5" x14ac:dyDescent="0.35">
      <c r="C171" t="s">
        <v>164</v>
      </c>
      <c r="E171" s="5">
        <v>6037308613</v>
      </c>
      <c r="I171" s="5">
        <v>7160912785</v>
      </c>
      <c r="J171" s="5">
        <v>28002933314</v>
      </c>
      <c r="K171" s="5">
        <v>171154933157</v>
      </c>
      <c r="L171" s="5">
        <v>305059069611</v>
      </c>
      <c r="M171" s="5">
        <v>74632900779</v>
      </c>
      <c r="N171" s="5">
        <v>101579778636</v>
      </c>
      <c r="O171" s="5">
        <v>65852981328</v>
      </c>
      <c r="P171" s="5">
        <v>55902362472</v>
      </c>
    </row>
    <row r="172" spans="2:16" ht="15.5" x14ac:dyDescent="0.35">
      <c r="C172" t="s">
        <v>166</v>
      </c>
      <c r="D172" s="5">
        <v>-1549993797</v>
      </c>
      <c r="E172" s="5">
        <v>5755889131</v>
      </c>
      <c r="F172" s="5">
        <v>-3508971479</v>
      </c>
      <c r="G172" s="5">
        <v>741545457</v>
      </c>
      <c r="I172" s="5">
        <v>6037308613</v>
      </c>
      <c r="J172" s="5">
        <v>7160912785</v>
      </c>
      <c r="K172" s="5">
        <v>28002933314</v>
      </c>
      <c r="L172" s="5">
        <v>171154933157</v>
      </c>
      <c r="M172" s="5">
        <v>305059069611</v>
      </c>
      <c r="N172" s="5">
        <v>74632900780</v>
      </c>
      <c r="O172" s="5">
        <v>101579778636</v>
      </c>
      <c r="P172" s="5">
        <v>65852981328</v>
      </c>
    </row>
    <row r="174" spans="2:16" ht="15.5" x14ac:dyDescent="0.35">
      <c r="B174" t="s">
        <v>167</v>
      </c>
      <c r="C174" t="s">
        <v>12</v>
      </c>
      <c r="D174" s="5">
        <v>29420000000</v>
      </c>
      <c r="E174" s="5">
        <v>29420000000</v>
      </c>
      <c r="F174" s="5">
        <v>29420000000</v>
      </c>
      <c r="G174" s="5">
        <v>29420000000</v>
      </c>
      <c r="I174" s="5">
        <v>29420000000</v>
      </c>
      <c r="J174" s="5">
        <v>29420000000</v>
      </c>
      <c r="K174" s="5">
        <v>29420000000</v>
      </c>
      <c r="L174" s="5">
        <v>29420000000</v>
      </c>
      <c r="M174" s="5">
        <v>29420000000</v>
      </c>
      <c r="N174" s="5">
        <v>0</v>
      </c>
      <c r="O174" s="5">
        <v>0</v>
      </c>
      <c r="P174" s="5">
        <v>0</v>
      </c>
    </row>
    <row r="175" spans="2:16" ht="15.5" x14ac:dyDescent="0.35">
      <c r="C175" t="s">
        <v>168</v>
      </c>
      <c r="D175" s="6">
        <v>-0.23</v>
      </c>
      <c r="E175" s="6">
        <v>4.78</v>
      </c>
      <c r="F175" s="6">
        <v>-1.95</v>
      </c>
      <c r="G175" s="6">
        <v>-1.21</v>
      </c>
    </row>
    <row r="176" spans="2:16" ht="15.5" x14ac:dyDescent="0.35">
      <c r="C176" t="s">
        <v>169</v>
      </c>
      <c r="D176" s="6">
        <v>-65.22</v>
      </c>
      <c r="E176" s="6">
        <v>7.53</v>
      </c>
      <c r="F176" s="6">
        <v>-6.15</v>
      </c>
      <c r="G176" s="6">
        <v>-9.92</v>
      </c>
    </row>
    <row r="177" spans="3:7" ht="15.5" x14ac:dyDescent="0.35">
      <c r="C177" t="s">
        <v>63</v>
      </c>
      <c r="D177" s="6">
        <v>1.6</v>
      </c>
      <c r="E177" s="6">
        <v>3.68</v>
      </c>
      <c r="F177" s="6">
        <v>1.1200000000000001</v>
      </c>
      <c r="G177" s="6">
        <v>1.18</v>
      </c>
    </row>
    <row r="178" spans="3:7" ht="15.5" x14ac:dyDescent="0.35">
      <c r="C178" t="s">
        <v>170</v>
      </c>
      <c r="D178" s="5">
        <v>2760000000</v>
      </c>
      <c r="E178" s="5">
        <v>-2600000000</v>
      </c>
      <c r="F178" s="5">
        <v>10610000000</v>
      </c>
      <c r="G178" s="5">
        <v>-5720000000</v>
      </c>
    </row>
    <row r="179" spans="3:7" ht="15.5" x14ac:dyDescent="0.35">
      <c r="C179" t="s">
        <v>171</v>
      </c>
      <c r="D179" s="6">
        <v>-1.8E-3</v>
      </c>
      <c r="E179" s="6">
        <v>3.7499999999999999E-2</v>
      </c>
      <c r="F179" s="6">
        <v>-1.26E-2</v>
      </c>
      <c r="G179" s="6">
        <v>-7.8000000000000005E-3</v>
      </c>
    </row>
    <row r="180" spans="3:7" ht="15.5" x14ac:dyDescent="0.35">
      <c r="C180" t="s">
        <v>172</v>
      </c>
      <c r="D180" s="6">
        <v>-1.7299999999999999E-2</v>
      </c>
      <c r="E180" s="6">
        <v>0.35399999999999998</v>
      </c>
      <c r="F180" s="6">
        <v>-0.22500000000000001</v>
      </c>
      <c r="G180" s="6">
        <v>-0.13250000000000001</v>
      </c>
    </row>
    <row r="181" spans="3:7" ht="15.5" x14ac:dyDescent="0.35">
      <c r="C181" t="s">
        <v>173</v>
      </c>
      <c r="D181" s="6">
        <v>-6.8000000000000005E-3</v>
      </c>
      <c r="E181" s="6">
        <v>-0.01</v>
      </c>
      <c r="F181" s="6">
        <v>-5.6000000000000008E-3</v>
      </c>
      <c r="G181" s="6">
        <v>-1.3600000000000001E-2</v>
      </c>
    </row>
    <row r="182" spans="3:7" ht="15.5" x14ac:dyDescent="0.35">
      <c r="C182" t="s">
        <v>174</v>
      </c>
      <c r="D182" s="6">
        <v>-0.15</v>
      </c>
      <c r="E182" s="6">
        <v>-0.19</v>
      </c>
    </row>
    <row r="183" spans="3:7" ht="15.5" x14ac:dyDescent="0.35">
      <c r="C183" t="s">
        <v>175</v>
      </c>
      <c r="D183" s="5">
        <v>712000000000</v>
      </c>
      <c r="E183" s="5">
        <v>702000000000</v>
      </c>
      <c r="F183" s="5">
        <v>502000000000</v>
      </c>
      <c r="G183" s="5">
        <v>520000000000</v>
      </c>
    </row>
    <row r="184" spans="3:7" ht="15.5" x14ac:dyDescent="0.35">
      <c r="C184" t="s">
        <v>176</v>
      </c>
      <c r="D184" s="6">
        <v>1.1299999999999999</v>
      </c>
      <c r="E184" s="6">
        <v>2.67</v>
      </c>
      <c r="F184" s="6">
        <v>1.39</v>
      </c>
      <c r="G184" s="6">
        <v>1.31</v>
      </c>
    </row>
    <row r="185" spans="3:7" ht="15.5" x14ac:dyDescent="0.35">
      <c r="C185" t="s">
        <v>177</v>
      </c>
      <c r="D185" s="6">
        <v>13.26</v>
      </c>
      <c r="E185" s="6">
        <v>13.49</v>
      </c>
      <c r="F185" s="6">
        <v>8.66</v>
      </c>
      <c r="G185" s="6">
        <v>9.16</v>
      </c>
    </row>
    <row r="186" spans="3:7" ht="15.5" x14ac:dyDescent="0.35">
      <c r="C186" t="s">
        <v>178</v>
      </c>
      <c r="D186" s="6">
        <v>1.1299999999999999</v>
      </c>
      <c r="E186" s="6">
        <v>2.68</v>
      </c>
      <c r="F186" s="6">
        <v>1.39</v>
      </c>
      <c r="G186" s="6">
        <v>1.32</v>
      </c>
    </row>
    <row r="187" spans="3:7" ht="15.5" x14ac:dyDescent="0.35">
      <c r="C187" t="s">
        <v>179</v>
      </c>
      <c r="D187" s="6">
        <v>13.23</v>
      </c>
      <c r="E187" s="6">
        <v>13.45</v>
      </c>
      <c r="F187" s="6">
        <v>8.61</v>
      </c>
      <c r="G187" s="6">
        <v>9.11</v>
      </c>
    </row>
    <row r="188" spans="3:7" ht="15.5" x14ac:dyDescent="0.35">
      <c r="C188" t="s">
        <v>180</v>
      </c>
      <c r="D188" s="5">
        <v>131000000000</v>
      </c>
      <c r="E188" s="5">
        <v>148000000000</v>
      </c>
      <c r="F188" s="5">
        <v>1512000000000</v>
      </c>
      <c r="G188" s="5">
        <v>1496000000000</v>
      </c>
    </row>
    <row r="189" spans="3:7" ht="15.5" x14ac:dyDescent="0.35">
      <c r="C189" t="s">
        <v>181</v>
      </c>
      <c r="D189" s="5">
        <v>1760000000000</v>
      </c>
      <c r="E189" s="5">
        <v>1761000000000</v>
      </c>
      <c r="F189" s="5">
        <v>1348000000000</v>
      </c>
      <c r="G189" s="5">
        <v>1382000000000</v>
      </c>
    </row>
    <row r="190" spans="3:7" ht="15.5" x14ac:dyDescent="0.35">
      <c r="C190" t="s">
        <v>182</v>
      </c>
      <c r="D190" s="5">
        <v>390000000000</v>
      </c>
      <c r="E190" s="5">
        <v>397000000000</v>
      </c>
      <c r="F190" s="5">
        <v>255000000000</v>
      </c>
      <c r="G190" s="5">
        <v>270000000000</v>
      </c>
    </row>
    <row r="191" spans="3:7" ht="15.5" x14ac:dyDescent="0.35">
      <c r="C191" t="s">
        <v>24</v>
      </c>
      <c r="D191" s="5">
        <v>1891000000000</v>
      </c>
      <c r="E191" s="5">
        <v>1909000000000</v>
      </c>
      <c r="F191" s="5">
        <v>2860000000000</v>
      </c>
      <c r="G191" s="5">
        <v>2878000000000</v>
      </c>
    </row>
    <row r="192" spans="3:7" ht="15.5" x14ac:dyDescent="0.35">
      <c r="C192" t="s">
        <v>21</v>
      </c>
      <c r="D192" s="5">
        <v>1887000000000</v>
      </c>
      <c r="E192" s="5">
        <v>1903000000000</v>
      </c>
      <c r="F192" s="5">
        <v>2854000000000</v>
      </c>
      <c r="G192" s="5">
        <v>2868000000000</v>
      </c>
    </row>
    <row r="193" spans="3:16" ht="15.5" x14ac:dyDescent="0.35">
      <c r="C193" t="s">
        <v>183</v>
      </c>
      <c r="D193" s="5">
        <v>271000000000</v>
      </c>
      <c r="E193" s="5">
        <v>237000000000</v>
      </c>
      <c r="F193" s="5">
        <v>-663000000000</v>
      </c>
      <c r="G193" s="5">
        <v>-769000000000</v>
      </c>
    </row>
    <row r="194" spans="3:16" ht="15.5" x14ac:dyDescent="0.35">
      <c r="C194" t="s">
        <v>184</v>
      </c>
      <c r="D194" s="5">
        <v>2000000000</v>
      </c>
      <c r="E194" s="5">
        <v>2000000000</v>
      </c>
      <c r="F194" s="5">
        <v>6000000000</v>
      </c>
      <c r="G194" s="5">
        <v>2000000000</v>
      </c>
    </row>
    <row r="195" spans="3:16" ht="15.5" x14ac:dyDescent="0.35">
      <c r="C195" t="s">
        <v>185</v>
      </c>
      <c r="D195" s="5">
        <v>-3000000000</v>
      </c>
      <c r="E195" s="5">
        <v>-1000000000</v>
      </c>
      <c r="F195" s="5">
        <v>-4000000000</v>
      </c>
      <c r="G195" s="5">
        <v>-1000000000</v>
      </c>
    </row>
    <row r="196" spans="3:16" ht="15.5" x14ac:dyDescent="0.35">
      <c r="C196" t="s">
        <v>13</v>
      </c>
      <c r="D196" s="5">
        <v>-1000000000</v>
      </c>
      <c r="E196" s="5">
        <v>1000000000</v>
      </c>
      <c r="F196" s="5">
        <v>3000000000</v>
      </c>
      <c r="G196" s="5">
        <v>1000000000</v>
      </c>
    </row>
    <row r="197" spans="3:16" ht="15.5" x14ac:dyDescent="0.35">
      <c r="C197" t="s">
        <v>16</v>
      </c>
      <c r="D197" s="6">
        <v>-0.03</v>
      </c>
      <c r="E197" s="6">
        <v>0.03</v>
      </c>
      <c r="F197" s="6">
        <v>0.09</v>
      </c>
      <c r="G197" s="6">
        <v>0.03</v>
      </c>
    </row>
    <row r="198" spans="3:16" ht="15.5" x14ac:dyDescent="0.35">
      <c r="C198" t="s">
        <v>48</v>
      </c>
      <c r="I198" s="6">
        <v>-7.22</v>
      </c>
      <c r="J198" s="6">
        <v>-19.3</v>
      </c>
      <c r="K198" s="6">
        <v>-29.76</v>
      </c>
      <c r="L198" s="6">
        <v>-10.46</v>
      </c>
      <c r="M198" s="6">
        <v>8.41</v>
      </c>
      <c r="N198" s="6">
        <v>181935.65</v>
      </c>
      <c r="O198" s="6">
        <v>1983532.51</v>
      </c>
      <c r="P198" s="6">
        <v>1351941.72</v>
      </c>
    </row>
    <row r="199" spans="3:16" ht="15.5" x14ac:dyDescent="0.35">
      <c r="C199" t="s">
        <v>62</v>
      </c>
      <c r="I199" s="6">
        <v>-1.66</v>
      </c>
      <c r="J199" s="6">
        <v>-0.62</v>
      </c>
      <c r="K199" s="6">
        <v>-1.68</v>
      </c>
      <c r="L199" s="6">
        <v>-7.07</v>
      </c>
      <c r="M199" s="6">
        <v>19.02</v>
      </c>
      <c r="N199" s="5">
        <v>0</v>
      </c>
      <c r="O199" s="5">
        <v>0</v>
      </c>
      <c r="P199" s="5">
        <v>0</v>
      </c>
    </row>
    <row r="200" spans="3:16" ht="15.5" x14ac:dyDescent="0.35">
      <c r="C200" t="s">
        <v>65</v>
      </c>
      <c r="I200" s="6">
        <v>0.35</v>
      </c>
      <c r="J200" s="6">
        <v>0.62</v>
      </c>
      <c r="K200" s="6">
        <v>1.62</v>
      </c>
      <c r="L200" s="6">
        <v>0.5</v>
      </c>
      <c r="M200" s="6">
        <v>0.75</v>
      </c>
      <c r="N200" s="5">
        <v>0</v>
      </c>
      <c r="O200" s="5">
        <v>0</v>
      </c>
      <c r="P200" s="5">
        <v>0</v>
      </c>
    </row>
    <row r="201" spans="3:16" ht="15.5" x14ac:dyDescent="0.35">
      <c r="C201" t="s">
        <v>186</v>
      </c>
      <c r="I201" s="5">
        <v>4850000000</v>
      </c>
      <c r="J201" s="6">
        <v>-137020000000.00002</v>
      </c>
      <c r="K201" s="5">
        <v>-453930000000</v>
      </c>
      <c r="L201" s="5">
        <v>136250000000</v>
      </c>
      <c r="M201" s="5">
        <v>668470000000</v>
      </c>
      <c r="N201" s="5">
        <v>299830000000</v>
      </c>
      <c r="O201" s="5">
        <v>214760000000</v>
      </c>
      <c r="P201" s="5">
        <v>218770000000</v>
      </c>
    </row>
    <row r="202" spans="3:16" ht="15.5" x14ac:dyDescent="0.35">
      <c r="C202" t="s">
        <v>187</v>
      </c>
      <c r="I202" s="6">
        <v>-4.6799999999999994E-2</v>
      </c>
      <c r="J202" s="6">
        <v>-0.12179999999999999</v>
      </c>
      <c r="K202" s="6">
        <v>-0.17489999999999997</v>
      </c>
      <c r="L202" s="6">
        <v>-5.0700000000000002E-2</v>
      </c>
      <c r="M202" s="6">
        <v>4.3700000000000003E-2</v>
      </c>
      <c r="N202" s="6">
        <v>2.06E-2</v>
      </c>
      <c r="O202" s="6">
        <v>3.4599999999999999E-2</v>
      </c>
      <c r="P202" s="6">
        <v>2.9300000000000003E-2</v>
      </c>
    </row>
    <row r="203" spans="3:16" ht="15.5" x14ac:dyDescent="0.35">
      <c r="C203" t="s">
        <v>188</v>
      </c>
      <c r="I203" s="6">
        <v>-0.83389999999999997</v>
      </c>
      <c r="J203" s="6">
        <v>-1.3372999999999999</v>
      </c>
      <c r="K203" s="6">
        <v>-0.94680000000000009</v>
      </c>
      <c r="L203" s="6">
        <v>-0.17100000000000001</v>
      </c>
      <c r="M203" s="6">
        <v>0.1176</v>
      </c>
      <c r="N203" s="6">
        <v>9.0800000000000006E-2</v>
      </c>
      <c r="O203" s="6">
        <v>0.13980000000000001</v>
      </c>
      <c r="P203" s="6">
        <v>0.11199999999999999</v>
      </c>
    </row>
    <row r="204" spans="3:16" ht="15.5" x14ac:dyDescent="0.35">
      <c r="C204" t="s">
        <v>189</v>
      </c>
      <c r="I204" s="6">
        <v>-4.2000000000000003E-2</v>
      </c>
      <c r="J204" s="6">
        <v>-8.9499999999999996E-2</v>
      </c>
      <c r="K204" s="6">
        <v>-0.1986</v>
      </c>
      <c r="L204" s="6">
        <v>9.7000000000000003E-3</v>
      </c>
      <c r="M204" s="6">
        <v>0.21899999999999997</v>
      </c>
      <c r="N204" s="6">
        <v>0.1583</v>
      </c>
      <c r="O204" s="6">
        <v>0.15049999999999999</v>
      </c>
      <c r="P204" s="6">
        <v>0.39929999999999999</v>
      </c>
    </row>
    <row r="205" spans="3:16" ht="15.5" x14ac:dyDescent="0.35">
      <c r="C205" t="s">
        <v>190</v>
      </c>
    </row>
    <row r="206" spans="3:16" ht="15.5" x14ac:dyDescent="0.35">
      <c r="C206" t="s">
        <v>59</v>
      </c>
      <c r="I206" s="6">
        <v>1.39</v>
      </c>
      <c r="J206" s="6">
        <v>0.83</v>
      </c>
      <c r="K206" s="6">
        <v>1.59</v>
      </c>
      <c r="L206" s="6">
        <v>1.21</v>
      </c>
      <c r="M206" s="6">
        <v>2.2400000000000002</v>
      </c>
      <c r="N206" s="5">
        <v>0</v>
      </c>
      <c r="O206" s="5">
        <v>0</v>
      </c>
      <c r="P206" s="5">
        <v>0</v>
      </c>
    </row>
    <row r="207" spans="3:16" ht="15.5" x14ac:dyDescent="0.35">
      <c r="C207" t="s">
        <v>56</v>
      </c>
      <c r="I207" s="6">
        <v>8.66</v>
      </c>
      <c r="J207" s="6">
        <v>14.43</v>
      </c>
      <c r="K207" s="6">
        <v>31.44</v>
      </c>
      <c r="L207" s="6">
        <v>61.14</v>
      </c>
      <c r="M207" s="6">
        <v>71.489999999999995</v>
      </c>
      <c r="N207" s="6">
        <v>2003238.16</v>
      </c>
      <c r="O207" s="6">
        <v>14184851.77</v>
      </c>
      <c r="P207" s="6">
        <v>12066952.189999999</v>
      </c>
    </row>
    <row r="208" spans="3:16" ht="15.5" x14ac:dyDescent="0.35">
      <c r="C208" t="s">
        <v>191</v>
      </c>
      <c r="I208" s="6">
        <v>1.39</v>
      </c>
      <c r="J208" s="6">
        <v>0.84</v>
      </c>
      <c r="K208" s="6">
        <v>1.6</v>
      </c>
      <c r="L208" s="6">
        <v>1.21</v>
      </c>
      <c r="M208" s="6">
        <v>2.2400000000000002</v>
      </c>
      <c r="N208" s="5">
        <v>0</v>
      </c>
      <c r="O208" s="5">
        <v>0</v>
      </c>
      <c r="P208" s="5">
        <v>0</v>
      </c>
    </row>
    <row r="209" spans="2:16" ht="15.5" x14ac:dyDescent="0.35">
      <c r="C209" t="s">
        <v>192</v>
      </c>
      <c r="I209" s="6">
        <v>8.61</v>
      </c>
      <c r="J209" s="6">
        <v>14.36</v>
      </c>
      <c r="K209" s="6">
        <v>31.34</v>
      </c>
      <c r="L209" s="6">
        <v>61.14</v>
      </c>
      <c r="M209" s="6">
        <v>71.489999999999995</v>
      </c>
      <c r="N209" s="6">
        <v>2003238.16</v>
      </c>
      <c r="O209" s="6">
        <v>14184851.77</v>
      </c>
      <c r="P209" s="6">
        <v>12066952.189999999</v>
      </c>
    </row>
    <row r="210" spans="2:16" ht="15.5" x14ac:dyDescent="0.35">
      <c r="C210" t="s">
        <v>193</v>
      </c>
      <c r="I210" s="5">
        <v>1512000000000</v>
      </c>
      <c r="J210" s="5">
        <v>1648000000000</v>
      </c>
      <c r="K210" s="5">
        <v>1592000000000</v>
      </c>
      <c r="L210" s="5">
        <v>2339000000000</v>
      </c>
      <c r="M210" s="5">
        <v>677000000000</v>
      </c>
      <c r="N210" s="5">
        <v>709000000000</v>
      </c>
      <c r="O210" s="5">
        <v>564000000000</v>
      </c>
      <c r="P210" s="5">
        <v>435000000000</v>
      </c>
    </row>
    <row r="211" spans="2:16" ht="15.5" x14ac:dyDescent="0.35">
      <c r="C211" t="s">
        <v>194</v>
      </c>
      <c r="I211" s="5">
        <v>1348000000000</v>
      </c>
      <c r="J211" s="5">
        <v>1230000000000</v>
      </c>
      <c r="K211" s="5">
        <v>1223000000000</v>
      </c>
      <c r="L211" s="5">
        <v>550000000000</v>
      </c>
      <c r="M211" s="5">
        <v>728000000000</v>
      </c>
      <c r="N211" s="5">
        <v>462000000000</v>
      </c>
      <c r="O211" s="5">
        <v>397000000000</v>
      </c>
      <c r="P211" s="5">
        <v>180000000000</v>
      </c>
    </row>
    <row r="212" spans="2:16" ht="15.5" x14ac:dyDescent="0.35">
      <c r="C212" t="s">
        <v>26</v>
      </c>
      <c r="I212" s="5">
        <v>2860000000000</v>
      </c>
      <c r="J212" s="5">
        <v>2878000000000</v>
      </c>
      <c r="K212" s="5">
        <v>2815000000000</v>
      </c>
      <c r="L212" s="5">
        <v>2889000000000</v>
      </c>
      <c r="M212" s="5">
        <v>1405000000000</v>
      </c>
      <c r="N212" s="5">
        <v>1170000000000</v>
      </c>
      <c r="O212" s="5">
        <v>961000000000</v>
      </c>
      <c r="P212" s="5">
        <v>615000000000</v>
      </c>
    </row>
    <row r="213" spans="2:16" ht="15.5" x14ac:dyDescent="0.35">
      <c r="C213" t="s">
        <v>23</v>
      </c>
      <c r="I213" s="5">
        <v>2854000000000</v>
      </c>
      <c r="J213" s="5">
        <v>2871000000000</v>
      </c>
      <c r="K213" s="5">
        <v>2787000000000</v>
      </c>
      <c r="L213" s="5">
        <v>2718000000000</v>
      </c>
      <c r="M213" s="5">
        <v>1100000000000</v>
      </c>
      <c r="N213" s="5">
        <v>1096000000000</v>
      </c>
      <c r="O213" s="5">
        <v>860000000000</v>
      </c>
      <c r="P213" s="5">
        <v>549000000000</v>
      </c>
    </row>
    <row r="214" spans="2:16" ht="15.5" x14ac:dyDescent="0.35">
      <c r="C214" t="s">
        <v>195</v>
      </c>
      <c r="I214" s="5">
        <v>-663000000000</v>
      </c>
      <c r="J214" s="5">
        <v>-1000000000000</v>
      </c>
      <c r="K214" s="5">
        <v>-527000000000</v>
      </c>
      <c r="L214" s="5">
        <v>-389000000000</v>
      </c>
      <c r="M214" s="5">
        <v>992000000000</v>
      </c>
      <c r="N214" s="5">
        <v>40000000000</v>
      </c>
      <c r="O214" s="5">
        <v>388000000000</v>
      </c>
      <c r="P214" s="5">
        <v>134000000000</v>
      </c>
    </row>
    <row r="215" spans="2:16" ht="15.5" x14ac:dyDescent="0.35">
      <c r="C215" t="s">
        <v>196</v>
      </c>
      <c r="I215" s="5">
        <v>11000000000</v>
      </c>
      <c r="J215" s="5">
        <v>-30000000000</v>
      </c>
      <c r="K215" s="5">
        <v>62000000000</v>
      </c>
      <c r="L215" s="5">
        <v>-742000000000</v>
      </c>
      <c r="M215" s="5">
        <v>62000000000</v>
      </c>
      <c r="N215" s="5">
        <v>330000000000</v>
      </c>
      <c r="O215" s="5">
        <v>9000000000</v>
      </c>
      <c r="P215" s="5">
        <v>-31000000000</v>
      </c>
    </row>
    <row r="216" spans="2:16" ht="15.5" x14ac:dyDescent="0.35">
      <c r="C216" t="s">
        <v>197</v>
      </c>
      <c r="I216" s="5">
        <v>-7000000000</v>
      </c>
      <c r="J216" s="5">
        <v>-3000000000</v>
      </c>
      <c r="K216" s="5">
        <v>-18000000000</v>
      </c>
      <c r="L216" s="5">
        <v>-625000000000</v>
      </c>
      <c r="M216" s="5">
        <v>-780000000000</v>
      </c>
      <c r="N216" s="5">
        <v>-576000000000</v>
      </c>
      <c r="O216" s="5">
        <v>-359000000000</v>
      </c>
      <c r="P216" s="5">
        <v>-165000000000</v>
      </c>
    </row>
    <row r="217" spans="2:16" ht="15.5" x14ac:dyDescent="0.35">
      <c r="C217" t="s">
        <v>15</v>
      </c>
      <c r="I217" s="5">
        <v>4000000000</v>
      </c>
      <c r="J217" s="5">
        <v>-33000000000</v>
      </c>
      <c r="K217" s="5">
        <v>44000000000</v>
      </c>
      <c r="L217" s="5">
        <v>-1367000000000</v>
      </c>
      <c r="M217" s="5">
        <v>-717000000000</v>
      </c>
      <c r="N217" s="5">
        <v>-246000000000</v>
      </c>
      <c r="O217" s="5">
        <v>-349000000000</v>
      </c>
      <c r="P217" s="5">
        <v>-196000000000</v>
      </c>
    </row>
    <row r="218" spans="2:16" ht="15.5" x14ac:dyDescent="0.35">
      <c r="C218" t="s">
        <v>17</v>
      </c>
      <c r="I218" s="6">
        <v>0.14000000000000001</v>
      </c>
      <c r="J218" s="6">
        <v>-1.1299999999999999</v>
      </c>
      <c r="K218" s="6">
        <v>1.48</v>
      </c>
      <c r="L218" s="6">
        <v>-46.45</v>
      </c>
      <c r="M218" s="6">
        <v>-24.39</v>
      </c>
      <c r="N218" s="6">
        <v>-614248.30000000005</v>
      </c>
      <c r="O218" s="6">
        <v>-6987046.4900000002</v>
      </c>
      <c r="P218" s="6">
        <v>-3924236.74</v>
      </c>
    </row>
    <row r="220" spans="2:16" ht="15.5" x14ac:dyDescent="0.35">
      <c r="B220" t="s">
        <v>198</v>
      </c>
      <c r="C220" t="s">
        <v>199</v>
      </c>
      <c r="D220" s="5">
        <v>-7000000000</v>
      </c>
      <c r="E220" s="5">
        <v>141000000000</v>
      </c>
      <c r="F220" s="5">
        <v>-57000000000</v>
      </c>
      <c r="G220" s="5">
        <v>-36000000000</v>
      </c>
      <c r="H220" s="5">
        <v>268000000000</v>
      </c>
      <c r="I220" s="5">
        <v>-212000000000</v>
      </c>
      <c r="J220" s="5">
        <v>-568000000000</v>
      </c>
      <c r="K220" s="5">
        <v>-876000000000</v>
      </c>
      <c r="L220" s="5">
        <v>-308000000000</v>
      </c>
      <c r="M220" s="5">
        <v>247000000000</v>
      </c>
      <c r="N220" s="5">
        <v>73000000000</v>
      </c>
      <c r="O220" s="5">
        <v>99000000000</v>
      </c>
      <c r="P220" s="5">
        <v>68000000000</v>
      </c>
    </row>
    <row r="221" spans="2:16" ht="15.5" x14ac:dyDescent="0.35">
      <c r="C221" t="s">
        <v>47</v>
      </c>
      <c r="D221" s="6">
        <v>-0.23</v>
      </c>
      <c r="E221" s="6">
        <v>4.78</v>
      </c>
      <c r="F221" s="6">
        <v>-1.95</v>
      </c>
      <c r="G221" s="6">
        <v>-1.21</v>
      </c>
      <c r="H221" s="6">
        <v>9.09</v>
      </c>
      <c r="I221" s="6">
        <v>-7.22</v>
      </c>
      <c r="J221" s="6">
        <v>-19.3</v>
      </c>
      <c r="K221" s="6">
        <v>-29.76</v>
      </c>
      <c r="L221" s="6">
        <v>-10.46</v>
      </c>
      <c r="M221" s="6">
        <v>8.41</v>
      </c>
      <c r="N221" s="6">
        <v>2.4700000000000002</v>
      </c>
      <c r="O221" s="6">
        <v>3.37</v>
      </c>
      <c r="P221" s="6">
        <v>2.2999999999999998</v>
      </c>
    </row>
    <row r="222" spans="2:16" ht="15.5" x14ac:dyDescent="0.35">
      <c r="C222" t="s">
        <v>200</v>
      </c>
      <c r="D222" s="5">
        <v>275000000000</v>
      </c>
      <c r="E222" s="5">
        <v>288000000000</v>
      </c>
      <c r="F222" s="5">
        <v>314000000000</v>
      </c>
      <c r="G222" s="5">
        <v>299000000000</v>
      </c>
      <c r="H222" s="5">
        <v>1125000000000</v>
      </c>
      <c r="I222" s="5">
        <v>1012000000000</v>
      </c>
      <c r="J222" s="5">
        <v>573000000000</v>
      </c>
      <c r="K222" s="5">
        <v>907000000000</v>
      </c>
      <c r="L222" s="5">
        <v>4390000000000</v>
      </c>
      <c r="M222" s="5">
        <v>6235000000000</v>
      </c>
      <c r="N222" s="5">
        <v>3031000000000</v>
      </c>
      <c r="O222" s="5">
        <v>2809000000000</v>
      </c>
      <c r="P222" s="5">
        <v>2910000000000</v>
      </c>
    </row>
    <row r="223" spans="2:16" ht="15.5" x14ac:dyDescent="0.35">
      <c r="C223" t="s">
        <v>201</v>
      </c>
      <c r="I223" s="6">
        <v>2.86</v>
      </c>
    </row>
    <row r="224" spans="2:16" ht="15.5" x14ac:dyDescent="0.35">
      <c r="C224" t="s">
        <v>281</v>
      </c>
      <c r="I224" s="6">
        <v>18.78</v>
      </c>
    </row>
    <row r="225" spans="3:9" ht="15.5" x14ac:dyDescent="0.35">
      <c r="C225" t="s">
        <v>202</v>
      </c>
      <c r="I225" s="6">
        <v>6.95</v>
      </c>
    </row>
    <row r="226" spans="3:9" ht="15.5" x14ac:dyDescent="0.35">
      <c r="C226" t="s">
        <v>282</v>
      </c>
      <c r="I226" s="6">
        <v>5.33E-2</v>
      </c>
    </row>
    <row r="227" spans="3:9" ht="15.5" x14ac:dyDescent="0.35">
      <c r="C227" t="s">
        <v>283</v>
      </c>
      <c r="I227" s="6">
        <v>0.65</v>
      </c>
    </row>
    <row r="228" spans="3:9" ht="15.5" x14ac:dyDescent="0.35">
      <c r="C228" t="s">
        <v>203</v>
      </c>
      <c r="I228" s="6">
        <v>1.96</v>
      </c>
    </row>
    <row r="229" spans="3:9" ht="15.5" x14ac:dyDescent="0.35">
      <c r="C229" t="s">
        <v>284</v>
      </c>
      <c r="I229" s="6">
        <v>63.9</v>
      </c>
    </row>
    <row r="230" spans="3:9" ht="15.5" x14ac:dyDescent="0.35">
      <c r="C230" t="s">
        <v>285</v>
      </c>
      <c r="I230" s="6">
        <v>218.2</v>
      </c>
    </row>
    <row r="231" spans="3:9" ht="15.5" x14ac:dyDescent="0.35">
      <c r="C231" t="s">
        <v>286</v>
      </c>
      <c r="I231" s="6">
        <v>-30.46</v>
      </c>
    </row>
    <row r="232" spans="3:9" ht="15.5" x14ac:dyDescent="0.35">
      <c r="C232" t="s">
        <v>287</v>
      </c>
      <c r="I232" s="6">
        <v>587.78</v>
      </c>
    </row>
    <row r="233" spans="3:9" ht="15.5" x14ac:dyDescent="0.35">
      <c r="C233" t="s">
        <v>288</v>
      </c>
      <c r="I233" s="6">
        <v>0.3</v>
      </c>
    </row>
    <row r="234" spans="3:9" ht="15.5" x14ac:dyDescent="0.35">
      <c r="C234" t="s">
        <v>289</v>
      </c>
      <c r="I234" s="6">
        <v>-1.62</v>
      </c>
    </row>
    <row r="235" spans="3:9" ht="15.5" x14ac:dyDescent="0.35">
      <c r="C235" t="s">
        <v>290</v>
      </c>
      <c r="I235" s="6">
        <v>1.38</v>
      </c>
    </row>
    <row r="236" spans="3:9" ht="15.5" x14ac:dyDescent="0.35">
      <c r="C236" t="s">
        <v>204</v>
      </c>
      <c r="I236" s="6">
        <v>9.09</v>
      </c>
    </row>
    <row r="237" spans="3:9" ht="15.5" x14ac:dyDescent="0.35">
      <c r="C237" t="s">
        <v>291</v>
      </c>
      <c r="I237" s="6">
        <v>39.979999999999997</v>
      </c>
    </row>
    <row r="238" spans="3:9" ht="15.5" x14ac:dyDescent="0.35">
      <c r="C238" t="s">
        <v>205</v>
      </c>
      <c r="D238" s="6">
        <v>0.14000000000000001</v>
      </c>
    </row>
    <row r="239" spans="3:9" ht="15.5" x14ac:dyDescent="0.35">
      <c r="C239" t="s">
        <v>206</v>
      </c>
      <c r="I239" s="6">
        <v>13.26</v>
      </c>
    </row>
    <row r="240" spans="3:9" ht="15.5" x14ac:dyDescent="0.35">
      <c r="C240" t="s">
        <v>292</v>
      </c>
      <c r="I240" s="6">
        <v>0.12</v>
      </c>
    </row>
    <row r="241" spans="3:9" ht="15.5" x14ac:dyDescent="0.35">
      <c r="C241" t="s">
        <v>207</v>
      </c>
      <c r="D241" s="6">
        <v>1.52</v>
      </c>
    </row>
    <row r="242" spans="3:9" ht="15.5" x14ac:dyDescent="0.35">
      <c r="C242" t="s">
        <v>208</v>
      </c>
      <c r="D242" s="6">
        <v>1.48</v>
      </c>
    </row>
    <row r="243" spans="3:9" ht="15.5" x14ac:dyDescent="0.35">
      <c r="C243" t="s">
        <v>293</v>
      </c>
      <c r="D243" s="6">
        <v>4.8499999999999996</v>
      </c>
    </row>
    <row r="244" spans="3:9" ht="15.5" x14ac:dyDescent="0.35">
      <c r="C244" t="s">
        <v>294</v>
      </c>
      <c r="D244" s="6">
        <v>4.51</v>
      </c>
    </row>
    <row r="245" spans="3:9" ht="15.5" x14ac:dyDescent="0.35">
      <c r="C245" t="s">
        <v>209</v>
      </c>
      <c r="D245" s="6">
        <v>7.86</v>
      </c>
    </row>
    <row r="246" spans="3:9" ht="15.5" x14ac:dyDescent="0.35">
      <c r="C246" t="s">
        <v>295</v>
      </c>
      <c r="D246" s="6">
        <v>0.5</v>
      </c>
    </row>
    <row r="247" spans="3:9" ht="15.5" x14ac:dyDescent="0.35">
      <c r="C247" t="s">
        <v>210</v>
      </c>
      <c r="D247" s="6">
        <v>9.68</v>
      </c>
    </row>
    <row r="248" spans="3:9" ht="15.5" x14ac:dyDescent="0.35">
      <c r="C248" t="s">
        <v>13</v>
      </c>
      <c r="D248" s="5">
        <v>-1000000000</v>
      </c>
    </row>
    <row r="249" spans="3:9" ht="15.5" x14ac:dyDescent="0.35">
      <c r="C249" t="s">
        <v>211</v>
      </c>
      <c r="I249" s="6">
        <v>-0.71</v>
      </c>
    </row>
    <row r="250" spans="3:9" ht="15.5" x14ac:dyDescent="0.35">
      <c r="C250" t="s">
        <v>212</v>
      </c>
      <c r="I250" s="6">
        <v>1.0800000000000001E-2</v>
      </c>
    </row>
    <row r="251" spans="3:9" ht="15.5" x14ac:dyDescent="0.35">
      <c r="C251" t="s">
        <v>213</v>
      </c>
      <c r="I251" s="6">
        <v>0.10439999999999999</v>
      </c>
    </row>
    <row r="252" spans="3:9" ht="15.5" x14ac:dyDescent="0.35">
      <c r="C252" t="s">
        <v>214</v>
      </c>
      <c r="I252" s="6">
        <v>-3.0299999999999997E-2</v>
      </c>
    </row>
    <row r="253" spans="3:9" ht="15.5" x14ac:dyDescent="0.35">
      <c r="C253" t="s">
        <v>297</v>
      </c>
      <c r="I253" s="6">
        <v>-8.1500000000000003E-2</v>
      </c>
    </row>
    <row r="254" spans="3:9" ht="15.5" x14ac:dyDescent="0.35">
      <c r="C254" t="s">
        <v>215</v>
      </c>
      <c r="D254" s="6">
        <v>100.49</v>
      </c>
    </row>
    <row r="255" spans="3:9" ht="15.5" x14ac:dyDescent="0.35">
      <c r="C255" t="s">
        <v>216</v>
      </c>
      <c r="D255" s="6">
        <v>52.64</v>
      </c>
    </row>
    <row r="256" spans="3:9" ht="15.5" x14ac:dyDescent="0.35">
      <c r="C256" t="s">
        <v>217</v>
      </c>
      <c r="D256" s="6">
        <v>175.41</v>
      </c>
    </row>
    <row r="257" spans="3:9" ht="15.5" x14ac:dyDescent="0.35">
      <c r="C257" t="s">
        <v>218</v>
      </c>
      <c r="D257" s="6">
        <v>-22.28</v>
      </c>
    </row>
    <row r="258" spans="3:9" ht="15.5" x14ac:dyDescent="0.35">
      <c r="C258" t="s">
        <v>219</v>
      </c>
      <c r="D258" s="6">
        <v>0.91</v>
      </c>
    </row>
    <row r="259" spans="3:9" ht="15.5" x14ac:dyDescent="0.35">
      <c r="C259" t="s">
        <v>298</v>
      </c>
      <c r="I259" s="6">
        <v>0.31</v>
      </c>
    </row>
    <row r="260" spans="3:9" ht="15.5" x14ac:dyDescent="0.35">
      <c r="C260" t="s">
        <v>299</v>
      </c>
      <c r="I260" s="6">
        <v>7.44</v>
      </c>
    </row>
    <row r="261" spans="3:9" ht="15.5" x14ac:dyDescent="0.35">
      <c r="C261" t="s">
        <v>43</v>
      </c>
      <c r="I261" s="5">
        <v>765000000000</v>
      </c>
    </row>
    <row r="262" spans="3:9" ht="15.5" x14ac:dyDescent="0.35">
      <c r="C262" t="s">
        <v>220</v>
      </c>
      <c r="I262" s="5">
        <v>2974000000000</v>
      </c>
    </row>
    <row r="263" spans="3:9" ht="15.5" x14ac:dyDescent="0.35">
      <c r="C263" t="s">
        <v>221</v>
      </c>
      <c r="I263" s="5">
        <v>29420000000</v>
      </c>
    </row>
    <row r="264" spans="3:9" ht="15.5" x14ac:dyDescent="0.35">
      <c r="C264" t="s">
        <v>222</v>
      </c>
      <c r="I264" s="6">
        <v>0.26</v>
      </c>
    </row>
    <row r="265" spans="3:9" ht="15.5" x14ac:dyDescent="0.35">
      <c r="C265" t="s">
        <v>223</v>
      </c>
      <c r="D265" s="6">
        <v>2.1400000000000002E-2</v>
      </c>
    </row>
    <row r="266" spans="3:9" ht="15.5" x14ac:dyDescent="0.35">
      <c r="C266" t="s">
        <v>224</v>
      </c>
      <c r="D266" s="6">
        <v>-0.08</v>
      </c>
    </row>
    <row r="267" spans="3:9" ht="15.5" x14ac:dyDescent="0.35">
      <c r="C267" t="s">
        <v>225</v>
      </c>
      <c r="D267" s="6">
        <v>-2.46E-2</v>
      </c>
    </row>
    <row r="268" spans="3:9" ht="15.5" x14ac:dyDescent="0.35">
      <c r="C268" t="s">
        <v>226</v>
      </c>
      <c r="D268" s="6">
        <v>0.41520000000000001</v>
      </c>
    </row>
    <row r="269" spans="3:9" ht="15.5" x14ac:dyDescent="0.35">
      <c r="C269" t="s">
        <v>227</v>
      </c>
      <c r="D269" s="6">
        <v>6.2277999999999993</v>
      </c>
    </row>
    <row r="270" spans="3:9" ht="15.5" x14ac:dyDescent="0.35">
      <c r="C270" t="s">
        <v>228</v>
      </c>
      <c r="D270" s="6">
        <v>0.87620000000000009</v>
      </c>
    </row>
    <row r="271" spans="3:9" ht="15.5" x14ac:dyDescent="0.35">
      <c r="C271" t="s">
        <v>229</v>
      </c>
      <c r="I271" s="5">
        <v>7</v>
      </c>
    </row>
    <row r="272" spans="3:9" ht="15.5" x14ac:dyDescent="0.35">
      <c r="C272" t="s">
        <v>230</v>
      </c>
      <c r="I272" s="6">
        <v>0.94</v>
      </c>
    </row>
    <row r="273" spans="3:9" ht="15.5" x14ac:dyDescent="0.35">
      <c r="C273" t="s">
        <v>231</v>
      </c>
      <c r="I273" s="6">
        <v>0.45</v>
      </c>
    </row>
    <row r="274" spans="3:9" ht="15.5" x14ac:dyDescent="0.35">
      <c r="C274" t="s">
        <v>232</v>
      </c>
      <c r="I274" s="6">
        <v>0.39</v>
      </c>
    </row>
    <row r="275" spans="3:9" ht="15.5" x14ac:dyDescent="0.35">
      <c r="C275" t="s">
        <v>233</v>
      </c>
      <c r="I275" s="6">
        <v>7.0000000000000007E-2</v>
      </c>
    </row>
    <row r="276" spans="3:9" ht="15.5" x14ac:dyDescent="0.35">
      <c r="C276" t="s">
        <v>234</v>
      </c>
      <c r="I276" s="6">
        <v>0.68</v>
      </c>
    </row>
    <row r="277" spans="3:9" ht="15.5" x14ac:dyDescent="0.35">
      <c r="C277" t="s">
        <v>235</v>
      </c>
      <c r="I277" s="6">
        <v>0.33</v>
      </c>
    </row>
    <row r="278" spans="3:9" ht="15.5" x14ac:dyDescent="0.35">
      <c r="C278" t="s">
        <v>236</v>
      </c>
      <c r="I278" s="6">
        <v>0.41</v>
      </c>
    </row>
    <row r="279" spans="3:9" ht="15.5" x14ac:dyDescent="0.35">
      <c r="C279" t="s">
        <v>300</v>
      </c>
      <c r="I279" s="5">
        <v>1176000000000</v>
      </c>
    </row>
    <row r="280" spans="3:9" ht="15.5" x14ac:dyDescent="0.35">
      <c r="C280" t="s">
        <v>301</v>
      </c>
      <c r="I280" s="5">
        <v>19000000000</v>
      </c>
    </row>
    <row r="281" spans="3:9" ht="15.5" x14ac:dyDescent="0.35">
      <c r="C281" t="s">
        <v>302</v>
      </c>
      <c r="I281" s="5">
        <v>5000000000</v>
      </c>
    </row>
    <row r="282" spans="3:9" ht="15.5" x14ac:dyDescent="0.35">
      <c r="C282" t="s">
        <v>303</v>
      </c>
      <c r="I282" s="5">
        <v>41000000000</v>
      </c>
    </row>
    <row r="283" spans="3:9" ht="15.5" x14ac:dyDescent="0.35">
      <c r="C283" t="s">
        <v>237</v>
      </c>
      <c r="D283" s="5">
        <v>4000000000</v>
      </c>
    </row>
    <row r="284" spans="3:9" ht="15.5" x14ac:dyDescent="0.35">
      <c r="C284" t="s">
        <v>238</v>
      </c>
      <c r="D284" s="5">
        <v>3778000000000</v>
      </c>
    </row>
    <row r="285" spans="3:9" ht="15.5" x14ac:dyDescent="0.35">
      <c r="C285" t="s">
        <v>239</v>
      </c>
      <c r="D285" s="5">
        <v>3065000000000</v>
      </c>
    </row>
    <row r="286" spans="3:9" ht="15.5" x14ac:dyDescent="0.35">
      <c r="C286" t="s">
        <v>183</v>
      </c>
      <c r="D286" s="5">
        <v>271000000000</v>
      </c>
    </row>
    <row r="287" spans="3:9" ht="15.5" x14ac:dyDescent="0.35">
      <c r="C287" t="s">
        <v>182</v>
      </c>
      <c r="I287" s="5">
        <v>390000000000</v>
      </c>
    </row>
    <row r="288" spans="3:9" ht="15.5" x14ac:dyDescent="0.35">
      <c r="C288" t="s">
        <v>181</v>
      </c>
      <c r="D288" s="5">
        <v>1760000000000</v>
      </c>
    </row>
    <row r="289" spans="3:9" ht="15.5" x14ac:dyDescent="0.35">
      <c r="C289" t="s">
        <v>180</v>
      </c>
      <c r="D289" s="5">
        <v>131000000000</v>
      </c>
    </row>
    <row r="290" spans="3:9" ht="15.5" x14ac:dyDescent="0.35">
      <c r="C290" t="s">
        <v>24</v>
      </c>
      <c r="D290" s="5">
        <v>1891000000000</v>
      </c>
    </row>
    <row r="291" spans="3:9" ht="15.5" x14ac:dyDescent="0.35">
      <c r="C291" t="s">
        <v>21</v>
      </c>
      <c r="D291" s="5">
        <v>1887000000000</v>
      </c>
    </row>
    <row r="292" spans="3:9" ht="15.5" x14ac:dyDescent="0.35">
      <c r="C292" t="s">
        <v>240</v>
      </c>
      <c r="I292" s="5">
        <v>712000000000</v>
      </c>
    </row>
    <row r="293" spans="3:9" ht="15.5" x14ac:dyDescent="0.35">
      <c r="C293" t="s">
        <v>304</v>
      </c>
      <c r="I293" s="5">
        <v>12000000000</v>
      </c>
    </row>
    <row r="294" spans="3:9" ht="15.5" x14ac:dyDescent="0.35">
      <c r="C294" t="s">
        <v>305</v>
      </c>
      <c r="I294" s="5">
        <v>-8000000000</v>
      </c>
    </row>
    <row r="295" spans="3:9" ht="15.5" x14ac:dyDescent="0.35">
      <c r="C295" t="s">
        <v>306</v>
      </c>
      <c r="I295" s="5">
        <v>-8000000000</v>
      </c>
    </row>
    <row r="296" spans="3:9" ht="15.5" x14ac:dyDescent="0.35">
      <c r="C296" t="s">
        <v>307</v>
      </c>
      <c r="I296" s="5">
        <v>-8000000000</v>
      </c>
    </row>
    <row r="297" spans="3:9" ht="15.5" x14ac:dyDescent="0.35">
      <c r="C297" t="s">
        <v>308</v>
      </c>
      <c r="I297" s="5">
        <v>4000000000</v>
      </c>
    </row>
  </sheetData>
  <pageMargins left="0.7" right="0.7" top="0.75" bottom="0.75" header="0.3" footer="0.3"/>
  <ignoredErrors>
    <ignoredError sqref="A1:P298" numberStoredAsText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P31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881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882</v>
      </c>
      <c r="D2" s="2" vm="163">
        <f ca="1">IFERROR(_xlfn.STOCKHISTORY("XIDX:" &amp; $C$1, D3, , 0, 0, 1), "Libur")</f>
        <v>586</v>
      </c>
      <c r="E2" s="2" vm="164">
        <f ca="1">IFERROR(_xlfn.STOCKHISTORY("XIDX:" &amp; $C$1, E3, , 0, 0, 1), "Libur")</f>
        <v>416</v>
      </c>
      <c r="H2" s="2" vm="164">
        <f ca="1">IFERROR(INDEX(D2:G2,COUNT(D2:G2)),"")</f>
        <v>416</v>
      </c>
      <c r="I2" s="2" vm="165">
        <f t="shared" ref="I2:P2" ca="1" si="0">IFERROR(_xlfn.STOCKHISTORY("XIDX:" &amp; $C$1, I1, , 0, 0, 1), "Libur")</f>
        <v>1185</v>
      </c>
      <c r="J2" s="2" vm="166">
        <f t="shared" ca="1" si="0"/>
        <v>99.6</v>
      </c>
      <c r="K2" s="2" vm="167">
        <f t="shared" ca="1" si="0"/>
        <v>119</v>
      </c>
      <c r="L2" s="2" vm="168">
        <f t="shared" ca="1" si="0"/>
        <v>188</v>
      </c>
      <c r="M2" s="2" vm="169">
        <f t="shared" ca="1" si="0"/>
        <v>44.4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</row>
    <row r="3" spans="1:1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6" ht="15.5" x14ac:dyDescent="0.35">
      <c r="B4" t="s">
        <v>5</v>
      </c>
      <c r="C4" t="s">
        <v>6</v>
      </c>
      <c r="D4" s="2">
        <f>IFERROR(INDEX(D51:D500,MATCH($C$4,$C$51:$C$500,0)),"")</f>
        <v>777301625268</v>
      </c>
      <c r="E4" s="2">
        <f>IFERROR(INDEX(E51:E500,MATCH($C$4,$C$51:$C$500,0)),"")</f>
        <v>815590416332</v>
      </c>
      <c r="H4" s="2">
        <f>IFERROR(SUM(D4:G4)*(4/MAX(1,COUNT(D4:G4))),"")</f>
        <v>3185784083200</v>
      </c>
      <c r="I4" s="2">
        <f t="shared" ref="I4:P4" si="1">IFERROR(INDEX(I51:I500,MATCH($C$4,$C$51:$C$500,0)),"")</f>
        <v>2216792491768</v>
      </c>
      <c r="J4" s="2">
        <f t="shared" si="1"/>
        <v>2461044384744</v>
      </c>
      <c r="K4" s="2">
        <f t="shared" si="1"/>
        <v>2553106269942</v>
      </c>
      <c r="L4" s="2">
        <f t="shared" si="1"/>
        <v>2733605088044</v>
      </c>
      <c r="M4" s="2">
        <f t="shared" si="1"/>
        <v>1864537484808</v>
      </c>
      <c r="N4" s="2">
        <f t="shared" si="1"/>
        <v>635242826351</v>
      </c>
      <c r="O4" s="2">
        <f t="shared" si="1"/>
        <v>559343358203</v>
      </c>
      <c r="P4" s="2">
        <f t="shared" si="1"/>
        <v>560543176405</v>
      </c>
    </row>
    <row r="5" spans="1:16" ht="15.5" x14ac:dyDescent="0.35">
      <c r="B5" t="s">
        <v>7</v>
      </c>
      <c r="C5" t="s">
        <v>8</v>
      </c>
      <c r="D5" s="2">
        <f>IFERROR(INDEX(D51:D500,MATCH($C$5,$C$51:$C$500,0)),"")</f>
        <v>108063902561</v>
      </c>
      <c r="E5" s="2">
        <f>IFERROR(INDEX(E51:E500,MATCH($C$5,$C$51:$C$500,0)),"")</f>
        <v>55405331260</v>
      </c>
      <c r="H5" s="2">
        <f>IFERROR(SUM(D5:G5)*(4/MAX(1,COUNT(D5:G5))),"")</f>
        <v>326938467642</v>
      </c>
      <c r="I5" s="2">
        <f t="shared" ref="I5:P5" si="2">IFERROR(INDEX(I51:I500,MATCH($C$5,$C$51:$C$500,0)),"")</f>
        <v>242590905399</v>
      </c>
      <c r="J5" s="2">
        <f t="shared" si="2"/>
        <v>288261180553</v>
      </c>
      <c r="K5" s="2">
        <f t="shared" si="2"/>
        <v>302709499969</v>
      </c>
      <c r="L5" s="2">
        <f t="shared" si="2"/>
        <v>388842031356</v>
      </c>
      <c r="M5" s="2">
        <f t="shared" si="2"/>
        <v>199545890620</v>
      </c>
      <c r="N5" s="2">
        <f t="shared" si="2"/>
        <v>74613771291</v>
      </c>
      <c r="O5" s="2">
        <f t="shared" si="2"/>
        <v>41423082597</v>
      </c>
      <c r="P5" s="2">
        <f t="shared" si="2"/>
        <v>62688995379</v>
      </c>
    </row>
    <row r="6" spans="1:16" ht="15.5" x14ac:dyDescent="0.35">
      <c r="B6" t="s">
        <v>9</v>
      </c>
      <c r="C6" t="s">
        <v>10</v>
      </c>
      <c r="D6" s="2">
        <f>IFERROR(INDEX(D51:D500,MATCH($C$6,$C$51:$C$500,0)),"")</f>
        <v>1945542201462</v>
      </c>
      <c r="E6" s="2">
        <f>IFERROR(INDEX(E51:E500,MATCH($C$6,$C$51:$C$500,0)),"")</f>
        <v>1968961226832</v>
      </c>
      <c r="H6" s="2">
        <f>IFERROR(INDEX(D6:G6,COUNT(D6:G6)),"")</f>
        <v>1968961226832</v>
      </c>
      <c r="I6" s="2">
        <f t="shared" ref="I6:P6" si="3">IFERROR(INDEX(I51:I500,MATCH($C$6,$C$51:$C$500,0)),"")</f>
        <v>1957841892591</v>
      </c>
      <c r="J6" s="2">
        <f t="shared" si="3"/>
        <v>1729169046628</v>
      </c>
      <c r="K6" s="2">
        <f t="shared" si="3"/>
        <v>1484832505933</v>
      </c>
      <c r="L6" s="2">
        <f t="shared" si="3"/>
        <v>1206664294807</v>
      </c>
      <c r="M6" s="2">
        <f t="shared" si="3"/>
        <v>802706876096</v>
      </c>
      <c r="N6" s="2">
        <f t="shared" si="3"/>
        <v>422256352777</v>
      </c>
      <c r="O6" s="2">
        <f t="shared" si="3"/>
        <v>348779906481</v>
      </c>
      <c r="P6" s="2">
        <f t="shared" si="3"/>
        <v>310120449410</v>
      </c>
    </row>
    <row r="7" spans="1:16" ht="15.5" x14ac:dyDescent="0.35">
      <c r="B7" t="s">
        <v>11</v>
      </c>
      <c r="C7" t="s">
        <v>12</v>
      </c>
      <c r="D7" s="3">
        <f>IFERROR(INDEX(D51:D500,MATCH($C$7,$C$51:$C$500,0))/1000000000,"")</f>
        <v>4.38</v>
      </c>
      <c r="E7" s="3">
        <f>IFERROR(INDEX(E51:E500,MATCH($C$7,$C$51:$C$500,0))/1000000000,"")</f>
        <v>4.38</v>
      </c>
      <c r="H7" s="3">
        <f>IFERROR(INDEX(D7:G7,COUNT(D7:G7)),"")</f>
        <v>4.38</v>
      </c>
      <c r="I7" s="3">
        <f t="shared" ref="I7:P7" si="4">IFERROR(INDEX(I51:I500,MATCH($C$7,$C$51:$C$500,0))/1000000000,"")</f>
        <v>4.38</v>
      </c>
      <c r="J7" s="3">
        <f t="shared" si="4"/>
        <v>4.38</v>
      </c>
      <c r="K7" s="3">
        <f t="shared" si="4"/>
        <v>4.38</v>
      </c>
      <c r="L7" s="3">
        <f t="shared" si="4"/>
        <v>4.38</v>
      </c>
      <c r="M7" s="3">
        <f t="shared" si="4"/>
        <v>4.38</v>
      </c>
      <c r="N7" s="3">
        <f t="shared" si="4"/>
        <v>1.5</v>
      </c>
      <c r="O7" s="3">
        <f t="shared" si="4"/>
        <v>1.5</v>
      </c>
      <c r="P7" s="3">
        <f t="shared" si="4"/>
        <v>1.5</v>
      </c>
    </row>
    <row r="8" spans="1:1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22000000000</v>
      </c>
      <c r="E8" s="2">
        <f>IFERROR(INDEX(E51:E500,MATCH("Free cash flow (Quarter)",$C$51:$C$500,0)),"")</f>
        <v>15000000000</v>
      </c>
      <c r="H8" s="2">
        <f>IFERROR(INDEX(D8:G8,COUNT(D8:G8)),"")</f>
        <v>15000000000</v>
      </c>
      <c r="I8" s="2">
        <f t="shared" ref="I8:P8" si="5">IFERROR(INDEX(I51:I500,MATCH($C$8,$C$51:$C$500,0)),"")</f>
        <v>1000000000</v>
      </c>
      <c r="J8" s="2">
        <f t="shared" si="5"/>
        <v>273000000000</v>
      </c>
      <c r="K8" s="2">
        <f t="shared" si="5"/>
        <v>-55000000000</v>
      </c>
      <c r="L8" s="2">
        <f t="shared" si="5"/>
        <v>239000000000</v>
      </c>
      <c r="M8" s="2">
        <f t="shared" si="5"/>
        <v>65000000000</v>
      </c>
      <c r="N8" s="2">
        <f t="shared" si="5"/>
        <v>-5000000000</v>
      </c>
      <c r="O8" s="2">
        <f t="shared" si="5"/>
        <v>-250000000000</v>
      </c>
      <c r="P8" s="2">
        <f t="shared" si="5"/>
        <v>-151000000000</v>
      </c>
    </row>
    <row r="9" spans="1:16" ht="15.5" x14ac:dyDescent="0.35">
      <c r="A9" t="s">
        <v>16</v>
      </c>
      <c r="C9" t="s">
        <v>17</v>
      </c>
      <c r="D9" s="3">
        <f>IFERROR(INDEX(D51:D500,MATCH("Free cash flow per share (Quarter)",$C$51:$C$500,0)),"")</f>
        <v>5.05</v>
      </c>
      <c r="E9" s="3">
        <f>IFERROR(INDEX(E51:E500,MATCH("Free cash flow per share (Quarter)",$C$51:$C$500,0)),"")</f>
        <v>3.49</v>
      </c>
      <c r="H9" s="3">
        <f>IFERROR(INDEX(D9:G9,COUNT(D9:G9)),"")</f>
        <v>3.49</v>
      </c>
      <c r="I9" s="3">
        <f t="shared" ref="I9:P9" si="6">IFERROR(INDEX(I51:I500,MATCH($C$9,$C$51:$C$500,0)),"")</f>
        <v>0.22</v>
      </c>
      <c r="J9" s="3">
        <f t="shared" si="6"/>
        <v>62.39</v>
      </c>
      <c r="K9" s="3">
        <f t="shared" si="6"/>
        <v>-12.52</v>
      </c>
      <c r="L9" s="3">
        <f t="shared" si="6"/>
        <v>54.54</v>
      </c>
      <c r="M9" s="3">
        <f t="shared" si="6"/>
        <v>14.83</v>
      </c>
      <c r="N9" s="3">
        <f t="shared" si="6"/>
        <v>-3.58</v>
      </c>
      <c r="O9" s="3">
        <f t="shared" si="6"/>
        <v>-166.93</v>
      </c>
      <c r="P9" s="3">
        <f t="shared" si="6"/>
        <v>-100.74</v>
      </c>
    </row>
    <row r="10" spans="1:16" ht="15.5" x14ac:dyDescent="0.35">
      <c r="C10" t="s">
        <v>18</v>
      </c>
      <c r="D10" s="3">
        <f ca="1">IFERROR(IF(D9=0,"",D2/D9),"")</f>
        <v>116.03960396039605</v>
      </c>
      <c r="E10" s="3">
        <f ca="1">IFERROR(IF(E9=0,"",E2/E9),"")</f>
        <v>119.19770773638967</v>
      </c>
      <c r="I10" s="3">
        <f t="shared" ref="I10:P10" ca="1" si="7">IFERROR(IF(I9=0,"",I2/I9),"")</f>
        <v>5386.363636363636</v>
      </c>
      <c r="J10" s="3">
        <f t="shared" ca="1" si="7"/>
        <v>1.5964096810386279</v>
      </c>
      <c r="K10" s="3">
        <f t="shared" ca="1" si="7"/>
        <v>-9.5047923322683712</v>
      </c>
      <c r="L10" s="3">
        <f t="shared" ca="1" si="7"/>
        <v>3.4470113678034471</v>
      </c>
      <c r="M10" s="3">
        <f t="shared" ca="1" si="7"/>
        <v>2.9939312204989883</v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</row>
    <row r="11" spans="1:16" ht="15.5" x14ac:dyDescent="0.35">
      <c r="B11" t="s">
        <v>19</v>
      </c>
      <c r="C11" t="s">
        <v>20</v>
      </c>
      <c r="D11" s="2">
        <f>IFERROR(INDEX(D51:D500,MATCH($C$11,$C$51:$C$500,0)),"")</f>
        <v>547270597945</v>
      </c>
      <c r="E11" s="2">
        <f>IFERROR(INDEX(E51:E500,MATCH($C$11,$C$51:$C$500,0)),"")</f>
        <v>715957301763</v>
      </c>
      <c r="H11" s="2">
        <f>IFERROR(INDEX(D11:G11,COUNT(D11:G11)),"")</f>
        <v>715957301763</v>
      </c>
      <c r="I11" s="2">
        <f t="shared" ref="I11:P11" si="8">IFERROR(INDEX(I51:I500,MATCH($C$11,$C$51:$C$500,0)),"")</f>
        <v>257851441880</v>
      </c>
      <c r="J11" s="2">
        <f t="shared" si="8"/>
        <v>43665540502</v>
      </c>
      <c r="K11" s="2">
        <f t="shared" si="8"/>
        <v>15365974635</v>
      </c>
      <c r="L11" s="2">
        <f t="shared" si="8"/>
        <v>67166979223</v>
      </c>
      <c r="M11" s="2">
        <f t="shared" si="8"/>
        <v>66809536003</v>
      </c>
      <c r="N11" s="2">
        <f t="shared" si="8"/>
        <v>15470681583</v>
      </c>
      <c r="O11" s="2">
        <f t="shared" si="8"/>
        <v>11387626012</v>
      </c>
      <c r="P11" s="2">
        <f t="shared" si="8"/>
        <v>6499108377</v>
      </c>
    </row>
    <row r="12" spans="1:1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525000000000</v>
      </c>
      <c r="E12" s="2">
        <f>IFERROR(INDEX(E51:E500,MATCH("Net Debt (Quarter)",$C$51:$C$500,0)),"")</f>
        <v>338000000000</v>
      </c>
      <c r="H12" s="2">
        <f>IFERROR(INDEX(D12:G12,COUNT(D12:G12)),"")</f>
        <v>338000000000</v>
      </c>
      <c r="I12" s="2">
        <f t="shared" ref="I12:P12" si="9">IFERROR(INDEX(I51:I500,MATCH($C$12,$C$51:$C$500,0)),"")</f>
        <v>194000000000</v>
      </c>
      <c r="J12" s="2">
        <f t="shared" si="9"/>
        <v>402000000000</v>
      </c>
      <c r="K12" s="2">
        <f t="shared" si="9"/>
        <v>489000000000</v>
      </c>
      <c r="L12" s="2">
        <f t="shared" si="9"/>
        <v>150000000000</v>
      </c>
      <c r="M12" s="2">
        <f t="shared" si="9"/>
        <v>362000000000</v>
      </c>
      <c r="N12" s="2">
        <f t="shared" si="9"/>
        <v>350000000000</v>
      </c>
      <c r="O12" s="2">
        <f t="shared" si="9"/>
        <v>324000000000</v>
      </c>
      <c r="P12" s="2">
        <f t="shared" si="9"/>
        <v>181000000000</v>
      </c>
    </row>
    <row r="13" spans="1:1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1072000000000</v>
      </c>
      <c r="E13" s="2">
        <f>IFERROR(INDEX(E51:E500,MATCH("Total Debt (Quarter)",$C$51:$C$500,0)),"")</f>
        <v>1054000000000</v>
      </c>
      <c r="H13" s="2">
        <f>IFERROR(INDEX(D13:G13,COUNT(D13:G13)),"")</f>
        <v>1054000000000</v>
      </c>
      <c r="I13" s="2">
        <f t="shared" ref="I13:P13" si="10">IFERROR(INDEX(I51:I500,MATCH($C$13,$C$51:$C$500,0)),"")</f>
        <v>452000000000</v>
      </c>
      <c r="J13" s="2">
        <f t="shared" si="10"/>
        <v>445000000000</v>
      </c>
      <c r="K13" s="2">
        <f t="shared" si="10"/>
        <v>505000000000</v>
      </c>
      <c r="L13" s="2">
        <f t="shared" si="10"/>
        <v>217000000000</v>
      </c>
      <c r="M13" s="2">
        <f t="shared" si="10"/>
        <v>429000000000</v>
      </c>
      <c r="N13" s="2">
        <f t="shared" si="10"/>
        <v>366000000000</v>
      </c>
      <c r="O13" s="2">
        <f t="shared" si="10"/>
        <v>335000000000</v>
      </c>
      <c r="P13" s="2">
        <f t="shared" si="10"/>
        <v>187000000000</v>
      </c>
    </row>
    <row r="14" spans="1:16" ht="15.5" x14ac:dyDescent="0.35">
      <c r="C14" t="s">
        <v>27</v>
      </c>
      <c r="D14" s="2">
        <f>IFERROR(INDEX(D51:D500,MATCH($C$14,$C$51:$C$500,0)),"")</f>
        <v>-21603478952</v>
      </c>
      <c r="E14" s="2">
        <f>IFERROR(INDEX(E51:E500,MATCH($C$14,$C$51:$C$500,0)),"")</f>
        <v>-13198717423</v>
      </c>
      <c r="H14" s="2">
        <f>IFERROR(SUM(D14:G14)*(4/MAX(1,COUNT(D14:G14))),"")</f>
        <v>-69604392750</v>
      </c>
      <c r="I14" s="2">
        <f t="shared" ref="I14:P14" si="11">IFERROR(INDEX(I51:I500,MATCH($C$14,$C$51:$C$500,0)),"")</f>
        <v>-36669310297</v>
      </c>
      <c r="J14" s="2">
        <f t="shared" si="11"/>
        <v>-33922242646</v>
      </c>
      <c r="K14" s="2">
        <f t="shared" si="11"/>
        <v>-21654035607</v>
      </c>
      <c r="L14" s="2">
        <f t="shared" si="11"/>
        <v>-28300915570</v>
      </c>
      <c r="M14" s="2">
        <f t="shared" si="11"/>
        <v>-36445519533</v>
      </c>
      <c r="N14" s="2">
        <f t="shared" si="11"/>
        <v>-21604946549</v>
      </c>
      <c r="O14" s="2">
        <f t="shared" si="11"/>
        <v>-5476062354</v>
      </c>
      <c r="P14" s="2">
        <f t="shared" si="11"/>
        <v>-5703416750</v>
      </c>
    </row>
    <row r="15" spans="1:16" ht="15.5" x14ac:dyDescent="0.35">
      <c r="C15" t="s">
        <v>28</v>
      </c>
      <c r="D15" s="2">
        <f>IFERROR(INDEX(D51:D500,MATCH($C$15,$C$51:$C$500,0)),"")</f>
        <v>-27939306744</v>
      </c>
      <c r="E15" s="2">
        <f>IFERROR(INDEX(E51:E500,MATCH($C$15,$C$51:$C$500,0)),"")</f>
        <v>-15957394381</v>
      </c>
      <c r="H15" s="2">
        <f>IFERROR(SUM(D15:G15)*(4/MAX(1,COUNT(D15:G15))),"")</f>
        <v>-87793402250</v>
      </c>
      <c r="I15" s="2">
        <f t="shared" ref="I15:P15" si="12">IFERROR(INDEX(I51:I500,MATCH($C$15,$C$51:$C$500,0)),"")</f>
        <v>-72750997000</v>
      </c>
      <c r="J15" s="2">
        <f t="shared" si="12"/>
        <v>-77232417548</v>
      </c>
      <c r="K15" s="2">
        <f t="shared" si="12"/>
        <v>-86831469252</v>
      </c>
      <c r="L15" s="2">
        <f t="shared" si="12"/>
        <v>-111203275882</v>
      </c>
      <c r="M15" s="2">
        <f t="shared" si="12"/>
        <v>-56644502470</v>
      </c>
      <c r="N15" s="2">
        <f t="shared" si="12"/>
        <v>-16201744785</v>
      </c>
      <c r="O15" s="2">
        <f t="shared" si="12"/>
        <v>-18068095620</v>
      </c>
      <c r="P15" s="2">
        <f t="shared" si="12"/>
        <v>-22869186755</v>
      </c>
    </row>
    <row r="16" spans="1:16" ht="15.5" x14ac:dyDescent="0.35">
      <c r="C16" t="s">
        <v>29</v>
      </c>
      <c r="D16" s="2">
        <f>IFERROR(INDEX(D51:D500,MATCH($C$16,$C$51:$C$500,0)),"")</f>
        <v>135257520475</v>
      </c>
      <c r="E16" s="2">
        <f>IFERROR(INDEX(E51:E500,MATCH($C$16,$C$51:$C$500,0)),"")</f>
        <v>71689896256</v>
      </c>
      <c r="H16" s="2">
        <f>IFERROR(SUM(D16:G16)*(4/MAX(1,COUNT(D16:G16))),"")</f>
        <v>413894833462</v>
      </c>
      <c r="I16" s="2">
        <f t="shared" ref="I16:P16" si="13">IFERROR(INDEX(I51:I500,MATCH($C$16,$C$51:$C$500,0)),"")</f>
        <v>318183600053</v>
      </c>
      <c r="J16" s="2">
        <f t="shared" si="13"/>
        <v>351981057151</v>
      </c>
      <c r="K16" s="2">
        <f t="shared" si="13"/>
        <v>395770833948</v>
      </c>
      <c r="L16" s="2">
        <f t="shared" si="13"/>
        <v>515291871806</v>
      </c>
      <c r="M16" s="2">
        <f t="shared" si="13"/>
        <v>254785807495</v>
      </c>
      <c r="N16" s="2">
        <f t="shared" si="13"/>
        <v>88841658313</v>
      </c>
      <c r="O16" s="2">
        <f t="shared" si="13"/>
        <v>59183201898</v>
      </c>
      <c r="P16" s="2">
        <f t="shared" si="13"/>
        <v>85510406816</v>
      </c>
    </row>
    <row r="17" spans="1:16" ht="15.5" x14ac:dyDescent="0.35">
      <c r="A17" t="s">
        <v>30</v>
      </c>
    </row>
    <row r="18" spans="1:1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</row>
    <row r="19" spans="1:16" ht="15.5" x14ac:dyDescent="0.35">
      <c r="A19" t="s">
        <v>40</v>
      </c>
      <c r="C19" t="s">
        <v>41</v>
      </c>
    </row>
    <row r="20" spans="1:16" ht="15.5" x14ac:dyDescent="0.35">
      <c r="A20" t="s">
        <v>42</v>
      </c>
      <c r="C20" t="s">
        <v>43</v>
      </c>
      <c r="D20" s="2">
        <f ca="1">IFERROR(D21*D2,"")</f>
        <v>2566680000000</v>
      </c>
      <c r="E20" s="2">
        <f ca="1">IFERROR(E21*E2,"")</f>
        <v>1822080000000</v>
      </c>
      <c r="H20" s="2">
        <f t="shared" ref="H20:P20" ca="1" si="14">IFERROR(H21*H2,"")</f>
        <v>1822080000000</v>
      </c>
      <c r="I20" s="2">
        <f t="shared" ca="1" si="14"/>
        <v>5190300000000</v>
      </c>
      <c r="J20" s="2">
        <f t="shared" ca="1" si="14"/>
        <v>436248000000</v>
      </c>
      <c r="K20" s="2">
        <f t="shared" ca="1" si="14"/>
        <v>521220000000</v>
      </c>
      <c r="L20" s="2">
        <f t="shared" ca="1" si="14"/>
        <v>823440000000</v>
      </c>
      <c r="M20" s="2">
        <f t="shared" ca="1" si="14"/>
        <v>194472000000</v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</row>
    <row r="21" spans="1:16" ht="15.5" x14ac:dyDescent="0.35">
      <c r="C21" t="s">
        <v>12</v>
      </c>
      <c r="D21" s="2">
        <f>IFERROR(INDEX(D51:D500,MATCH($C$7,$C$51:$C$500,0)),"")</f>
        <v>4380000000</v>
      </c>
      <c r="E21" s="2">
        <f>IFERROR(INDEX(E51:E500,MATCH($C$7,$C$51:$C$500,0)),"")</f>
        <v>4380000000</v>
      </c>
      <c r="H21" s="2">
        <f>IFERROR(INDEX(D21:G21,COUNT(D21:G21)),"")</f>
        <v>4380000000</v>
      </c>
      <c r="I21" s="2">
        <f t="shared" ref="I21:P21" si="15">IFERROR(INDEX(I51:I500,MATCH($C$7,$C$51:$C$500,0)),"")</f>
        <v>4380000000</v>
      </c>
      <c r="J21" s="2">
        <f t="shared" si="15"/>
        <v>4380000000</v>
      </c>
      <c r="K21" s="2">
        <f t="shared" si="15"/>
        <v>4380000000</v>
      </c>
      <c r="L21" s="2">
        <f t="shared" si="15"/>
        <v>4380000000</v>
      </c>
      <c r="M21" s="2">
        <f t="shared" si="15"/>
        <v>4380000000</v>
      </c>
      <c r="N21" s="2">
        <f t="shared" si="15"/>
        <v>1500000000</v>
      </c>
      <c r="O21" s="2">
        <f t="shared" si="15"/>
        <v>1500000000</v>
      </c>
      <c r="P21" s="2">
        <f t="shared" si="15"/>
        <v>1500000000</v>
      </c>
    </row>
    <row r="23" spans="1:16" ht="15.5" x14ac:dyDescent="0.35">
      <c r="B23" t="s">
        <v>44</v>
      </c>
      <c r="C23" t="s">
        <v>45</v>
      </c>
      <c r="D23" s="3">
        <f>IFERROR(D5/D6*100,"")</f>
        <v>5.554436314966293</v>
      </c>
      <c r="E23" s="3">
        <f>IFERROR(E5/E6*100,"")</f>
        <v>2.8139371413192089</v>
      </c>
      <c r="H23" s="3">
        <f t="shared" ref="H23:P23" si="16">IFERROR(H5/H6*100,"")</f>
        <v>16.604616850075523</v>
      </c>
      <c r="I23" s="3">
        <f t="shared" si="16"/>
        <v>12.390730135923089</v>
      </c>
      <c r="J23" s="3">
        <f t="shared" si="16"/>
        <v>16.670503159603125</v>
      </c>
      <c r="K23" s="3">
        <f t="shared" si="16"/>
        <v>20.386777549619399</v>
      </c>
      <c r="L23" s="3">
        <f t="shared" si="16"/>
        <v>32.224541078195514</v>
      </c>
      <c r="M23" s="3">
        <f t="shared" si="16"/>
        <v>24.859123119824282</v>
      </c>
      <c r="N23" s="3">
        <f t="shared" si="16"/>
        <v>17.670254289911103</v>
      </c>
      <c r="O23" s="3">
        <f t="shared" si="16"/>
        <v>11.876567952247143</v>
      </c>
      <c r="P23" s="3">
        <f t="shared" si="16"/>
        <v>20.214402338918628</v>
      </c>
    </row>
    <row r="24" spans="1:16" ht="15.5" x14ac:dyDescent="0.35">
      <c r="C24" t="s">
        <v>46</v>
      </c>
      <c r="D24" s="4">
        <f>IFERROR(_xlfn.RRI(5,I23,D23),"")</f>
        <v>-0.14825691050302647</v>
      </c>
      <c r="E24" s="4">
        <f>IFERROR(_xlfn.RRI(5,J23,E23),"")</f>
        <v>-0.29939515437440234</v>
      </c>
      <c r="H24" s="4">
        <f t="shared" ref="H24:P24" si="17">IFERROR(_xlfn.RRI(5,M23,H23),"")</f>
        <v>-7.7537732651143609E-2</v>
      </c>
      <c r="I24" s="4">
        <f t="shared" si="17"/>
        <v>-6.852582253995243E-2</v>
      </c>
      <c r="J24" s="4">
        <f t="shared" si="17"/>
        <v>7.0166988281542997E-2</v>
      </c>
      <c r="K24" s="4">
        <f t="shared" si="17"/>
        <v>1.6996816129120074E-3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47</v>
      </c>
      <c r="C25" t="s">
        <v>48</v>
      </c>
      <c r="D25" s="3">
        <f>IFERROR(INDEX(D51:D500,MATCH($A$25,$C$51:$C$500,0)),"")</f>
        <v>4.93</v>
      </c>
      <c r="E25" s="3">
        <f>IFERROR(INDEX(E51:E500,MATCH($A$25,$C$51:$C$500,0)),"")</f>
        <v>2.5299999999999998</v>
      </c>
      <c r="H25" s="3">
        <f>IFERROR(INDEX(D25:G25,COUNT(D25:G25)),"")</f>
        <v>2.5299999999999998</v>
      </c>
      <c r="I25" s="3">
        <f t="shared" ref="I25:P25" si="18">IFERROR(INDEX(I51:I500,MATCH($C$25,$C$51:$C$500,0)),"")</f>
        <v>55.27</v>
      </c>
      <c r="J25" s="3">
        <f t="shared" si="18"/>
        <v>65.84</v>
      </c>
      <c r="K25" s="3">
        <f t="shared" si="18"/>
        <v>69.22</v>
      </c>
      <c r="L25" s="3">
        <f t="shared" si="18"/>
        <v>88.91</v>
      </c>
      <c r="M25" s="3">
        <f t="shared" si="18"/>
        <v>45.55</v>
      </c>
      <c r="N25" s="3">
        <f t="shared" si="18"/>
        <v>49.18</v>
      </c>
      <c r="O25" s="3">
        <f t="shared" si="18"/>
        <v>28.19</v>
      </c>
      <c r="P25" s="3">
        <f t="shared" si="18"/>
        <v>41.76</v>
      </c>
    </row>
    <row r="26" spans="1:16" ht="15.5" x14ac:dyDescent="0.35">
      <c r="C26" t="s">
        <v>49</v>
      </c>
      <c r="D26" s="4">
        <f>IFERROR(_xlfn.RRI(5,I25,D25),"")</f>
        <v>-0.38330348963235783</v>
      </c>
      <c r="E26" s="4">
        <f>IFERROR(_xlfn.RRI(5,J25,E25),"")</f>
        <v>-0.47889392063419556</v>
      </c>
      <c r="H26" s="4">
        <f t="shared" ref="H26:P26" si="19">IFERROR(_xlfn.RRI(5,M25,H25),"")</f>
        <v>-0.43904706072769228</v>
      </c>
      <c r="I26" s="4">
        <f t="shared" si="19"/>
        <v>2.36233593384505E-2</v>
      </c>
      <c r="J26" s="4">
        <f t="shared" si="19"/>
        <v>0.18489249653549922</v>
      </c>
      <c r="K26" s="4">
        <f t="shared" si="19"/>
        <v>0.10635428179493944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50</v>
      </c>
      <c r="D27" s="3">
        <f>IFERROR(D4/D21,"")</f>
        <v>177.46612449041095</v>
      </c>
      <c r="E27" s="3">
        <f>IFERROR(E4/E21,"")</f>
        <v>186.20785761004566</v>
      </c>
      <c r="H27" s="3">
        <f t="shared" ref="H27:P27" si="20">IFERROR(H4/H21,"")</f>
        <v>727.34796420091322</v>
      </c>
      <c r="I27" s="3">
        <f t="shared" si="20"/>
        <v>506.11700725296805</v>
      </c>
      <c r="J27" s="3">
        <f t="shared" si="20"/>
        <v>561.88227962191786</v>
      </c>
      <c r="K27" s="3">
        <f t="shared" si="20"/>
        <v>582.90097487260277</v>
      </c>
      <c r="L27" s="3">
        <f t="shared" si="20"/>
        <v>624.11075069497713</v>
      </c>
      <c r="M27" s="3">
        <f t="shared" si="20"/>
        <v>425.6934896821918</v>
      </c>
      <c r="N27" s="3">
        <f t="shared" si="20"/>
        <v>423.49521756733333</v>
      </c>
      <c r="O27" s="3">
        <f t="shared" si="20"/>
        <v>372.89557213533334</v>
      </c>
      <c r="P27" s="3">
        <f t="shared" si="20"/>
        <v>373.69545093666665</v>
      </c>
    </row>
    <row r="28" spans="1:16" ht="15.5" x14ac:dyDescent="0.35">
      <c r="C28" t="s">
        <v>51</v>
      </c>
      <c r="D28" s="4">
        <f>IFERROR(_xlfn.RRI(5,I27,D27),"")</f>
        <v>-0.189089531905554</v>
      </c>
      <c r="E28" s="4">
        <f>IFERROR(_xlfn.RRI(5,J27,E27),"")</f>
        <v>-0.19819172593088963</v>
      </c>
      <c r="H28" s="4">
        <f t="shared" ref="H28:P28" si="21">IFERROR(_xlfn.RRI(5,M27,H27),"")</f>
        <v>0.11308682903117662</v>
      </c>
      <c r="I28" s="4">
        <f t="shared" si="21"/>
        <v>3.6288035935130969E-2</v>
      </c>
      <c r="J28" s="4">
        <f t="shared" si="21"/>
        <v>8.5454496017972392E-2</v>
      </c>
      <c r="K28" s="4">
        <f t="shared" si="21"/>
        <v>9.2988000707179497E-2</v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52</v>
      </c>
      <c r="H29" s="4">
        <f t="shared" ref="H29:P29" si="22">IFERROR(((H25-I25)/I25)*100%,"")</f>
        <v>-0.95422471503528128</v>
      </c>
      <c r="I29" s="4">
        <f t="shared" si="22"/>
        <v>-0.16054070473876061</v>
      </c>
      <c r="J29" s="4">
        <f t="shared" si="22"/>
        <v>-4.8829817971684418E-2</v>
      </c>
      <c r="K29" s="4">
        <f t="shared" si="22"/>
        <v>-0.22145990327297266</v>
      </c>
      <c r="L29" s="4">
        <f t="shared" si="22"/>
        <v>0.95192096597146003</v>
      </c>
      <c r="M29" s="4">
        <f t="shared" si="22"/>
        <v>-7.3810492069947192E-2</v>
      </c>
      <c r="N29" s="4">
        <f t="shared" si="22"/>
        <v>0.7445902802412202</v>
      </c>
      <c r="O29" s="4">
        <f t="shared" si="22"/>
        <v>-0.32495210727969343</v>
      </c>
      <c r="P29" s="4" t="str">
        <f t="shared" si="22"/>
        <v/>
      </c>
    </row>
    <row r="30" spans="1:16" ht="15.5" x14ac:dyDescent="0.35">
      <c r="C30" t="s">
        <v>53</v>
      </c>
      <c r="H30" s="4">
        <f t="shared" ref="H30:P30" si="23">IFERROR(((H27-I27)/I27)*100%,"")</f>
        <v>0.43711425179863445</v>
      </c>
      <c r="I30" s="4">
        <f t="shared" si="23"/>
        <v>-9.9247252300737124E-2</v>
      </c>
      <c r="J30" s="4">
        <f t="shared" si="23"/>
        <v>-3.605877525814518E-2</v>
      </c>
      <c r="K30" s="4">
        <f t="shared" si="23"/>
        <v>-6.6029588140382622E-2</v>
      </c>
      <c r="L30" s="4">
        <f t="shared" si="23"/>
        <v>0.46610358349834496</v>
      </c>
      <c r="M30" s="4">
        <f t="shared" si="23"/>
        <v>5.1907838003128239E-3</v>
      </c>
      <c r="N30" s="4">
        <f t="shared" si="23"/>
        <v>0.13569387574716518</v>
      </c>
      <c r="O30" s="4">
        <f t="shared" si="23"/>
        <v>-2.140456351096629E-3</v>
      </c>
      <c r="P30" s="4" t="str">
        <f t="shared" si="23"/>
        <v/>
      </c>
    </row>
    <row r="32" spans="1:16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441.99</v>
      </c>
      <c r="E32" s="3">
        <f>IFERROR(INDEX(E51:E500,MATCH($A$32,$C$51:$C$500,0)),"")</f>
        <v>447.21</v>
      </c>
      <c r="H32" s="3">
        <f>IFERROR(INDEX(D32:G32,COUNT(D32:G32)),"")</f>
        <v>447.21</v>
      </c>
      <c r="I32" s="3">
        <f t="shared" ref="I32:P32" si="24">IFERROR(INDEX(I51:I500,MATCH($C$32,$C$51:$C$500,0)),"")</f>
        <v>444.74</v>
      </c>
      <c r="J32" s="3">
        <f t="shared" si="24"/>
        <v>393.3</v>
      </c>
      <c r="K32" s="3">
        <f t="shared" si="24"/>
        <v>334.41</v>
      </c>
      <c r="L32" s="3">
        <f t="shared" si="24"/>
        <v>272.22000000000003</v>
      </c>
      <c r="M32" s="3">
        <f t="shared" si="24"/>
        <v>183.34</v>
      </c>
      <c r="N32" s="3">
        <f t="shared" si="24"/>
        <v>284.10000000000002</v>
      </c>
      <c r="O32" s="3">
        <f t="shared" si="24"/>
        <v>234.36</v>
      </c>
      <c r="P32" s="3">
        <f t="shared" si="24"/>
        <v>206.75</v>
      </c>
    </row>
    <row r="33" spans="1:16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4.71</v>
      </c>
      <c r="E33" s="3">
        <f>IFERROR(INDEX(E51:E500,MATCH($A$33,$C$51:$C$500,0)),"")</f>
        <v>6.48</v>
      </c>
      <c r="H33" s="3">
        <f>IFERROR(INDEX(D33:G33,COUNT(D33:G33)),"")</f>
        <v>6.48</v>
      </c>
      <c r="I33" s="3">
        <f t="shared" ref="I33:P33" si="25">IFERROR(INDEX(I51:I500,MATCH($C$33,$C$51:$C$500,0)),"")</f>
        <v>13.32</v>
      </c>
      <c r="J33" s="3">
        <f t="shared" si="25"/>
        <v>1.27</v>
      </c>
      <c r="K33" s="3">
        <f t="shared" si="25"/>
        <v>1.78</v>
      </c>
      <c r="L33" s="3">
        <f t="shared" si="25"/>
        <v>3.45</v>
      </c>
      <c r="M33" s="3">
        <f t="shared" si="25"/>
        <v>1.21</v>
      </c>
      <c r="N33" s="3">
        <f t="shared" si="25"/>
        <v>0</v>
      </c>
      <c r="O33" s="3">
        <f t="shared" si="25"/>
        <v>0</v>
      </c>
      <c r="P33" s="3">
        <f t="shared" si="25"/>
        <v>0</v>
      </c>
    </row>
    <row r="34" spans="1:16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84.35</v>
      </c>
      <c r="E34" s="3">
        <f>IFERROR(INDEX(E51:E500,MATCH($A$34,$C$51:$C$500,0)),"")</f>
        <v>228.89</v>
      </c>
      <c r="H34" s="3">
        <f>IFERROR(INDEX(D34:G34,COUNT(D34:G34)),"")</f>
        <v>228.89</v>
      </c>
      <c r="I34" s="3">
        <f t="shared" ref="I34:P34" si="26">IFERROR(INDEX(I51:I500,MATCH($C$34,$C$51:$C$500,0)),"")</f>
        <v>107.2</v>
      </c>
      <c r="J34" s="3">
        <f t="shared" si="26"/>
        <v>7.56</v>
      </c>
      <c r="K34" s="3">
        <f t="shared" si="26"/>
        <v>8.6</v>
      </c>
      <c r="L34" s="3">
        <f t="shared" si="26"/>
        <v>10.57</v>
      </c>
      <c r="M34" s="3">
        <f t="shared" si="26"/>
        <v>4.87</v>
      </c>
      <c r="N34" s="3">
        <f t="shared" si="26"/>
        <v>0</v>
      </c>
      <c r="O34" s="3">
        <f t="shared" si="26"/>
        <v>0</v>
      </c>
      <c r="P34" s="3">
        <f t="shared" si="26"/>
        <v>0</v>
      </c>
    </row>
    <row r="35" spans="1:16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11.71</v>
      </c>
      <c r="E35" s="3">
        <f>IFERROR(INDEX(E51:E500,MATCH($A$35,$C$51:$C$500,0)),"")</f>
        <v>15.56</v>
      </c>
      <c r="H35" s="3">
        <f>IFERROR(INDEX(D35:G35,COUNT(D35:G35)),"")</f>
        <v>15.56</v>
      </c>
      <c r="I35" s="3">
        <f t="shared" ref="I35:P35" si="27">IFERROR(INDEX(I51:I500,MATCH($C$35,$C$51:$C$500,0)),"")</f>
        <v>11.69</v>
      </c>
      <c r="J35" s="3">
        <f t="shared" si="27"/>
        <v>0.89</v>
      </c>
      <c r="K35" s="3">
        <f t="shared" si="27"/>
        <v>1.02</v>
      </c>
      <c r="L35" s="3">
        <f t="shared" si="27"/>
        <v>1.5</v>
      </c>
      <c r="M35" s="3">
        <f t="shared" si="27"/>
        <v>0.52</v>
      </c>
      <c r="N35" s="3">
        <f t="shared" si="27"/>
        <v>0</v>
      </c>
      <c r="O35" s="3">
        <f t="shared" si="27"/>
        <v>0</v>
      </c>
      <c r="P35" s="3">
        <f t="shared" si="27"/>
        <v>0</v>
      </c>
    </row>
    <row r="36" spans="1:16" ht="15.5" x14ac:dyDescent="0.35">
      <c r="B36" t="s">
        <v>66</v>
      </c>
      <c r="C36" t="s">
        <v>67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P36" si="28">IFERROR(INDEX(H51:H500,MATCH($C$36,$C$51:$C$500,0)),"")</f>
        <v>0.40179999999999999</v>
      </c>
      <c r="I36" s="4">
        <f t="shared" si="28"/>
        <v>0.54280000000000006</v>
      </c>
      <c r="J36" s="4">
        <f t="shared" si="28"/>
        <v>5.3200000000000004E-2</v>
      </c>
      <c r="K36" s="4">
        <f t="shared" si="28"/>
        <v>0.1011</v>
      </c>
      <c r="L36" s="4">
        <f t="shared" si="28"/>
        <v>7.8700000000000006E-2</v>
      </c>
      <c r="M36" s="4">
        <f t="shared" si="28"/>
        <v>0</v>
      </c>
      <c r="N36" s="4">
        <f t="shared" si="28"/>
        <v>0</v>
      </c>
      <c r="O36" s="4">
        <f t="shared" si="28"/>
        <v>0</v>
      </c>
      <c r="P36" s="4">
        <f t="shared" si="28"/>
        <v>0</v>
      </c>
    </row>
    <row r="37" spans="1:16" ht="15.5" x14ac:dyDescent="0.35">
      <c r="B37" t="s">
        <v>68</v>
      </c>
      <c r="C37" t="s">
        <v>69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P37" si="29">IFERROR(INDEX(H51:H500,MATCH($C$37,$C$51:$C$500,0)),"")</f>
        <v>6</v>
      </c>
      <c r="I37" s="3">
        <f t="shared" si="29"/>
        <v>6</v>
      </c>
      <c r="J37" s="3">
        <f t="shared" si="29"/>
        <v>0.7</v>
      </c>
      <c r="K37" s="3">
        <f t="shared" si="29"/>
        <v>1.4</v>
      </c>
      <c r="L37" s="3">
        <f t="shared" si="29"/>
        <v>1.4</v>
      </c>
      <c r="M37" s="3">
        <f t="shared" si="29"/>
        <v>0</v>
      </c>
      <c r="N37" s="3">
        <f t="shared" si="29"/>
        <v>0</v>
      </c>
      <c r="O37" s="3">
        <f t="shared" si="29"/>
        <v>0</v>
      </c>
      <c r="P37" s="3">
        <f t="shared" si="29"/>
        <v>0</v>
      </c>
    </row>
    <row r="50" spans="2:16" ht="15.5" x14ac:dyDescent="0.35">
      <c r="D50" t="s">
        <v>70</v>
      </c>
      <c r="E50" t="s">
        <v>243</v>
      </c>
      <c r="F50" t="s">
        <v>71</v>
      </c>
      <c r="G50" t="s">
        <v>244</v>
      </c>
      <c r="H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</row>
    <row r="51" spans="2:16" ht="15.5" x14ac:dyDescent="0.35">
      <c r="B51" t="s">
        <v>75</v>
      </c>
      <c r="C51" t="s">
        <v>6</v>
      </c>
      <c r="D51" s="5">
        <v>777301625268</v>
      </c>
      <c r="E51" s="5">
        <v>815590416332</v>
      </c>
      <c r="F51" s="5">
        <v>1094332779670</v>
      </c>
      <c r="G51" s="5">
        <v>546740745992</v>
      </c>
      <c r="I51" s="5">
        <v>2216792491768</v>
      </c>
      <c r="J51" s="5">
        <v>2461044384744</v>
      </c>
      <c r="K51" s="5">
        <v>2553106269942</v>
      </c>
      <c r="L51" s="5">
        <v>2733605088044</v>
      </c>
      <c r="M51" s="5">
        <v>1864537484808</v>
      </c>
      <c r="N51" s="5">
        <v>635242826351</v>
      </c>
      <c r="O51" s="5">
        <v>559343358203</v>
      </c>
      <c r="P51" s="5">
        <v>560543176405</v>
      </c>
    </row>
    <row r="52" spans="2:16" ht="15.5" x14ac:dyDescent="0.35">
      <c r="C52" t="s">
        <v>76</v>
      </c>
      <c r="D52" s="5">
        <v>-611382791159</v>
      </c>
      <c r="E52" s="5">
        <v>-714423480421</v>
      </c>
      <c r="F52" s="5">
        <v>-926587211154</v>
      </c>
      <c r="G52" s="5">
        <v>-455591003059</v>
      </c>
      <c r="I52" s="5">
        <v>-1811436557284</v>
      </c>
      <c r="J52" s="5">
        <v>-2000572484930</v>
      </c>
      <c r="K52" s="5">
        <v>-2063968408865</v>
      </c>
      <c r="L52" s="5">
        <v>-2144981914884</v>
      </c>
      <c r="M52" s="5">
        <v>-1537361866445</v>
      </c>
      <c r="N52" s="5">
        <v>-523835659306</v>
      </c>
      <c r="O52" s="5">
        <v>-460080988096</v>
      </c>
      <c r="P52" s="5">
        <v>-450402109527</v>
      </c>
    </row>
    <row r="53" spans="2:16" ht="15.5" x14ac:dyDescent="0.35">
      <c r="C53" t="s">
        <v>77</v>
      </c>
      <c r="D53" s="5">
        <v>165918834109</v>
      </c>
      <c r="E53" s="5">
        <v>101166935911</v>
      </c>
      <c r="F53" s="5">
        <v>167745568516</v>
      </c>
      <c r="G53" s="5">
        <v>91149742933</v>
      </c>
      <c r="I53" s="5">
        <v>405355934484</v>
      </c>
      <c r="J53" s="5">
        <v>460471899814</v>
      </c>
      <c r="K53" s="5">
        <v>489137861077</v>
      </c>
      <c r="L53" s="5">
        <v>588623173160</v>
      </c>
      <c r="M53" s="5">
        <v>327175618363</v>
      </c>
      <c r="N53" s="5">
        <v>111407167045</v>
      </c>
      <c r="O53" s="5">
        <v>99262370107</v>
      </c>
      <c r="P53" s="5">
        <v>110141066878</v>
      </c>
    </row>
    <row r="54" spans="2:16" ht="15.5" x14ac:dyDescent="0.35">
      <c r="C54" t="s">
        <v>78</v>
      </c>
      <c r="D54" s="5">
        <v>-22928787492</v>
      </c>
      <c r="E54" s="5">
        <v>-21840609239</v>
      </c>
      <c r="F54" s="5">
        <v>-25153392502</v>
      </c>
      <c r="G54" s="5">
        <v>-15920127422</v>
      </c>
      <c r="I54" s="5">
        <v>-82387876537</v>
      </c>
      <c r="J54" s="5">
        <v>-79830745525</v>
      </c>
      <c r="K54" s="5">
        <v>-68751252428</v>
      </c>
      <c r="L54" s="5">
        <v>-56605397209</v>
      </c>
      <c r="M54" s="5">
        <v>-38282499075</v>
      </c>
      <c r="N54" s="5">
        <v>-28325801043</v>
      </c>
      <c r="O54" s="5">
        <v>-33704705296</v>
      </c>
      <c r="P54" s="5">
        <v>-18103448951</v>
      </c>
    </row>
    <row r="55" spans="2:16" ht="15.5" x14ac:dyDescent="0.35">
      <c r="C55" t="s">
        <v>246</v>
      </c>
      <c r="D55" s="5">
        <v>-22928787492</v>
      </c>
      <c r="E55" s="5">
        <v>-21840609239</v>
      </c>
      <c r="F55" s="5">
        <v>-25153392502</v>
      </c>
      <c r="G55" s="5">
        <v>-15920127422</v>
      </c>
      <c r="I55" s="5">
        <v>-82387876537</v>
      </c>
      <c r="J55" s="5">
        <v>-79830745525</v>
      </c>
      <c r="K55" s="5">
        <v>-68751252428</v>
      </c>
      <c r="L55" s="5">
        <v>-56605397209</v>
      </c>
      <c r="M55" s="5">
        <v>-38282499075</v>
      </c>
      <c r="N55" s="5">
        <v>-28325801043</v>
      </c>
      <c r="O55" s="5">
        <v>-33704705296</v>
      </c>
      <c r="P55" s="5">
        <v>-18103448951</v>
      </c>
    </row>
    <row r="56" spans="2:16" ht="15.5" x14ac:dyDescent="0.35">
      <c r="C56" t="s">
        <v>80</v>
      </c>
      <c r="D56" s="5">
        <v>142990046617</v>
      </c>
      <c r="E56" s="5">
        <v>79326326672</v>
      </c>
      <c r="F56" s="5">
        <v>142592176014</v>
      </c>
      <c r="G56" s="5">
        <v>75229615511</v>
      </c>
      <c r="I56" s="5">
        <v>322968057947</v>
      </c>
      <c r="J56" s="5">
        <v>380641154289</v>
      </c>
      <c r="K56" s="5">
        <v>420386608649</v>
      </c>
      <c r="L56" s="5">
        <v>532017775951</v>
      </c>
      <c r="M56" s="5">
        <v>288893119288</v>
      </c>
      <c r="N56" s="5">
        <v>83081366002</v>
      </c>
      <c r="O56" s="5">
        <v>65557664811</v>
      </c>
      <c r="P56" s="5">
        <v>92037617927</v>
      </c>
    </row>
    <row r="57" spans="2:16" ht="15.5" x14ac:dyDescent="0.35">
      <c r="C57" t="s">
        <v>81</v>
      </c>
      <c r="D57" s="5">
        <v>-7732526142</v>
      </c>
      <c r="E57" s="5">
        <v>-7636430416</v>
      </c>
      <c r="F57" s="5">
        <v>-10019240701</v>
      </c>
      <c r="G57" s="5">
        <v>-7548455725</v>
      </c>
      <c r="I57" s="5">
        <v>-4784457894</v>
      </c>
      <c r="J57" s="5">
        <v>-28660097138</v>
      </c>
      <c r="K57" s="5">
        <v>-24615774701</v>
      </c>
      <c r="L57" s="5">
        <v>-16725904145</v>
      </c>
      <c r="M57" s="5">
        <v>-34107311793</v>
      </c>
      <c r="N57" s="5">
        <v>5760292311</v>
      </c>
      <c r="O57" s="5">
        <v>-6374462913</v>
      </c>
      <c r="P57" s="5">
        <v>-6527211111</v>
      </c>
    </row>
    <row r="58" spans="2:16" ht="15.5" x14ac:dyDescent="0.35">
      <c r="C58" t="s">
        <v>27</v>
      </c>
      <c r="D58" s="5">
        <v>-21603478952</v>
      </c>
      <c r="E58" s="5">
        <v>-13198717423</v>
      </c>
      <c r="F58" s="5">
        <v>-12275485423</v>
      </c>
      <c r="G58" s="5">
        <v>-11016549201</v>
      </c>
      <c r="I58" s="5">
        <v>-36669310297</v>
      </c>
      <c r="J58" s="5">
        <v>-33922242646</v>
      </c>
      <c r="K58" s="5">
        <v>-21654035607</v>
      </c>
      <c r="L58" s="5">
        <v>-28300915570</v>
      </c>
      <c r="M58" s="5">
        <v>-36445519533</v>
      </c>
      <c r="N58" s="5">
        <v>-21604946549</v>
      </c>
      <c r="O58" s="5">
        <v>-5476062354</v>
      </c>
      <c r="P58" s="5">
        <v>-5703416750</v>
      </c>
    </row>
    <row r="59" spans="2:16" ht="15.5" x14ac:dyDescent="0.35">
      <c r="C59" t="s">
        <v>142</v>
      </c>
      <c r="D59" s="5">
        <v>9492674152</v>
      </c>
      <c r="E59" s="5">
        <v>5299047884</v>
      </c>
      <c r="F59" s="5">
        <v>7983731745</v>
      </c>
      <c r="G59" s="5">
        <v>8428307162</v>
      </c>
      <c r="I59" s="5">
        <v>31691949114</v>
      </c>
      <c r="J59" s="5">
        <v>6306215574</v>
      </c>
      <c r="K59" s="5">
        <v>975766656</v>
      </c>
      <c r="L59" s="5">
        <v>238420162</v>
      </c>
      <c r="M59" s="5">
        <v>274086896</v>
      </c>
      <c r="N59" s="5">
        <v>143536061</v>
      </c>
      <c r="O59" s="5">
        <v>1104551586</v>
      </c>
      <c r="P59" s="5">
        <v>47852194</v>
      </c>
    </row>
    <row r="60" spans="2:16" ht="15.5" x14ac:dyDescent="0.35">
      <c r="C60" t="s">
        <v>83</v>
      </c>
      <c r="J60" s="5">
        <v>217101092</v>
      </c>
      <c r="K60" s="5">
        <v>-146153570</v>
      </c>
      <c r="L60" s="5">
        <v>-131177213</v>
      </c>
      <c r="M60" s="5">
        <v>261532595</v>
      </c>
      <c r="N60" s="5">
        <v>836533768</v>
      </c>
      <c r="O60" s="5">
        <v>-859164406</v>
      </c>
      <c r="P60" s="5">
        <v>47775223</v>
      </c>
    </row>
    <row r="61" spans="2:16" ht="15.5" x14ac:dyDescent="0.35">
      <c r="C61" t="s">
        <v>84</v>
      </c>
      <c r="D61" s="5">
        <v>-7732526142</v>
      </c>
      <c r="E61" s="5">
        <v>-7636430416</v>
      </c>
      <c r="F61" s="5">
        <v>-10019240701</v>
      </c>
      <c r="G61" s="5">
        <v>-7548455725</v>
      </c>
      <c r="I61" s="5">
        <v>-4784457894</v>
      </c>
      <c r="J61" s="5">
        <v>-28660097138</v>
      </c>
      <c r="K61" s="5">
        <v>-24615774701</v>
      </c>
      <c r="L61" s="5">
        <v>-16725904145</v>
      </c>
      <c r="M61" s="5">
        <v>-34107311793</v>
      </c>
      <c r="N61" s="5">
        <v>5760292311</v>
      </c>
      <c r="O61" s="5">
        <v>-6374462913</v>
      </c>
      <c r="P61" s="5">
        <v>-6527211111</v>
      </c>
    </row>
    <row r="62" spans="2:16" ht="15.5" x14ac:dyDescent="0.35">
      <c r="C62" t="s">
        <v>29</v>
      </c>
      <c r="D62" s="5">
        <v>135257520475</v>
      </c>
      <c r="E62" s="5">
        <v>71689896256</v>
      </c>
      <c r="F62" s="5">
        <v>132572935313</v>
      </c>
      <c r="G62" s="5">
        <v>67681159786</v>
      </c>
      <c r="I62" s="5">
        <v>318183600053</v>
      </c>
      <c r="J62" s="5">
        <v>351981057151</v>
      </c>
      <c r="K62" s="5">
        <v>395770833948</v>
      </c>
      <c r="L62" s="5">
        <v>515291871806</v>
      </c>
      <c r="M62" s="5">
        <v>254785807495</v>
      </c>
      <c r="N62" s="5">
        <v>88841658313</v>
      </c>
      <c r="O62" s="5">
        <v>59183201898</v>
      </c>
      <c r="P62" s="5">
        <v>85510406816</v>
      </c>
    </row>
    <row r="63" spans="2:16" ht="15.5" x14ac:dyDescent="0.35">
      <c r="C63" t="s">
        <v>28</v>
      </c>
      <c r="D63" s="5">
        <v>-27939306744</v>
      </c>
      <c r="E63" s="5">
        <v>-15957394381</v>
      </c>
      <c r="F63" s="5">
        <v>-25345915132</v>
      </c>
      <c r="G63" s="5">
        <v>-17034469615</v>
      </c>
      <c r="I63" s="5">
        <v>-72750997000</v>
      </c>
      <c r="J63" s="5">
        <v>-77232417548</v>
      </c>
      <c r="K63" s="5">
        <v>-86831469252</v>
      </c>
      <c r="L63" s="5">
        <v>-111203275882</v>
      </c>
      <c r="M63" s="5">
        <v>-56644502470</v>
      </c>
      <c r="N63" s="5">
        <v>-16201744785</v>
      </c>
      <c r="O63" s="5">
        <v>-18068095620</v>
      </c>
      <c r="P63" s="5">
        <v>-22869186755</v>
      </c>
    </row>
    <row r="64" spans="2:16" ht="15.5" x14ac:dyDescent="0.35">
      <c r="C64" t="s">
        <v>89</v>
      </c>
      <c r="D64" s="5">
        <v>107318213731</v>
      </c>
      <c r="E64" s="5">
        <v>55732501875</v>
      </c>
      <c r="F64" s="5">
        <v>107227020181</v>
      </c>
      <c r="G64" s="5">
        <v>50646690171</v>
      </c>
      <c r="I64" s="5">
        <v>245432603053</v>
      </c>
      <c r="J64" s="5">
        <v>274748639603</v>
      </c>
      <c r="K64" s="5">
        <v>308939364696</v>
      </c>
      <c r="L64" s="5">
        <v>404088595924</v>
      </c>
      <c r="M64" s="5">
        <v>198141305025</v>
      </c>
      <c r="N64" s="5">
        <v>72639913528</v>
      </c>
      <c r="O64" s="5">
        <v>41115106278</v>
      </c>
      <c r="P64" s="5">
        <v>62641220061</v>
      </c>
    </row>
    <row r="65" spans="2:16" ht="15.5" x14ac:dyDescent="0.35">
      <c r="C65" t="s">
        <v>90</v>
      </c>
      <c r="D65" s="5">
        <v>168432899</v>
      </c>
      <c r="E65" s="5">
        <v>-32102105</v>
      </c>
      <c r="F65" s="5">
        <v>251945956</v>
      </c>
      <c r="G65" s="5">
        <v>419467174</v>
      </c>
      <c r="I65" s="5">
        <v>804755991</v>
      </c>
      <c r="J65" s="5">
        <v>217101092</v>
      </c>
      <c r="K65" s="5">
        <v>-146153570</v>
      </c>
      <c r="L65" s="5">
        <v>-131177213</v>
      </c>
      <c r="M65" s="5">
        <v>261532595</v>
      </c>
      <c r="N65" s="5">
        <v>836533768</v>
      </c>
      <c r="O65" s="5">
        <v>-859164406</v>
      </c>
      <c r="P65" s="5">
        <v>47775223</v>
      </c>
    </row>
    <row r="66" spans="2:16" ht="15.5" x14ac:dyDescent="0.35">
      <c r="C66" t="s">
        <v>428</v>
      </c>
      <c r="D66" s="5">
        <v>168432899</v>
      </c>
      <c r="E66" s="5">
        <v>-32102105</v>
      </c>
      <c r="F66" s="5">
        <v>251945956</v>
      </c>
      <c r="G66" s="5">
        <v>419467174</v>
      </c>
      <c r="I66" s="5">
        <v>804755991</v>
      </c>
      <c r="J66" s="5">
        <v>217101092</v>
      </c>
      <c r="K66" s="5">
        <v>-146153570</v>
      </c>
      <c r="L66" s="5">
        <v>-131177213</v>
      </c>
      <c r="M66" s="5">
        <v>261532595</v>
      </c>
      <c r="N66" s="5">
        <v>836533768</v>
      </c>
      <c r="O66" s="5">
        <v>-859164406</v>
      </c>
      <c r="P66" s="5">
        <v>47775223</v>
      </c>
    </row>
    <row r="67" spans="2:16" ht="15.5" x14ac:dyDescent="0.35">
      <c r="C67" t="s">
        <v>91</v>
      </c>
      <c r="D67" s="5">
        <v>107486646630</v>
      </c>
      <c r="E67" s="5">
        <v>55700399770</v>
      </c>
      <c r="F67" s="5">
        <v>107478966137</v>
      </c>
      <c r="G67" s="5">
        <v>51066157345</v>
      </c>
      <c r="I67" s="5">
        <v>246237359044</v>
      </c>
      <c r="J67" s="5">
        <v>274965740695</v>
      </c>
      <c r="K67" s="5">
        <v>308793211126</v>
      </c>
      <c r="L67" s="5">
        <v>403957418711</v>
      </c>
      <c r="M67" s="5">
        <v>198402837620</v>
      </c>
      <c r="N67" s="5">
        <v>73476447296</v>
      </c>
      <c r="O67" s="5">
        <v>40255941872</v>
      </c>
      <c r="P67" s="5">
        <v>62688995284</v>
      </c>
    </row>
    <row r="68" spans="2:16" ht="15.5" x14ac:dyDescent="0.35">
      <c r="C68" t="s">
        <v>92</v>
      </c>
      <c r="D68" s="5">
        <v>107318213731</v>
      </c>
      <c r="E68" s="5">
        <v>55732501875</v>
      </c>
      <c r="F68" s="5">
        <v>107227020181</v>
      </c>
      <c r="G68" s="5">
        <v>50646690171</v>
      </c>
      <c r="I68" s="5">
        <v>245432603053</v>
      </c>
      <c r="J68" s="5">
        <v>274748639599</v>
      </c>
      <c r="K68" s="5">
        <v>308939364696</v>
      </c>
      <c r="L68" s="5">
        <v>404088595924</v>
      </c>
      <c r="M68" s="5">
        <v>198141305025</v>
      </c>
      <c r="N68" s="5">
        <v>72639913528</v>
      </c>
      <c r="O68" s="5">
        <v>41115106278</v>
      </c>
      <c r="P68" s="5">
        <v>62641220061</v>
      </c>
    </row>
    <row r="69" spans="2:16" ht="15.5" x14ac:dyDescent="0.35">
      <c r="C69" t="s">
        <v>8</v>
      </c>
      <c r="D69" s="5">
        <v>108063902561</v>
      </c>
      <c r="E69" s="5">
        <v>55405331260</v>
      </c>
      <c r="F69" s="5">
        <v>104748187088</v>
      </c>
      <c r="G69" s="5">
        <v>51555532296</v>
      </c>
      <c r="I69" s="5">
        <v>242590905399</v>
      </c>
      <c r="J69" s="5">
        <v>288261180553</v>
      </c>
      <c r="K69" s="5">
        <v>302709499969</v>
      </c>
      <c r="L69" s="5">
        <v>388842031356</v>
      </c>
      <c r="M69" s="5">
        <v>199545890620</v>
      </c>
      <c r="N69" s="5">
        <v>74613771291</v>
      </c>
      <c r="O69" s="5">
        <v>41423082597</v>
      </c>
      <c r="P69" s="5">
        <v>62688995379</v>
      </c>
    </row>
    <row r="70" spans="2:16" ht="15.5" x14ac:dyDescent="0.35">
      <c r="C70" t="s">
        <v>93</v>
      </c>
      <c r="D70" s="5">
        <v>-577255931</v>
      </c>
      <c r="E70" s="5">
        <v>295068510</v>
      </c>
      <c r="F70" s="5">
        <v>2730779049</v>
      </c>
      <c r="G70" s="5">
        <v>-489374951</v>
      </c>
      <c r="I70" s="5">
        <v>3646453645</v>
      </c>
      <c r="J70" s="5">
        <v>-13295439858</v>
      </c>
      <c r="K70" s="5">
        <v>6083711157</v>
      </c>
      <c r="L70" s="5">
        <v>15115387355</v>
      </c>
      <c r="M70" s="5">
        <v>-1143053000</v>
      </c>
      <c r="N70" s="5">
        <v>-1137323995</v>
      </c>
      <c r="O70" s="5">
        <v>-1167140725</v>
      </c>
      <c r="P70" s="5">
        <v>-95</v>
      </c>
    </row>
    <row r="71" spans="2:16" ht="15.5" x14ac:dyDescent="0.35">
      <c r="C71" t="s">
        <v>94</v>
      </c>
      <c r="D71" s="5">
        <v>107318213731</v>
      </c>
      <c r="E71" s="5">
        <v>55732501875</v>
      </c>
      <c r="F71" s="5">
        <v>107227020181</v>
      </c>
      <c r="G71" s="5">
        <v>50646690171</v>
      </c>
      <c r="I71" s="5">
        <v>245432603053</v>
      </c>
      <c r="J71" s="5">
        <v>274748639599</v>
      </c>
      <c r="K71" s="5">
        <v>308939364696</v>
      </c>
      <c r="L71" s="5">
        <v>404088595924</v>
      </c>
      <c r="M71" s="5">
        <v>198141305025</v>
      </c>
      <c r="N71" s="5">
        <v>72639913528</v>
      </c>
      <c r="O71" s="5">
        <v>41115106278</v>
      </c>
      <c r="P71" s="5">
        <v>62641220061</v>
      </c>
    </row>
    <row r="72" spans="2:16" ht="15.5" x14ac:dyDescent="0.35">
      <c r="C72" t="s">
        <v>95</v>
      </c>
      <c r="D72" s="5">
        <v>107486646630</v>
      </c>
      <c r="E72" s="5">
        <v>55700399770</v>
      </c>
      <c r="F72" s="5">
        <v>107478966137</v>
      </c>
      <c r="G72" s="5">
        <v>51066157345</v>
      </c>
      <c r="I72" s="5">
        <v>246237359044</v>
      </c>
      <c r="J72" s="5">
        <v>274965740695</v>
      </c>
      <c r="K72" s="5">
        <v>308793211126</v>
      </c>
      <c r="L72" s="5">
        <v>403957418711</v>
      </c>
      <c r="M72" s="5">
        <v>198402837620</v>
      </c>
      <c r="N72" s="5">
        <v>73476447296</v>
      </c>
      <c r="O72" s="5">
        <v>40255941872</v>
      </c>
      <c r="P72" s="5">
        <v>62688995284</v>
      </c>
    </row>
    <row r="73" spans="2:16" ht="15.5" x14ac:dyDescent="0.35">
      <c r="C73" t="s">
        <v>96</v>
      </c>
      <c r="D73" s="5">
        <v>107486646630</v>
      </c>
      <c r="E73" s="5">
        <v>55700399770</v>
      </c>
      <c r="F73" s="5">
        <v>107478966137</v>
      </c>
      <c r="G73" s="5">
        <v>51066157345</v>
      </c>
      <c r="I73" s="5">
        <v>246237359044</v>
      </c>
      <c r="J73" s="5">
        <v>274965740695</v>
      </c>
      <c r="K73" s="5">
        <v>308793211126</v>
      </c>
      <c r="L73" s="5">
        <v>403957418711</v>
      </c>
      <c r="M73" s="5">
        <v>198402837620</v>
      </c>
      <c r="N73" s="5">
        <v>73476447296</v>
      </c>
      <c r="O73" s="5">
        <v>40255941872</v>
      </c>
      <c r="P73" s="5">
        <v>62688995284</v>
      </c>
    </row>
    <row r="75" spans="2:16" ht="15.5" x14ac:dyDescent="0.35">
      <c r="B75" t="s">
        <v>97</v>
      </c>
      <c r="C75" t="s">
        <v>98</v>
      </c>
    </row>
    <row r="76" spans="2:16" ht="15.5" x14ac:dyDescent="0.35">
      <c r="C76" t="s">
        <v>99</v>
      </c>
    </row>
    <row r="77" spans="2:16" ht="15.5" x14ac:dyDescent="0.35">
      <c r="C77" t="s">
        <v>20</v>
      </c>
      <c r="D77" s="5">
        <v>547270597945</v>
      </c>
      <c r="E77" s="5">
        <v>715957301763</v>
      </c>
      <c r="F77" s="5">
        <v>257851441880</v>
      </c>
      <c r="G77" s="5">
        <v>33601897054</v>
      </c>
      <c r="I77" s="5">
        <v>257851441880</v>
      </c>
      <c r="J77" s="5">
        <v>43665540502</v>
      </c>
      <c r="K77" s="5">
        <v>15365974635</v>
      </c>
      <c r="L77" s="5">
        <v>67166979223</v>
      </c>
      <c r="M77" s="5">
        <v>66809536003</v>
      </c>
      <c r="N77" s="5">
        <v>15470681583</v>
      </c>
      <c r="O77" s="5">
        <v>11387626012</v>
      </c>
      <c r="P77" s="5">
        <v>6499108377</v>
      </c>
    </row>
    <row r="78" spans="2:16" ht="15.5" x14ac:dyDescent="0.35">
      <c r="C78" t="s">
        <v>100</v>
      </c>
      <c r="D78" s="5">
        <v>626114785032</v>
      </c>
      <c r="E78" s="5">
        <v>552613742688</v>
      </c>
      <c r="F78" s="5">
        <v>522997338361</v>
      </c>
      <c r="G78" s="5">
        <v>299747198881</v>
      </c>
      <c r="I78" s="5">
        <v>522997338361</v>
      </c>
      <c r="J78" s="5">
        <v>213729450740</v>
      </c>
      <c r="K78" s="5">
        <v>288003191379</v>
      </c>
      <c r="L78" s="5">
        <v>188337490704</v>
      </c>
      <c r="M78" s="5">
        <v>80887793476</v>
      </c>
      <c r="N78" s="5">
        <v>94597460243</v>
      </c>
      <c r="O78" s="5">
        <v>45772157564</v>
      </c>
      <c r="P78" s="5">
        <v>39091662534</v>
      </c>
    </row>
    <row r="79" spans="2:16" ht="15.5" x14ac:dyDescent="0.35">
      <c r="C79" t="s">
        <v>250</v>
      </c>
      <c r="D79" s="5">
        <v>1963220533</v>
      </c>
      <c r="E79" s="5">
        <v>257028173</v>
      </c>
      <c r="F79" s="5">
        <v>376129052</v>
      </c>
      <c r="G79" s="5">
        <v>1256918311</v>
      </c>
      <c r="I79" s="5">
        <v>376129052</v>
      </c>
      <c r="J79" s="5">
        <v>466280305</v>
      </c>
      <c r="K79" s="5">
        <v>5257524654</v>
      </c>
      <c r="L79" s="5">
        <v>10566186100</v>
      </c>
      <c r="M79" s="5">
        <v>10132758924</v>
      </c>
      <c r="N79" s="5">
        <v>6926789327</v>
      </c>
      <c r="O79" s="5">
        <v>127255474007</v>
      </c>
      <c r="P79" s="5">
        <v>1590215810</v>
      </c>
    </row>
    <row r="80" spans="2:16" ht="15.5" x14ac:dyDescent="0.35">
      <c r="C80" t="s">
        <v>249</v>
      </c>
      <c r="K80" s="5">
        <v>2272024</v>
      </c>
      <c r="L80" s="5">
        <v>11925948572</v>
      </c>
      <c r="M80" s="5">
        <v>363770725</v>
      </c>
      <c r="N80" s="5">
        <v>22726298562</v>
      </c>
    </row>
    <row r="81" spans="3:16" ht="15.5" x14ac:dyDescent="0.35">
      <c r="C81" t="s">
        <v>251</v>
      </c>
      <c r="D81" s="5">
        <v>626114785032</v>
      </c>
      <c r="E81" s="5">
        <v>552613742688</v>
      </c>
      <c r="F81" s="5">
        <v>522997338361</v>
      </c>
      <c r="G81" s="5">
        <v>299747198881</v>
      </c>
      <c r="I81" s="5">
        <v>522997338361</v>
      </c>
      <c r="J81" s="5">
        <v>213729450740</v>
      </c>
      <c r="K81" s="5">
        <v>288003191379</v>
      </c>
      <c r="L81" s="5">
        <v>188337490704</v>
      </c>
      <c r="M81" s="5">
        <v>80887793476</v>
      </c>
      <c r="N81" s="5">
        <v>94597460243</v>
      </c>
      <c r="O81" s="5">
        <v>45772157564</v>
      </c>
      <c r="P81" s="5">
        <v>39091662534</v>
      </c>
    </row>
    <row r="82" spans="3:16" ht="15.5" x14ac:dyDescent="0.35">
      <c r="C82" t="s">
        <v>102</v>
      </c>
      <c r="D82" s="5">
        <v>298211581152</v>
      </c>
      <c r="E82" s="5">
        <v>286979925339</v>
      </c>
      <c r="F82" s="5">
        <v>289855994635</v>
      </c>
      <c r="G82" s="5">
        <v>468626959450</v>
      </c>
      <c r="I82" s="5">
        <v>289855994635</v>
      </c>
      <c r="J82" s="5">
        <v>482883565829</v>
      </c>
      <c r="K82" s="5">
        <v>311111237091</v>
      </c>
      <c r="L82" s="5">
        <v>199476178927</v>
      </c>
      <c r="M82" s="5">
        <v>212997073201</v>
      </c>
      <c r="N82" s="5">
        <v>78775767589</v>
      </c>
      <c r="O82" s="5">
        <v>55957127214</v>
      </c>
      <c r="P82" s="5">
        <v>59544540676</v>
      </c>
    </row>
    <row r="83" spans="3:16" ht="15.5" x14ac:dyDescent="0.35">
      <c r="C83" t="s">
        <v>252</v>
      </c>
      <c r="D83" s="5">
        <v>298211581152</v>
      </c>
      <c r="E83" s="5">
        <v>286979925339</v>
      </c>
      <c r="F83" s="5">
        <v>289855994635</v>
      </c>
      <c r="G83" s="5">
        <v>468626959450</v>
      </c>
      <c r="I83" s="5">
        <v>289855994635</v>
      </c>
      <c r="J83" s="5">
        <v>482883565829</v>
      </c>
      <c r="K83" s="5">
        <v>311111237091</v>
      </c>
      <c r="L83" s="5">
        <v>199476178927</v>
      </c>
      <c r="M83" s="5">
        <v>212997073201</v>
      </c>
      <c r="N83" s="5">
        <v>78775767589</v>
      </c>
      <c r="O83" s="5">
        <v>55957127214</v>
      </c>
      <c r="P83" s="5">
        <v>59544540676</v>
      </c>
    </row>
    <row r="84" spans="3:16" ht="15.5" x14ac:dyDescent="0.35">
      <c r="C84" t="s">
        <v>103</v>
      </c>
      <c r="D84" s="5">
        <v>28320934512</v>
      </c>
      <c r="E84" s="5">
        <v>29526585261</v>
      </c>
      <c r="F84" s="5">
        <v>48146557467</v>
      </c>
      <c r="G84" s="5">
        <v>105636501495</v>
      </c>
      <c r="I84" s="5">
        <v>48146557467</v>
      </c>
      <c r="J84" s="5">
        <v>32764457278</v>
      </c>
      <c r="K84" s="5">
        <v>72971693838</v>
      </c>
      <c r="L84" s="5">
        <v>63178430539</v>
      </c>
      <c r="M84" s="5">
        <v>37285097051</v>
      </c>
      <c r="N84" s="5">
        <v>45197465367</v>
      </c>
      <c r="O84" s="5">
        <v>66097368824</v>
      </c>
      <c r="P84" s="5">
        <v>13298496963</v>
      </c>
    </row>
    <row r="85" spans="3:16" ht="15.5" x14ac:dyDescent="0.35">
      <c r="C85" t="s">
        <v>83</v>
      </c>
      <c r="D85" s="5">
        <v>-43760144288</v>
      </c>
      <c r="E85" s="5">
        <v>-43928577187</v>
      </c>
      <c r="F85" s="5">
        <v>684590447</v>
      </c>
      <c r="G85" s="5">
        <v>742108562</v>
      </c>
      <c r="I85" s="5">
        <v>684590447</v>
      </c>
      <c r="J85" s="5">
        <v>189298527</v>
      </c>
      <c r="K85" s="5">
        <v>-4749265</v>
      </c>
    </row>
    <row r="86" spans="3:16" ht="15.5" x14ac:dyDescent="0.35">
      <c r="C86" t="s">
        <v>104</v>
      </c>
      <c r="D86" s="5">
        <v>1734571111301</v>
      </c>
      <c r="E86" s="5">
        <v>1763788247097</v>
      </c>
      <c r="F86" s="5">
        <v>1349171064348</v>
      </c>
      <c r="G86" s="5">
        <v>1357306322299</v>
      </c>
      <c r="I86" s="5">
        <v>1349171064348</v>
      </c>
      <c r="J86" s="5">
        <v>1211524850871</v>
      </c>
      <c r="K86" s="5">
        <v>1208747284784</v>
      </c>
      <c r="L86" s="5">
        <v>780015413775</v>
      </c>
      <c r="M86" s="5">
        <v>527052222050</v>
      </c>
      <c r="N86" s="5">
        <v>254794220386</v>
      </c>
      <c r="O86" s="5">
        <v>248024975882</v>
      </c>
      <c r="P86" s="5">
        <v>149592348211</v>
      </c>
    </row>
    <row r="87" spans="3:16" ht="15.5" x14ac:dyDescent="0.35">
      <c r="C87" t="s">
        <v>105</v>
      </c>
    </row>
    <row r="88" spans="3:16" ht="15.5" x14ac:dyDescent="0.35">
      <c r="C88" t="s">
        <v>355</v>
      </c>
      <c r="D88" s="5">
        <v>58327177191</v>
      </c>
      <c r="E88" s="5">
        <v>77627141220</v>
      </c>
      <c r="F88" s="5">
        <v>82969283096</v>
      </c>
      <c r="G88" s="5">
        <v>82195816202</v>
      </c>
      <c r="I88" s="5">
        <v>82969283096</v>
      </c>
      <c r="J88" s="5">
        <v>85162711323</v>
      </c>
      <c r="K88" s="5">
        <v>82284142545</v>
      </c>
      <c r="L88" s="5">
        <v>103505377441</v>
      </c>
      <c r="M88" s="5">
        <v>99440275727</v>
      </c>
      <c r="N88" s="5">
        <v>103831063863</v>
      </c>
    </row>
    <row r="89" spans="3:16" ht="15.5" x14ac:dyDescent="0.35">
      <c r="C89" t="s">
        <v>109</v>
      </c>
      <c r="D89" s="5">
        <v>17748508340</v>
      </c>
      <c r="E89" s="5">
        <v>16222988928</v>
      </c>
      <c r="F89" s="5">
        <v>16784807641</v>
      </c>
      <c r="G89" s="5">
        <v>24308624198</v>
      </c>
      <c r="I89" s="5">
        <v>16784807641</v>
      </c>
      <c r="J89" s="5">
        <v>21143656787</v>
      </c>
      <c r="K89" s="5">
        <v>11485497015</v>
      </c>
      <c r="L89" s="5">
        <v>8196149917</v>
      </c>
      <c r="M89" s="5">
        <v>9011952982</v>
      </c>
      <c r="N89" s="5">
        <v>6940002699</v>
      </c>
      <c r="O89" s="5">
        <v>8038555269</v>
      </c>
      <c r="P89" s="5">
        <v>6030199754</v>
      </c>
    </row>
    <row r="90" spans="3:16" ht="15.5" x14ac:dyDescent="0.35">
      <c r="C90" t="s">
        <v>107</v>
      </c>
      <c r="D90" s="5">
        <v>1222509089301</v>
      </c>
      <c r="E90" s="5">
        <v>1146815763680</v>
      </c>
      <c r="F90" s="5">
        <v>1102190477677</v>
      </c>
      <c r="G90" s="5">
        <v>987199787584</v>
      </c>
      <c r="I90" s="5">
        <v>1102190477677</v>
      </c>
      <c r="J90" s="5">
        <v>848829813358</v>
      </c>
      <c r="K90" s="5">
        <v>788481653725</v>
      </c>
      <c r="L90" s="5">
        <v>631354285084</v>
      </c>
      <c r="M90" s="5">
        <v>639294686205</v>
      </c>
      <c r="N90" s="5">
        <v>499038973213</v>
      </c>
      <c r="O90" s="5">
        <v>596100465779</v>
      </c>
      <c r="P90" s="5">
        <v>379659295409</v>
      </c>
    </row>
    <row r="91" spans="3:16" ht="15.5" x14ac:dyDescent="0.35">
      <c r="C91" t="s">
        <v>353</v>
      </c>
      <c r="D91" s="5">
        <v>215039309870</v>
      </c>
      <c r="E91" s="5">
        <v>169709693570</v>
      </c>
      <c r="F91" s="5">
        <v>169709693570</v>
      </c>
      <c r="G91" s="5">
        <v>169392706004</v>
      </c>
      <c r="I91" s="5">
        <v>169709693570</v>
      </c>
      <c r="J91" s="5">
        <v>169792833273</v>
      </c>
      <c r="K91" s="5">
        <v>134409712412</v>
      </c>
      <c r="L91" s="5">
        <v>104834997626</v>
      </c>
    </row>
    <row r="92" spans="3:16" ht="15.5" x14ac:dyDescent="0.35">
      <c r="C92" t="s">
        <v>396</v>
      </c>
      <c r="M92" s="5">
        <v>95777437711</v>
      </c>
      <c r="N92" s="5">
        <v>4598484800</v>
      </c>
      <c r="O92" s="5">
        <v>4598484800</v>
      </c>
    </row>
    <row r="93" spans="3:16" ht="15.5" x14ac:dyDescent="0.35">
      <c r="C93" t="s">
        <v>110</v>
      </c>
      <c r="D93" s="5">
        <v>1750019890662</v>
      </c>
      <c r="E93" s="5">
        <v>1643394354181</v>
      </c>
      <c r="F93" s="5">
        <v>1491084188737</v>
      </c>
      <c r="G93" s="5">
        <v>1304503130835</v>
      </c>
      <c r="I93" s="5">
        <v>1491084188737</v>
      </c>
      <c r="J93" s="5">
        <v>1159887054054</v>
      </c>
      <c r="K93" s="5">
        <v>1038947696746</v>
      </c>
      <c r="L93" s="5">
        <v>896819964641</v>
      </c>
      <c r="M93" s="5">
        <v>873331093711</v>
      </c>
      <c r="N93" s="5">
        <v>660297555045</v>
      </c>
      <c r="O93" s="5">
        <v>627311595218</v>
      </c>
      <c r="P93" s="5">
        <v>395940041171</v>
      </c>
    </row>
    <row r="94" spans="3:16" ht="15.5" x14ac:dyDescent="0.35">
      <c r="C94" t="s">
        <v>111</v>
      </c>
      <c r="D94" s="5">
        <v>3484591001963</v>
      </c>
      <c r="E94" s="5">
        <v>3407182601278</v>
      </c>
      <c r="F94" s="5">
        <v>2840255253085</v>
      </c>
      <c r="G94" s="5">
        <v>2661809453134</v>
      </c>
      <c r="I94" s="5">
        <v>2840255253085</v>
      </c>
      <c r="J94" s="5">
        <v>2371411904925</v>
      </c>
      <c r="K94" s="5">
        <v>2247694981530</v>
      </c>
      <c r="L94" s="5">
        <v>1676835378416</v>
      </c>
      <c r="M94" s="5">
        <v>1400383315761</v>
      </c>
      <c r="N94" s="5">
        <v>915091775431</v>
      </c>
      <c r="O94" s="5">
        <v>875336571100</v>
      </c>
      <c r="P94" s="5">
        <v>545532389382</v>
      </c>
    </row>
    <row r="95" spans="3:16" ht="15.5" x14ac:dyDescent="0.35">
      <c r="C95" t="s">
        <v>112</v>
      </c>
    </row>
    <row r="96" spans="3:16" ht="15.5" x14ac:dyDescent="0.35">
      <c r="C96" t="s">
        <v>113</v>
      </c>
    </row>
    <row r="97" spans="3:16" ht="15.5" x14ac:dyDescent="0.35">
      <c r="C97" t="s">
        <v>114</v>
      </c>
      <c r="D97" s="5">
        <v>621639287941</v>
      </c>
      <c r="E97" s="5">
        <v>517458222079</v>
      </c>
      <c r="F97" s="5">
        <v>560187724139</v>
      </c>
      <c r="G97" s="5">
        <v>480484326287</v>
      </c>
      <c r="I97" s="5">
        <v>560187724139</v>
      </c>
      <c r="J97" s="5">
        <v>578779514565</v>
      </c>
      <c r="K97" s="5">
        <v>655892772942</v>
      </c>
      <c r="L97" s="5">
        <v>333444470704</v>
      </c>
      <c r="M97" s="5">
        <v>380910799556</v>
      </c>
      <c r="N97" s="5">
        <v>299189129136</v>
      </c>
      <c r="O97" s="5">
        <v>289338033640</v>
      </c>
      <c r="P97" s="5">
        <v>107900026749</v>
      </c>
    </row>
    <row r="98" spans="3:16" ht="15.5" x14ac:dyDescent="0.35">
      <c r="C98" t="s">
        <v>119</v>
      </c>
      <c r="D98" s="5">
        <v>21866866812</v>
      </c>
      <c r="G98" s="5">
        <v>75266425272</v>
      </c>
      <c r="J98" s="5">
        <v>330980020050</v>
      </c>
      <c r="K98" s="5">
        <v>343525059260</v>
      </c>
      <c r="L98" s="5">
        <v>2259911499</v>
      </c>
      <c r="M98" s="5">
        <v>118334245198</v>
      </c>
      <c r="N98" s="5">
        <v>95849274382</v>
      </c>
    </row>
    <row r="99" spans="3:16" ht="15.5" x14ac:dyDescent="0.35">
      <c r="C99" t="s">
        <v>115</v>
      </c>
    </row>
    <row r="100" spans="3:16" ht="15.5" x14ac:dyDescent="0.35">
      <c r="C100" t="s">
        <v>253</v>
      </c>
      <c r="D100" s="5">
        <v>303407015392</v>
      </c>
      <c r="E100" s="5">
        <v>283800791598</v>
      </c>
      <c r="F100" s="5">
        <v>341435971259</v>
      </c>
      <c r="G100" s="5">
        <v>210980898139</v>
      </c>
      <c r="I100" s="5">
        <v>341435971259</v>
      </c>
      <c r="J100" s="5">
        <v>147606419586</v>
      </c>
      <c r="K100" s="5">
        <v>191969293627</v>
      </c>
      <c r="L100" s="5">
        <v>141709313910</v>
      </c>
      <c r="M100" s="5">
        <v>121581501252</v>
      </c>
      <c r="N100" s="5">
        <v>81936891261</v>
      </c>
      <c r="O100" s="5">
        <v>56285947873</v>
      </c>
      <c r="P100" s="5">
        <v>27852264159</v>
      </c>
    </row>
    <row r="101" spans="3:16" ht="15.5" x14ac:dyDescent="0.35">
      <c r="C101" t="s">
        <v>118</v>
      </c>
    </row>
    <row r="102" spans="3:16" ht="15.5" x14ac:dyDescent="0.35">
      <c r="C102" t="s">
        <v>254</v>
      </c>
      <c r="D102" s="5">
        <v>1963220533</v>
      </c>
      <c r="E102" s="5">
        <v>257028173</v>
      </c>
      <c r="F102" s="5">
        <v>376129052</v>
      </c>
      <c r="G102" s="5">
        <v>1256918311</v>
      </c>
      <c r="I102" s="5">
        <v>376129052</v>
      </c>
      <c r="J102" s="5">
        <v>466280305</v>
      </c>
      <c r="K102" s="5">
        <v>5259796678</v>
      </c>
      <c r="L102" s="5">
        <v>22492134672</v>
      </c>
      <c r="M102" s="5">
        <v>10496529649</v>
      </c>
      <c r="N102" s="5">
        <v>29653087889</v>
      </c>
      <c r="O102" s="5">
        <v>127255474007</v>
      </c>
      <c r="P102" s="5">
        <v>1590215810</v>
      </c>
    </row>
    <row r="103" spans="3:16" ht="15.5" x14ac:dyDescent="0.35">
      <c r="C103" t="s">
        <v>117</v>
      </c>
      <c r="D103" s="5">
        <v>11714370584</v>
      </c>
      <c r="E103" s="5">
        <v>7471379574</v>
      </c>
      <c r="F103" s="5">
        <v>13581841191</v>
      </c>
      <c r="G103" s="5">
        <v>9674890460</v>
      </c>
      <c r="I103" s="5">
        <v>13581841191</v>
      </c>
      <c r="J103" s="5">
        <v>18157181224</v>
      </c>
      <c r="K103" s="5">
        <v>25788725476</v>
      </c>
      <c r="L103" s="5">
        <v>47150733045</v>
      </c>
      <c r="M103" s="5">
        <v>23826469922</v>
      </c>
      <c r="N103" s="5">
        <v>2618798905</v>
      </c>
      <c r="O103" s="5">
        <v>2861398676</v>
      </c>
      <c r="P103" s="5">
        <v>15420645547</v>
      </c>
    </row>
    <row r="104" spans="3:16" ht="15.5" x14ac:dyDescent="0.35">
      <c r="C104" t="s">
        <v>116</v>
      </c>
      <c r="D104" s="5">
        <v>104081818780</v>
      </c>
      <c r="E104" s="5">
        <v>51102278463</v>
      </c>
      <c r="F104" s="5">
        <v>38002746941</v>
      </c>
      <c r="G104" s="5">
        <v>19215995562</v>
      </c>
      <c r="I104" s="5">
        <v>38002746941</v>
      </c>
      <c r="J104" s="5">
        <v>14116190933</v>
      </c>
      <c r="K104" s="5">
        <v>16380050603</v>
      </c>
      <c r="L104" s="5">
        <v>4534557844</v>
      </c>
      <c r="M104" s="5">
        <v>2538774073</v>
      </c>
      <c r="N104" s="5">
        <v>713925878</v>
      </c>
      <c r="O104" s="5">
        <v>592847507</v>
      </c>
      <c r="P104" s="5">
        <v>1016504208</v>
      </c>
    </row>
    <row r="105" spans="3:16" ht="15.5" x14ac:dyDescent="0.35">
      <c r="C105" t="s">
        <v>120</v>
      </c>
    </row>
    <row r="106" spans="3:16" ht="15.5" x14ac:dyDescent="0.35">
      <c r="C106" t="s">
        <v>786</v>
      </c>
      <c r="D106" s="5">
        <v>877440373465</v>
      </c>
      <c r="E106" s="5">
        <v>876962635717</v>
      </c>
      <c r="F106" s="5">
        <v>282311679524</v>
      </c>
      <c r="G106" s="5">
        <v>280978794941</v>
      </c>
      <c r="I106" s="5">
        <v>282311679524</v>
      </c>
    </row>
    <row r="107" spans="3:16" ht="15.5" x14ac:dyDescent="0.35">
      <c r="C107" t="s">
        <v>255</v>
      </c>
      <c r="D107" s="5">
        <v>25403779813</v>
      </c>
      <c r="E107" s="5">
        <v>29101068661</v>
      </c>
      <c r="F107" s="5">
        <v>22085125000</v>
      </c>
      <c r="G107" s="5">
        <v>25572250000</v>
      </c>
      <c r="I107" s="5">
        <v>22085125000</v>
      </c>
      <c r="J107" s="5">
        <v>36033625000</v>
      </c>
      <c r="K107" s="5">
        <v>92482125000</v>
      </c>
      <c r="L107" s="5">
        <v>97121449361</v>
      </c>
      <c r="M107" s="5">
        <v>209538391472</v>
      </c>
      <c r="N107" s="5">
        <v>181491332648</v>
      </c>
      <c r="O107" s="5">
        <v>210581058825</v>
      </c>
      <c r="P107" s="5">
        <v>67400000000</v>
      </c>
    </row>
    <row r="108" spans="3:16" ht="15.5" x14ac:dyDescent="0.35">
      <c r="C108" t="s">
        <v>520</v>
      </c>
      <c r="O108" s="5">
        <v>1603965380</v>
      </c>
      <c r="P108" s="5">
        <v>28529782662</v>
      </c>
    </row>
    <row r="109" spans="3:16" ht="15.5" x14ac:dyDescent="0.35">
      <c r="C109" t="s">
        <v>256</v>
      </c>
      <c r="D109" s="5">
        <v>5676022889</v>
      </c>
      <c r="E109" s="5">
        <v>5984656065</v>
      </c>
      <c r="F109" s="5">
        <v>8325789820</v>
      </c>
      <c r="G109" s="5">
        <v>10955893320</v>
      </c>
      <c r="I109" s="5">
        <v>8325789820</v>
      </c>
      <c r="J109" s="5">
        <v>13220861469</v>
      </c>
      <c r="K109" s="5">
        <v>1129227198</v>
      </c>
      <c r="L109" s="5">
        <v>7549908311</v>
      </c>
      <c r="M109" s="5">
        <v>4226793982</v>
      </c>
      <c r="N109" s="5">
        <v>8168778771</v>
      </c>
      <c r="O109" s="5">
        <v>21414635276</v>
      </c>
      <c r="P109" s="5">
        <v>29534391261</v>
      </c>
    </row>
    <row r="110" spans="3:16" ht="15.5" x14ac:dyDescent="0.35">
      <c r="C110" t="s">
        <v>121</v>
      </c>
      <c r="D110" s="5">
        <v>142611543521</v>
      </c>
      <c r="E110" s="5">
        <v>142738054470</v>
      </c>
      <c r="F110" s="5">
        <v>140078598395</v>
      </c>
      <c r="G110" s="5">
        <v>152431358742</v>
      </c>
      <c r="I110" s="5">
        <v>140078598395</v>
      </c>
      <c r="J110" s="5">
        <v>65689960166</v>
      </c>
      <c r="K110" s="5">
        <v>68248978139</v>
      </c>
      <c r="L110" s="5">
        <v>110048640275</v>
      </c>
      <c r="M110" s="5">
        <v>96561427811</v>
      </c>
      <c r="N110" s="5">
        <v>80143666644</v>
      </c>
      <c r="O110" s="5">
        <v>101340587535</v>
      </c>
      <c r="P110" s="5">
        <v>61584046956</v>
      </c>
    </row>
    <row r="111" spans="3:16" ht="15.5" x14ac:dyDescent="0.35">
      <c r="C111" t="s">
        <v>883</v>
      </c>
    </row>
    <row r="112" spans="3:16" ht="15.5" x14ac:dyDescent="0.35">
      <c r="C112" t="s">
        <v>122</v>
      </c>
      <c r="D112" s="5">
        <v>917409512560</v>
      </c>
      <c r="E112" s="5">
        <v>920763152367</v>
      </c>
      <c r="F112" s="5">
        <v>322225636355</v>
      </c>
      <c r="G112" s="5">
        <v>330962200393</v>
      </c>
      <c r="I112" s="5">
        <v>322225636355</v>
      </c>
      <c r="J112" s="5">
        <v>63463343732</v>
      </c>
      <c r="K112" s="5">
        <v>106969702655</v>
      </c>
      <c r="L112" s="5">
        <v>136726612905</v>
      </c>
      <c r="M112" s="5">
        <v>216765640109</v>
      </c>
      <c r="N112" s="5">
        <v>193646293518</v>
      </c>
      <c r="O112" s="5">
        <v>237218630979</v>
      </c>
      <c r="P112" s="5">
        <v>127511913223</v>
      </c>
    </row>
    <row r="113" spans="3:16" ht="15.5" x14ac:dyDescent="0.35">
      <c r="C113" t="s">
        <v>123</v>
      </c>
      <c r="D113" s="5">
        <v>917409512560</v>
      </c>
      <c r="E113" s="5">
        <v>920763152367</v>
      </c>
      <c r="F113" s="5">
        <v>322225636355</v>
      </c>
      <c r="G113" s="5">
        <v>330962200393</v>
      </c>
      <c r="I113" s="5">
        <v>322225636355</v>
      </c>
      <c r="J113" s="5">
        <v>63463343732</v>
      </c>
      <c r="K113" s="5">
        <v>106969702655</v>
      </c>
      <c r="L113" s="5">
        <v>136726612905</v>
      </c>
      <c r="M113" s="5">
        <v>216765640109</v>
      </c>
      <c r="N113" s="5">
        <v>193646293518</v>
      </c>
      <c r="O113" s="5">
        <v>237218630979</v>
      </c>
      <c r="P113" s="5">
        <v>127511913223</v>
      </c>
    </row>
    <row r="114" spans="3:16" ht="15.5" x14ac:dyDescent="0.35">
      <c r="C114" t="s">
        <v>124</v>
      </c>
    </row>
    <row r="115" spans="3:16" ht="15.5" x14ac:dyDescent="0.35">
      <c r="C115" t="s">
        <v>125</v>
      </c>
      <c r="D115" s="5">
        <v>908572105511</v>
      </c>
      <c r="E115" s="5">
        <v>912164853039</v>
      </c>
      <c r="F115" s="5">
        <v>313627337027</v>
      </c>
      <c r="G115" s="5">
        <v>318440454687</v>
      </c>
      <c r="I115" s="5">
        <v>313627337027</v>
      </c>
      <c r="J115" s="5">
        <v>50941598026</v>
      </c>
      <c r="K115" s="5">
        <v>95981191149</v>
      </c>
      <c r="L115" s="5">
        <v>104833113056</v>
      </c>
      <c r="M115" s="5">
        <v>213926940838</v>
      </c>
      <c r="N115" s="5">
        <v>189903933596</v>
      </c>
      <c r="O115" s="5">
        <v>233599659481</v>
      </c>
      <c r="P115" s="5">
        <v>125464173923</v>
      </c>
    </row>
    <row r="116" spans="3:16" ht="15.5" x14ac:dyDescent="0.35">
      <c r="C116" t="s">
        <v>126</v>
      </c>
      <c r="D116" s="5">
        <v>1539048800501</v>
      </c>
      <c r="E116" s="5">
        <v>1438221374446</v>
      </c>
      <c r="F116" s="5">
        <v>882413360494</v>
      </c>
      <c r="G116" s="5">
        <v>811446526680</v>
      </c>
      <c r="I116" s="5">
        <v>882413360494</v>
      </c>
      <c r="J116" s="5">
        <v>642242858297</v>
      </c>
      <c r="K116" s="5">
        <v>762862475597</v>
      </c>
      <c r="L116" s="5">
        <v>470171083609</v>
      </c>
      <c r="M116" s="5">
        <v>597676439665</v>
      </c>
      <c r="N116" s="5">
        <v>492835422654</v>
      </c>
      <c r="O116" s="5">
        <v>526556664619</v>
      </c>
      <c r="P116" s="5">
        <v>235411939972</v>
      </c>
    </row>
    <row r="117" spans="3:16" ht="15.5" x14ac:dyDescent="0.35">
      <c r="C117" t="s">
        <v>127</v>
      </c>
    </row>
    <row r="118" spans="3:16" ht="15.5" x14ac:dyDescent="0.35">
      <c r="C118" t="s">
        <v>128</v>
      </c>
      <c r="D118" s="5">
        <v>437500000000</v>
      </c>
      <c r="E118" s="5">
        <v>437500000000</v>
      </c>
      <c r="F118" s="5">
        <v>437500000000</v>
      </c>
      <c r="G118" s="5">
        <v>437500000000</v>
      </c>
      <c r="I118" s="5">
        <v>437500000000</v>
      </c>
      <c r="J118" s="5">
        <v>437500000000</v>
      </c>
      <c r="K118" s="5">
        <v>437500000000</v>
      </c>
      <c r="L118" s="5">
        <v>437500000000</v>
      </c>
      <c r="M118" s="5">
        <v>437500000000</v>
      </c>
      <c r="N118" s="5">
        <v>150000000000</v>
      </c>
      <c r="O118" s="5">
        <v>150000000000</v>
      </c>
      <c r="P118" s="5">
        <v>150000000000</v>
      </c>
    </row>
    <row r="119" spans="3:16" ht="15.5" x14ac:dyDescent="0.35">
      <c r="C119" t="s">
        <v>129</v>
      </c>
      <c r="D119" s="5">
        <v>125581359766</v>
      </c>
      <c r="E119" s="5">
        <v>125581359766</v>
      </c>
      <c r="F119" s="5">
        <v>125581359766</v>
      </c>
      <c r="G119" s="5">
        <v>125581359766</v>
      </c>
      <c r="I119" s="5">
        <v>125581359766</v>
      </c>
      <c r="J119" s="5">
        <v>125581359766</v>
      </c>
      <c r="K119" s="5">
        <v>125581359766</v>
      </c>
      <c r="L119" s="5">
        <v>125581359766</v>
      </c>
      <c r="M119" s="5">
        <v>125581359766</v>
      </c>
      <c r="N119" s="5">
        <v>36656201432</v>
      </c>
      <c r="O119" s="5">
        <v>36656201432</v>
      </c>
      <c r="P119" s="5">
        <v>36656201432</v>
      </c>
    </row>
    <row r="120" spans="3:16" ht="15.5" x14ac:dyDescent="0.35">
      <c r="C120" t="s">
        <v>130</v>
      </c>
      <c r="D120" s="5">
        <v>1414380457601</v>
      </c>
      <c r="E120" s="5">
        <v>1437390659939</v>
      </c>
      <c r="F120" s="5">
        <v>1381953226574</v>
      </c>
      <c r="G120" s="5">
        <v>1277147521371</v>
      </c>
      <c r="I120" s="5">
        <v>1381953226574</v>
      </c>
      <c r="J120" s="5">
        <v>1157420126176</v>
      </c>
      <c r="K120" s="5">
        <v>899977993415</v>
      </c>
      <c r="L120" s="5">
        <v>627888744181</v>
      </c>
      <c r="M120" s="5">
        <v>239046712825</v>
      </c>
      <c r="N120" s="5">
        <v>239500822205</v>
      </c>
      <c r="O120" s="5">
        <v>164887050914</v>
      </c>
      <c r="P120" s="5">
        <v>123463968317</v>
      </c>
    </row>
    <row r="121" spans="3:16" ht="15.5" x14ac:dyDescent="0.35">
      <c r="C121" t="s">
        <v>257</v>
      </c>
      <c r="D121" s="5">
        <v>87500000000</v>
      </c>
      <c r="E121" s="5">
        <v>87500000000</v>
      </c>
      <c r="F121" s="5">
        <v>87500000000</v>
      </c>
      <c r="G121" s="5">
        <v>87500000000</v>
      </c>
      <c r="I121" s="5">
        <v>87500000000</v>
      </c>
      <c r="J121" s="5">
        <v>87500000000</v>
      </c>
      <c r="K121" s="5">
        <v>87500000000</v>
      </c>
      <c r="L121" s="5">
        <v>5000000000</v>
      </c>
      <c r="M121" s="5">
        <v>1000000000</v>
      </c>
    </row>
    <row r="122" spans="3:16" ht="15.5" x14ac:dyDescent="0.35">
      <c r="C122" t="s">
        <v>258</v>
      </c>
      <c r="D122" s="5">
        <v>1326880457601</v>
      </c>
      <c r="E122" s="5">
        <v>1349890659939</v>
      </c>
      <c r="F122" s="5">
        <v>1294453226574</v>
      </c>
      <c r="G122" s="5">
        <v>1189647521371</v>
      </c>
      <c r="I122" s="5">
        <v>1294453226574</v>
      </c>
      <c r="J122" s="5">
        <v>1069920126176</v>
      </c>
      <c r="K122" s="5">
        <v>812477993415</v>
      </c>
      <c r="L122" s="5">
        <v>622888744181</v>
      </c>
      <c r="M122" s="5">
        <v>238046712825</v>
      </c>
      <c r="N122" s="5">
        <v>239500822205</v>
      </c>
      <c r="O122" s="5">
        <v>164887050914</v>
      </c>
      <c r="P122" s="5">
        <v>123463968317</v>
      </c>
    </row>
    <row r="123" spans="3:16" ht="15.5" x14ac:dyDescent="0.35">
      <c r="C123" t="s">
        <v>259</v>
      </c>
      <c r="D123" s="5">
        <v>1414380457601</v>
      </c>
      <c r="E123" s="5">
        <v>1437390659939</v>
      </c>
      <c r="F123" s="5">
        <v>1381953226574</v>
      </c>
      <c r="G123" s="5">
        <v>1277147521371</v>
      </c>
      <c r="I123" s="5">
        <v>1381953226574</v>
      </c>
      <c r="J123" s="5">
        <v>1157420126176</v>
      </c>
      <c r="K123" s="5">
        <v>899977993415</v>
      </c>
      <c r="L123" s="5">
        <v>627888744181</v>
      </c>
      <c r="M123" s="5">
        <v>239046712825</v>
      </c>
      <c r="N123" s="5">
        <v>239500822205</v>
      </c>
      <c r="O123" s="5">
        <v>164887050914</v>
      </c>
      <c r="P123" s="5">
        <v>123463968317</v>
      </c>
    </row>
    <row r="124" spans="3:16" ht="15.5" x14ac:dyDescent="0.35">
      <c r="C124" t="s">
        <v>131</v>
      </c>
      <c r="D124" s="5">
        <v>11840528383</v>
      </c>
      <c r="E124" s="5">
        <v>12417784314</v>
      </c>
      <c r="F124" s="5">
        <v>12122715804</v>
      </c>
      <c r="G124" s="5">
        <v>9391936755</v>
      </c>
      <c r="I124" s="5">
        <v>12122715804</v>
      </c>
      <c r="J124" s="5">
        <v>8478262159</v>
      </c>
      <c r="K124" s="5">
        <v>21777902017</v>
      </c>
      <c r="L124" s="5">
        <v>15694190860</v>
      </c>
      <c r="M124" s="5">
        <v>578803505</v>
      </c>
      <c r="N124" s="5">
        <v>-3900670860</v>
      </c>
      <c r="O124" s="5">
        <v>-2763345865</v>
      </c>
      <c r="P124" s="5">
        <v>279661</v>
      </c>
    </row>
    <row r="125" spans="3:16" ht="15.5" x14ac:dyDescent="0.35">
      <c r="C125" t="s">
        <v>10</v>
      </c>
      <c r="D125" s="5">
        <v>1945542201462</v>
      </c>
      <c r="E125" s="5">
        <v>1968961226832</v>
      </c>
      <c r="F125" s="5">
        <v>1957841892591</v>
      </c>
      <c r="G125" s="5">
        <v>1850362926454</v>
      </c>
      <c r="I125" s="5">
        <v>1957841892591</v>
      </c>
      <c r="J125" s="5">
        <v>1729169046628</v>
      </c>
      <c r="K125" s="5">
        <v>1484832505933</v>
      </c>
      <c r="L125" s="5">
        <v>1206664294807</v>
      </c>
      <c r="M125" s="5">
        <v>802706876096</v>
      </c>
      <c r="N125" s="5">
        <v>422256352777</v>
      </c>
      <c r="O125" s="5">
        <v>348779906481</v>
      </c>
      <c r="P125" s="5">
        <v>310120449410</v>
      </c>
    </row>
    <row r="126" spans="3:16" ht="15.5" x14ac:dyDescent="0.35">
      <c r="C126" t="s">
        <v>132</v>
      </c>
      <c r="D126" s="5">
        <v>3484591001963</v>
      </c>
      <c r="E126" s="5">
        <v>3407182601278</v>
      </c>
      <c r="F126" s="5">
        <v>2840255253085</v>
      </c>
      <c r="G126" s="5">
        <v>2661809453134</v>
      </c>
      <c r="I126" s="5">
        <v>2840255253085</v>
      </c>
      <c r="J126" s="5">
        <v>2371411904925</v>
      </c>
      <c r="K126" s="5">
        <v>2247694981530</v>
      </c>
      <c r="L126" s="5">
        <v>1676835378416</v>
      </c>
      <c r="M126" s="5">
        <v>1400383315761</v>
      </c>
      <c r="N126" s="5">
        <v>915091775431</v>
      </c>
      <c r="O126" s="5">
        <v>875336571100</v>
      </c>
      <c r="P126" s="5">
        <v>545532389382</v>
      </c>
    </row>
    <row r="127" spans="3:16" ht="15.5" x14ac:dyDescent="0.35">
      <c r="C127" t="s">
        <v>133</v>
      </c>
      <c r="D127" s="5">
        <v>4375000000</v>
      </c>
      <c r="E127" s="5">
        <v>4375000000</v>
      </c>
      <c r="F127" s="5">
        <v>4375000000</v>
      </c>
      <c r="G127" s="5">
        <v>4375000000</v>
      </c>
      <c r="I127" s="5">
        <v>4375000000</v>
      </c>
      <c r="J127" s="5">
        <v>4375000000</v>
      </c>
      <c r="K127" s="5">
        <v>4375000000</v>
      </c>
      <c r="L127" s="5">
        <v>4375000000</v>
      </c>
      <c r="M127" s="5">
        <v>4375000000</v>
      </c>
      <c r="N127" s="5">
        <v>1500000000</v>
      </c>
      <c r="O127" s="5">
        <v>1500000000</v>
      </c>
      <c r="P127" s="5">
        <v>1500000000</v>
      </c>
    </row>
    <row r="129" spans="2:16" ht="15.5" x14ac:dyDescent="0.35">
      <c r="B129" t="s">
        <v>134</v>
      </c>
      <c r="C129" t="s">
        <v>135</v>
      </c>
      <c r="D129" s="5">
        <v>87938112726</v>
      </c>
      <c r="E129" s="5">
        <v>52385538243</v>
      </c>
      <c r="F129" s="5">
        <v>300700083529</v>
      </c>
      <c r="G129" s="5">
        <v>-151375106804</v>
      </c>
      <c r="I129" s="5">
        <v>235114113758</v>
      </c>
      <c r="J129" s="5">
        <v>424576115947</v>
      </c>
      <c r="K129" s="5">
        <v>187437138490</v>
      </c>
      <c r="L129" s="5">
        <v>287672721403</v>
      </c>
      <c r="M129" s="5">
        <v>309568764418</v>
      </c>
      <c r="N129" s="5">
        <v>101660565701</v>
      </c>
      <c r="O129" s="5">
        <v>-35751393315</v>
      </c>
      <c r="P129" s="5">
        <v>-40776780429</v>
      </c>
    </row>
    <row r="130" spans="2:16" ht="15.5" x14ac:dyDescent="0.35">
      <c r="C130" t="s">
        <v>316</v>
      </c>
      <c r="D130" s="5">
        <v>707706345442</v>
      </c>
      <c r="E130" s="5">
        <v>791350264505</v>
      </c>
      <c r="F130" s="5">
        <v>886137237690</v>
      </c>
      <c r="G130" s="5">
        <v>368500605755</v>
      </c>
      <c r="I130" s="5">
        <v>1932473579147</v>
      </c>
      <c r="J130" s="5">
        <v>2532360718525</v>
      </c>
      <c r="K130" s="5">
        <v>2452912258967</v>
      </c>
      <c r="L130" s="5">
        <v>2620822554812</v>
      </c>
      <c r="M130" s="5">
        <v>1856271902825</v>
      </c>
      <c r="N130" s="5">
        <v>593689229808</v>
      </c>
      <c r="O130" s="5">
        <v>553228291146</v>
      </c>
      <c r="P130" s="5">
        <v>497379213636</v>
      </c>
    </row>
    <row r="131" spans="2:16" ht="15.5" x14ac:dyDescent="0.35">
      <c r="C131" t="s">
        <v>317</v>
      </c>
      <c r="D131" s="5">
        <v>-553846481274</v>
      </c>
      <c r="E131" s="5">
        <v>-699942429049</v>
      </c>
      <c r="F131" s="5">
        <v>-561681428533</v>
      </c>
      <c r="G131" s="5">
        <v>-481062293600</v>
      </c>
      <c r="I131" s="5">
        <v>-1598940658386</v>
      </c>
      <c r="J131" s="5">
        <v>-1993414512515</v>
      </c>
      <c r="K131" s="5">
        <v>-2255463963149</v>
      </c>
      <c r="L131" s="5">
        <v>-2264298827966</v>
      </c>
      <c r="M131" s="5">
        <v>-1532505373262</v>
      </c>
      <c r="N131" s="5">
        <v>-335675766239</v>
      </c>
      <c r="O131" s="5">
        <v>-436004167063</v>
      </c>
      <c r="P131" s="5">
        <v>-468115750459</v>
      </c>
    </row>
    <row r="132" spans="2:16" ht="15.5" x14ac:dyDescent="0.35">
      <c r="C132" t="s">
        <v>884</v>
      </c>
      <c r="D132" s="5">
        <v>29014016324</v>
      </c>
      <c r="E132" s="5">
        <v>-29014016324</v>
      </c>
      <c r="F132" s="5">
        <v>-21418834111</v>
      </c>
      <c r="G132" s="5">
        <v>-83442671055</v>
      </c>
      <c r="I132" s="5">
        <v>-104861505166</v>
      </c>
      <c r="J132" s="5">
        <v>-103466546622</v>
      </c>
      <c r="M132" s="5">
        <v>64271113106</v>
      </c>
    </row>
    <row r="133" spans="2:16" ht="15.5" x14ac:dyDescent="0.35">
      <c r="C133" t="s">
        <v>139</v>
      </c>
      <c r="D133" s="5">
        <v>-51272361821</v>
      </c>
      <c r="G133" s="5">
        <v>57002494500</v>
      </c>
      <c r="N133" s="5">
        <v>-106445691122</v>
      </c>
      <c r="O133" s="5">
        <v>-92351315127</v>
      </c>
      <c r="P133" s="5">
        <v>-42722642263</v>
      </c>
    </row>
    <row r="134" spans="2:16" ht="15.5" x14ac:dyDescent="0.35">
      <c r="C134" t="s">
        <v>363</v>
      </c>
      <c r="D134" s="5">
        <v>-22827163636</v>
      </c>
      <c r="E134" s="5">
        <v>-24699136354</v>
      </c>
      <c r="F134" s="5">
        <v>-15579044783</v>
      </c>
      <c r="G134" s="5">
        <v>-38217229793</v>
      </c>
      <c r="I134" s="5">
        <v>-97159904732</v>
      </c>
      <c r="J134" s="5">
        <v>-109217242112</v>
      </c>
      <c r="K134" s="5">
        <v>-134941796678</v>
      </c>
      <c r="L134" s="5">
        <v>-87815533445</v>
      </c>
      <c r="M134" s="5">
        <v>-42297445614</v>
      </c>
      <c r="N134" s="5">
        <v>-15107378204</v>
      </c>
      <c r="O134" s="5">
        <v>-32447018007</v>
      </c>
      <c r="P134" s="5">
        <v>-21662036788</v>
      </c>
    </row>
    <row r="135" spans="2:16" ht="15.5" x14ac:dyDescent="0.35">
      <c r="C135" t="s">
        <v>885</v>
      </c>
      <c r="D135" s="5">
        <v>1351736583</v>
      </c>
      <c r="E135" s="5">
        <v>28112755288</v>
      </c>
      <c r="F135" s="5">
        <v>16635581796</v>
      </c>
      <c r="G135" s="5">
        <v>28564636986</v>
      </c>
      <c r="I135" s="5">
        <v>123093956695</v>
      </c>
      <c r="J135" s="5">
        <v>132235941317</v>
      </c>
      <c r="K135" s="5">
        <v>146584674957</v>
      </c>
      <c r="L135" s="5">
        <v>47265443572</v>
      </c>
    </row>
    <row r="136" spans="2:16" ht="15.5" x14ac:dyDescent="0.35">
      <c r="C136" t="s">
        <v>266</v>
      </c>
      <c r="D136" s="5">
        <v>4891570791</v>
      </c>
      <c r="E136" s="5">
        <v>2015711566</v>
      </c>
      <c r="F136" s="5">
        <v>249613690</v>
      </c>
      <c r="G136" s="5">
        <v>700185683</v>
      </c>
      <c r="I136" s="5">
        <v>1107457155</v>
      </c>
      <c r="J136" s="5">
        <v>861972366</v>
      </c>
      <c r="K136" s="5">
        <v>751705933</v>
      </c>
      <c r="L136" s="5">
        <v>238420162</v>
      </c>
    </row>
    <row r="137" spans="2:16" ht="15.5" x14ac:dyDescent="0.35">
      <c r="C137" t="s">
        <v>609</v>
      </c>
      <c r="D137" s="5">
        <v>-22187978892</v>
      </c>
      <c r="E137" s="5">
        <v>-13421899823</v>
      </c>
      <c r="F137" s="5">
        <v>-3393428530</v>
      </c>
      <c r="G137" s="5">
        <v>-2720649597</v>
      </c>
      <c r="I137" s="5">
        <v>-19491353800</v>
      </c>
      <c r="J137" s="5">
        <v>-33922242646</v>
      </c>
      <c r="K137" s="5">
        <v>-21654035607</v>
      </c>
      <c r="L137" s="5">
        <v>-28300915570</v>
      </c>
      <c r="M137" s="5">
        <v>-36445519533</v>
      </c>
      <c r="N137" s="5">
        <v>-34943364603</v>
      </c>
      <c r="O137" s="5">
        <v>-29281735850</v>
      </c>
      <c r="P137" s="5">
        <v>-5703416749</v>
      </c>
    </row>
    <row r="138" spans="2:16" ht="15.5" x14ac:dyDescent="0.35">
      <c r="C138" t="s">
        <v>144</v>
      </c>
      <c r="D138" s="5">
        <v>-137804106961</v>
      </c>
      <c r="E138" s="5">
        <v>559390640589</v>
      </c>
      <c r="F138" s="5">
        <v>-42461819247</v>
      </c>
      <c r="G138" s="5">
        <v>282935115512</v>
      </c>
      <c r="I138" s="5">
        <v>78045643649</v>
      </c>
      <c r="J138" s="5">
        <v>-102665073063</v>
      </c>
      <c r="K138" s="5">
        <v>93022318226</v>
      </c>
      <c r="L138" s="5">
        <v>-181327801585</v>
      </c>
      <c r="M138" s="5">
        <v>80689371866</v>
      </c>
      <c r="N138" s="5">
        <v>-12295438370</v>
      </c>
      <c r="O138" s="5">
        <v>251201144332</v>
      </c>
      <c r="P138" s="5">
        <v>158366002118</v>
      </c>
    </row>
    <row r="139" spans="2:16" ht="15.5" x14ac:dyDescent="0.35">
      <c r="C139" t="s">
        <v>145</v>
      </c>
      <c r="D139" s="5">
        <v>-140687576431</v>
      </c>
      <c r="E139" s="5">
        <v>-153670318949</v>
      </c>
      <c r="F139" s="5">
        <v>1277705816</v>
      </c>
      <c r="G139" s="5">
        <v>-65731165132</v>
      </c>
      <c r="I139" s="5">
        <v>-16720037161</v>
      </c>
      <c r="J139" s="5">
        <v>-306069632426</v>
      </c>
      <c r="K139" s="5">
        <v>-399796213264</v>
      </c>
      <c r="L139" s="5">
        <v>-67013142899</v>
      </c>
      <c r="M139" s="5">
        <v>-343250828488</v>
      </c>
      <c r="N139" s="5">
        <v>-122531346145</v>
      </c>
      <c r="O139" s="5">
        <v>-210561233382</v>
      </c>
      <c r="P139" s="5">
        <v>-111829817775</v>
      </c>
    </row>
    <row r="140" spans="2:16" ht="15.5" x14ac:dyDescent="0.35">
      <c r="C140" t="s">
        <v>146</v>
      </c>
      <c r="D140" s="5">
        <v>-41941917582</v>
      </c>
      <c r="E140" s="5">
        <v>-37117870933</v>
      </c>
      <c r="F140" s="5">
        <v>-95557525369</v>
      </c>
      <c r="G140" s="5">
        <v>-77825703459</v>
      </c>
      <c r="I140" s="5">
        <v>-234138057146</v>
      </c>
      <c r="J140" s="5">
        <v>-114318982355</v>
      </c>
      <c r="K140" s="5">
        <v>-212065762449</v>
      </c>
      <c r="L140" s="5">
        <v>-49051901650</v>
      </c>
      <c r="M140" s="5">
        <v>-244667485666</v>
      </c>
      <c r="N140" s="5">
        <v>-107028430534</v>
      </c>
      <c r="O140" s="5">
        <v>-214644596225</v>
      </c>
      <c r="P140" s="5">
        <v>-110330817775</v>
      </c>
    </row>
    <row r="141" spans="2:16" ht="15.5" x14ac:dyDescent="0.35">
      <c r="C141" t="s">
        <v>886</v>
      </c>
      <c r="D141" s="5">
        <v>-78570393362</v>
      </c>
      <c r="E141" s="5">
        <v>-128929590298</v>
      </c>
      <c r="F141" s="5">
        <v>-71681048625</v>
      </c>
      <c r="G141" s="5">
        <v>-672751012</v>
      </c>
      <c r="I141" s="5">
        <v>-78662315543</v>
      </c>
      <c r="J141" s="5">
        <v>-13291038134</v>
      </c>
    </row>
    <row r="142" spans="2:16" ht="15.5" x14ac:dyDescent="0.35">
      <c r="C142" t="s">
        <v>659</v>
      </c>
    </row>
    <row r="143" spans="2:16" ht="15.5" x14ac:dyDescent="0.35">
      <c r="C143" t="s">
        <v>367</v>
      </c>
      <c r="D143" s="5">
        <v>-23884348047</v>
      </c>
      <c r="J143" s="5">
        <v>-37293737497</v>
      </c>
      <c r="K143" s="5">
        <v>-30139026165</v>
      </c>
    </row>
    <row r="144" spans="2:16" ht="15.5" x14ac:dyDescent="0.35">
      <c r="C144" t="s">
        <v>887</v>
      </c>
      <c r="J144" s="5">
        <v>15480000000</v>
      </c>
      <c r="K144" s="5">
        <v>10320000000</v>
      </c>
    </row>
    <row r="145" spans="3:16" ht="15.5" x14ac:dyDescent="0.35">
      <c r="C145" t="s">
        <v>377</v>
      </c>
      <c r="D145" s="5">
        <v>3688136347</v>
      </c>
      <c r="E145" s="5">
        <v>13064299386</v>
      </c>
      <c r="F145" s="5">
        <v>190842168735</v>
      </c>
      <c r="G145" s="5">
        <v>72000000</v>
      </c>
      <c r="I145" s="5">
        <v>274159586762</v>
      </c>
      <c r="J145" s="5">
        <v>10527940000</v>
      </c>
    </row>
    <row r="146" spans="3:16" ht="15.5" x14ac:dyDescent="0.35">
      <c r="C146" t="s">
        <v>551</v>
      </c>
      <c r="D146" s="5">
        <v>-14095678176</v>
      </c>
      <c r="E146" s="5">
        <v>-4149696832</v>
      </c>
      <c r="F146" s="5">
        <v>-370172615</v>
      </c>
      <c r="G146" s="5">
        <v>-4149371310</v>
      </c>
      <c r="I146" s="5">
        <v>-48211741907</v>
      </c>
      <c r="J146" s="5">
        <v>-197714353871</v>
      </c>
    </row>
    <row r="147" spans="3:16" ht="15.5" x14ac:dyDescent="0.35">
      <c r="C147" t="s">
        <v>754</v>
      </c>
      <c r="P147" s="5">
        <v>-3500000000</v>
      </c>
    </row>
    <row r="148" spans="3:16" ht="15.5" x14ac:dyDescent="0.35">
      <c r="C148" t="s">
        <v>888</v>
      </c>
      <c r="G148" s="5">
        <v>16144474966</v>
      </c>
      <c r="I148" s="5">
        <v>91230363518</v>
      </c>
      <c r="J148" s="5">
        <v>452540481423</v>
      </c>
      <c r="K148" s="5">
        <v>13500000000</v>
      </c>
    </row>
    <row r="149" spans="3:16" ht="15.5" x14ac:dyDescent="0.35">
      <c r="C149" t="s">
        <v>347</v>
      </c>
      <c r="D149" s="5">
        <v>-130905672000</v>
      </c>
      <c r="F149" s="5">
        <v>15314500000</v>
      </c>
      <c r="G149" s="5">
        <v>-15314500000</v>
      </c>
    </row>
    <row r="150" spans="3:16" ht="15.5" x14ac:dyDescent="0.35">
      <c r="C150" t="s">
        <v>889</v>
      </c>
      <c r="M150" s="5">
        <v>-98583342822</v>
      </c>
    </row>
    <row r="151" spans="3:16" ht="15.5" x14ac:dyDescent="0.35">
      <c r="C151" t="s">
        <v>890</v>
      </c>
      <c r="N151" s="5">
        <v>-2915611</v>
      </c>
      <c r="O151" s="5">
        <v>13941362843</v>
      </c>
    </row>
    <row r="152" spans="3:16" ht="15.5" x14ac:dyDescent="0.35">
      <c r="C152" t="s">
        <v>891</v>
      </c>
      <c r="N152" s="5">
        <v>-15500000000</v>
      </c>
      <c r="O152" s="5">
        <v>-9858000000</v>
      </c>
    </row>
    <row r="153" spans="3:16" ht="15.5" x14ac:dyDescent="0.35">
      <c r="C153" t="s">
        <v>588</v>
      </c>
      <c r="D153" s="5">
        <v>9225053634</v>
      </c>
      <c r="P153" s="5">
        <v>-1499000000</v>
      </c>
    </row>
    <row r="154" spans="3:16" ht="15.5" x14ac:dyDescent="0.35">
      <c r="C154" t="s">
        <v>153</v>
      </c>
      <c r="D154" s="5">
        <v>-137804106961</v>
      </c>
      <c r="E154" s="5">
        <v>559390640589</v>
      </c>
      <c r="F154" s="5">
        <v>-42461819247</v>
      </c>
      <c r="G154" s="5">
        <v>282935115512</v>
      </c>
      <c r="I154" s="5">
        <v>78045643649</v>
      </c>
      <c r="J154" s="5">
        <v>-102665073063</v>
      </c>
      <c r="K154" s="5">
        <v>93022318226</v>
      </c>
      <c r="L154" s="5">
        <v>-181327801585</v>
      </c>
      <c r="M154" s="5">
        <v>80689371866</v>
      </c>
      <c r="N154" s="5">
        <v>-12295438370</v>
      </c>
      <c r="O154" s="5">
        <v>251201144332</v>
      </c>
      <c r="P154" s="5">
        <v>158366002118</v>
      </c>
    </row>
    <row r="155" spans="3:16" ht="15.5" x14ac:dyDescent="0.35">
      <c r="C155" t="s">
        <v>892</v>
      </c>
    </row>
    <row r="156" spans="3:16" ht="15.5" x14ac:dyDescent="0.35">
      <c r="C156" t="s">
        <v>893</v>
      </c>
    </row>
    <row r="157" spans="3:16" ht="15.5" x14ac:dyDescent="0.35">
      <c r="C157" t="s">
        <v>894</v>
      </c>
      <c r="F157" s="5">
        <v>60000000000</v>
      </c>
      <c r="G157" s="5">
        <v>40000000000</v>
      </c>
      <c r="I157" s="5">
        <v>446500000000</v>
      </c>
      <c r="J157" s="5">
        <v>1503394450362</v>
      </c>
      <c r="K157" s="5">
        <v>764770914407</v>
      </c>
      <c r="L157" s="5">
        <v>-113814422200</v>
      </c>
      <c r="M157" s="5">
        <v>22200000000</v>
      </c>
      <c r="N157" s="5">
        <v>58600000000</v>
      </c>
    </row>
    <row r="158" spans="3:16" ht="15.5" x14ac:dyDescent="0.35">
      <c r="C158" t="s">
        <v>895</v>
      </c>
      <c r="F158" s="5">
        <v>-100000000000</v>
      </c>
      <c r="G158" s="5">
        <v>-112384837546</v>
      </c>
      <c r="I158" s="5">
        <v>-695226201182</v>
      </c>
      <c r="J158" s="5">
        <v>-1535621427801</v>
      </c>
      <c r="K158" s="5">
        <v>-491041518606</v>
      </c>
      <c r="M158" s="5">
        <v>-3700000000</v>
      </c>
    </row>
    <row r="159" spans="3:16" ht="15.5" x14ac:dyDescent="0.35">
      <c r="C159" t="s">
        <v>896</v>
      </c>
      <c r="F159" s="5">
        <v>-40000000000</v>
      </c>
      <c r="G159" s="5">
        <v>-72384837546</v>
      </c>
      <c r="I159" s="5">
        <v>-248726201182</v>
      </c>
      <c r="J159" s="5">
        <v>-32226977439</v>
      </c>
      <c r="K159" s="5">
        <v>273729395801</v>
      </c>
      <c r="L159" s="5">
        <v>-113814422200</v>
      </c>
      <c r="M159" s="5">
        <v>18500000000</v>
      </c>
      <c r="N159" s="5">
        <v>58600000000</v>
      </c>
    </row>
    <row r="160" spans="3:16" ht="15.5" x14ac:dyDescent="0.35">
      <c r="C160" t="s">
        <v>897</v>
      </c>
    </row>
    <row r="161" spans="3:16" ht="15.5" x14ac:dyDescent="0.35">
      <c r="C161" t="s">
        <v>898</v>
      </c>
      <c r="M161" s="5">
        <v>8419548951</v>
      </c>
    </row>
    <row r="162" spans="3:16" ht="15.5" x14ac:dyDescent="0.35">
      <c r="C162" t="s">
        <v>899</v>
      </c>
      <c r="E162" s="5">
        <v>600000000000</v>
      </c>
      <c r="G162" s="5">
        <v>400000000000</v>
      </c>
      <c r="I162" s="5">
        <v>400000000000</v>
      </c>
    </row>
    <row r="163" spans="3:16" ht="15.5" x14ac:dyDescent="0.35">
      <c r="C163" t="s">
        <v>900</v>
      </c>
      <c r="E163" s="5">
        <v>-4619700000</v>
      </c>
      <c r="G163" s="5">
        <v>-4630678840</v>
      </c>
      <c r="I163" s="5">
        <v>-4630678840</v>
      </c>
    </row>
    <row r="164" spans="3:16" ht="15.5" x14ac:dyDescent="0.35">
      <c r="C164" t="s">
        <v>689</v>
      </c>
      <c r="O164" s="5">
        <v>7680218195</v>
      </c>
    </row>
    <row r="165" spans="3:16" ht="15.5" x14ac:dyDescent="0.35">
      <c r="C165" t="s">
        <v>742</v>
      </c>
      <c r="K165" s="5">
        <v>-128867396158</v>
      </c>
      <c r="L165" s="5">
        <v>24839562726</v>
      </c>
      <c r="M165" s="5">
        <v>-153675405335</v>
      </c>
      <c r="N165" s="5">
        <v>-2105047229</v>
      </c>
    </row>
    <row r="166" spans="3:16" ht="15.5" x14ac:dyDescent="0.35">
      <c r="C166" t="s">
        <v>512</v>
      </c>
      <c r="M166" s="5">
        <v>-49150057</v>
      </c>
    </row>
    <row r="167" spans="3:16" ht="15.5" x14ac:dyDescent="0.35">
      <c r="C167" t="s">
        <v>901</v>
      </c>
    </row>
    <row r="168" spans="3:16" ht="15.5" x14ac:dyDescent="0.35">
      <c r="C168" t="s">
        <v>902</v>
      </c>
      <c r="D168" s="5">
        <v>-44581065529</v>
      </c>
    </row>
    <row r="169" spans="3:16" ht="15.5" x14ac:dyDescent="0.35">
      <c r="C169" t="s">
        <v>903</v>
      </c>
      <c r="D169" s="5">
        <v>44581065529</v>
      </c>
      <c r="E169" s="5">
        <v>-44581065529</v>
      </c>
      <c r="M169" s="5">
        <v>88925158334</v>
      </c>
      <c r="P169" s="5">
        <v>144000000000</v>
      </c>
    </row>
    <row r="170" spans="3:16" ht="15.5" x14ac:dyDescent="0.35">
      <c r="C170" t="s">
        <v>523</v>
      </c>
      <c r="M170" s="5">
        <v>87500000000</v>
      </c>
    </row>
    <row r="171" spans="3:16" ht="15.5" x14ac:dyDescent="0.35">
      <c r="C171" t="s">
        <v>747</v>
      </c>
      <c r="D171" s="5">
        <v>-190553570666</v>
      </c>
      <c r="E171" s="5">
        <v>458105859883</v>
      </c>
      <c r="F171" s="5">
        <v>259515970098</v>
      </c>
      <c r="G171" s="5">
        <v>65828843576</v>
      </c>
      <c r="I171" s="5">
        <v>296439720246</v>
      </c>
      <c r="J171" s="5">
        <v>15841410458</v>
      </c>
      <c r="K171" s="5">
        <v>-119336756548</v>
      </c>
      <c r="L171" s="5">
        <v>39331776919</v>
      </c>
      <c r="M171" s="5">
        <v>47007307796</v>
      </c>
      <c r="N171" s="5">
        <v>-33166218814</v>
      </c>
      <c r="O171" s="5">
        <v>4888517635</v>
      </c>
      <c r="P171" s="5">
        <v>5759403914</v>
      </c>
    </row>
    <row r="172" spans="3:16" ht="15.5" x14ac:dyDescent="0.35">
      <c r="C172" t="s">
        <v>904</v>
      </c>
      <c r="M172" s="5">
        <v>371378196</v>
      </c>
    </row>
    <row r="173" spans="3:16" ht="15.5" x14ac:dyDescent="0.35">
      <c r="C173" t="s">
        <v>905</v>
      </c>
      <c r="M173" s="5">
        <v>-24802388</v>
      </c>
    </row>
    <row r="174" spans="3:16" ht="15.5" x14ac:dyDescent="0.35">
      <c r="C174" t="s">
        <v>164</v>
      </c>
      <c r="E174" s="5">
        <v>257851441880</v>
      </c>
      <c r="I174" s="5">
        <v>-38588278366</v>
      </c>
      <c r="J174" s="5">
        <v>-54429688824</v>
      </c>
      <c r="K174" s="5">
        <v>64907067724</v>
      </c>
      <c r="L174" s="5">
        <v>25575290805</v>
      </c>
      <c r="M174" s="5">
        <v>-21778592799</v>
      </c>
      <c r="N174" s="5">
        <v>11387626012</v>
      </c>
      <c r="O174" s="5">
        <v>6499108377</v>
      </c>
      <c r="P174" s="5">
        <v>740604463</v>
      </c>
    </row>
    <row r="175" spans="3:16" ht="15.5" x14ac:dyDescent="0.35">
      <c r="C175" t="s">
        <v>166</v>
      </c>
      <c r="D175" s="5">
        <v>-190553570666</v>
      </c>
      <c r="E175" s="5">
        <v>715957301763</v>
      </c>
      <c r="F175" s="5">
        <v>259515970098</v>
      </c>
      <c r="G175" s="5">
        <v>65828843576</v>
      </c>
      <c r="I175" s="5">
        <v>257851441880</v>
      </c>
      <c r="J175" s="5">
        <v>-38588278366</v>
      </c>
      <c r="K175" s="5">
        <v>-54429688824</v>
      </c>
      <c r="L175" s="5">
        <v>64907067724</v>
      </c>
      <c r="M175" s="5">
        <v>25575290805</v>
      </c>
      <c r="N175" s="5">
        <v>-21778592802</v>
      </c>
      <c r="O175" s="5">
        <v>11387626012</v>
      </c>
      <c r="P175" s="5">
        <v>6500008377</v>
      </c>
    </row>
    <row r="177" spans="2:16" ht="15.5" x14ac:dyDescent="0.35">
      <c r="B177" t="s">
        <v>167</v>
      </c>
      <c r="C177" t="s">
        <v>12</v>
      </c>
      <c r="D177" s="5">
        <v>4380000000</v>
      </c>
      <c r="E177" s="5">
        <v>4380000000</v>
      </c>
      <c r="F177" s="5">
        <v>4380000000</v>
      </c>
      <c r="G177" s="5">
        <v>4380000000</v>
      </c>
      <c r="I177" s="5">
        <v>4380000000</v>
      </c>
      <c r="J177" s="5">
        <v>4380000000</v>
      </c>
      <c r="K177" s="5">
        <v>4380000000</v>
      </c>
      <c r="L177" s="5">
        <v>4380000000</v>
      </c>
      <c r="M177" s="5">
        <v>4380000000</v>
      </c>
      <c r="N177" s="5">
        <v>1500000000</v>
      </c>
      <c r="O177" s="5">
        <v>1500000000</v>
      </c>
      <c r="P177" s="5">
        <v>1500000000</v>
      </c>
    </row>
    <row r="178" spans="2:16" ht="15.5" x14ac:dyDescent="0.35">
      <c r="C178" t="s">
        <v>168</v>
      </c>
      <c r="D178" s="6">
        <v>24.66</v>
      </c>
      <c r="E178" s="6">
        <v>12.67</v>
      </c>
      <c r="F178" s="6">
        <v>23.88</v>
      </c>
      <c r="G178" s="6">
        <v>11.69</v>
      </c>
    </row>
    <row r="179" spans="2:16" ht="15.5" x14ac:dyDescent="0.35">
      <c r="C179" t="s">
        <v>169</v>
      </c>
      <c r="D179" s="6">
        <v>84.35</v>
      </c>
      <c r="E179" s="6">
        <v>228.89</v>
      </c>
      <c r="F179" s="6">
        <v>248.12</v>
      </c>
      <c r="G179" s="6">
        <v>155.69</v>
      </c>
    </row>
    <row r="180" spans="2:16" ht="15.5" x14ac:dyDescent="0.35">
      <c r="C180" t="s">
        <v>63</v>
      </c>
      <c r="D180" s="6">
        <v>11.71</v>
      </c>
      <c r="E180" s="6">
        <v>15.56</v>
      </c>
      <c r="F180" s="6">
        <v>23.69</v>
      </c>
      <c r="G180" s="6">
        <v>14.56</v>
      </c>
    </row>
    <row r="181" spans="2:16" ht="15.5" x14ac:dyDescent="0.35">
      <c r="C181" t="s">
        <v>170</v>
      </c>
      <c r="D181" s="5">
        <v>160540000000</v>
      </c>
      <c r="E181" s="5">
        <v>97000000000</v>
      </c>
      <c r="F181" s="5">
        <v>164060000000</v>
      </c>
      <c r="G181" s="5">
        <v>93660000000</v>
      </c>
    </row>
    <row r="182" spans="2:16" ht="15.5" x14ac:dyDescent="0.35">
      <c r="C182" t="s">
        <v>171</v>
      </c>
      <c r="D182" s="6">
        <v>3.1E-2</v>
      </c>
      <c r="E182" s="6">
        <v>1.6299999999999999E-2</v>
      </c>
      <c r="F182" s="6">
        <v>3.6799999999999999E-2</v>
      </c>
      <c r="G182" s="6">
        <v>1.9199999999999998E-2</v>
      </c>
    </row>
    <row r="183" spans="2:16" ht="15.5" x14ac:dyDescent="0.35">
      <c r="C183" t="s">
        <v>172</v>
      </c>
      <c r="D183" s="6">
        <v>5.5800000000000002E-2</v>
      </c>
      <c r="E183" s="6">
        <v>2.8300000000000002E-2</v>
      </c>
      <c r="F183" s="6">
        <v>5.3699999999999998E-2</v>
      </c>
      <c r="G183" s="6">
        <v>2.7799999999999998E-2</v>
      </c>
    </row>
    <row r="184" spans="2:16" ht="15.5" x14ac:dyDescent="0.35">
      <c r="C184" t="s">
        <v>173</v>
      </c>
      <c r="D184" s="6">
        <v>4.9699999999999994E-2</v>
      </c>
      <c r="E184" s="6">
        <v>3.0699999999999998E-2</v>
      </c>
      <c r="F184" s="6">
        <v>6.3899999999999998E-2</v>
      </c>
      <c r="G184" s="6">
        <v>3.73E-2</v>
      </c>
    </row>
    <row r="185" spans="2:16" ht="15.5" x14ac:dyDescent="0.35">
      <c r="C185" t="s">
        <v>174</v>
      </c>
      <c r="D185" s="6">
        <v>6.62</v>
      </c>
      <c r="E185" s="6">
        <v>6.01</v>
      </c>
      <c r="F185" s="6">
        <v>11.62</v>
      </c>
      <c r="G185" s="6">
        <v>6.83</v>
      </c>
    </row>
    <row r="186" spans="2:16" ht="15.5" x14ac:dyDescent="0.35">
      <c r="C186" t="s">
        <v>175</v>
      </c>
      <c r="D186" s="5">
        <v>1946000000000</v>
      </c>
      <c r="E186" s="5">
        <v>1969000000000</v>
      </c>
      <c r="F186" s="5">
        <v>1958000000000</v>
      </c>
      <c r="G186" s="5">
        <v>1850000000000</v>
      </c>
    </row>
    <row r="187" spans="2:16" ht="15.5" x14ac:dyDescent="0.35">
      <c r="C187" t="s">
        <v>176</v>
      </c>
      <c r="D187" s="6">
        <v>4.71</v>
      </c>
      <c r="E187" s="6">
        <v>6.48</v>
      </c>
      <c r="F187" s="6">
        <v>13.32</v>
      </c>
      <c r="G187" s="6">
        <v>4.33</v>
      </c>
    </row>
    <row r="188" spans="2:16" ht="15.5" x14ac:dyDescent="0.35">
      <c r="C188" t="s">
        <v>177</v>
      </c>
      <c r="D188" s="6">
        <v>441.99</v>
      </c>
      <c r="E188" s="6">
        <v>447.21</v>
      </c>
      <c r="F188" s="6">
        <v>444.74</v>
      </c>
      <c r="G188" s="6">
        <v>420.79</v>
      </c>
    </row>
    <row r="189" spans="2:16" ht="15.5" x14ac:dyDescent="0.35">
      <c r="C189" t="s">
        <v>178</v>
      </c>
      <c r="D189" s="6">
        <v>4.71</v>
      </c>
      <c r="E189" s="6">
        <v>6.48</v>
      </c>
      <c r="F189" s="6">
        <v>13.32</v>
      </c>
      <c r="G189" s="6">
        <v>4.33</v>
      </c>
    </row>
    <row r="190" spans="2:16" ht="15.5" x14ac:dyDescent="0.35">
      <c r="C190" t="s">
        <v>179</v>
      </c>
      <c r="D190" s="6">
        <v>441.99</v>
      </c>
      <c r="E190" s="6">
        <v>447.21</v>
      </c>
      <c r="F190" s="6">
        <v>444.74</v>
      </c>
      <c r="G190" s="6">
        <v>420.79</v>
      </c>
    </row>
    <row r="191" spans="2:16" ht="15.5" x14ac:dyDescent="0.35">
      <c r="C191" t="s">
        <v>180</v>
      </c>
      <c r="D191" s="5">
        <v>164000000000</v>
      </c>
      <c r="E191" s="5">
        <v>142000000000</v>
      </c>
      <c r="F191" s="5">
        <v>139000000000</v>
      </c>
      <c r="G191" s="5">
        <v>227000000000</v>
      </c>
    </row>
    <row r="192" spans="2:16" ht="15.5" x14ac:dyDescent="0.35">
      <c r="C192" t="s">
        <v>181</v>
      </c>
      <c r="D192" s="5">
        <v>909000000000</v>
      </c>
      <c r="E192" s="5">
        <v>912000000000</v>
      </c>
      <c r="F192" s="5">
        <v>313000000000</v>
      </c>
      <c r="G192" s="5">
        <v>318000000000</v>
      </c>
    </row>
    <row r="193" spans="3:16" ht="15.5" x14ac:dyDescent="0.35">
      <c r="C193" t="s">
        <v>182</v>
      </c>
      <c r="D193" s="5">
        <v>1934000000000</v>
      </c>
      <c r="E193" s="5">
        <v>1957000000000</v>
      </c>
      <c r="F193" s="5">
        <v>1946000000000</v>
      </c>
      <c r="G193" s="5">
        <v>1841000000000</v>
      </c>
    </row>
    <row r="194" spans="3:16" ht="15.5" x14ac:dyDescent="0.35">
      <c r="C194" t="s">
        <v>24</v>
      </c>
      <c r="D194" s="5">
        <v>1072000000000</v>
      </c>
      <c r="E194" s="5">
        <v>1054000000000</v>
      </c>
      <c r="F194" s="5">
        <v>452000000000</v>
      </c>
      <c r="G194" s="5">
        <v>544000000000</v>
      </c>
    </row>
    <row r="195" spans="3:16" ht="15.5" x14ac:dyDescent="0.35">
      <c r="C195" t="s">
        <v>21</v>
      </c>
      <c r="D195" s="5">
        <v>525000000000</v>
      </c>
      <c r="E195" s="5">
        <v>338000000000</v>
      </c>
      <c r="F195" s="5">
        <v>194000000000</v>
      </c>
      <c r="G195" s="5">
        <v>511000000000</v>
      </c>
    </row>
    <row r="196" spans="3:16" ht="15.5" x14ac:dyDescent="0.35">
      <c r="C196" t="s">
        <v>183</v>
      </c>
      <c r="D196" s="5">
        <v>1113000000000</v>
      </c>
      <c r="E196" s="5">
        <v>1246000000000</v>
      </c>
      <c r="F196" s="5">
        <v>789000000000</v>
      </c>
      <c r="G196" s="5">
        <v>877000000000</v>
      </c>
    </row>
    <row r="197" spans="3:16" ht="15.5" x14ac:dyDescent="0.35">
      <c r="C197" t="s">
        <v>184</v>
      </c>
      <c r="D197" s="5">
        <v>88000000000</v>
      </c>
      <c r="E197" s="5">
        <v>52000000000</v>
      </c>
      <c r="F197" s="5">
        <v>301000000000</v>
      </c>
      <c r="G197" s="5">
        <v>-151000000000</v>
      </c>
    </row>
    <row r="198" spans="3:16" ht="15.5" x14ac:dyDescent="0.35">
      <c r="C198" t="s">
        <v>185</v>
      </c>
      <c r="D198" s="5">
        <v>-66000000000</v>
      </c>
      <c r="E198" s="5">
        <v>-37000000000</v>
      </c>
      <c r="F198" s="5">
        <v>-96000000000</v>
      </c>
      <c r="G198" s="5">
        <v>-78000000000</v>
      </c>
    </row>
    <row r="199" spans="3:16" ht="15.5" x14ac:dyDescent="0.35">
      <c r="C199" t="s">
        <v>13</v>
      </c>
      <c r="D199" s="5">
        <v>22000000000</v>
      </c>
      <c r="E199" s="5">
        <v>15000000000</v>
      </c>
      <c r="F199" s="5">
        <v>205000000000</v>
      </c>
      <c r="G199" s="5">
        <v>-229000000000</v>
      </c>
    </row>
    <row r="200" spans="3:16" ht="15.5" x14ac:dyDescent="0.35">
      <c r="C200" t="s">
        <v>16</v>
      </c>
      <c r="D200" s="6">
        <v>5.05</v>
      </c>
      <c r="E200" s="6">
        <v>3.49</v>
      </c>
      <c r="F200" s="6">
        <v>46.89</v>
      </c>
      <c r="G200" s="6">
        <v>-52.39</v>
      </c>
    </row>
    <row r="201" spans="3:16" ht="15.5" x14ac:dyDescent="0.35">
      <c r="C201" t="s">
        <v>48</v>
      </c>
      <c r="I201" s="6">
        <v>55.27</v>
      </c>
      <c r="J201" s="6">
        <v>65.84</v>
      </c>
      <c r="K201" s="6">
        <v>69.22</v>
      </c>
      <c r="L201" s="6">
        <v>88.91</v>
      </c>
      <c r="M201" s="6">
        <v>45.55</v>
      </c>
      <c r="N201" s="6">
        <v>49.18</v>
      </c>
      <c r="O201" s="6">
        <v>28.19</v>
      </c>
      <c r="P201" s="6">
        <v>41.76</v>
      </c>
    </row>
    <row r="202" spans="3:16" ht="15.5" x14ac:dyDescent="0.35">
      <c r="C202" t="s">
        <v>62</v>
      </c>
      <c r="I202" s="6">
        <v>107.2</v>
      </c>
      <c r="J202" s="6">
        <v>7.56</v>
      </c>
      <c r="K202" s="6">
        <v>8.6</v>
      </c>
      <c r="L202" s="6">
        <v>10.57</v>
      </c>
      <c r="M202" s="6">
        <v>4.87</v>
      </c>
      <c r="N202" s="5">
        <v>0</v>
      </c>
      <c r="O202" s="5">
        <v>0</v>
      </c>
      <c r="P202" s="5">
        <v>0</v>
      </c>
    </row>
    <row r="203" spans="3:16" ht="15.5" x14ac:dyDescent="0.35">
      <c r="C203" t="s">
        <v>65</v>
      </c>
      <c r="I203" s="6">
        <v>11.69</v>
      </c>
      <c r="J203" s="6">
        <v>0.89</v>
      </c>
      <c r="K203" s="6">
        <v>1.02</v>
      </c>
      <c r="L203" s="6">
        <v>1.5</v>
      </c>
      <c r="M203" s="6">
        <v>0.52</v>
      </c>
      <c r="N203" s="5">
        <v>0</v>
      </c>
      <c r="O203" s="5">
        <v>0</v>
      </c>
      <c r="P203" s="5">
        <v>0</v>
      </c>
    </row>
    <row r="204" spans="3:16" ht="15.5" x14ac:dyDescent="0.35">
      <c r="C204" t="s">
        <v>186</v>
      </c>
      <c r="I204" s="5">
        <v>400070000000</v>
      </c>
      <c r="J204" s="5">
        <v>461030000000</v>
      </c>
      <c r="K204" s="5">
        <v>481490000000</v>
      </c>
      <c r="L204" s="5">
        <v>604130000000</v>
      </c>
      <c r="M204" s="5">
        <v>331700000000</v>
      </c>
      <c r="N204" s="5">
        <v>122270000000</v>
      </c>
      <c r="O204" s="5">
        <v>105400000000</v>
      </c>
      <c r="P204" s="5">
        <v>125020000000</v>
      </c>
    </row>
    <row r="205" spans="3:16" ht="15.5" x14ac:dyDescent="0.35">
      <c r="C205" t="s">
        <v>187</v>
      </c>
      <c r="I205" s="6">
        <v>8.5099999999999995E-2</v>
      </c>
      <c r="J205" s="6">
        <v>0.1215</v>
      </c>
      <c r="K205" s="6">
        <v>0.13470000000000001</v>
      </c>
      <c r="L205" s="6">
        <v>0.23199999999999998</v>
      </c>
      <c r="M205" s="6">
        <v>0.14230000000000001</v>
      </c>
      <c r="N205" s="6">
        <v>8.0600000000000005E-2</v>
      </c>
      <c r="O205" s="6">
        <v>4.8300000000000003E-2</v>
      </c>
      <c r="P205" s="6">
        <v>0.1148</v>
      </c>
    </row>
    <row r="206" spans="3:16" ht="15.5" x14ac:dyDescent="0.35">
      <c r="C206" t="s">
        <v>188</v>
      </c>
      <c r="I206" s="6">
        <v>0.12429999999999999</v>
      </c>
      <c r="J206" s="6">
        <v>0.16739999999999999</v>
      </c>
      <c r="K206" s="6">
        <v>0.20699999999999999</v>
      </c>
      <c r="L206" s="6">
        <v>0.32659999999999995</v>
      </c>
      <c r="M206" s="6">
        <v>0.24840000000000001</v>
      </c>
      <c r="N206" s="6">
        <v>0.17309999999999998</v>
      </c>
      <c r="O206" s="6">
        <v>0.12029999999999999</v>
      </c>
      <c r="P206" s="6">
        <v>0.20199999999999999</v>
      </c>
    </row>
    <row r="207" spans="3:16" ht="15.5" x14ac:dyDescent="0.35">
      <c r="C207" t="s">
        <v>189</v>
      </c>
      <c r="I207" s="6">
        <v>0.15859999999999999</v>
      </c>
      <c r="J207" s="6">
        <v>0.22489999999999999</v>
      </c>
      <c r="K207" s="6">
        <v>0.28639999999999999</v>
      </c>
      <c r="L207" s="6">
        <v>0.45030000000000003</v>
      </c>
      <c r="M207" s="6">
        <v>0.3533</v>
      </c>
      <c r="N207" s="6">
        <v>0.13819999999999999</v>
      </c>
      <c r="O207" s="6">
        <v>0.12809999999999999</v>
      </c>
      <c r="P207" s="6">
        <v>0.42060000000000003</v>
      </c>
    </row>
    <row r="208" spans="3:16" ht="15.5" x14ac:dyDescent="0.35">
      <c r="C208" t="s">
        <v>190</v>
      </c>
      <c r="I208" s="6">
        <v>8.81</v>
      </c>
      <c r="J208" s="6">
        <v>11.22</v>
      </c>
      <c r="K208" s="6">
        <v>19.41</v>
      </c>
      <c r="L208" s="6">
        <v>18.8</v>
      </c>
      <c r="M208" s="6">
        <v>7.93</v>
      </c>
      <c r="N208" s="6">
        <v>3.85</v>
      </c>
      <c r="O208" s="6">
        <v>11.97</v>
      </c>
      <c r="P208" s="6">
        <v>16.14</v>
      </c>
    </row>
    <row r="209" spans="2:16" ht="15.5" x14ac:dyDescent="0.35">
      <c r="C209" t="s">
        <v>59</v>
      </c>
      <c r="I209" s="6">
        <v>13.32</v>
      </c>
      <c r="J209" s="6">
        <v>1.27</v>
      </c>
      <c r="K209" s="6">
        <v>1.78</v>
      </c>
      <c r="L209" s="6">
        <v>3.45</v>
      </c>
      <c r="M209" s="6">
        <v>1.21</v>
      </c>
      <c r="N209" s="5">
        <v>0</v>
      </c>
      <c r="O209" s="5">
        <v>0</v>
      </c>
      <c r="P209" s="5">
        <v>0</v>
      </c>
    </row>
    <row r="210" spans="2:16" ht="15.5" x14ac:dyDescent="0.35">
      <c r="C210" t="s">
        <v>56</v>
      </c>
      <c r="I210" s="6">
        <v>444.74</v>
      </c>
      <c r="J210" s="6">
        <v>393.3</v>
      </c>
      <c r="K210" s="6">
        <v>334.41</v>
      </c>
      <c r="L210" s="6">
        <v>272.22000000000003</v>
      </c>
      <c r="M210" s="6">
        <v>183.34</v>
      </c>
      <c r="N210" s="6">
        <v>284.10000000000002</v>
      </c>
      <c r="O210" s="6">
        <v>234.36</v>
      </c>
      <c r="P210" s="6">
        <v>206.75</v>
      </c>
    </row>
    <row r="211" spans="2:16" ht="15.5" x14ac:dyDescent="0.35">
      <c r="C211" t="s">
        <v>191</v>
      </c>
      <c r="I211" s="6">
        <v>13.32</v>
      </c>
      <c r="J211" s="6">
        <v>1.27</v>
      </c>
      <c r="K211" s="6">
        <v>1.78</v>
      </c>
      <c r="L211" s="6">
        <v>3.45</v>
      </c>
      <c r="M211" s="6">
        <v>1.38</v>
      </c>
      <c r="N211" s="5">
        <v>0</v>
      </c>
      <c r="O211" s="5">
        <v>0</v>
      </c>
      <c r="P211" s="5">
        <v>0</v>
      </c>
    </row>
    <row r="212" spans="2:16" ht="15.5" x14ac:dyDescent="0.35">
      <c r="C212" t="s">
        <v>192</v>
      </c>
      <c r="I212" s="6">
        <v>444.74</v>
      </c>
      <c r="J212" s="6">
        <v>393.3</v>
      </c>
      <c r="K212" s="6">
        <v>334.41</v>
      </c>
      <c r="L212" s="6">
        <v>272.22000000000003</v>
      </c>
      <c r="M212" s="6">
        <v>161.44999999999999</v>
      </c>
      <c r="N212" s="6">
        <v>281.04000000000002</v>
      </c>
      <c r="O212" s="6">
        <v>231.3</v>
      </c>
      <c r="P212" s="6">
        <v>206.75</v>
      </c>
    </row>
    <row r="213" spans="2:16" ht="15.5" x14ac:dyDescent="0.35">
      <c r="C213" t="s">
        <v>193</v>
      </c>
      <c r="I213" s="5">
        <v>139000000000</v>
      </c>
      <c r="J213" s="5">
        <v>396000000000</v>
      </c>
      <c r="K213" s="5">
        <v>411000000000</v>
      </c>
      <c r="L213" s="5">
        <v>112000000000</v>
      </c>
      <c r="M213" s="5">
        <v>215000000000</v>
      </c>
      <c r="N213" s="5">
        <v>176000000000</v>
      </c>
      <c r="O213" s="5">
        <v>101000000000</v>
      </c>
      <c r="P213" s="5">
        <v>62000000000</v>
      </c>
    </row>
    <row r="214" spans="2:16" ht="15.5" x14ac:dyDescent="0.35">
      <c r="C214" t="s">
        <v>194</v>
      </c>
      <c r="I214" s="5">
        <v>313000000000</v>
      </c>
      <c r="J214" s="5">
        <v>49000000000</v>
      </c>
      <c r="K214" s="5">
        <v>94000000000</v>
      </c>
      <c r="L214" s="5">
        <v>105000000000</v>
      </c>
      <c r="M214" s="5">
        <v>214000000000</v>
      </c>
      <c r="N214" s="5">
        <v>190000000000</v>
      </c>
      <c r="O214" s="5">
        <v>234000000000</v>
      </c>
      <c r="P214" s="5">
        <v>125000000000</v>
      </c>
    </row>
    <row r="215" spans="2:16" ht="15.5" x14ac:dyDescent="0.35">
      <c r="C215" t="s">
        <v>26</v>
      </c>
      <c r="I215" s="5">
        <v>452000000000</v>
      </c>
      <c r="J215" s="5">
        <v>445000000000</v>
      </c>
      <c r="K215" s="5">
        <v>505000000000</v>
      </c>
      <c r="L215" s="5">
        <v>217000000000</v>
      </c>
      <c r="M215" s="5">
        <v>429000000000</v>
      </c>
      <c r="N215" s="5">
        <v>366000000000</v>
      </c>
      <c r="O215" s="5">
        <v>335000000000</v>
      </c>
      <c r="P215" s="5">
        <v>187000000000</v>
      </c>
    </row>
    <row r="216" spans="2:16" ht="15.5" x14ac:dyDescent="0.35">
      <c r="C216" t="s">
        <v>23</v>
      </c>
      <c r="I216" s="5">
        <v>194000000000</v>
      </c>
      <c r="J216" s="5">
        <v>402000000000</v>
      </c>
      <c r="K216" s="5">
        <v>489000000000</v>
      </c>
      <c r="L216" s="5">
        <v>150000000000</v>
      </c>
      <c r="M216" s="5">
        <v>362000000000</v>
      </c>
      <c r="N216" s="5">
        <v>350000000000</v>
      </c>
      <c r="O216" s="5">
        <v>324000000000</v>
      </c>
      <c r="P216" s="5">
        <v>181000000000</v>
      </c>
    </row>
    <row r="217" spans="2:16" ht="15.5" x14ac:dyDescent="0.35">
      <c r="C217" t="s">
        <v>195</v>
      </c>
      <c r="I217" s="5">
        <v>789000000000</v>
      </c>
      <c r="J217" s="5">
        <v>633000000000</v>
      </c>
      <c r="K217" s="5">
        <v>553000000000</v>
      </c>
      <c r="L217" s="5">
        <v>447000000000</v>
      </c>
      <c r="M217" s="5">
        <v>146000000000</v>
      </c>
      <c r="N217" s="5">
        <v>-44000000000</v>
      </c>
      <c r="O217" s="5">
        <v>-41000000000</v>
      </c>
      <c r="P217" s="5">
        <v>42000000000</v>
      </c>
    </row>
    <row r="218" spans="2:16" ht="15.5" x14ac:dyDescent="0.35">
      <c r="C218" t="s">
        <v>196</v>
      </c>
      <c r="I218" s="5">
        <v>235000000000</v>
      </c>
      <c r="J218" s="5">
        <v>425000000000</v>
      </c>
      <c r="K218" s="5">
        <v>187000000000</v>
      </c>
      <c r="L218" s="5">
        <v>288000000000</v>
      </c>
      <c r="M218" s="5">
        <v>310000000000</v>
      </c>
      <c r="N218" s="5">
        <v>102000000000</v>
      </c>
      <c r="O218" s="5">
        <v>-36000000000</v>
      </c>
      <c r="P218" s="5">
        <v>-41000000000</v>
      </c>
    </row>
    <row r="219" spans="2:16" ht="15.5" x14ac:dyDescent="0.35">
      <c r="C219" t="s">
        <v>197</v>
      </c>
      <c r="I219" s="5">
        <v>-234000000000</v>
      </c>
      <c r="J219" s="5">
        <v>-152000000000</v>
      </c>
      <c r="K219" s="5">
        <v>-242000000000</v>
      </c>
      <c r="L219" s="5">
        <v>-49000000000</v>
      </c>
      <c r="M219" s="5">
        <v>-245000000000</v>
      </c>
      <c r="N219" s="5">
        <v>-107000000000</v>
      </c>
      <c r="O219" s="5">
        <v>-215000000000</v>
      </c>
      <c r="P219" s="5">
        <v>-110000000000</v>
      </c>
    </row>
    <row r="220" spans="2:16" ht="15.5" x14ac:dyDescent="0.35">
      <c r="C220" t="s">
        <v>15</v>
      </c>
      <c r="I220" s="5">
        <v>1000000000</v>
      </c>
      <c r="J220" s="5">
        <v>273000000000</v>
      </c>
      <c r="K220" s="5">
        <v>-55000000000</v>
      </c>
      <c r="L220" s="5">
        <v>239000000000</v>
      </c>
      <c r="M220" s="5">
        <v>65000000000</v>
      </c>
      <c r="N220" s="5">
        <v>-5000000000</v>
      </c>
      <c r="O220" s="5">
        <v>-250000000000</v>
      </c>
      <c r="P220" s="5">
        <v>-151000000000</v>
      </c>
    </row>
    <row r="221" spans="2:16" ht="15.5" x14ac:dyDescent="0.35">
      <c r="C221" t="s">
        <v>17</v>
      </c>
      <c r="I221" s="6">
        <v>0.22</v>
      </c>
      <c r="J221" s="6">
        <v>62.39</v>
      </c>
      <c r="K221" s="6">
        <v>-12.52</v>
      </c>
      <c r="L221" s="6">
        <v>54.54</v>
      </c>
      <c r="M221" s="6">
        <v>14.83</v>
      </c>
      <c r="N221" s="6">
        <v>-3.58</v>
      </c>
      <c r="O221" s="6">
        <v>-166.93</v>
      </c>
      <c r="P221" s="6">
        <v>-100.74</v>
      </c>
    </row>
    <row r="223" spans="2:16" ht="15.5" x14ac:dyDescent="0.35">
      <c r="B223" t="s">
        <v>198</v>
      </c>
      <c r="C223" t="s">
        <v>199</v>
      </c>
      <c r="D223" s="5">
        <v>108000000000</v>
      </c>
      <c r="E223" s="5">
        <v>55000000000</v>
      </c>
      <c r="F223" s="5">
        <v>104000000000</v>
      </c>
      <c r="G223" s="5">
        <v>51000000000</v>
      </c>
      <c r="H223" s="5">
        <v>327000000000</v>
      </c>
      <c r="I223" s="5">
        <v>242000000000</v>
      </c>
      <c r="J223" s="5">
        <v>288000000000</v>
      </c>
      <c r="K223" s="5">
        <v>303000000000</v>
      </c>
      <c r="L223" s="5">
        <v>389000000000</v>
      </c>
      <c r="M223" s="5">
        <v>199000000000</v>
      </c>
      <c r="N223" s="5">
        <v>74000000000</v>
      </c>
      <c r="O223" s="5">
        <v>42000000000</v>
      </c>
      <c r="P223" s="5">
        <v>63000000000</v>
      </c>
    </row>
    <row r="224" spans="2:16" ht="15.5" x14ac:dyDescent="0.35">
      <c r="C224" t="s">
        <v>381</v>
      </c>
      <c r="H224" s="5">
        <v>6</v>
      </c>
      <c r="I224" s="5">
        <v>6</v>
      </c>
      <c r="J224" s="6">
        <v>0.7</v>
      </c>
      <c r="K224" s="6">
        <v>1.4</v>
      </c>
      <c r="L224" s="6">
        <v>1.4</v>
      </c>
    </row>
    <row r="225" spans="3:16" ht="15.5" x14ac:dyDescent="0.35">
      <c r="C225" t="s">
        <v>67</v>
      </c>
      <c r="H225" s="6">
        <v>0.40179999999999999</v>
      </c>
      <c r="I225" s="6">
        <v>0.54280000000000006</v>
      </c>
      <c r="J225" s="6">
        <v>5.3200000000000004E-2</v>
      </c>
      <c r="K225" s="6">
        <v>0.1011</v>
      </c>
      <c r="L225" s="6">
        <v>7.8700000000000006E-2</v>
      </c>
    </row>
    <row r="226" spans="3:16" ht="15.5" x14ac:dyDescent="0.35">
      <c r="C226" t="s">
        <v>382</v>
      </c>
      <c r="H226" s="6">
        <v>1.9699999999999999E-2</v>
      </c>
      <c r="I226" s="6">
        <v>1.18E-2</v>
      </c>
      <c r="J226" s="6">
        <v>6.8999999999999999E-3</v>
      </c>
      <c r="K226" s="6">
        <v>1.2800000000000001E-2</v>
      </c>
      <c r="L226" s="6">
        <v>8.3000000000000001E-3</v>
      </c>
    </row>
    <row r="227" spans="3:16" ht="15.5" x14ac:dyDescent="0.35">
      <c r="C227" t="s">
        <v>47</v>
      </c>
      <c r="D227" s="6">
        <v>4.93</v>
      </c>
      <c r="E227" s="6">
        <v>2.5299999999999998</v>
      </c>
      <c r="F227" s="6">
        <v>4.78</v>
      </c>
      <c r="G227" s="6">
        <v>2.34</v>
      </c>
      <c r="H227" s="6">
        <v>14.93</v>
      </c>
      <c r="I227" s="6">
        <v>11.05</v>
      </c>
      <c r="J227" s="6">
        <v>13.17</v>
      </c>
      <c r="K227" s="6">
        <v>13.84</v>
      </c>
      <c r="L227" s="6">
        <v>17.78</v>
      </c>
      <c r="M227" s="6">
        <v>9.11</v>
      </c>
      <c r="N227" s="6">
        <v>3.37</v>
      </c>
      <c r="O227" s="6">
        <v>1.93</v>
      </c>
      <c r="P227" s="6">
        <v>2.86</v>
      </c>
    </row>
    <row r="228" spans="3:16" ht="15.5" x14ac:dyDescent="0.35">
      <c r="C228" t="s">
        <v>69</v>
      </c>
      <c r="H228" s="5">
        <v>6</v>
      </c>
      <c r="I228" s="5">
        <v>6</v>
      </c>
      <c r="J228" s="6">
        <v>0.7</v>
      </c>
      <c r="K228" s="6">
        <v>1.4</v>
      </c>
      <c r="L228" s="6">
        <v>1.4</v>
      </c>
    </row>
    <row r="229" spans="3:16" ht="15.5" x14ac:dyDescent="0.35">
      <c r="C229" t="s">
        <v>383</v>
      </c>
      <c r="H229" s="6">
        <v>0.40179999999999999</v>
      </c>
      <c r="I229" s="6">
        <v>0.54280000000000006</v>
      </c>
      <c r="J229" s="6">
        <v>5.3200000000000004E-2</v>
      </c>
      <c r="K229" s="6">
        <v>0.1011</v>
      </c>
      <c r="L229" s="6">
        <v>7.8700000000000006E-2</v>
      </c>
    </row>
    <row r="230" spans="3:16" ht="15.5" x14ac:dyDescent="0.35">
      <c r="C230" t="s">
        <v>384</v>
      </c>
      <c r="H230" s="6">
        <v>1.9699999999999999E-2</v>
      </c>
      <c r="I230" s="6">
        <v>1.18E-2</v>
      </c>
      <c r="J230" s="6">
        <v>6.8999999999999999E-3</v>
      </c>
      <c r="K230" s="6">
        <v>1.2800000000000001E-2</v>
      </c>
      <c r="L230" s="6">
        <v>8.3000000000000001E-3</v>
      </c>
    </row>
    <row r="231" spans="3:16" ht="15.5" x14ac:dyDescent="0.35">
      <c r="C231" t="s">
        <v>200</v>
      </c>
      <c r="D231" s="5">
        <v>777000000000</v>
      </c>
      <c r="E231" s="5">
        <v>816000000000</v>
      </c>
      <c r="F231" s="5">
        <v>1094000000000</v>
      </c>
      <c r="G231" s="5">
        <v>547000000000</v>
      </c>
      <c r="H231" s="5">
        <v>3186000000000</v>
      </c>
      <c r="I231" s="5">
        <v>2217000000000</v>
      </c>
      <c r="J231" s="5">
        <v>2461000000000</v>
      </c>
      <c r="K231" s="5">
        <v>2553000000000</v>
      </c>
      <c r="L231" s="5">
        <v>2734000000000</v>
      </c>
      <c r="M231" s="5">
        <v>1865000000000</v>
      </c>
      <c r="N231" s="5">
        <v>635000000000</v>
      </c>
      <c r="O231" s="5">
        <v>559000000000</v>
      </c>
      <c r="P231" s="5">
        <v>561000000000</v>
      </c>
    </row>
    <row r="232" spans="3:16" ht="15.5" x14ac:dyDescent="0.35">
      <c r="C232" t="s">
        <v>385</v>
      </c>
      <c r="H232" s="5">
        <v>6</v>
      </c>
      <c r="I232" s="5">
        <v>6</v>
      </c>
      <c r="J232" s="6">
        <v>0.7</v>
      </c>
      <c r="K232" s="6">
        <v>1.4</v>
      </c>
      <c r="L232" s="6">
        <v>1.4</v>
      </c>
    </row>
    <row r="233" spans="3:16" ht="15.5" x14ac:dyDescent="0.35">
      <c r="C233" t="s">
        <v>386</v>
      </c>
      <c r="H233" s="6">
        <v>0.40179999999999999</v>
      </c>
      <c r="I233" s="6">
        <v>0.54280000000000006</v>
      </c>
      <c r="J233" s="6">
        <v>5.3200000000000004E-2</v>
      </c>
      <c r="K233" s="6">
        <v>0.1011</v>
      </c>
      <c r="L233" s="6">
        <v>7.8700000000000006E-2</v>
      </c>
    </row>
    <row r="234" spans="3:16" ht="15.5" x14ac:dyDescent="0.35">
      <c r="C234" t="s">
        <v>387</v>
      </c>
      <c r="H234" s="6">
        <v>1.9699999999999999E-2</v>
      </c>
      <c r="I234" s="6">
        <v>1.18E-2</v>
      </c>
      <c r="J234" s="6">
        <v>6.8999999999999999E-3</v>
      </c>
      <c r="K234" s="6">
        <v>1.2800000000000001E-2</v>
      </c>
      <c r="L234" s="6">
        <v>8.3000000000000001E-3</v>
      </c>
    </row>
    <row r="235" spans="3:16" ht="15.5" x14ac:dyDescent="0.35">
      <c r="C235" t="s">
        <v>201</v>
      </c>
      <c r="I235" s="6">
        <v>20.36</v>
      </c>
    </row>
    <row r="236" spans="3:16" ht="15.5" x14ac:dyDescent="0.35">
      <c r="C236" t="s">
        <v>281</v>
      </c>
      <c r="I236" s="6">
        <v>20.85</v>
      </c>
    </row>
    <row r="237" spans="3:16" ht="15.5" x14ac:dyDescent="0.35">
      <c r="C237" t="s">
        <v>603</v>
      </c>
      <c r="I237" s="6">
        <v>7.23</v>
      </c>
    </row>
    <row r="238" spans="3:16" ht="15.5" x14ac:dyDescent="0.35">
      <c r="C238" t="s">
        <v>202</v>
      </c>
      <c r="I238" s="6">
        <v>6.95</v>
      </c>
    </row>
    <row r="239" spans="3:16" ht="15.5" x14ac:dyDescent="0.35">
      <c r="C239" t="s">
        <v>282</v>
      </c>
      <c r="I239" s="6">
        <v>4.8000000000000001E-2</v>
      </c>
    </row>
    <row r="240" spans="3:16" ht="15.5" x14ac:dyDescent="0.35">
      <c r="C240" t="s">
        <v>283</v>
      </c>
      <c r="I240" s="6">
        <v>2.06</v>
      </c>
    </row>
    <row r="241" spans="3:9" ht="15.5" x14ac:dyDescent="0.35">
      <c r="C241" t="s">
        <v>203</v>
      </c>
      <c r="I241" s="6">
        <v>3.44</v>
      </c>
    </row>
    <row r="242" spans="3:9" ht="15.5" x14ac:dyDescent="0.35">
      <c r="C242" t="s">
        <v>284</v>
      </c>
      <c r="I242" s="6">
        <v>22.96</v>
      </c>
    </row>
    <row r="243" spans="3:9" ht="15.5" x14ac:dyDescent="0.35">
      <c r="C243" t="s">
        <v>285</v>
      </c>
      <c r="I243" s="6">
        <v>499.2</v>
      </c>
    </row>
    <row r="244" spans="3:9" ht="15.5" x14ac:dyDescent="0.35">
      <c r="C244" t="s">
        <v>286</v>
      </c>
      <c r="I244" s="6">
        <v>16.329999999999998</v>
      </c>
    </row>
    <row r="245" spans="3:9" ht="15.5" x14ac:dyDescent="0.35">
      <c r="C245" t="s">
        <v>287</v>
      </c>
      <c r="I245" s="6">
        <v>13.95</v>
      </c>
    </row>
    <row r="246" spans="3:9" ht="15.5" x14ac:dyDescent="0.35">
      <c r="C246" t="s">
        <v>288</v>
      </c>
      <c r="I246" s="6">
        <v>-1.3</v>
      </c>
    </row>
    <row r="247" spans="3:9" ht="15.5" x14ac:dyDescent="0.35">
      <c r="C247" t="s">
        <v>289</v>
      </c>
      <c r="I247" s="6">
        <v>-1.42</v>
      </c>
    </row>
    <row r="248" spans="3:9" ht="15.5" x14ac:dyDescent="0.35">
      <c r="C248" t="s">
        <v>805</v>
      </c>
      <c r="I248" s="6">
        <v>-0.32</v>
      </c>
    </row>
    <row r="249" spans="3:9" ht="15.5" x14ac:dyDescent="0.35">
      <c r="C249" t="s">
        <v>290</v>
      </c>
      <c r="I249" s="6">
        <v>14.58</v>
      </c>
    </row>
    <row r="250" spans="3:9" ht="15.5" x14ac:dyDescent="0.35">
      <c r="C250" t="s">
        <v>204</v>
      </c>
      <c r="I250" s="6">
        <v>14.93</v>
      </c>
    </row>
    <row r="251" spans="3:9" ht="15.5" x14ac:dyDescent="0.35">
      <c r="C251" t="s">
        <v>291</v>
      </c>
      <c r="I251" s="6">
        <v>147.84</v>
      </c>
    </row>
    <row r="252" spans="3:9" ht="15.5" x14ac:dyDescent="0.35">
      <c r="C252" t="s">
        <v>205</v>
      </c>
      <c r="D252" s="6">
        <v>25.02</v>
      </c>
    </row>
    <row r="253" spans="3:9" ht="15.5" x14ac:dyDescent="0.35">
      <c r="C253" t="s">
        <v>206</v>
      </c>
      <c r="I253" s="6">
        <v>88.4</v>
      </c>
    </row>
    <row r="254" spans="3:9" ht="15.5" x14ac:dyDescent="0.35">
      <c r="C254" t="s">
        <v>292</v>
      </c>
      <c r="I254" s="6">
        <v>0.61</v>
      </c>
    </row>
    <row r="255" spans="3:9" ht="15.5" x14ac:dyDescent="0.35">
      <c r="C255" t="s">
        <v>207</v>
      </c>
      <c r="D255" s="6">
        <v>2.79</v>
      </c>
    </row>
    <row r="256" spans="3:9" ht="15.5" x14ac:dyDescent="0.35">
      <c r="C256" t="s">
        <v>208</v>
      </c>
      <c r="D256" s="6">
        <v>2.74</v>
      </c>
    </row>
    <row r="257" spans="3:9" ht="15.5" x14ac:dyDescent="0.35">
      <c r="C257" t="s">
        <v>293</v>
      </c>
      <c r="D257" s="6">
        <v>0.55000000000000004</v>
      </c>
    </row>
    <row r="258" spans="3:9" ht="15.5" x14ac:dyDescent="0.35">
      <c r="C258" t="s">
        <v>294</v>
      </c>
      <c r="D258" s="6">
        <v>0.47</v>
      </c>
    </row>
    <row r="259" spans="3:9" ht="15.5" x14ac:dyDescent="0.35">
      <c r="C259" t="s">
        <v>209</v>
      </c>
      <c r="D259" s="6">
        <v>0.8</v>
      </c>
    </row>
    <row r="260" spans="3:9" ht="15.5" x14ac:dyDescent="0.35">
      <c r="C260" t="s">
        <v>295</v>
      </c>
      <c r="D260" s="6">
        <v>0.31</v>
      </c>
    </row>
    <row r="261" spans="3:9" ht="15.5" x14ac:dyDescent="0.35">
      <c r="C261" t="s">
        <v>210</v>
      </c>
      <c r="D261" s="6">
        <v>1.8</v>
      </c>
    </row>
    <row r="262" spans="3:9" ht="15.5" x14ac:dyDescent="0.35">
      <c r="C262" t="s">
        <v>296</v>
      </c>
      <c r="I262" s="6">
        <v>7.58</v>
      </c>
    </row>
    <row r="263" spans="3:9" ht="15.5" x14ac:dyDescent="0.35">
      <c r="C263" t="s">
        <v>13</v>
      </c>
      <c r="D263" s="5">
        <v>22000000000</v>
      </c>
    </row>
    <row r="264" spans="3:9" ht="15.5" x14ac:dyDescent="0.35">
      <c r="C264" t="s">
        <v>211</v>
      </c>
      <c r="I264" s="6">
        <v>5.59</v>
      </c>
    </row>
    <row r="265" spans="3:9" ht="15.5" x14ac:dyDescent="0.35">
      <c r="C265" t="s">
        <v>212</v>
      </c>
      <c r="I265" s="6">
        <v>9.1499999999999998E-2</v>
      </c>
    </row>
    <row r="266" spans="3:9" ht="15.5" x14ac:dyDescent="0.35">
      <c r="C266" t="s">
        <v>213</v>
      </c>
      <c r="I266" s="6">
        <v>0.16500000000000001</v>
      </c>
    </row>
    <row r="267" spans="3:9" ht="15.5" x14ac:dyDescent="0.35">
      <c r="C267" t="s">
        <v>214</v>
      </c>
      <c r="I267" s="6">
        <v>0.153</v>
      </c>
    </row>
    <row r="268" spans="3:9" ht="15.5" x14ac:dyDescent="0.35">
      <c r="C268" t="s">
        <v>297</v>
      </c>
      <c r="I268" s="6">
        <v>0.1149</v>
      </c>
    </row>
    <row r="269" spans="3:9" ht="15.5" x14ac:dyDescent="0.35">
      <c r="C269" t="s">
        <v>215</v>
      </c>
      <c r="D269" s="5">
        <v>69</v>
      </c>
    </row>
    <row r="270" spans="3:9" ht="15.5" x14ac:dyDescent="0.35">
      <c r="C270" t="s">
        <v>216</v>
      </c>
      <c r="D270" s="6">
        <v>4.3099999999999996</v>
      </c>
    </row>
    <row r="271" spans="3:9" ht="15.5" x14ac:dyDescent="0.35">
      <c r="C271" t="s">
        <v>217</v>
      </c>
      <c r="D271" s="6">
        <v>43.7</v>
      </c>
    </row>
    <row r="272" spans="3:9" ht="15.5" x14ac:dyDescent="0.35">
      <c r="C272" t="s">
        <v>218</v>
      </c>
      <c r="D272" s="6">
        <v>29.61</v>
      </c>
    </row>
    <row r="273" spans="3:9" ht="15.5" x14ac:dyDescent="0.35">
      <c r="C273" t="s">
        <v>219</v>
      </c>
      <c r="D273" s="6">
        <v>1.32</v>
      </c>
    </row>
    <row r="274" spans="3:9" ht="15.5" x14ac:dyDescent="0.35">
      <c r="C274" t="s">
        <v>298</v>
      </c>
      <c r="I274" s="6">
        <v>0.94</v>
      </c>
    </row>
    <row r="275" spans="3:9" ht="15.5" x14ac:dyDescent="0.35">
      <c r="C275" t="s">
        <v>299</v>
      </c>
      <c r="I275" s="6">
        <v>93.62</v>
      </c>
    </row>
    <row r="276" spans="3:9" ht="15.5" x14ac:dyDescent="0.35">
      <c r="C276" t="s">
        <v>43</v>
      </c>
      <c r="I276" s="5">
        <v>6650000000000</v>
      </c>
    </row>
    <row r="277" spans="3:9" ht="15.5" x14ac:dyDescent="0.35">
      <c r="C277" t="s">
        <v>220</v>
      </c>
      <c r="I277" s="5">
        <v>7187000000000</v>
      </c>
    </row>
    <row r="278" spans="3:9" ht="15.5" x14ac:dyDescent="0.35">
      <c r="C278" t="s">
        <v>221</v>
      </c>
      <c r="I278" s="5">
        <v>21880000000</v>
      </c>
    </row>
    <row r="279" spans="3:9" ht="15.5" x14ac:dyDescent="0.35">
      <c r="C279" t="s">
        <v>222</v>
      </c>
      <c r="I279" s="6">
        <v>0.40670000000000001</v>
      </c>
    </row>
    <row r="280" spans="3:9" ht="15.5" x14ac:dyDescent="0.35">
      <c r="C280" t="s">
        <v>223</v>
      </c>
      <c r="D280" s="6">
        <v>0.21350000000000002</v>
      </c>
    </row>
    <row r="281" spans="3:9" ht="15.5" x14ac:dyDescent="0.35">
      <c r="C281" t="s">
        <v>224</v>
      </c>
      <c r="D281" s="6">
        <v>0.184</v>
      </c>
    </row>
    <row r="282" spans="3:9" ht="15.5" x14ac:dyDescent="0.35">
      <c r="C282" t="s">
        <v>225</v>
      </c>
      <c r="D282" s="6">
        <v>0.13880000000000001</v>
      </c>
    </row>
    <row r="283" spans="3:9" ht="15.5" x14ac:dyDescent="0.35">
      <c r="C283" t="s">
        <v>226</v>
      </c>
      <c r="D283" s="6">
        <v>2.2540999999999998</v>
      </c>
    </row>
    <row r="284" spans="3:9" ht="15.5" x14ac:dyDescent="0.35">
      <c r="C284" t="s">
        <v>227</v>
      </c>
      <c r="D284" s="6">
        <v>1.6827000000000001</v>
      </c>
    </row>
    <row r="285" spans="3:9" ht="15.5" x14ac:dyDescent="0.35">
      <c r="C285" t="s">
        <v>228</v>
      </c>
      <c r="D285" s="6">
        <v>2.2073</v>
      </c>
    </row>
    <row r="286" spans="3:9" ht="15.5" x14ac:dyDescent="0.35">
      <c r="C286" t="s">
        <v>388</v>
      </c>
      <c r="I286" s="5">
        <v>6</v>
      </c>
    </row>
    <row r="287" spans="3:9" ht="15.5" x14ac:dyDescent="0.35">
      <c r="C287" t="s">
        <v>389</v>
      </c>
      <c r="I287" s="5">
        <v>6</v>
      </c>
    </row>
    <row r="288" spans="3:9" ht="15.5" x14ac:dyDescent="0.35">
      <c r="C288" t="s">
        <v>390</v>
      </c>
      <c r="I288" s="6">
        <v>0.40179999999999999</v>
      </c>
    </row>
    <row r="289" spans="3:9" ht="15.5" x14ac:dyDescent="0.35">
      <c r="C289" t="s">
        <v>391</v>
      </c>
      <c r="I289" s="6">
        <v>1.9699999999999999E-2</v>
      </c>
    </row>
    <row r="290" spans="3:9" ht="15.5" x14ac:dyDescent="0.35">
      <c r="C290" t="s">
        <v>392</v>
      </c>
      <c r="I290" t="s">
        <v>577</v>
      </c>
    </row>
    <row r="291" spans="3:9" ht="15.5" x14ac:dyDescent="0.35">
      <c r="C291" t="s">
        <v>229</v>
      </c>
      <c r="I291" s="5">
        <v>5</v>
      </c>
    </row>
    <row r="292" spans="3:9" ht="15.5" x14ac:dyDescent="0.35">
      <c r="C292" t="s">
        <v>230</v>
      </c>
      <c r="I292" s="6">
        <v>7.0000000000000007E-2</v>
      </c>
    </row>
    <row r="293" spans="3:9" ht="15.5" x14ac:dyDescent="0.35">
      <c r="C293" t="s">
        <v>231</v>
      </c>
      <c r="I293" s="6">
        <v>0.8</v>
      </c>
    </row>
    <row r="294" spans="3:9" ht="15.5" x14ac:dyDescent="0.35">
      <c r="C294" t="s">
        <v>232</v>
      </c>
      <c r="I294" s="6">
        <v>0.35</v>
      </c>
    </row>
    <row r="295" spans="3:9" ht="15.5" x14ac:dyDescent="0.35">
      <c r="C295" t="s">
        <v>233</v>
      </c>
      <c r="I295" s="6">
        <v>0.89</v>
      </c>
    </row>
    <row r="296" spans="3:9" ht="15.5" x14ac:dyDescent="0.35">
      <c r="C296" t="s">
        <v>234</v>
      </c>
      <c r="I296" s="6">
        <v>0.39</v>
      </c>
    </row>
    <row r="297" spans="3:9" ht="15.5" x14ac:dyDescent="0.35">
      <c r="C297" t="s">
        <v>235</v>
      </c>
      <c r="I297" s="6">
        <v>0.19</v>
      </c>
    </row>
    <row r="298" spans="3:9" ht="15.5" x14ac:dyDescent="0.35">
      <c r="C298" t="s">
        <v>236</v>
      </c>
      <c r="I298" s="6">
        <v>0.03</v>
      </c>
    </row>
    <row r="299" spans="3:9" ht="15.5" x14ac:dyDescent="0.35">
      <c r="C299" t="s">
        <v>300</v>
      </c>
      <c r="I299" s="5">
        <v>3234000000000</v>
      </c>
    </row>
    <row r="300" spans="3:9" ht="15.5" x14ac:dyDescent="0.35">
      <c r="C300" t="s">
        <v>301</v>
      </c>
      <c r="I300" s="5">
        <v>526000000000</v>
      </c>
    </row>
    <row r="301" spans="3:9" ht="15.5" x14ac:dyDescent="0.35">
      <c r="C301" t="s">
        <v>302</v>
      </c>
      <c r="I301" s="5">
        <v>192000000000</v>
      </c>
    </row>
    <row r="302" spans="3:9" ht="15.5" x14ac:dyDescent="0.35">
      <c r="C302" t="s">
        <v>303</v>
      </c>
      <c r="I302" s="5">
        <v>319000000000</v>
      </c>
    </row>
    <row r="303" spans="3:9" ht="15.5" x14ac:dyDescent="0.35">
      <c r="C303" t="s">
        <v>237</v>
      </c>
      <c r="D303" s="5">
        <v>547000000000</v>
      </c>
    </row>
    <row r="304" spans="3:9" ht="15.5" x14ac:dyDescent="0.35">
      <c r="C304" t="s">
        <v>238</v>
      </c>
      <c r="D304" s="5">
        <v>3485000000000</v>
      </c>
    </row>
    <row r="305" spans="3:9" ht="15.5" x14ac:dyDescent="0.35">
      <c r="C305" t="s">
        <v>239</v>
      </c>
      <c r="D305" s="5">
        <v>1539000000000</v>
      </c>
    </row>
    <row r="306" spans="3:9" ht="15.5" x14ac:dyDescent="0.35">
      <c r="C306" t="s">
        <v>183</v>
      </c>
      <c r="D306" s="5">
        <v>1113000000000</v>
      </c>
    </row>
    <row r="307" spans="3:9" ht="15.5" x14ac:dyDescent="0.35">
      <c r="C307" t="s">
        <v>182</v>
      </c>
      <c r="I307" s="5">
        <v>1934000000000</v>
      </c>
    </row>
    <row r="308" spans="3:9" ht="15.5" x14ac:dyDescent="0.35">
      <c r="C308" t="s">
        <v>181</v>
      </c>
      <c r="D308" s="5">
        <v>909000000000</v>
      </c>
    </row>
    <row r="309" spans="3:9" ht="15.5" x14ac:dyDescent="0.35">
      <c r="C309" t="s">
        <v>180</v>
      </c>
      <c r="D309" s="5">
        <v>164000000000</v>
      </c>
    </row>
    <row r="310" spans="3:9" ht="15.5" x14ac:dyDescent="0.35">
      <c r="C310" t="s">
        <v>24</v>
      </c>
      <c r="D310" s="5">
        <v>1072000000000</v>
      </c>
    </row>
    <row r="311" spans="3:9" ht="15.5" x14ac:dyDescent="0.35">
      <c r="C311" t="s">
        <v>21</v>
      </c>
      <c r="D311" s="5">
        <v>525000000000</v>
      </c>
    </row>
    <row r="312" spans="3:9" ht="15.5" x14ac:dyDescent="0.35">
      <c r="C312" t="s">
        <v>240</v>
      </c>
      <c r="I312" s="5">
        <v>1946000000000</v>
      </c>
    </row>
    <row r="313" spans="3:9" ht="15.5" x14ac:dyDescent="0.35">
      <c r="C313" t="s">
        <v>304</v>
      </c>
      <c r="I313" s="5">
        <v>290000000000</v>
      </c>
    </row>
    <row r="314" spans="3:9" ht="15.5" x14ac:dyDescent="0.35">
      <c r="C314" t="s">
        <v>305</v>
      </c>
      <c r="I314" s="5">
        <v>-359000000000</v>
      </c>
    </row>
    <row r="315" spans="3:9" ht="15.5" x14ac:dyDescent="0.35">
      <c r="C315" t="s">
        <v>306</v>
      </c>
      <c r="I315" s="5">
        <v>662000000000</v>
      </c>
    </row>
    <row r="316" spans="3:9" ht="15.5" x14ac:dyDescent="0.35">
      <c r="C316" t="s">
        <v>307</v>
      </c>
      <c r="I316" s="5">
        <v>-276000000000</v>
      </c>
    </row>
    <row r="317" spans="3:9" ht="15.5" x14ac:dyDescent="0.35">
      <c r="C317" t="s">
        <v>308</v>
      </c>
      <c r="I317" s="5">
        <v>13000000000</v>
      </c>
    </row>
  </sheetData>
  <pageMargins left="0.7" right="0.7" top="0.75" bottom="0.75" header="0.3" footer="0.3"/>
  <ignoredErrors>
    <ignoredError sqref="A1:P318" numberStoredAsText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P27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906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907</v>
      </c>
      <c r="D2" s="2" vm="20">
        <f ca="1">IFERROR(_xlfn.STOCKHISTORY("XIDX:" &amp; $C$1, D3, , 0, 0, 1), "Libur")</f>
        <v>248</v>
      </c>
      <c r="E2" s="2" vm="170">
        <f ca="1">IFERROR(_xlfn.STOCKHISTORY("XIDX:" &amp; $C$1, E3, , 0, 0, 1), "Libur")</f>
        <v>154</v>
      </c>
      <c r="H2" s="2" vm="170">
        <f ca="1">IFERROR(INDEX(D2:G2,COUNT(D2:G2)),"")</f>
        <v>154</v>
      </c>
      <c r="I2" s="2" vm="171">
        <f t="shared" ref="I2:P2" ca="1" si="0">IFERROR(_xlfn.STOCKHISTORY("XIDX:" &amp; $C$1, I1, , 0, 0, 1), "Libur")</f>
        <v>272</v>
      </c>
      <c r="J2" s="2" vm="172">
        <f t="shared" ca="1" si="0"/>
        <v>224</v>
      </c>
      <c r="K2" s="2" vm="173">
        <f t="shared" ca="1" si="0"/>
        <v>270</v>
      </c>
      <c r="L2" s="2" vm="72">
        <f t="shared" ca="1" si="0"/>
        <v>186</v>
      </c>
      <c r="M2" s="2" vm="174">
        <f t="shared" ca="1" si="0"/>
        <v>126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</row>
    <row r="3" spans="1:1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6" ht="15.5" x14ac:dyDescent="0.35">
      <c r="B4" t="s">
        <v>5</v>
      </c>
      <c r="C4" t="s">
        <v>6</v>
      </c>
      <c r="D4" s="2">
        <f>IFERROR(INDEX(D51:D500,MATCH($C$4,$C$51:$C$500,0)),"")</f>
        <v>16804637700</v>
      </c>
      <c r="E4" s="2">
        <f>IFERROR(INDEX(E51:E500,MATCH($C$4,$C$51:$C$500,0)),"")</f>
        <v>28313188940</v>
      </c>
      <c r="H4" s="2">
        <f>IFERROR(SUM(D4:G4)*(4/MAX(1,COUNT(D4:G4))),"")</f>
        <v>90235653280</v>
      </c>
      <c r="I4" s="2">
        <f t="shared" ref="I4:P4" si="1">IFERROR(INDEX(I51:I500,MATCH($C$4,$C$51:$C$500,0)),"")</f>
        <v>171900165079</v>
      </c>
      <c r="J4" s="2">
        <f t="shared" si="1"/>
        <v>169641574884</v>
      </c>
      <c r="K4" s="2">
        <f t="shared" si="1"/>
        <v>154488567747</v>
      </c>
      <c r="L4" s="2">
        <f t="shared" si="1"/>
        <v>103324243970</v>
      </c>
      <c r="M4" s="2">
        <f t="shared" si="1"/>
        <v>66883321837</v>
      </c>
      <c r="N4" s="2">
        <f t="shared" si="1"/>
        <v>59987664702</v>
      </c>
      <c r="O4" s="2">
        <f t="shared" si="1"/>
        <v>62888821440</v>
      </c>
      <c r="P4" s="2">
        <f t="shared" si="1"/>
        <v>48846018495</v>
      </c>
    </row>
    <row r="5" spans="1:16" ht="15.5" x14ac:dyDescent="0.35">
      <c r="B5" t="s">
        <v>7</v>
      </c>
      <c r="C5" t="s">
        <v>8</v>
      </c>
      <c r="D5" s="2">
        <f>IFERROR(INDEX(D51:D500,MATCH($C$5,$C$51:$C$500,0)),"")</f>
        <v>1177485790</v>
      </c>
      <c r="E5" s="2">
        <f>IFERROR(INDEX(E51:E500,MATCH($C$5,$C$51:$C$500,0)),"")</f>
        <v>2077676916</v>
      </c>
      <c r="H5" s="2">
        <f>IFERROR(SUM(D5:G5)*(4/MAX(1,COUNT(D5:G5))),"")</f>
        <v>6510325412</v>
      </c>
      <c r="I5" s="2">
        <f t="shared" ref="I5:P5" si="2">IFERROR(INDEX(I51:I500,MATCH($C$5,$C$51:$C$500,0)),"")</f>
        <v>34458247137</v>
      </c>
      <c r="J5" s="2">
        <f t="shared" si="2"/>
        <v>38780807595</v>
      </c>
      <c r="K5" s="2">
        <f t="shared" si="2"/>
        <v>24508821401</v>
      </c>
      <c r="L5" s="2">
        <f t="shared" si="2"/>
        <v>7877886480</v>
      </c>
      <c r="M5" s="2">
        <f t="shared" si="2"/>
        <v>6126337293</v>
      </c>
      <c r="N5" s="2">
        <f t="shared" si="2"/>
        <v>23885570839</v>
      </c>
      <c r="O5" s="2">
        <f t="shared" si="2"/>
        <v>4130360116</v>
      </c>
      <c r="P5" s="2">
        <f t="shared" si="2"/>
        <v>7557814793</v>
      </c>
    </row>
    <row r="6" spans="1:16" ht="15.5" x14ac:dyDescent="0.35">
      <c r="B6" t="s">
        <v>9</v>
      </c>
      <c r="C6" t="s">
        <v>10</v>
      </c>
      <c r="D6" s="2">
        <f>IFERROR(INDEX(D51:D500,MATCH($C$6,$C$51:$C$500,0)),"")</f>
        <v>211790478007</v>
      </c>
      <c r="E6" s="2">
        <f>IFERROR(INDEX(E51:E500,MATCH($C$6,$C$51:$C$500,0)),"")</f>
        <v>210612992217</v>
      </c>
      <c r="H6" s="2">
        <f>IFERROR(INDEX(D6:G6,COUNT(D6:G6)),"")</f>
        <v>210612992217</v>
      </c>
      <c r="I6" s="2">
        <f t="shared" ref="I6:P6" si="3">IFERROR(INDEX(I51:I500,MATCH($C$6,$C$51:$C$500,0)),"")</f>
        <v>208535315301</v>
      </c>
      <c r="J6" s="2">
        <f t="shared" si="3"/>
        <v>174077068164</v>
      </c>
      <c r="K6" s="2">
        <f t="shared" si="3"/>
        <v>135296260569</v>
      </c>
      <c r="L6" s="2">
        <f t="shared" si="3"/>
        <v>110787439168</v>
      </c>
      <c r="M6" s="2">
        <f t="shared" si="3"/>
        <v>89532606655</v>
      </c>
      <c r="N6" s="2">
        <f t="shared" si="3"/>
        <v>51351469363</v>
      </c>
      <c r="O6" s="2">
        <f t="shared" si="3"/>
        <v>31560183123</v>
      </c>
      <c r="P6" s="2">
        <f t="shared" si="3"/>
        <v>35177175681</v>
      </c>
    </row>
    <row r="7" spans="1:16" ht="15.5" x14ac:dyDescent="0.35">
      <c r="B7" t="s">
        <v>11</v>
      </c>
      <c r="C7" t="s">
        <v>12</v>
      </c>
      <c r="D7" s="3">
        <f>IFERROR(INDEX(D51:D500,MATCH($C$7,$C$51:$C$500,0))/1000000000,"")</f>
        <v>0.81</v>
      </c>
      <c r="E7" s="3">
        <f>IFERROR(INDEX(E51:E500,MATCH($C$7,$C$51:$C$500,0))/1000000000,"")</f>
        <v>0.81</v>
      </c>
      <c r="H7" s="3">
        <f>IFERROR(INDEX(D7:G7,COUNT(D7:G7)),"")</f>
        <v>0.81</v>
      </c>
      <c r="I7" s="3">
        <f t="shared" ref="I7:P7" si="4">IFERROR(INDEX(I51:I500,MATCH($C$7,$C$51:$C$500,0))/1000000000,"")</f>
        <v>0.81</v>
      </c>
      <c r="J7" s="3">
        <f t="shared" si="4"/>
        <v>0.81</v>
      </c>
      <c r="K7" s="3">
        <f t="shared" si="4"/>
        <v>0.81</v>
      </c>
      <c r="L7" s="3">
        <f t="shared" si="4"/>
        <v>0.81</v>
      </c>
      <c r="M7" s="3">
        <f t="shared" si="4"/>
        <v>0.73</v>
      </c>
      <c r="N7" s="3">
        <f t="shared" si="4"/>
        <v>0</v>
      </c>
      <c r="O7" s="3">
        <f t="shared" si="4"/>
        <v>0</v>
      </c>
      <c r="P7" s="3">
        <f t="shared" si="4"/>
        <v>0</v>
      </c>
    </row>
    <row r="8" spans="1:1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8000000000</v>
      </c>
      <c r="E8" s="2">
        <f>IFERROR(INDEX(E51:E500,MATCH("Free cash flow (Quarter)",$C$51:$C$500,0)),"")</f>
        <v>-28000000000</v>
      </c>
      <c r="H8" s="2">
        <f>IFERROR(INDEX(D8:G8,COUNT(D8:G8)),"")</f>
        <v>-28000000000</v>
      </c>
      <c r="I8" s="2">
        <f t="shared" ref="I8:P8" si="5">IFERROR(INDEX(I51:I500,MATCH($C$8,$C$51:$C$500,0)),"")</f>
        <v>23000000000</v>
      </c>
      <c r="J8" s="2">
        <f t="shared" si="5"/>
        <v>25000000000</v>
      </c>
      <c r="K8" s="2">
        <f t="shared" si="5"/>
        <v>33000000000</v>
      </c>
      <c r="L8" s="2">
        <f t="shared" si="5"/>
        <v>4000000000</v>
      </c>
      <c r="M8" s="2">
        <f t="shared" si="5"/>
        <v>-10000000000</v>
      </c>
      <c r="N8" s="2">
        <f t="shared" si="5"/>
        <v>-4000000000</v>
      </c>
      <c r="O8" s="2">
        <f t="shared" si="5"/>
        <v>15000000000</v>
      </c>
      <c r="P8" s="2">
        <f t="shared" si="5"/>
        <v>15000000000</v>
      </c>
    </row>
    <row r="9" spans="1:16" ht="15.5" x14ac:dyDescent="0.35">
      <c r="A9" t="s">
        <v>16</v>
      </c>
      <c r="C9" t="s">
        <v>17</v>
      </c>
      <c r="D9" s="3">
        <f>IFERROR(INDEX(D51:D500,MATCH("Free cash flow per share (Quarter)",$C$51:$C$500,0)),"")</f>
        <v>9.44</v>
      </c>
      <c r="E9" s="3">
        <f>IFERROR(INDEX(E51:E500,MATCH("Free cash flow per share (Quarter)",$C$51:$C$500,0)),"")</f>
        <v>-34.61</v>
      </c>
      <c r="H9" s="3">
        <f>IFERROR(INDEX(D9:G9,COUNT(D9:G9)),"")</f>
        <v>-34.61</v>
      </c>
      <c r="I9" s="3">
        <f t="shared" ref="I9:P9" si="6">IFERROR(INDEX(I51:I500,MATCH($C$9,$C$51:$C$500,0)),"")</f>
        <v>28</v>
      </c>
      <c r="J9" s="3">
        <f t="shared" si="6"/>
        <v>31.16</v>
      </c>
      <c r="K9" s="3">
        <f t="shared" si="6"/>
        <v>40.33</v>
      </c>
      <c r="L9" s="3">
        <f t="shared" si="6"/>
        <v>4.38</v>
      </c>
      <c r="M9" s="3">
        <f t="shared" si="6"/>
        <v>-13.48</v>
      </c>
      <c r="N9" s="3">
        <f t="shared" si="6"/>
        <v>-140213.20000000001</v>
      </c>
      <c r="O9" s="3">
        <f t="shared" si="6"/>
        <v>7517245.6500000004</v>
      </c>
      <c r="P9" s="3">
        <f t="shared" si="6"/>
        <v>7672735.7699999996</v>
      </c>
    </row>
    <row r="10" spans="1:16" ht="15.5" x14ac:dyDescent="0.35">
      <c r="C10" t="s">
        <v>18</v>
      </c>
      <c r="D10" s="3">
        <f ca="1">IFERROR(IF(D9=0,"",D2/D9),"")</f>
        <v>26.271186440677969</v>
      </c>
      <c r="E10" s="3">
        <f ca="1">IFERROR(IF(E9=0,"",E2/E9),"")</f>
        <v>-4.4495810459404801</v>
      </c>
      <c r="I10" s="3">
        <f t="shared" ref="I10:P10" ca="1" si="7">IFERROR(IF(I9=0,"",I2/I9),"")</f>
        <v>9.7142857142857135</v>
      </c>
      <c r="J10" s="3">
        <f t="shared" ca="1" si="7"/>
        <v>7.1887034659820284</v>
      </c>
      <c r="K10" s="3">
        <f t="shared" ca="1" si="7"/>
        <v>6.6947681626580708</v>
      </c>
      <c r="L10" s="3">
        <f t="shared" ca="1" si="7"/>
        <v>42.465753424657535</v>
      </c>
      <c r="M10" s="3">
        <f t="shared" ca="1" si="7"/>
        <v>-9.3471810089020764</v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</row>
    <row r="11" spans="1:16" ht="15.5" x14ac:dyDescent="0.35">
      <c r="B11" t="s">
        <v>19</v>
      </c>
      <c r="C11" t="s">
        <v>20</v>
      </c>
      <c r="D11" s="2">
        <f>IFERROR(INDEX(D51:D500,MATCH($C$11,$C$51:$C$500,0)),"")</f>
        <v>100758276241</v>
      </c>
      <c r="E11" s="2">
        <f>IFERROR(INDEX(E51:E500,MATCH($C$11,$C$51:$C$500,0)),"")</f>
        <v>93147392517</v>
      </c>
      <c r="H11" s="2">
        <f>IFERROR(INDEX(D11:G11,COUNT(D11:G11)),"")</f>
        <v>93147392517</v>
      </c>
      <c r="I11" s="2">
        <f t="shared" ref="I11:P11" si="8">IFERROR(INDEX(I51:I500,MATCH($C$11,$C$51:$C$500,0)),"")</f>
        <v>121040268284</v>
      </c>
      <c r="J11" s="2">
        <f t="shared" si="8"/>
        <v>104470697484</v>
      </c>
      <c r="K11" s="2">
        <f t="shared" si="8"/>
        <v>77560911681</v>
      </c>
      <c r="L11" s="2">
        <f t="shared" si="8"/>
        <v>44755704602</v>
      </c>
      <c r="M11" s="2">
        <f t="shared" si="8"/>
        <v>28275731858</v>
      </c>
      <c r="N11" s="2">
        <f t="shared" si="8"/>
        <v>9219113689</v>
      </c>
      <c r="O11" s="2">
        <f t="shared" si="8"/>
        <v>24382382067</v>
      </c>
      <c r="P11" s="2">
        <f t="shared" si="8"/>
        <v>12141051706</v>
      </c>
    </row>
    <row r="12" spans="1:1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-99000000000</v>
      </c>
      <c r="E12" s="2">
        <f>IFERROR(INDEX(E51:E500,MATCH("Net Debt (Quarter)",$C$51:$C$500,0)),"")</f>
        <v>-91000000000</v>
      </c>
      <c r="H12" s="2">
        <f>IFERROR(INDEX(D12:G12,COUNT(D12:G12)),"")</f>
        <v>-91000000000</v>
      </c>
      <c r="I12" s="2">
        <f t="shared" ref="I12:P12" si="9">IFERROR(INDEX(I51:I500,MATCH($C$12,$C$51:$C$500,0)),"")</f>
        <v>-119000000000</v>
      </c>
      <c r="J12" s="2">
        <f t="shared" si="9"/>
        <v>-95000000000</v>
      </c>
      <c r="K12" s="2">
        <f t="shared" si="9"/>
        <v>-70000000000</v>
      </c>
      <c r="L12" s="2">
        <f t="shared" si="9"/>
        <v>-40000000000</v>
      </c>
      <c r="M12" s="2">
        <f t="shared" si="9"/>
        <v>-23000000000</v>
      </c>
      <c r="N12" s="2">
        <f t="shared" si="9"/>
        <v>0</v>
      </c>
      <c r="O12" s="2">
        <f t="shared" si="9"/>
        <v>-23000000000</v>
      </c>
      <c r="P12" s="2">
        <f t="shared" si="9"/>
        <v>-6000000000</v>
      </c>
    </row>
    <row r="13" spans="1:1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2000000000</v>
      </c>
      <c r="E13" s="2">
        <f>IFERROR(INDEX(E51:E500,MATCH("Total Debt (Quarter)",$C$51:$C$500,0)),"")</f>
        <v>2000000000</v>
      </c>
      <c r="H13" s="2">
        <f>IFERROR(INDEX(D13:G13,COUNT(D13:G13)),"")</f>
        <v>2000000000</v>
      </c>
      <c r="I13" s="2">
        <f t="shared" ref="I13:P13" si="10">IFERROR(INDEX(I51:I500,MATCH($C$13,$C$51:$C$500,0)),"")</f>
        <v>2000000000</v>
      </c>
      <c r="J13" s="2">
        <f t="shared" si="10"/>
        <v>9000000000</v>
      </c>
      <c r="K13" s="2">
        <f t="shared" si="10"/>
        <v>7000000000</v>
      </c>
      <c r="L13" s="2">
        <f t="shared" si="10"/>
        <v>5000000000</v>
      </c>
      <c r="M13" s="2">
        <f t="shared" si="10"/>
        <v>5000000000</v>
      </c>
      <c r="N13" s="2">
        <f t="shared" si="10"/>
        <v>9000000000</v>
      </c>
      <c r="O13" s="2">
        <f t="shared" si="10"/>
        <v>1000000000</v>
      </c>
      <c r="P13" s="2">
        <f t="shared" si="10"/>
        <v>6000000000</v>
      </c>
    </row>
    <row r="14" spans="1:16" ht="15.5" x14ac:dyDescent="0.35">
      <c r="C14" t="s">
        <v>27</v>
      </c>
      <c r="D14" s="2">
        <f>IFERROR(INDEX(D51:D500,MATCH($C$14,$C$51:$C$500,0)),"")</f>
        <v>0</v>
      </c>
      <c r="E14" s="2">
        <f>IFERROR(INDEX(E51:E500,MATCH($C$14,$C$51:$C$500,0)),"")</f>
        <v>0</v>
      </c>
      <c r="H14" s="2">
        <f>IFERROR(SUM(D14:G14)*(4/MAX(1,COUNT(D14:G14))),"")</f>
        <v>0</v>
      </c>
      <c r="I14" s="2">
        <f t="shared" ref="I14:P14" si="11">IFERROR(INDEX(I51:I500,MATCH($C$14,$C$51:$C$500,0)),"")</f>
        <v>0</v>
      </c>
      <c r="J14" s="2">
        <f t="shared" si="11"/>
        <v>0</v>
      </c>
      <c r="K14" s="2">
        <f t="shared" si="11"/>
        <v>0</v>
      </c>
      <c r="L14" s="2">
        <f t="shared" si="11"/>
        <v>0</v>
      </c>
      <c r="M14" s="2">
        <f t="shared" si="11"/>
        <v>-606118948</v>
      </c>
      <c r="N14" s="2">
        <f t="shared" si="11"/>
        <v>-329476412</v>
      </c>
      <c r="O14" s="2">
        <f t="shared" si="11"/>
        <v>0</v>
      </c>
      <c r="P14" s="2">
        <f t="shared" si="11"/>
        <v>0</v>
      </c>
    </row>
    <row r="15" spans="1:16" ht="15.5" x14ac:dyDescent="0.35">
      <c r="C15" t="s">
        <v>28</v>
      </c>
      <c r="D15" s="2">
        <f>IFERROR(INDEX(D51:D500,MATCH($C$15,$C$51:$C$500,0)),"")</f>
        <v>-743497409</v>
      </c>
      <c r="E15" s="2">
        <f>IFERROR(INDEX(E51:E500,MATCH($C$15,$C$51:$C$500,0)),"")</f>
        <v>-663008769</v>
      </c>
      <c r="H15" s="2">
        <f>IFERROR(SUM(D15:G15)*(4/MAX(1,COUNT(D15:G15))),"")</f>
        <v>-2813012356</v>
      </c>
      <c r="I15" s="2">
        <f t="shared" ref="I15:P15" si="12">IFERROR(INDEX(I51:I500,MATCH($C$15,$C$51:$C$500,0)),"")</f>
        <v>-10777734287</v>
      </c>
      <c r="J15" s="2">
        <f t="shared" si="12"/>
        <v>-12637511953</v>
      </c>
      <c r="K15" s="2">
        <f t="shared" si="12"/>
        <v>-7804208661</v>
      </c>
      <c r="L15" s="2">
        <f t="shared" si="12"/>
        <v>-3753504980</v>
      </c>
      <c r="M15" s="2">
        <f t="shared" si="12"/>
        <v>-2534583144</v>
      </c>
      <c r="N15" s="2">
        <f t="shared" si="12"/>
        <v>-2404350575</v>
      </c>
      <c r="O15" s="2">
        <f t="shared" si="12"/>
        <v>-1952164570</v>
      </c>
      <c r="P15" s="2">
        <f t="shared" si="12"/>
        <v>808384814</v>
      </c>
    </row>
    <row r="16" spans="1:16" ht="15.5" x14ac:dyDescent="0.35">
      <c r="C16" t="s">
        <v>29</v>
      </c>
      <c r="D16" s="2">
        <f>IFERROR(INDEX(D51:D500,MATCH($C$16,$C$51:$C$500,0)),"")</f>
        <v>1920983199</v>
      </c>
      <c r="E16" s="2">
        <f>IFERROR(INDEX(E51:E500,MATCH($C$16,$C$51:$C$500,0)),"")</f>
        <v>2740685685</v>
      </c>
      <c r="H16" s="2">
        <f>IFERROR(SUM(D16:G16)*(4/MAX(1,COUNT(D16:G16))),"")</f>
        <v>9323337768</v>
      </c>
      <c r="I16" s="2">
        <f t="shared" ref="I16:P16" si="13">IFERROR(INDEX(I51:I500,MATCH($C$16,$C$51:$C$500,0)),"")</f>
        <v>44676245603</v>
      </c>
      <c r="J16" s="2">
        <f t="shared" si="13"/>
        <v>51273837785</v>
      </c>
      <c r="K16" s="2">
        <f t="shared" si="13"/>
        <v>32190269930</v>
      </c>
      <c r="L16" s="2">
        <f t="shared" si="13"/>
        <v>11742885153</v>
      </c>
      <c r="M16" s="2">
        <f t="shared" si="13"/>
        <v>7084026463</v>
      </c>
      <c r="N16" s="2">
        <f t="shared" si="13"/>
        <v>9691289579</v>
      </c>
      <c r="O16" s="2">
        <f t="shared" si="13"/>
        <v>4448655529</v>
      </c>
      <c r="P16" s="2">
        <f t="shared" si="13"/>
        <v>4336738205</v>
      </c>
    </row>
    <row r="17" spans="1:16" ht="15.5" x14ac:dyDescent="0.35">
      <c r="A17" t="s">
        <v>30</v>
      </c>
    </row>
    <row r="18" spans="1:1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</row>
    <row r="19" spans="1:16" ht="15.5" x14ac:dyDescent="0.35">
      <c r="A19" t="s">
        <v>40</v>
      </c>
      <c r="C19" t="s">
        <v>41</v>
      </c>
    </row>
    <row r="20" spans="1:16" ht="15.5" x14ac:dyDescent="0.35">
      <c r="A20" t="s">
        <v>42</v>
      </c>
      <c r="C20" t="s">
        <v>43</v>
      </c>
      <c r="D20" s="2">
        <f ca="1">IFERROR(D21*D2,"")</f>
        <v>200880000000</v>
      </c>
      <c r="E20" s="2">
        <f ca="1">IFERROR(E21*E2,"")</f>
        <v>124740000000</v>
      </c>
      <c r="H20" s="2">
        <f t="shared" ref="H20:P20" ca="1" si="14">IFERROR(H21*H2,"")</f>
        <v>124740000000</v>
      </c>
      <c r="I20" s="2">
        <f t="shared" ca="1" si="14"/>
        <v>220320000000</v>
      </c>
      <c r="J20" s="2">
        <f t="shared" ca="1" si="14"/>
        <v>181440000000</v>
      </c>
      <c r="K20" s="2">
        <f t="shared" ca="1" si="14"/>
        <v>218700000000</v>
      </c>
      <c r="L20" s="2">
        <f t="shared" ca="1" si="14"/>
        <v>150660000000</v>
      </c>
      <c r="M20" s="2">
        <f t="shared" ca="1" si="14"/>
        <v>91980000000</v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</row>
    <row r="21" spans="1:16" ht="15.5" x14ac:dyDescent="0.35">
      <c r="C21" t="s">
        <v>12</v>
      </c>
      <c r="D21" s="2">
        <f>IFERROR(INDEX(D51:D500,MATCH($C$7,$C$51:$C$500,0)),"")</f>
        <v>810000000</v>
      </c>
      <c r="E21" s="2">
        <f>IFERROR(INDEX(E51:E500,MATCH($C$7,$C$51:$C$500,0)),"")</f>
        <v>810000000</v>
      </c>
      <c r="H21" s="2">
        <f>IFERROR(INDEX(D21:G21,COUNT(D21:G21)),"")</f>
        <v>810000000</v>
      </c>
      <c r="I21" s="2">
        <f t="shared" ref="I21:P21" si="15">IFERROR(INDEX(I51:I500,MATCH($C$7,$C$51:$C$500,0)),"")</f>
        <v>810000000</v>
      </c>
      <c r="J21" s="2">
        <f t="shared" si="15"/>
        <v>810000000</v>
      </c>
      <c r="K21" s="2">
        <f t="shared" si="15"/>
        <v>810000000</v>
      </c>
      <c r="L21" s="2">
        <f t="shared" si="15"/>
        <v>810000000</v>
      </c>
      <c r="M21" s="2">
        <f t="shared" si="15"/>
        <v>730000000</v>
      </c>
      <c r="N21" s="2">
        <f t="shared" si="15"/>
        <v>0</v>
      </c>
      <c r="O21" s="2">
        <f t="shared" si="15"/>
        <v>0</v>
      </c>
      <c r="P21" s="2">
        <f t="shared" si="15"/>
        <v>0</v>
      </c>
    </row>
    <row r="23" spans="1:16" ht="15.5" x14ac:dyDescent="0.35">
      <c r="B23" t="s">
        <v>44</v>
      </c>
      <c r="C23" t="s">
        <v>45</v>
      </c>
      <c r="D23" s="3">
        <f>IFERROR(D5/D6*100,"")</f>
        <v>0.55596729422419178</v>
      </c>
      <c r="E23" s="3">
        <f>IFERROR(E5/E6*100,"")</f>
        <v>0.98649038415413415</v>
      </c>
      <c r="H23" s="3">
        <f t="shared" ref="H23:P23" si="16">IFERROR(H5/H6*100,"")</f>
        <v>3.0911319114123046</v>
      </c>
      <c r="I23" s="3">
        <f t="shared" si="16"/>
        <v>16.523938445276258</v>
      </c>
      <c r="J23" s="3">
        <f t="shared" si="16"/>
        <v>22.277953095156771</v>
      </c>
      <c r="K23" s="3">
        <f t="shared" si="16"/>
        <v>18.114928895984306</v>
      </c>
      <c r="L23" s="3">
        <f t="shared" si="16"/>
        <v>7.1108119649320862</v>
      </c>
      <c r="M23" s="3">
        <f t="shared" si="16"/>
        <v>6.8425767124226473</v>
      </c>
      <c r="N23" s="3">
        <f t="shared" si="16"/>
        <v>46.513899476088106</v>
      </c>
      <c r="O23" s="3">
        <f t="shared" si="16"/>
        <v>13.087250159172658</v>
      </c>
      <c r="P23" s="3">
        <f t="shared" si="16"/>
        <v>21.484996014282494</v>
      </c>
    </row>
    <row r="24" spans="1:16" ht="15.5" x14ac:dyDescent="0.35">
      <c r="C24" t="s">
        <v>46</v>
      </c>
      <c r="D24" s="4">
        <f>IFERROR(_xlfn.RRI(5,I23,D23),"")</f>
        <v>-0.49255715283484414</v>
      </c>
      <c r="E24" s="4">
        <f>IFERROR(_xlfn.RRI(5,J23,E23),"")</f>
        <v>-0.46390283051984216</v>
      </c>
      <c r="H24" s="4">
        <f t="shared" ref="H24:P24" si="17">IFERROR(_xlfn.RRI(5,M23,H23),"")</f>
        <v>-0.1469400110717991</v>
      </c>
      <c r="I24" s="4">
        <f t="shared" si="17"/>
        <v>-0.18697076234608845</v>
      </c>
      <c r="J24" s="4">
        <f t="shared" si="17"/>
        <v>0.11225758545686659</v>
      </c>
      <c r="K24" s="4">
        <f t="shared" si="17"/>
        <v>-3.3548039819934261E-2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47</v>
      </c>
      <c r="C25" t="s">
        <v>48</v>
      </c>
      <c r="D25" s="3">
        <f>IFERROR(INDEX(D51:D500,MATCH($A$25,$C$51:$C$500,0)),"")</f>
        <v>1.46</v>
      </c>
      <c r="E25" s="3">
        <f>IFERROR(INDEX(E51:E500,MATCH($A$25,$C$51:$C$500,0)),"")</f>
        <v>2.58</v>
      </c>
      <c r="H25" s="3">
        <f>IFERROR(INDEX(D25:G25,COUNT(D25:G25)),"")</f>
        <v>2.58</v>
      </c>
      <c r="I25" s="3">
        <f t="shared" ref="I25:P25" si="18">IFERROR(INDEX(I51:I500,MATCH($C$25,$C$51:$C$500,0)),"")</f>
        <v>42.06</v>
      </c>
      <c r="J25" s="3">
        <f t="shared" si="18"/>
        <v>47.94</v>
      </c>
      <c r="K25" s="3">
        <f t="shared" si="18"/>
        <v>30.26</v>
      </c>
      <c r="L25" s="3">
        <f t="shared" si="18"/>
        <v>9.91</v>
      </c>
      <c r="M25" s="3">
        <f t="shared" si="18"/>
        <v>6.22</v>
      </c>
      <c r="N25" s="3">
        <f t="shared" si="18"/>
        <v>266920.84000000003</v>
      </c>
      <c r="O25" s="3">
        <f t="shared" si="18"/>
        <v>1248245.48</v>
      </c>
      <c r="P25" s="3">
        <f t="shared" si="18"/>
        <v>2572561.5099999998</v>
      </c>
    </row>
    <row r="26" spans="1:16" ht="15.5" x14ac:dyDescent="0.35">
      <c r="C26" t="s">
        <v>49</v>
      </c>
      <c r="D26" s="4">
        <f>IFERROR(_xlfn.RRI(5,I25,D25),"")</f>
        <v>-0.48938129777655326</v>
      </c>
      <c r="E26" s="4">
        <f>IFERROR(_xlfn.RRI(5,J25,E25),"")</f>
        <v>-0.44257770471365365</v>
      </c>
      <c r="H26" s="4">
        <f t="shared" ref="H26:P26" si="19">IFERROR(_xlfn.RRI(5,M25,H25),"")</f>
        <v>-0.16137874735760804</v>
      </c>
      <c r="I26" s="4">
        <f t="shared" si="19"/>
        <v>-0.82642093003630812</v>
      </c>
      <c r="J26" s="4">
        <f t="shared" si="19"/>
        <v>-0.86911809562042386</v>
      </c>
      <c r="K26" s="4">
        <f t="shared" si="19"/>
        <v>-0.89669992633373496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50</v>
      </c>
      <c r="D27" s="3">
        <f>IFERROR(D4/D21,"")</f>
        <v>20.746466296296298</v>
      </c>
      <c r="E27" s="3">
        <f>IFERROR(E4/E21,"")</f>
        <v>34.954554246913581</v>
      </c>
      <c r="H27" s="3">
        <f t="shared" ref="H27:P27" si="20">IFERROR(H4/H21,"")</f>
        <v>111.40204108641976</v>
      </c>
      <c r="I27" s="3">
        <f t="shared" si="20"/>
        <v>212.22242602345679</v>
      </c>
      <c r="J27" s="3">
        <f t="shared" si="20"/>
        <v>209.43404306666667</v>
      </c>
      <c r="K27" s="3">
        <f t="shared" si="20"/>
        <v>190.72662684814816</v>
      </c>
      <c r="L27" s="3">
        <f t="shared" si="20"/>
        <v>127.56079502469136</v>
      </c>
      <c r="M27" s="3">
        <f t="shared" si="20"/>
        <v>91.620988817808225</v>
      </c>
      <c r="N27" s="3" t="str">
        <f t="shared" si="20"/>
        <v/>
      </c>
      <c r="O27" s="3" t="str">
        <f t="shared" si="20"/>
        <v/>
      </c>
      <c r="P27" s="3" t="str">
        <f t="shared" si="20"/>
        <v/>
      </c>
    </row>
    <row r="28" spans="1:16" ht="15.5" x14ac:dyDescent="0.35">
      <c r="C28" t="s">
        <v>51</v>
      </c>
      <c r="D28" s="4">
        <f>IFERROR(_xlfn.RRI(5,I27,D27),"")</f>
        <v>-0.37189742770092826</v>
      </c>
      <c r="E28" s="4">
        <f>IFERROR(_xlfn.RRI(5,J27,E27),"")</f>
        <v>-0.3009772692878212</v>
      </c>
      <c r="H28" s="4">
        <f t="shared" ref="H28:P28" si="21">IFERROR(_xlfn.RRI(5,M27,H27),"")</f>
        <v>3.9871402113146548E-2</v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52</v>
      </c>
      <c r="H29" s="4">
        <f t="shared" ref="H29:P29" si="22">IFERROR(((H25-I25)/I25)*100%,"")</f>
        <v>-0.93865905848787445</v>
      </c>
      <c r="I29" s="4">
        <f t="shared" si="22"/>
        <v>-0.12265331664580717</v>
      </c>
      <c r="J29" s="4">
        <f t="shared" si="22"/>
        <v>0.58426966292134819</v>
      </c>
      <c r="K29" s="4">
        <f t="shared" si="22"/>
        <v>2.0534813319878911</v>
      </c>
      <c r="L29" s="4">
        <f t="shared" si="22"/>
        <v>0.59324758842443737</v>
      </c>
      <c r="M29" s="4">
        <f t="shared" si="22"/>
        <v>-0.99997669721105342</v>
      </c>
      <c r="N29" s="4">
        <f t="shared" si="22"/>
        <v>-0.78616318322258205</v>
      </c>
      <c r="O29" s="4">
        <f t="shared" si="22"/>
        <v>-0.51478498175928933</v>
      </c>
      <c r="P29" s="4" t="str">
        <f t="shared" si="22"/>
        <v/>
      </c>
    </row>
    <row r="30" spans="1:16" ht="15.5" x14ac:dyDescent="0.35">
      <c r="C30" t="s">
        <v>53</v>
      </c>
      <c r="H30" s="4">
        <f t="shared" ref="H30:P30" si="23">IFERROR(((H27-I27)/I27)*100%,"")</f>
        <v>-0.47506942044802292</v>
      </c>
      <c r="I30" s="4">
        <f t="shared" si="23"/>
        <v>1.3313895467808558E-2</v>
      </c>
      <c r="J30" s="4">
        <f t="shared" si="23"/>
        <v>9.8084973910920692E-2</v>
      </c>
      <c r="K30" s="4">
        <f t="shared" si="23"/>
        <v>0.49518217420352451</v>
      </c>
      <c r="L30" s="4">
        <f t="shared" si="23"/>
        <v>0.39226608084694203</v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  <c r="P30" s="4" t="str">
        <f t="shared" si="23"/>
        <v/>
      </c>
    </row>
    <row r="32" spans="1:16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262.77</v>
      </c>
      <c r="E32" s="3">
        <f>IFERROR(INDEX(E51:E500,MATCH($A$32,$C$51:$C$500,0)),"")</f>
        <v>261.31</v>
      </c>
      <c r="H32" s="3">
        <f>IFERROR(INDEX(D32:G32,COUNT(D32:G32)),"")</f>
        <v>261.31</v>
      </c>
      <c r="I32" s="3">
        <f t="shared" ref="I32:P32" si="24">IFERROR(INDEX(I51:I500,MATCH($C$32,$C$51:$C$500,0)),"")</f>
        <v>258.73</v>
      </c>
      <c r="J32" s="3">
        <f t="shared" si="24"/>
        <v>215.98</v>
      </c>
      <c r="K32" s="3">
        <f t="shared" si="24"/>
        <v>167.86</v>
      </c>
      <c r="L32" s="3">
        <f t="shared" si="24"/>
        <v>137.44999999999999</v>
      </c>
      <c r="M32" s="3">
        <f t="shared" si="24"/>
        <v>122.31</v>
      </c>
      <c r="N32" s="3">
        <f t="shared" si="24"/>
        <v>1881006.2</v>
      </c>
      <c r="O32" s="3">
        <f t="shared" si="24"/>
        <v>15780091.560000001</v>
      </c>
      <c r="P32" s="3">
        <f t="shared" si="24"/>
        <v>17588587.84</v>
      </c>
    </row>
    <row r="33" spans="1:16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0.59</v>
      </c>
      <c r="E33" s="3">
        <f>IFERROR(INDEX(E51:E500,MATCH($A$33,$C$51:$C$500,0)),"")</f>
        <v>0.95</v>
      </c>
      <c r="H33" s="3">
        <f>IFERROR(INDEX(D33:G33,COUNT(D33:G33)),"")</f>
        <v>0.95</v>
      </c>
      <c r="I33" s="3">
        <f t="shared" ref="I33:P33" si="25">IFERROR(INDEX(I51:I500,MATCH($C$33,$C$51:$C$500,0)),"")</f>
        <v>1.05</v>
      </c>
      <c r="J33" s="3">
        <f t="shared" si="25"/>
        <v>1.04</v>
      </c>
      <c r="K33" s="3">
        <f t="shared" si="25"/>
        <v>1.61</v>
      </c>
      <c r="L33" s="3">
        <f t="shared" si="25"/>
        <v>1.35</v>
      </c>
      <c r="M33" s="3">
        <f t="shared" si="25"/>
        <v>1.03</v>
      </c>
      <c r="N33" s="3">
        <f t="shared" si="25"/>
        <v>0</v>
      </c>
      <c r="O33" s="3">
        <f t="shared" si="25"/>
        <v>0</v>
      </c>
      <c r="P33" s="3">
        <f t="shared" si="25"/>
        <v>0</v>
      </c>
    </row>
    <row r="34" spans="1:16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105.48</v>
      </c>
      <c r="E34" s="3">
        <f>IFERROR(INDEX(E51:E500,MATCH($A$34,$C$51:$C$500,0)),"")</f>
        <v>96.12</v>
      </c>
      <c r="H34" s="3">
        <f>IFERROR(INDEX(D34:G34,COUNT(D34:G34)),"")</f>
        <v>96.12</v>
      </c>
      <c r="I34" s="3">
        <f t="shared" ref="I34:P34" si="26">IFERROR(INDEX(I51:I500,MATCH($C$34,$C$51:$C$500,0)),"")</f>
        <v>6.47</v>
      </c>
      <c r="J34" s="3">
        <f t="shared" si="26"/>
        <v>4.67</v>
      </c>
      <c r="K34" s="3">
        <f t="shared" si="26"/>
        <v>8.92</v>
      </c>
      <c r="L34" s="3">
        <f t="shared" si="26"/>
        <v>18.77</v>
      </c>
      <c r="M34" s="3">
        <f t="shared" si="26"/>
        <v>20.260000000000002</v>
      </c>
      <c r="N34" s="3">
        <f t="shared" si="26"/>
        <v>0</v>
      </c>
      <c r="O34" s="3">
        <f t="shared" si="26"/>
        <v>0</v>
      </c>
      <c r="P34" s="3">
        <f t="shared" si="26"/>
        <v>0</v>
      </c>
    </row>
    <row r="35" spans="1:16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7.39</v>
      </c>
      <c r="E35" s="3">
        <f>IFERROR(INDEX(E51:E500,MATCH($A$35,$C$51:$C$500,0)),"")</f>
        <v>7.06</v>
      </c>
      <c r="H35" s="3">
        <f>IFERROR(INDEX(D35:G35,COUNT(D35:G35)),"")</f>
        <v>7.06</v>
      </c>
      <c r="I35" s="3">
        <f t="shared" ref="I35:P35" si="27">IFERROR(INDEX(I51:I500,MATCH($C$35,$C$51:$C$500,0)),"")</f>
        <v>1.28</v>
      </c>
      <c r="J35" s="3">
        <f t="shared" si="27"/>
        <v>1.06</v>
      </c>
      <c r="K35" s="3">
        <f t="shared" si="27"/>
        <v>1.41</v>
      </c>
      <c r="L35" s="3">
        <f t="shared" si="27"/>
        <v>1.45</v>
      </c>
      <c r="M35" s="3">
        <f t="shared" si="27"/>
        <v>1.38</v>
      </c>
      <c r="N35" s="3">
        <f t="shared" si="27"/>
        <v>0</v>
      </c>
      <c r="O35" s="3">
        <f t="shared" si="27"/>
        <v>0</v>
      </c>
      <c r="P35" s="3">
        <f t="shared" si="27"/>
        <v>0</v>
      </c>
    </row>
    <row r="36" spans="1:16" ht="15.5" x14ac:dyDescent="0.35">
      <c r="B36" t="s">
        <v>66</v>
      </c>
      <c r="C36" t="s">
        <v>67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P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</row>
    <row r="37" spans="1:16" ht="15.5" x14ac:dyDescent="0.35">
      <c r="B37" t="s">
        <v>68</v>
      </c>
      <c r="C37" t="s">
        <v>69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P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</row>
    <row r="50" spans="2:16" ht="15.5" x14ac:dyDescent="0.35">
      <c r="D50" t="s">
        <v>70</v>
      </c>
      <c r="E50" t="s">
        <v>243</v>
      </c>
      <c r="F50" t="s">
        <v>71</v>
      </c>
      <c r="G50" t="s">
        <v>244</v>
      </c>
      <c r="H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</row>
    <row r="51" spans="2:16" ht="15.5" x14ac:dyDescent="0.35">
      <c r="B51" t="s">
        <v>75</v>
      </c>
      <c r="C51" t="s">
        <v>6</v>
      </c>
      <c r="D51" s="5">
        <v>16804637700</v>
      </c>
      <c r="E51" s="5">
        <v>28313188940</v>
      </c>
      <c r="F51" s="5">
        <v>35018840120</v>
      </c>
      <c r="G51" s="5">
        <v>53444789316</v>
      </c>
      <c r="I51" s="5">
        <v>171900165079</v>
      </c>
      <c r="J51" s="5">
        <v>169641574884</v>
      </c>
      <c r="K51" s="5">
        <v>154488567747</v>
      </c>
      <c r="L51" s="5">
        <v>103324243970</v>
      </c>
      <c r="M51" s="5">
        <v>66883321837</v>
      </c>
      <c r="N51" s="5">
        <v>59987664702</v>
      </c>
      <c r="O51" s="5">
        <v>62888821440</v>
      </c>
      <c r="P51" s="5">
        <v>48846018495</v>
      </c>
    </row>
    <row r="52" spans="2:16" ht="15.5" x14ac:dyDescent="0.35">
      <c r="C52" t="s">
        <v>76</v>
      </c>
      <c r="D52" s="5">
        <v>721868473</v>
      </c>
      <c r="E52" s="5">
        <v>-2427365145</v>
      </c>
      <c r="F52" s="5">
        <v>-10376079211</v>
      </c>
      <c r="G52" s="5">
        <v>-4862009573</v>
      </c>
      <c r="I52" s="5">
        <v>-19751132799</v>
      </c>
      <c r="J52" s="5">
        <v>-26318787015</v>
      </c>
      <c r="K52" s="5">
        <v>-32398388370</v>
      </c>
      <c r="L52" s="5">
        <v>-11795471638</v>
      </c>
      <c r="M52" s="5">
        <v>-6095094716</v>
      </c>
      <c r="N52" s="5">
        <v>-5864217779</v>
      </c>
      <c r="O52" s="5">
        <v>-10711182685</v>
      </c>
      <c r="P52" s="5">
        <v>-7950543483</v>
      </c>
    </row>
    <row r="53" spans="2:16" ht="15.5" x14ac:dyDescent="0.35">
      <c r="C53" t="s">
        <v>77</v>
      </c>
      <c r="D53" s="5">
        <v>17526506173</v>
      </c>
      <c r="E53" s="5">
        <v>25885823795</v>
      </c>
      <c r="F53" s="5">
        <v>24642760909</v>
      </c>
      <c r="G53" s="5">
        <v>48582779743</v>
      </c>
      <c r="I53" s="5">
        <v>152149032280</v>
      </c>
      <c r="J53" s="5">
        <v>143322787869</v>
      </c>
      <c r="K53" s="5">
        <v>122090179377</v>
      </c>
      <c r="L53" s="5">
        <v>91528772332</v>
      </c>
      <c r="M53" s="5">
        <v>60788227121</v>
      </c>
      <c r="N53" s="5">
        <v>54123446923</v>
      </c>
      <c r="O53" s="5">
        <v>52177638755</v>
      </c>
      <c r="P53" s="5">
        <v>40895475012</v>
      </c>
    </row>
    <row r="54" spans="2:16" ht="15.5" x14ac:dyDescent="0.35">
      <c r="C54" t="s">
        <v>78</v>
      </c>
      <c r="D54" s="5">
        <v>-22995214157</v>
      </c>
      <c r="E54" s="5">
        <v>-25009399512</v>
      </c>
      <c r="F54" s="5">
        <v>-21891516222</v>
      </c>
      <c r="G54" s="5">
        <v>-35829138018</v>
      </c>
      <c r="I54" s="5">
        <v>-110534553604</v>
      </c>
      <c r="J54" s="5">
        <v>-96376406331</v>
      </c>
      <c r="K54" s="5">
        <v>-83477399828</v>
      </c>
      <c r="L54" s="5">
        <v>-78320518416</v>
      </c>
      <c r="M54" s="5">
        <v>-51836224058</v>
      </c>
      <c r="N54" s="5">
        <v>-43866265054</v>
      </c>
      <c r="O54" s="5">
        <v>-44832905558</v>
      </c>
      <c r="P54" s="5">
        <v>-36575430051</v>
      </c>
    </row>
    <row r="55" spans="2:16" ht="15.5" x14ac:dyDescent="0.35">
      <c r="C55" t="s">
        <v>245</v>
      </c>
      <c r="D55" s="5">
        <v>-3162514852</v>
      </c>
      <c r="E55" s="5">
        <v>-1882938421</v>
      </c>
      <c r="F55" s="5">
        <v>-8514271488</v>
      </c>
      <c r="G55" s="5">
        <v>-5378053112</v>
      </c>
      <c r="I55" s="5">
        <v>-25265905147</v>
      </c>
      <c r="J55" s="5">
        <v>-28678889209</v>
      </c>
      <c r="K55" s="5">
        <v>-25633169773</v>
      </c>
      <c r="L55" s="5">
        <v>-7486401366</v>
      </c>
      <c r="M55" s="5">
        <v>-3731625801</v>
      </c>
      <c r="N55" s="5">
        <v>-9131447806</v>
      </c>
      <c r="O55" s="5">
        <v>-11266032116</v>
      </c>
      <c r="P55" s="5">
        <v>-10959658040</v>
      </c>
    </row>
    <row r="56" spans="2:16" ht="15.5" x14ac:dyDescent="0.35">
      <c r="C56" t="s">
        <v>246</v>
      </c>
      <c r="D56" s="5">
        <v>-19832699305</v>
      </c>
      <c r="E56" s="5">
        <v>-23126461091</v>
      </c>
      <c r="F56" s="5">
        <v>-13377244734</v>
      </c>
      <c r="G56" s="5">
        <v>-30451084906</v>
      </c>
      <c r="I56" s="5">
        <v>-85268648457</v>
      </c>
      <c r="J56" s="5">
        <v>-67697517122</v>
      </c>
      <c r="K56" s="5">
        <v>-57844230055</v>
      </c>
      <c r="L56" s="5">
        <v>-70834117050</v>
      </c>
      <c r="M56" s="5">
        <v>-48104598257</v>
      </c>
      <c r="N56" s="5">
        <v>-34734817248</v>
      </c>
      <c r="O56" s="5">
        <v>-33566873442</v>
      </c>
      <c r="P56" s="5">
        <v>-25615772011</v>
      </c>
    </row>
    <row r="57" spans="2:16" ht="15.5" x14ac:dyDescent="0.35">
      <c r="C57" t="s">
        <v>80</v>
      </c>
      <c r="D57" s="5">
        <v>-5468707984</v>
      </c>
      <c r="E57" s="5">
        <v>876424283</v>
      </c>
      <c r="F57" s="5">
        <v>2751244687</v>
      </c>
      <c r="G57" s="5">
        <v>12753641725</v>
      </c>
      <c r="I57" s="5">
        <v>41614478676</v>
      </c>
      <c r="J57" s="5">
        <v>46946381538</v>
      </c>
      <c r="K57" s="5">
        <v>38612779549</v>
      </c>
      <c r="L57" s="5">
        <v>13208253916</v>
      </c>
      <c r="M57" s="5">
        <v>8952003063</v>
      </c>
      <c r="N57" s="5">
        <v>10257181869</v>
      </c>
      <c r="O57" s="5">
        <v>7344733197</v>
      </c>
      <c r="P57" s="5">
        <v>4320044961</v>
      </c>
    </row>
    <row r="58" spans="2:16" ht="15.5" x14ac:dyDescent="0.35">
      <c r="C58" t="s">
        <v>81</v>
      </c>
      <c r="D58" s="5">
        <v>7389691183</v>
      </c>
      <c r="E58" s="5">
        <v>1864261402</v>
      </c>
      <c r="F58" s="5">
        <v>-339666054</v>
      </c>
      <c r="G58" s="5">
        <v>2232850846</v>
      </c>
      <c r="I58" s="5">
        <v>3061766927</v>
      </c>
      <c r="J58" s="5">
        <v>4327456247</v>
      </c>
      <c r="K58" s="5">
        <v>-6422509619</v>
      </c>
      <c r="L58" s="5">
        <v>-1465368763</v>
      </c>
      <c r="M58" s="5">
        <v>-1867976600</v>
      </c>
      <c r="N58" s="5">
        <v>-565892290</v>
      </c>
      <c r="O58" s="5">
        <v>-2896077668</v>
      </c>
      <c r="P58" s="5">
        <v>16693244</v>
      </c>
    </row>
    <row r="59" spans="2:16" ht="15.5" x14ac:dyDescent="0.35">
      <c r="C59" t="s">
        <v>27</v>
      </c>
      <c r="M59" s="5">
        <v>-606118948</v>
      </c>
      <c r="N59" s="5">
        <v>-329476412</v>
      </c>
    </row>
    <row r="60" spans="2:16" ht="15.5" x14ac:dyDescent="0.35">
      <c r="C60" t="s">
        <v>142</v>
      </c>
      <c r="D60" s="5">
        <v>156821682</v>
      </c>
      <c r="E60" s="5">
        <v>-5300124</v>
      </c>
      <c r="F60" s="5">
        <v>129630726</v>
      </c>
      <c r="G60" s="5">
        <v>184874355</v>
      </c>
      <c r="I60" s="5">
        <v>585326313</v>
      </c>
      <c r="J60" s="5">
        <v>479942300</v>
      </c>
      <c r="K60" s="5">
        <v>217477120</v>
      </c>
      <c r="L60" s="5">
        <v>25991535</v>
      </c>
    </row>
    <row r="61" spans="2:16" ht="15.5" x14ac:dyDescent="0.35">
      <c r="C61" t="s">
        <v>83</v>
      </c>
      <c r="D61" s="5">
        <v>7232869501</v>
      </c>
      <c r="E61" s="5">
        <v>1869561526</v>
      </c>
      <c r="F61" s="5">
        <v>-469296780</v>
      </c>
      <c r="G61" s="5">
        <v>2047976491</v>
      </c>
      <c r="I61" s="5">
        <v>2476440614</v>
      </c>
      <c r="J61" s="5">
        <v>3847513947</v>
      </c>
      <c r="K61" s="5">
        <v>-6639986739</v>
      </c>
      <c r="L61" s="5">
        <v>-1491360298</v>
      </c>
      <c r="M61" s="5">
        <v>-1261857652</v>
      </c>
      <c r="N61" s="5">
        <v>-236415878</v>
      </c>
      <c r="O61" s="5">
        <v>-2896077668</v>
      </c>
      <c r="P61" s="5">
        <v>16693244</v>
      </c>
    </row>
    <row r="62" spans="2:16" ht="15.5" x14ac:dyDescent="0.35">
      <c r="C62" t="s">
        <v>84</v>
      </c>
      <c r="D62" s="5">
        <v>7389691183</v>
      </c>
      <c r="E62" s="5">
        <v>1864261402</v>
      </c>
      <c r="F62" s="5">
        <v>-339666054</v>
      </c>
      <c r="G62" s="5">
        <v>2232850846</v>
      </c>
      <c r="I62" s="5">
        <v>3061766927</v>
      </c>
      <c r="J62" s="5">
        <v>4327456247</v>
      </c>
      <c r="K62" s="5">
        <v>-6422509619</v>
      </c>
      <c r="L62" s="5">
        <v>-1465368763</v>
      </c>
      <c r="M62" s="5">
        <v>-1867976600</v>
      </c>
      <c r="N62" s="5">
        <v>-565892290</v>
      </c>
      <c r="O62" s="5">
        <v>-2896077668</v>
      </c>
      <c r="P62" s="5">
        <v>16693244</v>
      </c>
    </row>
    <row r="63" spans="2:16" ht="15.5" x14ac:dyDescent="0.35">
      <c r="C63" t="s">
        <v>29</v>
      </c>
      <c r="D63" s="5">
        <v>1920983199</v>
      </c>
      <c r="E63" s="5">
        <v>2740685685</v>
      </c>
      <c r="F63" s="5">
        <v>2411578633</v>
      </c>
      <c r="G63" s="5">
        <v>14986492571</v>
      </c>
      <c r="I63" s="5">
        <v>44676245603</v>
      </c>
      <c r="J63" s="5">
        <v>51273837785</v>
      </c>
      <c r="K63" s="5">
        <v>32190269930</v>
      </c>
      <c r="L63" s="5">
        <v>11742885153</v>
      </c>
      <c r="M63" s="5">
        <v>7084026463</v>
      </c>
      <c r="N63" s="5">
        <v>9691289579</v>
      </c>
      <c r="O63" s="5">
        <v>4448655529</v>
      </c>
      <c r="P63" s="5">
        <v>4336738205</v>
      </c>
    </row>
    <row r="64" spans="2:16" ht="15.5" x14ac:dyDescent="0.35">
      <c r="C64" t="s">
        <v>28</v>
      </c>
      <c r="D64" s="5">
        <v>-743497409</v>
      </c>
      <c r="E64" s="5">
        <v>-663008769</v>
      </c>
      <c r="F64" s="5">
        <v>-1632431926</v>
      </c>
      <c r="G64" s="5">
        <v>-3227454273</v>
      </c>
      <c r="I64" s="5">
        <v>-10777734287</v>
      </c>
      <c r="J64" s="5">
        <v>-12637511953</v>
      </c>
      <c r="K64" s="5">
        <v>-7804208661</v>
      </c>
      <c r="L64" s="5">
        <v>-3753504980</v>
      </c>
      <c r="M64" s="5">
        <v>-2534583144</v>
      </c>
      <c r="N64" s="5">
        <v>-2404350575</v>
      </c>
      <c r="O64" s="5">
        <v>-1952164570</v>
      </c>
      <c r="P64" s="5">
        <v>808384814</v>
      </c>
    </row>
    <row r="65" spans="2:16" ht="15.5" x14ac:dyDescent="0.35">
      <c r="C65" t="s">
        <v>85</v>
      </c>
      <c r="D65" s="5">
        <v>-422616260</v>
      </c>
      <c r="E65" s="5">
        <v>-602950700</v>
      </c>
      <c r="F65" s="5">
        <v>-1532888280</v>
      </c>
      <c r="G65" s="5">
        <v>-3297028240</v>
      </c>
      <c r="I65" s="5">
        <v>-10831114800</v>
      </c>
      <c r="J65" s="5">
        <v>-12476115080</v>
      </c>
      <c r="K65" s="5">
        <v>-8773644220</v>
      </c>
      <c r="L65" s="5">
        <v>-4476045860</v>
      </c>
      <c r="M65" s="5">
        <v>-2961230580</v>
      </c>
      <c r="N65" s="5">
        <v>-2540296229</v>
      </c>
      <c r="O65" s="5">
        <v>-2018204750</v>
      </c>
      <c r="P65" s="5">
        <v>-1590401365</v>
      </c>
    </row>
    <row r="66" spans="2:16" ht="15.5" x14ac:dyDescent="0.35">
      <c r="C66" t="s">
        <v>87</v>
      </c>
      <c r="D66" s="5">
        <v>-320881149</v>
      </c>
      <c r="E66" s="5">
        <v>-60058069</v>
      </c>
      <c r="F66" s="5">
        <v>-99543646</v>
      </c>
      <c r="G66" s="5">
        <v>69573967</v>
      </c>
      <c r="I66" s="5">
        <v>53380513</v>
      </c>
      <c r="J66" s="5">
        <v>-161396873</v>
      </c>
      <c r="K66" s="5">
        <v>969435559</v>
      </c>
      <c r="L66" s="5">
        <v>722540880</v>
      </c>
      <c r="M66" s="5">
        <v>426647436</v>
      </c>
      <c r="N66" s="5">
        <v>135945654</v>
      </c>
      <c r="O66" s="5">
        <v>66040180</v>
      </c>
      <c r="P66" s="5">
        <v>2398786179</v>
      </c>
    </row>
    <row r="67" spans="2:16" ht="15.5" x14ac:dyDescent="0.35">
      <c r="C67" t="s">
        <v>88</v>
      </c>
      <c r="D67" s="5">
        <v>-743497409</v>
      </c>
      <c r="E67" s="5">
        <v>-663008769</v>
      </c>
      <c r="F67" s="5">
        <v>-1632431926</v>
      </c>
      <c r="G67" s="5">
        <v>-3227454273</v>
      </c>
      <c r="I67" s="5">
        <v>-10777734287</v>
      </c>
      <c r="J67" s="5">
        <v>-12637511953</v>
      </c>
      <c r="K67" s="5">
        <v>-7804208661</v>
      </c>
      <c r="L67" s="5">
        <v>-3753504980</v>
      </c>
      <c r="M67" s="5">
        <v>-2534583144</v>
      </c>
      <c r="N67" s="5">
        <v>-2404350575</v>
      </c>
      <c r="O67" s="5">
        <v>-1952164570</v>
      </c>
      <c r="P67" s="5">
        <v>808384814</v>
      </c>
    </row>
    <row r="68" spans="2:16" ht="15.5" x14ac:dyDescent="0.35">
      <c r="C68" t="s">
        <v>89</v>
      </c>
      <c r="D68" s="5">
        <v>1177485790</v>
      </c>
      <c r="E68" s="5">
        <v>2077676916</v>
      </c>
      <c r="F68" s="5">
        <v>779146707</v>
      </c>
      <c r="G68" s="5">
        <v>11759038298</v>
      </c>
      <c r="I68" s="5">
        <v>33898511316</v>
      </c>
      <c r="J68" s="5">
        <v>38636325832</v>
      </c>
      <c r="K68" s="5">
        <v>24386061269</v>
      </c>
      <c r="L68" s="5">
        <v>7989380173</v>
      </c>
      <c r="M68" s="5">
        <v>4549443319</v>
      </c>
      <c r="N68" s="5">
        <v>7286939004</v>
      </c>
      <c r="O68" s="5">
        <v>2496490959</v>
      </c>
      <c r="P68" s="5">
        <v>5145123019</v>
      </c>
    </row>
    <row r="69" spans="2:16" ht="15.5" x14ac:dyDescent="0.35">
      <c r="C69" t="s">
        <v>90</v>
      </c>
      <c r="F69" s="5">
        <v>559735820</v>
      </c>
      <c r="I69" s="5">
        <v>559735820</v>
      </c>
      <c r="J69" s="5">
        <v>144481763</v>
      </c>
      <c r="K69" s="5">
        <v>122760132</v>
      </c>
      <c r="L69" s="5">
        <v>-111493694</v>
      </c>
      <c r="M69" s="5">
        <v>1576893974</v>
      </c>
      <c r="N69" s="5">
        <v>16598631835</v>
      </c>
      <c r="O69" s="5">
        <v>1633869157</v>
      </c>
      <c r="P69" s="5">
        <v>2412691774</v>
      </c>
    </row>
    <row r="70" spans="2:16" ht="15.5" x14ac:dyDescent="0.35">
      <c r="C70" t="s">
        <v>91</v>
      </c>
      <c r="D70" s="5">
        <v>1177485790</v>
      </c>
      <c r="E70" s="5">
        <v>2077676916</v>
      </c>
      <c r="F70" s="5">
        <v>1338882527</v>
      </c>
      <c r="G70" s="5">
        <v>11759038298</v>
      </c>
      <c r="I70" s="5">
        <v>34458247136</v>
      </c>
      <c r="J70" s="5">
        <v>38780807595</v>
      </c>
      <c r="K70" s="5">
        <v>24508821401</v>
      </c>
      <c r="L70" s="5">
        <v>7877886479</v>
      </c>
      <c r="M70" s="5">
        <v>6126337293</v>
      </c>
      <c r="N70" s="5">
        <v>23885570839</v>
      </c>
      <c r="O70" s="5">
        <v>4130360116</v>
      </c>
      <c r="P70" s="5">
        <v>7557814793</v>
      </c>
    </row>
    <row r="71" spans="2:16" ht="15.5" x14ac:dyDescent="0.35">
      <c r="C71" t="s">
        <v>92</v>
      </c>
      <c r="D71" s="5">
        <v>1177485790</v>
      </c>
      <c r="E71" s="5">
        <v>2077676916</v>
      </c>
      <c r="F71" s="5">
        <v>779146707</v>
      </c>
      <c r="G71" s="5">
        <v>11759038299</v>
      </c>
      <c r="I71" s="5">
        <v>33898511317</v>
      </c>
      <c r="J71" s="5">
        <v>38636325832</v>
      </c>
      <c r="K71" s="5">
        <v>24386061269</v>
      </c>
      <c r="L71" s="5">
        <v>7989380174</v>
      </c>
      <c r="M71" s="5">
        <v>4549443319</v>
      </c>
      <c r="N71" s="5">
        <v>7286939004</v>
      </c>
      <c r="O71" s="5">
        <v>2496490959</v>
      </c>
      <c r="P71" s="5">
        <v>5145123019</v>
      </c>
    </row>
    <row r="72" spans="2:16" ht="15.5" x14ac:dyDescent="0.35">
      <c r="C72" t="s">
        <v>8</v>
      </c>
      <c r="D72" s="5">
        <v>1177485790</v>
      </c>
      <c r="E72" s="5">
        <v>2077676916</v>
      </c>
      <c r="F72" s="5">
        <v>1338882527</v>
      </c>
      <c r="G72" s="5">
        <v>11759038299</v>
      </c>
      <c r="I72" s="5">
        <v>34458247137</v>
      </c>
      <c r="J72" s="5">
        <v>38780807595</v>
      </c>
      <c r="K72" s="5">
        <v>24508821401</v>
      </c>
      <c r="L72" s="5">
        <v>7877886480</v>
      </c>
      <c r="M72" s="5">
        <v>6126337293</v>
      </c>
      <c r="N72" s="5">
        <v>23885570839</v>
      </c>
      <c r="O72" s="5">
        <v>4130360116</v>
      </c>
      <c r="P72" s="5">
        <v>7557814793</v>
      </c>
    </row>
    <row r="73" spans="2:16" ht="15.5" x14ac:dyDescent="0.35">
      <c r="C73" t="s">
        <v>93</v>
      </c>
    </row>
    <row r="74" spans="2:16" ht="15.5" x14ac:dyDescent="0.35">
      <c r="C74" t="s">
        <v>94</v>
      </c>
      <c r="D74" s="5">
        <v>1177485790</v>
      </c>
      <c r="E74" s="5">
        <v>2077676916</v>
      </c>
      <c r="F74" s="5">
        <v>779146707</v>
      </c>
      <c r="G74" s="5">
        <v>11759038299</v>
      </c>
      <c r="I74" s="5">
        <v>33898511317</v>
      </c>
      <c r="J74" s="5">
        <v>38636325832</v>
      </c>
      <c r="K74" s="5">
        <v>24386061269</v>
      </c>
      <c r="L74" s="5">
        <v>7989380174</v>
      </c>
      <c r="M74" s="5">
        <v>4549443319</v>
      </c>
      <c r="N74" s="5">
        <v>7286939004</v>
      </c>
      <c r="O74" s="5">
        <v>2496490959</v>
      </c>
      <c r="P74" s="5">
        <v>5145123019</v>
      </c>
    </row>
    <row r="75" spans="2:16" ht="15.5" x14ac:dyDescent="0.35">
      <c r="C75" t="s">
        <v>95</v>
      </c>
      <c r="D75" s="5">
        <v>1177485790</v>
      </c>
      <c r="E75" s="5">
        <v>2077676916</v>
      </c>
      <c r="F75" s="5">
        <v>1338882527</v>
      </c>
      <c r="G75" s="5">
        <v>11759038299</v>
      </c>
      <c r="I75" s="5">
        <v>34458247137</v>
      </c>
      <c r="J75" s="5">
        <v>38780807595</v>
      </c>
      <c r="K75" s="5">
        <v>24508821401</v>
      </c>
      <c r="L75" s="5">
        <v>7877886480</v>
      </c>
      <c r="M75" s="5">
        <v>6126337293</v>
      </c>
      <c r="N75" s="5">
        <v>23885570839</v>
      </c>
      <c r="O75" s="5">
        <v>4130360116</v>
      </c>
      <c r="P75" s="5">
        <v>7557814793</v>
      </c>
    </row>
    <row r="76" spans="2:16" ht="15.5" x14ac:dyDescent="0.35">
      <c r="C76" t="s">
        <v>96</v>
      </c>
      <c r="D76" s="5">
        <v>1177485790</v>
      </c>
      <c r="E76" s="5">
        <v>2077676916</v>
      </c>
      <c r="F76" s="5">
        <v>1338882527</v>
      </c>
      <c r="G76" s="5">
        <v>11759038299</v>
      </c>
      <c r="I76" s="5">
        <v>34458247137</v>
      </c>
      <c r="J76" s="5">
        <v>38780807595</v>
      </c>
      <c r="K76" s="5">
        <v>24508821401</v>
      </c>
      <c r="L76" s="5">
        <v>7877886480</v>
      </c>
      <c r="M76" s="5">
        <v>6126337293</v>
      </c>
      <c r="N76" s="5">
        <v>23885570839</v>
      </c>
      <c r="O76" s="5">
        <v>4130360116</v>
      </c>
      <c r="P76" s="5">
        <v>7557814793</v>
      </c>
    </row>
    <row r="78" spans="2:16" ht="15.5" x14ac:dyDescent="0.35">
      <c r="B78" t="s">
        <v>97</v>
      </c>
      <c r="C78" t="s">
        <v>98</v>
      </c>
    </row>
    <row r="79" spans="2:16" ht="15.5" x14ac:dyDescent="0.35">
      <c r="C79" t="s">
        <v>99</v>
      </c>
    </row>
    <row r="80" spans="2:16" ht="15.5" x14ac:dyDescent="0.35">
      <c r="C80" t="s">
        <v>20</v>
      </c>
      <c r="D80" s="5">
        <v>100758276241</v>
      </c>
      <c r="E80" s="5">
        <v>93147392517</v>
      </c>
      <c r="F80" s="5">
        <v>121040268284</v>
      </c>
      <c r="G80" s="5">
        <v>138109261810</v>
      </c>
      <c r="I80" s="5">
        <v>121040268284</v>
      </c>
      <c r="J80" s="5">
        <v>104470697484</v>
      </c>
      <c r="K80" s="5">
        <v>77560911681</v>
      </c>
      <c r="L80" s="5">
        <v>44755704602</v>
      </c>
      <c r="M80" s="5">
        <v>28275731858</v>
      </c>
      <c r="N80" s="5">
        <v>9219113689</v>
      </c>
      <c r="O80" s="5">
        <v>24382382067</v>
      </c>
      <c r="P80" s="5">
        <v>12141051706</v>
      </c>
    </row>
    <row r="81" spans="3:16" ht="15.5" x14ac:dyDescent="0.35">
      <c r="C81" t="s">
        <v>100</v>
      </c>
      <c r="D81" s="5">
        <v>29181415803</v>
      </c>
      <c r="E81" s="5">
        <v>49324996430</v>
      </c>
      <c r="F81" s="5">
        <v>41855161086</v>
      </c>
      <c r="G81" s="5">
        <v>46697702651</v>
      </c>
      <c r="I81" s="5">
        <v>41855161086</v>
      </c>
      <c r="J81" s="5">
        <v>52475272175</v>
      </c>
      <c r="K81" s="5">
        <v>44300470740</v>
      </c>
      <c r="L81" s="5">
        <v>38403514003</v>
      </c>
      <c r="M81" s="5">
        <v>24271969997</v>
      </c>
      <c r="N81" s="5">
        <v>25866022259</v>
      </c>
      <c r="O81" s="5">
        <v>11809608093</v>
      </c>
      <c r="P81" s="5">
        <v>14357590108</v>
      </c>
    </row>
    <row r="82" spans="3:16" ht="15.5" x14ac:dyDescent="0.35">
      <c r="C82" t="s">
        <v>102</v>
      </c>
      <c r="P82" s="5">
        <v>5671700237</v>
      </c>
    </row>
    <row r="83" spans="3:16" ht="15.5" x14ac:dyDescent="0.35">
      <c r="C83" t="s">
        <v>250</v>
      </c>
      <c r="O83" s="5">
        <v>130000000</v>
      </c>
      <c r="P83" s="5">
        <v>100000000</v>
      </c>
    </row>
    <row r="84" spans="3:16" ht="15.5" x14ac:dyDescent="0.35">
      <c r="C84" t="s">
        <v>252</v>
      </c>
      <c r="P84" s="5">
        <v>5671700237</v>
      </c>
    </row>
    <row r="85" spans="3:16" ht="15.5" x14ac:dyDescent="0.35">
      <c r="C85" t="s">
        <v>103</v>
      </c>
      <c r="D85" s="5">
        <v>7081554262</v>
      </c>
      <c r="E85" s="5">
        <v>4508047210</v>
      </c>
      <c r="F85" s="5">
        <v>4775074290</v>
      </c>
      <c r="G85" s="5">
        <v>11898804410</v>
      </c>
      <c r="I85" s="5">
        <v>4775074290</v>
      </c>
      <c r="J85" s="5">
        <v>11106918087</v>
      </c>
      <c r="K85" s="5">
        <v>18448262984</v>
      </c>
      <c r="L85" s="5">
        <v>17523035451</v>
      </c>
      <c r="M85" s="5">
        <v>16529397005</v>
      </c>
      <c r="N85" s="5">
        <v>622212158</v>
      </c>
      <c r="O85" s="5">
        <v>1221385562</v>
      </c>
      <c r="P85" s="5">
        <v>3690115167</v>
      </c>
    </row>
    <row r="86" spans="3:16" ht="15.5" x14ac:dyDescent="0.35">
      <c r="C86" t="s">
        <v>83</v>
      </c>
      <c r="D86" s="5">
        <v>22937570762</v>
      </c>
      <c r="E86" s="5">
        <v>22937570762</v>
      </c>
      <c r="F86" s="5">
        <v>22937570762</v>
      </c>
      <c r="G86" s="5">
        <v>22377834942</v>
      </c>
      <c r="I86" s="5">
        <v>22937570762</v>
      </c>
      <c r="J86" s="5">
        <v>22377834942</v>
      </c>
      <c r="K86" s="5">
        <v>22233353179</v>
      </c>
      <c r="L86" s="5">
        <v>22110593046</v>
      </c>
      <c r="M86" s="5">
        <v>22222086740</v>
      </c>
      <c r="N86" s="5">
        <v>20645192766</v>
      </c>
      <c r="O86" s="5">
        <v>4046560932</v>
      </c>
      <c r="P86" s="5">
        <v>2412691775</v>
      </c>
    </row>
    <row r="87" spans="3:16" ht="15.5" x14ac:dyDescent="0.35">
      <c r="C87" t="s">
        <v>104</v>
      </c>
      <c r="D87" s="5">
        <v>189021595027</v>
      </c>
      <c r="E87" s="5">
        <v>187540221766</v>
      </c>
      <c r="F87" s="5">
        <v>191996886075</v>
      </c>
      <c r="G87" s="5">
        <v>204104726531</v>
      </c>
      <c r="I87" s="5">
        <v>191996886075</v>
      </c>
      <c r="J87" s="5">
        <v>168165562746</v>
      </c>
      <c r="K87" s="5">
        <v>140618013445</v>
      </c>
      <c r="L87" s="5">
        <v>100967530346</v>
      </c>
      <c r="M87" s="5">
        <v>70955134302</v>
      </c>
      <c r="N87" s="5">
        <v>39800337068</v>
      </c>
      <c r="O87" s="5">
        <v>40849281400</v>
      </c>
      <c r="P87" s="5">
        <v>33369429931</v>
      </c>
    </row>
    <row r="88" spans="3:16" ht="15.5" x14ac:dyDescent="0.35">
      <c r="C88" t="s">
        <v>105</v>
      </c>
    </row>
    <row r="89" spans="3:16" ht="15.5" x14ac:dyDescent="0.35">
      <c r="C89" t="s">
        <v>107</v>
      </c>
      <c r="D89" s="5">
        <v>28999576435</v>
      </c>
      <c r="E89" s="5">
        <v>28427045400</v>
      </c>
      <c r="F89" s="5">
        <v>27805994397</v>
      </c>
      <c r="G89" s="5">
        <v>26742184701</v>
      </c>
      <c r="I89" s="5">
        <v>27805994397</v>
      </c>
      <c r="J89" s="5">
        <v>27661319943</v>
      </c>
      <c r="K89" s="5">
        <v>26295854748</v>
      </c>
      <c r="L89" s="5">
        <v>23361723577</v>
      </c>
      <c r="M89" s="5">
        <v>24467188768</v>
      </c>
      <c r="N89" s="5">
        <v>25687763961</v>
      </c>
      <c r="O89" s="5">
        <v>6234303968</v>
      </c>
      <c r="P89" s="5">
        <v>8090647159</v>
      </c>
    </row>
    <row r="90" spans="3:16" ht="15.5" x14ac:dyDescent="0.35">
      <c r="C90" t="s">
        <v>109</v>
      </c>
      <c r="D90" s="5">
        <v>2532758047</v>
      </c>
      <c r="E90" s="5">
        <v>2853639195</v>
      </c>
      <c r="F90" s="5">
        <v>2913697265</v>
      </c>
      <c r="G90" s="5">
        <v>3171115116</v>
      </c>
      <c r="I90" s="5">
        <v>2913697265</v>
      </c>
      <c r="J90" s="5">
        <v>3018190957</v>
      </c>
      <c r="K90" s="5">
        <v>3220339097</v>
      </c>
      <c r="L90" s="5">
        <v>2285528191</v>
      </c>
      <c r="M90" s="5">
        <v>1531540372</v>
      </c>
      <c r="N90" s="5">
        <v>1392799406</v>
      </c>
      <c r="O90" s="5">
        <v>1698688058</v>
      </c>
      <c r="P90" s="5">
        <v>2177270930</v>
      </c>
    </row>
    <row r="91" spans="3:16" ht="15.5" x14ac:dyDescent="0.35">
      <c r="C91" t="s">
        <v>249</v>
      </c>
      <c r="J91" s="5">
        <v>18400000</v>
      </c>
      <c r="O91" s="5">
        <v>8068544637</v>
      </c>
      <c r="P91" s="5">
        <v>2000000000</v>
      </c>
    </row>
    <row r="92" spans="3:16" ht="15.5" x14ac:dyDescent="0.35">
      <c r="C92" t="s">
        <v>519</v>
      </c>
      <c r="K92" s="5">
        <v>-1</v>
      </c>
    </row>
    <row r="93" spans="3:16" ht="15.5" x14ac:dyDescent="0.35">
      <c r="C93" t="s">
        <v>110</v>
      </c>
      <c r="D93" s="5">
        <v>37540869605</v>
      </c>
      <c r="E93" s="5">
        <v>37289219718</v>
      </c>
      <c r="F93" s="5">
        <v>36728226785</v>
      </c>
      <c r="G93" s="5">
        <v>35921834940</v>
      </c>
      <c r="I93" s="5">
        <v>36728226785</v>
      </c>
      <c r="J93" s="5">
        <v>36688046023</v>
      </c>
      <c r="K93" s="5">
        <v>35524728967</v>
      </c>
      <c r="L93" s="5">
        <v>29568063856</v>
      </c>
      <c r="M93" s="5">
        <v>30219434173</v>
      </c>
      <c r="N93" s="5">
        <v>31278838087</v>
      </c>
      <c r="O93" s="5">
        <v>9802372662</v>
      </c>
      <c r="P93" s="5">
        <v>20285935696</v>
      </c>
    </row>
    <row r="94" spans="3:16" ht="15.5" x14ac:dyDescent="0.35">
      <c r="C94" t="s">
        <v>111</v>
      </c>
      <c r="D94" s="5">
        <v>226562464632</v>
      </c>
      <c r="E94" s="5">
        <v>224829441484</v>
      </c>
      <c r="F94" s="5">
        <v>228725112860</v>
      </c>
      <c r="G94" s="5">
        <v>240026561471</v>
      </c>
      <c r="I94" s="5">
        <v>228725112860</v>
      </c>
      <c r="J94" s="5">
        <v>204853608769</v>
      </c>
      <c r="K94" s="5">
        <v>176142742412</v>
      </c>
      <c r="L94" s="5">
        <v>130535594202</v>
      </c>
      <c r="M94" s="5">
        <v>101174568475</v>
      </c>
      <c r="N94" s="5">
        <v>71079175155</v>
      </c>
      <c r="O94" s="5">
        <v>50651654062</v>
      </c>
      <c r="P94" s="5">
        <v>53655365627</v>
      </c>
    </row>
    <row r="95" spans="3:16" ht="15.5" x14ac:dyDescent="0.35">
      <c r="C95" t="s">
        <v>112</v>
      </c>
    </row>
    <row r="96" spans="3:16" ht="15.5" x14ac:dyDescent="0.35">
      <c r="C96" t="s">
        <v>113</v>
      </c>
    </row>
    <row r="97" spans="3:16" ht="15.5" x14ac:dyDescent="0.35">
      <c r="C97" t="s">
        <v>114</v>
      </c>
      <c r="D97" s="5">
        <v>6972718725</v>
      </c>
      <c r="E97" s="5">
        <v>6339746321</v>
      </c>
      <c r="F97" s="5">
        <v>12209867209</v>
      </c>
      <c r="G97" s="5">
        <v>18221824005</v>
      </c>
      <c r="I97" s="5">
        <v>12209867209</v>
      </c>
      <c r="J97" s="5">
        <v>15220460272</v>
      </c>
      <c r="K97" s="5">
        <v>32495473048</v>
      </c>
      <c r="L97" s="5">
        <v>13538189155</v>
      </c>
      <c r="M97" s="5">
        <v>5527652961</v>
      </c>
      <c r="N97" s="5">
        <v>8808424590</v>
      </c>
      <c r="O97" s="5">
        <v>2801150307</v>
      </c>
      <c r="P97" s="5">
        <v>6366479858</v>
      </c>
    </row>
    <row r="98" spans="3:16" ht="15.5" x14ac:dyDescent="0.35">
      <c r="C98" t="s">
        <v>115</v>
      </c>
      <c r="N98" s="5">
        <v>178640243</v>
      </c>
      <c r="O98" s="5">
        <v>1501632993</v>
      </c>
      <c r="P98" s="5">
        <v>12136258</v>
      </c>
    </row>
    <row r="99" spans="3:16" ht="15.5" x14ac:dyDescent="0.35">
      <c r="C99" t="s">
        <v>253</v>
      </c>
      <c r="D99" s="5">
        <v>322230629</v>
      </c>
      <c r="E99" s="5">
        <v>109071967</v>
      </c>
      <c r="F99" s="5">
        <v>109071967</v>
      </c>
      <c r="G99" s="5">
        <v>1810975000</v>
      </c>
      <c r="I99" s="5">
        <v>109071967</v>
      </c>
      <c r="J99" s="5">
        <v>3312329500</v>
      </c>
      <c r="K99" s="5">
        <v>13628101720</v>
      </c>
      <c r="L99" s="5">
        <v>683325000</v>
      </c>
      <c r="N99" s="5">
        <v>178640243</v>
      </c>
      <c r="O99" s="5">
        <v>1501632993</v>
      </c>
      <c r="P99" s="5">
        <v>12136258</v>
      </c>
    </row>
    <row r="100" spans="3:16" ht="15.5" x14ac:dyDescent="0.35">
      <c r="C100" t="s">
        <v>118</v>
      </c>
      <c r="M100" s="5">
        <v>115000000</v>
      </c>
      <c r="N100" s="5">
        <v>1368544637</v>
      </c>
    </row>
    <row r="101" spans="3:16" ht="15.5" x14ac:dyDescent="0.35">
      <c r="C101" t="s">
        <v>254</v>
      </c>
      <c r="J101" s="5">
        <v>18400000</v>
      </c>
      <c r="M101" s="5">
        <v>115000000</v>
      </c>
      <c r="N101" s="5">
        <v>1368544637</v>
      </c>
      <c r="O101" s="5">
        <v>8198544637</v>
      </c>
      <c r="P101" s="5">
        <v>2100000000</v>
      </c>
    </row>
    <row r="102" spans="3:16" ht="15.5" x14ac:dyDescent="0.35">
      <c r="C102" t="s">
        <v>119</v>
      </c>
      <c r="K102" s="5">
        <v>4128445882</v>
      </c>
      <c r="L102" s="5">
        <v>2996532179</v>
      </c>
      <c r="M102" s="5">
        <v>2439129880</v>
      </c>
      <c r="N102" s="5">
        <v>5713549245</v>
      </c>
      <c r="P102" s="5">
        <v>5064468834</v>
      </c>
    </row>
    <row r="103" spans="3:16" ht="15.5" x14ac:dyDescent="0.35">
      <c r="C103" t="s">
        <v>117</v>
      </c>
      <c r="D103" s="5">
        <v>4717104354</v>
      </c>
      <c r="E103" s="5">
        <v>3854529682</v>
      </c>
      <c r="F103" s="5">
        <v>9598793826</v>
      </c>
      <c r="G103" s="5">
        <v>12742833398</v>
      </c>
      <c r="I103" s="5">
        <v>9598793826</v>
      </c>
      <c r="J103" s="5">
        <v>9506363514</v>
      </c>
      <c r="K103" s="5">
        <v>8972898409</v>
      </c>
      <c r="L103" s="5">
        <v>4173388769</v>
      </c>
      <c r="M103" s="5">
        <v>2133023567</v>
      </c>
      <c r="N103" s="5">
        <v>2477735102</v>
      </c>
      <c r="O103" s="5">
        <v>1299517314</v>
      </c>
      <c r="P103" s="5">
        <v>1289874766</v>
      </c>
    </row>
    <row r="104" spans="3:16" ht="15.5" x14ac:dyDescent="0.35">
      <c r="C104" t="s">
        <v>120</v>
      </c>
    </row>
    <row r="105" spans="3:16" ht="15.5" x14ac:dyDescent="0.35">
      <c r="C105" t="s">
        <v>255</v>
      </c>
      <c r="D105" s="5">
        <v>1328013123</v>
      </c>
      <c r="E105" s="5">
        <v>1405448169</v>
      </c>
      <c r="F105" s="5">
        <v>1482883216</v>
      </c>
      <c r="G105" s="5">
        <v>7559876358</v>
      </c>
      <c r="I105" s="5">
        <v>1482883216</v>
      </c>
      <c r="J105" s="5">
        <v>7989573899</v>
      </c>
      <c r="K105" s="5">
        <v>2102363587</v>
      </c>
    </row>
    <row r="106" spans="3:16" ht="15.5" x14ac:dyDescent="0.35">
      <c r="C106" t="s">
        <v>256</v>
      </c>
      <c r="F106" s="5">
        <v>25792356</v>
      </c>
      <c r="G106" s="5">
        <v>33200756</v>
      </c>
      <c r="I106" s="5">
        <v>25792356</v>
      </c>
      <c r="J106" s="5">
        <v>532878856</v>
      </c>
      <c r="L106" s="5">
        <v>692037600</v>
      </c>
      <c r="M106" s="5">
        <v>1565859600</v>
      </c>
      <c r="N106" s="5">
        <v>2827334400</v>
      </c>
    </row>
    <row r="107" spans="3:16" ht="15.5" x14ac:dyDescent="0.35">
      <c r="C107" t="s">
        <v>121</v>
      </c>
      <c r="D107" s="5">
        <v>638830742</v>
      </c>
      <c r="E107" s="5">
        <v>790479842</v>
      </c>
      <c r="F107" s="5">
        <v>916336586</v>
      </c>
      <c r="G107" s="5">
        <v>1060577286</v>
      </c>
      <c r="I107" s="5">
        <v>916336586</v>
      </c>
      <c r="J107" s="5">
        <v>816102428</v>
      </c>
      <c r="K107" s="5">
        <v>1022762207</v>
      </c>
      <c r="L107" s="5">
        <v>941678377</v>
      </c>
      <c r="M107" s="5">
        <v>955499514</v>
      </c>
    </row>
    <row r="108" spans="3:16" ht="15.5" x14ac:dyDescent="0.35">
      <c r="C108" t="s">
        <v>122</v>
      </c>
      <c r="D108" s="5">
        <v>7799267900</v>
      </c>
      <c r="E108" s="5">
        <v>7876702946</v>
      </c>
      <c r="F108" s="5">
        <v>7979930349</v>
      </c>
      <c r="G108" s="5">
        <v>14608304692</v>
      </c>
      <c r="I108" s="5">
        <v>7979930349</v>
      </c>
      <c r="J108" s="5">
        <v>15556080333</v>
      </c>
      <c r="K108" s="5">
        <v>8351008795</v>
      </c>
      <c r="L108" s="5">
        <v>6209965879</v>
      </c>
      <c r="M108" s="5">
        <v>6114308858</v>
      </c>
      <c r="N108" s="5">
        <v>10919281202</v>
      </c>
      <c r="O108" s="5">
        <v>16290320632</v>
      </c>
      <c r="P108" s="5">
        <v>12111710088</v>
      </c>
    </row>
    <row r="109" spans="3:16" ht="15.5" x14ac:dyDescent="0.35">
      <c r="C109" t="s">
        <v>123</v>
      </c>
      <c r="D109" s="5">
        <v>7799267900</v>
      </c>
      <c r="E109" s="5">
        <v>7876702946</v>
      </c>
      <c r="F109" s="5">
        <v>7979930349</v>
      </c>
      <c r="G109" s="5">
        <v>14608304692</v>
      </c>
      <c r="I109" s="5">
        <v>7979930349</v>
      </c>
      <c r="J109" s="5">
        <v>15556080333</v>
      </c>
      <c r="K109" s="5">
        <v>8351008795</v>
      </c>
      <c r="L109" s="5">
        <v>6209965879</v>
      </c>
      <c r="M109" s="5">
        <v>6114308858</v>
      </c>
      <c r="N109" s="5">
        <v>10919281202</v>
      </c>
      <c r="O109" s="5">
        <v>16290320632</v>
      </c>
      <c r="P109" s="5">
        <v>12111710088</v>
      </c>
    </row>
    <row r="110" spans="3:16" ht="15.5" x14ac:dyDescent="0.35">
      <c r="C110" t="s">
        <v>908</v>
      </c>
      <c r="N110" s="5">
        <v>212000004</v>
      </c>
      <c r="O110" s="5">
        <v>822269417</v>
      </c>
      <c r="P110" s="5">
        <v>1103897492</v>
      </c>
    </row>
    <row r="111" spans="3:16" ht="15.5" x14ac:dyDescent="0.35">
      <c r="C111" t="s">
        <v>124</v>
      </c>
    </row>
    <row r="112" spans="3:16" ht="15.5" x14ac:dyDescent="0.35">
      <c r="C112" t="s">
        <v>125</v>
      </c>
      <c r="D112" s="5">
        <v>1328013123</v>
      </c>
      <c r="E112" s="5">
        <v>1405448169</v>
      </c>
      <c r="F112" s="5">
        <v>1508675572</v>
      </c>
      <c r="G112" s="5">
        <v>7593077114</v>
      </c>
      <c r="I112" s="5">
        <v>1508675572</v>
      </c>
      <c r="J112" s="5">
        <v>8522452755</v>
      </c>
      <c r="K112" s="5">
        <v>2102363587</v>
      </c>
      <c r="L112" s="5">
        <v>692037600</v>
      </c>
      <c r="M112" s="5">
        <v>1650598063</v>
      </c>
      <c r="N112" s="5">
        <v>3050947100</v>
      </c>
    </row>
    <row r="113" spans="2:16" ht="15.5" x14ac:dyDescent="0.35">
      <c r="C113" t="s">
        <v>909</v>
      </c>
      <c r="O113" s="5">
        <v>149321293</v>
      </c>
      <c r="P113" s="5">
        <v>301109293</v>
      </c>
    </row>
    <row r="114" spans="2:16" ht="15.5" x14ac:dyDescent="0.35">
      <c r="C114" t="s">
        <v>126</v>
      </c>
      <c r="D114" s="5">
        <v>14771986625</v>
      </c>
      <c r="E114" s="5">
        <v>14216449267</v>
      </c>
      <c r="F114" s="5">
        <v>20189797558</v>
      </c>
      <c r="G114" s="5">
        <v>32830128697</v>
      </c>
      <c r="I114" s="5">
        <v>20189797558</v>
      </c>
      <c r="J114" s="5">
        <v>30776540605</v>
      </c>
      <c r="K114" s="5">
        <v>40846481843</v>
      </c>
      <c r="L114" s="5">
        <v>19748155034</v>
      </c>
      <c r="M114" s="5">
        <v>11641961819</v>
      </c>
      <c r="N114" s="5">
        <v>19727705792</v>
      </c>
      <c r="O114" s="5">
        <v>19091470939</v>
      </c>
      <c r="P114" s="5">
        <v>18478189946</v>
      </c>
    </row>
    <row r="115" spans="2:16" ht="15.5" x14ac:dyDescent="0.35">
      <c r="C115" t="s">
        <v>127</v>
      </c>
    </row>
    <row r="116" spans="2:16" ht="15.5" x14ac:dyDescent="0.35">
      <c r="C116" t="s">
        <v>128</v>
      </c>
      <c r="D116" s="5">
        <v>40299646550</v>
      </c>
      <c r="E116" s="5">
        <v>40299646550</v>
      </c>
      <c r="F116" s="5">
        <v>40299646550</v>
      </c>
      <c r="G116" s="5">
        <v>40299646550</v>
      </c>
      <c r="I116" s="5">
        <v>40299646550</v>
      </c>
      <c r="J116" s="5">
        <v>40299646550</v>
      </c>
      <c r="K116" s="5">
        <v>40299646550</v>
      </c>
      <c r="L116" s="5">
        <v>40299646550</v>
      </c>
      <c r="M116" s="5">
        <v>27500000000</v>
      </c>
      <c r="N116" s="5">
        <v>27300000000</v>
      </c>
      <c r="O116" s="5">
        <v>2000000000</v>
      </c>
      <c r="P116" s="5">
        <v>2000000000</v>
      </c>
    </row>
    <row r="117" spans="2:16" ht="15.5" x14ac:dyDescent="0.35">
      <c r="C117" t="s">
        <v>129</v>
      </c>
      <c r="D117" s="5">
        <v>32432099483</v>
      </c>
      <c r="E117" s="5">
        <v>32432099483</v>
      </c>
      <c r="F117" s="5">
        <v>32432099483</v>
      </c>
      <c r="G117" s="5">
        <v>32432099483</v>
      </c>
      <c r="I117" s="5">
        <v>32432099483</v>
      </c>
      <c r="J117" s="5">
        <v>32432099483</v>
      </c>
      <c r="K117" s="5">
        <v>32432099483</v>
      </c>
      <c r="L117" s="5">
        <v>32432099483</v>
      </c>
      <c r="M117" s="5">
        <v>31854800000</v>
      </c>
    </row>
    <row r="118" spans="2:16" ht="15.5" x14ac:dyDescent="0.35">
      <c r="C118" t="s">
        <v>130</v>
      </c>
      <c r="D118" s="5">
        <v>116121161212</v>
      </c>
      <c r="E118" s="5">
        <v>114943675422</v>
      </c>
      <c r="F118" s="5">
        <v>112865998506</v>
      </c>
      <c r="G118" s="5">
        <v>112086851799</v>
      </c>
      <c r="I118" s="5">
        <v>112865998506</v>
      </c>
      <c r="J118" s="5">
        <v>78967487189</v>
      </c>
      <c r="K118" s="5">
        <v>40331161357</v>
      </c>
      <c r="L118" s="5">
        <v>15945100089</v>
      </c>
      <c r="M118" s="5">
        <v>7955719915</v>
      </c>
      <c r="N118" s="5">
        <v>3406276597</v>
      </c>
      <c r="O118" s="5">
        <v>25513622191</v>
      </c>
      <c r="P118" s="5">
        <v>30764483906</v>
      </c>
    </row>
    <row r="119" spans="2:16" ht="15.5" x14ac:dyDescent="0.35">
      <c r="C119" t="s">
        <v>257</v>
      </c>
      <c r="D119" s="5">
        <v>17220662461</v>
      </c>
      <c r="E119" s="5">
        <v>16985165303</v>
      </c>
      <c r="F119" s="5">
        <v>16569629920</v>
      </c>
      <c r="G119" s="5">
        <v>16569629920</v>
      </c>
      <c r="I119" s="5">
        <v>16569629920</v>
      </c>
      <c r="J119" s="5">
        <v>8842364753</v>
      </c>
      <c r="K119" s="5">
        <v>3965152499</v>
      </c>
      <c r="L119" s="5">
        <v>2367276465</v>
      </c>
      <c r="M119" s="5">
        <v>1457387801</v>
      </c>
    </row>
    <row r="120" spans="2:16" ht="15.5" x14ac:dyDescent="0.35">
      <c r="C120" t="s">
        <v>258</v>
      </c>
      <c r="D120" s="5">
        <v>98900498751</v>
      </c>
      <c r="E120" s="5">
        <v>97958510119</v>
      </c>
      <c r="F120" s="5">
        <v>96296368586</v>
      </c>
      <c r="G120" s="5">
        <v>95517221879</v>
      </c>
      <c r="I120" s="5">
        <v>96296368586</v>
      </c>
      <c r="J120" s="5">
        <v>70125122436</v>
      </c>
      <c r="K120" s="5">
        <v>36366008858</v>
      </c>
      <c r="L120" s="5">
        <v>13577823624</v>
      </c>
      <c r="M120" s="5">
        <v>6498332114</v>
      </c>
      <c r="N120" s="5">
        <v>3406276597</v>
      </c>
    </row>
    <row r="121" spans="2:16" ht="15.5" x14ac:dyDescent="0.35">
      <c r="C121" t="s">
        <v>259</v>
      </c>
      <c r="D121" s="5">
        <v>116121161212</v>
      </c>
      <c r="E121" s="5">
        <v>114943675422</v>
      </c>
      <c r="F121" s="5">
        <v>112865998506</v>
      </c>
      <c r="G121" s="5">
        <v>112086851799</v>
      </c>
      <c r="I121" s="5">
        <v>112865998506</v>
      </c>
      <c r="J121" s="5">
        <v>78967487189</v>
      </c>
      <c r="K121" s="5">
        <v>40331161357</v>
      </c>
      <c r="L121" s="5">
        <v>15945100089</v>
      </c>
      <c r="M121" s="5">
        <v>7955719915</v>
      </c>
      <c r="N121" s="5">
        <v>3406276597</v>
      </c>
      <c r="O121" s="5">
        <v>25513622191</v>
      </c>
      <c r="P121" s="5">
        <v>30764483906</v>
      </c>
    </row>
    <row r="122" spans="2:16" ht="15.5" x14ac:dyDescent="0.35">
      <c r="C122" t="s">
        <v>10</v>
      </c>
      <c r="D122" s="5">
        <v>211790478007</v>
      </c>
      <c r="E122" s="5">
        <v>210612992217</v>
      </c>
      <c r="F122" s="5">
        <v>208535315301</v>
      </c>
      <c r="G122" s="5">
        <v>207196432774</v>
      </c>
      <c r="I122" s="5">
        <v>208535315301</v>
      </c>
      <c r="J122" s="5">
        <v>174077068164</v>
      </c>
      <c r="K122" s="5">
        <v>135296260569</v>
      </c>
      <c r="L122" s="5">
        <v>110787439168</v>
      </c>
      <c r="M122" s="5">
        <v>89532606655</v>
      </c>
      <c r="N122" s="5">
        <v>51351469363</v>
      </c>
      <c r="O122" s="5">
        <v>31560183123</v>
      </c>
      <c r="P122" s="5">
        <v>35177175681</v>
      </c>
    </row>
    <row r="123" spans="2:16" ht="15.5" x14ac:dyDescent="0.35">
      <c r="C123" t="s">
        <v>132</v>
      </c>
      <c r="D123" s="5">
        <v>226562464632</v>
      </c>
      <c r="E123" s="5">
        <v>224829441484</v>
      </c>
      <c r="F123" s="5">
        <v>228725112859</v>
      </c>
      <c r="G123" s="5">
        <v>240026561471</v>
      </c>
      <c r="I123" s="5">
        <v>228725112859</v>
      </c>
      <c r="J123" s="5">
        <v>204853608769</v>
      </c>
      <c r="K123" s="5">
        <v>176142742412</v>
      </c>
      <c r="L123" s="5">
        <v>130535594202</v>
      </c>
      <c r="M123" s="5">
        <v>101174568474</v>
      </c>
      <c r="N123" s="5">
        <v>71079175155</v>
      </c>
      <c r="O123" s="5">
        <v>50651654062</v>
      </c>
      <c r="P123" s="5">
        <v>53655365627</v>
      </c>
    </row>
    <row r="124" spans="2:16" ht="15.5" x14ac:dyDescent="0.35">
      <c r="C124" t="s">
        <v>133</v>
      </c>
      <c r="D124" s="5">
        <v>805992931</v>
      </c>
      <c r="E124" s="5">
        <v>805992931</v>
      </c>
      <c r="F124" s="5">
        <v>805992931</v>
      </c>
      <c r="G124" s="5">
        <v>805992931</v>
      </c>
      <c r="I124" s="5">
        <v>805992931</v>
      </c>
      <c r="J124" s="5">
        <v>805992931</v>
      </c>
      <c r="K124" s="5">
        <v>805992931</v>
      </c>
      <c r="L124" s="5">
        <v>805992931</v>
      </c>
      <c r="M124" s="5">
        <v>732000000</v>
      </c>
      <c r="N124" s="5">
        <v>27300</v>
      </c>
      <c r="O124" s="5">
        <v>2000</v>
      </c>
      <c r="P124" s="5">
        <v>2000</v>
      </c>
    </row>
    <row r="126" spans="2:16" ht="15.5" x14ac:dyDescent="0.35">
      <c r="B126" t="s">
        <v>134</v>
      </c>
      <c r="C126" t="s">
        <v>135</v>
      </c>
      <c r="D126" s="5">
        <v>8317759911</v>
      </c>
      <c r="E126" s="5">
        <v>-27671264220</v>
      </c>
      <c r="F126" s="5">
        <v>-10777886039</v>
      </c>
      <c r="G126" s="5">
        <v>8722169590</v>
      </c>
      <c r="I126" s="5">
        <v>24009267425</v>
      </c>
      <c r="J126" s="5">
        <v>28044993765</v>
      </c>
      <c r="K126" s="5">
        <v>35720937654</v>
      </c>
      <c r="L126" s="5">
        <v>3751463585</v>
      </c>
      <c r="M126" s="5">
        <v>-9597778514</v>
      </c>
      <c r="N126" s="5">
        <v>-3596635280</v>
      </c>
      <c r="O126" s="5">
        <v>15136001669</v>
      </c>
      <c r="P126" s="5">
        <v>15996679836</v>
      </c>
    </row>
    <row r="127" spans="2:16" ht="15.5" x14ac:dyDescent="0.35">
      <c r="C127" t="s">
        <v>136</v>
      </c>
      <c r="D127" s="5">
        <v>41418369606</v>
      </c>
      <c r="E127" s="5">
        <v>24352917957</v>
      </c>
      <c r="F127" s="5">
        <v>49808956780</v>
      </c>
      <c r="G127" s="5">
        <v>42069671621</v>
      </c>
      <c r="I127" s="5">
        <v>189435107854</v>
      </c>
      <c r="J127" s="5">
        <v>174948764120</v>
      </c>
      <c r="K127" s="5">
        <v>154569317621</v>
      </c>
      <c r="L127" s="5">
        <v>92327521733</v>
      </c>
      <c r="M127" s="5">
        <v>72525646052</v>
      </c>
      <c r="N127" s="5">
        <v>48926675970</v>
      </c>
      <c r="O127" s="5">
        <v>67353269375</v>
      </c>
      <c r="P127" s="5">
        <v>83398152951</v>
      </c>
    </row>
    <row r="128" spans="2:16" ht="15.5" x14ac:dyDescent="0.35">
      <c r="C128" t="s">
        <v>137</v>
      </c>
      <c r="D128" s="5">
        <v>-11241494375</v>
      </c>
      <c r="E128" s="5">
        <v>-14125943692</v>
      </c>
      <c r="F128" s="5">
        <v>-27970240284</v>
      </c>
      <c r="G128" s="5">
        <v>-12105412786</v>
      </c>
      <c r="I128" s="5">
        <v>-64413375415</v>
      </c>
      <c r="J128" s="5">
        <v>-74867382894</v>
      </c>
      <c r="K128" s="5">
        <v>-61352450216</v>
      </c>
      <c r="L128" s="5">
        <v>-40859214159</v>
      </c>
      <c r="M128" s="5">
        <v>-43122080034</v>
      </c>
      <c r="N128" s="5">
        <v>-22869671071</v>
      </c>
      <c r="O128" s="5">
        <v>-22621086417</v>
      </c>
      <c r="P128" s="5">
        <v>-46204952180</v>
      </c>
    </row>
    <row r="129" spans="3:16" ht="15.5" x14ac:dyDescent="0.35">
      <c r="C129" t="s">
        <v>139</v>
      </c>
      <c r="D129" s="5">
        <v>-11913937644</v>
      </c>
      <c r="E129" s="5">
        <v>-20057945706</v>
      </c>
      <c r="F129" s="5">
        <v>-23156183140</v>
      </c>
      <c r="G129" s="5">
        <v>-13461619296</v>
      </c>
      <c r="I129" s="5">
        <v>-61735790165</v>
      </c>
      <c r="J129" s="5">
        <v>-36019278297</v>
      </c>
      <c r="K129" s="5">
        <v>-30941616661</v>
      </c>
      <c r="L129" s="5">
        <v>-30485284202</v>
      </c>
      <c r="M129" s="5">
        <v>-25324350342</v>
      </c>
      <c r="N129" s="5">
        <v>-19602312822</v>
      </c>
      <c r="O129" s="5">
        <v>-16934580353</v>
      </c>
      <c r="P129" s="5">
        <v>-9733565713</v>
      </c>
    </row>
    <row r="130" spans="3:16" ht="15.5" x14ac:dyDescent="0.35">
      <c r="C130" t="s">
        <v>266</v>
      </c>
      <c r="D130" s="5">
        <v>211960786</v>
      </c>
      <c r="E130" s="5">
        <v>98241256</v>
      </c>
      <c r="F130" s="5">
        <v>181965336</v>
      </c>
      <c r="G130" s="5">
        <v>255745033</v>
      </c>
      <c r="I130" s="5">
        <v>907621384</v>
      </c>
      <c r="J130" s="5">
        <v>942173244</v>
      </c>
      <c r="K130" s="5">
        <v>600002431</v>
      </c>
      <c r="L130" s="5">
        <v>232495929</v>
      </c>
      <c r="M130" s="5">
        <v>76613187</v>
      </c>
      <c r="N130" s="5">
        <v>79054622</v>
      </c>
      <c r="O130" s="5">
        <v>59963785</v>
      </c>
    </row>
    <row r="131" spans="3:16" ht="15.5" x14ac:dyDescent="0.35">
      <c r="C131" t="s">
        <v>728</v>
      </c>
      <c r="D131" s="5">
        <v>-55139196</v>
      </c>
      <c r="E131" s="5">
        <v>-105981420</v>
      </c>
      <c r="F131" s="5">
        <v>-83545392</v>
      </c>
      <c r="G131" s="5">
        <v>-159005137</v>
      </c>
      <c r="I131" s="5">
        <v>-351154197</v>
      </c>
      <c r="J131" s="5">
        <v>-433694255</v>
      </c>
      <c r="K131" s="5">
        <v>-898841164</v>
      </c>
      <c r="L131" s="5">
        <v>-28362424</v>
      </c>
      <c r="M131" s="5">
        <v>-1112737612</v>
      </c>
      <c r="N131" s="5">
        <v>-1992676765</v>
      </c>
      <c r="O131" s="5">
        <v>-1439025425</v>
      </c>
      <c r="P131" s="5">
        <v>-247799209</v>
      </c>
    </row>
    <row r="132" spans="3:16" ht="15.5" x14ac:dyDescent="0.35">
      <c r="C132" t="s">
        <v>535</v>
      </c>
      <c r="D132" s="5">
        <v>-14343301237</v>
      </c>
      <c r="E132" s="5">
        <v>-17832552615</v>
      </c>
      <c r="F132" s="5">
        <v>-10590323212</v>
      </c>
      <c r="G132" s="5">
        <v>-10253836188</v>
      </c>
      <c r="I132" s="5">
        <v>-44273343205</v>
      </c>
      <c r="J132" s="5">
        <v>-38705789474</v>
      </c>
      <c r="K132" s="5">
        <v>-26254932752</v>
      </c>
      <c r="L132" s="5">
        <v>-17165044292</v>
      </c>
      <c r="M132" s="5">
        <v>-15297196900</v>
      </c>
      <c r="N132" s="5">
        <v>-10306665108</v>
      </c>
      <c r="O132" s="5">
        <v>-10182452938</v>
      </c>
      <c r="P132" s="5">
        <v>-5764424478</v>
      </c>
    </row>
    <row r="133" spans="3:16" ht="15.5" x14ac:dyDescent="0.35">
      <c r="C133" t="s">
        <v>910</v>
      </c>
      <c r="F133" s="5">
        <v>-3408717296</v>
      </c>
      <c r="G133" s="5">
        <v>3408717296</v>
      </c>
      <c r="M133" s="5">
        <v>2656327135</v>
      </c>
      <c r="N133" s="5">
        <v>2168959894</v>
      </c>
    </row>
    <row r="134" spans="3:16" ht="15.5" x14ac:dyDescent="0.35">
      <c r="C134" t="s">
        <v>911</v>
      </c>
      <c r="D134" s="5">
        <v>4241301971</v>
      </c>
      <c r="F134" s="5">
        <v>4440201169</v>
      </c>
      <c r="G134" s="5">
        <v>-1032090953</v>
      </c>
      <c r="I134" s="5">
        <v>4440201169</v>
      </c>
      <c r="J134" s="5">
        <v>2180201321</v>
      </c>
      <c r="K134" s="5">
        <v>-541605</v>
      </c>
      <c r="L134" s="5">
        <v>-270649000</v>
      </c>
      <c r="O134" s="5">
        <v>-1100086358</v>
      </c>
      <c r="P134" s="5">
        <v>-5450731535</v>
      </c>
    </row>
    <row r="135" spans="3:16" ht="15.5" x14ac:dyDescent="0.35">
      <c r="C135" t="s">
        <v>519</v>
      </c>
    </row>
    <row r="136" spans="3:16" ht="15.5" x14ac:dyDescent="0.35">
      <c r="C136" t="s">
        <v>144</v>
      </c>
      <c r="F136" s="5">
        <v>-5997206440</v>
      </c>
      <c r="I136" s="5">
        <v>-5997206440</v>
      </c>
      <c r="J136" s="5">
        <v>1796093233</v>
      </c>
      <c r="K136" s="5">
        <v>2388933215</v>
      </c>
      <c r="L136" s="5">
        <v>13860446033</v>
      </c>
      <c r="M136" s="5">
        <v>28962999996</v>
      </c>
      <c r="N136" s="5">
        <v>-9006554013</v>
      </c>
      <c r="O136" s="5">
        <v>-5288279491</v>
      </c>
      <c r="P136" s="5">
        <v>-9090392341</v>
      </c>
    </row>
    <row r="137" spans="3:16" ht="15.5" x14ac:dyDescent="0.35">
      <c r="C137" t="s">
        <v>145</v>
      </c>
      <c r="D137" s="5">
        <v>-706876187</v>
      </c>
      <c r="E137" s="5">
        <v>-221611546</v>
      </c>
      <c r="F137" s="5">
        <v>-293901047</v>
      </c>
      <c r="G137" s="5">
        <v>-287053746</v>
      </c>
      <c r="I137" s="5">
        <v>-1442490186</v>
      </c>
      <c r="J137" s="5">
        <v>-2931301195</v>
      </c>
      <c r="K137" s="5">
        <v>-5304663789</v>
      </c>
      <c r="L137" s="5">
        <v>-1131936875</v>
      </c>
      <c r="M137" s="5">
        <v>-308603313</v>
      </c>
      <c r="N137" s="5">
        <v>-2560079084</v>
      </c>
      <c r="O137" s="5">
        <v>2393608183</v>
      </c>
      <c r="P137" s="5">
        <v>-551208293</v>
      </c>
    </row>
    <row r="138" spans="3:16" ht="15.5" x14ac:dyDescent="0.35">
      <c r="C138" t="s">
        <v>146</v>
      </c>
      <c r="D138" s="5">
        <v>-706876187</v>
      </c>
      <c r="E138" s="5">
        <v>-221611546</v>
      </c>
      <c r="F138" s="5">
        <v>-293901047</v>
      </c>
      <c r="G138" s="5">
        <v>-287053746</v>
      </c>
      <c r="I138" s="5">
        <v>-1442490186</v>
      </c>
      <c r="J138" s="5">
        <v>-2931301195</v>
      </c>
      <c r="K138" s="5">
        <v>-3216940755</v>
      </c>
      <c r="L138" s="5">
        <v>-223387819</v>
      </c>
      <c r="M138" s="5">
        <v>-272173000</v>
      </c>
      <c r="N138" s="5">
        <v>-231185000</v>
      </c>
      <c r="O138" s="5">
        <v>-101510369</v>
      </c>
      <c r="P138" s="5">
        <v>-651208293</v>
      </c>
    </row>
    <row r="139" spans="3:16" ht="15.5" x14ac:dyDescent="0.35">
      <c r="C139" t="s">
        <v>700</v>
      </c>
      <c r="O139" s="5">
        <v>18181818</v>
      </c>
      <c r="P139" s="5">
        <v>100000000</v>
      </c>
    </row>
    <row r="140" spans="3:16" ht="15.5" x14ac:dyDescent="0.35">
      <c r="C140" t="s">
        <v>912</v>
      </c>
      <c r="K140" s="5">
        <v>-2087723034</v>
      </c>
      <c r="L140" s="5">
        <v>-908549056</v>
      </c>
      <c r="M140" s="5">
        <v>-36430313</v>
      </c>
      <c r="N140" s="5">
        <v>-2328894084</v>
      </c>
      <c r="O140" s="5">
        <v>2476936734</v>
      </c>
    </row>
    <row r="141" spans="3:16" ht="15.5" x14ac:dyDescent="0.35">
      <c r="C141" t="s">
        <v>153</v>
      </c>
      <c r="F141" s="5">
        <v>-5997206440</v>
      </c>
      <c r="I141" s="5">
        <v>-5997206440</v>
      </c>
      <c r="J141" s="5">
        <v>1796093233</v>
      </c>
      <c r="K141" s="5">
        <v>2388933215</v>
      </c>
      <c r="L141" s="5">
        <v>13860446033</v>
      </c>
      <c r="M141" s="5">
        <v>28962999996</v>
      </c>
      <c r="N141" s="5">
        <v>-9006554013</v>
      </c>
      <c r="O141" s="5">
        <v>-5288279491</v>
      </c>
      <c r="P141" s="5">
        <v>-9090392341</v>
      </c>
    </row>
    <row r="142" spans="3:16" ht="15.5" x14ac:dyDescent="0.35">
      <c r="C142" t="s">
        <v>273</v>
      </c>
      <c r="J142" s="5">
        <v>25500000000</v>
      </c>
      <c r="K142" s="5">
        <v>15500000000</v>
      </c>
      <c r="L142" s="5">
        <v>5000000000</v>
      </c>
      <c r="M142" s="5">
        <v>8000000000</v>
      </c>
      <c r="N142" s="5">
        <v>3000000000</v>
      </c>
      <c r="O142" s="5">
        <v>2800000000</v>
      </c>
    </row>
    <row r="143" spans="3:16" ht="15.5" x14ac:dyDescent="0.35">
      <c r="C143" t="s">
        <v>571</v>
      </c>
      <c r="O143" s="5">
        <v>10842631935</v>
      </c>
      <c r="P143" s="5">
        <v>-4165636061</v>
      </c>
    </row>
    <row r="144" spans="3:16" ht="15.5" x14ac:dyDescent="0.35">
      <c r="C144" t="s">
        <v>913</v>
      </c>
      <c r="M144" s="5">
        <v>32760000000</v>
      </c>
    </row>
    <row r="145" spans="2:16" ht="15.5" x14ac:dyDescent="0.35">
      <c r="C145" t="s">
        <v>914</v>
      </c>
      <c r="M145" s="5">
        <v>200000000</v>
      </c>
    </row>
    <row r="146" spans="2:16" ht="15.5" x14ac:dyDescent="0.35">
      <c r="C146" t="s">
        <v>714</v>
      </c>
      <c r="L146" s="5">
        <v>13376946033</v>
      </c>
    </row>
    <row r="147" spans="2:16" ht="15.5" x14ac:dyDescent="0.35">
      <c r="C147" t="s">
        <v>570</v>
      </c>
      <c r="O147" s="5">
        <v>-5562103388</v>
      </c>
    </row>
    <row r="148" spans="2:16" ht="15.5" x14ac:dyDescent="0.35">
      <c r="C148" t="s">
        <v>337</v>
      </c>
      <c r="O148" s="5">
        <v>7273975387</v>
      </c>
    </row>
    <row r="149" spans="2:16" ht="15.5" x14ac:dyDescent="0.35">
      <c r="C149" t="s">
        <v>573</v>
      </c>
      <c r="O149" s="5">
        <v>-1145430750</v>
      </c>
      <c r="P149" s="5">
        <v>-737253208</v>
      </c>
    </row>
    <row r="150" spans="2:16" ht="15.5" x14ac:dyDescent="0.35">
      <c r="C150" t="s">
        <v>915</v>
      </c>
      <c r="F150" s="5">
        <v>-5997206440</v>
      </c>
      <c r="I150" s="5">
        <v>-5997206440</v>
      </c>
      <c r="J150" s="5">
        <v>-23703906767</v>
      </c>
      <c r="K150" s="5">
        <v>-13111066785</v>
      </c>
      <c r="L150" s="5">
        <v>-4516500000</v>
      </c>
      <c r="M150" s="5">
        <v>-11997000004</v>
      </c>
      <c r="N150" s="5">
        <v>-1612269413</v>
      </c>
      <c r="O150" s="5">
        <v>-11750000000</v>
      </c>
      <c r="P150" s="5">
        <v>-1187503072</v>
      </c>
    </row>
    <row r="151" spans="2:16" ht="15.5" x14ac:dyDescent="0.35">
      <c r="C151" t="s">
        <v>916</v>
      </c>
      <c r="N151" s="5">
        <v>-10394284600</v>
      </c>
      <c r="O151" s="5">
        <v>-7747352675</v>
      </c>
      <c r="P151" s="5">
        <v>-3000000000</v>
      </c>
    </row>
    <row r="152" spans="2:16" ht="15.5" x14ac:dyDescent="0.35">
      <c r="C152" t="s">
        <v>647</v>
      </c>
      <c r="D152" s="5">
        <v>7610883724</v>
      </c>
      <c r="E152" s="5">
        <v>-27892875766</v>
      </c>
      <c r="F152" s="5">
        <v>-17068993526</v>
      </c>
      <c r="G152" s="5">
        <v>8435115844</v>
      </c>
      <c r="I152" s="5">
        <v>16569570799</v>
      </c>
      <c r="J152" s="5">
        <v>26909785803</v>
      </c>
      <c r="K152" s="5">
        <v>32805207080</v>
      </c>
      <c r="L152" s="5">
        <v>16479972743</v>
      </c>
      <c r="M152" s="5">
        <v>19056618169</v>
      </c>
      <c r="N152" s="5">
        <v>-15163268377</v>
      </c>
      <c r="O152" s="5">
        <v>12241330361</v>
      </c>
      <c r="P152" s="5">
        <v>6355079202</v>
      </c>
    </row>
    <row r="153" spans="2:16" ht="15.5" x14ac:dyDescent="0.35">
      <c r="C153" t="s">
        <v>557</v>
      </c>
      <c r="E153" s="5">
        <v>121040268284</v>
      </c>
      <c r="I153" s="5">
        <v>104470697484</v>
      </c>
      <c r="J153" s="5">
        <v>77560911681</v>
      </c>
      <c r="K153" s="5">
        <v>44755704602</v>
      </c>
      <c r="L153" s="5">
        <v>28275731858</v>
      </c>
      <c r="M153" s="5">
        <v>9219113689</v>
      </c>
      <c r="N153" s="5">
        <v>24382382067</v>
      </c>
      <c r="O153" s="5">
        <v>12141051706</v>
      </c>
      <c r="P153" s="5">
        <v>5785972504</v>
      </c>
    </row>
    <row r="154" spans="2:16" ht="15.5" x14ac:dyDescent="0.35">
      <c r="C154" t="s">
        <v>558</v>
      </c>
      <c r="D154" s="5">
        <v>7610883724</v>
      </c>
      <c r="E154" s="5">
        <v>93147392518</v>
      </c>
      <c r="F154" s="5">
        <v>-17068993526</v>
      </c>
      <c r="G154" s="5">
        <v>8435115844</v>
      </c>
      <c r="I154" s="5">
        <v>121040268283</v>
      </c>
      <c r="J154" s="5">
        <v>104470697484</v>
      </c>
      <c r="K154" s="5">
        <v>77560911682</v>
      </c>
      <c r="L154" s="5">
        <v>44755704601</v>
      </c>
      <c r="M154" s="5">
        <v>28275731858</v>
      </c>
      <c r="N154" s="5">
        <v>9219113690</v>
      </c>
      <c r="O154" s="5">
        <v>24382382067</v>
      </c>
      <c r="P154" s="5">
        <v>12141051706</v>
      </c>
    </row>
    <row r="156" spans="2:16" ht="15.5" x14ac:dyDescent="0.35">
      <c r="B156" t="s">
        <v>167</v>
      </c>
      <c r="C156" t="s">
        <v>12</v>
      </c>
      <c r="D156" s="5">
        <v>810000000</v>
      </c>
      <c r="E156" s="5">
        <v>810000000</v>
      </c>
      <c r="F156" s="5">
        <v>810000000</v>
      </c>
      <c r="G156" s="5">
        <v>810000000</v>
      </c>
      <c r="I156" s="5">
        <v>810000000</v>
      </c>
      <c r="J156" s="5">
        <v>810000000</v>
      </c>
      <c r="K156" s="5">
        <v>810000000</v>
      </c>
      <c r="L156" s="5">
        <v>810000000</v>
      </c>
      <c r="M156" s="5">
        <v>730000000</v>
      </c>
      <c r="N156" s="5">
        <v>0</v>
      </c>
      <c r="O156" s="5">
        <v>0</v>
      </c>
      <c r="P156" s="5">
        <v>0</v>
      </c>
    </row>
    <row r="157" spans="2:16" ht="15.5" x14ac:dyDescent="0.35">
      <c r="C157" t="s">
        <v>168</v>
      </c>
      <c r="D157" s="6">
        <v>1.46</v>
      </c>
      <c r="E157" s="6">
        <v>2.58</v>
      </c>
      <c r="F157" s="6">
        <v>0.97</v>
      </c>
      <c r="G157" s="6">
        <v>14.59</v>
      </c>
    </row>
    <row r="158" spans="2:16" ht="15.5" x14ac:dyDescent="0.35">
      <c r="C158" t="s">
        <v>169</v>
      </c>
      <c r="D158" s="6">
        <v>105.48</v>
      </c>
      <c r="E158" s="6">
        <v>96.12</v>
      </c>
      <c r="F158" s="6">
        <v>280.41000000000003</v>
      </c>
      <c r="G158" s="6">
        <v>17.55</v>
      </c>
    </row>
    <row r="159" spans="2:16" ht="15.5" x14ac:dyDescent="0.35">
      <c r="C159" t="s">
        <v>63</v>
      </c>
      <c r="D159" s="6">
        <v>7.39</v>
      </c>
      <c r="E159" s="6">
        <v>7.06</v>
      </c>
      <c r="F159" s="6">
        <v>6.26</v>
      </c>
      <c r="G159" s="6">
        <v>3.86</v>
      </c>
    </row>
    <row r="160" spans="2:16" ht="15.5" x14ac:dyDescent="0.35">
      <c r="C160" t="s">
        <v>170</v>
      </c>
      <c r="D160" s="5">
        <v>-5030000000</v>
      </c>
      <c r="E160" s="5">
        <v>1280000000</v>
      </c>
      <c r="F160" s="5">
        <v>3260000000</v>
      </c>
      <c r="G160" s="5">
        <v>13220000000</v>
      </c>
    </row>
    <row r="161" spans="3:7" ht="15.5" x14ac:dyDescent="0.35">
      <c r="C161" t="s">
        <v>171</v>
      </c>
      <c r="D161" s="6">
        <v>5.1999999999999998E-3</v>
      </c>
      <c r="E161" s="6">
        <v>9.1999999999999998E-3</v>
      </c>
      <c r="F161" s="6">
        <v>3.4000000000000002E-3</v>
      </c>
      <c r="G161" s="6">
        <v>4.9000000000000002E-2</v>
      </c>
    </row>
    <row r="162" spans="3:7" ht="15.5" x14ac:dyDescent="0.35">
      <c r="C162" t="s">
        <v>172</v>
      </c>
      <c r="D162" s="6">
        <v>5.6000000000000008E-3</v>
      </c>
      <c r="E162" s="6">
        <v>9.8999999999999991E-3</v>
      </c>
      <c r="F162" s="6">
        <v>3.7000000000000002E-3</v>
      </c>
      <c r="G162" s="6">
        <v>5.6799999999999996E-2</v>
      </c>
    </row>
    <row r="163" spans="3:7" ht="15.5" x14ac:dyDescent="0.35">
      <c r="C163" t="s">
        <v>173</v>
      </c>
      <c r="D163" s="6">
        <v>-2.5000000000000001E-2</v>
      </c>
      <c r="E163" s="6">
        <v>4.0000000000000001E-3</v>
      </c>
      <c r="F163" s="6">
        <v>1.26E-2</v>
      </c>
      <c r="G163" s="6">
        <v>5.9000000000000004E-2</v>
      </c>
    </row>
    <row r="164" spans="3:7" ht="15.5" x14ac:dyDescent="0.35">
      <c r="C164" t="s">
        <v>174</v>
      </c>
    </row>
    <row r="165" spans="3:7" ht="15.5" x14ac:dyDescent="0.35">
      <c r="C165" t="s">
        <v>175</v>
      </c>
      <c r="D165" s="5">
        <v>212000000000</v>
      </c>
      <c r="E165" s="5">
        <v>211000000000</v>
      </c>
      <c r="F165" s="5">
        <v>209000000000</v>
      </c>
      <c r="G165" s="5">
        <v>207000000000</v>
      </c>
    </row>
    <row r="166" spans="3:7" ht="15.5" x14ac:dyDescent="0.35">
      <c r="C166" t="s">
        <v>176</v>
      </c>
      <c r="D166" s="6">
        <v>0.59</v>
      </c>
      <c r="E166" s="6">
        <v>0.95</v>
      </c>
      <c r="F166" s="6">
        <v>1.05</v>
      </c>
      <c r="G166" s="5">
        <v>1</v>
      </c>
    </row>
    <row r="167" spans="3:7" ht="15.5" x14ac:dyDescent="0.35">
      <c r="C167" t="s">
        <v>177</v>
      </c>
      <c r="D167" s="6">
        <v>262.77</v>
      </c>
      <c r="E167" s="6">
        <v>261.31</v>
      </c>
      <c r="F167" s="6">
        <v>258.73</v>
      </c>
      <c r="G167" s="6">
        <v>257.07</v>
      </c>
    </row>
    <row r="168" spans="3:7" ht="15.5" x14ac:dyDescent="0.35">
      <c r="C168" t="s">
        <v>178</v>
      </c>
      <c r="D168" s="6">
        <v>0.59</v>
      </c>
      <c r="E168" s="6">
        <v>0.95</v>
      </c>
      <c r="F168" s="6">
        <v>1.05</v>
      </c>
      <c r="G168" s="5">
        <v>1</v>
      </c>
    </row>
    <row r="169" spans="3:7" ht="15.5" x14ac:dyDescent="0.35">
      <c r="C169" t="s">
        <v>179</v>
      </c>
      <c r="D169" s="6">
        <v>262.77</v>
      </c>
      <c r="E169" s="6">
        <v>261.31</v>
      </c>
      <c r="F169" s="6">
        <v>258.73</v>
      </c>
      <c r="G169" s="6">
        <v>257.07</v>
      </c>
    </row>
    <row r="170" spans="3:7" ht="15.5" x14ac:dyDescent="0.35">
      <c r="C170" t="s">
        <v>180</v>
      </c>
      <c r="D170" s="5">
        <v>1000000000</v>
      </c>
      <c r="E170" s="5">
        <v>1000000000</v>
      </c>
      <c r="F170" s="5">
        <v>1000000000</v>
      </c>
      <c r="G170" s="5">
        <v>1000000000</v>
      </c>
    </row>
    <row r="171" spans="3:7" ht="15.5" x14ac:dyDescent="0.35">
      <c r="C171" t="s">
        <v>181</v>
      </c>
      <c r="D171" s="5">
        <v>1000000000</v>
      </c>
      <c r="E171" s="5">
        <v>1000000000</v>
      </c>
      <c r="F171" s="5">
        <v>2000000000</v>
      </c>
      <c r="G171" s="5">
        <v>8000000000</v>
      </c>
    </row>
    <row r="172" spans="3:7" ht="15.5" x14ac:dyDescent="0.35">
      <c r="C172" t="s">
        <v>182</v>
      </c>
      <c r="D172" s="5">
        <v>212000000000</v>
      </c>
      <c r="E172" s="5">
        <v>211000000000</v>
      </c>
      <c r="F172" s="5">
        <v>209000000000</v>
      </c>
      <c r="G172" s="5">
        <v>207000000000</v>
      </c>
    </row>
    <row r="173" spans="3:7" ht="15.5" x14ac:dyDescent="0.35">
      <c r="C173" t="s">
        <v>24</v>
      </c>
      <c r="D173" s="5">
        <v>2000000000</v>
      </c>
      <c r="E173" s="5">
        <v>2000000000</v>
      </c>
      <c r="F173" s="5">
        <v>2000000000</v>
      </c>
      <c r="G173" s="5">
        <v>9000000000</v>
      </c>
    </row>
    <row r="174" spans="3:7" ht="15.5" x14ac:dyDescent="0.35">
      <c r="C174" t="s">
        <v>21</v>
      </c>
      <c r="D174" s="5">
        <v>-99000000000</v>
      </c>
      <c r="E174" s="5">
        <v>-91000000000</v>
      </c>
      <c r="F174" s="5">
        <v>-119000000000</v>
      </c>
      <c r="G174" s="5">
        <v>-129000000000</v>
      </c>
    </row>
    <row r="175" spans="3:7" ht="15.5" x14ac:dyDescent="0.35">
      <c r="C175" t="s">
        <v>183</v>
      </c>
      <c r="D175" s="5">
        <v>182000000000</v>
      </c>
      <c r="E175" s="5">
        <v>181000000000</v>
      </c>
      <c r="F175" s="5">
        <v>180000000000</v>
      </c>
      <c r="G175" s="5">
        <v>186000000000</v>
      </c>
    </row>
    <row r="176" spans="3:7" ht="15.5" x14ac:dyDescent="0.35">
      <c r="C176" t="s">
        <v>184</v>
      </c>
      <c r="D176" s="5">
        <v>8000000000</v>
      </c>
      <c r="E176" s="5">
        <v>-28000000000</v>
      </c>
      <c r="F176" s="5">
        <v>-11000000000</v>
      </c>
      <c r="G176" s="5">
        <v>9000000000</v>
      </c>
    </row>
    <row r="177" spans="3:16" ht="15.5" x14ac:dyDescent="0.35">
      <c r="C177" t="s">
        <v>185</v>
      </c>
      <c r="D177" s="5">
        <v>-1000000000</v>
      </c>
      <c r="E177" s="5">
        <v>0</v>
      </c>
      <c r="F177" s="5">
        <v>0</v>
      </c>
      <c r="G177" s="5">
        <v>0</v>
      </c>
    </row>
    <row r="178" spans="3:16" ht="15.5" x14ac:dyDescent="0.35">
      <c r="C178" t="s">
        <v>13</v>
      </c>
      <c r="D178" s="5">
        <v>8000000000</v>
      </c>
      <c r="E178" s="5">
        <v>-28000000000</v>
      </c>
      <c r="F178" s="5">
        <v>-11000000000</v>
      </c>
      <c r="G178" s="5">
        <v>8000000000</v>
      </c>
    </row>
    <row r="179" spans="3:16" ht="15.5" x14ac:dyDescent="0.35">
      <c r="C179" t="s">
        <v>16</v>
      </c>
      <c r="D179" s="6">
        <v>9.44</v>
      </c>
      <c r="E179" s="6">
        <v>-34.61</v>
      </c>
      <c r="F179" s="6">
        <v>-13.74</v>
      </c>
      <c r="G179" s="6">
        <v>10.47</v>
      </c>
    </row>
    <row r="180" spans="3:16" ht="15.5" x14ac:dyDescent="0.35">
      <c r="C180" t="s">
        <v>48</v>
      </c>
      <c r="I180" s="6">
        <v>42.06</v>
      </c>
      <c r="J180" s="6">
        <v>47.94</v>
      </c>
      <c r="K180" s="6">
        <v>30.26</v>
      </c>
      <c r="L180" s="6">
        <v>9.91</v>
      </c>
      <c r="M180" s="6">
        <v>6.22</v>
      </c>
      <c r="N180" s="6">
        <v>266920.84000000003</v>
      </c>
      <c r="O180" s="6">
        <v>1248245.48</v>
      </c>
      <c r="P180" s="6">
        <v>2572561.5099999998</v>
      </c>
    </row>
    <row r="181" spans="3:16" ht="15.5" x14ac:dyDescent="0.35">
      <c r="C181" t="s">
        <v>62</v>
      </c>
      <c r="I181" s="6">
        <v>6.47</v>
      </c>
      <c r="J181" s="6">
        <v>4.67</v>
      </c>
      <c r="K181" s="6">
        <v>8.92</v>
      </c>
      <c r="L181" s="6">
        <v>18.77</v>
      </c>
      <c r="M181" s="6">
        <v>20.260000000000002</v>
      </c>
      <c r="N181" s="5">
        <v>0</v>
      </c>
      <c r="O181" s="5">
        <v>0</v>
      </c>
      <c r="P181" s="5">
        <v>0</v>
      </c>
    </row>
    <row r="182" spans="3:16" ht="15.5" x14ac:dyDescent="0.35">
      <c r="C182" t="s">
        <v>65</v>
      </c>
      <c r="I182" s="6">
        <v>1.28</v>
      </c>
      <c r="J182" s="6">
        <v>1.06</v>
      </c>
      <c r="K182" s="6">
        <v>1.41</v>
      </c>
      <c r="L182" s="6">
        <v>1.45</v>
      </c>
      <c r="M182" s="6">
        <v>1.38</v>
      </c>
      <c r="N182" s="5">
        <v>0</v>
      </c>
      <c r="O182" s="5">
        <v>0</v>
      </c>
      <c r="P182" s="5">
        <v>0</v>
      </c>
    </row>
    <row r="183" spans="3:16" ht="15.5" x14ac:dyDescent="0.35">
      <c r="C183" t="s">
        <v>186</v>
      </c>
      <c r="I183" s="5">
        <v>43810000000</v>
      </c>
      <c r="J183" s="5">
        <v>49010000000</v>
      </c>
      <c r="K183" s="5">
        <v>39970000000</v>
      </c>
      <c r="L183" s="5">
        <v>14540000000</v>
      </c>
      <c r="M183" s="5">
        <v>10600000000</v>
      </c>
      <c r="N183" s="5">
        <v>11220000000</v>
      </c>
      <c r="O183" s="5">
        <v>9300000000</v>
      </c>
      <c r="P183" s="5">
        <v>5300000000</v>
      </c>
    </row>
    <row r="184" spans="3:16" ht="15.5" x14ac:dyDescent="0.35">
      <c r="C184" t="s">
        <v>187</v>
      </c>
      <c r="I184" s="6">
        <v>0.1482</v>
      </c>
      <c r="J184" s="6">
        <v>0.18859999999999999</v>
      </c>
      <c r="K184" s="6">
        <v>0.1384</v>
      </c>
      <c r="L184" s="6">
        <v>6.1200000000000004E-2</v>
      </c>
      <c r="M184" s="6">
        <v>4.4999999999999998E-2</v>
      </c>
      <c r="N184" s="6">
        <v>0.10249999999999999</v>
      </c>
      <c r="O184" s="6">
        <v>4.9299999999999997E-2</v>
      </c>
      <c r="P184" s="6">
        <v>9.5899999999999999E-2</v>
      </c>
    </row>
    <row r="185" spans="3:16" ht="15.5" x14ac:dyDescent="0.35">
      <c r="C185" t="s">
        <v>188</v>
      </c>
      <c r="I185" s="6">
        <v>0.16260000000000002</v>
      </c>
      <c r="J185" s="6">
        <v>0.22190000000000001</v>
      </c>
      <c r="K185" s="6">
        <v>0.1802</v>
      </c>
      <c r="L185" s="6">
        <v>7.2099999999999997E-2</v>
      </c>
      <c r="M185" s="6">
        <v>5.0799999999999998E-2</v>
      </c>
      <c r="N185" s="6">
        <v>0.1419</v>
      </c>
      <c r="O185" s="6">
        <v>7.9100000000000004E-2</v>
      </c>
      <c r="P185" s="6">
        <v>0.14630000000000001</v>
      </c>
    </row>
    <row r="186" spans="3:16" ht="15.5" x14ac:dyDescent="0.35">
      <c r="C186" t="s">
        <v>189</v>
      </c>
      <c r="I186" s="6">
        <v>0.20489999999999997</v>
      </c>
      <c r="J186" s="6">
        <v>0.28170000000000001</v>
      </c>
      <c r="K186" s="6">
        <v>0.29630000000000001</v>
      </c>
      <c r="L186" s="6">
        <v>0.1242</v>
      </c>
      <c r="M186" s="6">
        <v>0.1134</v>
      </c>
      <c r="N186" s="6">
        <v>0.18629999999999999</v>
      </c>
      <c r="O186" s="6">
        <v>0.15439999999999998</v>
      </c>
      <c r="P186" s="6">
        <v>0.1827</v>
      </c>
    </row>
    <row r="187" spans="3:16" ht="15.5" x14ac:dyDescent="0.35">
      <c r="C187" t="s">
        <v>190</v>
      </c>
      <c r="M187" s="6">
        <v>14.77</v>
      </c>
      <c r="N187" s="6">
        <v>31.13</v>
      </c>
    </row>
    <row r="188" spans="3:16" ht="15.5" x14ac:dyDescent="0.35">
      <c r="C188" t="s">
        <v>59</v>
      </c>
      <c r="I188" s="6">
        <v>1.05</v>
      </c>
      <c r="J188" s="6">
        <v>1.04</v>
      </c>
      <c r="K188" s="6">
        <v>1.61</v>
      </c>
      <c r="L188" s="6">
        <v>1.35</v>
      </c>
      <c r="M188" s="6">
        <v>1.03</v>
      </c>
      <c r="N188" s="5">
        <v>0</v>
      </c>
      <c r="O188" s="5">
        <v>0</v>
      </c>
      <c r="P188" s="5">
        <v>0</v>
      </c>
    </row>
    <row r="189" spans="3:16" ht="15.5" x14ac:dyDescent="0.35">
      <c r="C189" t="s">
        <v>56</v>
      </c>
      <c r="I189" s="6">
        <v>258.73</v>
      </c>
      <c r="J189" s="6">
        <v>215.98</v>
      </c>
      <c r="K189" s="6">
        <v>167.86</v>
      </c>
      <c r="L189" s="6">
        <v>137.44999999999999</v>
      </c>
      <c r="M189" s="6">
        <v>122.31</v>
      </c>
      <c r="N189" s="6">
        <v>1881006.2</v>
      </c>
      <c r="O189" s="6">
        <v>15780091.560000001</v>
      </c>
      <c r="P189" s="6">
        <v>17588587.84</v>
      </c>
    </row>
    <row r="190" spans="3:16" ht="15.5" x14ac:dyDescent="0.35">
      <c r="C190" t="s">
        <v>191</v>
      </c>
      <c r="I190" s="6">
        <v>1.05</v>
      </c>
      <c r="J190" s="6">
        <v>1.04</v>
      </c>
      <c r="K190" s="6">
        <v>1.61</v>
      </c>
      <c r="L190" s="6">
        <v>1.35</v>
      </c>
      <c r="M190" s="6">
        <v>1.03</v>
      </c>
      <c r="N190" s="5">
        <v>0</v>
      </c>
      <c r="O190" s="5">
        <v>0</v>
      </c>
      <c r="P190" s="5">
        <v>0</v>
      </c>
    </row>
    <row r="191" spans="3:16" ht="15.5" x14ac:dyDescent="0.35">
      <c r="C191" t="s">
        <v>192</v>
      </c>
      <c r="I191" s="6">
        <v>258.73</v>
      </c>
      <c r="J191" s="6">
        <v>215.98</v>
      </c>
      <c r="K191" s="6">
        <v>167.86</v>
      </c>
      <c r="L191" s="6">
        <v>137.44999999999999</v>
      </c>
      <c r="M191" s="6">
        <v>122.31</v>
      </c>
      <c r="N191" s="6">
        <v>1881006.2</v>
      </c>
      <c r="O191" s="6">
        <v>15780091.560000001</v>
      </c>
      <c r="P191" s="6">
        <v>17588587.84</v>
      </c>
    </row>
    <row r="192" spans="3:16" ht="15.5" x14ac:dyDescent="0.35">
      <c r="C192" t="s">
        <v>193</v>
      </c>
      <c r="I192" s="5">
        <v>1000000000</v>
      </c>
      <c r="J192" s="5">
        <v>1000000000</v>
      </c>
      <c r="K192" s="5">
        <v>5000000000</v>
      </c>
      <c r="L192" s="5">
        <v>4000000000</v>
      </c>
      <c r="M192" s="5">
        <v>3000000000</v>
      </c>
      <c r="N192" s="5">
        <v>6000000000</v>
      </c>
      <c r="P192" s="5">
        <v>5000000000</v>
      </c>
    </row>
    <row r="193" spans="2:16" ht="15.5" x14ac:dyDescent="0.35">
      <c r="C193" t="s">
        <v>194</v>
      </c>
      <c r="I193" s="5">
        <v>2000000000</v>
      </c>
      <c r="J193" s="5">
        <v>9000000000</v>
      </c>
      <c r="K193" s="5">
        <v>2000000000</v>
      </c>
      <c r="L193" s="5">
        <v>1000000000</v>
      </c>
      <c r="M193" s="5">
        <v>2000000000</v>
      </c>
      <c r="N193" s="5">
        <v>3000000000</v>
      </c>
      <c r="O193" s="5">
        <v>1000000000</v>
      </c>
      <c r="P193" s="5">
        <v>1000000000</v>
      </c>
    </row>
    <row r="194" spans="2:16" ht="15.5" x14ac:dyDescent="0.35">
      <c r="C194" t="s">
        <v>26</v>
      </c>
      <c r="I194" s="5">
        <v>2000000000</v>
      </c>
      <c r="J194" s="5">
        <v>9000000000</v>
      </c>
      <c r="K194" s="5">
        <v>7000000000</v>
      </c>
      <c r="L194" s="5">
        <v>5000000000</v>
      </c>
      <c r="M194" s="5">
        <v>5000000000</v>
      </c>
      <c r="N194" s="5">
        <v>9000000000</v>
      </c>
      <c r="O194" s="5">
        <v>1000000000</v>
      </c>
      <c r="P194" s="5">
        <v>6000000000</v>
      </c>
    </row>
    <row r="195" spans="2:16" ht="15.5" x14ac:dyDescent="0.35">
      <c r="C195" t="s">
        <v>23</v>
      </c>
      <c r="I195" s="5">
        <v>-119000000000</v>
      </c>
      <c r="J195" s="5">
        <v>-95000000000</v>
      </c>
      <c r="K195" s="5">
        <v>-70000000000</v>
      </c>
      <c r="L195" s="5">
        <v>-40000000000</v>
      </c>
      <c r="M195" s="5">
        <v>-23000000000</v>
      </c>
      <c r="N195" s="5">
        <v>0</v>
      </c>
      <c r="O195" s="5">
        <v>-23000000000</v>
      </c>
      <c r="P195" s="5">
        <v>-6000000000</v>
      </c>
    </row>
    <row r="196" spans="2:16" ht="15.5" x14ac:dyDescent="0.35">
      <c r="C196" t="s">
        <v>195</v>
      </c>
      <c r="I196" s="5">
        <v>180000000000</v>
      </c>
      <c r="J196" s="5">
        <v>153000000000</v>
      </c>
      <c r="K196" s="5">
        <v>108000000000</v>
      </c>
      <c r="L196" s="5">
        <v>87000000000</v>
      </c>
      <c r="M196" s="5">
        <v>65000000000</v>
      </c>
      <c r="N196" s="5">
        <v>31000000000</v>
      </c>
      <c r="O196" s="5">
        <v>38000000000</v>
      </c>
      <c r="P196" s="5">
        <v>27000000000</v>
      </c>
    </row>
    <row r="197" spans="2:16" ht="15.5" x14ac:dyDescent="0.35">
      <c r="C197" t="s">
        <v>196</v>
      </c>
      <c r="I197" s="5">
        <v>24000000000</v>
      </c>
      <c r="J197" s="5">
        <v>28000000000</v>
      </c>
      <c r="K197" s="5">
        <v>36000000000</v>
      </c>
      <c r="L197" s="5">
        <v>4000000000</v>
      </c>
      <c r="M197" s="5">
        <v>-10000000000</v>
      </c>
      <c r="N197" s="5">
        <v>-4000000000</v>
      </c>
      <c r="O197" s="5">
        <v>15000000000</v>
      </c>
      <c r="P197" s="5">
        <v>16000000000</v>
      </c>
    </row>
    <row r="198" spans="2:16" ht="15.5" x14ac:dyDescent="0.35">
      <c r="C198" t="s">
        <v>197</v>
      </c>
      <c r="I198" s="5">
        <v>-1000000000</v>
      </c>
      <c r="J198" s="5">
        <v>-3000000000</v>
      </c>
      <c r="K198" s="5">
        <v>-3000000000</v>
      </c>
      <c r="L198" s="5">
        <v>0</v>
      </c>
      <c r="M198" s="5">
        <v>0</v>
      </c>
      <c r="N198" s="5">
        <v>0</v>
      </c>
      <c r="O198" s="5">
        <v>0</v>
      </c>
      <c r="P198" s="5">
        <v>-1000000000</v>
      </c>
    </row>
    <row r="199" spans="2:16" ht="15.5" x14ac:dyDescent="0.35">
      <c r="C199" t="s">
        <v>15</v>
      </c>
      <c r="I199" s="5">
        <v>23000000000</v>
      </c>
      <c r="J199" s="5">
        <v>25000000000</v>
      </c>
      <c r="K199" s="5">
        <v>33000000000</v>
      </c>
      <c r="L199" s="5">
        <v>4000000000</v>
      </c>
      <c r="M199" s="5">
        <v>-10000000000</v>
      </c>
      <c r="N199" s="5">
        <v>-4000000000</v>
      </c>
      <c r="O199" s="5">
        <v>15000000000</v>
      </c>
      <c r="P199" s="5">
        <v>15000000000</v>
      </c>
    </row>
    <row r="200" spans="2:16" ht="15.5" x14ac:dyDescent="0.35">
      <c r="C200" t="s">
        <v>17</v>
      </c>
      <c r="I200" s="5">
        <v>28</v>
      </c>
      <c r="J200" s="6">
        <v>31.16</v>
      </c>
      <c r="K200" s="6">
        <v>40.33</v>
      </c>
      <c r="L200" s="6">
        <v>4.38</v>
      </c>
      <c r="M200" s="6">
        <v>-13.48</v>
      </c>
      <c r="N200" s="6">
        <v>-140213.20000000001</v>
      </c>
      <c r="O200" s="6">
        <v>7517245.6500000004</v>
      </c>
      <c r="P200" s="6">
        <v>7672735.7699999996</v>
      </c>
    </row>
    <row r="202" spans="2:16" ht="15.5" x14ac:dyDescent="0.35">
      <c r="B202" t="s">
        <v>198</v>
      </c>
      <c r="C202" t="s">
        <v>199</v>
      </c>
      <c r="D202" s="5">
        <v>1000000000</v>
      </c>
      <c r="E202" s="5">
        <v>2000000000</v>
      </c>
      <c r="F202" s="5">
        <v>779000000</v>
      </c>
      <c r="G202" s="5">
        <v>12000000000</v>
      </c>
      <c r="H202" s="5">
        <v>7000000000</v>
      </c>
      <c r="I202" s="5">
        <v>34000000000</v>
      </c>
      <c r="J202" s="5">
        <v>39000000000</v>
      </c>
      <c r="K202" s="5">
        <v>24000000000</v>
      </c>
      <c r="L202" s="5">
        <v>8000000000</v>
      </c>
      <c r="M202" s="5">
        <v>5000000000</v>
      </c>
      <c r="N202" s="5">
        <v>7000000000</v>
      </c>
      <c r="O202" s="5">
        <v>2000000000</v>
      </c>
      <c r="P202" s="5">
        <v>5000000000</v>
      </c>
    </row>
    <row r="203" spans="2:16" ht="15.5" x14ac:dyDescent="0.35">
      <c r="C203" t="s">
        <v>47</v>
      </c>
      <c r="D203" s="6">
        <v>1.46</v>
      </c>
      <c r="E203" s="6">
        <v>2.58</v>
      </c>
      <c r="F203" s="6">
        <v>0.97</v>
      </c>
      <c r="G203" s="6">
        <v>14.59</v>
      </c>
      <c r="H203" s="6">
        <v>8.08</v>
      </c>
      <c r="I203" s="6">
        <v>42.06</v>
      </c>
      <c r="J203" s="6">
        <v>47.94</v>
      </c>
      <c r="K203" s="6">
        <v>30.26</v>
      </c>
      <c r="L203" s="6">
        <v>9.91</v>
      </c>
      <c r="M203" s="6">
        <v>5.64</v>
      </c>
      <c r="N203" s="6">
        <v>9.0399999999999991</v>
      </c>
      <c r="O203" s="6">
        <v>3.1</v>
      </c>
      <c r="P203" s="6">
        <v>6.38</v>
      </c>
    </row>
    <row r="204" spans="2:16" ht="15.5" x14ac:dyDescent="0.35">
      <c r="C204" t="s">
        <v>200</v>
      </c>
      <c r="D204" s="5">
        <v>17000000000</v>
      </c>
      <c r="E204" s="5">
        <v>28000000000</v>
      </c>
      <c r="F204" s="5">
        <v>35000000000</v>
      </c>
      <c r="G204" s="5">
        <v>53000000000</v>
      </c>
      <c r="H204" s="5">
        <v>90000000000</v>
      </c>
      <c r="I204" s="5">
        <v>172000000000</v>
      </c>
      <c r="J204" s="5">
        <v>170000000000</v>
      </c>
      <c r="K204" s="5">
        <v>154000000000</v>
      </c>
      <c r="L204" s="5">
        <v>103000000000</v>
      </c>
      <c r="M204" s="5">
        <v>67000000000</v>
      </c>
      <c r="N204" s="5">
        <v>60000000000</v>
      </c>
      <c r="O204" s="5">
        <v>63000000000</v>
      </c>
      <c r="P204" s="5">
        <v>49000000000</v>
      </c>
    </row>
    <row r="205" spans="2:16" ht="15.5" x14ac:dyDescent="0.35">
      <c r="C205" t="s">
        <v>201</v>
      </c>
      <c r="I205" s="6">
        <v>20.67</v>
      </c>
    </row>
    <row r="206" spans="2:16" ht="15.5" x14ac:dyDescent="0.35">
      <c r="C206" t="s">
        <v>281</v>
      </c>
      <c r="I206" s="6">
        <v>8.52</v>
      </c>
    </row>
    <row r="207" spans="2:16" ht="15.5" x14ac:dyDescent="0.35">
      <c r="C207" t="s">
        <v>202</v>
      </c>
      <c r="I207" s="6">
        <v>6.95</v>
      </c>
    </row>
    <row r="208" spans="2:16" ht="15.5" x14ac:dyDescent="0.35">
      <c r="C208" t="s">
        <v>282</v>
      </c>
      <c r="I208" s="6">
        <v>0.1173</v>
      </c>
    </row>
    <row r="209" spans="3:9" ht="15.5" x14ac:dyDescent="0.35">
      <c r="C209" t="s">
        <v>283</v>
      </c>
      <c r="I209" s="6">
        <v>1.01</v>
      </c>
    </row>
    <row r="210" spans="3:9" ht="15.5" x14ac:dyDescent="0.35">
      <c r="C210" t="s">
        <v>203</v>
      </c>
      <c r="I210" s="6">
        <v>0.64</v>
      </c>
    </row>
    <row r="211" spans="3:9" ht="15.5" x14ac:dyDescent="0.35">
      <c r="C211" t="s">
        <v>284</v>
      </c>
      <c r="I211" s="6">
        <v>-6.29</v>
      </c>
    </row>
    <row r="212" spans="3:9" ht="15.5" x14ac:dyDescent="0.35">
      <c r="C212" t="s">
        <v>285</v>
      </c>
      <c r="I212" s="6">
        <v>-5.87</v>
      </c>
    </row>
    <row r="213" spans="3:9" ht="15.5" x14ac:dyDescent="0.35">
      <c r="C213" t="s">
        <v>286</v>
      </c>
      <c r="I213" s="6">
        <v>3.28</v>
      </c>
    </row>
    <row r="214" spans="3:9" ht="15.5" x14ac:dyDescent="0.35">
      <c r="C214" t="s">
        <v>287</v>
      </c>
      <c r="I214" s="6">
        <v>2.82</v>
      </c>
    </row>
    <row r="215" spans="3:9" ht="15.5" x14ac:dyDescent="0.35">
      <c r="C215" t="s">
        <v>288</v>
      </c>
      <c r="I215" s="6">
        <v>-0.69</v>
      </c>
    </row>
    <row r="216" spans="3:9" ht="15.5" x14ac:dyDescent="0.35">
      <c r="C216" t="s">
        <v>289</v>
      </c>
      <c r="I216" s="6">
        <v>0.14000000000000001</v>
      </c>
    </row>
    <row r="217" spans="3:9" ht="15.5" x14ac:dyDescent="0.35">
      <c r="C217" t="s">
        <v>290</v>
      </c>
      <c r="I217" s="6">
        <v>19.59</v>
      </c>
    </row>
    <row r="218" spans="3:9" ht="15.5" x14ac:dyDescent="0.35">
      <c r="C218" t="s">
        <v>204</v>
      </c>
      <c r="I218" s="6">
        <v>8.08</v>
      </c>
    </row>
    <row r="219" spans="3:9" ht="15.5" x14ac:dyDescent="0.35">
      <c r="C219" t="s">
        <v>291</v>
      </c>
      <c r="I219" s="6">
        <v>165.74</v>
      </c>
    </row>
    <row r="220" spans="3:9" ht="15.5" x14ac:dyDescent="0.35">
      <c r="C220" t="s">
        <v>205</v>
      </c>
      <c r="D220" s="6">
        <v>125.01</v>
      </c>
    </row>
    <row r="221" spans="3:9" ht="15.5" x14ac:dyDescent="0.35">
      <c r="C221" t="s">
        <v>206</v>
      </c>
      <c r="I221" s="6">
        <v>262.77</v>
      </c>
    </row>
    <row r="222" spans="3:9" ht="15.5" x14ac:dyDescent="0.35">
      <c r="C222" t="s">
        <v>292</v>
      </c>
      <c r="I222" s="6">
        <v>-28.44</v>
      </c>
    </row>
    <row r="223" spans="3:9" ht="15.5" x14ac:dyDescent="0.35">
      <c r="C223" t="s">
        <v>207</v>
      </c>
      <c r="D223" s="6">
        <v>27.11</v>
      </c>
    </row>
    <row r="224" spans="3:9" ht="15.5" x14ac:dyDescent="0.35">
      <c r="C224" t="s">
        <v>208</v>
      </c>
      <c r="D224" s="6">
        <v>26.09</v>
      </c>
    </row>
    <row r="225" spans="3:9" ht="15.5" x14ac:dyDescent="0.35">
      <c r="C225" t="s">
        <v>293</v>
      </c>
      <c r="D225" s="6">
        <v>0.01</v>
      </c>
    </row>
    <row r="226" spans="3:9" ht="15.5" x14ac:dyDescent="0.35">
      <c r="C226" t="s">
        <v>294</v>
      </c>
      <c r="D226" s="6">
        <v>0.01</v>
      </c>
    </row>
    <row r="227" spans="3:9" ht="15.5" x14ac:dyDescent="0.35">
      <c r="C227" t="s">
        <v>209</v>
      </c>
      <c r="D227" s="6">
        <v>7.0000000000000007E-2</v>
      </c>
    </row>
    <row r="228" spans="3:9" ht="15.5" x14ac:dyDescent="0.35">
      <c r="C228" t="s">
        <v>295</v>
      </c>
      <c r="D228" s="6">
        <v>0.01</v>
      </c>
    </row>
    <row r="229" spans="3:9" ht="15.5" x14ac:dyDescent="0.35">
      <c r="C229" t="s">
        <v>210</v>
      </c>
      <c r="D229" s="6">
        <v>1.07</v>
      </c>
    </row>
    <row r="230" spans="3:9" ht="15.5" x14ac:dyDescent="0.35">
      <c r="C230" t="s">
        <v>13</v>
      </c>
      <c r="D230" s="5">
        <v>8000000000</v>
      </c>
    </row>
    <row r="231" spans="3:9" ht="15.5" x14ac:dyDescent="0.35">
      <c r="C231" t="s">
        <v>211</v>
      </c>
      <c r="I231" s="6">
        <v>22.32</v>
      </c>
    </row>
    <row r="232" spans="3:9" ht="15.5" x14ac:dyDescent="0.35">
      <c r="C232" t="s">
        <v>212</v>
      </c>
      <c r="I232" s="6">
        <v>6.9699999999999998E-2</v>
      </c>
    </row>
    <row r="233" spans="3:9" ht="15.5" x14ac:dyDescent="0.35">
      <c r="C233" t="s">
        <v>213</v>
      </c>
      <c r="I233" s="6">
        <v>7.46E-2</v>
      </c>
    </row>
    <row r="234" spans="3:9" ht="15.5" x14ac:dyDescent="0.35">
      <c r="C234" t="s">
        <v>214</v>
      </c>
      <c r="I234" s="6">
        <v>4.9800000000000004E-2</v>
      </c>
    </row>
    <row r="235" spans="3:9" ht="15.5" x14ac:dyDescent="0.35">
      <c r="C235" t="s">
        <v>297</v>
      </c>
      <c r="I235" s="6">
        <v>3.6600000000000001E-2</v>
      </c>
    </row>
    <row r="236" spans="3:9" ht="15.5" x14ac:dyDescent="0.35">
      <c r="C236" t="s">
        <v>215</v>
      </c>
      <c r="D236" s="6">
        <v>212.56</v>
      </c>
    </row>
    <row r="237" spans="3:9" ht="15.5" x14ac:dyDescent="0.35">
      <c r="C237" t="s">
        <v>216</v>
      </c>
      <c r="D237" s="6">
        <v>730.5</v>
      </c>
    </row>
    <row r="238" spans="3:9" ht="15.5" x14ac:dyDescent="0.35">
      <c r="C238" t="s">
        <v>217</v>
      </c>
      <c r="D238" s="6">
        <v>27.19</v>
      </c>
    </row>
    <row r="239" spans="3:9" ht="15.5" x14ac:dyDescent="0.35">
      <c r="C239" t="s">
        <v>218</v>
      </c>
      <c r="D239" s="6">
        <v>915.87</v>
      </c>
    </row>
    <row r="240" spans="3:9" ht="15.5" x14ac:dyDescent="0.35">
      <c r="C240" t="s">
        <v>219</v>
      </c>
      <c r="D240" s="6">
        <v>0.43</v>
      </c>
    </row>
    <row r="241" spans="3:9" ht="15.5" x14ac:dyDescent="0.35">
      <c r="C241" t="s">
        <v>298</v>
      </c>
      <c r="I241" s="6">
        <v>0.59</v>
      </c>
    </row>
    <row r="242" spans="3:9" ht="15.5" x14ac:dyDescent="0.35">
      <c r="C242" t="s">
        <v>299</v>
      </c>
      <c r="I242" s="6">
        <v>2.92</v>
      </c>
    </row>
    <row r="243" spans="3:9" ht="15.5" x14ac:dyDescent="0.35">
      <c r="C243" t="s">
        <v>43</v>
      </c>
      <c r="I243" s="5">
        <v>135000000000</v>
      </c>
    </row>
    <row r="244" spans="3:9" ht="15.5" x14ac:dyDescent="0.35">
      <c r="C244" t="s">
        <v>220</v>
      </c>
      <c r="I244" s="5">
        <v>36000000000</v>
      </c>
    </row>
    <row r="245" spans="3:9" ht="15.5" x14ac:dyDescent="0.35">
      <c r="C245" t="s">
        <v>221</v>
      </c>
      <c r="I245" s="5">
        <v>805990000</v>
      </c>
    </row>
    <row r="246" spans="3:9" ht="15.5" x14ac:dyDescent="0.35">
      <c r="C246" t="s">
        <v>222</v>
      </c>
      <c r="I246" s="6">
        <v>0.24559999999999998</v>
      </c>
    </row>
    <row r="247" spans="3:9" ht="15.5" x14ac:dyDescent="0.35">
      <c r="C247" t="s">
        <v>223</v>
      </c>
      <c r="D247" s="6">
        <v>1.0429999999999999</v>
      </c>
    </row>
    <row r="248" spans="3:9" ht="15.5" x14ac:dyDescent="0.35">
      <c r="C248" t="s">
        <v>224</v>
      </c>
      <c r="D248" s="6">
        <v>-0.32539999999999997</v>
      </c>
    </row>
    <row r="249" spans="3:9" ht="15.5" x14ac:dyDescent="0.35">
      <c r="C249" t="s">
        <v>225</v>
      </c>
      <c r="D249" s="6">
        <v>7.0099999999999996E-2</v>
      </c>
    </row>
    <row r="250" spans="3:9" ht="15.5" x14ac:dyDescent="0.35">
      <c r="C250" t="s">
        <v>226</v>
      </c>
      <c r="D250" s="6">
        <v>-0.59389999999999998</v>
      </c>
    </row>
    <row r="251" spans="3:9" ht="15.5" x14ac:dyDescent="0.35">
      <c r="C251" t="s">
        <v>227</v>
      </c>
      <c r="D251" s="6">
        <v>-0.57640000000000002</v>
      </c>
    </row>
    <row r="252" spans="3:9" ht="15.5" x14ac:dyDescent="0.35">
      <c r="C252" t="s">
        <v>228</v>
      </c>
      <c r="D252" s="6">
        <v>-0.90689999999999993</v>
      </c>
    </row>
    <row r="253" spans="3:9" ht="15.5" x14ac:dyDescent="0.35">
      <c r="C253" t="s">
        <v>229</v>
      </c>
      <c r="I253" s="5">
        <v>4</v>
      </c>
    </row>
    <row r="254" spans="3:9" ht="15.5" x14ac:dyDescent="0.35">
      <c r="C254" t="s">
        <v>230</v>
      </c>
      <c r="I254" s="6">
        <v>0.24</v>
      </c>
    </row>
    <row r="255" spans="3:9" ht="15.5" x14ac:dyDescent="0.35">
      <c r="C255" t="s">
        <v>231</v>
      </c>
      <c r="I255" s="6">
        <v>0.14000000000000001</v>
      </c>
    </row>
    <row r="256" spans="3:9" ht="15.5" x14ac:dyDescent="0.35">
      <c r="C256" t="s">
        <v>232</v>
      </c>
      <c r="I256" s="6">
        <v>0.67</v>
      </c>
    </row>
    <row r="257" spans="3:9" ht="15.5" x14ac:dyDescent="0.35">
      <c r="C257" t="s">
        <v>233</v>
      </c>
      <c r="I257" s="6">
        <v>0.87</v>
      </c>
    </row>
    <row r="258" spans="3:9" ht="15.5" x14ac:dyDescent="0.35">
      <c r="C258" t="s">
        <v>234</v>
      </c>
      <c r="I258" s="6">
        <v>0.57999999999999996</v>
      </c>
    </row>
    <row r="259" spans="3:9" ht="15.5" x14ac:dyDescent="0.35">
      <c r="C259" t="s">
        <v>235</v>
      </c>
      <c r="I259" s="6">
        <v>0.73</v>
      </c>
    </row>
    <row r="260" spans="3:9" ht="15.5" x14ac:dyDescent="0.35">
      <c r="C260" t="s">
        <v>236</v>
      </c>
      <c r="I260" s="6">
        <v>0.38</v>
      </c>
    </row>
    <row r="261" spans="3:9" ht="15.5" x14ac:dyDescent="0.35">
      <c r="C261" t="s">
        <v>300</v>
      </c>
      <c r="I261" s="5">
        <v>134000000000</v>
      </c>
    </row>
    <row r="262" spans="3:9" ht="15.5" x14ac:dyDescent="0.35">
      <c r="C262" t="s">
        <v>301</v>
      </c>
      <c r="I262" s="5">
        <v>117000000000</v>
      </c>
    </row>
    <row r="263" spans="3:9" ht="15.5" x14ac:dyDescent="0.35">
      <c r="C263" t="s">
        <v>302</v>
      </c>
      <c r="I263" s="5">
        <v>-29000000000</v>
      </c>
    </row>
    <row r="264" spans="3:9" ht="15.5" x14ac:dyDescent="0.35">
      <c r="C264" t="s">
        <v>303</v>
      </c>
      <c r="I264" s="5">
        <v>16000000000</v>
      </c>
    </row>
    <row r="265" spans="3:9" ht="15.5" x14ac:dyDescent="0.35">
      <c r="C265" t="s">
        <v>237</v>
      </c>
      <c r="D265" s="5">
        <v>101000000000</v>
      </c>
    </row>
    <row r="266" spans="3:9" ht="15.5" x14ac:dyDescent="0.35">
      <c r="C266" t="s">
        <v>238</v>
      </c>
      <c r="D266" s="5">
        <v>227000000000</v>
      </c>
    </row>
    <row r="267" spans="3:9" ht="15.5" x14ac:dyDescent="0.35">
      <c r="C267" t="s">
        <v>239</v>
      </c>
      <c r="D267" s="5">
        <v>15000000000</v>
      </c>
    </row>
    <row r="268" spans="3:9" ht="15.5" x14ac:dyDescent="0.35">
      <c r="C268" t="s">
        <v>183</v>
      </c>
      <c r="D268" s="5">
        <v>182000000000</v>
      </c>
    </row>
    <row r="269" spans="3:9" ht="15.5" x14ac:dyDescent="0.35">
      <c r="C269" t="s">
        <v>182</v>
      </c>
      <c r="I269" s="5">
        <v>212000000000</v>
      </c>
    </row>
    <row r="270" spans="3:9" ht="15.5" x14ac:dyDescent="0.35">
      <c r="C270" t="s">
        <v>181</v>
      </c>
      <c r="D270" s="5">
        <v>1000000000</v>
      </c>
    </row>
    <row r="271" spans="3:9" ht="15.5" x14ac:dyDescent="0.35">
      <c r="C271" t="s">
        <v>180</v>
      </c>
      <c r="D271" s="5">
        <v>1000000000</v>
      </c>
    </row>
    <row r="272" spans="3:9" ht="15.5" x14ac:dyDescent="0.35">
      <c r="C272" t="s">
        <v>24</v>
      </c>
      <c r="D272" s="5">
        <v>2000000000</v>
      </c>
    </row>
    <row r="273" spans="3:9" ht="15.5" x14ac:dyDescent="0.35">
      <c r="C273" t="s">
        <v>21</v>
      </c>
      <c r="D273" s="5">
        <v>-99000000000</v>
      </c>
    </row>
    <row r="274" spans="3:9" ht="15.5" x14ac:dyDescent="0.35">
      <c r="C274" t="s">
        <v>240</v>
      </c>
      <c r="I274" s="5">
        <v>212000000000</v>
      </c>
    </row>
    <row r="275" spans="3:9" ht="15.5" x14ac:dyDescent="0.35">
      <c r="C275" t="s">
        <v>304</v>
      </c>
      <c r="I275" s="5">
        <v>-21000000000</v>
      </c>
    </row>
    <row r="276" spans="3:9" ht="15.5" x14ac:dyDescent="0.35">
      <c r="C276" t="s">
        <v>305</v>
      </c>
      <c r="I276" s="5">
        <v>-2000000000</v>
      </c>
    </row>
    <row r="277" spans="3:9" ht="15.5" x14ac:dyDescent="0.35">
      <c r="C277" t="s">
        <v>306</v>
      </c>
      <c r="I277" s="5">
        <v>-6000000000</v>
      </c>
    </row>
    <row r="278" spans="3:9" ht="15.5" x14ac:dyDescent="0.35">
      <c r="C278" t="s">
        <v>307</v>
      </c>
      <c r="I278" s="5">
        <v>-2000000000</v>
      </c>
    </row>
    <row r="279" spans="3:9" ht="15.5" x14ac:dyDescent="0.35">
      <c r="C279" t="s">
        <v>308</v>
      </c>
      <c r="I279" s="5">
        <v>-23000000000</v>
      </c>
    </row>
  </sheetData>
  <pageMargins left="0.7" right="0.7" top="0.75" bottom="0.75" header="0.3" footer="0.3"/>
  <ignoredErrors>
    <ignoredError sqref="A1:P280" numberStoredAsText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P30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917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918</v>
      </c>
      <c r="D2" s="2" vm="175">
        <f ca="1">IFERROR(_xlfn.STOCKHISTORY("XIDX:" &amp; $C$1, D3, , 0, 0, 1), "Libur")</f>
        <v>370</v>
      </c>
      <c r="E2" s="2" vm="176">
        <f ca="1">IFERROR(_xlfn.STOCKHISTORY("XIDX:" &amp; $C$1, E3, , 0, 0, 1), "Libur")</f>
        <v>312</v>
      </c>
      <c r="H2" s="2" vm="176">
        <f ca="1">IFERROR(INDEX(D2:G2,COUNT(D2:G2)),"")</f>
        <v>312</v>
      </c>
      <c r="I2" s="2" vm="177">
        <f t="shared" ref="I2:P2" ca="1" si="0">IFERROR(_xlfn.STOCKHISTORY("XIDX:" &amp; $C$1, I1, , 0, 0, 1), "Libur")</f>
        <v>505</v>
      </c>
      <c r="J2" s="2" vm="178">
        <f t="shared" ca="1" si="0"/>
        <v>400</v>
      </c>
      <c r="K2" s="2" vm="179">
        <f t="shared" ca="1" si="0"/>
        <v>500</v>
      </c>
      <c r="L2" s="2" vm="180">
        <f t="shared" ca="1" si="0"/>
        <v>630</v>
      </c>
      <c r="M2" s="2" vm="181">
        <f t="shared" ca="1" si="0"/>
        <v>925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</row>
    <row r="3" spans="1:1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6" ht="15.5" x14ac:dyDescent="0.35">
      <c r="B4" t="s">
        <v>5</v>
      </c>
      <c r="C4" t="s">
        <v>6</v>
      </c>
      <c r="D4" s="2">
        <f>IFERROR(INDEX(D51:D500,MATCH($C$4,$C$51:$C$500,0)),"")</f>
        <v>2232786000000</v>
      </c>
      <c r="E4" s="2">
        <f>IFERROR(INDEX(E51:E500,MATCH($C$4,$C$51:$C$500,0)),"")</f>
        <v>2357880000000</v>
      </c>
      <c r="H4" s="2">
        <f>IFERROR(SUM(D4:G4)*(4/MAX(1,COUNT(D4:G4))),"")</f>
        <v>9181332000000</v>
      </c>
      <c r="I4" s="2">
        <f t="shared" ref="I4:P4" si="1">IFERROR(INDEX(I51:I500,MATCH($C$4,$C$51:$C$500,0)),"")</f>
        <v>8123685000000</v>
      </c>
      <c r="J4" s="2">
        <f t="shared" si="1"/>
        <v>7471356000000</v>
      </c>
      <c r="K4" s="2">
        <f t="shared" si="1"/>
        <v>7016882000000</v>
      </c>
      <c r="L4" s="2">
        <f t="shared" si="1"/>
        <v>6694171000000</v>
      </c>
      <c r="M4" s="2">
        <f t="shared" si="1"/>
        <v>6779643348943</v>
      </c>
      <c r="N4" s="2">
        <f t="shared" si="1"/>
        <v>5731260683244</v>
      </c>
      <c r="O4" s="2">
        <f t="shared" si="1"/>
        <v>5669731504769</v>
      </c>
      <c r="P4" s="2">
        <f t="shared" si="1"/>
        <v>5122172072118</v>
      </c>
    </row>
    <row r="5" spans="1:16" ht="15.5" x14ac:dyDescent="0.35">
      <c r="B5" t="s">
        <v>7</v>
      </c>
      <c r="C5" t="s">
        <v>8</v>
      </c>
      <c r="D5" s="2">
        <f>IFERROR(INDEX(D51:D500,MATCH($C$5,$C$51:$C$500,0)),"")</f>
        <v>417781000000</v>
      </c>
      <c r="E5" s="2">
        <f>IFERROR(INDEX(E51:E500,MATCH($C$5,$C$51:$C$500,0)),"")</f>
        <v>460822000000</v>
      </c>
      <c r="H5" s="2">
        <f>IFERROR(SUM(D5:G5)*(4/MAX(1,COUNT(D5:G5))),"")</f>
        <v>1757206000000</v>
      </c>
      <c r="I5" s="2">
        <f t="shared" ref="I5:P5" si="2">IFERROR(INDEX(I51:I500,MATCH($C$5,$C$51:$C$500,0)),"")</f>
        <v>1877154000000</v>
      </c>
      <c r="J5" s="2">
        <f t="shared" si="2"/>
        <v>1617351000000</v>
      </c>
      <c r="K5" s="2">
        <f t="shared" si="2"/>
        <v>1723608000000</v>
      </c>
      <c r="L5" s="2">
        <f t="shared" si="2"/>
        <v>1273081000000</v>
      </c>
      <c r="M5" s="2">
        <f t="shared" si="2"/>
        <v>1430912854505</v>
      </c>
      <c r="N5" s="2">
        <f t="shared" si="2"/>
        <v>1165522993229</v>
      </c>
      <c r="O5" s="2">
        <f t="shared" si="2"/>
        <v>1009002722542</v>
      </c>
      <c r="P5" s="2">
        <f t="shared" si="2"/>
        <v>1043029740640</v>
      </c>
    </row>
    <row r="6" spans="1:16" ht="15.5" x14ac:dyDescent="0.35">
      <c r="B6" t="s">
        <v>9</v>
      </c>
      <c r="C6" t="s">
        <v>10</v>
      </c>
      <c r="D6" s="2">
        <f>IFERROR(INDEX(D51:D500,MATCH($C$6,$C$51:$C$500,0)),"")</f>
        <v>9612676000000</v>
      </c>
      <c r="E6" s="2">
        <f>IFERROR(INDEX(E51:E500,MATCH($C$6,$C$51:$C$500,0)),"")</f>
        <v>9914965000000</v>
      </c>
      <c r="H6" s="2">
        <f>IFERROR(INDEX(D6:G6,COUNT(D6:G6)),"")</f>
        <v>9914965000000</v>
      </c>
      <c r="I6" s="2">
        <f t="shared" ref="I6:P6" si="3">IFERROR(INDEX(I51:I500,MATCH($C$6,$C$51:$C$500,0)),"")</f>
        <v>9540224000000</v>
      </c>
      <c r="J6" s="2">
        <f t="shared" si="3"/>
        <v>9631880000000</v>
      </c>
      <c r="K6" s="2">
        <f t="shared" si="3"/>
        <v>9921489000000</v>
      </c>
      <c r="L6" s="2">
        <f t="shared" si="3"/>
        <v>9574885000000</v>
      </c>
      <c r="M6" s="2">
        <f t="shared" si="3"/>
        <v>9415619931942</v>
      </c>
      <c r="N6" s="2">
        <f t="shared" si="3"/>
        <v>4684634389079</v>
      </c>
      <c r="O6" s="2">
        <f t="shared" si="3"/>
        <v>4219111319928</v>
      </c>
      <c r="P6" s="2">
        <f t="shared" si="3"/>
        <v>4410108309341</v>
      </c>
    </row>
    <row r="7" spans="1:16" ht="15.5" x14ac:dyDescent="0.35">
      <c r="B7" t="s">
        <v>11</v>
      </c>
      <c r="C7" t="s">
        <v>12</v>
      </c>
      <c r="D7" s="3">
        <f>IFERROR(INDEX(D51:D500,MATCH($C$7,$C$51:$C$500,0))/1000000000,"")</f>
        <v>61.95</v>
      </c>
      <c r="E7" s="3">
        <f>IFERROR(INDEX(E51:E500,MATCH($C$7,$C$51:$C$500,0))/1000000000,"")</f>
        <v>61.95</v>
      </c>
      <c r="H7" s="3">
        <f>IFERROR(INDEX(D7:G7,COUNT(D7:G7)),"")</f>
        <v>61.95</v>
      </c>
      <c r="I7" s="3">
        <f t="shared" ref="I7:P7" si="4">IFERROR(INDEX(I51:I500,MATCH($C$7,$C$51:$C$500,0))/1000000000,"")</f>
        <v>61.95</v>
      </c>
      <c r="J7" s="3">
        <f t="shared" si="4"/>
        <v>61.95</v>
      </c>
      <c r="K7" s="3">
        <f t="shared" si="4"/>
        <v>61.95</v>
      </c>
      <c r="L7" s="3">
        <f t="shared" si="4"/>
        <v>61.95</v>
      </c>
      <c r="M7" s="3">
        <f t="shared" si="4"/>
        <v>61.95</v>
      </c>
      <c r="N7" s="3">
        <f t="shared" si="4"/>
        <v>0.56000000000000005</v>
      </c>
      <c r="O7" s="3">
        <f t="shared" si="4"/>
        <v>0.56000000000000005</v>
      </c>
      <c r="P7" s="3">
        <f t="shared" si="4"/>
        <v>0.56000000000000005</v>
      </c>
    </row>
    <row r="8" spans="1:1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516000000000</v>
      </c>
      <c r="E8" s="2">
        <f>IFERROR(INDEX(E51:E500,MATCH("Free cash flow (Quarter)",$C$51:$C$500,0)),"")</f>
        <v>628000000000</v>
      </c>
      <c r="H8" s="2">
        <f>IFERROR(INDEX(D8:G8,COUNT(D8:G8)),"")</f>
        <v>628000000000</v>
      </c>
      <c r="I8" s="2">
        <f t="shared" ref="I8:P8" si="5">IFERROR(INDEX(I51:I500,MATCH($C$8,$C$51:$C$500,0)),"")</f>
        <v>1313000000000</v>
      </c>
      <c r="J8" s="2">
        <f t="shared" si="5"/>
        <v>1410000000000</v>
      </c>
      <c r="K8" s="2">
        <f t="shared" si="5"/>
        <v>1386000000000</v>
      </c>
      <c r="L8" s="2">
        <f t="shared" si="5"/>
        <v>1277000000000</v>
      </c>
      <c r="M8" s="2">
        <f t="shared" si="5"/>
        <v>1091000000000</v>
      </c>
      <c r="N8" s="2">
        <f t="shared" si="5"/>
        <v>1683000000000</v>
      </c>
      <c r="O8" s="2">
        <f t="shared" si="5"/>
        <v>751000000000</v>
      </c>
      <c r="P8" s="2">
        <f t="shared" si="5"/>
        <v>338000000000</v>
      </c>
    </row>
    <row r="9" spans="1:16" ht="15.5" x14ac:dyDescent="0.35">
      <c r="A9" t="s">
        <v>16</v>
      </c>
      <c r="C9" t="s">
        <v>17</v>
      </c>
      <c r="D9" s="3">
        <f>IFERROR(INDEX(D51:D500,MATCH("Free cash flow per share (Quarter)",$C$51:$C$500,0)),"")</f>
        <v>8.33</v>
      </c>
      <c r="E9" s="3">
        <f>IFERROR(INDEX(E51:E500,MATCH("Free cash flow per share (Quarter)",$C$51:$C$500,0)),"")</f>
        <v>10.14</v>
      </c>
      <c r="H9" s="3">
        <f>IFERROR(INDEX(D9:G9,COUNT(D9:G9)),"")</f>
        <v>10.14</v>
      </c>
      <c r="I9" s="3">
        <f t="shared" ref="I9:P9" si="6">IFERROR(INDEX(I51:I500,MATCH($C$9,$C$51:$C$500,0)),"")</f>
        <v>21.19</v>
      </c>
      <c r="J9" s="3">
        <f t="shared" si="6"/>
        <v>22.75</v>
      </c>
      <c r="K9" s="3">
        <f t="shared" si="6"/>
        <v>22.37</v>
      </c>
      <c r="L9" s="3">
        <f t="shared" si="6"/>
        <v>20.61</v>
      </c>
      <c r="M9" s="3">
        <f t="shared" si="6"/>
        <v>17.61</v>
      </c>
      <c r="N9" s="3">
        <f t="shared" si="6"/>
        <v>3018.27</v>
      </c>
      <c r="O9" s="3">
        <f t="shared" si="6"/>
        <v>1347.69</v>
      </c>
      <c r="P9" s="3">
        <f t="shared" si="6"/>
        <v>606.27</v>
      </c>
    </row>
    <row r="10" spans="1:16" ht="15.5" x14ac:dyDescent="0.35">
      <c r="C10" t="s">
        <v>18</v>
      </c>
      <c r="D10" s="3">
        <f ca="1">IFERROR(IF(D9=0,"",D2/D9),"")</f>
        <v>44.417767106842739</v>
      </c>
      <c r="E10" s="3">
        <f ca="1">IFERROR(IF(E9=0,"",E2/E9),"")</f>
        <v>30.769230769230766</v>
      </c>
      <c r="I10" s="3">
        <f t="shared" ref="I10:P10" ca="1" si="7">IFERROR(IF(I9=0,"",I2/I9),"")</f>
        <v>23.83199622463426</v>
      </c>
      <c r="J10" s="3">
        <f t="shared" ca="1" si="7"/>
        <v>17.582417582417584</v>
      </c>
      <c r="K10" s="3">
        <f t="shared" ca="1" si="7"/>
        <v>22.351363433169421</v>
      </c>
      <c r="L10" s="3">
        <f t="shared" ca="1" si="7"/>
        <v>30.567685589519652</v>
      </c>
      <c r="M10" s="3">
        <f t="shared" ca="1" si="7"/>
        <v>52.52697331061897</v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</row>
    <row r="11" spans="1:16" ht="15.5" x14ac:dyDescent="0.35">
      <c r="B11" t="s">
        <v>19</v>
      </c>
      <c r="C11" t="s">
        <v>20</v>
      </c>
      <c r="D11" s="2">
        <f>IFERROR(INDEX(D51:D500,MATCH($C$11,$C$51:$C$500,0)),"")</f>
        <v>2449883000000</v>
      </c>
      <c r="E11" s="2">
        <f>IFERROR(INDEX(E51:E500,MATCH($C$11,$C$51:$C$500,0)),"")</f>
        <v>2214410000000</v>
      </c>
      <c r="H11" s="2">
        <f>IFERROR(INDEX(D11:G11,COUNT(D11:G11)),"")</f>
        <v>2214410000000</v>
      </c>
      <c r="I11" s="2">
        <f t="shared" ref="I11:P11" si="8">IFERROR(INDEX(I51:I500,MATCH($C$11,$C$51:$C$500,0)),"")</f>
        <v>1654810000000</v>
      </c>
      <c r="J11" s="2">
        <f t="shared" si="8"/>
        <v>2329491000000</v>
      </c>
      <c r="K11" s="2">
        <f t="shared" si="8"/>
        <v>1230544000000</v>
      </c>
      <c r="L11" s="2">
        <f t="shared" si="8"/>
        <v>2170720000000</v>
      </c>
      <c r="M11" s="2">
        <f t="shared" si="8"/>
        <v>1288214014542</v>
      </c>
      <c r="N11" s="2">
        <f t="shared" si="8"/>
        <v>1361183696546</v>
      </c>
      <c r="O11" s="2">
        <f t="shared" si="8"/>
        <v>855450153856</v>
      </c>
      <c r="P11" s="2">
        <f t="shared" si="8"/>
        <v>1293788488235</v>
      </c>
    </row>
    <row r="12" spans="1:1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-2450000000000</v>
      </c>
      <c r="E12" s="2">
        <f>IFERROR(INDEX(E51:E500,MATCH("Net Debt (Quarter)",$C$51:$C$500,0)),"")</f>
        <v>-2214000000000</v>
      </c>
      <c r="H12" s="2">
        <f>IFERROR(INDEX(D12:G12,COUNT(D12:G12)),"")</f>
        <v>-2214000000000</v>
      </c>
      <c r="I12" s="2">
        <f t="shared" ref="I12:P12" si="9">IFERROR(INDEX(I51:I500,MATCH($C$12,$C$51:$C$500,0)),"")</f>
        <v>-1648000000000</v>
      </c>
      <c r="J12" s="2">
        <f t="shared" si="9"/>
        <v>-2320000000000</v>
      </c>
      <c r="K12" s="2">
        <f t="shared" si="9"/>
        <v>-1225000000000</v>
      </c>
      <c r="L12" s="2">
        <f t="shared" si="9"/>
        <v>-2163000000000</v>
      </c>
      <c r="M12" s="2">
        <f t="shared" si="9"/>
        <v>-1288000000000</v>
      </c>
      <c r="N12" s="2">
        <f t="shared" si="9"/>
        <v>-1361000000000</v>
      </c>
      <c r="O12" s="2">
        <f t="shared" si="9"/>
        <v>-855000000000</v>
      </c>
      <c r="P12" s="2">
        <f t="shared" si="9"/>
        <v>-1294000000000</v>
      </c>
    </row>
    <row r="13" spans="1:1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P13" si="10">IFERROR(INDEX(I51:I500,MATCH($C$13,$C$51:$C$500,0)),"")</f>
        <v>7000000000</v>
      </c>
      <c r="J13" s="2">
        <f t="shared" si="10"/>
        <v>9000000000</v>
      </c>
      <c r="K13" s="2">
        <f t="shared" si="10"/>
        <v>5000000000</v>
      </c>
      <c r="L13" s="2">
        <f t="shared" si="10"/>
        <v>7000000000</v>
      </c>
      <c r="M13" s="2">
        <f t="shared" si="10"/>
        <v>1000000000</v>
      </c>
      <c r="N13" s="2">
        <f t="shared" si="10"/>
        <v>0</v>
      </c>
      <c r="O13" s="2">
        <f t="shared" si="10"/>
        <v>0</v>
      </c>
      <c r="P13" s="2">
        <f t="shared" si="10"/>
        <v>0</v>
      </c>
    </row>
    <row r="14" spans="1:16" ht="15.5" x14ac:dyDescent="0.35">
      <c r="C14" t="s">
        <v>27</v>
      </c>
      <c r="D14" s="2">
        <f>IFERROR(INDEX(D51:D500,MATCH($C$14,$C$51:$C$500,0)),"")</f>
        <v>-466000000</v>
      </c>
      <c r="E14" s="2">
        <f>IFERROR(INDEX(E51:E500,MATCH($C$14,$C$51:$C$500,0)),"")</f>
        <v>-501000000</v>
      </c>
      <c r="H14" s="2">
        <f>IFERROR(SUM(D14:G14)*(4/MAX(1,COUNT(D14:G14))),"")</f>
        <v>-1934000000</v>
      </c>
      <c r="I14" s="2">
        <f t="shared" ref="I14:P14" si="11">IFERROR(INDEX(I51:I500,MATCH($C$14,$C$51:$C$500,0)),"")</f>
        <v>-2526000000</v>
      </c>
      <c r="J14" s="2">
        <f t="shared" si="11"/>
        <v>-2539000000</v>
      </c>
      <c r="K14" s="2">
        <f t="shared" si="11"/>
        <v>-4077000000</v>
      </c>
      <c r="L14" s="2">
        <f t="shared" si="11"/>
        <v>-6463000000</v>
      </c>
      <c r="M14" s="2">
        <f t="shared" si="11"/>
        <v>-37101907024</v>
      </c>
      <c r="N14" s="2">
        <f t="shared" si="11"/>
        <v>-9734247522</v>
      </c>
      <c r="O14" s="2">
        <f t="shared" si="11"/>
        <v>0</v>
      </c>
      <c r="P14" s="2">
        <f t="shared" si="11"/>
        <v>-15280904</v>
      </c>
    </row>
    <row r="15" spans="1:16" ht="15.5" x14ac:dyDescent="0.35">
      <c r="C15" t="s">
        <v>28</v>
      </c>
      <c r="D15" s="2">
        <f>IFERROR(INDEX(D51:D500,MATCH($C$15,$C$51:$C$500,0)),"")</f>
        <v>-149040000000</v>
      </c>
      <c r="E15" s="2">
        <f>IFERROR(INDEX(E51:E500,MATCH($C$15,$C$51:$C$500,0)),"")</f>
        <v>-150862000000</v>
      </c>
      <c r="H15" s="2">
        <f>IFERROR(SUM(D15:G15)*(4/MAX(1,COUNT(D15:G15))),"")</f>
        <v>-599804000000</v>
      </c>
      <c r="I15" s="2">
        <f t="shared" ref="I15:P15" si="12">IFERROR(INDEX(I51:I500,MATCH($C$15,$C$51:$C$500,0)),"")</f>
        <v>-431796000000</v>
      </c>
      <c r="J15" s="2">
        <f t="shared" si="12"/>
        <v>-404895000000</v>
      </c>
      <c r="K15" s="2">
        <f t="shared" si="12"/>
        <v>-349047000000</v>
      </c>
      <c r="L15" s="2">
        <f t="shared" si="12"/>
        <v>-344882000000</v>
      </c>
      <c r="M15" s="2">
        <f t="shared" si="12"/>
        <v>-410153520015</v>
      </c>
      <c r="N15" s="2">
        <f t="shared" si="12"/>
        <v>-354897070378</v>
      </c>
      <c r="O15" s="2">
        <f t="shared" si="12"/>
        <v>-371989093019</v>
      </c>
      <c r="P15" s="2">
        <f t="shared" si="12"/>
        <v>-324375077850</v>
      </c>
    </row>
    <row r="16" spans="1:16" ht="15.5" x14ac:dyDescent="0.35">
      <c r="C16" t="s">
        <v>29</v>
      </c>
      <c r="D16" s="2">
        <f>IFERROR(INDEX(D51:D500,MATCH($C$16,$C$51:$C$500,0)),"")</f>
        <v>584308000000</v>
      </c>
      <c r="E16" s="2">
        <f>IFERROR(INDEX(E51:E500,MATCH($C$16,$C$51:$C$500,0)),"")</f>
        <v>653646000000</v>
      </c>
      <c r="H16" s="2">
        <f>IFERROR(SUM(D16:G16)*(4/MAX(1,COUNT(D16:G16))),"")</f>
        <v>2475908000000</v>
      </c>
      <c r="I16" s="2">
        <f t="shared" ref="I16:P16" si="13">IFERROR(INDEX(I51:I500,MATCH($C$16,$C$51:$C$500,0)),"")</f>
        <v>2175816000000</v>
      </c>
      <c r="J16" s="2">
        <f t="shared" si="13"/>
        <v>2068594000000</v>
      </c>
      <c r="K16" s="2">
        <f t="shared" si="13"/>
        <v>1992143000000</v>
      </c>
      <c r="L16" s="2">
        <f t="shared" si="13"/>
        <v>1745247000000</v>
      </c>
      <c r="M16" s="2">
        <f t="shared" si="13"/>
        <v>1844704742711</v>
      </c>
      <c r="N16" s="2">
        <f t="shared" si="13"/>
        <v>1491044899867</v>
      </c>
      <c r="O16" s="2">
        <f t="shared" si="13"/>
        <v>1331358117436</v>
      </c>
      <c r="P16" s="2">
        <f t="shared" si="13"/>
        <v>1362397885638</v>
      </c>
    </row>
    <row r="17" spans="1:16" ht="15.5" x14ac:dyDescent="0.35">
      <c r="A17" t="s">
        <v>30</v>
      </c>
    </row>
    <row r="18" spans="1:1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</row>
    <row r="19" spans="1:16" ht="15.5" x14ac:dyDescent="0.35">
      <c r="A19" t="s">
        <v>40</v>
      </c>
      <c r="C19" t="s">
        <v>41</v>
      </c>
    </row>
    <row r="20" spans="1:16" ht="15.5" x14ac:dyDescent="0.35">
      <c r="A20" t="s">
        <v>42</v>
      </c>
      <c r="C20" t="s">
        <v>43</v>
      </c>
      <c r="D20" s="2">
        <f ca="1">IFERROR(D21*D2,"")</f>
        <v>22921500000000</v>
      </c>
      <c r="E20" s="2">
        <f ca="1">IFERROR(E21*E2,"")</f>
        <v>19328400000000</v>
      </c>
      <c r="H20" s="2">
        <f t="shared" ref="H20:P20" ca="1" si="14">IFERROR(H21*H2,"")</f>
        <v>19328400000000</v>
      </c>
      <c r="I20" s="2">
        <f t="shared" ca="1" si="14"/>
        <v>31284750000000</v>
      </c>
      <c r="J20" s="2">
        <f t="shared" ca="1" si="14"/>
        <v>24780000000000</v>
      </c>
      <c r="K20" s="2">
        <f t="shared" ca="1" si="14"/>
        <v>30975000000000</v>
      </c>
      <c r="L20" s="2">
        <f t="shared" ca="1" si="14"/>
        <v>39028500000000</v>
      </c>
      <c r="M20" s="2">
        <f t="shared" ca="1" si="14"/>
        <v>57303750000000</v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</row>
    <row r="21" spans="1:16" ht="15.5" x14ac:dyDescent="0.35">
      <c r="C21" t="s">
        <v>12</v>
      </c>
      <c r="D21" s="2">
        <f>IFERROR(INDEX(D51:D500,MATCH($C$7,$C$51:$C$500,0)),"")</f>
        <v>61950000000</v>
      </c>
      <c r="E21" s="2">
        <f>IFERROR(INDEX(E51:E500,MATCH($C$7,$C$51:$C$500,0)),"")</f>
        <v>61950000000</v>
      </c>
      <c r="H21" s="2">
        <f>IFERROR(INDEX(D21:G21,COUNT(D21:G21)),"")</f>
        <v>61950000000</v>
      </c>
      <c r="I21" s="2">
        <f t="shared" ref="I21:P21" si="15">IFERROR(INDEX(I51:I500,MATCH($C$7,$C$51:$C$500,0)),"")</f>
        <v>61950000000</v>
      </c>
      <c r="J21" s="2">
        <f t="shared" si="15"/>
        <v>61950000000</v>
      </c>
      <c r="K21" s="2">
        <f t="shared" si="15"/>
        <v>61950000000</v>
      </c>
      <c r="L21" s="2">
        <f t="shared" si="15"/>
        <v>61950000000</v>
      </c>
      <c r="M21" s="2">
        <f t="shared" si="15"/>
        <v>61950000000</v>
      </c>
      <c r="N21" s="2">
        <f t="shared" si="15"/>
        <v>560000000</v>
      </c>
      <c r="O21" s="2">
        <f t="shared" si="15"/>
        <v>560000000</v>
      </c>
      <c r="P21" s="2">
        <f t="shared" si="15"/>
        <v>560000000</v>
      </c>
    </row>
    <row r="23" spans="1:16" ht="15.5" x14ac:dyDescent="0.35">
      <c r="B23" t="s">
        <v>44</v>
      </c>
      <c r="C23" t="s">
        <v>45</v>
      </c>
      <c r="D23" s="3">
        <f>IFERROR(D5/D6*100,"")</f>
        <v>4.3461466921385892</v>
      </c>
      <c r="E23" s="3">
        <f>IFERROR(E5/E6*100,"")</f>
        <v>4.6477420747324878</v>
      </c>
      <c r="H23" s="3">
        <f t="shared" ref="H23:P23" si="16">IFERROR(H5/H6*100,"")</f>
        <v>17.722765536741683</v>
      </c>
      <c r="I23" s="3">
        <f t="shared" si="16"/>
        <v>19.676204667731074</v>
      </c>
      <c r="J23" s="3">
        <f t="shared" si="16"/>
        <v>16.791643998887029</v>
      </c>
      <c r="K23" s="3">
        <f t="shared" si="16"/>
        <v>17.372473022950487</v>
      </c>
      <c r="L23" s="3">
        <f t="shared" si="16"/>
        <v>13.296044808893265</v>
      </c>
      <c r="M23" s="3">
        <f t="shared" si="16"/>
        <v>15.197224026117523</v>
      </c>
      <c r="N23" s="3">
        <f t="shared" si="16"/>
        <v>24.879700237570557</v>
      </c>
      <c r="O23" s="3">
        <f t="shared" si="16"/>
        <v>23.915053337801449</v>
      </c>
      <c r="P23" s="3">
        <f t="shared" si="16"/>
        <v>23.650887177323302</v>
      </c>
    </row>
    <row r="24" spans="1:16" ht="15.5" x14ac:dyDescent="0.35">
      <c r="C24" t="s">
        <v>46</v>
      </c>
      <c r="D24" s="4">
        <f>IFERROR(_xlfn.RRI(5,I23,D23),"")</f>
        <v>-0.26067973610782635</v>
      </c>
      <c r="E24" s="4">
        <f>IFERROR(_xlfn.RRI(5,J23,E23),"")</f>
        <v>-0.22655442316463459</v>
      </c>
      <c r="H24" s="4">
        <f t="shared" ref="H24:P24" si="17">IFERROR(_xlfn.RRI(5,M23,H23),"")</f>
        <v>3.1225028999779081E-2</v>
      </c>
      <c r="I24" s="4">
        <f t="shared" si="17"/>
        <v>-4.5844325223112881E-2</v>
      </c>
      <c r="J24" s="4">
        <f t="shared" si="17"/>
        <v>-6.8282242216261335E-2</v>
      </c>
      <c r="K24" s="4">
        <f t="shared" si="17"/>
        <v>-5.9837679021966017E-2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47</v>
      </c>
      <c r="C25" t="s">
        <v>48</v>
      </c>
      <c r="D25" s="3">
        <f>IFERROR(INDEX(D51:D500,MATCH($A$25,$C$51:$C$500,0)),"")</f>
        <v>7.03</v>
      </c>
      <c r="E25" s="3">
        <f>IFERROR(INDEX(E51:E500,MATCH($A$25,$C$51:$C$500,0)),"")</f>
        <v>8.1199999999999992</v>
      </c>
      <c r="H25" s="3">
        <f>IFERROR(INDEX(D25:G25,COUNT(D25:G25)),"")</f>
        <v>8.1199999999999992</v>
      </c>
      <c r="I25" s="3">
        <f t="shared" ref="I25:P25" si="18">IFERROR(INDEX(I51:I500,MATCH($C$25,$C$51:$C$500,0)),"")</f>
        <v>28.21</v>
      </c>
      <c r="J25" s="3">
        <f t="shared" si="18"/>
        <v>26.86</v>
      </c>
      <c r="K25" s="3">
        <f t="shared" si="18"/>
        <v>26.51</v>
      </c>
      <c r="L25" s="3">
        <f t="shared" si="18"/>
        <v>22.61</v>
      </c>
      <c r="M25" s="3">
        <f t="shared" si="18"/>
        <v>23.16</v>
      </c>
      <c r="N25" s="3">
        <f t="shared" si="18"/>
        <v>2037.8</v>
      </c>
      <c r="O25" s="3">
        <f t="shared" si="18"/>
        <v>1720.73</v>
      </c>
      <c r="P25" s="3">
        <f t="shared" si="18"/>
        <v>1861.8</v>
      </c>
    </row>
    <row r="26" spans="1:16" ht="15.5" x14ac:dyDescent="0.35">
      <c r="C26" t="s">
        <v>49</v>
      </c>
      <c r="D26" s="4">
        <f>IFERROR(_xlfn.RRI(5,I25,D25),"")</f>
        <v>-0.24262590288231811</v>
      </c>
      <c r="E26" s="4">
        <f>IFERROR(_xlfn.RRI(5,J25,E25),"")</f>
        <v>-0.21279108423268223</v>
      </c>
      <c r="H26" s="4">
        <f t="shared" ref="H26:P26" si="19">IFERROR(_xlfn.RRI(5,M25,H25),"")</f>
        <v>-0.18910710562171407</v>
      </c>
      <c r="I26" s="4">
        <f t="shared" si="19"/>
        <v>-0.57513759257278729</v>
      </c>
      <c r="J26" s="4">
        <f t="shared" si="19"/>
        <v>-0.56481025232735982</v>
      </c>
      <c r="K26" s="4">
        <f t="shared" si="19"/>
        <v>-0.57273694606972347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50</v>
      </c>
      <c r="D27" s="3">
        <f>IFERROR(D4/D21,"")</f>
        <v>36.041743341404356</v>
      </c>
      <c r="E27" s="3">
        <f>IFERROR(E4/E21,"")</f>
        <v>38.061016949152545</v>
      </c>
      <c r="H27" s="3">
        <f t="shared" ref="H27:P27" si="20">IFERROR(H4/H21,"")</f>
        <v>148.2055205811138</v>
      </c>
      <c r="I27" s="3">
        <f t="shared" si="20"/>
        <v>131.13292978208233</v>
      </c>
      <c r="J27" s="3">
        <f t="shared" si="20"/>
        <v>120.60300242130751</v>
      </c>
      <c r="K27" s="3">
        <f t="shared" si="20"/>
        <v>113.26686037126716</v>
      </c>
      <c r="L27" s="3">
        <f t="shared" si="20"/>
        <v>108.05764326069411</v>
      </c>
      <c r="M27" s="3">
        <f t="shared" si="20"/>
        <v>109.43734219439871</v>
      </c>
      <c r="N27" s="3">
        <f t="shared" si="20"/>
        <v>10234.394077221428</v>
      </c>
      <c r="O27" s="3">
        <f t="shared" si="20"/>
        <v>10124.520544230358</v>
      </c>
      <c r="P27" s="3">
        <f t="shared" si="20"/>
        <v>9146.7358430678578</v>
      </c>
    </row>
    <row r="28" spans="1:16" ht="15.5" x14ac:dyDescent="0.35">
      <c r="C28" t="s">
        <v>51</v>
      </c>
      <c r="D28" s="4">
        <f>IFERROR(_xlfn.RRI(5,I27,D27),"")</f>
        <v>-0.22764172295686314</v>
      </c>
      <c r="E28" s="4">
        <f>IFERROR(_xlfn.RRI(5,J27,E27),"")</f>
        <v>-0.20599277613374811</v>
      </c>
      <c r="H28" s="4">
        <f t="shared" ref="H28:P28" si="21">IFERROR(_xlfn.RRI(5,M27,H27),"")</f>
        <v>6.2526496083220362E-2</v>
      </c>
      <c r="I28" s="4">
        <f t="shared" si="21"/>
        <v>-0.58165948591316874</v>
      </c>
      <c r="J28" s="4">
        <f t="shared" si="21"/>
        <v>-0.58771576284863525</v>
      </c>
      <c r="K28" s="4">
        <f t="shared" si="21"/>
        <v>-0.58450352359085089</v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52</v>
      </c>
      <c r="H29" s="4">
        <f t="shared" ref="H29:P29" si="22">IFERROR(((H25-I25)/I25)*100%,"")</f>
        <v>-0.71215880893300254</v>
      </c>
      <c r="I29" s="4">
        <f t="shared" si="22"/>
        <v>5.0260610573343314E-2</v>
      </c>
      <c r="J29" s="4">
        <f t="shared" si="22"/>
        <v>1.3202565069784906E-2</v>
      </c>
      <c r="K29" s="4">
        <f t="shared" si="22"/>
        <v>0.17249004865103945</v>
      </c>
      <c r="L29" s="4">
        <f t="shared" si="22"/>
        <v>-2.3747841105354089E-2</v>
      </c>
      <c r="M29" s="4">
        <f t="shared" si="22"/>
        <v>-0.98863480223770728</v>
      </c>
      <c r="N29" s="4">
        <f t="shared" si="22"/>
        <v>0.18426481783894041</v>
      </c>
      <c r="O29" s="4">
        <f t="shared" si="22"/>
        <v>-7.5770759480073016E-2</v>
      </c>
      <c r="P29" s="4" t="str">
        <f t="shared" si="22"/>
        <v/>
      </c>
    </row>
    <row r="30" spans="1:16" ht="15.5" x14ac:dyDescent="0.35">
      <c r="C30" t="s">
        <v>53</v>
      </c>
      <c r="H30" s="4">
        <f t="shared" ref="H30:P30" si="23">IFERROR(((H27-I27)/I27)*100%,"")</f>
        <v>0.13019300969941594</v>
      </c>
      <c r="I30" s="4">
        <f t="shared" si="23"/>
        <v>8.7310656860682331E-2</v>
      </c>
      <c r="J30" s="4">
        <f t="shared" si="23"/>
        <v>6.4768653655569483E-2</v>
      </c>
      <c r="K30" s="4">
        <f t="shared" si="23"/>
        <v>4.820776164815635E-2</v>
      </c>
      <c r="L30" s="4">
        <f t="shared" si="23"/>
        <v>-1.2607204323856647E-2</v>
      </c>
      <c r="M30" s="4">
        <f t="shared" si="23"/>
        <v>-0.98930690558047085</v>
      </c>
      <c r="N30" s="4">
        <f t="shared" si="23"/>
        <v>1.0852220854417048E-2</v>
      </c>
      <c r="O30" s="4">
        <f t="shared" si="23"/>
        <v>0.10689985126262774</v>
      </c>
      <c r="P30" s="4" t="str">
        <f t="shared" si="23"/>
        <v/>
      </c>
    </row>
    <row r="32" spans="1:16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155.16</v>
      </c>
      <c r="E32" s="3">
        <f>IFERROR(INDEX(E51:E500,MATCH($A$32,$C$51:$C$500,0)),"")</f>
        <v>160</v>
      </c>
      <c r="H32" s="3">
        <f>IFERROR(INDEX(D32:G32,COUNT(D32:G32)),"")</f>
        <v>160</v>
      </c>
      <c r="I32" s="3">
        <f t="shared" ref="I32:P32" si="24">IFERROR(INDEX(I51:I500,MATCH($C$32,$C$51:$C$500,0)),"")</f>
        <v>153.94</v>
      </c>
      <c r="J32" s="3">
        <f t="shared" si="24"/>
        <v>155.36000000000001</v>
      </c>
      <c r="K32" s="3">
        <f t="shared" si="24"/>
        <v>160.03</v>
      </c>
      <c r="L32" s="3">
        <f t="shared" si="24"/>
        <v>154.47</v>
      </c>
      <c r="M32" s="3">
        <f t="shared" si="24"/>
        <v>151.91999999999999</v>
      </c>
      <c r="N32" s="3">
        <f t="shared" si="24"/>
        <v>8402.39</v>
      </c>
      <c r="O32" s="3">
        <f t="shared" si="24"/>
        <v>7567.43</v>
      </c>
      <c r="P32" s="3">
        <f t="shared" si="24"/>
        <v>7910</v>
      </c>
    </row>
    <row r="33" spans="1:16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2.0099999999999998</v>
      </c>
      <c r="E33" s="3">
        <f>IFERROR(INDEX(E51:E500,MATCH($A$33,$C$51:$C$500,0)),"")</f>
        <v>2.29</v>
      </c>
      <c r="H33" s="3">
        <f>IFERROR(INDEX(D33:G33,COUNT(D33:G33)),"")</f>
        <v>2.29</v>
      </c>
      <c r="I33" s="3">
        <f t="shared" ref="I33:P33" si="25">IFERROR(INDEX(I51:I500,MATCH($C$33,$C$51:$C$500,0)),"")</f>
        <v>3.28</v>
      </c>
      <c r="J33" s="3">
        <f t="shared" si="25"/>
        <v>2.57</v>
      </c>
      <c r="K33" s="3">
        <f t="shared" si="25"/>
        <v>3.12</v>
      </c>
      <c r="L33" s="3">
        <f t="shared" si="25"/>
        <v>4.08</v>
      </c>
      <c r="M33" s="3">
        <f t="shared" si="25"/>
        <v>6.09</v>
      </c>
      <c r="N33" s="3">
        <f t="shared" si="25"/>
        <v>0</v>
      </c>
      <c r="O33" s="3">
        <f t="shared" si="25"/>
        <v>0</v>
      </c>
      <c r="P33" s="3">
        <f t="shared" si="25"/>
        <v>0</v>
      </c>
    </row>
    <row r="34" spans="1:16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44.38</v>
      </c>
      <c r="E34" s="3">
        <f>IFERROR(INDEX(E51:E500,MATCH($A$34,$C$51:$C$500,0)),"")</f>
        <v>45.07</v>
      </c>
      <c r="H34" s="3">
        <f>IFERROR(INDEX(D34:G34,COUNT(D34:G34)),"")</f>
        <v>45.07</v>
      </c>
      <c r="I34" s="3">
        <f t="shared" ref="I34:P34" si="26">IFERROR(INDEX(I51:I500,MATCH($C$34,$C$51:$C$500,0)),"")</f>
        <v>17.899999999999999</v>
      </c>
      <c r="J34" s="3">
        <f t="shared" si="26"/>
        <v>14.89</v>
      </c>
      <c r="K34" s="3">
        <f t="shared" si="26"/>
        <v>18.86</v>
      </c>
      <c r="L34" s="3">
        <f t="shared" si="26"/>
        <v>27.86</v>
      </c>
      <c r="M34" s="3">
        <f t="shared" si="26"/>
        <v>39.94</v>
      </c>
      <c r="N34" s="3">
        <f t="shared" si="26"/>
        <v>0</v>
      </c>
      <c r="O34" s="3">
        <f t="shared" si="26"/>
        <v>0</v>
      </c>
      <c r="P34" s="3">
        <f t="shared" si="26"/>
        <v>0</v>
      </c>
    </row>
    <row r="35" spans="1:16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8.66</v>
      </c>
      <c r="E35" s="3">
        <f>IFERROR(INDEX(E51:E500,MATCH($A$35,$C$51:$C$500,0)),"")</f>
        <v>9.6199999999999992</v>
      </c>
      <c r="H35" s="3">
        <f>IFERROR(INDEX(D35:G35,COUNT(D35:G35)),"")</f>
        <v>9.6199999999999992</v>
      </c>
      <c r="I35" s="3">
        <f t="shared" ref="I35:P35" si="27">IFERROR(INDEX(I51:I500,MATCH($C$35,$C$51:$C$500,0)),"")</f>
        <v>3.85</v>
      </c>
      <c r="J35" s="3">
        <f t="shared" si="27"/>
        <v>3.32</v>
      </c>
      <c r="K35" s="3">
        <f t="shared" si="27"/>
        <v>4.41</v>
      </c>
      <c r="L35" s="3">
        <f t="shared" si="27"/>
        <v>5.83</v>
      </c>
      <c r="M35" s="3">
        <f t="shared" si="27"/>
        <v>8.4499999999999993</v>
      </c>
      <c r="N35" s="3">
        <f t="shared" si="27"/>
        <v>0</v>
      </c>
      <c r="O35" s="3">
        <f t="shared" si="27"/>
        <v>0</v>
      </c>
      <c r="P35" s="3">
        <f t="shared" si="27"/>
        <v>0</v>
      </c>
    </row>
    <row r="36" spans="1:16" ht="15.5" x14ac:dyDescent="0.35">
      <c r="B36" t="s">
        <v>66</v>
      </c>
      <c r="C36" t="s">
        <v>67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P36" si="28">IFERROR(INDEX(H51:H500,MATCH($C$36,$C$51:$C$500,0)),"")</f>
        <v>0.75919999999999999</v>
      </c>
      <c r="I36" s="4">
        <f t="shared" si="28"/>
        <v>0.81540000000000001</v>
      </c>
      <c r="J36" s="4">
        <f t="shared" si="28"/>
        <v>0.81889999999999996</v>
      </c>
      <c r="K36" s="4">
        <f t="shared" si="28"/>
        <v>0.83</v>
      </c>
      <c r="L36" s="4">
        <f t="shared" si="28"/>
        <v>0.92890000000000006</v>
      </c>
      <c r="M36" s="4">
        <f t="shared" si="28"/>
        <v>0.34549999999999997</v>
      </c>
      <c r="N36" s="4">
        <f t="shared" si="28"/>
        <v>0</v>
      </c>
      <c r="O36" s="4">
        <f t="shared" si="28"/>
        <v>0</v>
      </c>
      <c r="P36" s="4">
        <f t="shared" si="28"/>
        <v>0</v>
      </c>
    </row>
    <row r="37" spans="1:16" ht="15.5" x14ac:dyDescent="0.35">
      <c r="B37" t="s">
        <v>68</v>
      </c>
      <c r="C37" t="s">
        <v>69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P37" si="29">IFERROR(INDEX(H51:H500,MATCH($C$37,$C$51:$C$500,0)),"")</f>
        <v>23</v>
      </c>
      <c r="I37" s="3">
        <f t="shared" si="29"/>
        <v>23</v>
      </c>
      <c r="J37" s="3">
        <f t="shared" si="29"/>
        <v>22</v>
      </c>
      <c r="K37" s="3">
        <f t="shared" si="29"/>
        <v>22</v>
      </c>
      <c r="L37" s="3">
        <f t="shared" si="29"/>
        <v>21</v>
      </c>
      <c r="M37" s="3">
        <f t="shared" si="29"/>
        <v>8</v>
      </c>
      <c r="N37" s="3">
        <f t="shared" si="29"/>
        <v>0</v>
      </c>
      <c r="O37" s="3">
        <f t="shared" si="29"/>
        <v>0</v>
      </c>
      <c r="P37" s="3">
        <f t="shared" si="29"/>
        <v>0</v>
      </c>
    </row>
    <row r="50" spans="2:16" ht="15.5" x14ac:dyDescent="0.35">
      <c r="D50" t="s">
        <v>70</v>
      </c>
      <c r="E50" t="s">
        <v>243</v>
      </c>
      <c r="F50" t="s">
        <v>71</v>
      </c>
      <c r="G50" t="s">
        <v>244</v>
      </c>
      <c r="H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</row>
    <row r="51" spans="2:16" ht="15.5" x14ac:dyDescent="0.35">
      <c r="B51" t="s">
        <v>75</v>
      </c>
      <c r="C51" t="s">
        <v>6</v>
      </c>
      <c r="D51" s="5">
        <v>2232786000000</v>
      </c>
      <c r="E51" s="5">
        <v>2357880000000</v>
      </c>
      <c r="F51" s="5">
        <v>2195939000000</v>
      </c>
      <c r="G51" s="5">
        <v>2043464000000</v>
      </c>
      <c r="I51" s="5">
        <v>8123685000000</v>
      </c>
      <c r="J51" s="5">
        <v>7471356000000</v>
      </c>
      <c r="K51" s="5">
        <v>7016882000000</v>
      </c>
      <c r="L51" s="5">
        <v>6694171000000</v>
      </c>
      <c r="M51" s="5">
        <v>6779643348943</v>
      </c>
      <c r="N51" s="5">
        <v>5731260683244</v>
      </c>
      <c r="O51" s="5">
        <v>5669731504769</v>
      </c>
      <c r="P51" s="5">
        <v>5122172072118</v>
      </c>
    </row>
    <row r="52" spans="2:16" ht="15.5" x14ac:dyDescent="0.35">
      <c r="C52" t="s">
        <v>76</v>
      </c>
      <c r="D52" s="5">
        <v>-1207861000000</v>
      </c>
      <c r="E52" s="5">
        <v>-1298068000000</v>
      </c>
      <c r="F52" s="5">
        <v>-1161949000000</v>
      </c>
      <c r="G52" s="5">
        <v>-1173035000000</v>
      </c>
      <c r="I52" s="5">
        <v>-4545429000000</v>
      </c>
      <c r="J52" s="5">
        <v>-4130606000000</v>
      </c>
      <c r="K52" s="5">
        <v>-3833546000000</v>
      </c>
      <c r="L52" s="5">
        <v>-3976771000000</v>
      </c>
      <c r="M52" s="5">
        <v>-3954110369894</v>
      </c>
      <c r="N52" s="5">
        <v>-3205894213971</v>
      </c>
      <c r="O52" s="5">
        <v>-3324240543418</v>
      </c>
      <c r="P52" s="5">
        <v>-2926420293530</v>
      </c>
    </row>
    <row r="53" spans="2:16" ht="15.5" x14ac:dyDescent="0.35">
      <c r="C53" t="s">
        <v>77</v>
      </c>
      <c r="D53" s="5">
        <v>1024925000000</v>
      </c>
      <c r="E53" s="5">
        <v>1059812000000</v>
      </c>
      <c r="F53" s="5">
        <v>1033990000000</v>
      </c>
      <c r="G53" s="5">
        <v>870429000000</v>
      </c>
      <c r="I53" s="5">
        <v>3578256000000</v>
      </c>
      <c r="J53" s="5">
        <v>3340750000000</v>
      </c>
      <c r="K53" s="5">
        <v>3183336000000</v>
      </c>
      <c r="L53" s="5">
        <v>2717400000000</v>
      </c>
      <c r="M53" s="5">
        <v>2825532979049</v>
      </c>
      <c r="N53" s="5">
        <v>2525366469273</v>
      </c>
      <c r="O53" s="5">
        <v>2345490961351</v>
      </c>
      <c r="P53" s="5">
        <v>2195751778588</v>
      </c>
    </row>
    <row r="54" spans="2:16" ht="15.5" x14ac:dyDescent="0.35">
      <c r="C54" t="s">
        <v>78</v>
      </c>
      <c r="D54" s="5">
        <v>-490923000000</v>
      </c>
      <c r="E54" s="5">
        <v>-455959000000</v>
      </c>
      <c r="F54" s="5">
        <v>-389462000000</v>
      </c>
      <c r="G54" s="5">
        <v>-437847000000</v>
      </c>
      <c r="I54" s="5">
        <v>-1640430000000</v>
      </c>
      <c r="J54" s="5">
        <v>-1557400000000</v>
      </c>
      <c r="K54" s="5">
        <v>-1474273000000</v>
      </c>
      <c r="L54" s="5">
        <v>-1257986000000</v>
      </c>
      <c r="M54" s="5">
        <v>-1023146053579</v>
      </c>
      <c r="N54" s="5">
        <v>-1077606683722</v>
      </c>
      <c r="O54" s="5">
        <v>-1061200051122</v>
      </c>
      <c r="P54" s="5">
        <v>-893923617949</v>
      </c>
    </row>
    <row r="55" spans="2:16" ht="15.5" x14ac:dyDescent="0.35">
      <c r="C55" t="s">
        <v>245</v>
      </c>
      <c r="D55" s="5">
        <v>-397073000000</v>
      </c>
      <c r="E55" s="5">
        <v>-391694000000</v>
      </c>
      <c r="F55" s="5">
        <v>-321743000000</v>
      </c>
      <c r="G55" s="5">
        <v>-379961000000</v>
      </c>
      <c r="I55" s="5">
        <v>-1378266000000</v>
      </c>
      <c r="J55" s="5">
        <v>-1318417000000</v>
      </c>
      <c r="K55" s="5">
        <v>-1240237000000</v>
      </c>
      <c r="L55" s="5">
        <v>-1027025000000</v>
      </c>
      <c r="M55" s="5">
        <v>-889064624332</v>
      </c>
      <c r="N55" s="5">
        <v>-910149067918</v>
      </c>
      <c r="O55" s="5">
        <v>-897892179618</v>
      </c>
      <c r="P55" s="5">
        <v>-772472195688</v>
      </c>
    </row>
    <row r="56" spans="2:16" ht="15.5" x14ac:dyDescent="0.35">
      <c r="C56" t="s">
        <v>246</v>
      </c>
      <c r="D56" s="5">
        <v>-74019000000</v>
      </c>
      <c r="E56" s="5">
        <v>-72136000000</v>
      </c>
      <c r="F56" s="5">
        <v>-73001000000</v>
      </c>
      <c r="G56" s="5">
        <v>-71096000000</v>
      </c>
      <c r="I56" s="5">
        <v>-277680000000</v>
      </c>
      <c r="J56" s="5">
        <v>-253243000000</v>
      </c>
      <c r="K56" s="5">
        <v>-226090000000</v>
      </c>
      <c r="L56" s="5">
        <v>-214622000000</v>
      </c>
      <c r="M56" s="5">
        <v>-181567719223</v>
      </c>
      <c r="N56" s="5">
        <v>-177225892284</v>
      </c>
      <c r="O56" s="5">
        <v>-197048155908</v>
      </c>
      <c r="P56" s="5">
        <v>-152498914776</v>
      </c>
    </row>
    <row r="57" spans="2:16" ht="15.5" x14ac:dyDescent="0.35">
      <c r="C57" t="s">
        <v>83</v>
      </c>
      <c r="D57" s="5">
        <v>-9000000</v>
      </c>
      <c r="E57" s="5">
        <v>-348000000</v>
      </c>
      <c r="F57" s="5">
        <v>-1927000000</v>
      </c>
      <c r="G57" s="5">
        <v>-653000000</v>
      </c>
      <c r="I57" s="5">
        <v>-3444000000</v>
      </c>
      <c r="J57" s="5">
        <v>-635000000</v>
      </c>
      <c r="K57" s="5">
        <v>891000000</v>
      </c>
      <c r="L57" s="5">
        <v>-170000000</v>
      </c>
      <c r="M57" s="5">
        <v>-62558196</v>
      </c>
      <c r="N57" s="5">
        <v>675922</v>
      </c>
      <c r="O57" s="5">
        <v>588045</v>
      </c>
      <c r="P57" s="5">
        <v>410258</v>
      </c>
    </row>
    <row r="58" spans="2:16" ht="15.5" x14ac:dyDescent="0.35">
      <c r="C58" t="s">
        <v>80</v>
      </c>
      <c r="D58" s="5">
        <v>534002000000</v>
      </c>
      <c r="E58" s="5">
        <v>603853000000</v>
      </c>
      <c r="F58" s="5">
        <v>644528000000</v>
      </c>
      <c r="G58" s="5">
        <v>432582000000</v>
      </c>
      <c r="I58" s="5">
        <v>1937826000000</v>
      </c>
      <c r="J58" s="5">
        <v>1783350000000</v>
      </c>
      <c r="K58" s="5">
        <v>1709063000000</v>
      </c>
      <c r="L58" s="5">
        <v>1459414000000</v>
      </c>
      <c r="M58" s="5">
        <v>1802386925470</v>
      </c>
      <c r="N58" s="5">
        <v>1447759785551</v>
      </c>
      <c r="O58" s="5">
        <v>1284290910229</v>
      </c>
      <c r="P58" s="5">
        <v>1301828160639</v>
      </c>
    </row>
    <row r="59" spans="2:16" ht="15.5" x14ac:dyDescent="0.35">
      <c r="C59" t="s">
        <v>81</v>
      </c>
      <c r="D59" s="5">
        <v>50306000000</v>
      </c>
      <c r="E59" s="5">
        <v>49793000000</v>
      </c>
      <c r="F59" s="5">
        <v>53441000000</v>
      </c>
      <c r="G59" s="5">
        <v>47683000000</v>
      </c>
      <c r="I59" s="5">
        <v>237990000000</v>
      </c>
      <c r="J59" s="5">
        <v>285244000000</v>
      </c>
      <c r="K59" s="5">
        <v>283080000000</v>
      </c>
      <c r="L59" s="5">
        <v>285833000000</v>
      </c>
      <c r="M59" s="5">
        <v>42317817241</v>
      </c>
      <c r="N59" s="5">
        <v>43285114316</v>
      </c>
      <c r="O59" s="5">
        <v>47067207207</v>
      </c>
      <c r="P59" s="5">
        <v>60569724999</v>
      </c>
    </row>
    <row r="60" spans="2:16" ht="15.5" x14ac:dyDescent="0.35">
      <c r="C60" t="s">
        <v>142</v>
      </c>
      <c r="D60" s="5">
        <v>50393000000</v>
      </c>
      <c r="E60" s="5">
        <v>49936000000</v>
      </c>
      <c r="F60" s="5">
        <v>54758000000</v>
      </c>
      <c r="G60" s="5">
        <v>48230000000</v>
      </c>
      <c r="I60" s="5">
        <v>239934000000</v>
      </c>
      <c r="J60" s="5">
        <v>285105000000</v>
      </c>
      <c r="K60" s="5">
        <v>286259000000</v>
      </c>
      <c r="L60" s="5">
        <v>293722000000</v>
      </c>
      <c r="M60" s="5">
        <v>80678466729</v>
      </c>
      <c r="N60" s="5">
        <v>53019361838</v>
      </c>
      <c r="O60" s="5">
        <v>50957001613</v>
      </c>
      <c r="P60" s="5">
        <v>62266685831</v>
      </c>
    </row>
    <row r="61" spans="2:16" ht="15.5" x14ac:dyDescent="0.35">
      <c r="C61" t="s">
        <v>27</v>
      </c>
      <c r="D61" s="5">
        <v>-466000000</v>
      </c>
      <c r="E61" s="5">
        <v>-501000000</v>
      </c>
      <c r="F61" s="5">
        <v>-718000000</v>
      </c>
      <c r="G61" s="5">
        <v>-596000000</v>
      </c>
      <c r="I61" s="5">
        <v>-2526000000</v>
      </c>
      <c r="J61" s="5">
        <v>-2539000000</v>
      </c>
      <c r="K61" s="5">
        <v>-4077000000</v>
      </c>
      <c r="L61" s="5">
        <v>-6463000000</v>
      </c>
      <c r="M61" s="5">
        <v>-37101907024</v>
      </c>
      <c r="N61" s="5">
        <v>-9734247522</v>
      </c>
      <c r="P61" s="5">
        <v>-15280904</v>
      </c>
    </row>
    <row r="62" spans="2:16" ht="15.5" x14ac:dyDescent="0.35">
      <c r="C62" t="s">
        <v>84</v>
      </c>
      <c r="D62" s="5">
        <v>50306000000</v>
      </c>
      <c r="E62" s="5">
        <v>49793000000</v>
      </c>
      <c r="F62" s="5">
        <v>53441000000</v>
      </c>
      <c r="G62" s="5">
        <v>47683000000</v>
      </c>
      <c r="I62" s="5">
        <v>237990000000</v>
      </c>
      <c r="J62" s="5">
        <v>285244000000</v>
      </c>
      <c r="K62" s="5">
        <v>283080000000</v>
      </c>
      <c r="L62" s="5">
        <v>285833000000</v>
      </c>
      <c r="M62" s="5">
        <v>42317817241</v>
      </c>
      <c r="N62" s="5">
        <v>43285114316</v>
      </c>
      <c r="O62" s="5">
        <v>47067207207</v>
      </c>
      <c r="P62" s="5">
        <v>60569724999</v>
      </c>
    </row>
    <row r="63" spans="2:16" ht="15.5" x14ac:dyDescent="0.35">
      <c r="C63" t="s">
        <v>29</v>
      </c>
      <c r="D63" s="5">
        <v>584308000000</v>
      </c>
      <c r="E63" s="5">
        <v>653646000000</v>
      </c>
      <c r="F63" s="5">
        <v>697969000000</v>
      </c>
      <c r="G63" s="5">
        <v>480265000000</v>
      </c>
      <c r="I63" s="5">
        <v>2175816000000</v>
      </c>
      <c r="J63" s="5">
        <v>2068594000000</v>
      </c>
      <c r="K63" s="5">
        <v>1992143000000</v>
      </c>
      <c r="L63" s="5">
        <v>1745247000000</v>
      </c>
      <c r="M63" s="5">
        <v>1844704742711</v>
      </c>
      <c r="N63" s="5">
        <v>1491044899867</v>
      </c>
      <c r="O63" s="5">
        <v>1331358117436</v>
      </c>
      <c r="P63" s="5">
        <v>1362397885638</v>
      </c>
    </row>
    <row r="64" spans="2:16" ht="15.5" x14ac:dyDescent="0.35">
      <c r="C64" t="s">
        <v>28</v>
      </c>
      <c r="D64" s="5">
        <v>-149040000000</v>
      </c>
      <c r="E64" s="5">
        <v>-150862000000</v>
      </c>
      <c r="F64" s="5">
        <v>-142225000000</v>
      </c>
      <c r="G64" s="5">
        <v>-69321000000</v>
      </c>
      <c r="I64" s="5">
        <v>-431796000000</v>
      </c>
      <c r="J64" s="5">
        <v>-404895000000</v>
      </c>
      <c r="K64" s="5">
        <v>-349047000000</v>
      </c>
      <c r="L64" s="5">
        <v>-344882000000</v>
      </c>
      <c r="M64" s="5">
        <v>-410153520015</v>
      </c>
      <c r="N64" s="5">
        <v>-354897070378</v>
      </c>
      <c r="O64" s="5">
        <v>-371989093019</v>
      </c>
      <c r="P64" s="5">
        <v>-324375077850</v>
      </c>
    </row>
    <row r="65" spans="2:16" ht="15.5" x14ac:dyDescent="0.35">
      <c r="C65" t="s">
        <v>85</v>
      </c>
      <c r="M65" s="5">
        <v>-398106683260</v>
      </c>
      <c r="N65" s="5">
        <v>-362097766360</v>
      </c>
      <c r="O65" s="5">
        <v>-366097688000</v>
      </c>
      <c r="P65" s="5">
        <v>-320605670500</v>
      </c>
    </row>
    <row r="66" spans="2:16" ht="15.5" x14ac:dyDescent="0.35">
      <c r="C66" t="s">
        <v>87</v>
      </c>
      <c r="M66" s="5">
        <v>-12046836755</v>
      </c>
      <c r="N66" s="5">
        <v>7200695982</v>
      </c>
      <c r="O66" s="5">
        <v>-5891405019</v>
      </c>
      <c r="P66" s="5">
        <v>-3769407350</v>
      </c>
    </row>
    <row r="67" spans="2:16" ht="15.5" x14ac:dyDescent="0.35">
      <c r="C67" t="s">
        <v>88</v>
      </c>
      <c r="D67" s="5">
        <v>-149040000000</v>
      </c>
      <c r="E67" s="5">
        <v>-150862000000</v>
      </c>
      <c r="F67" s="5">
        <v>-142225000000</v>
      </c>
      <c r="G67" s="5">
        <v>-69321000000</v>
      </c>
      <c r="I67" s="5">
        <v>-431796000000</v>
      </c>
      <c r="J67" s="5">
        <v>-404895000000</v>
      </c>
      <c r="K67" s="5">
        <v>-349047000000</v>
      </c>
      <c r="L67" s="5">
        <v>-344882000000</v>
      </c>
      <c r="M67" s="5">
        <v>-410153520015</v>
      </c>
      <c r="N67" s="5">
        <v>-354897070378</v>
      </c>
      <c r="O67" s="5">
        <v>-371989093019</v>
      </c>
      <c r="P67" s="5">
        <v>-324375077850</v>
      </c>
    </row>
    <row r="68" spans="2:16" ht="15.5" x14ac:dyDescent="0.35">
      <c r="C68" t="s">
        <v>89</v>
      </c>
      <c r="D68" s="5">
        <v>435268000000</v>
      </c>
      <c r="E68" s="5">
        <v>502784000000</v>
      </c>
      <c r="F68" s="5">
        <v>555744000000</v>
      </c>
      <c r="G68" s="5">
        <v>410944000000</v>
      </c>
      <c r="I68" s="5">
        <v>1744020000000</v>
      </c>
      <c r="J68" s="5">
        <v>1663699000000</v>
      </c>
      <c r="K68" s="5">
        <v>1643096000000</v>
      </c>
      <c r="L68" s="5">
        <v>1400365000000</v>
      </c>
      <c r="M68" s="5">
        <v>1434551222696</v>
      </c>
      <c r="N68" s="5">
        <v>1136147829489</v>
      </c>
      <c r="O68" s="5">
        <v>959369024417</v>
      </c>
      <c r="P68" s="5">
        <v>1038022807788</v>
      </c>
    </row>
    <row r="69" spans="2:16" ht="15.5" x14ac:dyDescent="0.35">
      <c r="C69" t="s">
        <v>90</v>
      </c>
      <c r="D69" s="5">
        <v>-17496000000</v>
      </c>
      <c r="E69" s="5">
        <v>-42310000000</v>
      </c>
      <c r="F69" s="5">
        <v>-21967000000</v>
      </c>
      <c r="G69" s="5">
        <v>87024000000</v>
      </c>
      <c r="I69" s="5">
        <v>129690000000</v>
      </c>
      <c r="J69" s="5">
        <v>-46983000000</v>
      </c>
      <c r="K69" s="5">
        <v>81403000000</v>
      </c>
      <c r="L69" s="5">
        <v>-127454000000</v>
      </c>
      <c r="M69" s="5">
        <v>-3700926387</v>
      </c>
      <c r="N69" s="5">
        <v>29375839662</v>
      </c>
      <c r="O69" s="5">
        <v>49634286170</v>
      </c>
      <c r="P69" s="5">
        <v>5007343110</v>
      </c>
    </row>
    <row r="70" spans="2:16" ht="15.5" x14ac:dyDescent="0.35">
      <c r="C70" t="s">
        <v>91</v>
      </c>
      <c r="D70" s="5">
        <v>417772000000</v>
      </c>
      <c r="E70" s="5">
        <v>460474000000</v>
      </c>
      <c r="F70" s="5">
        <v>533777000000</v>
      </c>
      <c r="G70" s="5">
        <v>497968000000</v>
      </c>
      <c r="I70" s="5">
        <v>1873710000000</v>
      </c>
      <c r="J70" s="5">
        <v>1616716000000</v>
      </c>
      <c r="K70" s="5">
        <v>1724499000000</v>
      </c>
      <c r="L70" s="5">
        <v>1272911000000</v>
      </c>
      <c r="M70" s="5">
        <v>1430850296309</v>
      </c>
      <c r="N70" s="5">
        <v>1165523669151</v>
      </c>
      <c r="O70" s="5">
        <v>1009003310587</v>
      </c>
      <c r="P70" s="5">
        <v>1043030150898</v>
      </c>
    </row>
    <row r="71" spans="2:16" ht="15.5" x14ac:dyDescent="0.35">
      <c r="C71" t="s">
        <v>92</v>
      </c>
      <c r="D71" s="5">
        <v>435268000000</v>
      </c>
      <c r="E71" s="5">
        <v>502784000000</v>
      </c>
      <c r="F71" s="5">
        <v>555744000000</v>
      </c>
      <c r="G71" s="5">
        <v>410944000000</v>
      </c>
      <c r="I71" s="5">
        <v>1744020000000</v>
      </c>
      <c r="J71" s="5">
        <v>1663699000000</v>
      </c>
      <c r="K71" s="5">
        <v>1643096000000</v>
      </c>
      <c r="L71" s="5">
        <v>1400365000000</v>
      </c>
      <c r="M71" s="5">
        <v>1434551222696</v>
      </c>
      <c r="N71" s="5">
        <v>1136147829489</v>
      </c>
      <c r="O71" s="5">
        <v>959369024417</v>
      </c>
      <c r="P71" s="5">
        <v>1038022807788</v>
      </c>
    </row>
    <row r="72" spans="2:16" ht="15.5" x14ac:dyDescent="0.35">
      <c r="C72" t="s">
        <v>8</v>
      </c>
      <c r="D72" s="5">
        <v>417781000000</v>
      </c>
      <c r="E72" s="5">
        <v>460822000000</v>
      </c>
      <c r="F72" s="5">
        <v>535704000000</v>
      </c>
      <c r="G72" s="5">
        <v>498621000000</v>
      </c>
      <c r="I72" s="5">
        <v>1877154000000</v>
      </c>
      <c r="J72" s="5">
        <v>1617351000000</v>
      </c>
      <c r="K72" s="5">
        <v>1723608000000</v>
      </c>
      <c r="L72" s="5">
        <v>1273081000000</v>
      </c>
      <c r="M72" s="5">
        <v>1430912854505</v>
      </c>
      <c r="N72" s="5">
        <v>1165522993229</v>
      </c>
      <c r="O72" s="5">
        <v>1009002722542</v>
      </c>
      <c r="P72" s="5">
        <v>1043029740640</v>
      </c>
    </row>
    <row r="73" spans="2:16" ht="15.5" x14ac:dyDescent="0.35">
      <c r="C73" t="s">
        <v>94</v>
      </c>
      <c r="D73" s="5">
        <v>435268000000</v>
      </c>
      <c r="E73" s="5">
        <v>502784000000</v>
      </c>
      <c r="F73" s="5">
        <v>555744000000</v>
      </c>
      <c r="G73" s="5">
        <v>410944000000</v>
      </c>
      <c r="I73" s="5">
        <v>1744020000000</v>
      </c>
      <c r="J73" s="5">
        <v>1663699000000</v>
      </c>
      <c r="K73" s="5">
        <v>1643096000000</v>
      </c>
      <c r="L73" s="5">
        <v>1400365000000</v>
      </c>
      <c r="M73" s="5">
        <v>1434551222696</v>
      </c>
      <c r="N73" s="5">
        <v>1136147829489</v>
      </c>
      <c r="O73" s="5">
        <v>959369024417</v>
      </c>
      <c r="P73" s="5">
        <v>1038022807788</v>
      </c>
    </row>
    <row r="74" spans="2:16" ht="15.5" x14ac:dyDescent="0.35">
      <c r="C74" t="s">
        <v>95</v>
      </c>
      <c r="D74" s="5">
        <v>417772000000</v>
      </c>
      <c r="E74" s="5">
        <v>460474000000</v>
      </c>
      <c r="F74" s="5">
        <v>533777000000</v>
      </c>
      <c r="G74" s="5">
        <v>497968000000</v>
      </c>
      <c r="I74" s="5">
        <v>1873710000000</v>
      </c>
      <c r="J74" s="5">
        <v>1616716000000</v>
      </c>
      <c r="K74" s="5">
        <v>1724499000000</v>
      </c>
      <c r="L74" s="5">
        <v>1272911000000</v>
      </c>
      <c r="M74" s="5">
        <v>1430850296309</v>
      </c>
      <c r="N74" s="5">
        <v>1165523669151</v>
      </c>
      <c r="O74" s="5">
        <v>1009003310587</v>
      </c>
      <c r="P74" s="5">
        <v>1043030150898</v>
      </c>
    </row>
    <row r="75" spans="2:16" ht="15.5" x14ac:dyDescent="0.35">
      <c r="C75" t="s">
        <v>96</v>
      </c>
      <c r="D75" s="5">
        <v>417772000000</v>
      </c>
      <c r="E75" s="5">
        <v>460474000000</v>
      </c>
      <c r="F75" s="5">
        <v>533777000000</v>
      </c>
      <c r="G75" s="5">
        <v>497968000000</v>
      </c>
      <c r="I75" s="5">
        <v>1873710000000</v>
      </c>
      <c r="J75" s="5">
        <v>1616716000000</v>
      </c>
      <c r="K75" s="5">
        <v>1724499000000</v>
      </c>
      <c r="L75" s="5">
        <v>1272911000000</v>
      </c>
      <c r="M75" s="5">
        <v>1430850296309</v>
      </c>
      <c r="N75" s="5">
        <v>1165523669151</v>
      </c>
      <c r="O75" s="5">
        <v>1009003310587</v>
      </c>
      <c r="P75" s="5">
        <v>1043030150898</v>
      </c>
    </row>
    <row r="77" spans="2:16" ht="15.5" x14ac:dyDescent="0.35">
      <c r="B77" t="s">
        <v>97</v>
      </c>
      <c r="C77" t="s">
        <v>98</v>
      </c>
    </row>
    <row r="78" spans="2:16" ht="15.5" x14ac:dyDescent="0.35">
      <c r="C78" t="s">
        <v>99</v>
      </c>
    </row>
    <row r="79" spans="2:16" ht="15.5" x14ac:dyDescent="0.35">
      <c r="C79" t="s">
        <v>20</v>
      </c>
      <c r="D79" s="5">
        <v>2449883000000</v>
      </c>
      <c r="E79" s="5">
        <v>2214410000000</v>
      </c>
      <c r="F79" s="5">
        <v>1654810000000</v>
      </c>
      <c r="G79" s="5">
        <v>2115879000000</v>
      </c>
      <c r="I79" s="5">
        <v>1654810000000</v>
      </c>
      <c r="J79" s="5">
        <v>2329491000000</v>
      </c>
      <c r="K79" s="5">
        <v>1230544000000</v>
      </c>
      <c r="L79" s="5">
        <v>2170720000000</v>
      </c>
      <c r="M79" s="5">
        <v>1288214014542</v>
      </c>
      <c r="N79" s="5">
        <v>1361183696546</v>
      </c>
      <c r="O79" s="5">
        <v>855450153856</v>
      </c>
      <c r="P79" s="5">
        <v>1293788488235</v>
      </c>
    </row>
    <row r="80" spans="2:16" ht="15.5" x14ac:dyDescent="0.35">
      <c r="C80" t="s">
        <v>476</v>
      </c>
      <c r="D80" s="5">
        <v>2000000000</v>
      </c>
      <c r="J80" s="5">
        <v>3000000000</v>
      </c>
      <c r="K80" s="5">
        <v>2100000000</v>
      </c>
      <c r="L80" s="5">
        <v>3100000000</v>
      </c>
    </row>
    <row r="81" spans="3:16" ht="15.5" x14ac:dyDescent="0.35">
      <c r="C81" t="s">
        <v>650</v>
      </c>
      <c r="K81" s="5">
        <v>1740000000000</v>
      </c>
    </row>
    <row r="82" spans="3:16" ht="15.5" x14ac:dyDescent="0.35">
      <c r="C82" t="s">
        <v>100</v>
      </c>
      <c r="D82" s="5">
        <v>1422588000000</v>
      </c>
      <c r="E82" s="5">
        <v>1756843000000</v>
      </c>
      <c r="F82" s="5">
        <v>1630263000000</v>
      </c>
      <c r="G82" s="5">
        <v>1425987000000</v>
      </c>
      <c r="I82" s="5">
        <v>1630263000000</v>
      </c>
      <c r="J82" s="5">
        <v>1461737000000</v>
      </c>
      <c r="K82" s="5">
        <v>1243043000000</v>
      </c>
      <c r="L82" s="5">
        <v>1073653000000</v>
      </c>
      <c r="M82" s="5">
        <v>1166024009679</v>
      </c>
      <c r="N82" s="5">
        <v>1000638673834</v>
      </c>
      <c r="O82" s="5">
        <v>937888837102</v>
      </c>
      <c r="P82" s="5">
        <v>795986861272</v>
      </c>
    </row>
    <row r="83" spans="3:16" ht="15.5" x14ac:dyDescent="0.35">
      <c r="C83" t="s">
        <v>250</v>
      </c>
      <c r="D83" s="5">
        <v>22817000000</v>
      </c>
      <c r="E83" s="5">
        <v>24867000000</v>
      </c>
      <c r="F83" s="5">
        <v>29869000000</v>
      </c>
      <c r="G83" s="5">
        <v>21294000000</v>
      </c>
      <c r="I83" s="5">
        <v>29869000000</v>
      </c>
      <c r="J83" s="5">
        <v>24136000000</v>
      </c>
      <c r="K83" s="5">
        <v>30450000000</v>
      </c>
      <c r="L83" s="5">
        <v>12824000000</v>
      </c>
      <c r="M83" s="5">
        <v>41284584474</v>
      </c>
      <c r="N83" s="5">
        <v>29709191920</v>
      </c>
      <c r="O83" s="5">
        <v>36475340087</v>
      </c>
      <c r="P83" s="5">
        <v>28566565459</v>
      </c>
    </row>
    <row r="84" spans="3:16" ht="15.5" x14ac:dyDescent="0.35">
      <c r="C84" t="s">
        <v>249</v>
      </c>
      <c r="D84" s="5">
        <v>1173000000</v>
      </c>
      <c r="E84" s="5">
        <v>622000000</v>
      </c>
      <c r="F84" s="5">
        <v>710000000</v>
      </c>
      <c r="G84" s="5">
        <v>425000000</v>
      </c>
      <c r="I84" s="5">
        <v>710000000</v>
      </c>
      <c r="J84" s="5">
        <v>487000000</v>
      </c>
      <c r="K84" s="5">
        <v>121000000</v>
      </c>
      <c r="L84" s="5">
        <v>75000000</v>
      </c>
      <c r="M84" s="5">
        <v>14374360456</v>
      </c>
      <c r="N84" s="5">
        <v>601420631</v>
      </c>
      <c r="O84" s="5">
        <v>1056232284</v>
      </c>
      <c r="P84" s="5">
        <v>14224510</v>
      </c>
    </row>
    <row r="85" spans="3:16" ht="15.5" x14ac:dyDescent="0.35">
      <c r="C85" t="s">
        <v>251</v>
      </c>
      <c r="D85" s="5">
        <v>1422588000000</v>
      </c>
      <c r="E85" s="5">
        <v>1756843000000</v>
      </c>
      <c r="F85" s="5">
        <v>1630263000000</v>
      </c>
      <c r="G85" s="5">
        <v>1425987000000</v>
      </c>
      <c r="I85" s="5">
        <v>1630263000000</v>
      </c>
      <c r="J85" s="5">
        <v>1461737000000</v>
      </c>
      <c r="K85" s="5">
        <v>1243043000000</v>
      </c>
      <c r="L85" s="5">
        <v>1073653000000</v>
      </c>
      <c r="M85" s="5">
        <v>1166024009679</v>
      </c>
      <c r="N85" s="5">
        <v>1000638673834</v>
      </c>
      <c r="O85" s="5">
        <v>937888837102</v>
      </c>
      <c r="P85" s="5">
        <v>795986861272</v>
      </c>
    </row>
    <row r="86" spans="3:16" ht="15.5" x14ac:dyDescent="0.35">
      <c r="C86" t="s">
        <v>102</v>
      </c>
      <c r="D86" s="5">
        <v>51400000000</v>
      </c>
      <c r="E86" s="5">
        <v>131968000000</v>
      </c>
      <c r="F86" s="5">
        <v>153073000000</v>
      </c>
      <c r="G86" s="5">
        <v>128364000000</v>
      </c>
      <c r="I86" s="5">
        <v>153073000000</v>
      </c>
      <c r="J86" s="5">
        <v>128703000000</v>
      </c>
      <c r="K86" s="5">
        <v>105869000000</v>
      </c>
      <c r="L86" s="5">
        <v>103562000000</v>
      </c>
      <c r="M86" s="5">
        <v>108237433005</v>
      </c>
      <c r="N86" s="5">
        <v>45620107357</v>
      </c>
      <c r="O86" s="5">
        <v>41214692724</v>
      </c>
      <c r="P86" s="5">
        <v>38815251717</v>
      </c>
    </row>
    <row r="87" spans="3:16" ht="15.5" x14ac:dyDescent="0.35">
      <c r="C87" t="s">
        <v>252</v>
      </c>
      <c r="D87" s="5">
        <v>51400000000</v>
      </c>
      <c r="E87" s="5">
        <v>131968000000</v>
      </c>
      <c r="F87" s="5">
        <v>153073000000</v>
      </c>
      <c r="G87" s="5">
        <v>128364000000</v>
      </c>
      <c r="I87" s="5">
        <v>153073000000</v>
      </c>
      <c r="J87" s="5">
        <v>128703000000</v>
      </c>
      <c r="K87" s="5">
        <v>105869000000</v>
      </c>
      <c r="L87" s="5">
        <v>103562000000</v>
      </c>
      <c r="M87" s="5">
        <v>108237433005</v>
      </c>
      <c r="N87" s="5">
        <v>45620107357</v>
      </c>
      <c r="O87" s="5">
        <v>41214692724</v>
      </c>
      <c r="P87" s="5">
        <v>38815251717</v>
      </c>
    </row>
    <row r="88" spans="3:16" ht="15.5" x14ac:dyDescent="0.35">
      <c r="C88" t="s">
        <v>103</v>
      </c>
      <c r="D88" s="5">
        <v>1968890000000</v>
      </c>
      <c r="E88" s="5">
        <v>1713373000000</v>
      </c>
      <c r="F88" s="5">
        <v>1679578000000</v>
      </c>
      <c r="G88" s="5">
        <v>1725845000000</v>
      </c>
      <c r="I88" s="5">
        <v>1679578000000</v>
      </c>
      <c r="J88" s="5">
        <v>1558203000000</v>
      </c>
      <c r="K88" s="5">
        <v>1519549000000</v>
      </c>
      <c r="L88" s="5">
        <v>1447229000000</v>
      </c>
      <c r="M88" s="5">
        <v>1446353444232</v>
      </c>
      <c r="N88" s="5">
        <v>1007154435763</v>
      </c>
      <c r="O88" s="5">
        <v>1148460084861</v>
      </c>
      <c r="P88" s="5">
        <v>1143189103389</v>
      </c>
    </row>
    <row r="89" spans="3:16" ht="15.5" x14ac:dyDescent="0.35">
      <c r="C89" t="s">
        <v>83</v>
      </c>
      <c r="D89" s="5">
        <v>-1107849000000</v>
      </c>
      <c r="E89" s="5">
        <v>-1082231000000</v>
      </c>
      <c r="F89" s="5">
        <v>-954188000000</v>
      </c>
      <c r="G89" s="5">
        <v>-793189000000</v>
      </c>
      <c r="I89" s="5">
        <v>-954188000000</v>
      </c>
      <c r="J89" s="5">
        <v>-438538000000</v>
      </c>
      <c r="K89" s="5">
        <v>166635000000</v>
      </c>
      <c r="L89" s="5">
        <v>101562000000</v>
      </c>
      <c r="M89" s="5">
        <v>229042556332</v>
      </c>
      <c r="N89" s="5">
        <v>232743290757</v>
      </c>
      <c r="O89" s="5">
        <v>203367451095</v>
      </c>
      <c r="P89" s="5">
        <v>153733164925</v>
      </c>
    </row>
    <row r="90" spans="3:16" ht="15.5" x14ac:dyDescent="0.35">
      <c r="C90" t="s">
        <v>104</v>
      </c>
      <c r="D90" s="5">
        <v>7906822000000</v>
      </c>
      <c r="E90" s="5">
        <v>8283910000000</v>
      </c>
      <c r="F90" s="5">
        <v>7821844000000</v>
      </c>
      <c r="G90" s="5">
        <v>8055729000000</v>
      </c>
      <c r="I90" s="5">
        <v>7821844000000</v>
      </c>
      <c r="J90" s="5">
        <v>8493362000000</v>
      </c>
      <c r="K90" s="5">
        <v>8957425000000</v>
      </c>
      <c r="L90" s="5">
        <v>8716715000000</v>
      </c>
      <c r="M90" s="5">
        <v>8886438988796</v>
      </c>
      <c r="N90" s="5">
        <v>3921500715724</v>
      </c>
      <c r="O90" s="5">
        <v>3095107083674</v>
      </c>
      <c r="P90" s="5">
        <v>3335257972122</v>
      </c>
    </row>
    <row r="91" spans="3:16" ht="15.5" x14ac:dyDescent="0.35">
      <c r="C91" t="s">
        <v>105</v>
      </c>
    </row>
    <row r="92" spans="3:16" ht="15.5" x14ac:dyDescent="0.35">
      <c r="C92" t="s">
        <v>106</v>
      </c>
      <c r="D92" s="5">
        <v>289864000000</v>
      </c>
      <c r="E92" s="5">
        <v>289864000000</v>
      </c>
      <c r="F92" s="5">
        <v>289864000000</v>
      </c>
      <c r="G92" s="5">
        <v>290510000000</v>
      </c>
      <c r="I92" s="5">
        <v>289864000000</v>
      </c>
      <c r="J92" s="5">
        <v>290510000000</v>
      </c>
      <c r="K92" s="5">
        <v>290113000000</v>
      </c>
      <c r="L92" s="5">
        <v>285986000000</v>
      </c>
      <c r="M92" s="5">
        <v>295640496098</v>
      </c>
      <c r="N92" s="5">
        <v>282846135094</v>
      </c>
      <c r="O92" s="5">
        <v>283928636719</v>
      </c>
      <c r="P92" s="5">
        <v>265673338344</v>
      </c>
    </row>
    <row r="93" spans="3:16" ht="15.5" x14ac:dyDescent="0.35">
      <c r="C93" t="s">
        <v>107</v>
      </c>
      <c r="D93" s="5">
        <v>2379267000000</v>
      </c>
      <c r="E93" s="5">
        <v>2310212000000</v>
      </c>
      <c r="F93" s="5">
        <v>2255297000000</v>
      </c>
      <c r="G93" s="5">
        <v>2196823000000</v>
      </c>
      <c r="I93" s="5">
        <v>2255297000000</v>
      </c>
      <c r="J93" s="5">
        <v>1930297000000</v>
      </c>
      <c r="K93" s="5">
        <v>1659163000000</v>
      </c>
      <c r="L93" s="5">
        <v>1588086000000</v>
      </c>
      <c r="M93" s="5">
        <v>1551223623874</v>
      </c>
      <c r="N93" s="5">
        <v>1523899890223</v>
      </c>
      <c r="O93" s="5">
        <v>1499803493873</v>
      </c>
      <c r="P93" s="5">
        <v>1406585025696</v>
      </c>
    </row>
    <row r="94" spans="3:16" ht="15.5" x14ac:dyDescent="0.35">
      <c r="C94" t="s">
        <v>108</v>
      </c>
      <c r="D94" s="5">
        <v>31489000000</v>
      </c>
      <c r="E94" s="5">
        <v>32674000000</v>
      </c>
      <c r="F94" s="5">
        <v>31235000000</v>
      </c>
      <c r="G94" s="5">
        <v>30079000000</v>
      </c>
      <c r="I94" s="5">
        <v>31235000000</v>
      </c>
      <c r="J94" s="5">
        <v>28734000000</v>
      </c>
      <c r="K94" s="5">
        <v>25808000000</v>
      </c>
      <c r="L94" s="5">
        <v>23369000000</v>
      </c>
    </row>
    <row r="95" spans="3:16" ht="15.5" x14ac:dyDescent="0.35">
      <c r="C95" t="s">
        <v>531</v>
      </c>
      <c r="D95" s="5">
        <v>373320000000</v>
      </c>
      <c r="E95" s="5">
        <v>372391000000</v>
      </c>
      <c r="F95" s="5">
        <v>371958000000</v>
      </c>
      <c r="I95" s="5">
        <v>371958000000</v>
      </c>
    </row>
    <row r="96" spans="3:16" ht="15.5" x14ac:dyDescent="0.35">
      <c r="C96" t="s">
        <v>109</v>
      </c>
      <c r="D96" s="5">
        <v>88768000000</v>
      </c>
      <c r="E96" s="5">
        <v>85221000000</v>
      </c>
      <c r="F96" s="5">
        <v>59222000000</v>
      </c>
      <c r="G96" s="5">
        <v>55015000000</v>
      </c>
      <c r="I96" s="5">
        <v>59222000000</v>
      </c>
      <c r="J96" s="5">
        <v>36144000000</v>
      </c>
      <c r="K96" s="5">
        <v>43878000000</v>
      </c>
      <c r="L96" s="5">
        <v>5547000000</v>
      </c>
    </row>
    <row r="97" spans="3:16" ht="15.5" x14ac:dyDescent="0.35">
      <c r="C97" t="s">
        <v>110</v>
      </c>
      <c r="D97" s="5">
        <v>3390778000000</v>
      </c>
      <c r="E97" s="5">
        <v>3328517000000</v>
      </c>
      <c r="F97" s="5">
        <v>3262535000000</v>
      </c>
      <c r="G97" s="5">
        <v>3076977000000</v>
      </c>
      <c r="I97" s="5">
        <v>3262535000000</v>
      </c>
      <c r="J97" s="5">
        <v>2567613000000</v>
      </c>
      <c r="K97" s="5">
        <v>2209562000000</v>
      </c>
      <c r="L97" s="5">
        <v>2075407000000</v>
      </c>
      <c r="M97" s="5">
        <v>1987321247784</v>
      </c>
      <c r="N97" s="5">
        <v>1949383819254</v>
      </c>
      <c r="O97" s="5">
        <v>1852322006573</v>
      </c>
      <c r="P97" s="5">
        <v>1717333244031</v>
      </c>
    </row>
    <row r="98" spans="3:16" ht="15.5" x14ac:dyDescent="0.35">
      <c r="C98" t="s">
        <v>111</v>
      </c>
      <c r="D98" s="5">
        <v>11297600000000</v>
      </c>
      <c r="E98" s="5">
        <v>11612427000000</v>
      </c>
      <c r="F98" s="5">
        <v>11084379000000</v>
      </c>
      <c r="G98" s="5">
        <v>11132706000000</v>
      </c>
      <c r="I98" s="5">
        <v>11084379000000</v>
      </c>
      <c r="J98" s="5">
        <v>11060975000000</v>
      </c>
      <c r="K98" s="5">
        <v>11166987000000</v>
      </c>
      <c r="L98" s="5">
        <v>10792122000000</v>
      </c>
      <c r="M98" s="5">
        <v>10873760236580</v>
      </c>
      <c r="N98" s="5">
        <v>5870884534978</v>
      </c>
      <c r="O98" s="5">
        <v>4947429090247</v>
      </c>
      <c r="P98" s="5">
        <v>5052591216153</v>
      </c>
    </row>
    <row r="99" spans="3:16" ht="15.5" x14ac:dyDescent="0.35">
      <c r="C99" t="s">
        <v>112</v>
      </c>
    </row>
    <row r="100" spans="3:16" ht="15.5" x14ac:dyDescent="0.35">
      <c r="C100" t="s">
        <v>113</v>
      </c>
    </row>
    <row r="101" spans="3:16" ht="15.5" x14ac:dyDescent="0.35">
      <c r="C101" t="s">
        <v>114</v>
      </c>
      <c r="D101" s="5">
        <v>1597067000000</v>
      </c>
      <c r="E101" s="5">
        <v>1608142000000</v>
      </c>
      <c r="F101" s="5">
        <v>1457408000000</v>
      </c>
      <c r="G101" s="5">
        <v>1254661000000</v>
      </c>
      <c r="I101" s="5">
        <v>1457408000000</v>
      </c>
      <c r="J101" s="5">
        <v>1351585000000</v>
      </c>
      <c r="K101" s="5">
        <v>1175130000000</v>
      </c>
      <c r="L101" s="5">
        <v>1108163000000</v>
      </c>
      <c r="M101" s="5">
        <v>1339681209150</v>
      </c>
      <c r="N101" s="5">
        <v>1022577796449</v>
      </c>
      <c r="O101" s="5">
        <v>634084466889</v>
      </c>
      <c r="P101" s="5">
        <v>556115342299</v>
      </c>
    </row>
    <row r="102" spans="3:16" ht="15.5" x14ac:dyDescent="0.35">
      <c r="C102" t="s">
        <v>119</v>
      </c>
      <c r="F102" s="5">
        <v>7187000000</v>
      </c>
      <c r="G102" s="5">
        <v>8414000000</v>
      </c>
      <c r="I102" s="5">
        <v>7187000000</v>
      </c>
      <c r="J102" s="5">
        <v>9189000000</v>
      </c>
      <c r="K102" s="5">
        <v>5222000000</v>
      </c>
      <c r="L102" s="5">
        <v>7229000000</v>
      </c>
      <c r="M102" s="5">
        <v>670857472</v>
      </c>
    </row>
    <row r="103" spans="3:16" ht="15.5" x14ac:dyDescent="0.35">
      <c r="C103" t="s">
        <v>115</v>
      </c>
    </row>
    <row r="104" spans="3:16" ht="15.5" x14ac:dyDescent="0.35">
      <c r="C104" t="s">
        <v>253</v>
      </c>
      <c r="D104" s="5">
        <v>887542000000</v>
      </c>
      <c r="E104" s="5">
        <v>785949000000</v>
      </c>
      <c r="F104" s="5">
        <v>784207000000</v>
      </c>
      <c r="G104" s="5">
        <v>667285000000</v>
      </c>
      <c r="I104" s="5">
        <v>784207000000</v>
      </c>
      <c r="J104" s="5">
        <v>787701000000</v>
      </c>
      <c r="K104" s="5">
        <v>650658000000</v>
      </c>
      <c r="L104" s="5">
        <v>573917000000</v>
      </c>
      <c r="M104" s="5">
        <v>768748437693</v>
      </c>
      <c r="N104" s="5">
        <v>488885290252</v>
      </c>
      <c r="O104" s="5">
        <v>392316660808</v>
      </c>
      <c r="P104" s="5">
        <v>321831256689</v>
      </c>
    </row>
    <row r="105" spans="3:16" ht="15.5" x14ac:dyDescent="0.35">
      <c r="C105" t="s">
        <v>118</v>
      </c>
    </row>
    <row r="106" spans="3:16" ht="15.5" x14ac:dyDescent="0.35">
      <c r="C106" t="s">
        <v>254</v>
      </c>
      <c r="D106" s="5">
        <v>23990000000</v>
      </c>
      <c r="E106" s="5">
        <v>25489000000</v>
      </c>
      <c r="F106" s="5">
        <v>30579000000</v>
      </c>
      <c r="G106" s="5">
        <v>21719000000</v>
      </c>
      <c r="I106" s="5">
        <v>30579000000</v>
      </c>
      <c r="J106" s="5">
        <v>24623000000</v>
      </c>
      <c r="K106" s="5">
        <v>30571000000</v>
      </c>
      <c r="L106" s="5">
        <v>12899000000</v>
      </c>
      <c r="M106" s="5">
        <v>55658944930</v>
      </c>
      <c r="N106" s="5">
        <v>30310612551</v>
      </c>
      <c r="O106" s="5">
        <v>37531572371</v>
      </c>
      <c r="P106" s="5">
        <v>28580789969</v>
      </c>
    </row>
    <row r="107" spans="3:16" ht="15.5" x14ac:dyDescent="0.35">
      <c r="C107" t="s">
        <v>117</v>
      </c>
      <c r="D107" s="5">
        <v>172316000000</v>
      </c>
      <c r="E107" s="5">
        <v>236045000000</v>
      </c>
      <c r="F107" s="5">
        <v>130885000000</v>
      </c>
      <c r="G107" s="5">
        <v>119614000000</v>
      </c>
      <c r="I107" s="5">
        <v>130885000000</v>
      </c>
      <c r="J107" s="5">
        <v>72123000000</v>
      </c>
      <c r="K107" s="5">
        <v>52584000000</v>
      </c>
      <c r="L107" s="5">
        <v>112399000000</v>
      </c>
      <c r="M107" s="5">
        <v>140135933498</v>
      </c>
      <c r="N107" s="5">
        <v>180436316565</v>
      </c>
      <c r="O107" s="5">
        <v>82234071744</v>
      </c>
      <c r="P107" s="5">
        <v>97963011385</v>
      </c>
    </row>
    <row r="108" spans="3:16" ht="15.5" x14ac:dyDescent="0.35">
      <c r="C108" t="s">
        <v>116</v>
      </c>
      <c r="D108" s="5">
        <v>380535000000</v>
      </c>
      <c r="E108" s="5">
        <v>411144000000</v>
      </c>
      <c r="F108" s="5">
        <v>293400000000</v>
      </c>
      <c r="G108" s="5">
        <v>293695000000</v>
      </c>
      <c r="I108" s="5">
        <v>293400000000</v>
      </c>
      <c r="J108" s="5">
        <v>252661000000</v>
      </c>
      <c r="K108" s="5">
        <v>301835000000</v>
      </c>
      <c r="L108" s="5">
        <v>257448000000</v>
      </c>
      <c r="M108" s="5">
        <v>323481271887</v>
      </c>
      <c r="N108" s="5">
        <v>277927602915</v>
      </c>
      <c r="O108" s="5">
        <v>117224761705</v>
      </c>
      <c r="P108" s="5">
        <v>103180938561</v>
      </c>
    </row>
    <row r="109" spans="3:16" ht="15.5" x14ac:dyDescent="0.35">
      <c r="C109" t="s">
        <v>120</v>
      </c>
    </row>
    <row r="110" spans="3:16" ht="15.5" x14ac:dyDescent="0.35">
      <c r="C110" t="s">
        <v>121</v>
      </c>
      <c r="D110" s="5">
        <v>9556000000</v>
      </c>
      <c r="E110" s="5">
        <v>9826000000</v>
      </c>
      <c r="F110" s="5">
        <v>64399000000</v>
      </c>
      <c r="G110" s="5">
        <v>11678000000</v>
      </c>
      <c r="I110" s="5">
        <v>64399000000</v>
      </c>
      <c r="J110" s="5">
        <v>64777000000</v>
      </c>
      <c r="K110" s="5">
        <v>10965000000</v>
      </c>
      <c r="L110" s="5">
        <v>50397000000</v>
      </c>
      <c r="M110" s="5">
        <v>24576574151</v>
      </c>
      <c r="N110" s="5">
        <v>27700315968</v>
      </c>
    </row>
    <row r="111" spans="3:16" ht="15.5" x14ac:dyDescent="0.35">
      <c r="C111" t="s">
        <v>122</v>
      </c>
      <c r="D111" s="5">
        <v>87857000000</v>
      </c>
      <c r="E111" s="5">
        <v>89320000000</v>
      </c>
      <c r="F111" s="5">
        <v>86747000000</v>
      </c>
      <c r="G111" s="5">
        <v>78354000000</v>
      </c>
      <c r="I111" s="5">
        <v>86747000000</v>
      </c>
      <c r="J111" s="5">
        <v>77510000000</v>
      </c>
      <c r="K111" s="5">
        <v>70368000000</v>
      </c>
      <c r="L111" s="5">
        <v>109074000000</v>
      </c>
      <c r="M111" s="5">
        <v>118459095488</v>
      </c>
      <c r="N111" s="5">
        <v>163672349450</v>
      </c>
      <c r="O111" s="5">
        <v>94233303430</v>
      </c>
      <c r="P111" s="5">
        <v>86367564513</v>
      </c>
    </row>
    <row r="112" spans="3:16" ht="15.5" x14ac:dyDescent="0.35">
      <c r="C112" t="s">
        <v>123</v>
      </c>
      <c r="D112" s="5">
        <v>87857000000</v>
      </c>
      <c r="E112" s="5">
        <v>89320000000</v>
      </c>
      <c r="F112" s="5">
        <v>86747000000</v>
      </c>
      <c r="G112" s="5">
        <v>78354000000</v>
      </c>
      <c r="I112" s="5">
        <v>86747000000</v>
      </c>
      <c r="J112" s="5">
        <v>77510000000</v>
      </c>
      <c r="K112" s="5">
        <v>70368000000</v>
      </c>
      <c r="L112" s="5">
        <v>109074000000</v>
      </c>
      <c r="M112" s="5">
        <v>118459095488</v>
      </c>
      <c r="N112" s="5">
        <v>163672349450</v>
      </c>
      <c r="O112" s="5">
        <v>94233303430</v>
      </c>
      <c r="P112" s="5">
        <v>86367564513</v>
      </c>
    </row>
    <row r="113" spans="2:16" ht="15.5" x14ac:dyDescent="0.35">
      <c r="C113" t="s">
        <v>357</v>
      </c>
      <c r="L113" s="5">
        <v>38350000000</v>
      </c>
      <c r="M113" s="5">
        <v>19692213481</v>
      </c>
      <c r="N113" s="5">
        <v>9013949930</v>
      </c>
      <c r="O113" s="5">
        <v>7810543023</v>
      </c>
      <c r="P113" s="5">
        <v>396981147</v>
      </c>
    </row>
    <row r="114" spans="2:16" ht="15.5" x14ac:dyDescent="0.35">
      <c r="C114" t="s">
        <v>126</v>
      </c>
      <c r="D114" s="5">
        <v>1684924000000</v>
      </c>
      <c r="E114" s="5">
        <v>1697462000000</v>
      </c>
      <c r="F114" s="5">
        <v>1544155000000</v>
      </c>
      <c r="G114" s="5">
        <v>1333015000000</v>
      </c>
      <c r="I114" s="5">
        <v>1544155000000</v>
      </c>
      <c r="J114" s="5">
        <v>1429095000000</v>
      </c>
      <c r="K114" s="5">
        <v>1245498000000</v>
      </c>
      <c r="L114" s="5">
        <v>1217237000000</v>
      </c>
      <c r="M114" s="5">
        <v>1458140304638</v>
      </c>
      <c r="N114" s="5">
        <v>1186250145899</v>
      </c>
      <c r="O114" s="5">
        <v>728317770319</v>
      </c>
      <c r="P114" s="5">
        <v>642482906812</v>
      </c>
    </row>
    <row r="115" spans="2:16" ht="15.5" x14ac:dyDescent="0.35">
      <c r="C115" t="s">
        <v>127</v>
      </c>
    </row>
    <row r="116" spans="2:16" ht="15.5" x14ac:dyDescent="0.35">
      <c r="C116" t="s">
        <v>128</v>
      </c>
      <c r="D116" s="5">
        <v>619536000000</v>
      </c>
      <c r="E116" s="5">
        <v>619536000000</v>
      </c>
      <c r="F116" s="5">
        <v>619536000000</v>
      </c>
      <c r="G116" s="5">
        <v>619536000000</v>
      </c>
      <c r="I116" s="5">
        <v>619536000000</v>
      </c>
      <c r="J116" s="5">
        <v>619536000000</v>
      </c>
      <c r="K116" s="5">
        <v>619536000000</v>
      </c>
      <c r="L116" s="5">
        <v>619536000000</v>
      </c>
      <c r="M116" s="5">
        <v>619535556000</v>
      </c>
      <c r="N116" s="5">
        <v>557535556000</v>
      </c>
      <c r="O116" s="5">
        <v>557535556000</v>
      </c>
      <c r="P116" s="5">
        <v>557535556000</v>
      </c>
    </row>
    <row r="117" spans="2:16" ht="15.5" x14ac:dyDescent="0.35">
      <c r="C117" t="s">
        <v>129</v>
      </c>
      <c r="D117" s="5">
        <v>7793195000000</v>
      </c>
      <c r="E117" s="5">
        <v>7793218000000</v>
      </c>
      <c r="F117" s="5">
        <v>7793218000000</v>
      </c>
      <c r="G117" s="5">
        <v>7793218000000</v>
      </c>
      <c r="I117" s="5">
        <v>7793218000000</v>
      </c>
      <c r="J117" s="5">
        <v>7793218000000</v>
      </c>
      <c r="K117" s="5">
        <v>7793218000000</v>
      </c>
      <c r="L117" s="5">
        <v>7793218000000</v>
      </c>
      <c r="M117" s="5">
        <v>7793217601930</v>
      </c>
      <c r="N117" s="5">
        <v>2208573270799</v>
      </c>
      <c r="O117" s="5">
        <v>2208573270799</v>
      </c>
      <c r="P117" s="5">
        <v>2208573270799</v>
      </c>
    </row>
    <row r="118" spans="2:16" ht="15.5" x14ac:dyDescent="0.35">
      <c r="C118" t="s">
        <v>130</v>
      </c>
      <c r="D118" s="5">
        <v>2307788000000</v>
      </c>
      <c r="E118" s="5">
        <v>2581747000000</v>
      </c>
      <c r="F118" s="5">
        <v>2078615000000</v>
      </c>
      <c r="G118" s="5">
        <v>2175156000000</v>
      </c>
      <c r="I118" s="5">
        <v>2078615000000</v>
      </c>
      <c r="J118" s="5">
        <v>1651177000000</v>
      </c>
      <c r="K118" s="5">
        <v>1334978000000</v>
      </c>
      <c r="L118" s="5">
        <v>1055790000000</v>
      </c>
      <c r="M118" s="5">
        <v>770393304224</v>
      </c>
      <c r="N118" s="5">
        <v>1685779715294</v>
      </c>
      <c r="O118" s="5">
        <v>1249632561727</v>
      </c>
      <c r="P118" s="5">
        <v>1490264125355</v>
      </c>
    </row>
    <row r="119" spans="2:16" ht="15.5" x14ac:dyDescent="0.35">
      <c r="C119" t="s">
        <v>257</v>
      </c>
      <c r="D119" s="5">
        <v>124000000000</v>
      </c>
      <c r="E119" s="5">
        <v>124000000000</v>
      </c>
      <c r="F119" s="5">
        <v>124000000000</v>
      </c>
      <c r="G119" s="5">
        <v>124000000000</v>
      </c>
      <c r="I119" s="5">
        <v>124000000000</v>
      </c>
      <c r="J119" s="5">
        <v>124000000000</v>
      </c>
      <c r="K119" s="5">
        <v>124000000000</v>
      </c>
      <c r="L119" s="5">
        <v>124000000000</v>
      </c>
      <c r="M119" s="5">
        <v>112000000000</v>
      </c>
    </row>
    <row r="120" spans="2:16" ht="15.5" x14ac:dyDescent="0.35">
      <c r="C120" t="s">
        <v>258</v>
      </c>
      <c r="D120" s="5">
        <v>2183788000000</v>
      </c>
      <c r="E120" s="5">
        <v>2457747000000</v>
      </c>
      <c r="F120" s="5">
        <v>1954615000000</v>
      </c>
      <c r="G120" s="5">
        <v>2051156000000</v>
      </c>
      <c r="I120" s="5">
        <v>1954615000000</v>
      </c>
      <c r="J120" s="5">
        <v>1527177000000</v>
      </c>
      <c r="K120" s="5">
        <v>1210978000000</v>
      </c>
      <c r="L120" s="5">
        <v>931790000000</v>
      </c>
      <c r="M120" s="5">
        <v>658393304224</v>
      </c>
      <c r="N120" s="5">
        <v>1685779715294</v>
      </c>
    </row>
    <row r="121" spans="2:16" ht="15.5" x14ac:dyDescent="0.35">
      <c r="C121" t="s">
        <v>259</v>
      </c>
      <c r="D121" s="5">
        <v>2307788000000</v>
      </c>
      <c r="E121" s="5">
        <v>2581747000000</v>
      </c>
      <c r="F121" s="5">
        <v>2078615000000</v>
      </c>
      <c r="G121" s="5">
        <v>2175156000000</v>
      </c>
      <c r="I121" s="5">
        <v>2078615000000</v>
      </c>
      <c r="J121" s="5">
        <v>1651177000000</v>
      </c>
      <c r="K121" s="5">
        <v>1334978000000</v>
      </c>
      <c r="L121" s="5">
        <v>1055790000000</v>
      </c>
      <c r="M121" s="5">
        <v>770393304224</v>
      </c>
      <c r="N121" s="5">
        <v>1685779715294</v>
      </c>
      <c r="O121" s="5">
        <v>1249632561727</v>
      </c>
      <c r="P121" s="5">
        <v>1490264125355</v>
      </c>
    </row>
    <row r="122" spans="2:16" ht="15.5" x14ac:dyDescent="0.35">
      <c r="C122" t="s">
        <v>131</v>
      </c>
      <c r="D122" s="5">
        <v>6000000</v>
      </c>
      <c r="E122" s="5">
        <v>2695000000</v>
      </c>
      <c r="F122" s="5">
        <v>3043000000</v>
      </c>
      <c r="G122" s="5">
        <v>4970000000</v>
      </c>
      <c r="I122" s="5">
        <v>3043000000</v>
      </c>
      <c r="J122" s="5">
        <v>6487000000</v>
      </c>
      <c r="K122" s="5">
        <v>7122000000</v>
      </c>
      <c r="L122" s="5">
        <v>4779000000</v>
      </c>
      <c r="M122" s="5">
        <v>3430913456</v>
      </c>
      <c r="N122" s="5">
        <v>2556229</v>
      </c>
      <c r="O122" s="5">
        <v>2480307</v>
      </c>
      <c r="P122" s="5">
        <v>2192262</v>
      </c>
    </row>
    <row r="123" spans="2:16" ht="15.5" x14ac:dyDescent="0.35">
      <c r="C123" t="s">
        <v>10</v>
      </c>
      <c r="D123" s="5">
        <v>9612676000000</v>
      </c>
      <c r="E123" s="5">
        <v>9914965000000</v>
      </c>
      <c r="F123" s="5">
        <v>9540224000000</v>
      </c>
      <c r="G123" s="5">
        <v>9799691000000</v>
      </c>
      <c r="I123" s="5">
        <v>9540224000000</v>
      </c>
      <c r="J123" s="5">
        <v>9631880000000</v>
      </c>
      <c r="K123" s="5">
        <v>9921489000000</v>
      </c>
      <c r="L123" s="5">
        <v>9574885000000</v>
      </c>
      <c r="M123" s="5">
        <v>9415619931942</v>
      </c>
      <c r="N123" s="5">
        <v>4684634389079</v>
      </c>
      <c r="O123" s="5">
        <v>4219111319928</v>
      </c>
      <c r="P123" s="5">
        <v>4410108309341</v>
      </c>
    </row>
    <row r="124" spans="2:16" ht="15.5" x14ac:dyDescent="0.35">
      <c r="C124" t="s">
        <v>132</v>
      </c>
      <c r="D124" s="5">
        <v>11297600000000</v>
      </c>
      <c r="E124" s="5">
        <v>11612427000000</v>
      </c>
      <c r="F124" s="5">
        <v>11084379000000</v>
      </c>
      <c r="G124" s="5">
        <v>11132706000000</v>
      </c>
      <c r="I124" s="5">
        <v>11084379000000</v>
      </c>
      <c r="J124" s="5">
        <v>11060975000000</v>
      </c>
      <c r="K124" s="5">
        <v>11166987000000</v>
      </c>
      <c r="L124" s="5">
        <v>10792122000000</v>
      </c>
      <c r="M124" s="5">
        <v>10873760236580</v>
      </c>
      <c r="N124" s="5">
        <v>5870884534978</v>
      </c>
      <c r="O124" s="5">
        <v>4947429090247</v>
      </c>
      <c r="P124" s="5">
        <v>5052591216153</v>
      </c>
    </row>
    <row r="125" spans="2:16" ht="15.5" x14ac:dyDescent="0.35">
      <c r="C125" t="s">
        <v>133</v>
      </c>
      <c r="D125" s="5">
        <v>61953555600</v>
      </c>
      <c r="E125" s="5">
        <v>61953555600</v>
      </c>
      <c r="F125" s="5">
        <v>61953555600</v>
      </c>
      <c r="G125" s="5">
        <v>61953555600</v>
      </c>
      <c r="I125" s="5">
        <v>61953555600</v>
      </c>
      <c r="J125" s="5">
        <v>61953555600</v>
      </c>
      <c r="K125" s="5">
        <v>61953555600</v>
      </c>
      <c r="L125" s="5">
        <v>61953555600</v>
      </c>
      <c r="M125" s="5">
        <v>61953555600</v>
      </c>
      <c r="N125" s="5">
        <v>557535556</v>
      </c>
      <c r="O125" s="5">
        <v>557535556</v>
      </c>
      <c r="P125" s="5">
        <v>557535556</v>
      </c>
    </row>
    <row r="127" spans="2:16" ht="15.5" x14ac:dyDescent="0.35">
      <c r="B127" t="s">
        <v>134</v>
      </c>
      <c r="C127" t="s">
        <v>135</v>
      </c>
      <c r="D127" s="5">
        <v>639378000000</v>
      </c>
      <c r="E127" s="5">
        <v>719818000000</v>
      </c>
      <c r="F127" s="5">
        <v>546293000000</v>
      </c>
      <c r="G127" s="5">
        <v>579530000000</v>
      </c>
      <c r="I127" s="5">
        <v>1738165000000</v>
      </c>
      <c r="J127" s="5">
        <v>1766128000000</v>
      </c>
      <c r="K127" s="5">
        <v>1640834000000</v>
      </c>
      <c r="L127" s="5">
        <v>1461499000000</v>
      </c>
      <c r="M127" s="5">
        <v>1224427992758</v>
      </c>
      <c r="N127" s="5">
        <v>1802054287611</v>
      </c>
      <c r="O127" s="5">
        <v>946583696734</v>
      </c>
      <c r="P127" s="5">
        <v>736066271708</v>
      </c>
    </row>
    <row r="128" spans="2:16" ht="15.5" x14ac:dyDescent="0.35">
      <c r="C128" t="s">
        <v>136</v>
      </c>
      <c r="D128" s="5">
        <v>2685242000000</v>
      </c>
      <c r="E128" s="5">
        <v>2207396000000</v>
      </c>
      <c r="F128" s="5">
        <v>1960764000000</v>
      </c>
      <c r="G128" s="5">
        <v>2045329000000</v>
      </c>
      <c r="I128" s="5">
        <v>7925974000000</v>
      </c>
      <c r="J128" s="5">
        <v>7229124000000</v>
      </c>
      <c r="K128" s="5">
        <v>6850984000000</v>
      </c>
      <c r="L128" s="5">
        <v>6781888000000</v>
      </c>
      <c r="M128" s="5">
        <v>6617183288425</v>
      </c>
      <c r="N128" s="5">
        <v>5728607700158</v>
      </c>
      <c r="O128" s="5">
        <v>5528129952332</v>
      </c>
      <c r="P128" s="5">
        <v>4992255225839</v>
      </c>
    </row>
    <row r="129" spans="3:16" ht="15.5" x14ac:dyDescent="0.35">
      <c r="C129" t="s">
        <v>137</v>
      </c>
      <c r="D129" s="5">
        <v>-1627275000000</v>
      </c>
      <c r="E129" s="5">
        <v>-1203049000000</v>
      </c>
      <c r="F129" s="5">
        <v>-1159499000000</v>
      </c>
      <c r="G129" s="5">
        <v>-1194996000000</v>
      </c>
      <c r="I129" s="5">
        <v>-5140099000000</v>
      </c>
      <c r="J129" s="5">
        <v>-4625552000000</v>
      </c>
      <c r="K129" s="5">
        <v>-4341998000000</v>
      </c>
      <c r="L129" s="5">
        <v>-4598330000000</v>
      </c>
      <c r="M129" s="5">
        <v>-3949662745515</v>
      </c>
      <c r="N129" s="5">
        <v>-2744165192898</v>
      </c>
      <c r="O129" s="5">
        <v>-3224355479682</v>
      </c>
      <c r="P129" s="5">
        <v>-2899488768718</v>
      </c>
    </row>
    <row r="130" spans="3:16" ht="15.5" x14ac:dyDescent="0.35">
      <c r="C130" t="s">
        <v>139</v>
      </c>
      <c r="D130" s="5">
        <v>-289433000000</v>
      </c>
      <c r="E130" s="5">
        <v>-246090000000</v>
      </c>
      <c r="F130" s="5">
        <v>-226370000000</v>
      </c>
      <c r="G130" s="5">
        <v>-214059000000</v>
      </c>
      <c r="I130" s="5">
        <v>-913818000000</v>
      </c>
      <c r="J130" s="5">
        <v>-779291000000</v>
      </c>
      <c r="K130" s="5">
        <v>-707405000000</v>
      </c>
      <c r="L130" s="5">
        <v>-659079000000</v>
      </c>
      <c r="M130" s="5">
        <v>-590548944468</v>
      </c>
      <c r="N130" s="5">
        <v>-509843910657</v>
      </c>
      <c r="O130" s="5">
        <v>-463879668473</v>
      </c>
      <c r="P130" s="5">
        <v>-418690392149</v>
      </c>
    </row>
    <row r="131" spans="3:16" ht="15.5" x14ac:dyDescent="0.35">
      <c r="C131" t="s">
        <v>138</v>
      </c>
      <c r="M131" s="5">
        <v>-469264353881</v>
      </c>
      <c r="N131" s="5">
        <v>-465735821329</v>
      </c>
      <c r="O131" s="5">
        <v>-586244006920</v>
      </c>
      <c r="P131" s="5">
        <v>-653354693204</v>
      </c>
    </row>
    <row r="132" spans="3:16" ht="15.5" x14ac:dyDescent="0.35">
      <c r="C132" t="s">
        <v>752</v>
      </c>
      <c r="D132" s="5">
        <v>1281000000</v>
      </c>
      <c r="E132" s="5">
        <v>10258000000</v>
      </c>
      <c r="F132" s="5">
        <v>14613000000</v>
      </c>
      <c r="G132" s="5">
        <v>-5302000000</v>
      </c>
      <c r="I132" s="5">
        <v>18660000000</v>
      </c>
      <c r="J132" s="5">
        <v>31003000000</v>
      </c>
      <c r="K132" s="5">
        <v>12664000000</v>
      </c>
      <c r="L132" s="5">
        <v>11601000000</v>
      </c>
      <c r="M132" s="5">
        <v>16619595194</v>
      </c>
      <c r="N132" s="5">
        <v>14273254505</v>
      </c>
      <c r="O132" s="5">
        <v>8688943236</v>
      </c>
      <c r="P132" s="5">
        <v>8522194999</v>
      </c>
    </row>
    <row r="133" spans="3:16" ht="15.5" x14ac:dyDescent="0.35">
      <c r="C133" t="s">
        <v>919</v>
      </c>
      <c r="D133" s="5">
        <v>60951000000</v>
      </c>
      <c r="E133" s="5">
        <v>48934000000</v>
      </c>
      <c r="F133" s="5">
        <v>66183000000</v>
      </c>
      <c r="G133" s="5">
        <v>43026000000</v>
      </c>
      <c r="I133" s="5">
        <v>244521000000</v>
      </c>
      <c r="J133" s="5">
        <v>291459000000</v>
      </c>
      <c r="K133" s="5">
        <v>308589000000</v>
      </c>
      <c r="L133" s="5">
        <v>302422000000</v>
      </c>
      <c r="M133" s="5">
        <v>26728354184</v>
      </c>
      <c r="N133" s="5">
        <v>47260356374</v>
      </c>
      <c r="O133" s="5">
        <v>50957001613</v>
      </c>
      <c r="P133" s="5">
        <v>62266685831</v>
      </c>
    </row>
    <row r="134" spans="3:16" ht="15.5" x14ac:dyDescent="0.35">
      <c r="C134" t="s">
        <v>535</v>
      </c>
      <c r="D134" s="5">
        <v>-191388000000</v>
      </c>
      <c r="E134" s="5">
        <v>-97631000000</v>
      </c>
      <c r="F134" s="5">
        <v>-109398000000</v>
      </c>
      <c r="G134" s="5">
        <v>-94468000000</v>
      </c>
      <c r="I134" s="5">
        <v>-397073000000</v>
      </c>
      <c r="J134" s="5">
        <v>-380615000000</v>
      </c>
      <c r="K134" s="5">
        <v>-482000000000</v>
      </c>
      <c r="L134" s="5">
        <v>-377003000000</v>
      </c>
      <c r="M134" s="5">
        <v>-426627201181</v>
      </c>
      <c r="N134" s="5">
        <v>-268342098542</v>
      </c>
      <c r="O134" s="5">
        <v>-366713045372</v>
      </c>
      <c r="P134" s="5">
        <v>-355428699986</v>
      </c>
    </row>
    <row r="135" spans="3:16" ht="15.5" x14ac:dyDescent="0.35">
      <c r="C135" t="s">
        <v>536</v>
      </c>
      <c r="P135" s="5">
        <v>-15280904</v>
      </c>
    </row>
    <row r="136" spans="3:16" ht="15.5" x14ac:dyDescent="0.35">
      <c r="C136" t="s">
        <v>144</v>
      </c>
      <c r="D136" s="5">
        <v>-717445000000</v>
      </c>
      <c r="E136" s="5">
        <v>-152486000000</v>
      </c>
      <c r="F136" s="5">
        <v>-795518000000</v>
      </c>
      <c r="G136" s="5">
        <v>-243586000000</v>
      </c>
      <c r="I136" s="5">
        <v>-2037982000000</v>
      </c>
      <c r="J136" s="5">
        <v>-1933622000000</v>
      </c>
      <c r="K136" s="5">
        <v>-1440808000000</v>
      </c>
      <c r="L136" s="5">
        <v>-1146154000000</v>
      </c>
      <c r="M136" s="5">
        <v>3218853652433</v>
      </c>
      <c r="N136" s="5">
        <v>-762981340566</v>
      </c>
      <c r="O136" s="5">
        <v>-1200000300000</v>
      </c>
      <c r="P136" s="5">
        <v>-600000</v>
      </c>
    </row>
    <row r="137" spans="3:16" ht="15.5" x14ac:dyDescent="0.35">
      <c r="C137" t="s">
        <v>145</v>
      </c>
      <c r="D137" s="5">
        <v>313540000000</v>
      </c>
      <c r="E137" s="5">
        <v>-545000000</v>
      </c>
      <c r="F137" s="5">
        <v>-210887000000</v>
      </c>
      <c r="G137" s="5">
        <v>141426000000</v>
      </c>
      <c r="I137" s="5">
        <v>-273087000000</v>
      </c>
      <c r="J137" s="5">
        <v>1262474000000</v>
      </c>
      <c r="K137" s="5">
        <v>-941895000000</v>
      </c>
      <c r="L137" s="5">
        <v>559932000000</v>
      </c>
      <c r="M137" s="5">
        <v>-4516452269082</v>
      </c>
      <c r="N137" s="5">
        <v>-533313664492</v>
      </c>
      <c r="O137" s="5">
        <v>-184925291575</v>
      </c>
      <c r="P137" s="5">
        <v>-393098239749</v>
      </c>
    </row>
    <row r="138" spans="3:16" ht="15.5" x14ac:dyDescent="0.35">
      <c r="C138" t="s">
        <v>399</v>
      </c>
      <c r="D138" s="5">
        <v>3535000000</v>
      </c>
      <c r="E138" s="5">
        <v>2638000000</v>
      </c>
      <c r="F138" s="5">
        <v>2381000000</v>
      </c>
      <c r="G138" s="5">
        <v>4508000000</v>
      </c>
      <c r="I138" s="5">
        <v>9710000000</v>
      </c>
      <c r="J138" s="5">
        <v>11156000000</v>
      </c>
      <c r="K138" s="5">
        <v>14094000000</v>
      </c>
      <c r="L138" s="5">
        <v>16398000000</v>
      </c>
      <c r="M138" s="5">
        <v>11650517640</v>
      </c>
      <c r="N138" s="5">
        <v>7967572198</v>
      </c>
      <c r="O138" s="5">
        <v>10274791317</v>
      </c>
      <c r="P138" s="5">
        <v>4953430272</v>
      </c>
    </row>
    <row r="139" spans="3:16" ht="15.5" x14ac:dyDescent="0.35">
      <c r="C139" t="s">
        <v>920</v>
      </c>
      <c r="D139" s="5">
        <v>702423000000</v>
      </c>
      <c r="F139" s="5">
        <v>-49000000</v>
      </c>
      <c r="G139" s="5">
        <v>383772000000</v>
      </c>
      <c r="I139" s="5">
        <v>725249000000</v>
      </c>
      <c r="K139" s="5">
        <v>1128447000000</v>
      </c>
      <c r="L139" s="5">
        <v>1125162000000</v>
      </c>
      <c r="M139" s="5">
        <v>604502651700</v>
      </c>
    </row>
    <row r="140" spans="3:16" ht="15.5" x14ac:dyDescent="0.35">
      <c r="C140" t="s">
        <v>921</v>
      </c>
      <c r="D140" s="5">
        <v>7868000000</v>
      </c>
    </row>
    <row r="141" spans="3:16" ht="15.5" x14ac:dyDescent="0.35">
      <c r="C141" t="s">
        <v>588</v>
      </c>
      <c r="L141" s="5">
        <v>-14250000000</v>
      </c>
      <c r="M141" s="5">
        <v>-4750000000</v>
      </c>
    </row>
    <row r="142" spans="3:16" ht="15.5" x14ac:dyDescent="0.35">
      <c r="C142" t="s">
        <v>922</v>
      </c>
      <c r="M142" s="5">
        <v>-16641000000</v>
      </c>
    </row>
    <row r="143" spans="3:16" ht="15.5" x14ac:dyDescent="0.35">
      <c r="C143" t="s">
        <v>147</v>
      </c>
      <c r="D143" s="5">
        <v>-1283000000</v>
      </c>
      <c r="E143" s="5">
        <v>-3651000000</v>
      </c>
      <c r="F143" s="5">
        <v>-3261000000</v>
      </c>
      <c r="G143" s="5">
        <v>-1444000000</v>
      </c>
      <c r="I143" s="5">
        <v>-10731000000</v>
      </c>
      <c r="J143" s="5">
        <v>-10366000000</v>
      </c>
      <c r="K143" s="5">
        <v>-8667000000</v>
      </c>
      <c r="L143" s="5">
        <v>-10909000000</v>
      </c>
    </row>
    <row r="144" spans="3:16" ht="15.5" x14ac:dyDescent="0.35">
      <c r="C144" t="s">
        <v>151</v>
      </c>
      <c r="D144" s="5">
        <v>937000000</v>
      </c>
      <c r="E144" s="5">
        <v>-14480000000</v>
      </c>
      <c r="F144" s="5">
        <v>6121000000</v>
      </c>
      <c r="G144" s="5">
        <v>-22449000000</v>
      </c>
      <c r="I144" s="5">
        <v>-39393000000</v>
      </c>
      <c r="J144" s="5">
        <v>-39600000000</v>
      </c>
      <c r="K144" s="5">
        <v>-69588000000</v>
      </c>
      <c r="L144" s="5">
        <v>-66285000000</v>
      </c>
    </row>
    <row r="145" spans="3:16" ht="15.5" x14ac:dyDescent="0.35">
      <c r="C145" t="s">
        <v>669</v>
      </c>
      <c r="G145" s="5">
        <v>15350000000</v>
      </c>
      <c r="I145" s="5">
        <v>15350000000</v>
      </c>
    </row>
    <row r="146" spans="3:16" ht="15.5" x14ac:dyDescent="0.35">
      <c r="C146" t="s">
        <v>612</v>
      </c>
      <c r="D146" s="5">
        <v>-26965000000</v>
      </c>
      <c r="F146" s="5">
        <v>-37876000000</v>
      </c>
      <c r="G146" s="5">
        <v>132559000000</v>
      </c>
      <c r="I146" s="5">
        <v>-37876000000</v>
      </c>
      <c r="J146" s="5">
        <v>-92671000000</v>
      </c>
    </row>
    <row r="147" spans="3:16" ht="15.5" x14ac:dyDescent="0.35">
      <c r="C147" t="s">
        <v>146</v>
      </c>
      <c r="D147" s="5">
        <v>-122006000000</v>
      </c>
      <c r="E147" s="5">
        <v>-87963000000</v>
      </c>
      <c r="F147" s="5">
        <v>-63203000000</v>
      </c>
      <c r="G147" s="5">
        <v>-260870000000</v>
      </c>
      <c r="I147" s="5">
        <v>-414550000000</v>
      </c>
      <c r="J147" s="5">
        <v>-346045000000</v>
      </c>
      <c r="K147" s="5">
        <v>-246181000000</v>
      </c>
      <c r="L147" s="5">
        <v>-173684000000</v>
      </c>
      <c r="M147" s="5">
        <v>-133252101474</v>
      </c>
      <c r="N147" s="5">
        <v>-119261020020</v>
      </c>
      <c r="O147" s="5">
        <v>-195200082892</v>
      </c>
      <c r="P147" s="5">
        <v>-398051670021</v>
      </c>
    </row>
    <row r="148" spans="3:16" ht="15.5" x14ac:dyDescent="0.35">
      <c r="C148" t="s">
        <v>587</v>
      </c>
      <c r="F148" s="5">
        <v>-15000000000</v>
      </c>
      <c r="I148" s="5">
        <v>-290846000000</v>
      </c>
      <c r="M148" s="5">
        <v>-4977962336948</v>
      </c>
      <c r="N148" s="5">
        <v>-422020216670</v>
      </c>
    </row>
    <row r="149" spans="3:16" ht="15.5" x14ac:dyDescent="0.35">
      <c r="C149" t="s">
        <v>665</v>
      </c>
      <c r="F149" s="5">
        <v>-100000000000</v>
      </c>
      <c r="I149" s="5">
        <v>-100000000000</v>
      </c>
    </row>
    <row r="150" spans="3:16" ht="15.5" x14ac:dyDescent="0.35">
      <c r="C150" t="s">
        <v>485</v>
      </c>
      <c r="E150" s="5">
        <v>2382000000</v>
      </c>
    </row>
    <row r="151" spans="3:16" ht="15.5" x14ac:dyDescent="0.35">
      <c r="C151" t="s">
        <v>589</v>
      </c>
      <c r="D151" s="5">
        <v>-100000000000</v>
      </c>
      <c r="F151" s="5">
        <v>100000000000</v>
      </c>
      <c r="G151" s="5">
        <v>-100000000000</v>
      </c>
      <c r="K151" s="5">
        <v>-1740000000000</v>
      </c>
    </row>
    <row r="152" spans="3:16" ht="15.5" x14ac:dyDescent="0.35">
      <c r="C152" t="s">
        <v>923</v>
      </c>
      <c r="D152" s="5">
        <v>-100000000000</v>
      </c>
      <c r="E152" s="5">
        <v>100000000000</v>
      </c>
      <c r="J152" s="5">
        <v>1740000000000</v>
      </c>
    </row>
    <row r="153" spans="3:16" ht="15.5" x14ac:dyDescent="0.35">
      <c r="C153" t="s">
        <v>150</v>
      </c>
    </row>
    <row r="154" spans="3:16" ht="15.5" x14ac:dyDescent="0.35">
      <c r="C154" t="s">
        <v>153</v>
      </c>
      <c r="D154" s="5">
        <v>-717445000000</v>
      </c>
      <c r="E154" s="5">
        <v>-152486000000</v>
      </c>
      <c r="F154" s="5">
        <v>-795518000000</v>
      </c>
      <c r="G154" s="5">
        <v>-243586000000</v>
      </c>
      <c r="I154" s="5">
        <v>-2037982000000</v>
      </c>
      <c r="J154" s="5">
        <v>-1933622000000</v>
      </c>
      <c r="K154" s="5">
        <v>-1440808000000</v>
      </c>
      <c r="L154" s="5">
        <v>-1146154000000</v>
      </c>
      <c r="M154" s="5">
        <v>3218853652433</v>
      </c>
      <c r="N154" s="5">
        <v>-762981340566</v>
      </c>
      <c r="O154" s="5">
        <v>-1200000300000</v>
      </c>
      <c r="P154" s="5">
        <v>-600000</v>
      </c>
    </row>
    <row r="155" spans="3:16" ht="15.5" x14ac:dyDescent="0.35">
      <c r="C155" t="s">
        <v>336</v>
      </c>
      <c r="D155" s="5">
        <v>-924000000</v>
      </c>
      <c r="E155" s="5">
        <v>924000000</v>
      </c>
      <c r="F155" s="5">
        <v>-18704000000</v>
      </c>
      <c r="G155" s="5">
        <v>18704000000</v>
      </c>
      <c r="L155" s="5">
        <v>32535000000</v>
      </c>
      <c r="M155" s="5">
        <v>930000000000</v>
      </c>
    </row>
    <row r="156" spans="3:16" ht="15.5" x14ac:dyDescent="0.35">
      <c r="C156" t="s">
        <v>274</v>
      </c>
      <c r="D156" s="5">
        <v>8111000000</v>
      </c>
      <c r="E156" s="5">
        <v>-8111000000</v>
      </c>
      <c r="F156" s="5">
        <v>19479000000</v>
      </c>
      <c r="G156" s="5">
        <v>-19479000000</v>
      </c>
      <c r="L156" s="5">
        <v>-33206000000</v>
      </c>
      <c r="M156" s="5">
        <v>-935112839573</v>
      </c>
    </row>
    <row r="157" spans="3:16" ht="15.5" x14ac:dyDescent="0.35">
      <c r="C157" t="s">
        <v>924</v>
      </c>
      <c r="D157" s="5">
        <v>-8135000000</v>
      </c>
      <c r="E157" s="5">
        <v>-85733000000</v>
      </c>
      <c r="F157" s="5">
        <v>-139034000000</v>
      </c>
      <c r="G157" s="5">
        <v>-241660000000</v>
      </c>
      <c r="I157" s="5">
        <v>-645342000000</v>
      </c>
      <c r="J157" s="5">
        <v>-558183000000</v>
      </c>
      <c r="K157" s="5">
        <v>-16369000000</v>
      </c>
    </row>
    <row r="158" spans="3:16" ht="15.5" x14ac:dyDescent="0.35">
      <c r="C158" t="s">
        <v>129</v>
      </c>
      <c r="M158" s="5">
        <v>5584644331131</v>
      </c>
    </row>
    <row r="159" spans="3:16" ht="15.5" x14ac:dyDescent="0.35">
      <c r="C159" t="s">
        <v>925</v>
      </c>
      <c r="M159" s="5">
        <v>62000000000</v>
      </c>
    </row>
    <row r="160" spans="3:16" ht="15.5" x14ac:dyDescent="0.35">
      <c r="C160" t="s">
        <v>512</v>
      </c>
      <c r="D160" s="5">
        <v>-6776000000</v>
      </c>
      <c r="E160" s="5">
        <v>-59065000000</v>
      </c>
      <c r="F160" s="5">
        <v>-2331000000</v>
      </c>
      <c r="G160" s="5">
        <v>-555000000</v>
      </c>
      <c r="I160" s="5">
        <v>-70090000000</v>
      </c>
      <c r="J160" s="5">
        <v>-24758000000</v>
      </c>
      <c r="K160" s="5">
        <v>-58836000000</v>
      </c>
      <c r="L160" s="5">
        <v>-25374000000</v>
      </c>
      <c r="M160" s="5">
        <v>-35574968504</v>
      </c>
      <c r="N160" s="5">
        <v>-53246493044</v>
      </c>
    </row>
    <row r="161" spans="2:16" ht="15.5" x14ac:dyDescent="0.35">
      <c r="C161" t="s">
        <v>320</v>
      </c>
      <c r="D161" s="5">
        <v>-478000000</v>
      </c>
      <c r="E161" s="5">
        <v>-501000000</v>
      </c>
      <c r="F161" s="5">
        <v>-718000000</v>
      </c>
      <c r="G161" s="5">
        <v>-596000000</v>
      </c>
      <c r="I161" s="5">
        <v>-2526000000</v>
      </c>
      <c r="J161" s="5">
        <v>-2539000000</v>
      </c>
      <c r="K161" s="5">
        <v>-4077000000</v>
      </c>
      <c r="L161" s="5">
        <v>-6463000000</v>
      </c>
      <c r="M161" s="5">
        <v>-37101907024</v>
      </c>
      <c r="N161" s="5">
        <v>-9734247522</v>
      </c>
    </row>
    <row r="162" spans="2:16" ht="15.5" x14ac:dyDescent="0.35">
      <c r="C162" t="s">
        <v>926</v>
      </c>
      <c r="K162" s="5">
        <v>1452000000</v>
      </c>
      <c r="L162" s="5">
        <v>1518000000</v>
      </c>
    </row>
    <row r="163" spans="2:16" ht="15.5" x14ac:dyDescent="0.35">
      <c r="C163" t="s">
        <v>572</v>
      </c>
      <c r="D163" s="5">
        <v>-709243000000</v>
      </c>
      <c r="F163" s="5">
        <v>-654210000000</v>
      </c>
      <c r="I163" s="5">
        <v>-1320024000000</v>
      </c>
      <c r="J163" s="5">
        <v>-1348142000000</v>
      </c>
      <c r="K163" s="5">
        <v>-1362978000000</v>
      </c>
      <c r="L163" s="5">
        <v>-1115164000000</v>
      </c>
      <c r="M163" s="5">
        <v>-2350000963597</v>
      </c>
      <c r="N163" s="5">
        <v>-700000600000</v>
      </c>
      <c r="O163" s="5">
        <v>-1200000300000</v>
      </c>
      <c r="P163" s="5">
        <v>-600000</v>
      </c>
    </row>
    <row r="164" spans="2:16" ht="15.5" x14ac:dyDescent="0.35">
      <c r="C164" t="s">
        <v>163</v>
      </c>
      <c r="D164" s="5">
        <v>235473000000</v>
      </c>
      <c r="E164" s="5">
        <v>566787000000</v>
      </c>
      <c r="F164" s="5">
        <v>-459842000000</v>
      </c>
      <c r="G164" s="5">
        <v>377325000000</v>
      </c>
      <c r="I164" s="5">
        <v>-672679000000</v>
      </c>
      <c r="J164" s="5">
        <v>1094980000000</v>
      </c>
      <c r="K164" s="5">
        <v>-938169000000</v>
      </c>
      <c r="L164" s="5">
        <v>875277000000</v>
      </c>
      <c r="M164" s="5">
        <v>-73170623891</v>
      </c>
      <c r="N164" s="5">
        <v>505759282553</v>
      </c>
      <c r="O164" s="5">
        <v>-438341894841</v>
      </c>
      <c r="P164" s="5">
        <v>342967431959</v>
      </c>
    </row>
    <row r="165" spans="2:16" ht="15.5" x14ac:dyDescent="0.35">
      <c r="C165" t="s">
        <v>380</v>
      </c>
      <c r="M165" s="5">
        <v>-292712</v>
      </c>
      <c r="N165" s="5">
        <v>-25739863</v>
      </c>
      <c r="O165" s="5">
        <v>3560462</v>
      </c>
      <c r="P165" s="5">
        <v>4573445</v>
      </c>
    </row>
    <row r="166" spans="2:16" ht="15.5" x14ac:dyDescent="0.35">
      <c r="C166" t="s">
        <v>557</v>
      </c>
      <c r="E166" s="5">
        <v>1647623000000</v>
      </c>
      <c r="I166" s="5">
        <v>2320302000000</v>
      </c>
      <c r="J166" s="5">
        <v>1225322000000</v>
      </c>
      <c r="K166" s="5">
        <v>2163491000000</v>
      </c>
      <c r="L166" s="5">
        <v>1288214000000</v>
      </c>
      <c r="M166" s="5">
        <v>1361384931145</v>
      </c>
      <c r="N166" s="5">
        <v>855450153856</v>
      </c>
      <c r="O166" s="5">
        <v>1293788488235</v>
      </c>
      <c r="P166" s="5">
        <v>950816482831</v>
      </c>
    </row>
    <row r="167" spans="2:16" ht="15.5" x14ac:dyDescent="0.35">
      <c r="C167" t="s">
        <v>558</v>
      </c>
      <c r="D167" s="5">
        <v>235473000000</v>
      </c>
      <c r="E167" s="5">
        <v>2214410000000</v>
      </c>
      <c r="F167" s="5">
        <v>-459842000000</v>
      </c>
      <c r="G167" s="5">
        <v>377325000000</v>
      </c>
      <c r="I167" s="5">
        <v>1647623000000</v>
      </c>
      <c r="J167" s="5">
        <v>2320302000000</v>
      </c>
      <c r="K167" s="5">
        <v>1225322000000</v>
      </c>
      <c r="L167" s="5">
        <v>2163491000000</v>
      </c>
      <c r="M167" s="5">
        <v>1288214014542</v>
      </c>
      <c r="N167" s="5">
        <v>1361183696546</v>
      </c>
      <c r="O167" s="5">
        <v>855450153856</v>
      </c>
      <c r="P167" s="5">
        <v>1293788488235</v>
      </c>
    </row>
    <row r="169" spans="2:16" ht="15.5" x14ac:dyDescent="0.35">
      <c r="B169" t="s">
        <v>167</v>
      </c>
      <c r="C169" t="s">
        <v>12</v>
      </c>
      <c r="D169" s="5">
        <v>61950000000</v>
      </c>
      <c r="E169" s="5">
        <v>61950000000</v>
      </c>
      <c r="F169" s="5">
        <v>61950000000</v>
      </c>
      <c r="G169" s="5">
        <v>61950000000</v>
      </c>
      <c r="I169" s="5">
        <v>61950000000</v>
      </c>
      <c r="J169" s="5">
        <v>61950000000</v>
      </c>
      <c r="K169" s="5">
        <v>61950000000</v>
      </c>
      <c r="L169" s="5">
        <v>61950000000</v>
      </c>
      <c r="M169" s="5">
        <v>61950000000</v>
      </c>
      <c r="N169" s="5">
        <v>560000000</v>
      </c>
      <c r="O169" s="5">
        <v>560000000</v>
      </c>
      <c r="P169" s="5">
        <v>560000000</v>
      </c>
    </row>
    <row r="170" spans="2:16" ht="15.5" x14ac:dyDescent="0.35">
      <c r="C170" t="s">
        <v>168</v>
      </c>
      <c r="D170" s="6">
        <v>7.03</v>
      </c>
      <c r="E170" s="6">
        <v>8.1199999999999992</v>
      </c>
      <c r="F170" s="5">
        <v>9</v>
      </c>
      <c r="G170" s="6">
        <v>6.64</v>
      </c>
    </row>
    <row r="171" spans="2:16" ht="15.5" x14ac:dyDescent="0.35">
      <c r="C171" t="s">
        <v>169</v>
      </c>
      <c r="D171" s="6">
        <v>44.38</v>
      </c>
      <c r="E171" s="6">
        <v>45.07</v>
      </c>
      <c r="F171" s="6">
        <v>56.11</v>
      </c>
      <c r="G171" s="6">
        <v>61.45</v>
      </c>
    </row>
    <row r="172" spans="2:16" ht="15.5" x14ac:dyDescent="0.35">
      <c r="C172" t="s">
        <v>63</v>
      </c>
      <c r="D172" s="6">
        <v>8.66</v>
      </c>
      <c r="E172" s="6">
        <v>9.6199999999999992</v>
      </c>
      <c r="F172" s="6">
        <v>14.25</v>
      </c>
      <c r="G172" s="6">
        <v>12.37</v>
      </c>
    </row>
    <row r="173" spans="2:16" ht="15.5" x14ac:dyDescent="0.35">
      <c r="C173" t="s">
        <v>170</v>
      </c>
      <c r="D173" s="5">
        <v>606480000000</v>
      </c>
      <c r="E173" s="5">
        <v>674470000000</v>
      </c>
      <c r="F173" s="5">
        <v>714710000000</v>
      </c>
      <c r="G173" s="5">
        <v>501480000000</v>
      </c>
    </row>
    <row r="174" spans="2:16" ht="15.5" x14ac:dyDescent="0.35">
      <c r="C174" t="s">
        <v>171</v>
      </c>
      <c r="D174" s="6">
        <v>3.85E-2</v>
      </c>
      <c r="E174" s="6">
        <v>4.3299999999999998E-2</v>
      </c>
      <c r="F174" s="6">
        <v>5.0300000000000004E-2</v>
      </c>
      <c r="G174" s="6">
        <v>3.7000000000000005E-2</v>
      </c>
    </row>
    <row r="175" spans="2:16" ht="15.5" x14ac:dyDescent="0.35">
      <c r="C175" t="s">
        <v>172</v>
      </c>
      <c r="D175" s="6">
        <v>4.53E-2</v>
      </c>
      <c r="E175" s="6">
        <v>5.0799999999999998E-2</v>
      </c>
      <c r="F175" s="6">
        <v>5.8499999999999996E-2</v>
      </c>
      <c r="G175" s="6">
        <v>4.2000000000000003E-2</v>
      </c>
    </row>
    <row r="176" spans="2:16" ht="15.5" x14ac:dyDescent="0.35">
      <c r="C176" t="s">
        <v>173</v>
      </c>
      <c r="D176" s="6">
        <v>5.4199999999999998E-2</v>
      </c>
      <c r="E176" s="6">
        <v>6.1500000000000006E-2</v>
      </c>
      <c r="F176" s="6">
        <v>6.6100000000000006E-2</v>
      </c>
      <c r="G176" s="6">
        <v>4.4400000000000002E-2</v>
      </c>
    </row>
    <row r="177" spans="3:7" ht="15.5" x14ac:dyDescent="0.35">
      <c r="C177" t="s">
        <v>174</v>
      </c>
      <c r="D177" s="6">
        <v>1145.93</v>
      </c>
      <c r="E177" s="6">
        <v>1205.3</v>
      </c>
      <c r="F177" s="6">
        <v>897.67</v>
      </c>
      <c r="G177" s="6">
        <v>725.81</v>
      </c>
    </row>
    <row r="178" spans="3:7" ht="15.5" x14ac:dyDescent="0.35">
      <c r="C178" t="s">
        <v>175</v>
      </c>
      <c r="D178" s="5">
        <v>9613000000000</v>
      </c>
      <c r="E178" s="5">
        <v>9915000000000</v>
      </c>
      <c r="F178" s="5">
        <v>9540000000000</v>
      </c>
      <c r="G178" s="5">
        <v>9800000000000</v>
      </c>
    </row>
    <row r="179" spans="3:7" ht="15.5" x14ac:dyDescent="0.35">
      <c r="C179" t="s">
        <v>176</v>
      </c>
      <c r="D179" s="6">
        <v>2.0099999999999998</v>
      </c>
      <c r="E179" s="6">
        <v>2.29</v>
      </c>
      <c r="F179" s="6">
        <v>3.28</v>
      </c>
      <c r="G179" s="6">
        <v>2.58</v>
      </c>
    </row>
    <row r="180" spans="3:7" ht="15.5" x14ac:dyDescent="0.35">
      <c r="C180" t="s">
        <v>177</v>
      </c>
      <c r="D180" s="6">
        <v>155.16</v>
      </c>
      <c r="E180" s="5">
        <v>160</v>
      </c>
      <c r="F180" s="6">
        <v>153.94</v>
      </c>
      <c r="G180" s="6">
        <v>158.1</v>
      </c>
    </row>
    <row r="181" spans="3:7" ht="15.5" x14ac:dyDescent="0.35">
      <c r="C181" t="s">
        <v>178</v>
      </c>
      <c r="D181" s="6">
        <v>2.02</v>
      </c>
      <c r="E181" s="6">
        <v>2.2999999999999998</v>
      </c>
      <c r="F181" s="6">
        <v>3.29</v>
      </c>
      <c r="G181" s="6">
        <v>2.59</v>
      </c>
    </row>
    <row r="182" spans="3:7" ht="15.5" x14ac:dyDescent="0.35">
      <c r="C182" t="s">
        <v>179</v>
      </c>
      <c r="D182" s="6">
        <v>154.65</v>
      </c>
      <c r="E182" s="6">
        <v>159.47</v>
      </c>
      <c r="F182" s="6">
        <v>153.44</v>
      </c>
      <c r="G182" s="6">
        <v>157.61000000000001</v>
      </c>
    </row>
    <row r="183" spans="3:7" ht="15.5" x14ac:dyDescent="0.35">
      <c r="C183" t="s">
        <v>180</v>
      </c>
      <c r="F183" s="5">
        <v>7000000000</v>
      </c>
      <c r="G183" s="5">
        <v>8000000000</v>
      </c>
    </row>
    <row r="184" spans="3:7" ht="15.5" x14ac:dyDescent="0.35">
      <c r="C184" t="s">
        <v>181</v>
      </c>
    </row>
    <row r="185" spans="3:7" ht="15.5" x14ac:dyDescent="0.35">
      <c r="C185" t="s">
        <v>182</v>
      </c>
      <c r="D185" s="5">
        <v>9613000000000</v>
      </c>
      <c r="E185" s="5">
        <v>9912000000000</v>
      </c>
      <c r="F185" s="5">
        <v>9537000000000</v>
      </c>
      <c r="G185" s="5">
        <v>9795000000000</v>
      </c>
    </row>
    <row r="186" spans="3:7" ht="15.5" x14ac:dyDescent="0.35">
      <c r="C186" t="s">
        <v>24</v>
      </c>
      <c r="F186" s="5">
        <v>7000000000</v>
      </c>
      <c r="G186" s="5">
        <v>8000000000</v>
      </c>
    </row>
    <row r="187" spans="3:7" ht="15.5" x14ac:dyDescent="0.35">
      <c r="C187" t="s">
        <v>21</v>
      </c>
      <c r="D187" s="5">
        <v>-2450000000000</v>
      </c>
      <c r="E187" s="5">
        <v>-2214000000000</v>
      </c>
      <c r="F187" s="5">
        <v>-1648000000000</v>
      </c>
      <c r="G187" s="5">
        <v>-2107000000000</v>
      </c>
    </row>
    <row r="188" spans="3:7" ht="15.5" x14ac:dyDescent="0.35">
      <c r="C188" t="s">
        <v>183</v>
      </c>
      <c r="D188" s="5">
        <v>6310000000000</v>
      </c>
      <c r="E188" s="5">
        <v>6676000000000</v>
      </c>
      <c r="F188" s="5">
        <v>6364000000000</v>
      </c>
      <c r="G188" s="5">
        <v>6801000000000</v>
      </c>
    </row>
    <row r="189" spans="3:7" ht="15.5" x14ac:dyDescent="0.35">
      <c r="C189" t="s">
        <v>184</v>
      </c>
      <c r="D189" s="5">
        <v>639000000000</v>
      </c>
      <c r="E189" s="5">
        <v>720000000000</v>
      </c>
      <c r="F189" s="5">
        <v>546000000000</v>
      </c>
      <c r="G189" s="5">
        <v>580000000000</v>
      </c>
    </row>
    <row r="190" spans="3:7" ht="15.5" x14ac:dyDescent="0.35">
      <c r="C190" t="s">
        <v>185</v>
      </c>
      <c r="D190" s="5">
        <v>-123000000000</v>
      </c>
      <c r="E190" s="5">
        <v>-92000000000</v>
      </c>
      <c r="F190" s="5">
        <v>-66000000000</v>
      </c>
      <c r="G190" s="5">
        <v>-262000000000</v>
      </c>
    </row>
    <row r="191" spans="3:7" ht="15.5" x14ac:dyDescent="0.35">
      <c r="C191" t="s">
        <v>13</v>
      </c>
      <c r="D191" s="5">
        <v>516000000000</v>
      </c>
      <c r="E191" s="5">
        <v>628000000000</v>
      </c>
      <c r="F191" s="5">
        <v>480000000000</v>
      </c>
      <c r="G191" s="5">
        <v>317000000000</v>
      </c>
    </row>
    <row r="192" spans="3:7" ht="15.5" x14ac:dyDescent="0.35">
      <c r="C192" t="s">
        <v>16</v>
      </c>
      <c r="D192" s="6">
        <v>8.33</v>
      </c>
      <c r="E192" s="6">
        <v>10.14</v>
      </c>
      <c r="F192" s="6">
        <v>7.74</v>
      </c>
      <c r="G192" s="6">
        <v>5.12</v>
      </c>
    </row>
    <row r="193" spans="3:16" ht="15.5" x14ac:dyDescent="0.35">
      <c r="C193" t="s">
        <v>48</v>
      </c>
      <c r="I193" s="6">
        <v>28.21</v>
      </c>
      <c r="J193" s="6">
        <v>26.86</v>
      </c>
      <c r="K193" s="6">
        <v>26.51</v>
      </c>
      <c r="L193" s="6">
        <v>22.61</v>
      </c>
      <c r="M193" s="6">
        <v>23.16</v>
      </c>
      <c r="N193" s="6">
        <v>2037.8</v>
      </c>
      <c r="O193" s="6">
        <v>1720.73</v>
      </c>
      <c r="P193" s="6">
        <v>1861.8</v>
      </c>
    </row>
    <row r="194" spans="3:16" ht="15.5" x14ac:dyDescent="0.35">
      <c r="C194" t="s">
        <v>62</v>
      </c>
      <c r="I194" s="6">
        <v>17.899999999999999</v>
      </c>
      <c r="J194" s="6">
        <v>14.89</v>
      </c>
      <c r="K194" s="6">
        <v>18.86</v>
      </c>
      <c r="L194" s="6">
        <v>27.86</v>
      </c>
      <c r="M194" s="6">
        <v>39.94</v>
      </c>
      <c r="N194" s="5">
        <v>0</v>
      </c>
      <c r="O194" s="5">
        <v>0</v>
      </c>
      <c r="P194" s="5">
        <v>0</v>
      </c>
    </row>
    <row r="195" spans="3:16" ht="15.5" x14ac:dyDescent="0.35">
      <c r="C195" t="s">
        <v>65</v>
      </c>
      <c r="I195" s="6">
        <v>3.85</v>
      </c>
      <c r="J195" s="6">
        <v>3.32</v>
      </c>
      <c r="K195" s="6">
        <v>4.41</v>
      </c>
      <c r="L195" s="6">
        <v>5.83</v>
      </c>
      <c r="M195" s="6">
        <v>8.4499999999999993</v>
      </c>
      <c r="N195" s="5">
        <v>0</v>
      </c>
      <c r="O195" s="5">
        <v>0</v>
      </c>
      <c r="P195" s="5">
        <v>0</v>
      </c>
    </row>
    <row r="196" spans="3:16" ht="15.5" x14ac:dyDescent="0.35">
      <c r="C196" t="s">
        <v>186</v>
      </c>
      <c r="I196" s="5">
        <v>2210410000000</v>
      </c>
      <c r="J196" s="5">
        <v>2034490000000</v>
      </c>
      <c r="K196" s="5">
        <v>1927860000000</v>
      </c>
      <c r="L196" s="5">
        <v>1664170000000</v>
      </c>
      <c r="M196" s="5">
        <v>1989790000000</v>
      </c>
      <c r="N196" s="5">
        <v>1624280000000</v>
      </c>
      <c r="O196" s="5">
        <v>1395380000000</v>
      </c>
      <c r="P196" s="5">
        <v>1385240000000</v>
      </c>
    </row>
    <row r="197" spans="3:16" ht="15.5" x14ac:dyDescent="0.35">
      <c r="C197" t="s">
        <v>187</v>
      </c>
      <c r="I197" s="6">
        <v>0.15770000000000001</v>
      </c>
      <c r="J197" s="6">
        <v>0.15049999999999999</v>
      </c>
      <c r="K197" s="6">
        <v>0.14710000000000001</v>
      </c>
      <c r="L197" s="6">
        <v>0.1298</v>
      </c>
      <c r="M197" s="6">
        <v>0.13189999999999999</v>
      </c>
      <c r="N197" s="6">
        <v>0.19350000000000001</v>
      </c>
      <c r="O197" s="6">
        <v>0.19390000000000002</v>
      </c>
      <c r="P197" s="6">
        <v>0.2054</v>
      </c>
    </row>
    <row r="198" spans="3:16" ht="15.5" x14ac:dyDescent="0.35">
      <c r="C198" t="s">
        <v>188</v>
      </c>
      <c r="I198" s="6">
        <v>0.1832</v>
      </c>
      <c r="J198" s="6">
        <v>0.1729</v>
      </c>
      <c r="K198" s="6">
        <v>0.1656</v>
      </c>
      <c r="L198" s="6">
        <v>0.14630000000000001</v>
      </c>
      <c r="M198" s="6">
        <v>0.15240000000000001</v>
      </c>
      <c r="N198" s="6">
        <v>0.24249999999999999</v>
      </c>
      <c r="O198" s="6">
        <v>0.22739999999999999</v>
      </c>
      <c r="P198" s="6">
        <v>0.2354</v>
      </c>
    </row>
    <row r="199" spans="3:16" ht="15.5" x14ac:dyDescent="0.35">
      <c r="C199" t="s">
        <v>189</v>
      </c>
      <c r="I199" s="6">
        <v>0.20039999999999999</v>
      </c>
      <c r="J199" s="6">
        <v>0.18100000000000002</v>
      </c>
      <c r="K199" s="6">
        <v>0.17370000000000002</v>
      </c>
      <c r="L199" s="6">
        <v>0.15190000000000001</v>
      </c>
      <c r="M199" s="6">
        <v>0.25059999999999999</v>
      </c>
      <c r="N199" s="6">
        <v>0.316</v>
      </c>
      <c r="O199" s="6">
        <v>0.29160000000000003</v>
      </c>
      <c r="P199" s="6">
        <v>0.57899999999999996</v>
      </c>
    </row>
    <row r="200" spans="3:16" ht="15.5" x14ac:dyDescent="0.35">
      <c r="C200" t="s">
        <v>190</v>
      </c>
      <c r="I200" s="6">
        <v>767.15</v>
      </c>
      <c r="J200" s="6">
        <v>702.38</v>
      </c>
      <c r="K200" s="6">
        <v>419.2</v>
      </c>
      <c r="L200" s="6">
        <v>225.81</v>
      </c>
      <c r="M200" s="6">
        <v>48.58</v>
      </c>
      <c r="N200" s="6">
        <v>148.72999999999999</v>
      </c>
      <c r="P200" s="6">
        <v>85193.14</v>
      </c>
    </row>
    <row r="201" spans="3:16" ht="15.5" x14ac:dyDescent="0.35">
      <c r="C201" t="s">
        <v>59</v>
      </c>
      <c r="I201" s="6">
        <v>3.28</v>
      </c>
      <c r="J201" s="6">
        <v>2.57</v>
      </c>
      <c r="K201" s="6">
        <v>3.12</v>
      </c>
      <c r="L201" s="6">
        <v>4.08</v>
      </c>
      <c r="M201" s="6">
        <v>6.09</v>
      </c>
      <c r="N201" s="5">
        <v>0</v>
      </c>
      <c r="O201" s="5">
        <v>0</v>
      </c>
      <c r="P201" s="5">
        <v>0</v>
      </c>
    </row>
    <row r="202" spans="3:16" ht="15.5" x14ac:dyDescent="0.35">
      <c r="C202" t="s">
        <v>56</v>
      </c>
      <c r="I202" s="6">
        <v>153.94</v>
      </c>
      <c r="J202" s="6">
        <v>155.36000000000001</v>
      </c>
      <c r="K202" s="6">
        <v>160.03</v>
      </c>
      <c r="L202" s="6">
        <v>154.47</v>
      </c>
      <c r="M202" s="6">
        <v>151.91999999999999</v>
      </c>
      <c r="N202" s="6">
        <v>8402.39</v>
      </c>
      <c r="O202" s="6">
        <v>7567.43</v>
      </c>
      <c r="P202" s="5">
        <v>7910</v>
      </c>
    </row>
    <row r="203" spans="3:16" ht="15.5" x14ac:dyDescent="0.35">
      <c r="C203" t="s">
        <v>191</v>
      </c>
      <c r="I203" s="6">
        <v>3.29</v>
      </c>
      <c r="J203" s="6">
        <v>2.58</v>
      </c>
      <c r="K203" s="6">
        <v>3.13</v>
      </c>
      <c r="L203" s="6">
        <v>4.09</v>
      </c>
      <c r="M203" s="6">
        <v>6.09</v>
      </c>
      <c r="N203" s="5">
        <v>0</v>
      </c>
      <c r="O203" s="5">
        <v>0</v>
      </c>
      <c r="P203" s="5">
        <v>0</v>
      </c>
    </row>
    <row r="204" spans="3:16" ht="15.5" x14ac:dyDescent="0.35">
      <c r="C204" t="s">
        <v>192</v>
      </c>
      <c r="I204" s="6">
        <v>153.44</v>
      </c>
      <c r="J204" s="6">
        <v>154.9</v>
      </c>
      <c r="K204" s="6">
        <v>159.61000000000001</v>
      </c>
      <c r="L204" s="6">
        <v>154.1</v>
      </c>
      <c r="M204" s="6">
        <v>151.91999999999999</v>
      </c>
      <c r="N204" s="6">
        <v>8402.39</v>
      </c>
      <c r="O204" s="6">
        <v>7567.43</v>
      </c>
      <c r="P204" s="5">
        <v>7910</v>
      </c>
    </row>
    <row r="205" spans="3:16" ht="15.5" x14ac:dyDescent="0.35">
      <c r="C205" t="s">
        <v>193</v>
      </c>
      <c r="I205" s="5">
        <v>7000000000</v>
      </c>
      <c r="J205" s="5">
        <v>9000000000</v>
      </c>
      <c r="K205" s="5">
        <v>5000000000</v>
      </c>
      <c r="L205" s="5">
        <v>7000000000</v>
      </c>
      <c r="M205" s="5">
        <v>1000000000</v>
      </c>
    </row>
    <row r="206" spans="3:16" ht="15.5" x14ac:dyDescent="0.35">
      <c r="C206" t="s">
        <v>194</v>
      </c>
    </row>
    <row r="207" spans="3:16" ht="15.5" x14ac:dyDescent="0.35">
      <c r="C207" t="s">
        <v>26</v>
      </c>
      <c r="I207" s="5">
        <v>7000000000</v>
      </c>
      <c r="J207" s="5">
        <v>9000000000</v>
      </c>
      <c r="K207" s="5">
        <v>5000000000</v>
      </c>
      <c r="L207" s="5">
        <v>7000000000</v>
      </c>
      <c r="M207" s="5">
        <v>1000000000</v>
      </c>
    </row>
    <row r="208" spans="3:16" ht="15.5" x14ac:dyDescent="0.35">
      <c r="C208" t="s">
        <v>23</v>
      </c>
      <c r="I208" s="5">
        <v>-1648000000000</v>
      </c>
      <c r="J208" s="5">
        <v>-2320000000000</v>
      </c>
      <c r="K208" s="5">
        <v>-1225000000000</v>
      </c>
      <c r="L208" s="5">
        <v>-2163000000000</v>
      </c>
      <c r="M208" s="5">
        <v>-1288000000000</v>
      </c>
      <c r="N208" s="5">
        <v>-1361000000000</v>
      </c>
      <c r="O208" s="5">
        <v>-855000000000</v>
      </c>
      <c r="P208" s="5">
        <v>-1294000000000</v>
      </c>
    </row>
    <row r="209" spans="2:16" ht="15.5" x14ac:dyDescent="0.35">
      <c r="C209" t="s">
        <v>195</v>
      </c>
      <c r="I209" s="5">
        <v>6364000000000</v>
      </c>
      <c r="J209" s="5">
        <v>7142000000000</v>
      </c>
      <c r="K209" s="5">
        <v>7782000000000</v>
      </c>
      <c r="L209" s="5">
        <v>7609000000000</v>
      </c>
      <c r="M209" s="5">
        <v>7547000000000</v>
      </c>
      <c r="N209" s="5">
        <v>2899000000000</v>
      </c>
      <c r="O209" s="5">
        <v>2461000000000</v>
      </c>
      <c r="P209" s="5">
        <v>2779000000000</v>
      </c>
    </row>
    <row r="210" spans="2:16" ht="15.5" x14ac:dyDescent="0.35">
      <c r="C210" t="s">
        <v>196</v>
      </c>
      <c r="I210" s="5">
        <v>1738000000000</v>
      </c>
      <c r="J210" s="5">
        <v>1766000000000</v>
      </c>
      <c r="K210" s="5">
        <v>1641000000000</v>
      </c>
      <c r="L210" s="5">
        <v>1461000000000</v>
      </c>
      <c r="M210" s="5">
        <v>1224000000000</v>
      </c>
      <c r="N210" s="5">
        <v>1802000000000</v>
      </c>
      <c r="O210" s="5">
        <v>947000000000</v>
      </c>
      <c r="P210" s="5">
        <v>736000000000</v>
      </c>
    </row>
    <row r="211" spans="2:16" ht="15.5" x14ac:dyDescent="0.35">
      <c r="C211" t="s">
        <v>197</v>
      </c>
      <c r="I211" s="5">
        <v>-425000000000</v>
      </c>
      <c r="J211" s="5">
        <v>-356000000000</v>
      </c>
      <c r="K211" s="5">
        <v>-255000000000</v>
      </c>
      <c r="L211" s="5">
        <v>-185000000000</v>
      </c>
      <c r="M211" s="5">
        <v>-133000000000</v>
      </c>
      <c r="N211" s="5">
        <v>-119000000000</v>
      </c>
      <c r="O211" s="5">
        <v>-195000000000</v>
      </c>
      <c r="P211" s="5">
        <v>-398000000000</v>
      </c>
    </row>
    <row r="212" spans="2:16" ht="15.5" x14ac:dyDescent="0.35">
      <c r="C212" t="s">
        <v>15</v>
      </c>
      <c r="I212" s="5">
        <v>1313000000000</v>
      </c>
      <c r="J212" s="5">
        <v>1410000000000</v>
      </c>
      <c r="K212" s="5">
        <v>1386000000000</v>
      </c>
      <c r="L212" s="5">
        <v>1277000000000</v>
      </c>
      <c r="M212" s="5">
        <v>1091000000000</v>
      </c>
      <c r="N212" s="5">
        <v>1683000000000</v>
      </c>
      <c r="O212" s="5">
        <v>751000000000</v>
      </c>
      <c r="P212" s="5">
        <v>338000000000</v>
      </c>
    </row>
    <row r="213" spans="2:16" ht="15.5" x14ac:dyDescent="0.35">
      <c r="C213" t="s">
        <v>17</v>
      </c>
      <c r="I213" s="6">
        <v>21.19</v>
      </c>
      <c r="J213" s="6">
        <v>22.75</v>
      </c>
      <c r="K213" s="6">
        <v>22.37</v>
      </c>
      <c r="L213" s="6">
        <v>20.61</v>
      </c>
      <c r="M213" s="6">
        <v>17.61</v>
      </c>
      <c r="N213" s="6">
        <v>3018.27</v>
      </c>
      <c r="O213" s="6">
        <v>1347.69</v>
      </c>
      <c r="P213" s="6">
        <v>606.27</v>
      </c>
    </row>
    <row r="215" spans="2:16" ht="15.5" x14ac:dyDescent="0.35">
      <c r="B215" t="s">
        <v>198</v>
      </c>
      <c r="C215" t="s">
        <v>199</v>
      </c>
      <c r="D215" s="5">
        <v>435000000000</v>
      </c>
      <c r="E215" s="5">
        <v>503000000000</v>
      </c>
      <c r="F215" s="5">
        <v>558000000000</v>
      </c>
      <c r="G215" s="5">
        <v>412000000000</v>
      </c>
      <c r="H215" s="5">
        <v>1877000000000</v>
      </c>
      <c r="I215" s="5">
        <v>1747000000000</v>
      </c>
      <c r="J215" s="5">
        <v>1664000000000</v>
      </c>
      <c r="K215" s="5">
        <v>1642000000000</v>
      </c>
      <c r="L215" s="5">
        <v>1401000000000</v>
      </c>
      <c r="M215" s="5">
        <v>1435000000000</v>
      </c>
      <c r="N215" s="5">
        <v>1136000000000</v>
      </c>
      <c r="O215" s="5">
        <v>959000000000</v>
      </c>
      <c r="P215" s="5">
        <v>1038000000000</v>
      </c>
    </row>
    <row r="216" spans="2:16" ht="15.5" x14ac:dyDescent="0.35">
      <c r="C216" t="s">
        <v>381</v>
      </c>
      <c r="H216" s="5">
        <v>23</v>
      </c>
      <c r="I216" s="5">
        <v>23</v>
      </c>
      <c r="J216" s="5">
        <v>22</v>
      </c>
      <c r="K216" s="5">
        <v>22</v>
      </c>
      <c r="L216" s="5">
        <v>21</v>
      </c>
      <c r="M216" s="5">
        <v>8</v>
      </c>
    </row>
    <row r="217" spans="2:16" ht="15.5" x14ac:dyDescent="0.35">
      <c r="C217" t="s">
        <v>67</v>
      </c>
      <c r="H217" s="6">
        <v>0.75919999999999999</v>
      </c>
      <c r="I217" s="6">
        <v>0.81540000000000001</v>
      </c>
      <c r="J217" s="6">
        <v>0.81889999999999996</v>
      </c>
      <c r="K217" s="6">
        <v>0.83</v>
      </c>
      <c r="L217" s="6">
        <v>0.92890000000000006</v>
      </c>
      <c r="M217" s="6">
        <v>0.34549999999999997</v>
      </c>
    </row>
    <row r="218" spans="2:16" ht="15.5" x14ac:dyDescent="0.35">
      <c r="C218" t="s">
        <v>382</v>
      </c>
      <c r="H218" s="6">
        <v>6.8000000000000005E-2</v>
      </c>
      <c r="I218" s="6">
        <v>6.1799999999999994E-2</v>
      </c>
      <c r="J218" s="6">
        <v>5.4699999999999999E-2</v>
      </c>
      <c r="K218" s="6">
        <v>4.1100000000000005E-2</v>
      </c>
      <c r="L218" s="6">
        <v>3.5000000000000003E-2</v>
      </c>
      <c r="M218" s="6">
        <v>1.01E-2</v>
      </c>
    </row>
    <row r="219" spans="2:16" ht="15.5" x14ac:dyDescent="0.35">
      <c r="C219" t="s">
        <v>47</v>
      </c>
      <c r="D219" s="6">
        <v>7.03</v>
      </c>
      <c r="E219" s="6">
        <v>8.1199999999999992</v>
      </c>
      <c r="F219" s="5">
        <v>9</v>
      </c>
      <c r="G219" s="6">
        <v>6.64</v>
      </c>
      <c r="H219" s="6">
        <v>30.29</v>
      </c>
      <c r="I219" s="6">
        <v>28.21</v>
      </c>
      <c r="J219" s="6">
        <v>26.86</v>
      </c>
      <c r="K219" s="6">
        <v>26.51</v>
      </c>
      <c r="L219" s="6">
        <v>22.61</v>
      </c>
      <c r="M219" s="6">
        <v>23.16</v>
      </c>
      <c r="N219" s="6">
        <v>18.34</v>
      </c>
      <c r="O219" s="6">
        <v>15.49</v>
      </c>
      <c r="P219" s="6">
        <v>16.75</v>
      </c>
    </row>
    <row r="220" spans="2:16" ht="15.5" x14ac:dyDescent="0.35">
      <c r="C220" t="s">
        <v>69</v>
      </c>
      <c r="H220" s="5">
        <v>23</v>
      </c>
      <c r="I220" s="5">
        <v>23</v>
      </c>
      <c r="J220" s="5">
        <v>22</v>
      </c>
      <c r="K220" s="5">
        <v>22</v>
      </c>
      <c r="L220" s="5">
        <v>21</v>
      </c>
      <c r="M220" s="5">
        <v>8</v>
      </c>
    </row>
    <row r="221" spans="2:16" ht="15.5" x14ac:dyDescent="0.35">
      <c r="C221" t="s">
        <v>383</v>
      </c>
      <c r="H221" s="6">
        <v>0.75919999999999999</v>
      </c>
      <c r="I221" s="6">
        <v>0.81540000000000001</v>
      </c>
      <c r="J221" s="6">
        <v>0.81889999999999996</v>
      </c>
      <c r="K221" s="6">
        <v>0.83</v>
      </c>
      <c r="L221" s="6">
        <v>0.92890000000000006</v>
      </c>
      <c r="M221" s="6">
        <v>0.34549999999999997</v>
      </c>
    </row>
    <row r="222" spans="2:16" ht="15.5" x14ac:dyDescent="0.35">
      <c r="C222" t="s">
        <v>384</v>
      </c>
      <c r="H222" s="6">
        <v>6.8000000000000005E-2</v>
      </c>
      <c r="I222" s="6">
        <v>6.1799999999999994E-2</v>
      </c>
      <c r="J222" s="6">
        <v>5.4699999999999999E-2</v>
      </c>
      <c r="K222" s="6">
        <v>4.1100000000000005E-2</v>
      </c>
      <c r="L222" s="6">
        <v>3.5000000000000003E-2</v>
      </c>
      <c r="M222" s="6">
        <v>1.01E-2</v>
      </c>
    </row>
    <row r="223" spans="2:16" ht="15.5" x14ac:dyDescent="0.35">
      <c r="C223" t="s">
        <v>200</v>
      </c>
      <c r="D223" s="5">
        <v>2233000000000</v>
      </c>
      <c r="E223" s="5">
        <v>2358000000000</v>
      </c>
      <c r="F223" s="5">
        <v>2196000000000</v>
      </c>
      <c r="G223" s="5">
        <v>2043000000000</v>
      </c>
      <c r="H223" s="5">
        <v>9181000000000</v>
      </c>
      <c r="I223" s="5">
        <v>8124000000000</v>
      </c>
      <c r="J223" s="5">
        <v>7471000000000</v>
      </c>
      <c r="K223" s="5">
        <v>7017000000000</v>
      </c>
      <c r="L223" s="5">
        <v>6694000000000</v>
      </c>
      <c r="M223" s="5">
        <v>6780000000000</v>
      </c>
      <c r="N223" s="5">
        <v>5731000000000</v>
      </c>
      <c r="O223" s="5">
        <v>5670000000000</v>
      </c>
      <c r="P223" s="5">
        <v>5122000000000</v>
      </c>
    </row>
    <row r="224" spans="2:16" ht="15.5" x14ac:dyDescent="0.35">
      <c r="C224" t="s">
        <v>385</v>
      </c>
      <c r="H224" s="5">
        <v>23</v>
      </c>
      <c r="I224" s="5">
        <v>23</v>
      </c>
      <c r="J224" s="5">
        <v>22</v>
      </c>
      <c r="K224" s="5">
        <v>22</v>
      </c>
      <c r="L224" s="5">
        <v>21</v>
      </c>
      <c r="M224" s="5">
        <v>8</v>
      </c>
    </row>
    <row r="225" spans="3:13" ht="15.5" x14ac:dyDescent="0.35">
      <c r="C225" t="s">
        <v>386</v>
      </c>
      <c r="H225" s="6">
        <v>0.75919999999999999</v>
      </c>
      <c r="I225" s="6">
        <v>0.81540000000000001</v>
      </c>
      <c r="J225" s="6">
        <v>0.81889999999999996</v>
      </c>
      <c r="K225" s="6">
        <v>0.83</v>
      </c>
      <c r="L225" s="6">
        <v>0.92890000000000006</v>
      </c>
      <c r="M225" s="6">
        <v>0.34549999999999997</v>
      </c>
    </row>
    <row r="226" spans="3:13" ht="15.5" x14ac:dyDescent="0.35">
      <c r="C226" t="s">
        <v>387</v>
      </c>
      <c r="H226" s="6">
        <v>6.8000000000000005E-2</v>
      </c>
      <c r="I226" s="6">
        <v>6.1799999999999994E-2</v>
      </c>
      <c r="J226" s="6">
        <v>5.4699999999999999E-2</v>
      </c>
      <c r="K226" s="6">
        <v>4.1100000000000005E-2</v>
      </c>
      <c r="L226" s="6">
        <v>3.5000000000000003E-2</v>
      </c>
      <c r="M226" s="6">
        <v>1.01E-2</v>
      </c>
    </row>
    <row r="227" spans="3:13" ht="15.5" x14ac:dyDescent="0.35">
      <c r="C227" t="s">
        <v>201</v>
      </c>
      <c r="I227" s="6">
        <v>11.16</v>
      </c>
    </row>
    <row r="228" spans="3:13" ht="15.5" x14ac:dyDescent="0.35">
      <c r="C228" t="s">
        <v>281</v>
      </c>
      <c r="I228" s="6">
        <v>10.98</v>
      </c>
    </row>
    <row r="229" spans="3:13" ht="15.5" x14ac:dyDescent="0.35">
      <c r="C229" t="s">
        <v>603</v>
      </c>
      <c r="I229" s="6">
        <v>10.61</v>
      </c>
    </row>
    <row r="230" spans="3:13" ht="15.5" x14ac:dyDescent="0.35">
      <c r="C230" t="s">
        <v>202</v>
      </c>
      <c r="I230" s="6">
        <v>6.95</v>
      </c>
    </row>
    <row r="231" spans="3:13" ht="15.5" x14ac:dyDescent="0.35">
      <c r="C231" t="s">
        <v>282</v>
      </c>
      <c r="I231" s="6">
        <v>9.11E-2</v>
      </c>
    </row>
    <row r="232" spans="3:13" ht="15.5" x14ac:dyDescent="0.35">
      <c r="C232" t="s">
        <v>283</v>
      </c>
      <c r="I232" s="6">
        <v>2.37</v>
      </c>
    </row>
    <row r="233" spans="3:13" ht="15.5" x14ac:dyDescent="0.35">
      <c r="C233" t="s">
        <v>203</v>
      </c>
      <c r="I233" s="6">
        <v>2.1800000000000002</v>
      </c>
    </row>
    <row r="234" spans="3:13" ht="15.5" x14ac:dyDescent="0.35">
      <c r="C234" t="s">
        <v>284</v>
      </c>
      <c r="I234" s="6">
        <v>8.43</v>
      </c>
    </row>
    <row r="235" spans="3:13" ht="15.5" x14ac:dyDescent="0.35">
      <c r="C235" t="s">
        <v>285</v>
      </c>
      <c r="I235" s="6">
        <v>10.79</v>
      </c>
    </row>
    <row r="236" spans="3:13" ht="15.5" x14ac:dyDescent="0.35">
      <c r="C236" t="s">
        <v>286</v>
      </c>
      <c r="I236" s="6">
        <v>8.35</v>
      </c>
    </row>
    <row r="237" spans="3:13" ht="15.5" x14ac:dyDescent="0.35">
      <c r="C237" t="s">
        <v>287</v>
      </c>
      <c r="I237" s="6">
        <v>7.4</v>
      </c>
    </row>
    <row r="238" spans="3:13" ht="15.5" x14ac:dyDescent="0.35">
      <c r="C238" t="s">
        <v>288</v>
      </c>
      <c r="I238" s="6">
        <v>2.1800000000000002</v>
      </c>
    </row>
    <row r="239" spans="3:13" ht="15.5" x14ac:dyDescent="0.35">
      <c r="C239" t="s">
        <v>289</v>
      </c>
      <c r="I239" s="6">
        <v>1.44</v>
      </c>
    </row>
    <row r="240" spans="3:13" ht="15.5" x14ac:dyDescent="0.35">
      <c r="C240" t="s">
        <v>805</v>
      </c>
      <c r="I240" s="6">
        <v>2.25</v>
      </c>
    </row>
    <row r="241" spans="3:9" ht="15.5" x14ac:dyDescent="0.35">
      <c r="C241" t="s">
        <v>290</v>
      </c>
      <c r="I241" s="6">
        <v>30.79</v>
      </c>
    </row>
    <row r="242" spans="3:9" ht="15.5" x14ac:dyDescent="0.35">
      <c r="C242" t="s">
        <v>204</v>
      </c>
      <c r="I242" s="6">
        <v>30.29</v>
      </c>
    </row>
    <row r="243" spans="3:9" ht="15.5" x14ac:dyDescent="0.35">
      <c r="C243" t="s">
        <v>291</v>
      </c>
      <c r="I243" s="6">
        <v>142.53</v>
      </c>
    </row>
    <row r="244" spans="3:9" ht="15.5" x14ac:dyDescent="0.35">
      <c r="C244" t="s">
        <v>205</v>
      </c>
      <c r="D244" s="6">
        <v>39.54</v>
      </c>
    </row>
    <row r="245" spans="3:9" ht="15.5" x14ac:dyDescent="0.35">
      <c r="C245" t="s">
        <v>206</v>
      </c>
      <c r="I245" s="6">
        <v>155.16</v>
      </c>
    </row>
    <row r="246" spans="3:9" ht="15.5" x14ac:dyDescent="0.35">
      <c r="C246" t="s">
        <v>292</v>
      </c>
      <c r="I246" s="6">
        <v>31.34</v>
      </c>
    </row>
    <row r="247" spans="3:9" ht="15.5" x14ac:dyDescent="0.35">
      <c r="C247" t="s">
        <v>207</v>
      </c>
      <c r="D247" s="6">
        <v>4.95</v>
      </c>
    </row>
    <row r="248" spans="3:9" ht="15.5" x14ac:dyDescent="0.35">
      <c r="C248" t="s">
        <v>208</v>
      </c>
      <c r="D248" s="6">
        <v>3.72</v>
      </c>
    </row>
    <row r="249" spans="3:9" ht="15.5" x14ac:dyDescent="0.35">
      <c r="C249" t="s">
        <v>209</v>
      </c>
      <c r="D249" s="6">
        <v>0.18</v>
      </c>
    </row>
    <row r="250" spans="3:9" ht="15.5" x14ac:dyDescent="0.35">
      <c r="C250" t="s">
        <v>210</v>
      </c>
      <c r="D250" s="6">
        <v>1.18</v>
      </c>
    </row>
    <row r="251" spans="3:9" ht="15.5" x14ac:dyDescent="0.35">
      <c r="C251" t="s">
        <v>296</v>
      </c>
      <c r="I251" s="6">
        <v>971.05</v>
      </c>
    </row>
    <row r="252" spans="3:9" ht="15.5" x14ac:dyDescent="0.35">
      <c r="C252" t="s">
        <v>13</v>
      </c>
      <c r="D252" s="5">
        <v>516000000000</v>
      </c>
    </row>
    <row r="253" spans="3:9" ht="15.5" x14ac:dyDescent="0.35">
      <c r="C253" t="s">
        <v>211</v>
      </c>
      <c r="I253" s="6">
        <v>11.64</v>
      </c>
    </row>
    <row r="254" spans="3:9" ht="15.5" x14ac:dyDescent="0.35">
      <c r="C254" t="s">
        <v>212</v>
      </c>
      <c r="I254" s="6">
        <v>0.16889999999999999</v>
      </c>
    </row>
    <row r="255" spans="3:9" ht="15.5" x14ac:dyDescent="0.35">
      <c r="C255" t="s">
        <v>213</v>
      </c>
      <c r="I255" s="6">
        <v>0.19850000000000001</v>
      </c>
    </row>
    <row r="256" spans="3:9" ht="15.5" x14ac:dyDescent="0.35">
      <c r="C256" t="s">
        <v>214</v>
      </c>
      <c r="I256" s="6">
        <v>0.2248</v>
      </c>
    </row>
    <row r="257" spans="3:9" ht="15.5" x14ac:dyDescent="0.35">
      <c r="C257" t="s">
        <v>297</v>
      </c>
      <c r="I257" s="6">
        <v>0.17879999999999999</v>
      </c>
    </row>
    <row r="258" spans="3:9" ht="15.5" x14ac:dyDescent="0.35">
      <c r="C258" t="s">
        <v>215</v>
      </c>
      <c r="D258" s="6">
        <v>64.790000000000006</v>
      </c>
    </row>
    <row r="259" spans="3:9" ht="15.5" x14ac:dyDescent="0.35">
      <c r="C259" t="s">
        <v>216</v>
      </c>
      <c r="D259" s="6">
        <v>138.71</v>
      </c>
    </row>
    <row r="260" spans="3:9" ht="15.5" x14ac:dyDescent="0.35">
      <c r="C260" t="s">
        <v>217</v>
      </c>
      <c r="D260" s="6">
        <v>63.04</v>
      </c>
    </row>
    <row r="261" spans="3:9" ht="15.5" x14ac:dyDescent="0.35">
      <c r="C261" t="s">
        <v>218</v>
      </c>
      <c r="D261" s="6">
        <v>140.46</v>
      </c>
    </row>
    <row r="262" spans="3:9" ht="15.5" x14ac:dyDescent="0.35">
      <c r="C262" t="s">
        <v>219</v>
      </c>
      <c r="D262" s="6">
        <v>1.4</v>
      </c>
    </row>
    <row r="263" spans="3:9" ht="15.5" x14ac:dyDescent="0.35">
      <c r="C263" t="s">
        <v>298</v>
      </c>
      <c r="I263" s="6">
        <v>0.77</v>
      </c>
    </row>
    <row r="264" spans="3:9" ht="15.5" x14ac:dyDescent="0.35">
      <c r="C264" t="s">
        <v>299</v>
      </c>
      <c r="I264" s="6">
        <v>2.63</v>
      </c>
    </row>
    <row r="265" spans="3:9" ht="15.5" x14ac:dyDescent="0.35">
      <c r="C265" t="s">
        <v>43</v>
      </c>
      <c r="I265" s="5">
        <v>20940000000000</v>
      </c>
    </row>
    <row r="266" spans="3:9" ht="15.5" x14ac:dyDescent="0.35">
      <c r="C266" t="s">
        <v>220</v>
      </c>
      <c r="I266" s="5">
        <v>18490000000000</v>
      </c>
    </row>
    <row r="267" spans="3:9" ht="15.5" x14ac:dyDescent="0.35">
      <c r="C267" t="s">
        <v>221</v>
      </c>
      <c r="I267" s="5">
        <v>61950000000</v>
      </c>
    </row>
    <row r="268" spans="3:9" ht="15.5" x14ac:dyDescent="0.35">
      <c r="C268" t="s">
        <v>222</v>
      </c>
      <c r="I268" s="6">
        <v>0.13289999999999999</v>
      </c>
    </row>
    <row r="269" spans="3:9" ht="15.5" x14ac:dyDescent="0.35">
      <c r="C269" t="s">
        <v>223</v>
      </c>
      <c r="D269" s="6">
        <v>0.45899999999999996</v>
      </c>
    </row>
    <row r="270" spans="3:9" ht="15.5" x14ac:dyDescent="0.35">
      <c r="C270" t="s">
        <v>224</v>
      </c>
      <c r="D270" s="6">
        <v>0.23920000000000002</v>
      </c>
    </row>
    <row r="271" spans="3:9" ht="15.5" x14ac:dyDescent="0.35">
      <c r="C271" t="s">
        <v>225</v>
      </c>
      <c r="D271" s="6">
        <v>0.19500000000000001</v>
      </c>
    </row>
    <row r="272" spans="3:9" ht="15.5" x14ac:dyDescent="0.35">
      <c r="C272" t="s">
        <v>226</v>
      </c>
      <c r="D272" s="6">
        <v>0.1968</v>
      </c>
    </row>
    <row r="273" spans="3:9" ht="15.5" x14ac:dyDescent="0.35">
      <c r="C273" t="s">
        <v>227</v>
      </c>
      <c r="D273" s="6">
        <v>0.36880000000000002</v>
      </c>
    </row>
    <row r="274" spans="3:9" ht="15.5" x14ac:dyDescent="0.35">
      <c r="C274" t="s">
        <v>228</v>
      </c>
      <c r="D274" s="6">
        <v>0.3145</v>
      </c>
    </row>
    <row r="275" spans="3:9" ht="15.5" x14ac:dyDescent="0.35">
      <c r="C275" t="s">
        <v>388</v>
      </c>
      <c r="I275" s="5">
        <v>12</v>
      </c>
    </row>
    <row r="276" spans="3:9" ht="15.5" x14ac:dyDescent="0.35">
      <c r="C276" t="s">
        <v>389</v>
      </c>
      <c r="I276" s="5">
        <v>23</v>
      </c>
    </row>
    <row r="277" spans="3:9" ht="15.5" x14ac:dyDescent="0.35">
      <c r="C277" t="s">
        <v>390</v>
      </c>
      <c r="I277" s="6">
        <v>0.75919999999999999</v>
      </c>
    </row>
    <row r="278" spans="3:9" ht="15.5" x14ac:dyDescent="0.35">
      <c r="C278" t="s">
        <v>391</v>
      </c>
      <c r="I278" s="6">
        <v>6.8000000000000005E-2</v>
      </c>
    </row>
    <row r="279" spans="3:9" ht="15.5" x14ac:dyDescent="0.35">
      <c r="C279" t="s">
        <v>392</v>
      </c>
      <c r="I279" t="s">
        <v>927</v>
      </c>
    </row>
    <row r="280" spans="3:9" ht="15.5" x14ac:dyDescent="0.35">
      <c r="C280" t="s">
        <v>229</v>
      </c>
      <c r="I280" s="5">
        <v>8</v>
      </c>
    </row>
    <row r="281" spans="3:9" ht="15.5" x14ac:dyDescent="0.35">
      <c r="C281" t="s">
        <v>230</v>
      </c>
      <c r="I281" s="6">
        <v>0.5</v>
      </c>
    </row>
    <row r="282" spans="3:9" ht="15.5" x14ac:dyDescent="0.35">
      <c r="C282" t="s">
        <v>231</v>
      </c>
      <c r="I282" s="6">
        <v>0.91</v>
      </c>
    </row>
    <row r="283" spans="3:9" ht="15.5" x14ac:dyDescent="0.35">
      <c r="C283" t="s">
        <v>232</v>
      </c>
      <c r="I283" s="6">
        <v>0.56999999999999995</v>
      </c>
    </row>
    <row r="284" spans="3:9" ht="15.5" x14ac:dyDescent="0.35">
      <c r="C284" t="s">
        <v>233</v>
      </c>
      <c r="I284" s="6">
        <v>0.55000000000000004</v>
      </c>
    </row>
    <row r="285" spans="3:9" ht="15.5" x14ac:dyDescent="0.35">
      <c r="C285" t="s">
        <v>234</v>
      </c>
      <c r="I285" s="6">
        <v>0.35</v>
      </c>
    </row>
    <row r="286" spans="3:9" ht="15.5" x14ac:dyDescent="0.35">
      <c r="C286" t="s">
        <v>235</v>
      </c>
      <c r="I286" s="6">
        <v>0.28999999999999998</v>
      </c>
    </row>
    <row r="287" spans="3:9" ht="15.5" x14ac:dyDescent="0.35">
      <c r="C287" t="s">
        <v>236</v>
      </c>
      <c r="I287" s="6">
        <v>0.61</v>
      </c>
    </row>
    <row r="288" spans="3:9" ht="15.5" x14ac:dyDescent="0.35">
      <c r="C288" t="s">
        <v>300</v>
      </c>
      <c r="I288" s="5">
        <v>8830000000000</v>
      </c>
    </row>
    <row r="289" spans="3:9" ht="15.5" x14ac:dyDescent="0.35">
      <c r="C289" t="s">
        <v>301</v>
      </c>
      <c r="I289" s="5">
        <v>3989000000000</v>
      </c>
    </row>
    <row r="290" spans="3:9" ht="15.5" x14ac:dyDescent="0.35">
      <c r="C290" t="s">
        <v>302</v>
      </c>
      <c r="I290" s="5">
        <v>3358000000000</v>
      </c>
    </row>
    <row r="291" spans="3:9" ht="15.5" x14ac:dyDescent="0.35">
      <c r="C291" t="s">
        <v>303</v>
      </c>
      <c r="I291" s="5">
        <v>1908000000000</v>
      </c>
    </row>
    <row r="292" spans="3:9" ht="15.5" x14ac:dyDescent="0.35">
      <c r="C292" t="s">
        <v>237</v>
      </c>
      <c r="D292" s="5">
        <v>2450000000000</v>
      </c>
    </row>
    <row r="293" spans="3:9" ht="15.5" x14ac:dyDescent="0.35">
      <c r="C293" t="s">
        <v>238</v>
      </c>
      <c r="D293" s="5">
        <v>11298000000000</v>
      </c>
    </row>
    <row r="294" spans="3:9" ht="15.5" x14ac:dyDescent="0.35">
      <c r="C294" t="s">
        <v>239</v>
      </c>
      <c r="D294" s="5">
        <v>1685000000000</v>
      </c>
    </row>
    <row r="295" spans="3:9" ht="15.5" x14ac:dyDescent="0.35">
      <c r="C295" t="s">
        <v>183</v>
      </c>
      <c r="D295" s="5">
        <v>6310000000000</v>
      </c>
    </row>
    <row r="296" spans="3:9" ht="15.5" x14ac:dyDescent="0.35">
      <c r="C296" t="s">
        <v>182</v>
      </c>
      <c r="I296" s="5">
        <v>9613000000000</v>
      </c>
    </row>
    <row r="297" spans="3:9" ht="15.5" x14ac:dyDescent="0.35">
      <c r="C297" t="s">
        <v>21</v>
      </c>
      <c r="D297" s="5">
        <v>-2450000000000</v>
      </c>
    </row>
    <row r="298" spans="3:9" ht="15.5" x14ac:dyDescent="0.35">
      <c r="C298" t="s">
        <v>240</v>
      </c>
      <c r="I298" s="5">
        <v>9613000000000</v>
      </c>
    </row>
    <row r="299" spans="3:9" ht="15.5" x14ac:dyDescent="0.35">
      <c r="C299" t="s">
        <v>304</v>
      </c>
      <c r="I299" s="5">
        <v>2485000000000</v>
      </c>
    </row>
    <row r="300" spans="3:9" ht="15.5" x14ac:dyDescent="0.35">
      <c r="C300" t="s">
        <v>305</v>
      </c>
      <c r="I300" s="5">
        <v>244000000000</v>
      </c>
    </row>
    <row r="301" spans="3:9" ht="15.5" x14ac:dyDescent="0.35">
      <c r="C301" t="s">
        <v>306</v>
      </c>
      <c r="I301" s="5">
        <v>-1909000000000</v>
      </c>
    </row>
    <row r="302" spans="3:9" ht="15.5" x14ac:dyDescent="0.35">
      <c r="C302" t="s">
        <v>307</v>
      </c>
      <c r="I302" s="5">
        <v>-544000000000</v>
      </c>
    </row>
    <row r="303" spans="3:9" ht="15.5" x14ac:dyDescent="0.35">
      <c r="C303" t="s">
        <v>308</v>
      </c>
      <c r="I303" s="5">
        <v>1941000000000</v>
      </c>
    </row>
  </sheetData>
  <pageMargins left="0.7" right="0.7" top="0.75" bottom="0.75" header="0.3" footer="0.3"/>
  <ignoredErrors>
    <ignoredError sqref="A1:P304" numberStoredAsText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M27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3" width="18.83203125" customWidth="1"/>
  </cols>
  <sheetData>
    <row r="1" spans="1:13" ht="15.5" x14ac:dyDescent="0.35">
      <c r="C1" t="s">
        <v>928</v>
      </c>
      <c r="D1" t="s">
        <v>1</v>
      </c>
      <c r="E1" t="s">
        <v>2</v>
      </c>
      <c r="H1" t="s">
        <v>3</v>
      </c>
      <c r="I1" s="1">
        <v>45289</v>
      </c>
      <c r="J1" s="1">
        <v>44925</v>
      </c>
      <c r="K1" s="1">
        <v>44560</v>
      </c>
      <c r="L1" s="1">
        <v>44195</v>
      </c>
      <c r="M1" s="1">
        <v>43829</v>
      </c>
    </row>
    <row r="2" spans="1:13" ht="15.5" x14ac:dyDescent="0.35">
      <c r="C2" t="s">
        <v>929</v>
      </c>
      <c r="D2" s="2" t="str">
        <f ca="1">IFERROR(_xlfn.STOCKHISTORY("XIDX:" &amp; $C$1, D3, , 0, 0, 1), "Libur")</f>
        <v>Libur</v>
      </c>
      <c r="E2" s="2" t="str">
        <f ca="1">IFERROR(_xlfn.STOCKHISTORY("XIDX:" &amp; $C$1, E3, , 0, 0, 1), "Libur")</f>
        <v>Libur</v>
      </c>
      <c r="H2" s="2" t="str">
        <f ca="1">IFERROR(INDEX(D2:G2,COUNT(D2:G2)),"")</f>
        <v/>
      </c>
      <c r="I2" s="2" vm="9">
        <f ca="1">IFERROR(_xlfn.STOCKHISTORY("XIDX:" &amp; $C$1, I1, , 0, 0, 1), "Libur")</f>
        <v>50</v>
      </c>
      <c r="J2" s="2" vm="62">
        <f ca="1">IFERROR(_xlfn.STOCKHISTORY("XIDX:" &amp; $C$1, J1, , 0, 0, 1), "Libur")</f>
        <v>125</v>
      </c>
      <c r="K2" s="2" vm="168">
        <f ca="1">IFERROR(_xlfn.STOCKHISTORY("XIDX:" &amp; $C$1, K1, , 0, 0, 1), "Libur")</f>
        <v>188</v>
      </c>
      <c r="L2" s="2" t="str">
        <f ca="1">IFERROR(_xlfn.STOCKHISTORY("XIDX:" &amp; $C$1, L1, , 0, 0, 1), "Libur")</f>
        <v>Libur</v>
      </c>
      <c r="M2" s="2" t="str">
        <f ca="1">IFERROR(_xlfn.STOCKHISTORY("XIDX:" &amp; $C$1, M1, , 0, 0, 1), "Libur")</f>
        <v>Libur</v>
      </c>
    </row>
    <row r="3" spans="1:13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3" ht="15.5" x14ac:dyDescent="0.35">
      <c r="B4" t="s">
        <v>5</v>
      </c>
      <c r="C4" t="s">
        <v>6</v>
      </c>
      <c r="D4" s="2">
        <f>IFERROR(INDEX(D51:D500,MATCH($C$4,$C$51:$C$500,0)),"")</f>
        <v>1705406000</v>
      </c>
      <c r="E4" s="2">
        <f>IFERROR(INDEX(E51:E500,MATCH($C$4,$C$51:$C$500,0)),"")</f>
        <v>4628140000</v>
      </c>
      <c r="H4" s="2">
        <f>IFERROR(SUM(D4:G4)*(4/MAX(1,COUNT(D4:G4))),"")</f>
        <v>12667092000</v>
      </c>
      <c r="I4" s="2">
        <f>IFERROR(INDEX(I51:I500,MATCH($C$4,$C$51:$C$500,0)),"")</f>
        <v>35730275000</v>
      </c>
      <c r="J4" s="2">
        <f>IFERROR(INDEX(J51:J500,MATCH($C$4,$C$51:$C$500,0)),"")</f>
        <v>35020275000</v>
      </c>
      <c r="K4" s="2">
        <f>IFERROR(INDEX(K51:K500,MATCH($C$4,$C$51:$C$500,0)),"")</f>
        <v>30017394000</v>
      </c>
      <c r="L4" s="2">
        <f>IFERROR(INDEX(L51:L500,MATCH($C$4,$C$51:$C$500,0)),"")</f>
        <v>15363890000</v>
      </c>
      <c r="M4" s="2">
        <f>IFERROR(INDEX(M51:M500,MATCH($C$4,$C$51:$C$500,0)),"")</f>
        <v>2535837000</v>
      </c>
    </row>
    <row r="5" spans="1:13" ht="15.5" x14ac:dyDescent="0.35">
      <c r="B5" t="s">
        <v>7</v>
      </c>
      <c r="C5" t="s">
        <v>8</v>
      </c>
      <c r="D5" s="2">
        <f>IFERROR(INDEX(D51:D500,MATCH($C$5,$C$51:$C$500,0)),"")</f>
        <v>-889279000</v>
      </c>
      <c r="E5" s="2">
        <f>IFERROR(INDEX(E51:E500,MATCH($C$5,$C$51:$C$500,0)),"")</f>
        <v>219943000</v>
      </c>
      <c r="H5" s="2">
        <f>IFERROR(SUM(D5:G5)*(4/MAX(1,COUNT(D5:G5))),"")</f>
        <v>-1338672000</v>
      </c>
      <c r="I5" s="2">
        <f>IFERROR(INDEX(I51:I500,MATCH($C$5,$C$51:$C$500,0)),"")</f>
        <v>3820078000</v>
      </c>
      <c r="J5" s="2">
        <f>IFERROR(INDEX(J51:J500,MATCH($C$5,$C$51:$C$500,0)),"")</f>
        <v>3533011000</v>
      </c>
      <c r="K5" s="2">
        <f>IFERROR(INDEX(K51:K500,MATCH($C$5,$C$51:$C$500,0)),"")</f>
        <v>2857030000</v>
      </c>
      <c r="L5" s="2">
        <f>IFERROR(INDEX(L51:L500,MATCH($C$5,$C$51:$C$500,0)),"")</f>
        <v>1392595000</v>
      </c>
      <c r="M5" s="2">
        <f>IFERROR(INDEX(M51:M500,MATCH($C$5,$C$51:$C$500,0)),"")</f>
        <v>156957000</v>
      </c>
    </row>
    <row r="6" spans="1:13" ht="15.5" x14ac:dyDescent="0.35">
      <c r="B6" t="s">
        <v>9</v>
      </c>
      <c r="C6" t="s">
        <v>10</v>
      </c>
      <c r="D6" s="2">
        <f>IFERROR(INDEX(D51:D500,MATCH($C$6,$C$51:$C$500,0)),"")</f>
        <v>287166525000</v>
      </c>
      <c r="E6" s="2">
        <f>IFERROR(INDEX(E51:E500,MATCH($C$6,$C$51:$C$500,0)),"")</f>
        <v>288055804000</v>
      </c>
      <c r="H6" s="2">
        <f>IFERROR(INDEX(D6:G6,COUNT(D6:G6)),"")</f>
        <v>288055804000</v>
      </c>
      <c r="I6" s="2">
        <f>IFERROR(INDEX(I51:I500,MATCH($C$6,$C$51:$C$500,0)),"")</f>
        <v>286276184000</v>
      </c>
      <c r="J6" s="2">
        <f>IFERROR(INDEX(J51:J500,MATCH($C$6,$C$51:$C$500,0)),"")</f>
        <v>282456106000</v>
      </c>
      <c r="K6" s="2">
        <f>IFERROR(INDEX(K51:K500,MATCH($C$6,$C$51:$C$500,0)),"")</f>
        <v>278923096000</v>
      </c>
      <c r="L6" s="2">
        <f>IFERROR(INDEX(L51:L500,MATCH($C$6,$C$51:$C$500,0)),"")</f>
        <v>184044549000</v>
      </c>
      <c r="M6" s="2">
        <f>IFERROR(INDEX(M51:M500,MATCH($C$6,$C$51:$C$500,0)),"")</f>
        <v>5156957000</v>
      </c>
    </row>
    <row r="7" spans="1:13" ht="15.5" x14ac:dyDescent="0.35">
      <c r="B7" t="s">
        <v>11</v>
      </c>
      <c r="C7" t="s">
        <v>12</v>
      </c>
      <c r="D7" s="3">
        <f>IFERROR(INDEX(D51:D500,MATCH($C$7,$C$51:$C$500,0))/1000000000,"")</f>
        <v>4.5999999999999996</v>
      </c>
      <c r="E7" s="3">
        <f>IFERROR(INDEX(E51:E500,MATCH($C$7,$C$51:$C$500,0))/1000000000,"")</f>
        <v>4.5999999999999996</v>
      </c>
      <c r="H7" s="3">
        <f>IFERROR(INDEX(D7:G7,COUNT(D7:G7)),"")</f>
        <v>4.5999999999999996</v>
      </c>
      <c r="I7" s="3">
        <f>IFERROR(INDEX(I51:I500,MATCH($C$7,$C$51:$C$500,0))/1000000000,"")</f>
        <v>4.5999999999999996</v>
      </c>
      <c r="J7" s="3">
        <f>IFERROR(INDEX(J51:J500,MATCH($C$7,$C$51:$C$500,0))/1000000000,"")</f>
        <v>4.5999999999999996</v>
      </c>
      <c r="K7" s="3">
        <f>IFERROR(INDEX(K51:K500,MATCH($C$7,$C$51:$C$500,0))/1000000000,"")</f>
        <v>4.5999999999999996</v>
      </c>
      <c r="L7" s="3">
        <f>IFERROR(INDEX(L51:L500,MATCH($C$7,$C$51:$C$500,0))/1000000000,"")</f>
        <v>3.6</v>
      </c>
      <c r="M7" s="3">
        <f>IFERROR(INDEX(M51:M500,MATCH($C$7,$C$51:$C$500,0))/1000000000,"")</f>
        <v>0</v>
      </c>
    </row>
    <row r="8" spans="1:13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0</v>
      </c>
      <c r="E8" s="2">
        <f>IFERROR(INDEX(E51:E500,MATCH("Free cash flow (Quarter)",$C$51:$C$500,0)),"")</f>
        <v>3000000000</v>
      </c>
      <c r="H8" s="2">
        <f>IFERROR(INDEX(D8:G8,COUNT(D8:G8)),"")</f>
        <v>3000000000</v>
      </c>
      <c r="I8" s="2">
        <f>IFERROR(INDEX(I51:I500,MATCH($C$8,$C$51:$C$500,0)),"")</f>
        <v>-2000000000</v>
      </c>
      <c r="J8" s="2">
        <f>IFERROR(INDEX(J51:J500,MATCH($C$8,$C$51:$C$500,0)),"")</f>
        <v>-10000000000</v>
      </c>
      <c r="K8" s="2">
        <f>IFERROR(INDEX(K51:K500,MATCH($C$8,$C$51:$C$500,0)),"")</f>
        <v>-73000000000</v>
      </c>
      <c r="L8" s="2">
        <f>IFERROR(INDEX(L51:L500,MATCH($C$8,$C$51:$C$500,0)),"")</f>
        <v>-3000000000</v>
      </c>
      <c r="M8" s="2">
        <f>IFERROR(INDEX(M51:M500,MATCH($C$8,$C$51:$C$500,0)),"")</f>
        <v>2000000000</v>
      </c>
    </row>
    <row r="9" spans="1:13" ht="15.5" x14ac:dyDescent="0.35">
      <c r="A9" t="s">
        <v>16</v>
      </c>
      <c r="C9" t="s">
        <v>17</v>
      </c>
      <c r="D9" s="3">
        <f>IFERROR(INDEX(D51:D500,MATCH("Free cash flow per share (Quarter)",$C$51:$C$500,0)),"")</f>
        <v>0.02</v>
      </c>
      <c r="E9" s="3">
        <f>IFERROR(INDEX(E51:E500,MATCH("Free cash flow per share (Quarter)",$C$51:$C$500,0)),"")</f>
        <v>0.67</v>
      </c>
      <c r="H9" s="3">
        <f>IFERROR(INDEX(D9:G9,COUNT(D9:G9)),"")</f>
        <v>0.67</v>
      </c>
      <c r="I9" s="3">
        <f>IFERROR(INDEX(I51:I500,MATCH($C$9,$C$51:$C$500,0)),"")</f>
        <v>-0.47</v>
      </c>
      <c r="J9" s="3">
        <f>IFERROR(INDEX(J51:J500,MATCH($C$9,$C$51:$C$500,0)),"")</f>
        <v>-2.14</v>
      </c>
      <c r="K9" s="3">
        <f>IFERROR(INDEX(K51:K500,MATCH($C$9,$C$51:$C$500,0)),"")</f>
        <v>-15.76</v>
      </c>
      <c r="L9" s="3">
        <f>IFERROR(INDEX(L51:L500,MATCH($C$9,$C$51:$C$500,0)),"")</f>
        <v>-0.82</v>
      </c>
      <c r="M9" s="3">
        <f>IFERROR(INDEX(M51:M500,MATCH($C$9,$C$51:$C$500,0)),"")</f>
        <v>367662.8</v>
      </c>
    </row>
    <row r="10" spans="1:13" ht="15.5" x14ac:dyDescent="0.35">
      <c r="C10" t="s">
        <v>18</v>
      </c>
      <c r="D10" s="3" t="str">
        <f ca="1">IFERROR(IF(D9=0,"",D2/D9),"")</f>
        <v/>
      </c>
      <c r="E10" s="3" t="str">
        <f ca="1">IFERROR(IF(E9=0,"",E2/E9),"")</f>
        <v/>
      </c>
      <c r="I10" s="3">
        <f ca="1">IFERROR(IF(I9=0,"",I2/I9),"")</f>
        <v>-106.38297872340426</v>
      </c>
      <c r="J10" s="3">
        <f ca="1">IFERROR(IF(J9=0,"",J2/J9),"")</f>
        <v>-58.411214953271028</v>
      </c>
      <c r="K10" s="3">
        <f ca="1">IFERROR(IF(K9=0,"",K2/K9),"")</f>
        <v>-11.928934010152284</v>
      </c>
      <c r="L10" s="3" t="str">
        <f ca="1">IFERROR(IF(L9=0,"",L2/L9),"")</f>
        <v/>
      </c>
      <c r="M10" s="3" t="str">
        <f ca="1">IFERROR(IF(M9=0,"",M2/M9),"")</f>
        <v/>
      </c>
    </row>
    <row r="11" spans="1:13" ht="15.5" x14ac:dyDescent="0.35">
      <c r="B11" t="s">
        <v>19</v>
      </c>
      <c r="C11" t="s">
        <v>20</v>
      </c>
      <c r="D11" s="2">
        <f>IFERROR(INDEX(D51:D500,MATCH($C$11,$C$51:$C$500,0)),"")</f>
        <v>704332000</v>
      </c>
      <c r="E11" s="2">
        <f>IFERROR(INDEX(E51:E500,MATCH($C$11,$C$51:$C$500,0)),"")</f>
        <v>1105458000</v>
      </c>
      <c r="H11" s="2">
        <f>IFERROR(INDEX(D11:G11,COUNT(D11:G11)),"")</f>
        <v>1105458000</v>
      </c>
      <c r="I11" s="2">
        <f>IFERROR(INDEX(I51:I500,MATCH($C$11,$C$51:$C$500,0)),"")</f>
        <v>1049230000</v>
      </c>
      <c r="J11" s="2">
        <f>IFERROR(INDEX(J51:J500,MATCH($C$11,$C$51:$C$500,0)),"")</f>
        <v>3204171000</v>
      </c>
      <c r="K11" s="2">
        <f>IFERROR(INDEX(K51:K500,MATCH($C$11,$C$51:$C$500,0)),"")</f>
        <v>21439724000</v>
      </c>
      <c r="L11" s="2">
        <f>IFERROR(INDEX(L51:L500,MATCH($C$11,$C$51:$C$500,0)),"")</f>
        <v>175786000</v>
      </c>
      <c r="M11" s="2">
        <f>IFERROR(INDEX(M51:M500,MATCH($C$11,$C$51:$C$500,0)),"")</f>
        <v>21200000</v>
      </c>
    </row>
    <row r="12" spans="1:13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5000000000</v>
      </c>
      <c r="E12" s="2">
        <f>IFERROR(INDEX(E51:E500,MATCH("Net Debt (Quarter)",$C$51:$C$500,0)),"")</f>
        <v>5000000000</v>
      </c>
      <c r="H12" s="2">
        <f>IFERROR(INDEX(D12:G12,COUNT(D12:G12)),"")</f>
        <v>5000000000</v>
      </c>
      <c r="I12" s="2">
        <f>IFERROR(INDEX(I51:I500,MATCH($C$12,$C$51:$C$500,0)),"")</f>
        <v>6000000000</v>
      </c>
      <c r="J12" s="2">
        <f>IFERROR(INDEX(J51:J500,MATCH($C$12,$C$51:$C$500,0)),"")</f>
        <v>-3000000000</v>
      </c>
      <c r="K12" s="2">
        <f>IFERROR(INDEX(K51:K500,MATCH($C$12,$C$51:$C$500,0)),"")</f>
        <v>-21000000000</v>
      </c>
      <c r="L12" s="2">
        <f>IFERROR(INDEX(L51:L500,MATCH($C$12,$C$51:$C$500,0)),"")</f>
        <v>0</v>
      </c>
      <c r="M12" s="2">
        <f>IFERROR(INDEX(M51:M500,MATCH($C$12,$C$51:$C$500,0)),"")</f>
        <v>0</v>
      </c>
    </row>
    <row r="13" spans="1:13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6000000000</v>
      </c>
      <c r="E13" s="2">
        <f>IFERROR(INDEX(E51:E500,MATCH("Total Debt (Quarter)",$C$51:$C$500,0)),"")</f>
        <v>7000000000</v>
      </c>
      <c r="H13" s="2">
        <f>IFERROR(INDEX(D13:G13,COUNT(D13:G13)),"")</f>
        <v>7000000000</v>
      </c>
      <c r="I13" s="2">
        <f>IFERROR(INDEX(I51:I500,MATCH($C$13,$C$51:$C$500,0)),"")</f>
        <v>8000000000</v>
      </c>
      <c r="J13" s="2">
        <f>IFERROR(INDEX(J51:J500,MATCH($C$13,$C$51:$C$500,0)),"")</f>
        <v>0</v>
      </c>
      <c r="K13" s="2">
        <f>IFERROR(INDEX(K51:K500,MATCH($C$13,$C$51:$C$500,0)),"")</f>
        <v>0</v>
      </c>
      <c r="L13" s="2">
        <f>IFERROR(INDEX(L51:L500,MATCH($C$13,$C$51:$C$500,0)),"")</f>
        <v>0</v>
      </c>
      <c r="M13" s="2">
        <f>IFERROR(INDEX(M51:M500,MATCH($C$13,$C$51:$C$500,0)),"")</f>
        <v>0</v>
      </c>
    </row>
    <row r="14" spans="1:13" ht="15.5" x14ac:dyDescent="0.35">
      <c r="C14" t="s">
        <v>27</v>
      </c>
      <c r="D14" s="2">
        <f>IFERROR(INDEX(D51:D500,MATCH($C$14,$C$51:$C$500,0)),"")</f>
        <v>-105000000</v>
      </c>
      <c r="E14" s="2">
        <f>IFERROR(INDEX(E51:E500,MATCH($C$14,$C$51:$C$500,0)),"")</f>
        <v>-150000000</v>
      </c>
      <c r="H14" s="2">
        <f>IFERROR(SUM(D14:G14)*(4/MAX(1,COUNT(D14:G14))),"")</f>
        <v>-510000000</v>
      </c>
      <c r="I14" s="2">
        <f>IFERROR(INDEX(I51:I500,MATCH($C$14,$C$51:$C$500,0)),"")</f>
        <v>0</v>
      </c>
      <c r="J14" s="2">
        <f>IFERROR(INDEX(J51:J500,MATCH($C$14,$C$51:$C$500,0)),"")</f>
        <v>0</v>
      </c>
      <c r="K14" s="2">
        <f>IFERROR(INDEX(K51:K500,MATCH($C$14,$C$51:$C$500,0)),"")</f>
        <v>0</v>
      </c>
      <c r="L14" s="2">
        <f>IFERROR(INDEX(L51:L500,MATCH($C$14,$C$51:$C$500,0)),"")</f>
        <v>0</v>
      </c>
      <c r="M14" s="2">
        <f>IFERROR(INDEX(M51:M500,MATCH($C$14,$C$51:$C$500,0)),"")</f>
        <v>0</v>
      </c>
    </row>
    <row r="15" spans="1:13" ht="15.5" x14ac:dyDescent="0.35">
      <c r="C15" t="s">
        <v>28</v>
      </c>
      <c r="D15" s="2">
        <f>IFERROR(INDEX(D51:D500,MATCH($C$15,$C$51:$C$500,0)),"")</f>
        <v>250868000</v>
      </c>
      <c r="E15" s="2">
        <f>IFERROR(INDEX(E51:E500,MATCH($C$15,$C$51:$C$500,0)),"")</f>
        <v>-61990000</v>
      </c>
      <c r="H15" s="2">
        <f>IFERROR(SUM(D15:G15)*(4/MAX(1,COUNT(D15:G15))),"")</f>
        <v>377756000</v>
      </c>
      <c r="I15" s="2">
        <f>IFERROR(INDEX(I51:I500,MATCH($C$15,$C$51:$C$500,0)),"")</f>
        <v>-1184338000</v>
      </c>
      <c r="J15" s="2">
        <f>IFERROR(INDEX(J51:J500,MATCH($C$15,$C$51:$C$500,0)),"")</f>
        <v>-972252000</v>
      </c>
      <c r="K15" s="2">
        <f>IFERROR(INDEX(K51:K500,MATCH($C$15,$C$51:$C$500,0)),"")</f>
        <v>-718326000</v>
      </c>
      <c r="L15" s="2">
        <f>IFERROR(INDEX(L51:L500,MATCH($C$15,$C$51:$C$500,0)),"")</f>
        <v>-340750000</v>
      </c>
      <c r="M15" s="2">
        <f>IFERROR(INDEX(M51:M500,MATCH($C$15,$C$51:$C$500,0)),"")</f>
        <v>-12679000</v>
      </c>
    </row>
    <row r="16" spans="1:13" ht="15.5" x14ac:dyDescent="0.35">
      <c r="C16" t="s">
        <v>29</v>
      </c>
      <c r="D16" s="2">
        <f>IFERROR(INDEX(D51:D500,MATCH($C$16,$C$51:$C$500,0)),"")</f>
        <v>-1140147000</v>
      </c>
      <c r="E16" s="2">
        <f>IFERROR(INDEX(E51:E500,MATCH($C$16,$C$51:$C$500,0)),"")</f>
        <v>281933000</v>
      </c>
      <c r="H16" s="2">
        <f>IFERROR(SUM(D16:G16)*(4/MAX(1,COUNT(D16:G16))),"")</f>
        <v>-1716428000</v>
      </c>
      <c r="I16" s="2">
        <f>IFERROR(INDEX(I51:I500,MATCH($C$16,$C$51:$C$500,0)),"")</f>
        <v>5046325000</v>
      </c>
      <c r="J16" s="2">
        <f>IFERROR(INDEX(J51:J500,MATCH($C$16,$C$51:$C$500,0)),"")</f>
        <v>4536871000</v>
      </c>
      <c r="K16" s="2">
        <f>IFERROR(INDEX(K51:K500,MATCH($C$16,$C$51:$C$500,0)),"")</f>
        <v>3633417000</v>
      </c>
      <c r="L16" s="2">
        <f>IFERROR(INDEX(L51:L500,MATCH($C$16,$C$51:$C$500,0)),"")</f>
        <v>1691984000</v>
      </c>
      <c r="M16" s="2">
        <f>IFERROR(INDEX(M51:M500,MATCH($C$16,$C$51:$C$500,0)),"")</f>
        <v>213306000</v>
      </c>
    </row>
    <row r="17" spans="1:13" ht="15.5" x14ac:dyDescent="0.35">
      <c r="A17" t="s">
        <v>30</v>
      </c>
    </row>
    <row r="18" spans="1:13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34</v>
      </c>
      <c r="J18" t="s">
        <v>35</v>
      </c>
      <c r="K18" t="s">
        <v>36</v>
      </c>
      <c r="L18" t="s">
        <v>37</v>
      </c>
      <c r="M18" t="s">
        <v>38</v>
      </c>
    </row>
    <row r="19" spans="1:13" ht="15.5" x14ac:dyDescent="0.35">
      <c r="A19" t="s">
        <v>40</v>
      </c>
      <c r="C19" t="s">
        <v>41</v>
      </c>
    </row>
    <row r="20" spans="1:13" ht="15.5" x14ac:dyDescent="0.35">
      <c r="A20" t="s">
        <v>42</v>
      </c>
      <c r="C20" t="s">
        <v>43</v>
      </c>
      <c r="D20" s="2" t="str">
        <f ca="1">IFERROR(D21*D2,"")</f>
        <v/>
      </c>
      <c r="E20" s="2" t="str">
        <f ca="1">IFERROR(E21*E2,"")</f>
        <v/>
      </c>
      <c r="H20" s="2" t="str">
        <f t="shared" ref="H20:M20" ca="1" si="0">IFERROR(H21*H2,"")</f>
        <v/>
      </c>
      <c r="I20" s="2">
        <f t="shared" ca="1" si="0"/>
        <v>230000000000</v>
      </c>
      <c r="J20" s="2">
        <f t="shared" ca="1" si="0"/>
        <v>575000000000</v>
      </c>
      <c r="K20" s="2">
        <f t="shared" ca="1" si="0"/>
        <v>864800000000</v>
      </c>
      <c r="L20" s="2" t="str">
        <f t="shared" ca="1" si="0"/>
        <v/>
      </c>
      <c r="M20" s="2" t="str">
        <f t="shared" ca="1" si="0"/>
        <v/>
      </c>
    </row>
    <row r="21" spans="1:13" ht="15.5" x14ac:dyDescent="0.35">
      <c r="C21" t="s">
        <v>12</v>
      </c>
      <c r="D21" s="2">
        <f>IFERROR(INDEX(D51:D500,MATCH($C$7,$C$51:$C$500,0)),"")</f>
        <v>4600000000</v>
      </c>
      <c r="E21" s="2">
        <f>IFERROR(INDEX(E51:E500,MATCH($C$7,$C$51:$C$500,0)),"")</f>
        <v>4600000000</v>
      </c>
      <c r="H21" s="2">
        <f>IFERROR(INDEX(D21:G21,COUNT(D21:G21)),"")</f>
        <v>4600000000</v>
      </c>
      <c r="I21" s="2">
        <f>IFERROR(INDEX(I51:I500,MATCH($C$7,$C$51:$C$500,0)),"")</f>
        <v>4600000000</v>
      </c>
      <c r="J21" s="2">
        <f>IFERROR(INDEX(J51:J500,MATCH($C$7,$C$51:$C$500,0)),"")</f>
        <v>4600000000</v>
      </c>
      <c r="K21" s="2">
        <f>IFERROR(INDEX(K51:K500,MATCH($C$7,$C$51:$C$500,0)),"")</f>
        <v>4600000000</v>
      </c>
      <c r="L21" s="2">
        <f>IFERROR(INDEX(L51:L500,MATCH($C$7,$C$51:$C$500,0)),"")</f>
        <v>3600000000</v>
      </c>
      <c r="M21" s="2">
        <f>IFERROR(INDEX(M51:M500,MATCH($C$7,$C$51:$C$500,0)),"")</f>
        <v>0</v>
      </c>
    </row>
    <row r="23" spans="1:13" ht="15.5" x14ac:dyDescent="0.35">
      <c r="B23" t="s">
        <v>44</v>
      </c>
      <c r="C23" t="s">
        <v>45</v>
      </c>
      <c r="D23" s="3">
        <f>IFERROR(D5/D6*100,"")</f>
        <v>-0.30967362926441372</v>
      </c>
      <c r="E23" s="3">
        <f>IFERROR(E5/E6*100,"")</f>
        <v>7.6354302515633396E-2</v>
      </c>
      <c r="H23" s="3">
        <f t="shared" ref="H23:M23" si="1">IFERROR(H5/H6*100,"")</f>
        <v>-0.46472661942961579</v>
      </c>
      <c r="I23" s="3">
        <f t="shared" si="1"/>
        <v>1.3344030043379367</v>
      </c>
      <c r="J23" s="3">
        <f t="shared" si="1"/>
        <v>1.2508177111242906</v>
      </c>
      <c r="K23" s="3">
        <f t="shared" si="1"/>
        <v>1.0243074313214995</v>
      </c>
      <c r="L23" s="3">
        <f t="shared" si="1"/>
        <v>0.75666191015524187</v>
      </c>
      <c r="M23" s="3">
        <f t="shared" si="1"/>
        <v>3.0435972221602778</v>
      </c>
    </row>
    <row r="24" spans="1:13" ht="15.5" x14ac:dyDescent="0.35">
      <c r="C24" t="s">
        <v>46</v>
      </c>
      <c r="D24" s="4" t="str">
        <f>IFERROR(_xlfn.RRI(5,I23,D23),"")</f>
        <v/>
      </c>
      <c r="E24" s="4">
        <f>IFERROR(_xlfn.RRI(5,J23,E23),"")</f>
        <v>-0.42835303976861006</v>
      </c>
      <c r="H24" s="4" t="str">
        <f t="shared" ref="H24:M24" si="2">IFERROR(_xlfn.RRI(5,M23,H23),"")</f>
        <v/>
      </c>
      <c r="I24" s="4" t="str">
        <f t="shared" si="2"/>
        <v/>
      </c>
      <c r="J24" s="4" t="str">
        <f t="shared" si="2"/>
        <v/>
      </c>
      <c r="K24" s="4" t="str">
        <f t="shared" si="2"/>
        <v/>
      </c>
      <c r="L24" s="4" t="str">
        <f t="shared" si="2"/>
        <v/>
      </c>
      <c r="M24" s="4" t="str">
        <f t="shared" si="2"/>
        <v/>
      </c>
    </row>
    <row r="25" spans="1:13" ht="15.5" x14ac:dyDescent="0.35">
      <c r="A25" t="s">
        <v>47</v>
      </c>
      <c r="C25" t="s">
        <v>48</v>
      </c>
      <c r="D25" s="3">
        <f>IFERROR(INDEX(D51:D500,MATCH($A$25,$C$51:$C$500,0)),"")</f>
        <v>-0.19</v>
      </c>
      <c r="E25" s="3">
        <f>IFERROR(INDEX(E51:E500,MATCH($A$25,$C$51:$C$500,0)),"")</f>
        <v>0.05</v>
      </c>
      <c r="H25" s="3">
        <f>IFERROR(INDEX(D25:G25,COUNT(D25:G25)),"")</f>
        <v>0.05</v>
      </c>
      <c r="I25" s="3">
        <f>IFERROR(INDEX(I51:I500,MATCH($C$25,$C$51:$C$500,0)),"")</f>
        <v>0.84</v>
      </c>
      <c r="J25" s="3">
        <f>IFERROR(INDEX(J51:J500,MATCH($C$25,$C$51:$C$500,0)),"")</f>
        <v>0.77</v>
      </c>
      <c r="K25" s="3">
        <f>IFERROR(INDEX(K51:K500,MATCH($C$25,$C$51:$C$500,0)),"")</f>
        <v>0.63</v>
      </c>
      <c r="L25" s="3">
        <f>IFERROR(INDEX(L51:L500,MATCH($C$25,$C$51:$C$500,0)),"")</f>
        <v>0.38</v>
      </c>
      <c r="M25" s="3">
        <f>IFERROR(INDEX(M51:M500,MATCH($C$25,$C$51:$C$500,0)),"")</f>
        <v>40016.400000000001</v>
      </c>
    </row>
    <row r="26" spans="1:13" ht="15.5" x14ac:dyDescent="0.35">
      <c r="C26" t="s">
        <v>49</v>
      </c>
      <c r="D26" s="4" t="str">
        <f>IFERROR(_xlfn.RRI(5,I25,D25),"")</f>
        <v/>
      </c>
      <c r="E26" s="4">
        <f>IFERROR(_xlfn.RRI(5,J25,E25),"")</f>
        <v>-0.42124353434379569</v>
      </c>
      <c r="H26" s="4">
        <f t="shared" ref="H26:M26" si="3">IFERROR(_xlfn.RRI(5,M25,H25),"")</f>
        <v>-0.93403001311333378</v>
      </c>
      <c r="I26" s="4" t="str">
        <f t="shared" si="3"/>
        <v/>
      </c>
      <c r="J26" s="4" t="str">
        <f t="shared" si="3"/>
        <v/>
      </c>
      <c r="K26" s="4" t="str">
        <f t="shared" si="3"/>
        <v/>
      </c>
      <c r="L26" s="4" t="str">
        <f t="shared" si="3"/>
        <v/>
      </c>
      <c r="M26" s="4" t="str">
        <f t="shared" si="3"/>
        <v/>
      </c>
    </row>
    <row r="27" spans="1:13" ht="15.5" x14ac:dyDescent="0.35">
      <c r="C27" t="s">
        <v>50</v>
      </c>
      <c r="D27" s="3">
        <f>IFERROR(D4/D21,"")</f>
        <v>0.37074043478260871</v>
      </c>
      <c r="E27" s="3">
        <f>IFERROR(E4/E21,"")</f>
        <v>1.0061173913043477</v>
      </c>
      <c r="H27" s="3">
        <f t="shared" ref="H27:M27" si="4">IFERROR(H4/H21,"")</f>
        <v>2.7537156521739132</v>
      </c>
      <c r="I27" s="3">
        <f t="shared" si="4"/>
        <v>7.7674510869565214</v>
      </c>
      <c r="J27" s="3">
        <f t="shared" si="4"/>
        <v>7.6131032608695648</v>
      </c>
      <c r="K27" s="3">
        <f t="shared" si="4"/>
        <v>6.5255204347826083</v>
      </c>
      <c r="L27" s="3">
        <f t="shared" si="4"/>
        <v>4.2677472222222219</v>
      </c>
      <c r="M27" s="3" t="str">
        <f t="shared" si="4"/>
        <v/>
      </c>
    </row>
    <row r="28" spans="1:13" ht="15.5" x14ac:dyDescent="0.35">
      <c r="C28" t="s">
        <v>51</v>
      </c>
      <c r="D28" s="4">
        <f>IFERROR(_xlfn.RRI(5,I27,D27),"")</f>
        <v>-0.45580031562485257</v>
      </c>
      <c r="E28" s="4">
        <f>IFERROR(_xlfn.RRI(5,J27,E27),"")</f>
        <v>-0.33285937552541378</v>
      </c>
      <c r="H28" s="4" t="str">
        <f t="shared" ref="H28:M28" si="5">IFERROR(_xlfn.RRI(5,M27,H27),"")</f>
        <v/>
      </c>
      <c r="I28" s="4" t="str">
        <f t="shared" si="5"/>
        <v/>
      </c>
      <c r="J28" s="4" t="str">
        <f t="shared" si="5"/>
        <v/>
      </c>
      <c r="K28" s="4" t="str">
        <f t="shared" si="5"/>
        <v/>
      </c>
      <c r="L28" s="4" t="str">
        <f t="shared" si="5"/>
        <v/>
      </c>
      <c r="M28" s="4" t="str">
        <f t="shared" si="5"/>
        <v/>
      </c>
    </row>
    <row r="29" spans="1:13" ht="15.5" x14ac:dyDescent="0.35">
      <c r="C29" t="s">
        <v>52</v>
      </c>
      <c r="H29" s="4">
        <f t="shared" ref="H29:M29" si="6">IFERROR(((H25-I25)/I25)*100%,"")</f>
        <v>-0.94047619047619047</v>
      </c>
      <c r="I29" s="4">
        <f t="shared" si="6"/>
        <v>9.0909090909090842E-2</v>
      </c>
      <c r="J29" s="4">
        <f t="shared" si="6"/>
        <v>0.22222222222222224</v>
      </c>
      <c r="K29" s="4">
        <f t="shared" si="6"/>
        <v>0.65789473684210531</v>
      </c>
      <c r="L29" s="4">
        <f t="shared" si="6"/>
        <v>-0.99999050389340371</v>
      </c>
      <c r="M29" s="4" t="str">
        <f t="shared" si="6"/>
        <v/>
      </c>
    </row>
    <row r="30" spans="1:13" ht="15.5" x14ac:dyDescent="0.35">
      <c r="C30" t="s">
        <v>53</v>
      </c>
      <c r="H30" s="4">
        <f t="shared" ref="H30:M30" si="7">IFERROR(((H27-I27)/I27)*100%,"")</f>
        <v>-0.64548014254018482</v>
      </c>
      <c r="I30" s="4">
        <f t="shared" si="7"/>
        <v>2.0273969864599881E-2</v>
      </c>
      <c r="J30" s="4">
        <f t="shared" si="7"/>
        <v>0.16666606701434508</v>
      </c>
      <c r="K30" s="4">
        <f t="shared" si="7"/>
        <v>0.52903161668154297</v>
      </c>
      <c r="L30" s="4" t="str">
        <f t="shared" si="7"/>
        <v/>
      </c>
      <c r="M30" s="4" t="str">
        <f t="shared" si="7"/>
        <v/>
      </c>
    </row>
    <row r="32" spans="1:13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62.43</v>
      </c>
      <c r="E32" s="3">
        <f>IFERROR(INDEX(E51:E500,MATCH($A$32,$C$51:$C$500,0)),"")</f>
        <v>62.62</v>
      </c>
      <c r="H32" s="3">
        <f>IFERROR(INDEX(D32:G32,COUNT(D32:G32)),"")</f>
        <v>62.62</v>
      </c>
      <c r="I32" s="3">
        <f>IFERROR(INDEX(I51:I500,MATCH($C$32,$C$51:$C$500,0)),"")</f>
        <v>62.23</v>
      </c>
      <c r="J32" s="3">
        <f>IFERROR(INDEX(J51:J500,MATCH($C$32,$C$51:$C$500,0)),"")</f>
        <v>61.4</v>
      </c>
      <c r="K32" s="3">
        <f>IFERROR(INDEX(K51:K500,MATCH($C$32,$C$51:$C$500,0)),"")</f>
        <v>60.64</v>
      </c>
      <c r="L32" s="3">
        <f>IFERROR(INDEX(L51:L500,MATCH($C$32,$C$51:$C$500,0)),"")</f>
        <v>50.43</v>
      </c>
      <c r="M32" s="3">
        <f>IFERROR(INDEX(M51:M500,MATCH($C$32,$C$51:$C$500,0)),"")</f>
        <v>1031391.4</v>
      </c>
    </row>
    <row r="33" spans="1:13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0.22</v>
      </c>
      <c r="E33" s="3">
        <f>IFERROR(INDEX(E51:E500,MATCH($A$33,$C$51:$C$500,0)),"")</f>
        <v>0.21</v>
      </c>
      <c r="H33" s="3">
        <f>IFERROR(INDEX(D33:G33,COUNT(D33:G33)),"")</f>
        <v>0.21</v>
      </c>
      <c r="I33" s="3">
        <f>IFERROR(INDEX(I51:I500,MATCH($C$33,$C$51:$C$500,0)),"")</f>
        <v>0.8</v>
      </c>
      <c r="J33" s="3">
        <f>IFERROR(INDEX(J51:J500,MATCH($C$33,$C$51:$C$500,0)),"")</f>
        <v>2.04</v>
      </c>
      <c r="K33" s="3">
        <f>IFERROR(INDEX(K51:K500,MATCH($C$33,$C$51:$C$500,0)),"")</f>
        <v>3.1</v>
      </c>
      <c r="L33" s="3">
        <f>IFERROR(INDEX(L51:L500,MATCH($C$33,$C$51:$C$500,0)),"")</f>
        <v>0</v>
      </c>
      <c r="M33" s="3">
        <f>IFERROR(INDEX(M51:M500,MATCH($C$33,$C$51:$C$500,0)),"")</f>
        <v>0</v>
      </c>
    </row>
    <row r="34" spans="1:13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-73.680000000000007</v>
      </c>
      <c r="E34" s="3">
        <f>IFERROR(INDEX(E51:E500,MATCH($A$34,$C$51:$C$500,0)),"")</f>
        <v>260</v>
      </c>
      <c r="H34" s="3">
        <f>IFERROR(INDEX(D34:G34,COUNT(D34:G34)),"")</f>
        <v>260</v>
      </c>
      <c r="I34" s="3">
        <f>IFERROR(INDEX(I51:I500,MATCH($C$34,$C$51:$C$500,0)),"")</f>
        <v>59.52</v>
      </c>
      <c r="J34" s="3">
        <f>IFERROR(INDEX(J51:J500,MATCH($C$34,$C$51:$C$500,0)),"")</f>
        <v>162.34</v>
      </c>
      <c r="K34" s="3">
        <f>IFERROR(INDEX(K51:K500,MATCH($C$34,$C$51:$C$500,0)),"")</f>
        <v>298.41000000000003</v>
      </c>
      <c r="L34" s="3">
        <f>IFERROR(INDEX(L51:L500,MATCH($C$34,$C$51:$C$500,0)),"")</f>
        <v>0</v>
      </c>
      <c r="M34" s="3">
        <f>IFERROR(INDEX(M51:M500,MATCH($C$34,$C$51:$C$500,0)),"")</f>
        <v>0</v>
      </c>
    </row>
    <row r="35" spans="1:13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37.76</v>
      </c>
      <c r="E35" s="3">
        <f>IFERROR(INDEX(E51:E500,MATCH($A$35,$C$51:$C$500,0)),"")</f>
        <v>12.92</v>
      </c>
      <c r="H35" s="3">
        <f>IFERROR(INDEX(D35:G35,COUNT(D35:G35)),"")</f>
        <v>12.92</v>
      </c>
      <c r="I35" s="3">
        <f>IFERROR(INDEX(I51:I500,MATCH($C$35,$C$51:$C$500,0)),"")</f>
        <v>6.44</v>
      </c>
      <c r="J35" s="3">
        <f>IFERROR(INDEX(J51:J500,MATCH($C$35,$C$51:$C$500,0)),"")</f>
        <v>16.420000000000002</v>
      </c>
      <c r="K35" s="3">
        <f>IFERROR(INDEX(K51:K500,MATCH($C$35,$C$51:$C$500,0)),"")</f>
        <v>28.81</v>
      </c>
      <c r="L35" s="3">
        <f>IFERROR(INDEX(L51:L500,MATCH($C$35,$C$51:$C$500,0)),"")</f>
        <v>0</v>
      </c>
      <c r="M35" s="3">
        <f>IFERROR(INDEX(M51:M500,MATCH($C$35,$C$51:$C$500,0)),"")</f>
        <v>0</v>
      </c>
    </row>
    <row r="36" spans="1:13" ht="15.5" x14ac:dyDescent="0.35">
      <c r="B36" t="s">
        <v>66</v>
      </c>
      <c r="C36" t="s">
        <v>67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M36" si="8">IFERROR(INDEX(H51:H500,MATCH($C$36,$C$51:$C$500,0)),"")</f>
        <v/>
      </c>
      <c r="I36" s="4" t="str">
        <f t="shared" si="8"/>
        <v/>
      </c>
      <c r="J36" s="4" t="str">
        <f t="shared" si="8"/>
        <v/>
      </c>
      <c r="K36" s="4" t="str">
        <f t="shared" si="8"/>
        <v/>
      </c>
      <c r="L36" s="4" t="str">
        <f t="shared" si="8"/>
        <v/>
      </c>
      <c r="M36" s="4" t="str">
        <f t="shared" si="8"/>
        <v/>
      </c>
    </row>
    <row r="37" spans="1:13" ht="15.5" x14ac:dyDescent="0.35">
      <c r="B37" t="s">
        <v>68</v>
      </c>
      <c r="C37" t="s">
        <v>69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M37" si="9">IFERROR(INDEX(H51:H500,MATCH($C$37,$C$51:$C$500,0)),"")</f>
        <v/>
      </c>
      <c r="I37" s="3" t="str">
        <f t="shared" si="9"/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</row>
    <row r="50" spans="2:13" ht="15.5" x14ac:dyDescent="0.35">
      <c r="D50" t="s">
        <v>930</v>
      </c>
      <c r="E50" t="s">
        <v>931</v>
      </c>
      <c r="F50" t="s">
        <v>932</v>
      </c>
      <c r="G50" t="s">
        <v>933</v>
      </c>
      <c r="H50" t="s">
        <v>934</v>
      </c>
      <c r="I50" t="s">
        <v>34</v>
      </c>
      <c r="J50" t="s">
        <v>35</v>
      </c>
      <c r="K50" t="s">
        <v>36</v>
      </c>
      <c r="L50" t="s">
        <v>37</v>
      </c>
      <c r="M50" t="s">
        <v>38</v>
      </c>
    </row>
    <row r="51" spans="2:13" ht="15.5" x14ac:dyDescent="0.35">
      <c r="B51" t="s">
        <v>75</v>
      </c>
      <c r="C51" t="s">
        <v>6</v>
      </c>
      <c r="D51" s="5">
        <v>1705406000</v>
      </c>
      <c r="E51" s="5">
        <v>4628140000</v>
      </c>
      <c r="F51" s="5">
        <v>14196114000</v>
      </c>
      <c r="G51" s="5">
        <v>6712905000</v>
      </c>
      <c r="I51" s="5">
        <v>35730275000</v>
      </c>
      <c r="J51" s="5">
        <v>35020275000</v>
      </c>
      <c r="K51" s="5">
        <v>30017394000</v>
      </c>
      <c r="L51" s="5">
        <v>15363890000</v>
      </c>
      <c r="M51" s="5">
        <v>2535837000</v>
      </c>
    </row>
    <row r="52" spans="2:13" ht="15.5" x14ac:dyDescent="0.35">
      <c r="C52" t="s">
        <v>76</v>
      </c>
      <c r="D52" s="5">
        <v>-2078314000</v>
      </c>
      <c r="E52" s="5">
        <v>-3278338000</v>
      </c>
      <c r="F52" s="5">
        <v>-10270228000</v>
      </c>
      <c r="G52" s="5">
        <v>-3293436000</v>
      </c>
      <c r="I52" s="5">
        <v>-24078421000</v>
      </c>
      <c r="J52" s="5">
        <v>-22777356000</v>
      </c>
      <c r="K52" s="5">
        <v>-22781194000</v>
      </c>
      <c r="L52" s="5">
        <v>-11970790000</v>
      </c>
      <c r="M52" s="5">
        <v>-2035624000</v>
      </c>
    </row>
    <row r="53" spans="2:13" ht="15.5" x14ac:dyDescent="0.35">
      <c r="C53" t="s">
        <v>77</v>
      </c>
      <c r="D53" s="5">
        <v>-372908000</v>
      </c>
      <c r="E53" s="5">
        <v>1349802000</v>
      </c>
      <c r="F53" s="5">
        <v>3925886000</v>
      </c>
      <c r="G53" s="5">
        <v>3419469000</v>
      </c>
      <c r="I53" s="5">
        <v>11651854000</v>
      </c>
      <c r="J53" s="5">
        <v>12242919000</v>
      </c>
      <c r="K53" s="5">
        <v>7236200000</v>
      </c>
      <c r="L53" s="5">
        <v>3393100000</v>
      </c>
      <c r="M53" s="5">
        <v>500213000</v>
      </c>
    </row>
    <row r="54" spans="2:13" ht="15.5" x14ac:dyDescent="0.35">
      <c r="C54" t="s">
        <v>78</v>
      </c>
      <c r="D54" s="5">
        <v>-662401000</v>
      </c>
      <c r="E54" s="5">
        <v>-918031000</v>
      </c>
      <c r="F54" s="5">
        <v>-1548398000</v>
      </c>
      <c r="G54" s="5">
        <v>-2403348000</v>
      </c>
      <c r="I54" s="5">
        <v>-6605529000</v>
      </c>
      <c r="J54" s="5">
        <v>-7706048000</v>
      </c>
      <c r="K54" s="5">
        <v>-3602783000</v>
      </c>
      <c r="L54" s="5">
        <v>-1704559000</v>
      </c>
      <c r="M54" s="5">
        <v>-287452000</v>
      </c>
    </row>
    <row r="55" spans="2:13" ht="15.5" x14ac:dyDescent="0.35">
      <c r="C55" t="s">
        <v>246</v>
      </c>
      <c r="D55" s="5">
        <v>-662401000</v>
      </c>
      <c r="E55" s="5">
        <v>-918031000</v>
      </c>
      <c r="F55" s="5">
        <v>-1449409000</v>
      </c>
      <c r="G55" s="5">
        <v>-2101748000</v>
      </c>
      <c r="I55" s="5">
        <v>-6204940000</v>
      </c>
      <c r="J55" s="5">
        <v>-7784760000</v>
      </c>
      <c r="K55" s="5">
        <v>-3587914000</v>
      </c>
      <c r="L55" s="5">
        <v>-1701116000</v>
      </c>
      <c r="M55" s="5">
        <v>-286907000</v>
      </c>
    </row>
    <row r="56" spans="2:13" ht="15.5" x14ac:dyDescent="0.35">
      <c r="C56" t="s">
        <v>83</v>
      </c>
      <c r="K56" s="5">
        <v>-58062000</v>
      </c>
      <c r="L56" s="5">
        <v>41612000</v>
      </c>
      <c r="M56" s="5">
        <v>-43125000</v>
      </c>
    </row>
    <row r="57" spans="2:13" ht="15.5" x14ac:dyDescent="0.35">
      <c r="C57" t="s">
        <v>80</v>
      </c>
      <c r="D57" s="5">
        <v>-1035309000</v>
      </c>
      <c r="E57" s="5">
        <v>431771000</v>
      </c>
      <c r="F57" s="5">
        <v>2377488000</v>
      </c>
      <c r="G57" s="5">
        <v>1016121000</v>
      </c>
      <c r="I57" s="5">
        <v>5046325000</v>
      </c>
      <c r="J57" s="5">
        <v>4536871000</v>
      </c>
      <c r="K57" s="5">
        <v>3633417000</v>
      </c>
      <c r="L57" s="5">
        <v>1691984000</v>
      </c>
      <c r="M57" s="5">
        <v>213306000</v>
      </c>
    </row>
    <row r="58" spans="2:13" ht="15.5" x14ac:dyDescent="0.35">
      <c r="C58" t="s">
        <v>81</v>
      </c>
      <c r="D58" s="5">
        <v>-104838000</v>
      </c>
      <c r="E58" s="5">
        <v>-149838000</v>
      </c>
      <c r="F58" s="5">
        <v>-354891000</v>
      </c>
      <c r="G58" s="5">
        <v>236495000</v>
      </c>
    </row>
    <row r="59" spans="2:13" ht="15.5" x14ac:dyDescent="0.35">
      <c r="C59" t="s">
        <v>142</v>
      </c>
      <c r="D59" s="5">
        <v>162000</v>
      </c>
      <c r="E59" s="5">
        <v>162000</v>
      </c>
      <c r="F59" s="5">
        <v>554000</v>
      </c>
      <c r="G59" s="5">
        <v>-1712000</v>
      </c>
    </row>
    <row r="60" spans="2:13" ht="15.5" x14ac:dyDescent="0.35">
      <c r="C60" t="s">
        <v>27</v>
      </c>
      <c r="D60" s="5">
        <v>-105000000</v>
      </c>
      <c r="E60" s="5">
        <v>-150000000</v>
      </c>
      <c r="F60" s="5">
        <v>-355445000</v>
      </c>
      <c r="G60" s="5">
        <v>238207000</v>
      </c>
    </row>
    <row r="61" spans="2:13" ht="15.5" x14ac:dyDescent="0.35">
      <c r="C61" t="s">
        <v>84</v>
      </c>
      <c r="D61" s="5">
        <v>-104838000</v>
      </c>
      <c r="E61" s="5">
        <v>-149838000</v>
      </c>
      <c r="F61" s="5">
        <v>-354891000</v>
      </c>
      <c r="G61" s="5">
        <v>236495000</v>
      </c>
    </row>
    <row r="62" spans="2:13" ht="15.5" x14ac:dyDescent="0.35">
      <c r="C62" t="s">
        <v>29</v>
      </c>
      <c r="D62" s="5">
        <v>-1140147000</v>
      </c>
      <c r="E62" s="5">
        <v>281933000</v>
      </c>
      <c r="F62" s="5">
        <v>2022597000</v>
      </c>
      <c r="G62" s="5">
        <v>1252616000</v>
      </c>
      <c r="I62" s="5">
        <v>5046325000</v>
      </c>
      <c r="J62" s="5">
        <v>4536871000</v>
      </c>
      <c r="K62" s="5">
        <v>3633417000</v>
      </c>
      <c r="L62" s="5">
        <v>1691984000</v>
      </c>
      <c r="M62" s="5">
        <v>213306000</v>
      </c>
    </row>
    <row r="63" spans="2:13" ht="15.5" x14ac:dyDescent="0.35">
      <c r="C63" t="s">
        <v>28</v>
      </c>
      <c r="D63" s="5">
        <v>250868000</v>
      </c>
      <c r="E63" s="5">
        <v>-61990000</v>
      </c>
      <c r="F63" s="5">
        <v>-462921000</v>
      </c>
      <c r="G63" s="5">
        <v>-301610000</v>
      </c>
      <c r="I63" s="5">
        <v>-1184338000</v>
      </c>
      <c r="J63" s="5">
        <v>-972252000</v>
      </c>
      <c r="K63" s="5">
        <v>-718326000</v>
      </c>
      <c r="L63" s="5">
        <v>-340750000</v>
      </c>
      <c r="M63" s="5">
        <v>-12679000</v>
      </c>
    </row>
    <row r="64" spans="2:13" ht="15.5" x14ac:dyDescent="0.35">
      <c r="C64" t="s">
        <v>85</v>
      </c>
    </row>
    <row r="65" spans="3:13" ht="15.5" x14ac:dyDescent="0.35">
      <c r="C65" t="s">
        <v>87</v>
      </c>
    </row>
    <row r="66" spans="3:13" ht="15.5" x14ac:dyDescent="0.35">
      <c r="C66" t="s">
        <v>519</v>
      </c>
    </row>
    <row r="67" spans="3:13" ht="15.5" x14ac:dyDescent="0.35">
      <c r="C67" t="s">
        <v>88</v>
      </c>
      <c r="D67" s="5">
        <v>250868000</v>
      </c>
      <c r="E67" s="5">
        <v>-61990000</v>
      </c>
      <c r="F67" s="5">
        <v>-462921000</v>
      </c>
      <c r="G67" s="5">
        <v>-301610000</v>
      </c>
      <c r="I67" s="5">
        <v>-1184338000</v>
      </c>
      <c r="J67" s="5">
        <v>-972252000</v>
      </c>
      <c r="K67" s="5">
        <v>-718326000</v>
      </c>
      <c r="L67" s="5">
        <v>-340750000</v>
      </c>
      <c r="M67" s="5">
        <v>-12679000</v>
      </c>
    </row>
    <row r="68" spans="3:13" ht="15.5" x14ac:dyDescent="0.35">
      <c r="C68" t="s">
        <v>247</v>
      </c>
      <c r="D68" s="5">
        <v>-889279000</v>
      </c>
      <c r="E68" s="5">
        <v>219943000</v>
      </c>
      <c r="F68" s="5">
        <v>1559676000</v>
      </c>
      <c r="G68" s="5">
        <v>951006000</v>
      </c>
      <c r="I68" s="5">
        <v>3861987000</v>
      </c>
      <c r="J68" s="5">
        <v>3564619000</v>
      </c>
      <c r="K68" s="5">
        <v>2915091000</v>
      </c>
      <c r="L68" s="5">
        <v>1351234000</v>
      </c>
      <c r="M68" s="5">
        <v>200627000</v>
      </c>
    </row>
    <row r="69" spans="3:13" ht="15.5" x14ac:dyDescent="0.35">
      <c r="C69" t="s">
        <v>248</v>
      </c>
    </row>
    <row r="70" spans="3:13" ht="15.5" x14ac:dyDescent="0.35">
      <c r="C70" t="s">
        <v>89</v>
      </c>
      <c r="D70" s="5">
        <v>-889279000</v>
      </c>
      <c r="E70" s="5">
        <v>219943000</v>
      </c>
      <c r="F70" s="5">
        <v>1559676000</v>
      </c>
      <c r="G70" s="5">
        <v>951006000</v>
      </c>
      <c r="I70" s="5">
        <v>3861987000</v>
      </c>
      <c r="J70" s="5">
        <v>3564619000</v>
      </c>
      <c r="K70" s="5">
        <v>2915091000</v>
      </c>
      <c r="L70" s="5">
        <v>1351234000</v>
      </c>
      <c r="M70" s="5">
        <v>200627000</v>
      </c>
    </row>
    <row r="71" spans="3:13" ht="15.5" x14ac:dyDescent="0.35">
      <c r="C71" t="s">
        <v>90</v>
      </c>
      <c r="G71" s="5">
        <v>-41909000</v>
      </c>
      <c r="I71" s="5">
        <v>-41909000</v>
      </c>
      <c r="J71" s="5">
        <v>-31610000</v>
      </c>
      <c r="K71" s="5">
        <v>-58062000</v>
      </c>
      <c r="L71" s="5">
        <v>41612000</v>
      </c>
      <c r="M71" s="5">
        <v>-43125000</v>
      </c>
    </row>
    <row r="72" spans="3:13" ht="15.5" x14ac:dyDescent="0.35">
      <c r="C72" t="s">
        <v>428</v>
      </c>
      <c r="G72" s="5">
        <v>-41909000</v>
      </c>
      <c r="I72" s="5">
        <v>-41909000</v>
      </c>
      <c r="J72" s="5">
        <v>-31610000</v>
      </c>
      <c r="K72" s="5">
        <v>-58062000</v>
      </c>
      <c r="L72" s="5">
        <v>41612000</v>
      </c>
      <c r="M72" s="5">
        <v>-43125000</v>
      </c>
    </row>
    <row r="73" spans="3:13" ht="15.5" x14ac:dyDescent="0.35">
      <c r="C73" t="s">
        <v>91</v>
      </c>
      <c r="D73" s="5">
        <v>-889279000</v>
      </c>
      <c r="E73" s="5">
        <v>219943000</v>
      </c>
      <c r="F73" s="5">
        <v>1559676000</v>
      </c>
      <c r="G73" s="5">
        <v>909097000</v>
      </c>
      <c r="I73" s="5">
        <v>3820078000</v>
      </c>
      <c r="J73" s="5">
        <v>3533009000</v>
      </c>
      <c r="K73" s="5">
        <v>2857029000</v>
      </c>
      <c r="L73" s="5">
        <v>1392846000</v>
      </c>
      <c r="M73" s="5">
        <v>157502000</v>
      </c>
    </row>
    <row r="74" spans="3:13" ht="15.5" x14ac:dyDescent="0.35">
      <c r="C74" t="s">
        <v>92</v>
      </c>
      <c r="D74" s="5">
        <v>-889279000</v>
      </c>
      <c r="E74" s="5">
        <v>219943000</v>
      </c>
      <c r="F74" s="5">
        <v>1559676000</v>
      </c>
      <c r="G74" s="5">
        <v>951006000</v>
      </c>
      <c r="I74" s="5">
        <v>3861987000</v>
      </c>
      <c r="J74" s="5">
        <v>3564619000</v>
      </c>
      <c r="K74" s="5">
        <v>2915091000</v>
      </c>
      <c r="L74" s="5">
        <v>1347791000</v>
      </c>
      <c r="M74" s="5">
        <v>200082000</v>
      </c>
    </row>
    <row r="75" spans="3:13" ht="15.5" x14ac:dyDescent="0.35">
      <c r="C75" t="s">
        <v>8</v>
      </c>
      <c r="D75" s="5">
        <v>-889279000</v>
      </c>
      <c r="E75" s="5">
        <v>219943000</v>
      </c>
      <c r="F75" s="5">
        <v>1559676000</v>
      </c>
      <c r="G75" s="5">
        <v>909097000</v>
      </c>
      <c r="I75" s="5">
        <v>3820078000</v>
      </c>
      <c r="J75" s="5">
        <v>3533011000</v>
      </c>
      <c r="K75" s="5">
        <v>2857030000</v>
      </c>
      <c r="L75" s="5">
        <v>1392595000</v>
      </c>
      <c r="M75" s="5">
        <v>156957000</v>
      </c>
    </row>
    <row r="76" spans="3:13" ht="15.5" x14ac:dyDescent="0.35">
      <c r="C76" t="s">
        <v>93</v>
      </c>
      <c r="J76" s="5">
        <v>-2000</v>
      </c>
      <c r="K76" s="5">
        <v>-1000</v>
      </c>
      <c r="L76" s="5">
        <v>-3192000</v>
      </c>
    </row>
    <row r="77" spans="3:13" ht="15.5" x14ac:dyDescent="0.35">
      <c r="C77" t="s">
        <v>94</v>
      </c>
      <c r="D77" s="5">
        <v>-889279000</v>
      </c>
      <c r="E77" s="5">
        <v>219943000</v>
      </c>
      <c r="F77" s="5">
        <v>1559676000</v>
      </c>
      <c r="G77" s="5">
        <v>951006000</v>
      </c>
      <c r="I77" s="5">
        <v>3861987000</v>
      </c>
      <c r="J77" s="5">
        <v>3564619000</v>
      </c>
      <c r="K77" s="5">
        <v>2915091000</v>
      </c>
      <c r="L77" s="5">
        <v>1347791000</v>
      </c>
      <c r="M77" s="5">
        <v>200082000</v>
      </c>
    </row>
    <row r="78" spans="3:13" ht="15.5" x14ac:dyDescent="0.35">
      <c r="C78" t="s">
        <v>95</v>
      </c>
      <c r="D78" s="5">
        <v>-889279000</v>
      </c>
      <c r="E78" s="5">
        <v>219943000</v>
      </c>
      <c r="F78" s="5">
        <v>1559676000</v>
      </c>
      <c r="G78" s="5">
        <v>909097000</v>
      </c>
      <c r="I78" s="5">
        <v>3820078000</v>
      </c>
      <c r="J78" s="5">
        <v>3533009000</v>
      </c>
      <c r="K78" s="5">
        <v>2857029000</v>
      </c>
      <c r="L78" s="5">
        <v>1389403000</v>
      </c>
      <c r="M78" s="5">
        <v>156957000</v>
      </c>
    </row>
    <row r="79" spans="3:13" ht="15.5" x14ac:dyDescent="0.35">
      <c r="C79" t="s">
        <v>96</v>
      </c>
      <c r="D79" s="5">
        <v>-889279000</v>
      </c>
      <c r="E79" s="5">
        <v>219943000</v>
      </c>
      <c r="F79" s="5">
        <v>1559676000</v>
      </c>
      <c r="G79" s="5">
        <v>909097000</v>
      </c>
      <c r="I79" s="5">
        <v>3820078000</v>
      </c>
      <c r="J79" s="5">
        <v>3533009000</v>
      </c>
      <c r="K79" s="5">
        <v>2857029000</v>
      </c>
      <c r="L79" s="5">
        <v>1389403000</v>
      </c>
      <c r="M79" s="5">
        <v>156957000</v>
      </c>
    </row>
    <row r="81" spans="2:13" ht="15.5" x14ac:dyDescent="0.35">
      <c r="B81" t="s">
        <v>97</v>
      </c>
      <c r="C81" t="s">
        <v>98</v>
      </c>
    </row>
    <row r="82" spans="2:13" ht="15.5" x14ac:dyDescent="0.35">
      <c r="C82" t="s">
        <v>99</v>
      </c>
    </row>
    <row r="83" spans="2:13" ht="15.5" x14ac:dyDescent="0.35">
      <c r="C83" t="s">
        <v>20</v>
      </c>
      <c r="D83" s="5">
        <v>704332000</v>
      </c>
      <c r="E83" s="5">
        <v>1105458000</v>
      </c>
      <c r="F83" s="5">
        <v>1048739000</v>
      </c>
      <c r="G83" s="5">
        <v>1049230000</v>
      </c>
      <c r="I83" s="5">
        <v>1049230000</v>
      </c>
      <c r="J83" s="5">
        <v>3204171000</v>
      </c>
      <c r="K83" s="5">
        <v>21439724000</v>
      </c>
      <c r="L83" s="5">
        <v>175786000</v>
      </c>
      <c r="M83" s="5">
        <v>21200000</v>
      </c>
    </row>
    <row r="84" spans="2:13" ht="15.5" x14ac:dyDescent="0.35">
      <c r="C84" t="s">
        <v>100</v>
      </c>
      <c r="D84" s="5">
        <v>4008356000</v>
      </c>
      <c r="E84" s="5">
        <v>4505038000</v>
      </c>
      <c r="F84" s="5">
        <v>5103998000</v>
      </c>
      <c r="G84" s="5">
        <v>4758755000</v>
      </c>
      <c r="I84" s="5">
        <v>4758755000</v>
      </c>
      <c r="J84" s="5">
        <v>1541185000</v>
      </c>
      <c r="K84" s="5">
        <v>1735262000</v>
      </c>
      <c r="L84" s="5">
        <v>395002000</v>
      </c>
      <c r="M84" s="5">
        <v>22974000</v>
      </c>
    </row>
    <row r="85" spans="2:13" ht="15.5" x14ac:dyDescent="0.35">
      <c r="C85" t="s">
        <v>250</v>
      </c>
    </row>
    <row r="86" spans="2:13" ht="15.5" x14ac:dyDescent="0.35">
      <c r="C86" t="s">
        <v>249</v>
      </c>
      <c r="M86" s="5">
        <v>4000000000</v>
      </c>
    </row>
    <row r="87" spans="2:13" ht="15.5" x14ac:dyDescent="0.35">
      <c r="C87" t="s">
        <v>251</v>
      </c>
      <c r="D87" s="5">
        <v>4008356000</v>
      </c>
      <c r="E87" s="5">
        <v>4505038000</v>
      </c>
      <c r="F87" s="5">
        <v>5103998000</v>
      </c>
      <c r="G87" s="5">
        <v>4758755000</v>
      </c>
      <c r="I87" s="5">
        <v>4758755000</v>
      </c>
      <c r="J87" s="5">
        <v>1541185000</v>
      </c>
      <c r="K87" s="5">
        <v>1735262000</v>
      </c>
      <c r="L87" s="5">
        <v>395002000</v>
      </c>
      <c r="M87" s="5">
        <v>22974000</v>
      </c>
    </row>
    <row r="88" spans="2:13" ht="15.5" x14ac:dyDescent="0.35">
      <c r="C88" t="s">
        <v>103</v>
      </c>
      <c r="D88" s="5">
        <v>8968326000</v>
      </c>
      <c r="E88" s="5">
        <v>7866520000</v>
      </c>
      <c r="F88" s="5">
        <v>7540108000</v>
      </c>
      <c r="G88" s="5">
        <v>7603546000</v>
      </c>
      <c r="I88" s="5">
        <v>7603546000</v>
      </c>
      <c r="J88" s="5">
        <v>2839794000</v>
      </c>
      <c r="K88" s="5">
        <v>4961853000</v>
      </c>
      <c r="L88" s="5">
        <v>6305443000</v>
      </c>
      <c r="M88" s="5">
        <v>218861000</v>
      </c>
    </row>
    <row r="89" spans="2:13" ht="15.5" x14ac:dyDescent="0.35">
      <c r="C89" t="s">
        <v>83</v>
      </c>
      <c r="D89" s="5">
        <v>-133092000</v>
      </c>
      <c r="E89" s="5">
        <v>-133092000</v>
      </c>
      <c r="F89" s="5">
        <v>-133092000</v>
      </c>
      <c r="G89" s="5">
        <v>-133093000</v>
      </c>
      <c r="I89" s="5">
        <v>-133093000</v>
      </c>
      <c r="J89" s="5">
        <v>-91184000</v>
      </c>
      <c r="K89" s="5">
        <v>-59575000</v>
      </c>
      <c r="L89" s="5">
        <v>-1513000</v>
      </c>
      <c r="M89" s="5">
        <v>-43125000</v>
      </c>
    </row>
    <row r="90" spans="2:13" ht="15.5" x14ac:dyDescent="0.35">
      <c r="C90" t="s">
        <v>104</v>
      </c>
      <c r="D90" s="5">
        <v>100126566000</v>
      </c>
      <c r="E90" s="5">
        <v>99922568000</v>
      </c>
      <c r="F90" s="5">
        <v>100138397000</v>
      </c>
      <c r="G90" s="5">
        <v>99857083000</v>
      </c>
      <c r="I90" s="5">
        <v>99857083000</v>
      </c>
      <c r="J90" s="5">
        <v>104985150000</v>
      </c>
      <c r="K90" s="5">
        <v>105536839000</v>
      </c>
      <c r="L90" s="5">
        <v>6956231000</v>
      </c>
      <c r="M90" s="5">
        <v>293035000</v>
      </c>
    </row>
    <row r="91" spans="2:13" ht="15.5" x14ac:dyDescent="0.35">
      <c r="C91" t="s">
        <v>105</v>
      </c>
    </row>
    <row r="92" spans="2:13" ht="15.5" x14ac:dyDescent="0.35">
      <c r="C92" t="s">
        <v>107</v>
      </c>
      <c r="D92" s="5">
        <v>201275477000</v>
      </c>
      <c r="E92" s="5">
        <v>201833961000</v>
      </c>
      <c r="F92" s="5">
        <v>201258056000</v>
      </c>
      <c r="G92" s="5">
        <v>201333848000</v>
      </c>
      <c r="I92" s="5">
        <v>201333848000</v>
      </c>
      <c r="J92" s="5">
        <v>185549109000</v>
      </c>
      <c r="K92" s="5">
        <v>178730833000</v>
      </c>
      <c r="L92" s="5">
        <v>179475892000</v>
      </c>
      <c r="M92" s="5">
        <v>10160594000</v>
      </c>
    </row>
    <row r="93" spans="2:13" ht="15.5" x14ac:dyDescent="0.35">
      <c r="C93" t="s">
        <v>109</v>
      </c>
      <c r="D93" s="5">
        <v>49871000</v>
      </c>
      <c r="E93" s="5">
        <v>49871000</v>
      </c>
      <c r="F93" s="5">
        <v>49871000</v>
      </c>
      <c r="G93" s="5">
        <v>81445000</v>
      </c>
      <c r="I93" s="5">
        <v>81445000</v>
      </c>
      <c r="J93" s="5">
        <v>49871000</v>
      </c>
      <c r="K93" s="5">
        <v>33675000</v>
      </c>
      <c r="L93" s="5">
        <v>13664000</v>
      </c>
      <c r="M93" s="5">
        <v>14375000</v>
      </c>
    </row>
    <row r="94" spans="2:13" ht="15.5" x14ac:dyDescent="0.35">
      <c r="C94" t="s">
        <v>110</v>
      </c>
      <c r="D94" s="5">
        <v>201325348000</v>
      </c>
      <c r="E94" s="5">
        <v>201883832000</v>
      </c>
      <c r="F94" s="5">
        <v>201307927000</v>
      </c>
      <c r="G94" s="5">
        <v>201415293000</v>
      </c>
      <c r="I94" s="5">
        <v>201415293000</v>
      </c>
      <c r="J94" s="5">
        <v>185598980000</v>
      </c>
      <c r="K94" s="5">
        <v>178764508000</v>
      </c>
      <c r="L94" s="5">
        <v>179489556000</v>
      </c>
      <c r="M94" s="5">
        <v>10174969000</v>
      </c>
    </row>
    <row r="95" spans="2:13" ht="15.5" x14ac:dyDescent="0.35">
      <c r="C95" t="s">
        <v>111</v>
      </c>
      <c r="D95" s="5">
        <v>301451914000</v>
      </c>
      <c r="E95" s="5">
        <v>301806400000</v>
      </c>
      <c r="F95" s="5">
        <v>301446324000</v>
      </c>
      <c r="G95" s="5">
        <v>301272376000</v>
      </c>
      <c r="I95" s="5">
        <v>301272376000</v>
      </c>
      <c r="J95" s="5">
        <v>290584130000</v>
      </c>
      <c r="K95" s="5">
        <v>284301347000</v>
      </c>
      <c r="L95" s="5">
        <v>186445787000</v>
      </c>
      <c r="M95" s="5">
        <v>10468004000</v>
      </c>
    </row>
    <row r="96" spans="2:13" ht="15.5" x14ac:dyDescent="0.35">
      <c r="C96" t="s">
        <v>112</v>
      </c>
    </row>
    <row r="97" spans="3:13" ht="15.5" x14ac:dyDescent="0.35">
      <c r="C97" t="s">
        <v>113</v>
      </c>
    </row>
    <row r="98" spans="3:13" ht="15.5" x14ac:dyDescent="0.35">
      <c r="C98" t="s">
        <v>114</v>
      </c>
      <c r="D98" s="5">
        <v>8779572000</v>
      </c>
      <c r="E98" s="5">
        <v>8244779000</v>
      </c>
      <c r="F98" s="5">
        <v>7733046000</v>
      </c>
      <c r="G98" s="5">
        <v>9118773000</v>
      </c>
      <c r="I98" s="5">
        <v>9118773000</v>
      </c>
      <c r="J98" s="5">
        <v>7923342000</v>
      </c>
      <c r="K98" s="5">
        <v>5247185000</v>
      </c>
      <c r="L98" s="5">
        <v>2361127000</v>
      </c>
      <c r="M98" s="5">
        <v>5244979000</v>
      </c>
    </row>
    <row r="99" spans="3:13" ht="15.5" x14ac:dyDescent="0.35">
      <c r="C99" t="s">
        <v>115</v>
      </c>
    </row>
    <row r="100" spans="3:13" ht="15.5" x14ac:dyDescent="0.35">
      <c r="C100" t="s">
        <v>253</v>
      </c>
      <c r="D100" s="5">
        <v>2591359000</v>
      </c>
      <c r="E100" s="5">
        <v>1296476000</v>
      </c>
      <c r="F100" s="5">
        <v>213745000</v>
      </c>
      <c r="G100" s="5">
        <v>224070000</v>
      </c>
      <c r="I100" s="5">
        <v>224070000</v>
      </c>
      <c r="J100" s="5">
        <v>201465000</v>
      </c>
      <c r="K100" s="5">
        <v>182982000</v>
      </c>
      <c r="L100" s="5">
        <v>225967000</v>
      </c>
      <c r="M100" s="5">
        <v>1132825000</v>
      </c>
    </row>
    <row r="101" spans="3:13" ht="15.5" x14ac:dyDescent="0.35">
      <c r="C101" t="s">
        <v>118</v>
      </c>
    </row>
    <row r="102" spans="3:13" ht="15.5" x14ac:dyDescent="0.35">
      <c r="C102" t="s">
        <v>254</v>
      </c>
      <c r="M102" s="5">
        <v>4000000000</v>
      </c>
    </row>
    <row r="103" spans="3:13" ht="15.5" x14ac:dyDescent="0.35">
      <c r="C103" t="s">
        <v>116</v>
      </c>
    </row>
    <row r="104" spans="3:13" ht="15.5" x14ac:dyDescent="0.35">
      <c r="C104" t="s">
        <v>117</v>
      </c>
      <c r="D104" s="5">
        <v>5678990000</v>
      </c>
      <c r="E104" s="5">
        <v>5929858000</v>
      </c>
      <c r="F104" s="5">
        <v>5991633000</v>
      </c>
      <c r="G104" s="5">
        <v>6857813000</v>
      </c>
      <c r="I104" s="5">
        <v>6857813000</v>
      </c>
      <c r="J104" s="5">
        <v>7721877000</v>
      </c>
      <c r="K104" s="5">
        <v>5064203000</v>
      </c>
      <c r="L104" s="5">
        <v>2135160000</v>
      </c>
      <c r="M104" s="5">
        <v>112154000</v>
      </c>
    </row>
    <row r="105" spans="3:13" ht="15.5" x14ac:dyDescent="0.35">
      <c r="C105" t="s">
        <v>120</v>
      </c>
    </row>
    <row r="106" spans="3:13" ht="15.5" x14ac:dyDescent="0.35">
      <c r="C106" t="s">
        <v>313</v>
      </c>
      <c r="D106" s="5">
        <v>4812500000</v>
      </c>
      <c r="E106" s="5">
        <v>4812500000</v>
      </c>
      <c r="F106" s="5">
        <v>4812500000</v>
      </c>
      <c r="G106" s="5">
        <v>4812500000</v>
      </c>
      <c r="I106" s="5">
        <v>4812500000</v>
      </c>
    </row>
    <row r="107" spans="3:13" ht="15.5" x14ac:dyDescent="0.35">
      <c r="C107" t="s">
        <v>256</v>
      </c>
      <c r="D107" s="5">
        <v>693318000</v>
      </c>
      <c r="E107" s="5">
        <v>693318000</v>
      </c>
      <c r="F107" s="5">
        <v>693318000</v>
      </c>
      <c r="G107" s="5">
        <v>693318000</v>
      </c>
      <c r="I107" s="5">
        <v>693318000</v>
      </c>
    </row>
    <row r="108" spans="3:13" ht="15.5" x14ac:dyDescent="0.35">
      <c r="C108" t="s">
        <v>121</v>
      </c>
      <c r="D108" s="5">
        <v>509223000</v>
      </c>
      <c r="E108" s="5">
        <v>1018445000</v>
      </c>
      <c r="F108" s="5">
        <v>1527668000</v>
      </c>
      <c r="G108" s="5">
        <v>2036890000</v>
      </c>
      <c r="I108" s="5">
        <v>2036890000</v>
      </c>
    </row>
    <row r="109" spans="3:13" ht="15.5" x14ac:dyDescent="0.35">
      <c r="C109" t="s">
        <v>122</v>
      </c>
      <c r="D109" s="5">
        <v>5505818000</v>
      </c>
      <c r="E109" s="5">
        <v>5505818000</v>
      </c>
      <c r="F109" s="5">
        <v>5877418000</v>
      </c>
      <c r="G109" s="5">
        <v>5877418000</v>
      </c>
      <c r="I109" s="5">
        <v>5877418000</v>
      </c>
      <c r="J109" s="5">
        <v>204682000</v>
      </c>
      <c r="K109" s="5">
        <v>131066000</v>
      </c>
      <c r="L109" s="5">
        <v>40111000</v>
      </c>
      <c r="M109" s="5">
        <v>66068000</v>
      </c>
    </row>
    <row r="110" spans="3:13" ht="15.5" x14ac:dyDescent="0.35">
      <c r="C110" t="s">
        <v>123</v>
      </c>
      <c r="D110" s="5">
        <v>5505818000</v>
      </c>
      <c r="E110" s="5">
        <v>5505818000</v>
      </c>
      <c r="F110" s="5">
        <v>5877418000</v>
      </c>
      <c r="G110" s="5">
        <v>5877418000</v>
      </c>
      <c r="I110" s="5">
        <v>5877418000</v>
      </c>
      <c r="J110" s="5">
        <v>204682000</v>
      </c>
      <c r="K110" s="5">
        <v>131066000</v>
      </c>
      <c r="L110" s="5">
        <v>40111000</v>
      </c>
      <c r="M110" s="5">
        <v>66068000</v>
      </c>
    </row>
    <row r="111" spans="3:13" ht="15.5" x14ac:dyDescent="0.35">
      <c r="C111" t="s">
        <v>124</v>
      </c>
    </row>
    <row r="112" spans="3:13" ht="15.5" x14ac:dyDescent="0.35">
      <c r="C112" t="s">
        <v>125</v>
      </c>
      <c r="D112" s="5">
        <v>5505818000</v>
      </c>
      <c r="E112" s="5">
        <v>5505818000</v>
      </c>
      <c r="F112" s="5">
        <v>5505818000</v>
      </c>
      <c r="G112" s="5">
        <v>5505818000</v>
      </c>
      <c r="I112" s="5">
        <v>5505818000</v>
      </c>
    </row>
    <row r="113" spans="2:13" ht="15.5" x14ac:dyDescent="0.35">
      <c r="C113" t="s">
        <v>126</v>
      </c>
      <c r="D113" s="5">
        <v>14285390000</v>
      </c>
      <c r="E113" s="5">
        <v>13750597000</v>
      </c>
      <c r="F113" s="5">
        <v>13610464000</v>
      </c>
      <c r="G113" s="5">
        <v>14996191000</v>
      </c>
      <c r="I113" s="5">
        <v>14996191000</v>
      </c>
      <c r="J113" s="5">
        <v>8128024000</v>
      </c>
      <c r="K113" s="5">
        <v>5378251000</v>
      </c>
      <c r="L113" s="5">
        <v>2401238000</v>
      </c>
      <c r="M113" s="5">
        <v>5311047000</v>
      </c>
    </row>
    <row r="114" spans="2:13" ht="15.5" x14ac:dyDescent="0.35">
      <c r="C114" t="s">
        <v>127</v>
      </c>
    </row>
    <row r="115" spans="2:13" ht="15.5" x14ac:dyDescent="0.35">
      <c r="C115" t="s">
        <v>128</v>
      </c>
      <c r="D115" s="5">
        <v>230000000000</v>
      </c>
      <c r="E115" s="5">
        <v>230000000000</v>
      </c>
      <c r="F115" s="5">
        <v>230000000000</v>
      </c>
      <c r="G115" s="5">
        <v>230000000000</v>
      </c>
      <c r="I115" s="5">
        <v>230000000000</v>
      </c>
      <c r="J115" s="5">
        <v>230000000000</v>
      </c>
      <c r="K115" s="5">
        <v>230000000000</v>
      </c>
      <c r="L115" s="5">
        <v>180000000000</v>
      </c>
      <c r="M115" s="5">
        <v>5000000000</v>
      </c>
    </row>
    <row r="116" spans="2:13" ht="15.5" x14ac:dyDescent="0.35">
      <c r="C116" t="s">
        <v>129</v>
      </c>
      <c r="D116" s="5">
        <v>44520519000</v>
      </c>
      <c r="E116" s="5">
        <v>44520519000</v>
      </c>
      <c r="F116" s="5">
        <v>44520519000</v>
      </c>
      <c r="G116" s="5">
        <v>44520519000</v>
      </c>
      <c r="I116" s="5">
        <v>44520519000</v>
      </c>
      <c r="J116" s="5">
        <v>44520519000</v>
      </c>
      <c r="K116" s="5">
        <v>44520519000</v>
      </c>
    </row>
    <row r="117" spans="2:13" ht="15.5" x14ac:dyDescent="0.35">
      <c r="C117" t="s">
        <v>130</v>
      </c>
      <c r="D117" s="5">
        <v>12778099000</v>
      </c>
      <c r="E117" s="5">
        <v>13667378000</v>
      </c>
      <c r="F117" s="5">
        <v>13447435000</v>
      </c>
      <c r="G117" s="5">
        <v>11887759000</v>
      </c>
      <c r="I117" s="5">
        <v>11887759000</v>
      </c>
      <c r="J117" s="5">
        <v>8025772000</v>
      </c>
      <c r="K117" s="5">
        <v>4461153000</v>
      </c>
      <c r="L117" s="5">
        <v>1549291000</v>
      </c>
      <c r="M117" s="5">
        <v>200082000</v>
      </c>
    </row>
    <row r="118" spans="2:13" ht="15.5" x14ac:dyDescent="0.35">
      <c r="C118" t="s">
        <v>257</v>
      </c>
    </row>
    <row r="119" spans="2:13" ht="15.5" x14ac:dyDescent="0.35">
      <c r="C119" t="s">
        <v>258</v>
      </c>
      <c r="D119" s="5">
        <v>12778099000</v>
      </c>
      <c r="E119" s="5">
        <v>13667378000</v>
      </c>
      <c r="F119" s="5">
        <v>13447435000</v>
      </c>
      <c r="G119" s="5">
        <v>11887759000</v>
      </c>
      <c r="I119" s="5">
        <v>11887759000</v>
      </c>
      <c r="J119" s="5">
        <v>8025772000</v>
      </c>
      <c r="K119" s="5">
        <v>4461153000</v>
      </c>
      <c r="L119" s="5">
        <v>1549291000</v>
      </c>
      <c r="M119" s="5">
        <v>200082000</v>
      </c>
    </row>
    <row r="120" spans="2:13" ht="15.5" x14ac:dyDescent="0.35">
      <c r="C120" t="s">
        <v>259</v>
      </c>
      <c r="D120" s="5">
        <v>12778099000</v>
      </c>
      <c r="E120" s="5">
        <v>13667378000</v>
      </c>
      <c r="F120" s="5">
        <v>13447435000</v>
      </c>
      <c r="G120" s="5">
        <v>11887759000</v>
      </c>
      <c r="I120" s="5">
        <v>11887759000</v>
      </c>
      <c r="J120" s="5">
        <v>8025772000</v>
      </c>
      <c r="K120" s="5">
        <v>4461153000</v>
      </c>
      <c r="L120" s="5">
        <v>1549291000</v>
      </c>
      <c r="M120" s="5">
        <v>200082000</v>
      </c>
    </row>
    <row r="121" spans="2:13" ht="15.5" x14ac:dyDescent="0.35">
      <c r="C121" t="s">
        <v>131</v>
      </c>
      <c r="D121" s="5">
        <v>999000</v>
      </c>
      <c r="E121" s="5">
        <v>999000</v>
      </c>
      <c r="F121" s="5">
        <v>999000</v>
      </c>
      <c r="G121" s="5">
        <v>999000</v>
      </c>
      <c r="I121" s="5">
        <v>999000</v>
      </c>
      <c r="J121" s="5">
        <v>999000</v>
      </c>
      <c r="K121" s="5">
        <v>999000</v>
      </c>
      <c r="L121" s="5">
        <v>2496771000</v>
      </c>
    </row>
    <row r="122" spans="2:13" ht="15.5" x14ac:dyDescent="0.35">
      <c r="C122" t="s">
        <v>10</v>
      </c>
      <c r="D122" s="5">
        <v>287166525000</v>
      </c>
      <c r="E122" s="5">
        <v>288055804000</v>
      </c>
      <c r="F122" s="5">
        <v>287835861000</v>
      </c>
      <c r="G122" s="5">
        <v>286276184000</v>
      </c>
      <c r="I122" s="5">
        <v>286276184000</v>
      </c>
      <c r="J122" s="5">
        <v>282456106000</v>
      </c>
      <c r="K122" s="5">
        <v>278923096000</v>
      </c>
      <c r="L122" s="5">
        <v>184044549000</v>
      </c>
      <c r="M122" s="5">
        <v>5156957000</v>
      </c>
    </row>
    <row r="123" spans="2:13" ht="15.5" x14ac:dyDescent="0.35">
      <c r="C123" t="s">
        <v>132</v>
      </c>
      <c r="D123" s="5">
        <v>301451915000</v>
      </c>
      <c r="E123" s="5">
        <v>301806401000</v>
      </c>
      <c r="F123" s="5">
        <v>301446325000</v>
      </c>
      <c r="G123" s="5">
        <v>301272375000</v>
      </c>
      <c r="I123" s="5">
        <v>301272375000</v>
      </c>
      <c r="J123" s="5">
        <v>290584130000</v>
      </c>
      <c r="K123" s="5">
        <v>284301347000</v>
      </c>
      <c r="L123" s="5">
        <v>186445787000</v>
      </c>
      <c r="M123" s="5">
        <v>10468004000</v>
      </c>
    </row>
    <row r="124" spans="2:13" ht="15.5" x14ac:dyDescent="0.35">
      <c r="C124" t="s">
        <v>133</v>
      </c>
      <c r="D124" s="5">
        <v>4600000000</v>
      </c>
      <c r="E124" s="5">
        <v>4600000000</v>
      </c>
      <c r="F124" s="5">
        <v>4600000000</v>
      </c>
      <c r="G124" s="5">
        <v>4600000000</v>
      </c>
      <c r="I124" s="5">
        <v>4600000000</v>
      </c>
      <c r="J124" s="5">
        <v>4600000000</v>
      </c>
      <c r="K124" s="5">
        <v>4600000000</v>
      </c>
      <c r="L124" s="5">
        <v>3600000000</v>
      </c>
      <c r="M124" s="5">
        <v>5000</v>
      </c>
    </row>
    <row r="126" spans="2:13" ht="15.5" x14ac:dyDescent="0.35">
      <c r="B126" t="s">
        <v>134</v>
      </c>
      <c r="C126" t="s">
        <v>135</v>
      </c>
      <c r="D126" s="5">
        <v>108610000</v>
      </c>
      <c r="E126" s="5">
        <v>3083141000</v>
      </c>
      <c r="F126" s="5">
        <v>986788000</v>
      </c>
      <c r="G126" s="5">
        <v>3018393000</v>
      </c>
      <c r="I126" s="5">
        <v>-2150873000</v>
      </c>
      <c r="J126" s="5">
        <v>10134121000</v>
      </c>
      <c r="K126" s="5">
        <v>-14960885000</v>
      </c>
      <c r="L126" s="5">
        <v>-2962679000</v>
      </c>
      <c r="M126" s="5">
        <v>1838314000</v>
      </c>
    </row>
    <row r="127" spans="2:13" ht="15.5" x14ac:dyDescent="0.35">
      <c r="C127" t="s">
        <v>316</v>
      </c>
      <c r="D127" s="5">
        <v>2202088000</v>
      </c>
      <c r="E127" s="5">
        <v>5227100000</v>
      </c>
      <c r="F127" s="5">
        <v>13850871000</v>
      </c>
      <c r="G127" s="5">
        <v>9422832000</v>
      </c>
      <c r="I127" s="5">
        <v>32512705000</v>
      </c>
      <c r="J127" s="5">
        <v>35272415000</v>
      </c>
      <c r="K127" s="5">
        <v>28677134000</v>
      </c>
      <c r="L127" s="5">
        <v>14991862000</v>
      </c>
      <c r="M127" s="5">
        <v>2512863000</v>
      </c>
    </row>
    <row r="128" spans="2:13" ht="15.5" x14ac:dyDescent="0.35">
      <c r="C128" t="s">
        <v>317</v>
      </c>
      <c r="D128" s="5">
        <v>-770000000</v>
      </c>
      <c r="E128" s="5">
        <v>-524618000</v>
      </c>
      <c r="F128" s="5">
        <v>-9772260000</v>
      </c>
      <c r="G128" s="5">
        <v>-6434733000</v>
      </c>
      <c r="I128" s="5">
        <v>-27105950000</v>
      </c>
      <c r="J128" s="5">
        <v>-17512924000</v>
      </c>
      <c r="K128" s="5">
        <v>-39472250000</v>
      </c>
      <c r="L128" s="5">
        <v>-16749815000</v>
      </c>
      <c r="M128" s="5">
        <v>-365832000</v>
      </c>
    </row>
    <row r="129" spans="3:13" ht="15.5" x14ac:dyDescent="0.35">
      <c r="C129" t="s">
        <v>318</v>
      </c>
      <c r="D129" s="5">
        <v>-673388000</v>
      </c>
      <c r="E129" s="5">
        <v>-849963000</v>
      </c>
      <c r="F129" s="5">
        <v>-1420605000</v>
      </c>
      <c r="G129" s="5">
        <v>-83101000</v>
      </c>
      <c r="I129" s="5">
        <v>-3725190000</v>
      </c>
      <c r="J129" s="5">
        <v>-1351388000</v>
      </c>
      <c r="K129" s="5">
        <v>-1081726000</v>
      </c>
      <c r="L129" s="5">
        <v>-1204726000</v>
      </c>
      <c r="M129" s="5">
        <v>-308717000</v>
      </c>
    </row>
    <row r="130" spans="3:13" ht="15.5" x14ac:dyDescent="0.35">
      <c r="C130" t="s">
        <v>935</v>
      </c>
      <c r="D130" s="5">
        <v>-294223000</v>
      </c>
      <c r="E130" s="5">
        <v>-681367000</v>
      </c>
      <c r="F130" s="5">
        <v>-574753000</v>
      </c>
      <c r="G130" s="5">
        <v>-124661000</v>
      </c>
      <c r="I130" s="5">
        <v>-3832438000</v>
      </c>
      <c r="J130" s="5">
        <v>-6273982000</v>
      </c>
      <c r="K130" s="5">
        <v>-3084043000</v>
      </c>
    </row>
    <row r="131" spans="3:13" ht="15.5" x14ac:dyDescent="0.35">
      <c r="C131" t="s">
        <v>340</v>
      </c>
      <c r="F131" s="5">
        <v>151000</v>
      </c>
      <c r="G131" s="5">
        <v>-151000</v>
      </c>
    </row>
    <row r="132" spans="3:13" ht="15.5" x14ac:dyDescent="0.35">
      <c r="C132" t="s">
        <v>519</v>
      </c>
    </row>
    <row r="133" spans="3:13" ht="15.5" x14ac:dyDescent="0.35">
      <c r="C133" t="s">
        <v>265</v>
      </c>
      <c r="D133" s="5">
        <v>-250867000</v>
      </c>
      <c r="E133" s="5">
        <v>61989000</v>
      </c>
      <c r="F133" s="5">
        <v>-741171000</v>
      </c>
    </row>
    <row r="134" spans="3:13" ht="15.5" x14ac:dyDescent="0.35">
      <c r="C134" t="s">
        <v>320</v>
      </c>
      <c r="D134" s="5">
        <v>-105000000</v>
      </c>
      <c r="E134" s="5">
        <v>-150000000</v>
      </c>
      <c r="F134" s="5">
        <v>-355445000</v>
      </c>
      <c r="G134" s="5">
        <v>238207000</v>
      </c>
    </row>
    <row r="135" spans="3:13" ht="15.5" x14ac:dyDescent="0.35">
      <c r="C135" t="s">
        <v>144</v>
      </c>
      <c r="D135" s="5">
        <v>-509223000</v>
      </c>
      <c r="E135" s="5">
        <v>-509222000</v>
      </c>
      <c r="F135" s="5">
        <v>-509223000</v>
      </c>
      <c r="G135" s="5">
        <v>2465777000</v>
      </c>
      <c r="I135" s="5">
        <v>7542708000</v>
      </c>
      <c r="K135" s="5">
        <v>94520519000</v>
      </c>
      <c r="L135" s="5">
        <v>171000000000</v>
      </c>
    </row>
    <row r="136" spans="3:13" ht="15.5" x14ac:dyDescent="0.35">
      <c r="C136" t="s">
        <v>145</v>
      </c>
      <c r="D136" s="5">
        <v>162000</v>
      </c>
      <c r="E136" s="5">
        <v>162000</v>
      </c>
      <c r="F136" s="5">
        <v>554000</v>
      </c>
      <c r="G136" s="5">
        <v>-1712000</v>
      </c>
      <c r="J136" s="5">
        <v>-20000000000</v>
      </c>
      <c r="K136" s="5">
        <v>-57549448000</v>
      </c>
    </row>
    <row r="137" spans="3:13" ht="15.5" x14ac:dyDescent="0.35">
      <c r="C137" t="s">
        <v>266</v>
      </c>
      <c r="D137" s="5">
        <v>162000</v>
      </c>
      <c r="E137" s="5">
        <v>162000</v>
      </c>
      <c r="F137" s="5">
        <v>554000</v>
      </c>
      <c r="G137" s="5">
        <v>-1712000</v>
      </c>
    </row>
    <row r="138" spans="3:13" ht="15.5" x14ac:dyDescent="0.35">
      <c r="C138" t="s">
        <v>146</v>
      </c>
    </row>
    <row r="139" spans="3:13" ht="15.5" x14ac:dyDescent="0.35">
      <c r="C139" t="s">
        <v>323</v>
      </c>
    </row>
    <row r="140" spans="3:13" ht="15.5" x14ac:dyDescent="0.35">
      <c r="C140" t="s">
        <v>936</v>
      </c>
    </row>
    <row r="141" spans="3:13" ht="15.5" x14ac:dyDescent="0.35">
      <c r="C141" t="s">
        <v>153</v>
      </c>
      <c r="D141" s="5">
        <v>-509223000</v>
      </c>
      <c r="E141" s="5">
        <v>-509222000</v>
      </c>
      <c r="F141" s="5">
        <v>-509223000</v>
      </c>
      <c r="G141" s="5">
        <v>2465777000</v>
      </c>
      <c r="I141" s="5">
        <v>7542708000</v>
      </c>
      <c r="K141" s="5">
        <v>94520519000</v>
      </c>
      <c r="L141" s="5">
        <v>171000000000</v>
      </c>
    </row>
    <row r="142" spans="3:13" ht="15.5" x14ac:dyDescent="0.35">
      <c r="C142" t="s">
        <v>937</v>
      </c>
      <c r="G142" s="5">
        <v>2800000000</v>
      </c>
      <c r="I142" s="5">
        <v>7000000000</v>
      </c>
    </row>
    <row r="143" spans="3:13" ht="15.5" x14ac:dyDescent="0.35">
      <c r="C143" t="s">
        <v>511</v>
      </c>
      <c r="D143" s="5">
        <v>-437500000</v>
      </c>
      <c r="E143" s="5">
        <v>-437500000</v>
      </c>
      <c r="F143" s="5">
        <v>-437500000</v>
      </c>
      <c r="G143" s="5">
        <v>-262500000</v>
      </c>
      <c r="I143" s="5">
        <v>-437500000</v>
      </c>
    </row>
    <row r="144" spans="3:13" ht="15.5" x14ac:dyDescent="0.35">
      <c r="C144" t="s">
        <v>338</v>
      </c>
      <c r="I144" s="5">
        <v>1147560000</v>
      </c>
    </row>
    <row r="145" spans="2:13" ht="15.5" x14ac:dyDescent="0.35">
      <c r="C145" t="s">
        <v>339</v>
      </c>
      <c r="D145" s="5">
        <v>-71723000</v>
      </c>
      <c r="E145" s="5">
        <v>-71722000</v>
      </c>
      <c r="F145" s="5">
        <v>-71723000</v>
      </c>
      <c r="G145" s="5">
        <v>-71723000</v>
      </c>
      <c r="I145" s="5">
        <v>-167352000</v>
      </c>
    </row>
    <row r="146" spans="2:13" ht="15.5" x14ac:dyDescent="0.35">
      <c r="C146" t="s">
        <v>938</v>
      </c>
    </row>
    <row r="147" spans="2:13" ht="15.5" x14ac:dyDescent="0.35">
      <c r="C147" t="s">
        <v>155</v>
      </c>
      <c r="L147" s="5">
        <v>-4000000000</v>
      </c>
    </row>
    <row r="148" spans="2:13" ht="15.5" x14ac:dyDescent="0.35">
      <c r="C148" t="s">
        <v>522</v>
      </c>
      <c r="K148" s="5">
        <v>44520519000</v>
      </c>
    </row>
    <row r="149" spans="2:13" ht="15.5" x14ac:dyDescent="0.35">
      <c r="C149" t="s">
        <v>276</v>
      </c>
      <c r="K149" s="5">
        <v>50000000000</v>
      </c>
      <c r="L149" s="5">
        <v>175000000000</v>
      </c>
    </row>
    <row r="150" spans="2:13" ht="15.5" x14ac:dyDescent="0.35">
      <c r="C150" t="s">
        <v>163</v>
      </c>
      <c r="D150" s="5">
        <v>-544333000</v>
      </c>
      <c r="E150" s="5">
        <v>1423224000</v>
      </c>
      <c r="F150" s="5">
        <v>-491000</v>
      </c>
      <c r="G150" s="5">
        <v>-218523000</v>
      </c>
      <c r="I150" s="5">
        <v>-2154940000</v>
      </c>
      <c r="J150" s="5">
        <v>-18235553000</v>
      </c>
      <c r="K150" s="5">
        <v>21263938000</v>
      </c>
      <c r="L150" s="5">
        <v>168037321000</v>
      </c>
      <c r="M150" s="5">
        <v>1838314000</v>
      </c>
    </row>
    <row r="151" spans="2:13" ht="15.5" x14ac:dyDescent="0.35">
      <c r="C151" t="s">
        <v>164</v>
      </c>
      <c r="F151" s="5">
        <v>1049230000</v>
      </c>
      <c r="I151" s="5">
        <v>3204171000</v>
      </c>
      <c r="J151" s="5">
        <v>21439724000</v>
      </c>
      <c r="K151" s="5">
        <v>175786000</v>
      </c>
      <c r="L151" s="5">
        <v>21200000</v>
      </c>
    </row>
    <row r="152" spans="2:13" ht="15.5" x14ac:dyDescent="0.35">
      <c r="C152" t="s">
        <v>166</v>
      </c>
      <c r="D152" s="5">
        <v>-544333000</v>
      </c>
      <c r="E152" s="5">
        <v>1423224000</v>
      </c>
      <c r="F152" s="5">
        <v>1048739000</v>
      </c>
      <c r="G152" s="5">
        <v>-218523000</v>
      </c>
      <c r="I152" s="5">
        <v>1049231000</v>
      </c>
      <c r="J152" s="5">
        <v>3204171000</v>
      </c>
      <c r="K152" s="5">
        <v>21439724000</v>
      </c>
      <c r="L152" s="5">
        <v>168058521000</v>
      </c>
      <c r="M152" s="5">
        <v>1838314000</v>
      </c>
    </row>
    <row r="154" spans="2:13" ht="15.5" x14ac:dyDescent="0.35">
      <c r="B154" t="s">
        <v>167</v>
      </c>
      <c r="C154" t="s">
        <v>12</v>
      </c>
      <c r="D154" s="5">
        <v>4600000000</v>
      </c>
      <c r="E154" s="5">
        <v>4600000000</v>
      </c>
      <c r="F154" s="5">
        <v>4600000000</v>
      </c>
      <c r="G154" s="5">
        <v>4600000000</v>
      </c>
      <c r="I154" s="5">
        <v>4600000000</v>
      </c>
      <c r="J154" s="5">
        <v>4600000000</v>
      </c>
      <c r="K154" s="5">
        <v>4600000000</v>
      </c>
      <c r="L154" s="5">
        <v>3600000000</v>
      </c>
      <c r="M154" s="5">
        <v>0</v>
      </c>
    </row>
    <row r="155" spans="2:13" ht="15.5" x14ac:dyDescent="0.35">
      <c r="C155" t="s">
        <v>168</v>
      </c>
      <c r="D155" s="6">
        <v>-0.19</v>
      </c>
      <c r="E155" s="6">
        <v>0.05</v>
      </c>
      <c r="F155" s="6">
        <v>0.34</v>
      </c>
      <c r="G155" s="6">
        <v>0.21</v>
      </c>
    </row>
    <row r="156" spans="2:13" ht="15.5" x14ac:dyDescent="0.35">
      <c r="C156" t="s">
        <v>169</v>
      </c>
      <c r="D156" s="6">
        <v>-73.680000000000007</v>
      </c>
      <c r="E156" s="5">
        <v>260</v>
      </c>
      <c r="F156" s="5">
        <v>100</v>
      </c>
      <c r="G156" s="6">
        <v>238.1</v>
      </c>
    </row>
    <row r="157" spans="2:13" ht="15.5" x14ac:dyDescent="0.35">
      <c r="C157" t="s">
        <v>63</v>
      </c>
      <c r="D157" s="6">
        <v>37.76</v>
      </c>
      <c r="E157" s="6">
        <v>12.92</v>
      </c>
      <c r="F157" s="6">
        <v>11.02</v>
      </c>
      <c r="G157" s="6">
        <v>34.26</v>
      </c>
    </row>
    <row r="158" spans="2:13" ht="15.5" x14ac:dyDescent="0.35">
      <c r="C158" t="s">
        <v>170</v>
      </c>
      <c r="D158" s="5">
        <v>-230000000</v>
      </c>
      <c r="E158" s="5">
        <v>1250000000</v>
      </c>
      <c r="F158" s="5">
        <v>3190000000</v>
      </c>
      <c r="G158" s="5">
        <v>1550000000</v>
      </c>
    </row>
    <row r="159" spans="2:13" ht="15.5" x14ac:dyDescent="0.35">
      <c r="C159" t="s">
        <v>171</v>
      </c>
      <c r="D159" s="6">
        <v>-2.8999999999999998E-3</v>
      </c>
      <c r="E159" s="6">
        <v>7.000000000000001E-4</v>
      </c>
      <c r="F159" s="6">
        <v>5.1999999999999998E-3</v>
      </c>
      <c r="G159" s="6">
        <v>3.2000000000000002E-3</v>
      </c>
    </row>
    <row r="160" spans="2:13" ht="15.5" x14ac:dyDescent="0.35">
      <c r="C160" t="s">
        <v>172</v>
      </c>
      <c r="D160" s="6">
        <v>-3.0999999999999999E-3</v>
      </c>
      <c r="E160" s="6">
        <v>8.0000000000000004E-4</v>
      </c>
      <c r="F160" s="6">
        <v>5.4000000000000003E-3</v>
      </c>
      <c r="G160" s="6">
        <v>3.3E-3</v>
      </c>
    </row>
    <row r="161" spans="3:7" ht="15.5" x14ac:dyDescent="0.35">
      <c r="C161" t="s">
        <v>173</v>
      </c>
      <c r="D161" s="6">
        <v>-3.4999999999999996E-3</v>
      </c>
      <c r="E161" s="6">
        <v>1.5E-3</v>
      </c>
      <c r="F161" s="6">
        <v>8.1000000000000013E-3</v>
      </c>
      <c r="G161" s="6">
        <v>3.4999999999999996E-3</v>
      </c>
    </row>
    <row r="162" spans="3:7" ht="15.5" x14ac:dyDescent="0.35">
      <c r="C162" t="s">
        <v>174</v>
      </c>
      <c r="D162" s="6">
        <v>-9.86</v>
      </c>
      <c r="E162" s="6">
        <v>2.88</v>
      </c>
      <c r="F162" s="6">
        <v>6.69</v>
      </c>
      <c r="G162" s="6">
        <v>4.2699999999999996</v>
      </c>
    </row>
    <row r="163" spans="3:7" ht="15.5" x14ac:dyDescent="0.35">
      <c r="C163" t="s">
        <v>176</v>
      </c>
      <c r="D163" s="6">
        <v>0.22</v>
      </c>
      <c r="E163" s="6">
        <v>0.21</v>
      </c>
      <c r="F163" s="6">
        <v>0.54</v>
      </c>
      <c r="G163" s="6">
        <v>0.8</v>
      </c>
    </row>
    <row r="164" spans="3:7" ht="15.5" x14ac:dyDescent="0.35">
      <c r="C164" t="s">
        <v>177</v>
      </c>
      <c r="D164" s="6">
        <v>62.43</v>
      </c>
      <c r="E164" s="6">
        <v>62.62</v>
      </c>
      <c r="F164" s="6">
        <v>62.57</v>
      </c>
      <c r="G164" s="6">
        <v>62.23</v>
      </c>
    </row>
    <row r="165" spans="3:7" ht="15.5" x14ac:dyDescent="0.35">
      <c r="C165" t="s">
        <v>178</v>
      </c>
      <c r="D165" s="6">
        <v>0.22</v>
      </c>
      <c r="E165" s="6">
        <v>0.21</v>
      </c>
      <c r="F165" s="6">
        <v>0.54</v>
      </c>
      <c r="G165" s="6">
        <v>0.8</v>
      </c>
    </row>
    <row r="166" spans="3:7" ht="15.5" x14ac:dyDescent="0.35">
      <c r="C166" t="s">
        <v>179</v>
      </c>
      <c r="D166" s="6">
        <v>62.43</v>
      </c>
      <c r="E166" s="6">
        <v>62.62</v>
      </c>
      <c r="F166" s="6">
        <v>62.57</v>
      </c>
      <c r="G166" s="6">
        <v>62.23</v>
      </c>
    </row>
    <row r="167" spans="3:7" ht="15.5" x14ac:dyDescent="0.35">
      <c r="C167" t="s">
        <v>180</v>
      </c>
      <c r="D167" s="5">
        <v>1000000000</v>
      </c>
      <c r="E167" s="5">
        <v>1000000000</v>
      </c>
      <c r="F167" s="5">
        <v>2000000000</v>
      </c>
      <c r="G167" s="5">
        <v>2000000000</v>
      </c>
    </row>
    <row r="168" spans="3:7" ht="15.5" x14ac:dyDescent="0.35">
      <c r="C168" t="s">
        <v>181</v>
      </c>
      <c r="D168" s="5">
        <v>6000000000</v>
      </c>
      <c r="E168" s="5">
        <v>6000000000</v>
      </c>
      <c r="F168" s="5">
        <v>6000000000</v>
      </c>
      <c r="G168" s="5">
        <v>6000000000</v>
      </c>
    </row>
    <row r="169" spans="3:7" ht="15.5" x14ac:dyDescent="0.35">
      <c r="C169" t="s">
        <v>240</v>
      </c>
      <c r="D169" s="5">
        <v>287000000000</v>
      </c>
      <c r="E169" s="5">
        <v>288000000000</v>
      </c>
      <c r="F169" s="5">
        <v>288000000000</v>
      </c>
      <c r="G169" s="5">
        <v>286000000000</v>
      </c>
    </row>
    <row r="170" spans="3:7" ht="15.5" x14ac:dyDescent="0.35">
      <c r="C170" t="s">
        <v>24</v>
      </c>
      <c r="D170" s="5">
        <v>6000000000</v>
      </c>
      <c r="E170" s="5">
        <v>7000000000</v>
      </c>
      <c r="F170" s="5">
        <v>7000000000</v>
      </c>
      <c r="G170" s="5">
        <v>8000000000</v>
      </c>
    </row>
    <row r="171" spans="3:7" ht="15.5" x14ac:dyDescent="0.35">
      <c r="C171" t="s">
        <v>21</v>
      </c>
      <c r="D171" s="5">
        <v>5000000000</v>
      </c>
      <c r="E171" s="5">
        <v>5000000000</v>
      </c>
      <c r="F171" s="5">
        <v>6000000000</v>
      </c>
      <c r="G171" s="5">
        <v>6000000000</v>
      </c>
    </row>
    <row r="172" spans="3:7" ht="15.5" x14ac:dyDescent="0.35">
      <c r="C172" t="s">
        <v>183</v>
      </c>
      <c r="D172" s="5">
        <v>91000000000</v>
      </c>
      <c r="E172" s="5">
        <v>92000000000</v>
      </c>
      <c r="F172" s="5">
        <v>92000000000</v>
      </c>
      <c r="G172" s="5">
        <v>91000000000</v>
      </c>
    </row>
    <row r="173" spans="3:7" ht="15.5" x14ac:dyDescent="0.35">
      <c r="C173" t="s">
        <v>184</v>
      </c>
      <c r="D173" s="5">
        <v>0</v>
      </c>
      <c r="E173" s="5">
        <v>3000000000</v>
      </c>
      <c r="F173" s="5">
        <v>1000000000</v>
      </c>
      <c r="G173" s="5">
        <v>3000000000</v>
      </c>
    </row>
    <row r="174" spans="3:7" ht="15.5" x14ac:dyDescent="0.35">
      <c r="C174" t="s">
        <v>185</v>
      </c>
    </row>
    <row r="175" spans="3:7" ht="15.5" x14ac:dyDescent="0.35">
      <c r="C175" t="s">
        <v>13</v>
      </c>
      <c r="D175" s="5">
        <v>0</v>
      </c>
      <c r="E175" s="5">
        <v>3000000000</v>
      </c>
      <c r="F175" s="5">
        <v>1000000000</v>
      </c>
      <c r="G175" s="5">
        <v>3000000000</v>
      </c>
    </row>
    <row r="176" spans="3:7" ht="15.5" x14ac:dyDescent="0.35">
      <c r="C176" t="s">
        <v>16</v>
      </c>
      <c r="D176" s="6">
        <v>0.02</v>
      </c>
      <c r="E176" s="6">
        <v>0.67</v>
      </c>
      <c r="F176" s="6">
        <v>0.21</v>
      </c>
      <c r="G176" s="6">
        <v>0.66</v>
      </c>
    </row>
    <row r="177" spans="3:13" ht="15.5" x14ac:dyDescent="0.35">
      <c r="C177" t="s">
        <v>48</v>
      </c>
      <c r="I177" s="6">
        <v>0.84</v>
      </c>
      <c r="J177" s="6">
        <v>0.77</v>
      </c>
      <c r="K177" s="6">
        <v>0.63</v>
      </c>
      <c r="L177" s="6">
        <v>0.38</v>
      </c>
      <c r="M177" s="6">
        <v>40016.400000000001</v>
      </c>
    </row>
    <row r="178" spans="3:13" ht="15.5" x14ac:dyDescent="0.35">
      <c r="C178" t="s">
        <v>62</v>
      </c>
      <c r="I178" s="6">
        <v>59.52</v>
      </c>
      <c r="J178" s="6">
        <v>162.34</v>
      </c>
      <c r="K178" s="6">
        <v>298.41000000000003</v>
      </c>
      <c r="L178" s="5">
        <v>0</v>
      </c>
      <c r="M178" s="5">
        <v>0</v>
      </c>
    </row>
    <row r="179" spans="3:13" ht="15.5" x14ac:dyDescent="0.35">
      <c r="C179" t="s">
        <v>65</v>
      </c>
      <c r="I179" s="6">
        <v>6.44</v>
      </c>
      <c r="J179" s="6">
        <v>16.420000000000002</v>
      </c>
      <c r="K179" s="6">
        <v>28.81</v>
      </c>
      <c r="L179" s="5">
        <v>0</v>
      </c>
      <c r="M179" s="5">
        <v>0</v>
      </c>
    </row>
    <row r="180" spans="3:13" ht="15.5" x14ac:dyDescent="0.35">
      <c r="C180" t="s">
        <v>186</v>
      </c>
      <c r="I180" s="5">
        <v>6760000000</v>
      </c>
      <c r="J180" s="5">
        <v>6090000000</v>
      </c>
      <c r="K180" s="5">
        <v>5120000000</v>
      </c>
      <c r="L180" s="5">
        <v>2760000000</v>
      </c>
      <c r="M180" s="5">
        <v>500000000</v>
      </c>
    </row>
    <row r="181" spans="3:13" ht="15.5" x14ac:dyDescent="0.35">
      <c r="C181" t="s">
        <v>187</v>
      </c>
      <c r="I181" s="6">
        <v>1.2800000000000001E-2</v>
      </c>
      <c r="J181" s="6">
        <v>1.23E-2</v>
      </c>
      <c r="K181" s="6">
        <v>1.03E-2</v>
      </c>
      <c r="L181" s="6">
        <v>7.1999999999999998E-3</v>
      </c>
      <c r="M181" s="6">
        <v>1.9099999999999999E-2</v>
      </c>
    </row>
    <row r="182" spans="3:13" ht="15.5" x14ac:dyDescent="0.35">
      <c r="C182" t="s">
        <v>188</v>
      </c>
      <c r="I182" s="6">
        <v>1.3500000000000002E-2</v>
      </c>
      <c r="J182" s="6">
        <v>1.26E-2</v>
      </c>
      <c r="K182" s="6">
        <v>1.0500000000000001E-2</v>
      </c>
      <c r="L182" s="6">
        <v>7.4000000000000003E-3</v>
      </c>
      <c r="M182" s="6">
        <v>3.8800000000000001E-2</v>
      </c>
    </row>
    <row r="183" spans="3:13" ht="15.5" x14ac:dyDescent="0.35">
      <c r="C183" t="s">
        <v>189</v>
      </c>
      <c r="I183" s="6">
        <v>1.7600000000000001E-2</v>
      </c>
      <c r="J183" s="6">
        <v>1.6200000000000003E-2</v>
      </c>
      <c r="K183" s="6">
        <v>1.5700000000000002E-2</v>
      </c>
      <c r="L183" s="6">
        <v>1.7899999999999999E-2</v>
      </c>
      <c r="M183" s="6">
        <v>8.1699999999999995E-2</v>
      </c>
    </row>
    <row r="184" spans="3:13" ht="15.5" x14ac:dyDescent="0.35">
      <c r="C184" t="s">
        <v>190</v>
      </c>
    </row>
    <row r="185" spans="3:13" ht="15.5" x14ac:dyDescent="0.35">
      <c r="C185" t="s">
        <v>59</v>
      </c>
      <c r="I185" s="6">
        <v>0.8</v>
      </c>
      <c r="J185" s="6">
        <v>2.04</v>
      </c>
      <c r="K185" s="6">
        <v>3.1</v>
      </c>
      <c r="L185" s="5">
        <v>0</v>
      </c>
      <c r="M185" s="5">
        <v>0</v>
      </c>
    </row>
    <row r="186" spans="3:13" ht="15.5" x14ac:dyDescent="0.35">
      <c r="C186" t="s">
        <v>56</v>
      </c>
      <c r="I186" s="6">
        <v>62.23</v>
      </c>
      <c r="J186" s="6">
        <v>61.4</v>
      </c>
      <c r="K186" s="6">
        <v>60.64</v>
      </c>
      <c r="L186" s="6">
        <v>50.43</v>
      </c>
      <c r="M186" s="6">
        <v>1031391.4</v>
      </c>
    </row>
    <row r="187" spans="3:13" ht="15.5" x14ac:dyDescent="0.35">
      <c r="C187" t="s">
        <v>191</v>
      </c>
      <c r="I187" s="6">
        <v>0.8</v>
      </c>
      <c r="J187" s="6">
        <v>2.04</v>
      </c>
      <c r="K187" s="6">
        <v>3.1</v>
      </c>
      <c r="L187" s="5">
        <v>0</v>
      </c>
      <c r="M187" s="5">
        <v>0</v>
      </c>
    </row>
    <row r="188" spans="3:13" ht="15.5" x14ac:dyDescent="0.35">
      <c r="C188" t="s">
        <v>192</v>
      </c>
      <c r="I188" s="6">
        <v>62.23</v>
      </c>
      <c r="J188" s="6">
        <v>61.4</v>
      </c>
      <c r="K188" s="6">
        <v>60.64</v>
      </c>
      <c r="L188" s="6">
        <v>50.43</v>
      </c>
      <c r="M188" s="6">
        <v>1031391.4</v>
      </c>
    </row>
    <row r="189" spans="3:13" ht="15.5" x14ac:dyDescent="0.35">
      <c r="C189" t="s">
        <v>193</v>
      </c>
      <c r="I189" s="5">
        <v>2000000000</v>
      </c>
    </row>
    <row r="190" spans="3:13" ht="15.5" x14ac:dyDescent="0.35">
      <c r="C190" t="s">
        <v>194</v>
      </c>
      <c r="I190" s="5">
        <v>6000000000</v>
      </c>
    </row>
    <row r="191" spans="3:13" ht="15.5" x14ac:dyDescent="0.35">
      <c r="C191" t="s">
        <v>26</v>
      </c>
      <c r="I191" s="5">
        <v>8000000000</v>
      </c>
    </row>
    <row r="192" spans="3:13" ht="15.5" x14ac:dyDescent="0.35">
      <c r="C192" t="s">
        <v>23</v>
      </c>
      <c r="I192" s="5">
        <v>6000000000</v>
      </c>
      <c r="J192" s="5">
        <v>-3000000000</v>
      </c>
      <c r="K192" s="5">
        <v>-21000000000</v>
      </c>
      <c r="L192" s="5">
        <v>0</v>
      </c>
      <c r="M192" s="5">
        <v>0</v>
      </c>
    </row>
    <row r="193" spans="2:13" ht="15.5" x14ac:dyDescent="0.35">
      <c r="C193" t="s">
        <v>195</v>
      </c>
      <c r="I193" s="5">
        <v>91000000000</v>
      </c>
      <c r="J193" s="5">
        <v>97000000000</v>
      </c>
      <c r="K193" s="5">
        <v>100000000000</v>
      </c>
      <c r="L193" s="5">
        <v>5000000000</v>
      </c>
      <c r="M193" s="5">
        <v>-5000000000</v>
      </c>
    </row>
    <row r="194" spans="2:13" ht="15.5" x14ac:dyDescent="0.35">
      <c r="C194" t="s">
        <v>196</v>
      </c>
      <c r="I194" s="5">
        <v>-2000000000</v>
      </c>
      <c r="J194" s="5">
        <v>10000000000</v>
      </c>
      <c r="K194" s="5">
        <v>-15000000000</v>
      </c>
      <c r="L194" s="5">
        <v>-3000000000</v>
      </c>
      <c r="M194" s="5">
        <v>2000000000</v>
      </c>
    </row>
    <row r="195" spans="2:13" ht="15.5" x14ac:dyDescent="0.35">
      <c r="C195" t="s">
        <v>197</v>
      </c>
      <c r="J195" s="5">
        <v>-20000000000</v>
      </c>
      <c r="K195" s="5">
        <v>-58000000000</v>
      </c>
    </row>
    <row r="196" spans="2:13" ht="15.5" x14ac:dyDescent="0.35">
      <c r="C196" t="s">
        <v>15</v>
      </c>
      <c r="I196" s="5">
        <v>-2000000000</v>
      </c>
      <c r="J196" s="5">
        <v>-10000000000</v>
      </c>
      <c r="K196" s="5">
        <v>-73000000000</v>
      </c>
      <c r="L196" s="5">
        <v>-3000000000</v>
      </c>
      <c r="M196" s="5">
        <v>2000000000</v>
      </c>
    </row>
    <row r="197" spans="2:13" ht="15.5" x14ac:dyDescent="0.35">
      <c r="C197" t="s">
        <v>17</v>
      </c>
      <c r="I197" s="6">
        <v>-0.47</v>
      </c>
      <c r="J197" s="6">
        <v>-2.14</v>
      </c>
      <c r="K197" s="6">
        <v>-15.76</v>
      </c>
      <c r="L197" s="6">
        <v>-0.82</v>
      </c>
      <c r="M197" s="6">
        <v>367662.8</v>
      </c>
    </row>
    <row r="199" spans="2:13" ht="15.5" x14ac:dyDescent="0.35">
      <c r="B199" t="s">
        <v>198</v>
      </c>
      <c r="C199" t="s">
        <v>199</v>
      </c>
      <c r="D199" s="5">
        <v>-889000000</v>
      </c>
      <c r="E199" s="5">
        <v>220000000</v>
      </c>
      <c r="F199" s="5">
        <v>2000000000</v>
      </c>
      <c r="G199" s="5">
        <v>951000000</v>
      </c>
      <c r="H199" s="5">
        <v>1000000000</v>
      </c>
      <c r="I199" s="5">
        <v>4000000000</v>
      </c>
      <c r="J199" s="5">
        <v>4000000000</v>
      </c>
      <c r="K199" s="5">
        <v>3000000000</v>
      </c>
      <c r="L199" s="5">
        <v>1000000000</v>
      </c>
      <c r="M199" s="5">
        <v>200000000</v>
      </c>
    </row>
    <row r="200" spans="2:13" ht="15.5" x14ac:dyDescent="0.35">
      <c r="C200" t="s">
        <v>47</v>
      </c>
      <c r="D200" s="6">
        <v>-0.19</v>
      </c>
      <c r="E200" s="6">
        <v>0.05</v>
      </c>
      <c r="F200" s="6">
        <v>0.34</v>
      </c>
      <c r="G200" s="6">
        <v>0.21</v>
      </c>
      <c r="H200" s="6">
        <v>0.26</v>
      </c>
      <c r="I200" s="6">
        <v>0.84</v>
      </c>
      <c r="J200" s="6">
        <v>0.77</v>
      </c>
      <c r="K200" s="6">
        <v>0.63</v>
      </c>
      <c r="L200" s="6">
        <v>0.28999999999999998</v>
      </c>
      <c r="M200" s="6">
        <v>0.04</v>
      </c>
    </row>
    <row r="201" spans="2:13" ht="15.5" x14ac:dyDescent="0.35">
      <c r="C201" t="s">
        <v>200</v>
      </c>
      <c r="D201" s="5">
        <v>2000000000</v>
      </c>
      <c r="E201" s="5">
        <v>5000000000</v>
      </c>
      <c r="F201" s="5">
        <v>14000000000</v>
      </c>
      <c r="G201" s="5">
        <v>7000000000</v>
      </c>
      <c r="H201" s="5">
        <v>27000000000</v>
      </c>
      <c r="I201" s="5">
        <v>36000000000</v>
      </c>
      <c r="J201" s="5">
        <v>35000000000</v>
      </c>
      <c r="K201" s="5">
        <v>30000000000</v>
      </c>
      <c r="L201" s="5">
        <v>15000000000</v>
      </c>
      <c r="M201" s="5">
        <v>3000000000</v>
      </c>
    </row>
    <row r="202" spans="2:13" ht="15.5" x14ac:dyDescent="0.35">
      <c r="C202" t="s">
        <v>201</v>
      </c>
      <c r="I202" s="6">
        <v>54.25</v>
      </c>
    </row>
    <row r="203" spans="2:13" ht="15.5" x14ac:dyDescent="0.35">
      <c r="C203" t="s">
        <v>281</v>
      </c>
      <c r="I203" s="6">
        <v>34.97</v>
      </c>
    </row>
    <row r="204" spans="2:13" ht="15.5" x14ac:dyDescent="0.35">
      <c r="C204" t="s">
        <v>202</v>
      </c>
      <c r="I204" s="6">
        <v>6.95</v>
      </c>
    </row>
    <row r="205" spans="2:13" ht="15.5" x14ac:dyDescent="0.35">
      <c r="C205" t="s">
        <v>282</v>
      </c>
      <c r="I205" s="6">
        <v>2.86E-2</v>
      </c>
    </row>
    <row r="206" spans="2:13" ht="15.5" x14ac:dyDescent="0.35">
      <c r="C206" t="s">
        <v>283</v>
      </c>
      <c r="I206" s="6">
        <v>2.36</v>
      </c>
    </row>
    <row r="207" spans="2:13" ht="15.5" x14ac:dyDescent="0.35">
      <c r="C207" t="s">
        <v>203</v>
      </c>
      <c r="I207" s="6">
        <v>0.22</v>
      </c>
    </row>
    <row r="208" spans="2:13" ht="15.5" x14ac:dyDescent="0.35">
      <c r="C208" t="s">
        <v>284</v>
      </c>
      <c r="I208" s="6">
        <v>8.9499999999999993</v>
      </c>
    </row>
    <row r="209" spans="3:9" ht="15.5" x14ac:dyDescent="0.35">
      <c r="C209" t="s">
        <v>285</v>
      </c>
      <c r="I209" s="6">
        <v>8.9499999999999993</v>
      </c>
    </row>
    <row r="210" spans="3:9" ht="15.5" x14ac:dyDescent="0.35">
      <c r="C210" t="s">
        <v>286</v>
      </c>
      <c r="I210" s="6">
        <v>24.99</v>
      </c>
    </row>
    <row r="211" spans="3:9" ht="15.5" x14ac:dyDescent="0.35">
      <c r="C211" t="s">
        <v>287</v>
      </c>
      <c r="I211" s="6">
        <v>12.09</v>
      </c>
    </row>
    <row r="212" spans="3:9" ht="15.5" x14ac:dyDescent="0.35">
      <c r="C212" t="s">
        <v>288</v>
      </c>
      <c r="I212" s="6">
        <v>3.85</v>
      </c>
    </row>
    <row r="213" spans="3:9" ht="15.5" x14ac:dyDescent="0.35">
      <c r="C213" t="s">
        <v>289</v>
      </c>
      <c r="I213" s="6">
        <v>1.1599999999999999</v>
      </c>
    </row>
    <row r="214" spans="3:9" ht="15.5" x14ac:dyDescent="0.35">
      <c r="C214" t="s">
        <v>290</v>
      </c>
      <c r="I214" s="6">
        <v>0.4</v>
      </c>
    </row>
    <row r="215" spans="3:9" ht="15.5" x14ac:dyDescent="0.35">
      <c r="C215" t="s">
        <v>204</v>
      </c>
      <c r="I215" s="6">
        <v>0.26</v>
      </c>
    </row>
    <row r="216" spans="3:9" ht="15.5" x14ac:dyDescent="0.35">
      <c r="C216" t="s">
        <v>291</v>
      </c>
      <c r="I216" s="6">
        <v>5.92</v>
      </c>
    </row>
    <row r="217" spans="3:9" ht="15.5" x14ac:dyDescent="0.35">
      <c r="C217" t="s">
        <v>205</v>
      </c>
      <c r="D217" s="6">
        <v>0.15</v>
      </c>
    </row>
    <row r="218" spans="3:9" ht="15.5" x14ac:dyDescent="0.35">
      <c r="C218" t="s">
        <v>206</v>
      </c>
      <c r="I218" s="6">
        <v>62.43</v>
      </c>
    </row>
    <row r="219" spans="3:9" ht="15.5" x14ac:dyDescent="0.35">
      <c r="C219" t="s">
        <v>292</v>
      </c>
      <c r="I219" s="6">
        <v>1.56</v>
      </c>
    </row>
    <row r="220" spans="3:9" ht="15.5" x14ac:dyDescent="0.35">
      <c r="C220" t="s">
        <v>207</v>
      </c>
      <c r="D220" s="6">
        <v>11.4</v>
      </c>
    </row>
    <row r="221" spans="3:9" ht="15.5" x14ac:dyDescent="0.35">
      <c r="C221" t="s">
        <v>208</v>
      </c>
      <c r="D221" s="6">
        <v>10.38</v>
      </c>
    </row>
    <row r="222" spans="3:9" ht="15.5" x14ac:dyDescent="0.35">
      <c r="C222" t="s">
        <v>293</v>
      </c>
      <c r="D222" s="6">
        <v>0.02</v>
      </c>
    </row>
    <row r="223" spans="3:9" ht="15.5" x14ac:dyDescent="0.35">
      <c r="C223" t="s">
        <v>294</v>
      </c>
      <c r="D223" s="6">
        <v>0.02</v>
      </c>
    </row>
    <row r="224" spans="3:9" ht="15.5" x14ac:dyDescent="0.35">
      <c r="C224" t="s">
        <v>209</v>
      </c>
      <c r="D224" s="6">
        <v>0.05</v>
      </c>
    </row>
    <row r="225" spans="3:9" ht="15.5" x14ac:dyDescent="0.35">
      <c r="C225" t="s">
        <v>295</v>
      </c>
      <c r="D225" s="6">
        <v>0.02</v>
      </c>
    </row>
    <row r="226" spans="3:9" ht="15.5" x14ac:dyDescent="0.35">
      <c r="C226" t="s">
        <v>210</v>
      </c>
      <c r="D226" s="6">
        <v>1.05</v>
      </c>
    </row>
    <row r="227" spans="3:9" ht="15.5" x14ac:dyDescent="0.35">
      <c r="C227" t="s">
        <v>296</v>
      </c>
      <c r="I227" s="6">
        <v>7.5</v>
      </c>
    </row>
    <row r="228" spans="3:9" ht="15.5" x14ac:dyDescent="0.35">
      <c r="C228" t="s">
        <v>13</v>
      </c>
      <c r="D228" s="5">
        <v>0</v>
      </c>
    </row>
    <row r="229" spans="3:9" ht="15.5" x14ac:dyDescent="0.35">
      <c r="C229" t="s">
        <v>211</v>
      </c>
      <c r="I229" s="6">
        <v>23.3</v>
      </c>
    </row>
    <row r="230" spans="3:9" ht="15.5" x14ac:dyDescent="0.35">
      <c r="C230" t="s">
        <v>212</v>
      </c>
      <c r="I230" s="6">
        <v>6.0999999999999995E-3</v>
      </c>
    </row>
    <row r="231" spans="3:9" ht="15.5" x14ac:dyDescent="0.35">
      <c r="C231" t="s">
        <v>213</v>
      </c>
      <c r="I231" s="6">
        <v>6.4000000000000003E-3</v>
      </c>
    </row>
    <row r="232" spans="3:9" ht="15.5" x14ac:dyDescent="0.35">
      <c r="C232" t="s">
        <v>214</v>
      </c>
      <c r="I232" s="6">
        <v>9.4999999999999998E-3</v>
      </c>
    </row>
    <row r="233" spans="3:9" ht="15.5" x14ac:dyDescent="0.35">
      <c r="C233" t="s">
        <v>297</v>
      </c>
      <c r="I233" s="6">
        <v>7.1999999999999998E-3</v>
      </c>
    </row>
    <row r="234" spans="3:9" ht="15.5" x14ac:dyDescent="0.35">
      <c r="C234" t="s">
        <v>215</v>
      </c>
      <c r="D234" s="6">
        <v>227.14</v>
      </c>
    </row>
    <row r="235" spans="3:9" ht="15.5" x14ac:dyDescent="0.35">
      <c r="C235" t="s">
        <v>216</v>
      </c>
      <c r="D235" s="6">
        <v>368.56</v>
      </c>
    </row>
    <row r="236" spans="3:9" ht="15.5" x14ac:dyDescent="0.35">
      <c r="C236" t="s">
        <v>217</v>
      </c>
      <c r="D236" s="6">
        <v>85.12</v>
      </c>
    </row>
    <row r="237" spans="3:9" ht="15.5" x14ac:dyDescent="0.35">
      <c r="C237" t="s">
        <v>218</v>
      </c>
      <c r="D237" s="6">
        <v>510.58</v>
      </c>
    </row>
    <row r="238" spans="3:9" ht="15.5" x14ac:dyDescent="0.35">
      <c r="C238" t="s">
        <v>219</v>
      </c>
      <c r="D238" s="6">
        <v>0.4</v>
      </c>
    </row>
    <row r="239" spans="3:9" ht="15.5" x14ac:dyDescent="0.35">
      <c r="C239" t="s">
        <v>298</v>
      </c>
      <c r="I239" s="6">
        <v>0.09</v>
      </c>
    </row>
    <row r="240" spans="3:9" ht="15.5" x14ac:dyDescent="0.35">
      <c r="C240" t="s">
        <v>299</v>
      </c>
      <c r="I240" s="6">
        <v>2.25</v>
      </c>
    </row>
    <row r="241" spans="3:9" ht="15.5" x14ac:dyDescent="0.35">
      <c r="C241" t="s">
        <v>43</v>
      </c>
      <c r="I241" s="5">
        <v>64000000000</v>
      </c>
    </row>
    <row r="242" spans="3:9" ht="15.5" x14ac:dyDescent="0.35">
      <c r="C242" t="s">
        <v>220</v>
      </c>
      <c r="I242" s="5">
        <v>70000000000</v>
      </c>
    </row>
    <row r="243" spans="3:9" ht="15.5" x14ac:dyDescent="0.35">
      <c r="C243" t="s">
        <v>221</v>
      </c>
      <c r="I243" s="5">
        <v>4600000000</v>
      </c>
    </row>
    <row r="244" spans="3:9" ht="15.5" x14ac:dyDescent="0.35">
      <c r="C244" t="s">
        <v>222</v>
      </c>
      <c r="I244" s="6">
        <v>0.53380000000000005</v>
      </c>
    </row>
    <row r="245" spans="3:9" ht="15.5" x14ac:dyDescent="0.35">
      <c r="C245" t="s">
        <v>223</v>
      </c>
      <c r="D245" s="6">
        <v>-0.21870000000000001</v>
      </c>
    </row>
    <row r="246" spans="3:9" ht="15.5" x14ac:dyDescent="0.35">
      <c r="C246" t="s">
        <v>224</v>
      </c>
      <c r="D246" s="6">
        <v>-0.60709999999999997</v>
      </c>
    </row>
    <row r="247" spans="3:9" ht="15.5" x14ac:dyDescent="0.35">
      <c r="C247" t="s">
        <v>225</v>
      </c>
      <c r="D247" s="6">
        <v>-0.52139999999999997</v>
      </c>
    </row>
    <row r="248" spans="3:9" ht="15.5" x14ac:dyDescent="0.35">
      <c r="C248" t="s">
        <v>226</v>
      </c>
      <c r="D248" s="6">
        <v>-0.4471</v>
      </c>
    </row>
    <row r="249" spans="3:9" ht="15.5" x14ac:dyDescent="0.35">
      <c r="C249" t="s">
        <v>227</v>
      </c>
      <c r="D249" s="6">
        <v>-1.1958</v>
      </c>
    </row>
    <row r="250" spans="3:9" ht="15.5" x14ac:dyDescent="0.35">
      <c r="C250" t="s">
        <v>228</v>
      </c>
      <c r="D250" s="6">
        <v>-4.2597000000000005</v>
      </c>
    </row>
    <row r="251" spans="3:9" ht="15.5" x14ac:dyDescent="0.35">
      <c r="C251" t="s">
        <v>229</v>
      </c>
      <c r="I251" s="5">
        <v>6</v>
      </c>
    </row>
    <row r="252" spans="3:9" ht="15.5" x14ac:dyDescent="0.35">
      <c r="C252" t="s">
        <v>230</v>
      </c>
      <c r="I252" s="6">
        <v>0.71</v>
      </c>
    </row>
    <row r="253" spans="3:9" ht="15.5" x14ac:dyDescent="0.35">
      <c r="C253" t="s">
        <v>231</v>
      </c>
      <c r="I253" s="6">
        <v>0.05</v>
      </c>
    </row>
    <row r="254" spans="3:9" ht="15.5" x14ac:dyDescent="0.35">
      <c r="C254" t="s">
        <v>232</v>
      </c>
      <c r="I254" s="6">
        <v>0.24</v>
      </c>
    </row>
    <row r="255" spans="3:9" ht="15.5" x14ac:dyDescent="0.35">
      <c r="C255" t="s">
        <v>233</v>
      </c>
      <c r="I255" s="6">
        <v>0.34</v>
      </c>
    </row>
    <row r="256" spans="3:9" ht="15.5" x14ac:dyDescent="0.35">
      <c r="C256" t="s">
        <v>234</v>
      </c>
      <c r="I256" s="6">
        <v>0.36</v>
      </c>
    </row>
    <row r="257" spans="3:9" ht="15.5" x14ac:dyDescent="0.35">
      <c r="C257" t="s">
        <v>235</v>
      </c>
      <c r="I257" s="6">
        <v>0.95</v>
      </c>
    </row>
    <row r="258" spans="3:9" ht="15.5" x14ac:dyDescent="0.35">
      <c r="C258" t="s">
        <v>236</v>
      </c>
      <c r="I258" s="6">
        <v>0.95</v>
      </c>
    </row>
    <row r="259" spans="3:9" ht="15.5" x14ac:dyDescent="0.35">
      <c r="C259" t="s">
        <v>300</v>
      </c>
      <c r="I259" s="5">
        <v>27000000000</v>
      </c>
    </row>
    <row r="260" spans="3:9" ht="15.5" x14ac:dyDescent="0.35">
      <c r="C260" t="s">
        <v>301</v>
      </c>
      <c r="I260" s="5">
        <v>8000000000</v>
      </c>
    </row>
    <row r="261" spans="3:9" ht="15.5" x14ac:dyDescent="0.35">
      <c r="C261" t="s">
        <v>302</v>
      </c>
      <c r="I261" s="5">
        <v>6000000000</v>
      </c>
    </row>
    <row r="262" spans="3:9" ht="15.5" x14ac:dyDescent="0.35">
      <c r="C262" t="s">
        <v>303</v>
      </c>
      <c r="I262" s="5">
        <v>2000000000</v>
      </c>
    </row>
    <row r="263" spans="3:9" ht="15.5" x14ac:dyDescent="0.35">
      <c r="C263" t="s">
        <v>237</v>
      </c>
      <c r="D263" s="5">
        <v>1000000000</v>
      </c>
    </row>
    <row r="264" spans="3:9" ht="15.5" x14ac:dyDescent="0.35">
      <c r="C264" t="s">
        <v>238</v>
      </c>
      <c r="D264" s="5">
        <v>301000000000</v>
      </c>
    </row>
    <row r="265" spans="3:9" ht="15.5" x14ac:dyDescent="0.35">
      <c r="C265" t="s">
        <v>239</v>
      </c>
      <c r="D265" s="5">
        <v>14000000000</v>
      </c>
    </row>
    <row r="266" spans="3:9" ht="15.5" x14ac:dyDescent="0.35">
      <c r="C266" t="s">
        <v>183</v>
      </c>
      <c r="D266" s="5">
        <v>91000000000</v>
      </c>
    </row>
    <row r="267" spans="3:9" ht="15.5" x14ac:dyDescent="0.35">
      <c r="C267" t="s">
        <v>182</v>
      </c>
      <c r="I267" s="5">
        <v>287000000000</v>
      </c>
    </row>
    <row r="268" spans="3:9" ht="15.5" x14ac:dyDescent="0.35">
      <c r="C268" t="s">
        <v>181</v>
      </c>
      <c r="D268" s="5">
        <v>6000000000</v>
      </c>
    </row>
    <row r="269" spans="3:9" ht="15.5" x14ac:dyDescent="0.35">
      <c r="C269" t="s">
        <v>180</v>
      </c>
      <c r="D269" s="5">
        <v>1000000000</v>
      </c>
    </row>
    <row r="270" spans="3:9" ht="15.5" x14ac:dyDescent="0.35">
      <c r="C270" t="s">
        <v>24</v>
      </c>
      <c r="D270" s="5">
        <v>6000000000</v>
      </c>
    </row>
    <row r="271" spans="3:9" ht="15.5" x14ac:dyDescent="0.35">
      <c r="C271" t="s">
        <v>21</v>
      </c>
      <c r="D271" s="5">
        <v>5000000000</v>
      </c>
    </row>
    <row r="272" spans="3:9" ht="15.5" x14ac:dyDescent="0.35">
      <c r="C272" t="s">
        <v>240</v>
      </c>
      <c r="I272" s="5">
        <v>287000000000</v>
      </c>
    </row>
    <row r="273" spans="3:9" ht="15.5" x14ac:dyDescent="0.35">
      <c r="C273" t="s">
        <v>304</v>
      </c>
      <c r="I273" s="5">
        <v>7000000000</v>
      </c>
    </row>
    <row r="274" spans="3:9" ht="15.5" x14ac:dyDescent="0.35">
      <c r="C274" t="s">
        <v>305</v>
      </c>
      <c r="I274" s="5">
        <v>0</v>
      </c>
    </row>
    <row r="275" spans="3:9" ht="15.5" x14ac:dyDescent="0.35">
      <c r="C275" t="s">
        <v>306</v>
      </c>
      <c r="I275" s="5">
        <v>1000000000</v>
      </c>
    </row>
    <row r="276" spans="3:9" ht="15.5" x14ac:dyDescent="0.35">
      <c r="C276" t="s">
        <v>308</v>
      </c>
      <c r="I276" s="5">
        <v>7000000000</v>
      </c>
    </row>
  </sheetData>
  <pageMargins left="0.7" right="0.7" top="0.75" bottom="0.75" header="0.3" footer="0.3"/>
  <ignoredErrors>
    <ignoredError sqref="A1:M277" numberStoredAsText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Q28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ht="15.5" x14ac:dyDescent="0.35">
      <c r="C1" t="s">
        <v>939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</row>
    <row r="2" spans="1:17" ht="15.5" x14ac:dyDescent="0.35">
      <c r="C2" t="s">
        <v>940</v>
      </c>
      <c r="D2" s="2" vm="55">
        <f ca="1">IFERROR(_xlfn.STOCKHISTORY("XIDX:" &amp; $C$1, D3, , 0, 0, 1), "Libur")</f>
        <v>149</v>
      </c>
      <c r="E2" s="2" vm="27">
        <f ca="1">IFERROR(_xlfn.STOCKHISTORY("XIDX:" &amp; $C$1, E3, , 0, 0, 1), "Libur")</f>
        <v>102</v>
      </c>
      <c r="H2" s="2" vm="27">
        <f ca="1">IFERROR(INDEX(D2:G2,COUNT(D2:G2)),"")</f>
        <v>102</v>
      </c>
      <c r="I2" s="2" vm="123">
        <f t="shared" ref="I2:Q2" ca="1" si="0">IFERROR(_xlfn.STOCKHISTORY("XIDX:" &amp; $C$1, I1, , 0, 0, 1), "Libur")</f>
        <v>108</v>
      </c>
      <c r="J2" s="2" vm="2">
        <f t="shared" ca="1" si="0"/>
        <v>78</v>
      </c>
      <c r="K2" s="2" vm="182">
        <f t="shared" ca="1" si="0"/>
        <v>77</v>
      </c>
      <c r="L2" s="2" vm="10">
        <f t="shared" ca="1" si="0"/>
        <v>101</v>
      </c>
      <c r="M2" s="2" vm="172">
        <f t="shared" ca="1" si="0"/>
        <v>224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  <c r="Q2" s="2" t="str">
        <f t="shared" ca="1" si="0"/>
        <v>Libur</v>
      </c>
    </row>
    <row r="3" spans="1:17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7" ht="15.5" x14ac:dyDescent="0.35">
      <c r="B4" t="s">
        <v>5</v>
      </c>
      <c r="C4" t="s">
        <v>6</v>
      </c>
      <c r="D4" s="2">
        <f>IFERROR(INDEX(D51:D500,MATCH($C$4,$C$51:$C$500,0)),"")</f>
        <v>9443386318</v>
      </c>
      <c r="E4" s="2">
        <f>IFERROR(INDEX(E51:E500,MATCH($C$4,$C$51:$C$500,0)),"")</f>
        <v>8650107141</v>
      </c>
      <c r="H4" s="2">
        <f>IFERROR(SUM(D4:G4)*(4/MAX(1,COUNT(D4:G4))),"")</f>
        <v>36186986918</v>
      </c>
      <c r="I4" s="2">
        <f t="shared" ref="I4:Q4" si="1">IFERROR(INDEX(I51:I500,MATCH($C$4,$C$51:$C$500,0)),"")</f>
        <v>59627812434</v>
      </c>
      <c r="J4" s="2">
        <f t="shared" si="1"/>
        <v>87940752967</v>
      </c>
      <c r="K4" s="2">
        <f t="shared" si="1"/>
        <v>79208049259</v>
      </c>
      <c r="L4" s="2">
        <f t="shared" si="1"/>
        <v>59036498441</v>
      </c>
      <c r="M4" s="2">
        <f t="shared" si="1"/>
        <v>45222329013</v>
      </c>
      <c r="N4" s="2">
        <f t="shared" si="1"/>
        <v>40537649962</v>
      </c>
      <c r="O4" s="2">
        <f t="shared" si="1"/>
        <v>35561268472</v>
      </c>
      <c r="P4" s="2">
        <f t="shared" si="1"/>
        <v>0</v>
      </c>
      <c r="Q4" s="2">
        <f t="shared" si="1"/>
        <v>0</v>
      </c>
    </row>
    <row r="5" spans="1:17" ht="15.5" x14ac:dyDescent="0.35">
      <c r="B5" t="s">
        <v>7</v>
      </c>
      <c r="C5" t="s">
        <v>8</v>
      </c>
      <c r="D5" s="2">
        <f>IFERROR(INDEX(D51:D500,MATCH($C$5,$C$51:$C$500,0)),"")</f>
        <v>-804683647</v>
      </c>
      <c r="E5" s="2">
        <f>IFERROR(INDEX(E51:E500,MATCH($C$5,$C$51:$C$500,0)),"")</f>
        <v>-644684795</v>
      </c>
      <c r="H5" s="2">
        <f>IFERROR(SUM(D5:G5)*(4/MAX(1,COUNT(D5:G5))),"")</f>
        <v>-2898736884</v>
      </c>
      <c r="I5" s="2">
        <f t="shared" ref="I5:Q5" si="2">IFERROR(INDEX(I51:I500,MATCH($C$5,$C$51:$C$500,0)),"")</f>
        <v>-3698092270</v>
      </c>
      <c r="J5" s="2">
        <f t="shared" si="2"/>
        <v>143475410</v>
      </c>
      <c r="K5" s="2">
        <f t="shared" si="2"/>
        <v>415383485</v>
      </c>
      <c r="L5" s="2">
        <f t="shared" si="2"/>
        <v>1037538518</v>
      </c>
      <c r="M5" s="2">
        <f t="shared" si="2"/>
        <v>552834767</v>
      </c>
      <c r="N5" s="2">
        <f t="shared" si="2"/>
        <v>1101211520</v>
      </c>
      <c r="O5" s="2">
        <f t="shared" si="2"/>
        <v>2571560632</v>
      </c>
      <c r="P5" s="2">
        <f t="shared" si="2"/>
        <v>0</v>
      </c>
      <c r="Q5" s="2">
        <f t="shared" si="2"/>
        <v>0</v>
      </c>
    </row>
    <row r="6" spans="1:17" ht="15.5" x14ac:dyDescent="0.35">
      <c r="B6" t="s">
        <v>9</v>
      </c>
      <c r="C6" t="s">
        <v>10</v>
      </c>
      <c r="D6" s="2">
        <f>IFERROR(INDEX(D51:D500,MATCH($C$6,$C$51:$C$500,0)),"")</f>
        <v>54998103037</v>
      </c>
      <c r="E6" s="2">
        <f>IFERROR(INDEX(E51:E500,MATCH($C$6,$C$51:$C$500,0)),"")</f>
        <v>55802786684</v>
      </c>
      <c r="H6" s="2">
        <f>IFERROR(INDEX(D6:G6,COUNT(D6:G6)),"")</f>
        <v>55802786684</v>
      </c>
      <c r="I6" s="2">
        <f t="shared" ref="I6:Q6" si="3">IFERROR(INDEX(I51:I500,MATCH($C$6,$C$51:$C$500,0)),"")</f>
        <v>56447471479</v>
      </c>
      <c r="J6" s="2">
        <f t="shared" si="3"/>
        <v>60145563749</v>
      </c>
      <c r="K6" s="2">
        <f t="shared" si="3"/>
        <v>60002088339</v>
      </c>
      <c r="L6" s="2">
        <f t="shared" si="3"/>
        <v>59586704854</v>
      </c>
      <c r="M6" s="2">
        <f t="shared" si="3"/>
        <v>58549166336</v>
      </c>
      <c r="N6" s="2">
        <f t="shared" si="3"/>
        <v>13756345297</v>
      </c>
      <c r="O6" s="2">
        <f t="shared" si="3"/>
        <v>5845133777</v>
      </c>
      <c r="P6" s="2">
        <f t="shared" si="3"/>
        <v>3273573145</v>
      </c>
      <c r="Q6" s="2">
        <f t="shared" si="3"/>
        <v>0</v>
      </c>
    </row>
    <row r="7" spans="1:17" ht="15.5" x14ac:dyDescent="0.35">
      <c r="B7" t="s">
        <v>11</v>
      </c>
      <c r="C7" t="s">
        <v>12</v>
      </c>
      <c r="D7" s="3">
        <f>IFERROR(INDEX(D51:D500,MATCH($C$7,$C$51:$C$500,0))/1000000000,"")</f>
        <v>0.81</v>
      </c>
      <c r="E7" s="3">
        <f>IFERROR(INDEX(E51:E500,MATCH($C$7,$C$51:$C$500,0))/1000000000,"")</f>
        <v>0.81</v>
      </c>
      <c r="H7" s="3">
        <f>IFERROR(INDEX(D7:G7,COUNT(D7:G7)),"")</f>
        <v>0.81</v>
      </c>
      <c r="I7" s="3">
        <f t="shared" ref="I7:Q7" si="4">IFERROR(INDEX(I51:I500,MATCH($C$7,$C$51:$C$500,0))/1000000000,"")</f>
        <v>0.81</v>
      </c>
      <c r="J7" s="3">
        <f t="shared" si="4"/>
        <v>0.81</v>
      </c>
      <c r="K7" s="3">
        <f t="shared" si="4"/>
        <v>0.81</v>
      </c>
      <c r="L7" s="3">
        <f t="shared" si="4"/>
        <v>0.81</v>
      </c>
      <c r="M7" s="3">
        <f t="shared" si="4"/>
        <v>0.81</v>
      </c>
      <c r="N7" s="3">
        <f t="shared" si="4"/>
        <v>0</v>
      </c>
      <c r="O7" s="3">
        <f t="shared" si="4"/>
        <v>0</v>
      </c>
      <c r="P7" s="3">
        <f t="shared" si="4"/>
        <v>0</v>
      </c>
      <c r="Q7" s="3">
        <f t="shared" si="4"/>
        <v>0</v>
      </c>
    </row>
    <row r="8" spans="1:17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-1000000000</v>
      </c>
      <c r="E8" s="2">
        <f>IFERROR(INDEX(E51:E500,MATCH("Free cash flow (Quarter)",$C$51:$C$500,0)),"")</f>
        <v>-1000000000</v>
      </c>
      <c r="H8" s="2">
        <f>IFERROR(INDEX(D8:G8,COUNT(D8:G8)),"")</f>
        <v>-1000000000</v>
      </c>
      <c r="I8" s="2">
        <f t="shared" ref="I8:Q8" si="5">IFERROR(INDEX(I51:I500,MATCH($C$8,$C$51:$C$500,0)),"")</f>
        <v>2000000000</v>
      </c>
      <c r="J8" s="2">
        <f t="shared" si="5"/>
        <v>-10000000000</v>
      </c>
      <c r="K8" s="2">
        <f t="shared" si="5"/>
        <v>3000000000</v>
      </c>
      <c r="L8" s="2">
        <f t="shared" si="5"/>
        <v>-12000000000</v>
      </c>
      <c r="M8" s="2">
        <f t="shared" si="5"/>
        <v>-23000000000</v>
      </c>
      <c r="N8" s="2">
        <f t="shared" si="5"/>
        <v>-2000000000</v>
      </c>
      <c r="O8" s="2">
        <f t="shared" si="5"/>
        <v>-1000000000</v>
      </c>
      <c r="P8" s="2">
        <f t="shared" si="5"/>
        <v>-4000000000</v>
      </c>
      <c r="Q8" s="2">
        <f t="shared" si="5"/>
        <v>0</v>
      </c>
    </row>
    <row r="9" spans="1:17" ht="15.5" x14ac:dyDescent="0.35">
      <c r="A9" t="s">
        <v>16</v>
      </c>
      <c r="C9" t="s">
        <v>17</v>
      </c>
      <c r="D9" s="3">
        <f>IFERROR(INDEX(D51:D500,MATCH("Free cash flow per share (Quarter)",$C$51:$C$500,0)),"")</f>
        <v>-1.07</v>
      </c>
      <c r="E9" s="3">
        <f>IFERROR(INDEX(E51:E500,MATCH("Free cash flow per share (Quarter)",$C$51:$C$500,0)),"")</f>
        <v>-1.41</v>
      </c>
      <c r="H9" s="3">
        <f>IFERROR(INDEX(D9:G9,COUNT(D9:G9)),"")</f>
        <v>-1.41</v>
      </c>
      <c r="I9" s="3">
        <f t="shared" ref="I9:Q9" si="6">IFERROR(INDEX(I51:I500,MATCH($C$9,$C$51:$C$500,0)),"")</f>
        <v>2.84</v>
      </c>
      <c r="J9" s="3">
        <f t="shared" si="6"/>
        <v>-12.24</v>
      </c>
      <c r="K9" s="3">
        <f t="shared" si="6"/>
        <v>3.67</v>
      </c>
      <c r="L9" s="3">
        <f t="shared" si="6"/>
        <v>-14.39</v>
      </c>
      <c r="M9" s="3">
        <f t="shared" si="6"/>
        <v>-28.74</v>
      </c>
      <c r="N9" s="3">
        <f t="shared" si="6"/>
        <v>-247172.66</v>
      </c>
      <c r="O9" s="3">
        <f t="shared" si="6"/>
        <v>-2439462.38</v>
      </c>
      <c r="P9" s="3">
        <f t="shared" si="6"/>
        <v>-6700401.4900000002</v>
      </c>
      <c r="Q9" s="3">
        <f t="shared" si="6"/>
        <v>0</v>
      </c>
    </row>
    <row r="10" spans="1:17" ht="15.5" x14ac:dyDescent="0.35">
      <c r="C10" t="s">
        <v>18</v>
      </c>
      <c r="D10" s="3">
        <f ca="1">IFERROR(IF(D9=0,"",D2/D9),"")</f>
        <v>-139.25233644859813</v>
      </c>
      <c r="E10" s="3">
        <f ca="1">IFERROR(IF(E9=0,"",E2/E9),"")</f>
        <v>-72.340425531914903</v>
      </c>
      <c r="I10" s="3">
        <f t="shared" ref="I10:Q10" ca="1" si="7">IFERROR(IF(I9=0,"",I2/I9),"")</f>
        <v>38.028169014084511</v>
      </c>
      <c r="J10" s="3">
        <f t="shared" ca="1" si="7"/>
        <v>-6.3725490196078427</v>
      </c>
      <c r="K10" s="3">
        <f t="shared" ca="1" si="7"/>
        <v>20.980926430517712</v>
      </c>
      <c r="L10" s="3">
        <f t="shared" ca="1" si="7"/>
        <v>-7.0187630298818622</v>
      </c>
      <c r="M10" s="3">
        <f t="shared" ca="1" si="7"/>
        <v>-7.7940153096729299</v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  <c r="Q10" s="3" t="str">
        <f t="shared" si="7"/>
        <v/>
      </c>
    </row>
    <row r="11" spans="1:17" ht="15.5" x14ac:dyDescent="0.35">
      <c r="B11" t="s">
        <v>19</v>
      </c>
      <c r="C11" t="s">
        <v>20</v>
      </c>
      <c r="D11" s="2">
        <f>IFERROR(INDEX(D51:D500,MATCH($C$11,$C$51:$C$500,0)),"")</f>
        <v>507050267</v>
      </c>
      <c r="E11" s="2">
        <f>IFERROR(INDEX(E51:E500,MATCH($C$11,$C$51:$C$500,0)),"")</f>
        <v>43965274</v>
      </c>
      <c r="H11" s="2">
        <f>IFERROR(INDEX(D11:G11,COUNT(D11:G11)),"")</f>
        <v>43965274</v>
      </c>
      <c r="I11" s="2">
        <f t="shared" ref="I11:Q11" si="8">IFERROR(INDEX(I51:I500,MATCH($C$11,$C$51:$C$500,0)),"")</f>
        <v>146342041</v>
      </c>
      <c r="J11" s="2">
        <f t="shared" si="8"/>
        <v>328081843</v>
      </c>
      <c r="K11" s="2">
        <f t="shared" si="8"/>
        <v>8773897414</v>
      </c>
      <c r="L11" s="2">
        <f t="shared" si="8"/>
        <v>8528485963</v>
      </c>
      <c r="M11" s="2">
        <f t="shared" si="8"/>
        <v>16579885769</v>
      </c>
      <c r="N11" s="2">
        <f t="shared" si="8"/>
        <v>120300555</v>
      </c>
      <c r="O11" s="2">
        <f t="shared" si="8"/>
        <v>527338032</v>
      </c>
      <c r="P11" s="2">
        <f t="shared" si="8"/>
        <v>58758893</v>
      </c>
      <c r="Q11" s="2">
        <f t="shared" si="8"/>
        <v>0</v>
      </c>
    </row>
    <row r="12" spans="1:17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8000000000</v>
      </c>
      <c r="E12" s="2">
        <f>IFERROR(INDEX(E51:E500,MATCH("Net Debt (Quarter)",$C$51:$C$500,0)),"")</f>
        <v>7000000000</v>
      </c>
      <c r="H12" s="2">
        <f>IFERROR(INDEX(D12:G12,COUNT(D12:G12)),"")</f>
        <v>7000000000</v>
      </c>
      <c r="I12" s="2">
        <f t="shared" ref="I12:Q12" si="9">IFERROR(INDEX(I51:I500,MATCH($C$12,$C$51:$C$500,0)),"")</f>
        <v>6000000000</v>
      </c>
      <c r="J12" s="2">
        <f t="shared" si="9"/>
        <v>21000000000</v>
      </c>
      <c r="K12" s="2">
        <f t="shared" si="9"/>
        <v>2000000000</v>
      </c>
      <c r="L12" s="2">
        <f t="shared" si="9"/>
        <v>-2000000000</v>
      </c>
      <c r="M12" s="2">
        <f t="shared" si="9"/>
        <v>-12000000000</v>
      </c>
      <c r="N12" s="2">
        <f t="shared" si="9"/>
        <v>3000000000</v>
      </c>
      <c r="O12" s="2">
        <f t="shared" si="9"/>
        <v>2000000000</v>
      </c>
      <c r="P12" s="2">
        <f t="shared" si="9"/>
        <v>1000000000</v>
      </c>
      <c r="Q12" s="2">
        <f t="shared" si="9"/>
        <v>0</v>
      </c>
    </row>
    <row r="13" spans="1:17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8000000000</v>
      </c>
      <c r="E13" s="2">
        <f>IFERROR(INDEX(E51:E500,MATCH("Total Debt (Quarter)",$C$51:$C$500,0)),"")</f>
        <v>7000000000</v>
      </c>
      <c r="H13" s="2">
        <f>IFERROR(INDEX(D13:G13,COUNT(D13:G13)),"")</f>
        <v>7000000000</v>
      </c>
      <c r="I13" s="2">
        <f t="shared" ref="I13:Q13" si="10">IFERROR(INDEX(I51:I500,MATCH($C$13,$C$51:$C$500,0)),"")</f>
        <v>6000000000</v>
      </c>
      <c r="J13" s="2">
        <f t="shared" si="10"/>
        <v>21000000000</v>
      </c>
      <c r="K13" s="2">
        <f t="shared" si="10"/>
        <v>11000000000</v>
      </c>
      <c r="L13" s="2">
        <f t="shared" si="10"/>
        <v>7000000000</v>
      </c>
      <c r="M13" s="2">
        <f t="shared" si="10"/>
        <v>5000000000</v>
      </c>
      <c r="N13" s="2">
        <f t="shared" si="10"/>
        <v>3000000000</v>
      </c>
      <c r="O13" s="2">
        <f t="shared" si="10"/>
        <v>3000000000</v>
      </c>
      <c r="P13" s="2">
        <f t="shared" si="10"/>
        <v>1000000000</v>
      </c>
      <c r="Q13" s="2">
        <f t="shared" si="10"/>
        <v>0</v>
      </c>
    </row>
    <row r="14" spans="1:17" ht="15.5" x14ac:dyDescent="0.35">
      <c r="C14" t="s">
        <v>27</v>
      </c>
      <c r="D14" s="2">
        <f>IFERROR(INDEX(D51:D500,MATCH($C$14,$C$51:$C$500,0)),"")</f>
        <v>0</v>
      </c>
      <c r="E14" s="2">
        <f>IFERROR(INDEX(E51:E500,MATCH($C$14,$C$51:$C$500,0)),"")</f>
        <v>0</v>
      </c>
      <c r="H14" s="2">
        <f>IFERROR(SUM(D14:G14)*(4/MAX(1,COUNT(D14:G14))),"")</f>
        <v>0</v>
      </c>
      <c r="I14" s="2">
        <f t="shared" ref="I14:Q14" si="11">IFERROR(INDEX(I51:I500,MATCH($C$14,$C$51:$C$500,0)),"")</f>
        <v>0</v>
      </c>
      <c r="J14" s="2">
        <f t="shared" si="11"/>
        <v>0</v>
      </c>
      <c r="K14" s="2">
        <f t="shared" si="11"/>
        <v>0</v>
      </c>
      <c r="L14" s="2">
        <f t="shared" si="11"/>
        <v>0</v>
      </c>
      <c r="M14" s="2">
        <f t="shared" si="11"/>
        <v>0</v>
      </c>
      <c r="N14" s="2">
        <f t="shared" si="11"/>
        <v>0</v>
      </c>
      <c r="O14" s="2">
        <f t="shared" si="11"/>
        <v>0</v>
      </c>
      <c r="P14" s="2">
        <f t="shared" si="11"/>
        <v>0</v>
      </c>
      <c r="Q14" s="2">
        <f t="shared" si="11"/>
        <v>0</v>
      </c>
    </row>
    <row r="15" spans="1:17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 t="shared" ref="I15:Q15" si="12">IFERROR(INDEX(I51:I500,MATCH($C$15,$C$51:$C$500,0)),"")</f>
        <v>-2286393</v>
      </c>
      <c r="J15" s="2">
        <f t="shared" si="12"/>
        <v>-2940998</v>
      </c>
      <c r="K15" s="2">
        <f t="shared" si="12"/>
        <v>-445129261</v>
      </c>
      <c r="L15" s="2">
        <f t="shared" si="12"/>
        <v>-367430080</v>
      </c>
      <c r="M15" s="2">
        <f t="shared" si="12"/>
        <v>-242346005</v>
      </c>
      <c r="N15" s="2">
        <f t="shared" si="12"/>
        <v>-345012355</v>
      </c>
      <c r="O15" s="2">
        <f t="shared" si="12"/>
        <v>-825935283</v>
      </c>
      <c r="P15" s="2">
        <f t="shared" si="12"/>
        <v>0</v>
      </c>
      <c r="Q15" s="2">
        <f t="shared" si="12"/>
        <v>0</v>
      </c>
    </row>
    <row r="16" spans="1:17" ht="15.5" x14ac:dyDescent="0.35">
      <c r="C16" t="s">
        <v>29</v>
      </c>
      <c r="D16" s="2">
        <f>IFERROR(INDEX(D51:D500,MATCH($C$16,$C$51:$C$500,0)),"")</f>
        <v>-804683647</v>
      </c>
      <c r="E16" s="2">
        <f>IFERROR(INDEX(E51:E500,MATCH($C$16,$C$51:$C$500,0)),"")</f>
        <v>-644684795</v>
      </c>
      <c r="H16" s="2">
        <f>IFERROR(SUM(D16:G16)*(4/MAX(1,COUNT(D16:G16))),"")</f>
        <v>-2898736884</v>
      </c>
      <c r="I16" s="2">
        <f t="shared" ref="I16:Q16" si="13">IFERROR(INDEX(I51:I500,MATCH($C$16,$C$51:$C$500,0)),"")</f>
        <v>-3744429227</v>
      </c>
      <c r="J16" s="2">
        <f t="shared" si="13"/>
        <v>150131745</v>
      </c>
      <c r="K16" s="2">
        <f t="shared" si="13"/>
        <v>807249679</v>
      </c>
      <c r="L16" s="2">
        <f t="shared" si="13"/>
        <v>1399581458</v>
      </c>
      <c r="M16" s="2">
        <f t="shared" si="13"/>
        <v>775011678</v>
      </c>
      <c r="N16" s="2">
        <f t="shared" si="13"/>
        <v>1394951107</v>
      </c>
      <c r="O16" s="2">
        <f t="shared" si="13"/>
        <v>3396387442</v>
      </c>
      <c r="P16" s="2">
        <f t="shared" si="13"/>
        <v>0</v>
      </c>
      <c r="Q16" s="2">
        <f t="shared" si="13"/>
        <v>0</v>
      </c>
    </row>
    <row r="17" spans="1:17" ht="15.5" x14ac:dyDescent="0.35">
      <c r="A17" t="s">
        <v>30</v>
      </c>
    </row>
    <row r="18" spans="1:17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311</v>
      </c>
    </row>
    <row r="19" spans="1:17" ht="15.5" x14ac:dyDescent="0.35">
      <c r="A19" t="s">
        <v>40</v>
      </c>
      <c r="C19" t="s">
        <v>41</v>
      </c>
    </row>
    <row r="20" spans="1:17" ht="15.5" x14ac:dyDescent="0.35">
      <c r="A20" t="s">
        <v>42</v>
      </c>
      <c r="C20" t="s">
        <v>43</v>
      </c>
      <c r="D20" s="2">
        <f ca="1">IFERROR(D21*D2,"")</f>
        <v>120690000000</v>
      </c>
      <c r="E20" s="2">
        <f ca="1">IFERROR(E21*E2,"")</f>
        <v>82620000000</v>
      </c>
      <c r="H20" s="2">
        <f t="shared" ref="H20:Q20" ca="1" si="14">IFERROR(H21*H2,"")</f>
        <v>82620000000</v>
      </c>
      <c r="I20" s="2">
        <f t="shared" ca="1" si="14"/>
        <v>87480000000</v>
      </c>
      <c r="J20" s="2">
        <f t="shared" ca="1" si="14"/>
        <v>63180000000</v>
      </c>
      <c r="K20" s="2">
        <f t="shared" ca="1" si="14"/>
        <v>62370000000</v>
      </c>
      <c r="L20" s="2">
        <f t="shared" ca="1" si="14"/>
        <v>81810000000</v>
      </c>
      <c r="M20" s="2">
        <f t="shared" ca="1" si="14"/>
        <v>181440000000</v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  <c r="Q20" s="2" t="str">
        <f t="shared" ca="1" si="14"/>
        <v/>
      </c>
    </row>
    <row r="21" spans="1:17" ht="15.5" x14ac:dyDescent="0.35">
      <c r="C21" t="s">
        <v>12</v>
      </c>
      <c r="D21" s="2">
        <f>IFERROR(INDEX(D51:D500,MATCH($C$7,$C$51:$C$500,0)),"")</f>
        <v>810000000</v>
      </c>
      <c r="E21" s="2">
        <f>IFERROR(INDEX(E51:E500,MATCH($C$7,$C$51:$C$500,0)),"")</f>
        <v>810000000</v>
      </c>
      <c r="H21" s="2">
        <f>IFERROR(INDEX(D21:G21,COUNT(D21:G21)),"")</f>
        <v>810000000</v>
      </c>
      <c r="I21" s="2">
        <f t="shared" ref="I21:Q21" si="15">IFERROR(INDEX(I51:I500,MATCH($C$7,$C$51:$C$500,0)),"")</f>
        <v>810000000</v>
      </c>
      <c r="J21" s="2">
        <f t="shared" si="15"/>
        <v>810000000</v>
      </c>
      <c r="K21" s="2">
        <f t="shared" si="15"/>
        <v>810000000</v>
      </c>
      <c r="L21" s="2">
        <f t="shared" si="15"/>
        <v>810000000</v>
      </c>
      <c r="M21" s="2">
        <f t="shared" si="15"/>
        <v>810000000</v>
      </c>
      <c r="N21" s="2">
        <f t="shared" si="15"/>
        <v>0</v>
      </c>
      <c r="O21" s="2">
        <f t="shared" si="15"/>
        <v>0</v>
      </c>
      <c r="P21" s="2">
        <f t="shared" si="15"/>
        <v>0</v>
      </c>
      <c r="Q21" s="2">
        <f t="shared" si="15"/>
        <v>0</v>
      </c>
    </row>
    <row r="23" spans="1:17" ht="15.5" x14ac:dyDescent="0.35">
      <c r="B23" t="s">
        <v>44</v>
      </c>
      <c r="C23" t="s">
        <v>45</v>
      </c>
      <c r="D23" s="3">
        <f>IFERROR(D5/D6*100,"")</f>
        <v>-1.4631116394299066</v>
      </c>
      <c r="E23" s="3">
        <f>IFERROR(E5/E6*100,"")</f>
        <v>-1.1552913990670768</v>
      </c>
      <c r="H23" s="3">
        <f t="shared" ref="H23:Q23" si="16">IFERROR(H5/H6*100,"")</f>
        <v>-5.1946095459622228</v>
      </c>
      <c r="I23" s="3">
        <f t="shared" si="16"/>
        <v>-6.5513869321423748</v>
      </c>
      <c r="J23" s="3">
        <f t="shared" si="16"/>
        <v>0.23854695351888772</v>
      </c>
      <c r="K23" s="3">
        <f t="shared" si="16"/>
        <v>0.69228171301832864</v>
      </c>
      <c r="L23" s="3">
        <f t="shared" si="16"/>
        <v>1.7412248597102127</v>
      </c>
      <c r="M23" s="3">
        <f t="shared" si="16"/>
        <v>0.94422312322503499</v>
      </c>
      <c r="N23" s="3">
        <f t="shared" si="16"/>
        <v>8.0051168840618843</v>
      </c>
      <c r="O23" s="3">
        <f t="shared" si="16"/>
        <v>43.994897809162666</v>
      </c>
      <c r="P23" s="3">
        <f t="shared" si="16"/>
        <v>0</v>
      </c>
      <c r="Q23" s="3" t="str">
        <f t="shared" si="16"/>
        <v/>
      </c>
    </row>
    <row r="24" spans="1:17" ht="15.5" x14ac:dyDescent="0.35">
      <c r="C24" t="s">
        <v>46</v>
      </c>
      <c r="D24" s="4">
        <f>IFERROR(_xlfn.RRI(5,I23,D23),"")</f>
        <v>-0.25905010123993466</v>
      </c>
      <c r="E24" s="4" t="str">
        <f>IFERROR(_xlfn.RRI(5,J23,E23),"")</f>
        <v/>
      </c>
      <c r="H24" s="4" t="str">
        <f t="shared" ref="H24:Q24" si="17">IFERROR(_xlfn.RRI(5,M23,H23),"")</f>
        <v/>
      </c>
      <c r="I24" s="4" t="str">
        <f t="shared" si="17"/>
        <v/>
      </c>
      <c r="J24" s="4">
        <f t="shared" si="17"/>
        <v>-0.64776353637100925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>
        <f t="shared" si="17"/>
        <v>0</v>
      </c>
      <c r="Q24" s="4" t="str">
        <f t="shared" si="17"/>
        <v/>
      </c>
    </row>
    <row r="25" spans="1:17" ht="15.5" x14ac:dyDescent="0.35">
      <c r="A25" t="s">
        <v>47</v>
      </c>
      <c r="C25" t="s">
        <v>48</v>
      </c>
      <c r="D25" s="3">
        <f>IFERROR(INDEX(D51:D500,MATCH($A$25,$C$51:$C$500,0)),"")</f>
        <v>-1</v>
      </c>
      <c r="E25" s="3">
        <f>IFERROR(INDEX(E51:E500,MATCH($A$25,$C$51:$C$500,0)),"")</f>
        <v>-0.8</v>
      </c>
      <c r="H25" s="3">
        <f>IFERROR(INDEX(D25:G25,COUNT(D25:G25)),"")</f>
        <v>-0.8</v>
      </c>
      <c r="I25" s="3">
        <f t="shared" ref="I25:Q25" si="18">IFERROR(INDEX(I51:I500,MATCH($C$25,$C$51:$C$500,0)),"")</f>
        <v>-4.6399999999999997</v>
      </c>
      <c r="J25" s="3">
        <f t="shared" si="18"/>
        <v>0.18</v>
      </c>
      <c r="K25" s="3">
        <f t="shared" si="18"/>
        <v>0.45</v>
      </c>
      <c r="L25" s="3">
        <f t="shared" si="18"/>
        <v>1.28</v>
      </c>
      <c r="M25" s="3">
        <f t="shared" si="18"/>
        <v>0.66</v>
      </c>
      <c r="N25" s="3">
        <f t="shared" si="18"/>
        <v>142461.16</v>
      </c>
      <c r="O25" s="3">
        <f t="shared" si="18"/>
        <v>4590093.1399999997</v>
      </c>
      <c r="P25" s="3">
        <f t="shared" si="18"/>
        <v>0</v>
      </c>
      <c r="Q25" s="3">
        <f t="shared" si="18"/>
        <v>0</v>
      </c>
    </row>
    <row r="26" spans="1:17" ht="15.5" x14ac:dyDescent="0.35">
      <c r="C26" t="s">
        <v>49</v>
      </c>
      <c r="D26" s="4">
        <f>IFERROR(_xlfn.RRI(5,I25,D25),"")</f>
        <v>-0.2643073725626317</v>
      </c>
      <c r="E26" s="4" t="str">
        <f>IFERROR(_xlfn.RRI(5,J25,E25),"")</f>
        <v/>
      </c>
      <c r="H26" s="4" t="str">
        <f t="shared" ref="H26:Q26" si="19">IFERROR(_xlfn.RRI(5,M25,H25),"")</f>
        <v/>
      </c>
      <c r="I26" s="4" t="str">
        <f t="shared" si="19"/>
        <v/>
      </c>
      <c r="J26" s="4">
        <f t="shared" si="19"/>
        <v>-0.96698660399602299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>
        <f t="shared" si="19"/>
        <v>0</v>
      </c>
      <c r="Q26" s="4">
        <f t="shared" si="19"/>
        <v>0</v>
      </c>
    </row>
    <row r="27" spans="1:17" ht="15.5" x14ac:dyDescent="0.35">
      <c r="C27" t="s">
        <v>50</v>
      </c>
      <c r="D27" s="3">
        <f>IFERROR(D4/D21,"")</f>
        <v>11.658501627160494</v>
      </c>
      <c r="E27" s="3">
        <f>IFERROR(E4/E21,"")</f>
        <v>10.679144618518519</v>
      </c>
      <c r="H27" s="3">
        <f t="shared" ref="H27:Q27" si="20">IFERROR(H4/H21,"")</f>
        <v>44.675292491358022</v>
      </c>
      <c r="I27" s="3">
        <f t="shared" si="20"/>
        <v>73.614583251851855</v>
      </c>
      <c r="J27" s="3">
        <f t="shared" si="20"/>
        <v>108.56883082345679</v>
      </c>
      <c r="K27" s="3">
        <f t="shared" si="20"/>
        <v>97.787715134567904</v>
      </c>
      <c r="L27" s="3">
        <f t="shared" si="20"/>
        <v>72.884565976543215</v>
      </c>
      <c r="M27" s="3">
        <f t="shared" si="20"/>
        <v>55.830035818518517</v>
      </c>
      <c r="N27" s="3" t="str">
        <f t="shared" si="20"/>
        <v/>
      </c>
      <c r="O27" s="3" t="str">
        <f t="shared" si="20"/>
        <v/>
      </c>
      <c r="P27" s="3" t="str">
        <f t="shared" si="20"/>
        <v/>
      </c>
      <c r="Q27" s="3" t="str">
        <f t="shared" si="20"/>
        <v/>
      </c>
    </row>
    <row r="28" spans="1:17" ht="15.5" x14ac:dyDescent="0.35">
      <c r="C28" t="s">
        <v>51</v>
      </c>
      <c r="D28" s="4">
        <f>IFERROR(_xlfn.RRI(5,I27,D27),"")</f>
        <v>-0.30827133037246102</v>
      </c>
      <c r="E28" s="4">
        <f>IFERROR(_xlfn.RRI(5,J27,E27),"")</f>
        <v>-0.37112220376825766</v>
      </c>
      <c r="H28" s="4">
        <f t="shared" ref="H28:Q28" si="21">IFERROR(_xlfn.RRI(5,M27,H27),"")</f>
        <v>-4.3599268502853783E-2</v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ht="15.5" x14ac:dyDescent="0.35">
      <c r="C29" t="s">
        <v>52</v>
      </c>
      <c r="H29" s="4">
        <f t="shared" ref="H29:Q29" si="22">IFERROR(((H25-I25)/I25)*100%,"")</f>
        <v>-0.82758620689655171</v>
      </c>
      <c r="I29" s="4">
        <f t="shared" si="22"/>
        <v>-26.777777777777775</v>
      </c>
      <c r="J29" s="4">
        <f t="shared" si="22"/>
        <v>-0.6</v>
      </c>
      <c r="K29" s="4">
        <f t="shared" si="22"/>
        <v>-0.6484375</v>
      </c>
      <c r="L29" s="4">
        <f t="shared" si="22"/>
        <v>0.93939393939393934</v>
      </c>
      <c r="M29" s="4">
        <f t="shared" si="22"/>
        <v>-0.99999536715831883</v>
      </c>
      <c r="N29" s="4">
        <f t="shared" si="22"/>
        <v>-0.96896334003366213</v>
      </c>
      <c r="O29" s="4" t="str">
        <f t="shared" si="22"/>
        <v/>
      </c>
      <c r="P29" s="4" t="str">
        <f t="shared" si="22"/>
        <v/>
      </c>
      <c r="Q29" s="4" t="str">
        <f t="shared" si="22"/>
        <v/>
      </c>
    </row>
    <row r="30" spans="1:17" ht="15.5" x14ac:dyDescent="0.35">
      <c r="C30" t="s">
        <v>53</v>
      </c>
      <c r="H30" s="4">
        <f t="shared" ref="H30:Q30" si="23">IFERROR(((H27-I27)/I27)*100%,"")</f>
        <v>-0.39311899194601274</v>
      </c>
      <c r="I30" s="4">
        <f t="shared" si="23"/>
        <v>-0.32195472039708944</v>
      </c>
      <c r="J30" s="4">
        <f t="shared" si="23"/>
        <v>0.11025020549925672</v>
      </c>
      <c r="K30" s="4">
        <f t="shared" si="23"/>
        <v>0.34167932297270437</v>
      </c>
      <c r="L30" s="4">
        <f t="shared" si="23"/>
        <v>0.30547231267166414</v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  <c r="P30" s="4" t="str">
        <f t="shared" si="23"/>
        <v/>
      </c>
      <c r="Q30" s="4" t="str">
        <f t="shared" si="23"/>
        <v/>
      </c>
    </row>
    <row r="32" spans="1:17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68.12</v>
      </c>
      <c r="E32" s="3">
        <f>IFERROR(INDEX(E51:E500,MATCH($A$32,$C$51:$C$500,0)),"")</f>
        <v>69.11</v>
      </c>
      <c r="H32" s="3">
        <f>IFERROR(INDEX(D32:G32,COUNT(D32:G32)),"")</f>
        <v>69.11</v>
      </c>
      <c r="I32" s="3">
        <f t="shared" ref="I32:Q32" si="24">IFERROR(INDEX(I51:I500,MATCH($C$32,$C$51:$C$500,0)),"")</f>
        <v>69.91</v>
      </c>
      <c r="J32" s="3">
        <f t="shared" si="24"/>
        <v>74.489999999999995</v>
      </c>
      <c r="K32" s="3">
        <f t="shared" si="24"/>
        <v>74.319999999999993</v>
      </c>
      <c r="L32" s="3">
        <f t="shared" si="24"/>
        <v>73.8</v>
      </c>
      <c r="M32" s="3">
        <f t="shared" si="24"/>
        <v>72.52</v>
      </c>
      <c r="N32" s="3">
        <f t="shared" si="24"/>
        <v>1866532.6</v>
      </c>
      <c r="O32" s="3">
        <f t="shared" si="24"/>
        <v>10437738.890000001</v>
      </c>
      <c r="P32" s="3">
        <f t="shared" si="24"/>
        <v>5845666.3300000001</v>
      </c>
      <c r="Q32" s="3">
        <f t="shared" si="24"/>
        <v>0</v>
      </c>
    </row>
    <row r="33" spans="1:17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1.5</v>
      </c>
      <c r="E33" s="3">
        <f>IFERROR(INDEX(E51:E500,MATCH($A$33,$C$51:$C$500,0)),"")</f>
        <v>2.1800000000000002</v>
      </c>
      <c r="H33" s="3">
        <f>IFERROR(INDEX(D33:G33,COUNT(D33:G33)),"")</f>
        <v>2.1800000000000002</v>
      </c>
      <c r="I33" s="3">
        <f t="shared" ref="I33:Q33" si="25">IFERROR(INDEX(I51:I500,MATCH($C$33,$C$51:$C$500,0)),"")</f>
        <v>1.54</v>
      </c>
      <c r="J33" s="3">
        <f t="shared" si="25"/>
        <v>1.05</v>
      </c>
      <c r="K33" s="3">
        <f t="shared" si="25"/>
        <v>1.04</v>
      </c>
      <c r="L33" s="3">
        <f t="shared" si="25"/>
        <v>1.37</v>
      </c>
      <c r="M33" s="3">
        <f t="shared" si="25"/>
        <v>3.09</v>
      </c>
      <c r="N33" s="3">
        <f t="shared" si="25"/>
        <v>0</v>
      </c>
      <c r="O33" s="3">
        <f t="shared" si="25"/>
        <v>0</v>
      </c>
      <c r="P33" s="3">
        <f t="shared" si="25"/>
        <v>0</v>
      </c>
      <c r="Q33" s="3">
        <f t="shared" si="25"/>
        <v>0</v>
      </c>
    </row>
    <row r="34" spans="1:17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-102</v>
      </c>
      <c r="E34" s="3">
        <f>IFERROR(INDEX(E51:E500,MATCH($A$34,$C$51:$C$500,0)),"")</f>
        <v>-188.75</v>
      </c>
      <c r="H34" s="3">
        <f>IFERROR(INDEX(D34:G34,COUNT(D34:G34)),"")</f>
        <v>-188.75</v>
      </c>
      <c r="I34" s="3">
        <f t="shared" ref="I34:Q34" si="26">IFERROR(INDEX(I51:I500,MATCH($C$34,$C$51:$C$500,0)),"")</f>
        <v>-23.28</v>
      </c>
      <c r="J34" s="3">
        <f t="shared" si="26"/>
        <v>433.33</v>
      </c>
      <c r="K34" s="3">
        <f t="shared" si="26"/>
        <v>171.11</v>
      </c>
      <c r="L34" s="3">
        <f t="shared" si="26"/>
        <v>78.91</v>
      </c>
      <c r="M34" s="3">
        <f t="shared" si="26"/>
        <v>339.39</v>
      </c>
      <c r="N34" s="3">
        <f t="shared" si="26"/>
        <v>0</v>
      </c>
      <c r="O34" s="3">
        <f t="shared" si="26"/>
        <v>0</v>
      </c>
      <c r="P34" s="3">
        <f t="shared" si="26"/>
        <v>0</v>
      </c>
      <c r="Q34" s="3">
        <f t="shared" si="26"/>
        <v>0</v>
      </c>
    </row>
    <row r="35" spans="1:17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8.7200000000000006</v>
      </c>
      <c r="E35" s="3">
        <f>IFERROR(INDEX(E51:E500,MATCH($A$35,$C$51:$C$500,0)),"")</f>
        <v>14.09</v>
      </c>
      <c r="H35" s="3">
        <f>IFERROR(INDEX(D35:G35,COUNT(D35:G35)),"")</f>
        <v>14.09</v>
      </c>
      <c r="I35" s="3">
        <f t="shared" ref="I35:Q35" si="27">IFERROR(INDEX(I51:I500,MATCH($C$35,$C$51:$C$500,0)),"")</f>
        <v>1.46</v>
      </c>
      <c r="J35" s="3">
        <f t="shared" si="27"/>
        <v>0.72</v>
      </c>
      <c r="K35" s="3">
        <f t="shared" si="27"/>
        <v>0.78</v>
      </c>
      <c r="L35" s="3">
        <f t="shared" si="27"/>
        <v>1.38</v>
      </c>
      <c r="M35" s="3">
        <f t="shared" si="27"/>
        <v>4</v>
      </c>
      <c r="N35" s="3">
        <f t="shared" si="27"/>
        <v>0</v>
      </c>
      <c r="O35" s="3">
        <f t="shared" si="27"/>
        <v>0</v>
      </c>
      <c r="P35" s="3">
        <f t="shared" si="27"/>
        <v>0</v>
      </c>
      <c r="Q35" s="3">
        <f t="shared" si="27"/>
        <v>0</v>
      </c>
    </row>
    <row r="36" spans="1:17" ht="15.5" x14ac:dyDescent="0.35">
      <c r="B36" t="s">
        <v>66</v>
      </c>
      <c r="C36" t="s">
        <v>67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Q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</row>
    <row r="37" spans="1:17" ht="15.5" x14ac:dyDescent="0.35">
      <c r="B37" t="s">
        <v>68</v>
      </c>
      <c r="C37" t="s">
        <v>69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Q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</row>
    <row r="50" spans="2:17" ht="15.5" x14ac:dyDescent="0.35">
      <c r="D50" t="s">
        <v>70</v>
      </c>
      <c r="E50" t="s">
        <v>243</v>
      </c>
      <c r="F50" t="s">
        <v>71</v>
      </c>
      <c r="G50" t="s">
        <v>244</v>
      </c>
      <c r="H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311</v>
      </c>
    </row>
    <row r="51" spans="2:17" ht="15.5" x14ac:dyDescent="0.35">
      <c r="B51" t="s">
        <v>75</v>
      </c>
      <c r="C51" t="s">
        <v>6</v>
      </c>
      <c r="D51" s="5">
        <v>9443386318</v>
      </c>
      <c r="E51" s="5">
        <v>8650107141</v>
      </c>
      <c r="F51" s="5">
        <v>9579606820</v>
      </c>
      <c r="G51" s="5">
        <v>7702464594</v>
      </c>
      <c r="I51" s="5">
        <v>59627812434</v>
      </c>
      <c r="J51" s="5">
        <v>87940752967</v>
      </c>
      <c r="K51" s="5">
        <v>79208049259</v>
      </c>
      <c r="L51" s="5">
        <v>59036498441</v>
      </c>
      <c r="M51" s="5">
        <v>45222329013</v>
      </c>
      <c r="N51" s="5">
        <v>40537649962</v>
      </c>
      <c r="O51" s="5">
        <v>35561268472</v>
      </c>
    </row>
    <row r="52" spans="2:17" ht="15.5" x14ac:dyDescent="0.35">
      <c r="C52" t="s">
        <v>76</v>
      </c>
      <c r="D52" s="5">
        <v>-7756643464</v>
      </c>
      <c r="E52" s="5">
        <v>-6488486788</v>
      </c>
      <c r="F52" s="5">
        <v>-7476034086</v>
      </c>
      <c r="G52" s="5">
        <v>-7999911394</v>
      </c>
      <c r="I52" s="5">
        <v>-51482804442</v>
      </c>
      <c r="J52" s="5">
        <v>-75784426082</v>
      </c>
      <c r="K52" s="5">
        <v>-67445052959</v>
      </c>
      <c r="L52" s="5">
        <v>-47200257487</v>
      </c>
      <c r="M52" s="5">
        <v>-35582479908</v>
      </c>
      <c r="N52" s="5">
        <v>-31022801486</v>
      </c>
      <c r="O52" s="5">
        <v>-26298935222</v>
      </c>
    </row>
    <row r="53" spans="2:17" ht="15.5" x14ac:dyDescent="0.35">
      <c r="C53" t="s">
        <v>77</v>
      </c>
      <c r="D53" s="5">
        <v>1686742854</v>
      </c>
      <c r="E53" s="5">
        <v>2161620353</v>
      </c>
      <c r="F53" s="5">
        <v>2103572734</v>
      </c>
      <c r="G53" s="5">
        <v>-297446800</v>
      </c>
      <c r="I53" s="5">
        <v>8145007992</v>
      </c>
      <c r="J53" s="5">
        <v>12156326885</v>
      </c>
      <c r="K53" s="5">
        <v>11762996300</v>
      </c>
      <c r="L53" s="5">
        <v>11836240954</v>
      </c>
      <c r="M53" s="5">
        <v>9639849105</v>
      </c>
      <c r="N53" s="5">
        <v>9514848476</v>
      </c>
      <c r="O53" s="5">
        <v>9262333250</v>
      </c>
    </row>
    <row r="54" spans="2:17" ht="15.5" x14ac:dyDescent="0.35">
      <c r="C54" t="s">
        <v>78</v>
      </c>
      <c r="D54" s="5">
        <v>-2313756345</v>
      </c>
      <c r="E54" s="5">
        <v>-2512727631</v>
      </c>
      <c r="F54" s="5">
        <v>-2679420912</v>
      </c>
      <c r="G54" s="5">
        <v>-2283823330</v>
      </c>
      <c r="I54" s="5">
        <v>-10281867405</v>
      </c>
      <c r="J54" s="5">
        <v>-11129454529</v>
      </c>
      <c r="K54" s="5">
        <v>-10583991342</v>
      </c>
      <c r="L54" s="5">
        <v>-10375068949</v>
      </c>
      <c r="M54" s="5">
        <v>-8860922142</v>
      </c>
      <c r="N54" s="5">
        <v>-7089386250</v>
      </c>
      <c r="O54" s="5">
        <v>-5116797747</v>
      </c>
    </row>
    <row r="55" spans="2:17" ht="15.5" x14ac:dyDescent="0.35">
      <c r="C55" t="s">
        <v>246</v>
      </c>
      <c r="E55" s="5">
        <v>-2512727631</v>
      </c>
      <c r="K55" s="5">
        <v>-10583991342</v>
      </c>
      <c r="L55" s="5">
        <v>-10375068949</v>
      </c>
      <c r="M55" s="5">
        <v>-8860922142</v>
      </c>
      <c r="N55" s="5">
        <v>-7089386250</v>
      </c>
      <c r="O55" s="5">
        <v>-5116797747</v>
      </c>
    </row>
    <row r="56" spans="2:17" ht="15.5" x14ac:dyDescent="0.35">
      <c r="C56" t="s">
        <v>80</v>
      </c>
      <c r="D56" s="5">
        <v>-627013491</v>
      </c>
      <c r="E56" s="5">
        <v>-351107278</v>
      </c>
      <c r="F56" s="5">
        <v>-575848178</v>
      </c>
      <c r="G56" s="5">
        <v>-2581270130</v>
      </c>
      <c r="I56" s="5">
        <v>-2136859413</v>
      </c>
      <c r="J56" s="5">
        <v>1026872356</v>
      </c>
      <c r="K56" s="5">
        <v>1179004958</v>
      </c>
      <c r="L56" s="5">
        <v>1461172005</v>
      </c>
      <c r="M56" s="5">
        <v>778926963</v>
      </c>
      <c r="N56" s="5">
        <v>2425462226</v>
      </c>
      <c r="O56" s="5">
        <v>4145535503</v>
      </c>
    </row>
    <row r="57" spans="2:17" ht="15.5" x14ac:dyDescent="0.35">
      <c r="C57" t="s">
        <v>81</v>
      </c>
      <c r="D57" s="5">
        <v>-177670156</v>
      </c>
      <c r="E57" s="5">
        <v>-293577517</v>
      </c>
      <c r="F57" s="5">
        <v>-303189855</v>
      </c>
      <c r="G57" s="5">
        <v>-294284157</v>
      </c>
      <c r="I57" s="5">
        <v>-1607569814</v>
      </c>
      <c r="J57" s="5">
        <v>-876740611</v>
      </c>
      <c r="K57" s="5">
        <v>-371755279</v>
      </c>
      <c r="L57" s="5">
        <v>-61590547</v>
      </c>
      <c r="M57" s="5">
        <v>-3915285</v>
      </c>
      <c r="N57" s="5">
        <v>-1030511119</v>
      </c>
      <c r="O57" s="5">
        <v>-749148061</v>
      </c>
    </row>
    <row r="58" spans="2:17" ht="15.5" x14ac:dyDescent="0.35">
      <c r="C58" t="s">
        <v>83</v>
      </c>
    </row>
    <row r="59" spans="2:17" ht="15.5" x14ac:dyDescent="0.35">
      <c r="C59" t="s">
        <v>84</v>
      </c>
      <c r="D59" s="5">
        <v>-177670156</v>
      </c>
      <c r="E59" s="5">
        <v>-293577517</v>
      </c>
      <c r="F59" s="5">
        <v>-303189855</v>
      </c>
      <c r="G59" s="5">
        <v>-294284157</v>
      </c>
      <c r="I59" s="5">
        <v>-1607569814</v>
      </c>
      <c r="J59" s="5">
        <v>-876740611</v>
      </c>
      <c r="K59" s="5">
        <v>-371755279</v>
      </c>
      <c r="L59" s="5">
        <v>-61590547</v>
      </c>
      <c r="M59" s="5">
        <v>-3915285</v>
      </c>
      <c r="N59" s="5">
        <v>-1030511119</v>
      </c>
      <c r="O59" s="5">
        <v>-749148061</v>
      </c>
    </row>
    <row r="60" spans="2:17" ht="15.5" x14ac:dyDescent="0.35">
      <c r="C60" t="s">
        <v>29</v>
      </c>
      <c r="D60" s="5">
        <v>-804683647</v>
      </c>
      <c r="E60" s="5">
        <v>-644684795</v>
      </c>
      <c r="F60" s="5">
        <v>-879038033</v>
      </c>
      <c r="G60" s="5">
        <v>-2875554287</v>
      </c>
      <c r="I60" s="5">
        <v>-3744429227</v>
      </c>
      <c r="J60" s="5">
        <v>150131745</v>
      </c>
      <c r="K60" s="5">
        <v>807249679</v>
      </c>
      <c r="L60" s="5">
        <v>1399581458</v>
      </c>
      <c r="M60" s="5">
        <v>775011678</v>
      </c>
      <c r="N60" s="5">
        <v>1394951107</v>
      </c>
      <c r="O60" s="5">
        <v>3396387442</v>
      </c>
    </row>
    <row r="61" spans="2:17" ht="15.5" x14ac:dyDescent="0.35">
      <c r="C61" t="s">
        <v>28</v>
      </c>
      <c r="F61" s="5">
        <v>-2286393</v>
      </c>
      <c r="I61" s="5">
        <v>-2286393</v>
      </c>
      <c r="J61" s="5">
        <v>-2940998</v>
      </c>
      <c r="K61" s="5">
        <v>-445129261</v>
      </c>
      <c r="L61" s="5">
        <v>-367430080</v>
      </c>
      <c r="M61" s="5">
        <v>-242346005</v>
      </c>
      <c r="N61" s="5">
        <v>-345012355</v>
      </c>
      <c r="O61" s="5">
        <v>-825935283</v>
      </c>
    </row>
    <row r="62" spans="2:17" ht="15.5" x14ac:dyDescent="0.35">
      <c r="C62" t="s">
        <v>85</v>
      </c>
      <c r="K62" s="5">
        <v>-440674740</v>
      </c>
      <c r="L62" s="5">
        <v>-369504945</v>
      </c>
      <c r="M62" s="5">
        <v>-242355304</v>
      </c>
      <c r="N62" s="5">
        <v>-388600968</v>
      </c>
      <c r="O62" s="5">
        <v>-847949002</v>
      </c>
    </row>
    <row r="63" spans="2:17" ht="15.5" x14ac:dyDescent="0.35">
      <c r="C63" t="s">
        <v>87</v>
      </c>
      <c r="F63" s="5">
        <v>-2286393</v>
      </c>
      <c r="I63" s="5">
        <v>-2286393</v>
      </c>
      <c r="J63" s="5">
        <v>-2940998</v>
      </c>
      <c r="K63" s="5">
        <v>-4454521</v>
      </c>
      <c r="L63" s="5">
        <v>2074865</v>
      </c>
      <c r="M63" s="5">
        <v>9299</v>
      </c>
      <c r="N63" s="5">
        <v>43588613</v>
      </c>
      <c r="O63" s="5">
        <v>22013719</v>
      </c>
    </row>
    <row r="64" spans="2:17" ht="15.5" x14ac:dyDescent="0.35">
      <c r="C64" t="s">
        <v>519</v>
      </c>
    </row>
    <row r="65" spans="2:16" ht="15.5" x14ac:dyDescent="0.35">
      <c r="C65" t="s">
        <v>88</v>
      </c>
      <c r="F65" s="5">
        <v>-2286393</v>
      </c>
      <c r="I65" s="5">
        <v>-2286393</v>
      </c>
      <c r="J65" s="5">
        <v>-2940998</v>
      </c>
      <c r="K65" s="5">
        <v>-445129261</v>
      </c>
      <c r="L65" s="5">
        <v>-367430080</v>
      </c>
      <c r="M65" s="5">
        <v>-242346005</v>
      </c>
      <c r="N65" s="5">
        <v>-345012355</v>
      </c>
      <c r="O65" s="5">
        <v>-825935283</v>
      </c>
    </row>
    <row r="66" spans="2:16" ht="15.5" x14ac:dyDescent="0.35">
      <c r="C66" t="s">
        <v>247</v>
      </c>
      <c r="D66" s="5">
        <v>-804683647</v>
      </c>
      <c r="E66" s="5">
        <v>-644684795</v>
      </c>
      <c r="F66" s="5">
        <v>-881324426</v>
      </c>
      <c r="G66" s="5">
        <v>-2875554287</v>
      </c>
      <c r="I66" s="5">
        <v>-3746715620</v>
      </c>
      <c r="J66" s="5">
        <v>147190747</v>
      </c>
      <c r="K66" s="5">
        <v>362120418</v>
      </c>
      <c r="L66" s="5">
        <v>1032151378</v>
      </c>
      <c r="M66" s="5">
        <v>532665673</v>
      </c>
      <c r="N66" s="5">
        <v>1049938752</v>
      </c>
      <c r="O66" s="5">
        <v>2570452159</v>
      </c>
    </row>
    <row r="67" spans="2:16" ht="15.5" x14ac:dyDescent="0.35">
      <c r="C67" t="s">
        <v>248</v>
      </c>
    </row>
    <row r="68" spans="2:16" ht="15.5" x14ac:dyDescent="0.35">
      <c r="C68" t="s">
        <v>89</v>
      </c>
      <c r="D68" s="5">
        <v>-804683647</v>
      </c>
      <c r="E68" s="5">
        <v>-644684795</v>
      </c>
      <c r="F68" s="5">
        <v>-881324426</v>
      </c>
      <c r="G68" s="5">
        <v>-2875554287</v>
      </c>
      <c r="I68" s="5">
        <v>-3746715620</v>
      </c>
      <c r="J68" s="5">
        <v>147190747</v>
      </c>
      <c r="K68" s="5">
        <v>362120418</v>
      </c>
      <c r="L68" s="5">
        <v>1032151378</v>
      </c>
      <c r="M68" s="5">
        <v>532665673</v>
      </c>
      <c r="N68" s="5">
        <v>1049938752</v>
      </c>
      <c r="O68" s="5">
        <v>2570452159</v>
      </c>
    </row>
    <row r="69" spans="2:16" ht="15.5" x14ac:dyDescent="0.35">
      <c r="C69" t="s">
        <v>90</v>
      </c>
      <c r="F69" s="5">
        <v>48623350</v>
      </c>
      <c r="I69" s="5">
        <v>48623350</v>
      </c>
      <c r="J69" s="5">
        <v>-3715337</v>
      </c>
      <c r="K69" s="5">
        <v>53263067</v>
      </c>
      <c r="L69" s="5">
        <v>5387140</v>
      </c>
      <c r="M69" s="5">
        <v>20169094</v>
      </c>
      <c r="N69" s="5">
        <v>51272768</v>
      </c>
      <c r="O69" s="5">
        <v>1108473</v>
      </c>
    </row>
    <row r="70" spans="2:16" ht="15.5" x14ac:dyDescent="0.35">
      <c r="C70" t="s">
        <v>428</v>
      </c>
      <c r="F70" s="5">
        <v>48623350</v>
      </c>
      <c r="I70" s="5">
        <v>48623350</v>
      </c>
      <c r="J70" s="5">
        <v>-3715337</v>
      </c>
      <c r="K70" s="5">
        <v>53263067</v>
      </c>
      <c r="L70" s="5">
        <v>5387140</v>
      </c>
      <c r="M70" s="5">
        <v>20169094</v>
      </c>
      <c r="N70" s="5">
        <v>51272768</v>
      </c>
      <c r="O70" s="5">
        <v>1108473</v>
      </c>
    </row>
    <row r="71" spans="2:16" ht="15.5" x14ac:dyDescent="0.35">
      <c r="C71" t="s">
        <v>91</v>
      </c>
      <c r="D71" s="5">
        <v>-804683647</v>
      </c>
      <c r="E71" s="5">
        <v>-644684795</v>
      </c>
      <c r="F71" s="5">
        <v>-832701076</v>
      </c>
      <c r="G71" s="5">
        <v>-2875554287</v>
      </c>
      <c r="I71" s="5">
        <v>-3698092270</v>
      </c>
      <c r="J71" s="5">
        <v>143475410</v>
      </c>
      <c r="K71" s="5">
        <v>415383485</v>
      </c>
      <c r="L71" s="5">
        <v>1037538518</v>
      </c>
      <c r="M71" s="5">
        <v>552834767</v>
      </c>
      <c r="N71" s="5">
        <v>1101211520</v>
      </c>
      <c r="O71" s="5">
        <v>2571560632</v>
      </c>
    </row>
    <row r="72" spans="2:16" ht="15.5" x14ac:dyDescent="0.35">
      <c r="C72" t="s">
        <v>92</v>
      </c>
      <c r="D72" s="5">
        <v>-804683647</v>
      </c>
      <c r="E72" s="5">
        <v>-644684795</v>
      </c>
      <c r="F72" s="5">
        <v>-881324426</v>
      </c>
      <c r="G72" s="5">
        <v>-2875554287</v>
      </c>
      <c r="I72" s="5">
        <v>-3746715620</v>
      </c>
      <c r="J72" s="5">
        <v>147190747</v>
      </c>
      <c r="K72" s="5">
        <v>362120418</v>
      </c>
      <c r="L72" s="5">
        <v>1032151378</v>
      </c>
      <c r="M72" s="5">
        <v>532665673</v>
      </c>
      <c r="N72" s="5">
        <v>1049938752</v>
      </c>
      <c r="O72" s="5">
        <v>2570452159</v>
      </c>
    </row>
    <row r="73" spans="2:16" ht="15.5" x14ac:dyDescent="0.35">
      <c r="C73" t="s">
        <v>8</v>
      </c>
      <c r="D73" s="5">
        <v>-804683647</v>
      </c>
      <c r="E73" s="5">
        <v>-644684795</v>
      </c>
      <c r="F73" s="5">
        <v>-832701076</v>
      </c>
      <c r="G73" s="5">
        <v>-2875554287</v>
      </c>
      <c r="I73" s="5">
        <v>-3698092270</v>
      </c>
      <c r="J73" s="5">
        <v>143475410</v>
      </c>
      <c r="K73" s="5">
        <v>415383485</v>
      </c>
      <c r="L73" s="5">
        <v>1037538518</v>
      </c>
      <c r="M73" s="5">
        <v>552834767</v>
      </c>
      <c r="N73" s="5">
        <v>1101211520</v>
      </c>
      <c r="O73" s="5">
        <v>2571560632</v>
      </c>
    </row>
    <row r="74" spans="2:16" ht="15.5" x14ac:dyDescent="0.35">
      <c r="C74" t="s">
        <v>94</v>
      </c>
      <c r="D74" s="5">
        <v>-804683647</v>
      </c>
      <c r="E74" s="5">
        <v>-644684795</v>
      </c>
      <c r="F74" s="5">
        <v>-881324426</v>
      </c>
      <c r="G74" s="5">
        <v>-2875554287</v>
      </c>
      <c r="I74" s="5">
        <v>-3746715620</v>
      </c>
      <c r="J74" s="5">
        <v>147190747</v>
      </c>
      <c r="K74" s="5">
        <v>362120418</v>
      </c>
      <c r="L74" s="5">
        <v>1032151378</v>
      </c>
      <c r="M74" s="5">
        <v>532665673</v>
      </c>
      <c r="N74" s="5">
        <v>1049938752</v>
      </c>
      <c r="O74" s="5">
        <v>2570452159</v>
      </c>
    </row>
    <row r="75" spans="2:16" ht="15.5" x14ac:dyDescent="0.35">
      <c r="C75" t="s">
        <v>95</v>
      </c>
      <c r="D75" s="5">
        <v>-804683647</v>
      </c>
      <c r="E75" s="5">
        <v>-644684795</v>
      </c>
      <c r="F75" s="5">
        <v>-832701076</v>
      </c>
      <c r="G75" s="5">
        <v>-2875554287</v>
      </c>
      <c r="I75" s="5">
        <v>-3698092270</v>
      </c>
      <c r="J75" s="5">
        <v>143475410</v>
      </c>
      <c r="K75" s="5">
        <v>415383485</v>
      </c>
      <c r="L75" s="5">
        <v>1037538518</v>
      </c>
      <c r="M75" s="5">
        <v>552834767</v>
      </c>
      <c r="N75" s="5">
        <v>1101211520</v>
      </c>
      <c r="O75" s="5">
        <v>2571560632</v>
      </c>
    </row>
    <row r="76" spans="2:16" ht="15.5" x14ac:dyDescent="0.35">
      <c r="C76" t="s">
        <v>96</v>
      </c>
      <c r="D76" s="5">
        <v>-804683647</v>
      </c>
      <c r="E76" s="5">
        <v>-644684795</v>
      </c>
      <c r="F76" s="5">
        <v>-832701076</v>
      </c>
      <c r="G76" s="5">
        <v>-2875554287</v>
      </c>
      <c r="I76" s="5">
        <v>-3698092270</v>
      </c>
      <c r="J76" s="5">
        <v>143475410</v>
      </c>
      <c r="K76" s="5">
        <v>415383485</v>
      </c>
      <c r="L76" s="5">
        <v>1037538518</v>
      </c>
      <c r="M76" s="5">
        <v>552834767</v>
      </c>
      <c r="N76" s="5">
        <v>1101211520</v>
      </c>
      <c r="O76" s="5">
        <v>2571560632</v>
      </c>
    </row>
    <row r="78" spans="2:16" ht="15.5" x14ac:dyDescent="0.35">
      <c r="B78" t="s">
        <v>97</v>
      </c>
      <c r="C78" t="s">
        <v>98</v>
      </c>
    </row>
    <row r="79" spans="2:16" ht="15.5" x14ac:dyDescent="0.35">
      <c r="C79" t="s">
        <v>99</v>
      </c>
    </row>
    <row r="80" spans="2:16" ht="15.5" x14ac:dyDescent="0.35">
      <c r="C80" t="s">
        <v>20</v>
      </c>
      <c r="D80" s="5">
        <v>507050267</v>
      </c>
      <c r="E80" s="5">
        <v>43965274</v>
      </c>
      <c r="F80" s="5">
        <v>146342041</v>
      </c>
      <c r="G80" s="5">
        <v>582037053</v>
      </c>
      <c r="I80" s="5">
        <v>146342041</v>
      </c>
      <c r="J80" s="5">
        <v>328081843</v>
      </c>
      <c r="K80" s="5">
        <v>8773897414</v>
      </c>
      <c r="L80" s="5">
        <v>8528485963</v>
      </c>
      <c r="M80" s="5">
        <v>16579885769</v>
      </c>
      <c r="N80" s="5">
        <v>120300555</v>
      </c>
      <c r="O80" s="5">
        <v>527338032</v>
      </c>
      <c r="P80" s="5">
        <v>58758893</v>
      </c>
    </row>
    <row r="81" spans="3:16" ht="15.5" x14ac:dyDescent="0.35">
      <c r="C81" t="s">
        <v>100</v>
      </c>
      <c r="D81" s="5">
        <v>21936548325</v>
      </c>
      <c r="E81" s="5">
        <v>22335357571</v>
      </c>
      <c r="F81" s="5">
        <v>22059352127</v>
      </c>
      <c r="G81" s="5">
        <v>25789694585</v>
      </c>
      <c r="I81" s="5">
        <v>22059352127</v>
      </c>
      <c r="J81" s="5">
        <v>32224641886</v>
      </c>
      <c r="K81" s="5">
        <v>20371960665</v>
      </c>
      <c r="L81" s="5">
        <v>12057197696</v>
      </c>
      <c r="M81" s="5">
        <v>10611063089</v>
      </c>
      <c r="N81" s="5">
        <v>9187595054</v>
      </c>
      <c r="O81" s="5">
        <v>7184564365</v>
      </c>
      <c r="P81" s="5">
        <v>4518139025</v>
      </c>
    </row>
    <row r="82" spans="3:16" ht="15.5" x14ac:dyDescent="0.35">
      <c r="C82" t="s">
        <v>250</v>
      </c>
    </row>
    <row r="83" spans="3:16" ht="15.5" x14ac:dyDescent="0.35">
      <c r="C83" t="s">
        <v>249</v>
      </c>
      <c r="N83" s="5">
        <v>1235728771</v>
      </c>
      <c r="O83" s="5">
        <v>6220500190</v>
      </c>
      <c r="P83" s="5">
        <v>2981492875</v>
      </c>
    </row>
    <row r="84" spans="3:16" ht="15.5" x14ac:dyDescent="0.35">
      <c r="C84" t="s">
        <v>251</v>
      </c>
      <c r="D84" s="5">
        <v>21936548325</v>
      </c>
      <c r="E84" s="5">
        <v>22335357571</v>
      </c>
      <c r="F84" s="5">
        <v>22059352127</v>
      </c>
      <c r="G84" s="5">
        <v>25789694585</v>
      </c>
      <c r="I84" s="5">
        <v>22059352127</v>
      </c>
      <c r="J84" s="5">
        <v>32224641886</v>
      </c>
      <c r="K84" s="5">
        <v>20371960665</v>
      </c>
      <c r="L84" s="5">
        <v>12057197696</v>
      </c>
      <c r="M84" s="5">
        <v>10611063089</v>
      </c>
      <c r="N84" s="5">
        <v>9187595054</v>
      </c>
      <c r="O84" s="5">
        <v>7184564365</v>
      </c>
      <c r="P84" s="5">
        <v>4518139025</v>
      </c>
    </row>
    <row r="85" spans="3:16" ht="15.5" x14ac:dyDescent="0.35">
      <c r="C85" t="s">
        <v>102</v>
      </c>
      <c r="D85" s="5">
        <v>317297357</v>
      </c>
      <c r="E85" s="5">
        <v>387133557</v>
      </c>
      <c r="F85" s="5">
        <v>224441534</v>
      </c>
      <c r="G85" s="5">
        <v>237289809</v>
      </c>
      <c r="I85" s="5">
        <v>224441534</v>
      </c>
      <c r="J85" s="5">
        <v>22690000</v>
      </c>
      <c r="N85" s="5">
        <v>260289479</v>
      </c>
      <c r="O85" s="5">
        <v>976305979</v>
      </c>
      <c r="P85" s="5">
        <v>6373000</v>
      </c>
    </row>
    <row r="86" spans="3:16" ht="15.5" x14ac:dyDescent="0.35">
      <c r="C86" t="s">
        <v>252</v>
      </c>
      <c r="D86" s="5">
        <v>317297357</v>
      </c>
      <c r="E86" s="5">
        <v>387133557</v>
      </c>
      <c r="F86" s="5">
        <v>224441534</v>
      </c>
      <c r="G86" s="5">
        <v>237289809</v>
      </c>
      <c r="I86" s="5">
        <v>224441534</v>
      </c>
      <c r="J86" s="5">
        <v>22690000</v>
      </c>
      <c r="N86" s="5">
        <v>260289479</v>
      </c>
      <c r="O86" s="5">
        <v>976305979</v>
      </c>
      <c r="P86" s="5">
        <v>6373000</v>
      </c>
    </row>
    <row r="87" spans="3:16" ht="15.5" x14ac:dyDescent="0.35">
      <c r="C87" t="s">
        <v>103</v>
      </c>
      <c r="D87" s="5">
        <v>21198449575</v>
      </c>
      <c r="E87" s="5">
        <v>20985208093</v>
      </c>
      <c r="F87" s="5">
        <v>21924297711</v>
      </c>
      <c r="G87" s="5">
        <v>20442557420</v>
      </c>
      <c r="I87" s="5">
        <v>21924297711</v>
      </c>
      <c r="J87" s="5">
        <v>16224741757</v>
      </c>
      <c r="K87" s="5">
        <v>18118296363</v>
      </c>
      <c r="L87" s="5">
        <v>23618040725</v>
      </c>
      <c r="M87" s="5">
        <v>13134194185</v>
      </c>
      <c r="N87" s="5">
        <v>6787733246</v>
      </c>
      <c r="O87" s="5">
        <v>4488753851</v>
      </c>
      <c r="P87" s="5">
        <v>4836652897</v>
      </c>
    </row>
    <row r="88" spans="3:16" ht="15.5" x14ac:dyDescent="0.35">
      <c r="C88" t="s">
        <v>83</v>
      </c>
      <c r="D88" s="5">
        <v>186850162</v>
      </c>
      <c r="E88" s="5">
        <v>186850162</v>
      </c>
      <c r="F88" s="5">
        <v>186850162</v>
      </c>
      <c r="G88" s="5">
        <v>138226812</v>
      </c>
      <c r="I88" s="5">
        <v>186850162</v>
      </c>
      <c r="J88" s="5">
        <v>138226812</v>
      </c>
      <c r="K88" s="5">
        <v>141942149</v>
      </c>
      <c r="L88" s="5">
        <v>88679082</v>
      </c>
      <c r="M88" s="5">
        <v>83291942</v>
      </c>
      <c r="N88" s="5">
        <v>63122848</v>
      </c>
      <c r="O88" s="5">
        <v>11850080</v>
      </c>
      <c r="P88" s="5">
        <v>10741607</v>
      </c>
    </row>
    <row r="89" spans="3:16" ht="15.5" x14ac:dyDescent="0.35">
      <c r="C89" t="s">
        <v>104</v>
      </c>
      <c r="D89" s="5">
        <v>46718894550</v>
      </c>
      <c r="E89" s="5">
        <v>46922865621</v>
      </c>
      <c r="F89" s="5">
        <v>47519134539</v>
      </c>
      <c r="G89" s="5">
        <v>50951381532</v>
      </c>
      <c r="I89" s="5">
        <v>47519134539</v>
      </c>
      <c r="J89" s="5">
        <v>62147651929</v>
      </c>
      <c r="K89" s="5">
        <v>50361948253</v>
      </c>
      <c r="L89" s="5">
        <v>46101864870</v>
      </c>
      <c r="M89" s="5">
        <v>43069219765</v>
      </c>
      <c r="N89" s="5">
        <v>16407858732</v>
      </c>
      <c r="O89" s="5">
        <v>13850466334</v>
      </c>
      <c r="P89" s="5">
        <v>9428193895</v>
      </c>
    </row>
    <row r="90" spans="3:16" ht="15.5" x14ac:dyDescent="0.35">
      <c r="C90" t="s">
        <v>105</v>
      </c>
    </row>
    <row r="91" spans="3:16" ht="15.5" x14ac:dyDescent="0.35">
      <c r="C91" t="s">
        <v>109</v>
      </c>
      <c r="D91" s="5">
        <v>77248160</v>
      </c>
      <c r="E91" s="5">
        <v>77248159</v>
      </c>
      <c r="F91" s="5">
        <v>77248160</v>
      </c>
      <c r="G91" s="5">
        <v>70766408</v>
      </c>
      <c r="I91" s="5">
        <v>77248160</v>
      </c>
      <c r="J91" s="5">
        <v>70766408</v>
      </c>
      <c r="K91" s="5">
        <v>74377385</v>
      </c>
      <c r="L91" s="5">
        <v>69227091</v>
      </c>
      <c r="M91" s="5">
        <v>68671676</v>
      </c>
      <c r="N91" s="5">
        <v>71160411</v>
      </c>
      <c r="O91" s="5">
        <v>41425651</v>
      </c>
      <c r="P91" s="5">
        <v>19781423</v>
      </c>
    </row>
    <row r="92" spans="3:16" ht="15.5" x14ac:dyDescent="0.35">
      <c r="C92" t="s">
        <v>107</v>
      </c>
      <c r="D92" s="5">
        <v>19496386538</v>
      </c>
      <c r="E92" s="5">
        <v>19825987908</v>
      </c>
      <c r="F92" s="5">
        <v>20156627989</v>
      </c>
      <c r="G92" s="5">
        <v>20485825974</v>
      </c>
      <c r="I92" s="5">
        <v>20156627989</v>
      </c>
      <c r="J92" s="5">
        <v>21099461984</v>
      </c>
      <c r="K92" s="5">
        <v>23144058997</v>
      </c>
      <c r="L92" s="5">
        <v>23366671395</v>
      </c>
      <c r="M92" s="5">
        <v>23093216430</v>
      </c>
      <c r="N92" s="5">
        <v>4884648742</v>
      </c>
      <c r="O92" s="5">
        <v>4493361559</v>
      </c>
      <c r="P92" s="5">
        <v>1199352834</v>
      </c>
    </row>
    <row r="93" spans="3:16" ht="15.5" x14ac:dyDescent="0.35">
      <c r="C93" t="s">
        <v>110</v>
      </c>
      <c r="D93" s="5">
        <v>19964165437</v>
      </c>
      <c r="E93" s="5">
        <v>20311791302</v>
      </c>
      <c r="F93" s="5">
        <v>20660455880</v>
      </c>
      <c r="G93" s="5">
        <v>21001196609</v>
      </c>
      <c r="I93" s="5">
        <v>20660455880</v>
      </c>
      <c r="J93" s="5">
        <v>21668906107</v>
      </c>
      <c r="K93" s="5">
        <v>23789212081</v>
      </c>
      <c r="L93" s="5">
        <v>24118398486</v>
      </c>
      <c r="M93" s="5">
        <v>24691888106</v>
      </c>
      <c r="N93" s="5">
        <v>5273309153</v>
      </c>
      <c r="O93" s="5">
        <v>4534787210</v>
      </c>
      <c r="P93" s="5">
        <v>1219134257</v>
      </c>
    </row>
    <row r="94" spans="3:16" ht="15.5" x14ac:dyDescent="0.35">
      <c r="C94" t="s">
        <v>111</v>
      </c>
      <c r="D94" s="5">
        <v>66683059987</v>
      </c>
      <c r="E94" s="5">
        <v>67234656923</v>
      </c>
      <c r="F94" s="5">
        <v>68179590419</v>
      </c>
      <c r="G94" s="5">
        <v>71952578141</v>
      </c>
      <c r="I94" s="5">
        <v>68179590419</v>
      </c>
      <c r="J94" s="5">
        <v>83816558036</v>
      </c>
      <c r="K94" s="5">
        <v>74151160334</v>
      </c>
      <c r="L94" s="5">
        <v>70220263356</v>
      </c>
      <c r="M94" s="5">
        <v>67761107871</v>
      </c>
      <c r="N94" s="5">
        <v>21681167885</v>
      </c>
      <c r="O94" s="5">
        <v>18385253544</v>
      </c>
      <c r="P94" s="5">
        <v>10647328152</v>
      </c>
    </row>
    <row r="95" spans="3:16" ht="15.5" x14ac:dyDescent="0.35">
      <c r="C95" t="s">
        <v>112</v>
      </c>
    </row>
    <row r="96" spans="3:16" ht="15.5" x14ac:dyDescent="0.35">
      <c r="C96" t="s">
        <v>113</v>
      </c>
    </row>
    <row r="97" spans="3:16" ht="15.5" x14ac:dyDescent="0.35">
      <c r="C97" t="s">
        <v>114</v>
      </c>
      <c r="D97" s="5">
        <v>11607347725</v>
      </c>
      <c r="E97" s="5">
        <v>11331277680</v>
      </c>
      <c r="F97" s="5">
        <v>11608543049</v>
      </c>
      <c r="G97" s="5">
        <v>14496383849</v>
      </c>
      <c r="I97" s="5">
        <v>11608543049</v>
      </c>
      <c r="J97" s="5">
        <v>23594566995</v>
      </c>
      <c r="K97" s="5">
        <v>13201947689</v>
      </c>
      <c r="L97" s="5">
        <v>9033429909</v>
      </c>
      <c r="M97" s="5">
        <v>6895481971</v>
      </c>
      <c r="N97" s="5">
        <v>4943021492</v>
      </c>
      <c r="O97" s="5">
        <v>4600462273</v>
      </c>
      <c r="P97" s="5">
        <v>3251213512</v>
      </c>
    </row>
    <row r="98" spans="3:16" ht="15.5" x14ac:dyDescent="0.35">
      <c r="C98" t="s">
        <v>119</v>
      </c>
      <c r="D98" s="5">
        <v>7938142152</v>
      </c>
      <c r="E98" s="5">
        <v>6927242754</v>
      </c>
      <c r="F98" s="5">
        <v>5702523272</v>
      </c>
      <c r="G98" s="5">
        <v>11811309763</v>
      </c>
      <c r="I98" s="5">
        <v>5702523272</v>
      </c>
      <c r="J98" s="5">
        <v>20740374154</v>
      </c>
      <c r="K98" s="5">
        <v>9562563242</v>
      </c>
      <c r="L98" s="5">
        <v>4609218825</v>
      </c>
      <c r="M98" s="5">
        <v>1200000000</v>
      </c>
      <c r="N98" s="5">
        <v>479019204</v>
      </c>
      <c r="O98" s="5">
        <v>338579252</v>
      </c>
    </row>
    <row r="99" spans="3:16" ht="15.5" x14ac:dyDescent="0.35">
      <c r="C99" t="s">
        <v>115</v>
      </c>
    </row>
    <row r="100" spans="3:16" ht="15.5" x14ac:dyDescent="0.35">
      <c r="C100" t="s">
        <v>253</v>
      </c>
      <c r="D100" s="5">
        <v>2895277990</v>
      </c>
      <c r="E100" s="5">
        <v>3654282896</v>
      </c>
      <c r="F100" s="5">
        <v>4862386832</v>
      </c>
      <c r="G100" s="5">
        <v>1567570765</v>
      </c>
      <c r="I100" s="5">
        <v>4862386832</v>
      </c>
      <c r="J100" s="5">
        <v>1093155370</v>
      </c>
      <c r="K100" s="5">
        <v>1210723830</v>
      </c>
      <c r="L100" s="5">
        <v>2226756235</v>
      </c>
      <c r="M100" s="5">
        <v>2616681421</v>
      </c>
      <c r="N100" s="5">
        <v>2153704419</v>
      </c>
      <c r="O100" s="5">
        <v>2435903000</v>
      </c>
      <c r="P100" s="5">
        <v>2435846050</v>
      </c>
    </row>
    <row r="101" spans="3:16" ht="15.5" x14ac:dyDescent="0.35">
      <c r="C101" t="s">
        <v>118</v>
      </c>
    </row>
    <row r="102" spans="3:16" ht="15.5" x14ac:dyDescent="0.35">
      <c r="C102" t="s">
        <v>254</v>
      </c>
      <c r="N102" s="5">
        <v>1235728771</v>
      </c>
      <c r="O102" s="5">
        <v>6220500190</v>
      </c>
      <c r="P102" s="5">
        <v>2981492875</v>
      </c>
    </row>
    <row r="103" spans="3:16" ht="15.5" x14ac:dyDescent="0.35">
      <c r="C103" t="s">
        <v>116</v>
      </c>
      <c r="D103" s="5">
        <v>15572995</v>
      </c>
      <c r="E103" s="5">
        <v>30527020</v>
      </c>
      <c r="F103" s="5">
        <v>16407812</v>
      </c>
      <c r="I103" s="5">
        <v>16407812</v>
      </c>
      <c r="J103" s="5">
        <v>25935795</v>
      </c>
      <c r="K103" s="5">
        <v>23771049</v>
      </c>
      <c r="L103" s="5">
        <v>34714073</v>
      </c>
      <c r="M103" s="5">
        <v>31569268</v>
      </c>
      <c r="N103" s="5">
        <v>32035031</v>
      </c>
      <c r="O103" s="5">
        <v>6249823</v>
      </c>
      <c r="P103" s="5">
        <v>86081103</v>
      </c>
    </row>
    <row r="104" spans="3:16" ht="15.5" x14ac:dyDescent="0.35">
      <c r="C104" t="s">
        <v>117</v>
      </c>
      <c r="D104" s="5">
        <v>266421255</v>
      </c>
      <c r="E104" s="5">
        <v>626639963</v>
      </c>
      <c r="F104" s="5">
        <v>934640085</v>
      </c>
      <c r="G104" s="5">
        <v>884479064</v>
      </c>
      <c r="I104" s="5">
        <v>934640085</v>
      </c>
      <c r="J104" s="5">
        <v>1245828404</v>
      </c>
      <c r="K104" s="5">
        <v>1701492175</v>
      </c>
      <c r="L104" s="5">
        <v>1287078776</v>
      </c>
      <c r="M104" s="5">
        <v>1691687876</v>
      </c>
      <c r="N104" s="5">
        <v>1203312160</v>
      </c>
      <c r="O104" s="5">
        <v>871481642</v>
      </c>
      <c r="P104" s="5">
        <v>362176611</v>
      </c>
    </row>
    <row r="105" spans="3:16" ht="15.5" x14ac:dyDescent="0.35">
      <c r="C105" t="s">
        <v>120</v>
      </c>
    </row>
    <row r="106" spans="3:16" ht="15.5" x14ac:dyDescent="0.35">
      <c r="C106" t="s">
        <v>256</v>
      </c>
      <c r="D106" s="5">
        <v>30644445</v>
      </c>
      <c r="E106" s="5">
        <v>53627779</v>
      </c>
      <c r="F106" s="5">
        <v>76611111</v>
      </c>
      <c r="G106" s="5">
        <v>99594445</v>
      </c>
      <c r="I106" s="5">
        <v>76611111</v>
      </c>
      <c r="K106" s="5">
        <v>351881192</v>
      </c>
      <c r="L106" s="5">
        <v>924204400</v>
      </c>
      <c r="M106" s="5">
        <v>1070559984</v>
      </c>
      <c r="N106" s="5">
        <v>1069034765</v>
      </c>
      <c r="O106" s="5">
        <v>886615500</v>
      </c>
      <c r="P106" s="5">
        <v>105275500</v>
      </c>
    </row>
    <row r="107" spans="3:16" ht="15.5" x14ac:dyDescent="0.35">
      <c r="C107" t="s">
        <v>520</v>
      </c>
      <c r="K107" s="5">
        <v>535229352</v>
      </c>
      <c r="L107" s="5">
        <v>592500000</v>
      </c>
      <c r="M107" s="5">
        <v>1165000000</v>
      </c>
      <c r="N107" s="5">
        <v>130000000</v>
      </c>
    </row>
    <row r="108" spans="3:16" ht="15.5" x14ac:dyDescent="0.35">
      <c r="C108" t="s">
        <v>313</v>
      </c>
      <c r="N108" s="5">
        <v>454825551</v>
      </c>
      <c r="O108" s="5">
        <v>732669423</v>
      </c>
      <c r="P108" s="5">
        <v>980139061</v>
      </c>
    </row>
    <row r="109" spans="3:16" ht="15.5" x14ac:dyDescent="0.35">
      <c r="C109" t="s">
        <v>121</v>
      </c>
      <c r="D109" s="5">
        <v>91933333</v>
      </c>
      <c r="E109" s="5">
        <v>91933333</v>
      </c>
      <c r="F109" s="5">
        <v>91933333</v>
      </c>
      <c r="G109" s="5">
        <v>91933333</v>
      </c>
      <c r="I109" s="5">
        <v>91933333</v>
      </c>
      <c r="J109" s="5">
        <v>150682351</v>
      </c>
      <c r="K109" s="5">
        <v>703397393</v>
      </c>
      <c r="L109" s="5">
        <v>875662000</v>
      </c>
      <c r="M109" s="5">
        <v>1355543406</v>
      </c>
      <c r="N109" s="5">
        <v>1074950678</v>
      </c>
      <c r="O109" s="5">
        <v>948248556</v>
      </c>
      <c r="P109" s="5">
        <v>367109748</v>
      </c>
    </row>
    <row r="110" spans="3:16" ht="15.5" x14ac:dyDescent="0.35">
      <c r="C110" t="s">
        <v>122</v>
      </c>
      <c r="D110" s="5">
        <v>77609225</v>
      </c>
      <c r="E110" s="5">
        <v>100592559</v>
      </c>
      <c r="F110" s="5">
        <v>123575891</v>
      </c>
      <c r="G110" s="5">
        <v>176021737</v>
      </c>
      <c r="I110" s="5">
        <v>123575891</v>
      </c>
      <c r="J110" s="5">
        <v>76427292</v>
      </c>
      <c r="K110" s="5">
        <v>947124306</v>
      </c>
      <c r="L110" s="5">
        <v>1600128593</v>
      </c>
      <c r="M110" s="5">
        <v>2316459564</v>
      </c>
      <c r="N110" s="5">
        <v>2981801096</v>
      </c>
      <c r="O110" s="5">
        <v>7939657494</v>
      </c>
      <c r="P110" s="5">
        <v>4122541495</v>
      </c>
    </row>
    <row r="111" spans="3:16" ht="15.5" x14ac:dyDescent="0.35">
      <c r="C111" t="s">
        <v>123</v>
      </c>
      <c r="D111" s="5">
        <v>77609225</v>
      </c>
      <c r="E111" s="5">
        <v>100592559</v>
      </c>
      <c r="F111" s="5">
        <v>123575891</v>
      </c>
      <c r="G111" s="5">
        <v>176021737</v>
      </c>
      <c r="I111" s="5">
        <v>123575891</v>
      </c>
      <c r="J111" s="5">
        <v>76427292</v>
      </c>
      <c r="K111" s="5">
        <v>947124306</v>
      </c>
      <c r="L111" s="5">
        <v>1600128593</v>
      </c>
      <c r="M111" s="5">
        <v>2316459564</v>
      </c>
      <c r="N111" s="5">
        <v>2981801096</v>
      </c>
      <c r="O111" s="5">
        <v>7939657494</v>
      </c>
      <c r="P111" s="5">
        <v>4122541495</v>
      </c>
    </row>
    <row r="112" spans="3:16" ht="15.5" x14ac:dyDescent="0.35">
      <c r="C112" t="s">
        <v>124</v>
      </c>
    </row>
    <row r="113" spans="2:16" ht="15.5" x14ac:dyDescent="0.35">
      <c r="C113" t="s">
        <v>125</v>
      </c>
      <c r="D113" s="5">
        <v>30644445</v>
      </c>
      <c r="E113" s="5">
        <v>53627779</v>
      </c>
      <c r="F113" s="5">
        <v>76611111</v>
      </c>
      <c r="G113" s="5">
        <v>99594445</v>
      </c>
      <c r="I113" s="5">
        <v>76611111</v>
      </c>
      <c r="K113" s="5">
        <v>887110544</v>
      </c>
      <c r="L113" s="5">
        <v>1516704400</v>
      </c>
      <c r="M113" s="5">
        <v>2235559984</v>
      </c>
      <c r="N113" s="5">
        <v>1653860316</v>
      </c>
      <c r="O113" s="5">
        <v>1619284923</v>
      </c>
      <c r="P113" s="5">
        <v>1085414561</v>
      </c>
    </row>
    <row r="114" spans="2:16" ht="15.5" x14ac:dyDescent="0.35">
      <c r="C114" t="s">
        <v>126</v>
      </c>
      <c r="D114" s="5">
        <v>11684956950</v>
      </c>
      <c r="E114" s="5">
        <v>11431870239</v>
      </c>
      <c r="F114" s="5">
        <v>11732118940</v>
      </c>
      <c r="G114" s="5">
        <v>14672405586</v>
      </c>
      <c r="I114" s="5">
        <v>11732118940</v>
      </c>
      <c r="J114" s="5">
        <v>23670994287</v>
      </c>
      <c r="K114" s="5">
        <v>14149071995</v>
      </c>
      <c r="L114" s="5">
        <v>10633558502</v>
      </c>
      <c r="M114" s="5">
        <v>9211941535</v>
      </c>
      <c r="N114" s="5">
        <v>7924822588</v>
      </c>
      <c r="O114" s="5">
        <v>12540119767</v>
      </c>
      <c r="P114" s="5">
        <v>7373755007</v>
      </c>
    </row>
    <row r="115" spans="2:16" ht="15.5" x14ac:dyDescent="0.35">
      <c r="C115" t="s">
        <v>127</v>
      </c>
    </row>
    <row r="116" spans="2:16" ht="15.5" x14ac:dyDescent="0.35">
      <c r="C116" t="s">
        <v>128</v>
      </c>
      <c r="D116" s="5">
        <v>40370000000</v>
      </c>
      <c r="E116" s="5">
        <v>40370000000</v>
      </c>
      <c r="F116" s="5">
        <v>40370000000</v>
      </c>
      <c r="G116" s="5">
        <v>40370000000</v>
      </c>
      <c r="I116" s="5">
        <v>40370000000</v>
      </c>
      <c r="J116" s="5">
        <v>40370000000</v>
      </c>
      <c r="K116" s="5">
        <v>40370000000</v>
      </c>
      <c r="L116" s="5">
        <v>40370000000</v>
      </c>
      <c r="M116" s="5">
        <v>40370000000</v>
      </c>
      <c r="N116" s="5">
        <v>7370000000</v>
      </c>
      <c r="O116" s="5">
        <v>560000000</v>
      </c>
      <c r="P116" s="5">
        <v>560000000</v>
      </c>
    </row>
    <row r="117" spans="2:16" ht="15.5" x14ac:dyDescent="0.35">
      <c r="C117" t="s">
        <v>129</v>
      </c>
      <c r="D117" s="5">
        <v>17239986272</v>
      </c>
      <c r="E117" s="5">
        <v>17239986272</v>
      </c>
      <c r="F117" s="5">
        <v>17239986272</v>
      </c>
      <c r="G117" s="5">
        <v>17239986272</v>
      </c>
      <c r="I117" s="5">
        <v>17239986272</v>
      </c>
      <c r="J117" s="5">
        <v>17239986272</v>
      </c>
      <c r="K117" s="5">
        <v>17239986272</v>
      </c>
      <c r="L117" s="5">
        <v>17239986272</v>
      </c>
      <c r="M117" s="5">
        <v>17239986272</v>
      </c>
    </row>
    <row r="118" spans="2:16" ht="15.5" x14ac:dyDescent="0.35">
      <c r="C118" t="s">
        <v>130</v>
      </c>
    </row>
    <row r="119" spans="2:16" ht="15.5" x14ac:dyDescent="0.35">
      <c r="C119" t="s">
        <v>770</v>
      </c>
      <c r="D119" s="5">
        <v>50000000</v>
      </c>
      <c r="E119" s="5">
        <v>50000000</v>
      </c>
      <c r="F119" s="5">
        <v>50000000</v>
      </c>
      <c r="G119" s="5">
        <v>50000000</v>
      </c>
      <c r="I119" s="5">
        <v>50000000</v>
      </c>
      <c r="J119" s="5">
        <v>50000000</v>
      </c>
      <c r="K119" s="5">
        <v>50000000</v>
      </c>
      <c r="L119" s="5">
        <v>50000000</v>
      </c>
      <c r="M119" s="5">
        <v>50000000</v>
      </c>
    </row>
    <row r="120" spans="2:16" ht="15.5" x14ac:dyDescent="0.35">
      <c r="C120" t="s">
        <v>771</v>
      </c>
      <c r="D120" s="5">
        <v>-2848733397</v>
      </c>
      <c r="E120" s="5">
        <v>-2044049750</v>
      </c>
      <c r="F120" s="5">
        <v>-1399364955</v>
      </c>
      <c r="G120" s="5">
        <v>-518040529</v>
      </c>
      <c r="I120" s="5">
        <v>-1399364955</v>
      </c>
      <c r="J120" s="5">
        <v>2347350665</v>
      </c>
      <c r="K120" s="5">
        <v>2200159918</v>
      </c>
      <c r="L120" s="5">
        <v>1838039500</v>
      </c>
      <c r="M120" s="5">
        <v>805888122</v>
      </c>
      <c r="N120" s="5">
        <v>6323222449</v>
      </c>
      <c r="O120" s="5">
        <v>5273283697</v>
      </c>
      <c r="P120" s="5">
        <v>2702831538</v>
      </c>
    </row>
    <row r="121" spans="2:16" ht="15.5" x14ac:dyDescent="0.35">
      <c r="C121" t="s">
        <v>10</v>
      </c>
      <c r="D121" s="5">
        <v>54998103037</v>
      </c>
      <c r="E121" s="5">
        <v>55802786684</v>
      </c>
      <c r="F121" s="5">
        <v>56447471479</v>
      </c>
      <c r="G121" s="5">
        <v>57280172555</v>
      </c>
      <c r="I121" s="5">
        <v>56447471479</v>
      </c>
      <c r="J121" s="5">
        <v>60145563749</v>
      </c>
      <c r="K121" s="5">
        <v>60002088339</v>
      </c>
      <c r="L121" s="5">
        <v>59586704854</v>
      </c>
      <c r="M121" s="5">
        <v>58549166336</v>
      </c>
      <c r="N121" s="5">
        <v>13756345297</v>
      </c>
      <c r="O121" s="5">
        <v>5845133777</v>
      </c>
      <c r="P121" s="5">
        <v>3273573145</v>
      </c>
    </row>
    <row r="122" spans="2:16" ht="15.5" x14ac:dyDescent="0.35">
      <c r="C122" t="s">
        <v>132</v>
      </c>
      <c r="D122" s="5">
        <v>66683059987</v>
      </c>
      <c r="E122" s="5">
        <v>67234656923</v>
      </c>
      <c r="F122" s="5">
        <v>68179590419</v>
      </c>
      <c r="G122" s="5">
        <v>71952578141</v>
      </c>
      <c r="I122" s="5">
        <v>68179590419</v>
      </c>
      <c r="J122" s="5">
        <v>83816558036</v>
      </c>
      <c r="K122" s="5">
        <v>74151160334</v>
      </c>
      <c r="L122" s="5">
        <v>70220263356</v>
      </c>
      <c r="M122" s="5">
        <v>67761107871</v>
      </c>
      <c r="N122" s="5">
        <v>21681167885</v>
      </c>
      <c r="O122" s="5">
        <v>18385253544</v>
      </c>
      <c r="P122" s="5">
        <v>10647328152</v>
      </c>
    </row>
    <row r="123" spans="2:16" ht="15.5" x14ac:dyDescent="0.35">
      <c r="C123" t="s">
        <v>133</v>
      </c>
      <c r="D123" s="5">
        <v>807400000</v>
      </c>
      <c r="E123" s="5">
        <v>807400000</v>
      </c>
      <c r="F123" s="5">
        <v>807400000</v>
      </c>
      <c r="G123" s="5">
        <v>807400000</v>
      </c>
      <c r="I123" s="5">
        <v>807400000</v>
      </c>
      <c r="J123" s="5">
        <v>807400000</v>
      </c>
      <c r="K123" s="5">
        <v>807400000</v>
      </c>
      <c r="L123" s="5">
        <v>807400000</v>
      </c>
      <c r="M123" s="5">
        <v>807400000</v>
      </c>
      <c r="N123" s="5">
        <v>7370</v>
      </c>
      <c r="O123" s="5">
        <v>560</v>
      </c>
      <c r="P123" s="5">
        <v>560</v>
      </c>
    </row>
    <row r="125" spans="2:16" ht="15.5" x14ac:dyDescent="0.35">
      <c r="B125" t="s">
        <v>134</v>
      </c>
      <c r="C125" t="s">
        <v>135</v>
      </c>
      <c r="D125" s="5">
        <v>-861477187</v>
      </c>
      <c r="E125" s="5">
        <v>-1137362051</v>
      </c>
      <c r="F125" s="5">
        <v>3542122963</v>
      </c>
      <c r="G125" s="5">
        <v>-1334246449</v>
      </c>
      <c r="I125" s="5">
        <v>2710966140</v>
      </c>
      <c r="J125" s="5">
        <v>-9733144740</v>
      </c>
      <c r="K125" s="5">
        <v>4396418743</v>
      </c>
      <c r="L125" s="5">
        <v>-10670763426</v>
      </c>
      <c r="M125" s="5">
        <v>-6035284193</v>
      </c>
      <c r="N125" s="5">
        <v>-1489409414</v>
      </c>
      <c r="O125" s="5">
        <v>398424477</v>
      </c>
      <c r="P125" s="5">
        <v>-3191880833</v>
      </c>
    </row>
    <row r="126" spans="2:16" ht="15.5" x14ac:dyDescent="0.35">
      <c r="C126" t="s">
        <v>316</v>
      </c>
      <c r="D126" s="5">
        <v>9974733936</v>
      </c>
      <c r="E126" s="5">
        <v>8378160540</v>
      </c>
      <c r="F126" s="5">
        <v>10893009010</v>
      </c>
      <c r="G126" s="5">
        <v>10253771673</v>
      </c>
      <c r="I126" s="5">
        <v>66424594554</v>
      </c>
      <c r="J126" s="5">
        <v>77359157912</v>
      </c>
      <c r="K126" s="5">
        <v>71951543040</v>
      </c>
      <c r="L126" s="5">
        <v>57590363832</v>
      </c>
      <c r="M126" s="5">
        <v>43798860979</v>
      </c>
      <c r="N126" s="5">
        <v>38369205091</v>
      </c>
      <c r="O126" s="5">
        <v>32852504544</v>
      </c>
      <c r="P126" s="5">
        <v>17652913796</v>
      </c>
    </row>
    <row r="127" spans="2:16" ht="15.5" x14ac:dyDescent="0.35">
      <c r="C127" t="s">
        <v>317</v>
      </c>
      <c r="D127" s="5">
        <v>-8317237753</v>
      </c>
      <c r="E127" s="5">
        <v>-6764001105</v>
      </c>
      <c r="F127" s="5">
        <v>-4927920112</v>
      </c>
      <c r="G127" s="5">
        <v>-9262931386</v>
      </c>
      <c r="I127" s="5">
        <v>-52954394237</v>
      </c>
      <c r="J127" s="5">
        <v>-75745242916</v>
      </c>
      <c r="K127" s="5">
        <v>-62364062744</v>
      </c>
      <c r="L127" s="5">
        <v>-57101446570</v>
      </c>
      <c r="M127" s="5">
        <v>-41742957912</v>
      </c>
      <c r="N127" s="5">
        <v>-32737313589</v>
      </c>
      <c r="O127" s="5">
        <v>-25476435768</v>
      </c>
      <c r="P127" s="5">
        <v>-17458839702</v>
      </c>
    </row>
    <row r="128" spans="2:16" ht="15.5" x14ac:dyDescent="0.35">
      <c r="C128" t="s">
        <v>318</v>
      </c>
      <c r="D128" s="5">
        <v>-842467891</v>
      </c>
      <c r="E128" s="5">
        <v>-1171036682</v>
      </c>
      <c r="F128" s="5">
        <v>-322191120</v>
      </c>
      <c r="G128" s="5">
        <v>-1342137200</v>
      </c>
      <c r="I128" s="5">
        <v>-4728253185</v>
      </c>
      <c r="J128" s="5">
        <v>-5183669165</v>
      </c>
      <c r="K128" s="5">
        <v>-7269598913</v>
      </c>
      <c r="L128" s="5">
        <v>-7463277383</v>
      </c>
      <c r="M128" s="5">
        <v>-5901967304</v>
      </c>
      <c r="N128" s="5">
        <v>-4050647581</v>
      </c>
      <c r="O128" s="5">
        <v>-2963534318</v>
      </c>
      <c r="P128" s="5">
        <v>-1646266179</v>
      </c>
    </row>
    <row r="129" spans="3:16" ht="15.5" x14ac:dyDescent="0.35">
      <c r="C129" t="s">
        <v>521</v>
      </c>
      <c r="D129" s="5">
        <v>-1138616614</v>
      </c>
      <c r="E129" s="5">
        <v>-978907165</v>
      </c>
      <c r="F129" s="5">
        <v>-2017274310</v>
      </c>
      <c r="G129" s="5">
        <v>-583165379</v>
      </c>
      <c r="I129" s="5">
        <v>-4152078064</v>
      </c>
      <c r="J129" s="5">
        <v>-4839358629</v>
      </c>
      <c r="K129" s="5">
        <v>-4360964061</v>
      </c>
      <c r="L129" s="5">
        <v>-2860698713</v>
      </c>
      <c r="M129" s="5">
        <v>-1910078492</v>
      </c>
      <c r="N129" s="5">
        <v>-1944216785</v>
      </c>
      <c r="O129" s="5">
        <v>-2949043070</v>
      </c>
      <c r="P129" s="5">
        <v>-1631513255</v>
      </c>
    </row>
    <row r="130" spans="3:16" ht="15.5" x14ac:dyDescent="0.35">
      <c r="C130" t="s">
        <v>142</v>
      </c>
    </row>
    <row r="131" spans="3:16" ht="15.5" x14ac:dyDescent="0.35">
      <c r="C131" t="s">
        <v>27</v>
      </c>
    </row>
    <row r="132" spans="3:16" ht="15.5" x14ac:dyDescent="0.35">
      <c r="C132" t="s">
        <v>340</v>
      </c>
      <c r="D132" s="5">
        <v>-177670156</v>
      </c>
      <c r="E132" s="5">
        <v>-293577517</v>
      </c>
      <c r="F132" s="5">
        <v>-124893381</v>
      </c>
      <c r="G132" s="5">
        <v>-399784157</v>
      </c>
      <c r="I132" s="5">
        <v>-1558946464</v>
      </c>
      <c r="J132" s="5">
        <v>-869038149</v>
      </c>
      <c r="K132" s="5">
        <v>6465762762</v>
      </c>
      <c r="L132" s="5">
        <v>-61590547</v>
      </c>
      <c r="M132" s="5">
        <v>-3915285</v>
      </c>
      <c r="N132" s="5">
        <v>-865096937</v>
      </c>
      <c r="O132" s="5">
        <v>-706809473</v>
      </c>
      <c r="P132" s="5">
        <v>-22523144</v>
      </c>
    </row>
    <row r="133" spans="3:16" ht="15.5" x14ac:dyDescent="0.35">
      <c r="C133" t="s">
        <v>519</v>
      </c>
    </row>
    <row r="134" spans="3:16" ht="15.5" x14ac:dyDescent="0.35">
      <c r="C134" t="s">
        <v>363</v>
      </c>
      <c r="D134" s="5">
        <v>-360218709</v>
      </c>
      <c r="E134" s="5">
        <v>-308000122</v>
      </c>
      <c r="F134" s="5">
        <v>41392876</v>
      </c>
      <c r="I134" s="5">
        <v>-319956464</v>
      </c>
      <c r="J134" s="5">
        <v>-454993793</v>
      </c>
      <c r="K134" s="5">
        <v>-26261341</v>
      </c>
      <c r="L134" s="5">
        <v>-774114045</v>
      </c>
      <c r="M134" s="5">
        <v>-275226179</v>
      </c>
      <c r="N134" s="5">
        <v>-261339613</v>
      </c>
      <c r="O134" s="5">
        <v>-358257438</v>
      </c>
      <c r="P134" s="5">
        <v>-85652349</v>
      </c>
    </row>
    <row r="135" spans="3:16" ht="15.5" x14ac:dyDescent="0.35">
      <c r="C135" t="s">
        <v>144</v>
      </c>
      <c r="D135" s="5">
        <v>1324562179</v>
      </c>
      <c r="E135" s="5">
        <v>1034985284</v>
      </c>
      <c r="F135" s="5">
        <v>-3972093616</v>
      </c>
      <c r="G135" s="5">
        <v>-7873427482</v>
      </c>
      <c r="I135" s="5">
        <v>-12191171895</v>
      </c>
      <c r="J135" s="5">
        <v>8459202340</v>
      </c>
      <c r="K135" s="5">
        <v>3093229303</v>
      </c>
      <c r="L135" s="5">
        <v>-3852553590</v>
      </c>
      <c r="M135" s="5">
        <v>41344749897</v>
      </c>
      <c r="N135" s="5">
        <v>383686596</v>
      </c>
      <c r="O135" s="5">
        <v>2386597320</v>
      </c>
      <c r="P135" s="5">
        <v>3416003184</v>
      </c>
    </row>
    <row r="136" spans="3:16" ht="15.5" x14ac:dyDescent="0.35">
      <c r="C136" t="s">
        <v>145</v>
      </c>
      <c r="F136" s="5">
        <v>-5724359</v>
      </c>
      <c r="G136" s="5">
        <v>9705504600</v>
      </c>
      <c r="I136" s="5">
        <v>9298465953</v>
      </c>
      <c r="J136" s="5">
        <v>-7171873171</v>
      </c>
      <c r="K136" s="5">
        <v>-2635017770</v>
      </c>
      <c r="L136" s="5">
        <v>1862698383</v>
      </c>
      <c r="M136" s="5">
        <v>-18370861286</v>
      </c>
      <c r="N136" s="5">
        <v>558245389</v>
      </c>
      <c r="O136" s="5">
        <v>-2655021910</v>
      </c>
      <c r="P136" s="5">
        <v>-320285191</v>
      </c>
    </row>
    <row r="137" spans="3:16" ht="15.5" x14ac:dyDescent="0.35">
      <c r="C137" t="s">
        <v>744</v>
      </c>
      <c r="F137" s="5">
        <v>63341</v>
      </c>
      <c r="G137" s="5">
        <v>9705504600</v>
      </c>
      <c r="I137" s="5">
        <v>9712899653</v>
      </c>
      <c r="J137" s="5">
        <v>-8512899653</v>
      </c>
      <c r="K137" s="5">
        <v>-1200000000</v>
      </c>
      <c r="L137" s="5">
        <v>1200000000</v>
      </c>
      <c r="M137" s="5">
        <v>-1200000000</v>
      </c>
    </row>
    <row r="138" spans="3:16" ht="15.5" x14ac:dyDescent="0.35">
      <c r="C138" t="s">
        <v>655</v>
      </c>
      <c r="N138" s="5">
        <v>890498500</v>
      </c>
      <c r="P138" s="5">
        <v>240058812</v>
      </c>
    </row>
    <row r="139" spans="3:16" ht="15.5" x14ac:dyDescent="0.35">
      <c r="C139" t="s">
        <v>941</v>
      </c>
      <c r="O139" s="5">
        <v>-890498500</v>
      </c>
    </row>
    <row r="140" spans="3:16" ht="15.5" x14ac:dyDescent="0.35">
      <c r="C140" t="s">
        <v>146</v>
      </c>
      <c r="F140" s="5">
        <v>-5787700</v>
      </c>
      <c r="I140" s="5">
        <v>-414433700</v>
      </c>
      <c r="J140" s="5">
        <v>-147655898</v>
      </c>
      <c r="K140" s="5">
        <v>-1435017770</v>
      </c>
      <c r="L140" s="5">
        <v>-946665868</v>
      </c>
      <c r="M140" s="5">
        <v>-17170861286</v>
      </c>
      <c r="N140" s="5">
        <v>-332253111</v>
      </c>
      <c r="O140" s="5">
        <v>-1764523410</v>
      </c>
      <c r="P140" s="5">
        <v>-560344003</v>
      </c>
    </row>
    <row r="141" spans="3:16" ht="15.5" x14ac:dyDescent="0.35">
      <c r="C141" t="s">
        <v>700</v>
      </c>
      <c r="J141" s="5">
        <v>1488682380</v>
      </c>
      <c r="L141" s="5">
        <v>1609364251</v>
      </c>
    </row>
    <row r="142" spans="3:16" ht="15.5" x14ac:dyDescent="0.35">
      <c r="C142" t="s">
        <v>153</v>
      </c>
      <c r="D142" s="5">
        <v>1324562179</v>
      </c>
      <c r="E142" s="5">
        <v>1034985284</v>
      </c>
      <c r="F142" s="5">
        <v>-3972093616</v>
      </c>
      <c r="G142" s="5">
        <v>-7873427482</v>
      </c>
      <c r="I142" s="5">
        <v>-12191171895</v>
      </c>
      <c r="J142" s="5">
        <v>8459202340</v>
      </c>
      <c r="K142" s="5">
        <v>3093229303</v>
      </c>
      <c r="L142" s="5">
        <v>-3852553590</v>
      </c>
      <c r="M142" s="5">
        <v>41344749897</v>
      </c>
      <c r="N142" s="5">
        <v>383686596</v>
      </c>
      <c r="O142" s="5">
        <v>2386597320</v>
      </c>
      <c r="P142" s="5">
        <v>3416003184</v>
      </c>
    </row>
    <row r="143" spans="3:16" ht="15.5" x14ac:dyDescent="0.35">
      <c r="C143" t="s">
        <v>524</v>
      </c>
      <c r="D143" s="5">
        <v>1010899398</v>
      </c>
      <c r="E143" s="5">
        <v>1224719482</v>
      </c>
      <c r="F143" s="5">
        <v>-6108786491</v>
      </c>
      <c r="G143" s="5">
        <v>-9186114764</v>
      </c>
      <c r="I143" s="5">
        <v>-15037850882</v>
      </c>
      <c r="J143" s="5">
        <v>11177810912</v>
      </c>
      <c r="K143" s="5">
        <v>4953344517</v>
      </c>
      <c r="L143" s="5">
        <v>-1200000000</v>
      </c>
      <c r="M143" s="5">
        <v>1200000000</v>
      </c>
    </row>
    <row r="144" spans="3:16" ht="15.5" x14ac:dyDescent="0.35">
      <c r="C144" t="s">
        <v>371</v>
      </c>
      <c r="M144" s="5">
        <v>-750966749</v>
      </c>
      <c r="N144" s="5">
        <v>-264735430</v>
      </c>
      <c r="O144" s="5">
        <v>-237208630</v>
      </c>
      <c r="P144" s="5">
        <v>-47089191</v>
      </c>
    </row>
    <row r="145" spans="3:16" ht="15.5" x14ac:dyDescent="0.35">
      <c r="C145" t="s">
        <v>370</v>
      </c>
      <c r="P145" s="5">
        <v>1300000000</v>
      </c>
    </row>
    <row r="146" spans="3:16" ht="15.5" x14ac:dyDescent="0.35">
      <c r="C146" t="s">
        <v>571</v>
      </c>
      <c r="D146" s="5">
        <v>-132538373</v>
      </c>
      <c r="E146" s="5">
        <v>-4058842</v>
      </c>
      <c r="F146" s="5">
        <v>2416940268</v>
      </c>
      <c r="G146" s="5">
        <v>1242369825</v>
      </c>
      <c r="I146" s="5">
        <v>3368507638</v>
      </c>
      <c r="J146" s="5">
        <v>-1583266110</v>
      </c>
      <c r="K146" s="5">
        <v>-1058256750</v>
      </c>
    </row>
    <row r="147" spans="3:16" ht="15.5" x14ac:dyDescent="0.35">
      <c r="C147" t="s">
        <v>942</v>
      </c>
      <c r="D147" s="5">
        <v>399348287</v>
      </c>
    </row>
    <row r="148" spans="3:16" ht="15.5" x14ac:dyDescent="0.35">
      <c r="C148" t="s">
        <v>570</v>
      </c>
      <c r="D148" s="5">
        <v>69836200</v>
      </c>
      <c r="E148" s="5">
        <v>-162692023</v>
      </c>
      <c r="F148" s="5">
        <v>12848275</v>
      </c>
      <c r="G148" s="5">
        <v>-105015209</v>
      </c>
      <c r="I148" s="5">
        <v>-201751534</v>
      </c>
      <c r="J148" s="5">
        <v>-22690000</v>
      </c>
    </row>
    <row r="149" spans="3:16" ht="15.5" x14ac:dyDescent="0.35">
      <c r="C149" t="s">
        <v>943</v>
      </c>
      <c r="M149" s="5">
        <v>1987022000</v>
      </c>
      <c r="N149" s="5">
        <v>4270000000</v>
      </c>
      <c r="O149" s="5">
        <v>8986378008</v>
      </c>
      <c r="P149" s="5">
        <v>11344000000</v>
      </c>
    </row>
    <row r="150" spans="3:16" ht="15.5" x14ac:dyDescent="0.35">
      <c r="C150" t="s">
        <v>573</v>
      </c>
      <c r="F150" s="5">
        <v>-270112335</v>
      </c>
      <c r="G150" s="5">
        <v>211000000</v>
      </c>
      <c r="I150" s="5">
        <v>-337939211</v>
      </c>
      <c r="J150" s="5">
        <v>327173124</v>
      </c>
      <c r="M150" s="5">
        <v>-3222750771</v>
      </c>
      <c r="N150" s="5">
        <v>-2444771419</v>
      </c>
      <c r="O150" s="5">
        <v>-5747370693</v>
      </c>
      <c r="P150" s="5">
        <v>-9097507125</v>
      </c>
    </row>
    <row r="151" spans="3:16" ht="15.5" x14ac:dyDescent="0.35">
      <c r="C151" t="s">
        <v>512</v>
      </c>
      <c r="M151" s="5">
        <v>-600000000</v>
      </c>
      <c r="N151" s="5">
        <v>-277500000</v>
      </c>
    </row>
    <row r="152" spans="3:16" ht="15.5" x14ac:dyDescent="0.35">
      <c r="C152" t="s">
        <v>338</v>
      </c>
    </row>
    <row r="153" spans="3:16" ht="15.5" x14ac:dyDescent="0.35">
      <c r="C153" t="s">
        <v>339</v>
      </c>
      <c r="D153" s="5">
        <v>-22983333</v>
      </c>
      <c r="E153" s="5">
        <v>-22983333</v>
      </c>
      <c r="F153" s="5">
        <v>-22983333</v>
      </c>
      <c r="G153" s="5">
        <v>-35667334</v>
      </c>
      <c r="I153" s="5">
        <v>17862094</v>
      </c>
      <c r="J153" s="5">
        <v>-1439825586</v>
      </c>
      <c r="K153" s="5">
        <v>-801858464</v>
      </c>
      <c r="L153" s="5">
        <v>-2652553590</v>
      </c>
      <c r="M153" s="5">
        <v>-1508540855</v>
      </c>
      <c r="N153" s="5">
        <v>-899306555</v>
      </c>
      <c r="O153" s="5">
        <v>-615201365</v>
      </c>
      <c r="P153" s="5">
        <v>-83400500</v>
      </c>
    </row>
    <row r="154" spans="3:16" ht="15.5" x14ac:dyDescent="0.35">
      <c r="C154" t="s">
        <v>944</v>
      </c>
      <c r="M154" s="5">
        <v>31000000000</v>
      </c>
    </row>
    <row r="155" spans="3:16" ht="15.5" x14ac:dyDescent="0.35">
      <c r="C155" t="s">
        <v>279</v>
      </c>
      <c r="M155" s="5">
        <v>-3760013728</v>
      </c>
    </row>
    <row r="156" spans="3:16" ht="15.5" x14ac:dyDescent="0.35">
      <c r="C156" t="s">
        <v>691</v>
      </c>
      <c r="M156" s="5">
        <v>17000000000</v>
      </c>
    </row>
    <row r="157" spans="3:16" ht="15.5" x14ac:dyDescent="0.35">
      <c r="C157" t="s">
        <v>163</v>
      </c>
      <c r="D157" s="5">
        <v>463084992</v>
      </c>
      <c r="E157" s="5">
        <v>-102376767</v>
      </c>
      <c r="F157" s="5">
        <v>-435695012</v>
      </c>
      <c r="G157" s="5">
        <v>497830669</v>
      </c>
      <c r="I157" s="5">
        <v>-181739802</v>
      </c>
      <c r="J157" s="5">
        <v>-8445815571</v>
      </c>
      <c r="K157" s="5">
        <v>4854630276</v>
      </c>
      <c r="L157" s="5">
        <v>-12660618633</v>
      </c>
      <c r="M157" s="5">
        <v>16938604418</v>
      </c>
      <c r="N157" s="5">
        <v>-547477429</v>
      </c>
      <c r="O157" s="5">
        <v>129999887</v>
      </c>
      <c r="P157" s="5">
        <v>-96162840</v>
      </c>
    </row>
    <row r="158" spans="3:16" ht="15.5" x14ac:dyDescent="0.35">
      <c r="C158" t="s">
        <v>164</v>
      </c>
      <c r="E158" s="5">
        <v>146342041</v>
      </c>
      <c r="I158" s="5">
        <v>328081843</v>
      </c>
      <c r="J158" s="5">
        <v>8773897414</v>
      </c>
      <c r="K158" s="5">
        <v>3919267138</v>
      </c>
      <c r="L158" s="5">
        <v>16579885769</v>
      </c>
      <c r="M158" s="5">
        <v>-358718649</v>
      </c>
      <c r="N158" s="5">
        <v>188758780</v>
      </c>
      <c r="O158" s="5">
        <v>58758893</v>
      </c>
      <c r="P158" s="5">
        <v>154921733</v>
      </c>
    </row>
    <row r="159" spans="3:16" ht="15.5" x14ac:dyDescent="0.35">
      <c r="C159" t="s">
        <v>166</v>
      </c>
      <c r="D159" s="5">
        <v>463084992</v>
      </c>
      <c r="E159" s="5">
        <v>43965274</v>
      </c>
      <c r="F159" s="5">
        <v>-435695012</v>
      </c>
      <c r="G159" s="5">
        <v>497830669</v>
      </c>
      <c r="I159" s="5">
        <v>146342041</v>
      </c>
      <c r="J159" s="5">
        <v>328081843</v>
      </c>
      <c r="K159" s="5">
        <v>8773897414</v>
      </c>
      <c r="L159" s="5">
        <v>3919267136</v>
      </c>
      <c r="M159" s="5">
        <v>16579885769</v>
      </c>
      <c r="N159" s="5">
        <v>-358718649</v>
      </c>
      <c r="O159" s="5">
        <v>188758780</v>
      </c>
      <c r="P159" s="5">
        <v>58758893</v>
      </c>
    </row>
    <row r="161" spans="2:16" ht="15.5" x14ac:dyDescent="0.35">
      <c r="B161" t="s">
        <v>167</v>
      </c>
      <c r="C161" t="s">
        <v>12</v>
      </c>
      <c r="D161" s="5">
        <v>810000000</v>
      </c>
      <c r="E161" s="5">
        <v>810000000</v>
      </c>
      <c r="F161" s="5">
        <v>810000000</v>
      </c>
      <c r="G161" s="5">
        <v>810000000</v>
      </c>
      <c r="I161" s="5">
        <v>810000000</v>
      </c>
      <c r="J161" s="5">
        <v>810000000</v>
      </c>
      <c r="K161" s="5">
        <v>810000000</v>
      </c>
      <c r="L161" s="5">
        <v>810000000</v>
      </c>
      <c r="M161" s="5">
        <v>810000000</v>
      </c>
      <c r="N161" s="5">
        <v>0</v>
      </c>
      <c r="O161" s="5">
        <v>0</v>
      </c>
      <c r="P161" s="5">
        <v>0</v>
      </c>
    </row>
    <row r="162" spans="2:16" ht="15.5" x14ac:dyDescent="0.35">
      <c r="C162" t="s">
        <v>168</v>
      </c>
      <c r="D162" s="5">
        <v>-1</v>
      </c>
      <c r="E162" s="6">
        <v>-0.8</v>
      </c>
      <c r="F162" s="6">
        <v>-1.0900000000000001</v>
      </c>
      <c r="G162" s="6">
        <v>-3.56</v>
      </c>
    </row>
    <row r="163" spans="2:16" ht="15.5" x14ac:dyDescent="0.35">
      <c r="C163" t="s">
        <v>169</v>
      </c>
      <c r="D163" s="5">
        <v>-102</v>
      </c>
      <c r="E163" s="6">
        <v>-188.75</v>
      </c>
      <c r="F163" s="6">
        <v>-99.08</v>
      </c>
      <c r="G163" s="6">
        <v>-38.76</v>
      </c>
    </row>
    <row r="164" spans="2:16" ht="15.5" x14ac:dyDescent="0.35">
      <c r="C164" t="s">
        <v>63</v>
      </c>
      <c r="D164" s="6">
        <v>8.7200000000000006</v>
      </c>
      <c r="E164" s="6">
        <v>14.09</v>
      </c>
      <c r="F164" s="6">
        <v>9.1</v>
      </c>
      <c r="G164" s="6">
        <v>14.47</v>
      </c>
    </row>
    <row r="165" spans="2:16" ht="15.5" x14ac:dyDescent="0.35">
      <c r="C165" t="s">
        <v>170</v>
      </c>
      <c r="D165" s="5">
        <v>-280000000</v>
      </c>
      <c r="E165" s="5">
        <v>0</v>
      </c>
      <c r="F165" s="5">
        <v>-220000000</v>
      </c>
      <c r="G165" s="5">
        <v>-2220000000</v>
      </c>
    </row>
    <row r="166" spans="2:16" ht="15.5" x14ac:dyDescent="0.35">
      <c r="C166" t="s">
        <v>171</v>
      </c>
      <c r="D166" s="6">
        <v>-1.21E-2</v>
      </c>
      <c r="E166" s="6">
        <v>-9.5999999999999992E-3</v>
      </c>
      <c r="F166" s="6">
        <v>-1.29E-2</v>
      </c>
      <c r="G166" s="6">
        <v>-0.04</v>
      </c>
    </row>
    <row r="167" spans="2:16" ht="15.5" x14ac:dyDescent="0.35">
      <c r="C167" t="s">
        <v>172</v>
      </c>
      <c r="D167" s="6">
        <v>-1.46E-2</v>
      </c>
      <c r="E167" s="6">
        <v>-1.1599999999999999E-2</v>
      </c>
      <c r="F167" s="6">
        <v>-1.5600000000000001E-2</v>
      </c>
      <c r="G167" s="6">
        <v>-5.0199999999999995E-2</v>
      </c>
    </row>
    <row r="168" spans="2:16" ht="15.5" x14ac:dyDescent="0.35">
      <c r="C168" t="s">
        <v>173</v>
      </c>
      <c r="D168" s="6">
        <v>-1.1299999999999999E-2</v>
      </c>
      <c r="E168" s="6">
        <v>-6.1999999999999998E-3</v>
      </c>
      <c r="F168" s="6">
        <v>-1.01E-2</v>
      </c>
      <c r="G168" s="6">
        <v>-4.3799999999999999E-2</v>
      </c>
    </row>
    <row r="169" spans="2:16" ht="15.5" x14ac:dyDescent="0.35">
      <c r="C169" t="s">
        <v>174</v>
      </c>
    </row>
    <row r="170" spans="2:16" ht="15.5" x14ac:dyDescent="0.35">
      <c r="C170" t="s">
        <v>175</v>
      </c>
      <c r="D170" s="5">
        <v>55000000000</v>
      </c>
      <c r="E170" s="5">
        <v>56000000000</v>
      </c>
      <c r="F170" s="5">
        <v>56000000000</v>
      </c>
      <c r="G170" s="5">
        <v>57000000000</v>
      </c>
    </row>
    <row r="171" spans="2:16" ht="15.5" x14ac:dyDescent="0.35">
      <c r="C171" t="s">
        <v>176</v>
      </c>
      <c r="D171" s="6">
        <v>1.5</v>
      </c>
      <c r="E171" s="6">
        <v>2.1800000000000002</v>
      </c>
      <c r="F171" s="6">
        <v>1.54</v>
      </c>
      <c r="G171" s="6">
        <v>1.95</v>
      </c>
    </row>
    <row r="172" spans="2:16" ht="15.5" x14ac:dyDescent="0.35">
      <c r="C172" t="s">
        <v>177</v>
      </c>
      <c r="D172" s="6">
        <v>68.12</v>
      </c>
      <c r="E172" s="6">
        <v>69.11</v>
      </c>
      <c r="F172" s="6">
        <v>69.91</v>
      </c>
      <c r="G172" s="6">
        <v>70.94</v>
      </c>
    </row>
    <row r="173" spans="2:16" ht="15.5" x14ac:dyDescent="0.35">
      <c r="C173" t="s">
        <v>178</v>
      </c>
      <c r="D173" s="6">
        <v>1.5</v>
      </c>
      <c r="E173" s="6">
        <v>2.1800000000000002</v>
      </c>
      <c r="F173" s="6">
        <v>1.54</v>
      </c>
      <c r="G173" s="6">
        <v>1.95</v>
      </c>
    </row>
    <row r="174" spans="2:16" ht="15.5" x14ac:dyDescent="0.35">
      <c r="C174" t="s">
        <v>179</v>
      </c>
      <c r="D174" s="6">
        <v>68.12</v>
      </c>
      <c r="E174" s="6">
        <v>69.11</v>
      </c>
      <c r="F174" s="6">
        <v>69.91</v>
      </c>
      <c r="G174" s="6">
        <v>70.94</v>
      </c>
    </row>
    <row r="175" spans="2:16" ht="15.5" x14ac:dyDescent="0.35">
      <c r="C175" t="s">
        <v>180</v>
      </c>
      <c r="D175" s="5">
        <v>8000000000</v>
      </c>
      <c r="E175" s="5">
        <v>7000000000</v>
      </c>
      <c r="F175" s="5">
        <v>6000000000</v>
      </c>
      <c r="G175" s="5">
        <v>12000000000</v>
      </c>
    </row>
    <row r="176" spans="2:16" ht="15.5" x14ac:dyDescent="0.35">
      <c r="C176" t="s">
        <v>181</v>
      </c>
      <c r="D176" s="5">
        <v>0</v>
      </c>
      <c r="E176" s="5">
        <v>0</v>
      </c>
      <c r="F176" s="5">
        <v>0</v>
      </c>
      <c r="G176" s="5">
        <v>0</v>
      </c>
    </row>
    <row r="177" spans="3:17" ht="15.5" x14ac:dyDescent="0.35">
      <c r="C177" t="s">
        <v>182</v>
      </c>
      <c r="D177" s="5">
        <v>55000000000</v>
      </c>
      <c r="E177" s="5">
        <v>56000000000</v>
      </c>
      <c r="F177" s="5">
        <v>56000000000</v>
      </c>
      <c r="G177" s="5">
        <v>57000000000</v>
      </c>
    </row>
    <row r="178" spans="3:17" ht="15.5" x14ac:dyDescent="0.35">
      <c r="C178" t="s">
        <v>24</v>
      </c>
      <c r="D178" s="5">
        <v>8000000000</v>
      </c>
      <c r="E178" s="5">
        <v>7000000000</v>
      </c>
      <c r="F178" s="5">
        <v>6000000000</v>
      </c>
      <c r="G178" s="5">
        <v>12000000000</v>
      </c>
    </row>
    <row r="179" spans="3:17" ht="15.5" x14ac:dyDescent="0.35">
      <c r="C179" t="s">
        <v>21</v>
      </c>
      <c r="D179" s="5">
        <v>8000000000</v>
      </c>
      <c r="E179" s="5">
        <v>7000000000</v>
      </c>
      <c r="F179" s="5">
        <v>6000000000</v>
      </c>
      <c r="G179" s="5">
        <v>11000000000</v>
      </c>
    </row>
    <row r="180" spans="3:17" ht="15.5" x14ac:dyDescent="0.35">
      <c r="C180" t="s">
        <v>183</v>
      </c>
      <c r="D180" s="5">
        <v>35000000000</v>
      </c>
      <c r="E180" s="5">
        <v>36000000000</v>
      </c>
      <c r="F180" s="5">
        <v>36000000000</v>
      </c>
      <c r="G180" s="5">
        <v>36000000000</v>
      </c>
    </row>
    <row r="181" spans="3:17" ht="15.5" x14ac:dyDescent="0.35">
      <c r="C181" t="s">
        <v>184</v>
      </c>
      <c r="D181" s="5">
        <v>-1000000000</v>
      </c>
      <c r="E181" s="5">
        <v>-1000000000</v>
      </c>
      <c r="F181" s="5">
        <v>4000000000</v>
      </c>
      <c r="G181" s="5">
        <v>-1000000000</v>
      </c>
    </row>
    <row r="182" spans="3:17" ht="15.5" x14ac:dyDescent="0.35">
      <c r="C182" t="s">
        <v>185</v>
      </c>
      <c r="F182" s="5">
        <v>0</v>
      </c>
    </row>
    <row r="183" spans="3:17" ht="15.5" x14ac:dyDescent="0.35">
      <c r="C183" t="s">
        <v>13</v>
      </c>
      <c r="D183" s="5">
        <v>-1000000000</v>
      </c>
      <c r="E183" s="5">
        <v>-1000000000</v>
      </c>
      <c r="F183" s="5">
        <v>4000000000</v>
      </c>
      <c r="G183" s="5">
        <v>-1000000000</v>
      </c>
    </row>
    <row r="184" spans="3:17" ht="15.5" x14ac:dyDescent="0.35">
      <c r="C184" t="s">
        <v>16</v>
      </c>
      <c r="D184" s="6">
        <v>-1.07</v>
      </c>
      <c r="E184" s="6">
        <v>-1.41</v>
      </c>
      <c r="F184" s="6">
        <v>4.38</v>
      </c>
      <c r="G184" s="6">
        <v>-1.65</v>
      </c>
    </row>
    <row r="185" spans="3:17" ht="15.5" x14ac:dyDescent="0.35">
      <c r="C185" t="s">
        <v>48</v>
      </c>
      <c r="I185" s="6">
        <v>-4.6399999999999997</v>
      </c>
      <c r="J185" s="6">
        <v>0.18</v>
      </c>
      <c r="K185" s="6">
        <v>0.45</v>
      </c>
      <c r="L185" s="6">
        <v>1.28</v>
      </c>
      <c r="M185" s="6">
        <v>0.66</v>
      </c>
      <c r="N185" s="6">
        <v>142461.16</v>
      </c>
      <c r="O185" s="6">
        <v>4590093.1399999997</v>
      </c>
    </row>
    <row r="186" spans="3:17" ht="15.5" x14ac:dyDescent="0.35">
      <c r="C186" t="s">
        <v>62</v>
      </c>
      <c r="I186" s="6">
        <v>-23.28</v>
      </c>
      <c r="J186" s="6">
        <v>433.33</v>
      </c>
      <c r="K186" s="6">
        <v>171.11</v>
      </c>
      <c r="L186" s="6">
        <v>78.91</v>
      </c>
      <c r="M186" s="6">
        <v>339.39</v>
      </c>
      <c r="N186" s="5">
        <v>0</v>
      </c>
      <c r="O186" s="5">
        <v>0</v>
      </c>
      <c r="P186" s="5">
        <v>0</v>
      </c>
      <c r="Q186" s="5">
        <v>0</v>
      </c>
    </row>
    <row r="187" spans="3:17" ht="15.5" x14ac:dyDescent="0.35">
      <c r="C187" t="s">
        <v>65</v>
      </c>
      <c r="I187" s="6">
        <v>1.46</v>
      </c>
      <c r="J187" s="6">
        <v>0.72</v>
      </c>
      <c r="K187" s="6">
        <v>0.78</v>
      </c>
      <c r="L187" s="6">
        <v>1.38</v>
      </c>
      <c r="M187" s="5">
        <v>4</v>
      </c>
      <c r="N187" s="5">
        <v>0</v>
      </c>
      <c r="O187" s="5">
        <v>0</v>
      </c>
      <c r="P187" s="5">
        <v>0</v>
      </c>
      <c r="Q187" s="5">
        <v>0</v>
      </c>
    </row>
    <row r="188" spans="3:17" ht="15.5" x14ac:dyDescent="0.35">
      <c r="C188" t="s">
        <v>186</v>
      </c>
      <c r="I188" s="5">
        <v>-710000000</v>
      </c>
      <c r="J188" s="5">
        <v>2490000000</v>
      </c>
      <c r="K188" s="5">
        <v>2510000000</v>
      </c>
      <c r="L188" s="5">
        <v>2600000000</v>
      </c>
      <c r="M188" s="5">
        <v>2180000000</v>
      </c>
      <c r="N188" s="5">
        <v>3650000000</v>
      </c>
      <c r="O188" s="5">
        <v>4580000000</v>
      </c>
      <c r="P188" s="5">
        <v>150000000</v>
      </c>
    </row>
    <row r="189" spans="3:17" ht="15.5" x14ac:dyDescent="0.35">
      <c r="C189" t="s">
        <v>187</v>
      </c>
      <c r="I189" s="6">
        <v>-5.5E-2</v>
      </c>
      <c r="J189" s="6">
        <v>1.8E-3</v>
      </c>
      <c r="K189" s="6">
        <v>4.8999999999999998E-3</v>
      </c>
      <c r="L189" s="6">
        <v>1.47E-2</v>
      </c>
      <c r="M189" s="6">
        <v>7.9000000000000008E-3</v>
      </c>
      <c r="N189" s="6">
        <v>4.8399999999999999E-2</v>
      </c>
      <c r="O189" s="6">
        <v>0.13980000000000001</v>
      </c>
      <c r="P189" s="5">
        <v>0</v>
      </c>
      <c r="Q189" s="5">
        <v>0</v>
      </c>
    </row>
    <row r="190" spans="3:17" ht="15.5" x14ac:dyDescent="0.35">
      <c r="C190" t="s">
        <v>188</v>
      </c>
      <c r="I190" s="6">
        <v>-6.6400000000000001E-2</v>
      </c>
      <c r="J190" s="6">
        <v>2.3999999999999998E-3</v>
      </c>
      <c r="K190" s="6">
        <v>6.0000000000000001E-3</v>
      </c>
      <c r="L190" s="6">
        <v>1.7299999999999999E-2</v>
      </c>
      <c r="M190" s="6">
        <v>9.1000000000000004E-3</v>
      </c>
      <c r="N190" s="6">
        <v>7.6299999999999993E-2</v>
      </c>
      <c r="O190" s="6">
        <v>0.43979999999999997</v>
      </c>
      <c r="P190" s="5">
        <v>0</v>
      </c>
      <c r="Q190" s="5">
        <v>0</v>
      </c>
    </row>
    <row r="191" spans="3:17" ht="15.5" x14ac:dyDescent="0.35">
      <c r="C191" t="s">
        <v>189</v>
      </c>
      <c r="I191" s="6">
        <v>-3.6600000000000001E-2</v>
      </c>
      <c r="J191" s="6">
        <v>1.6899999999999998E-2</v>
      </c>
      <c r="K191" s="6">
        <v>1.9299999999999998E-2</v>
      </c>
      <c r="L191" s="6">
        <v>2.3900000000000001E-2</v>
      </c>
      <c r="M191" s="6">
        <v>2.0099999999999996E-2</v>
      </c>
      <c r="N191" s="6">
        <v>0.15890000000000001</v>
      </c>
      <c r="O191" s="6">
        <v>0.39140000000000003</v>
      </c>
      <c r="P191" s="5">
        <v>0</v>
      </c>
      <c r="Q191" s="5">
        <v>0</v>
      </c>
    </row>
    <row r="192" spans="3:17" ht="15.5" x14ac:dyDescent="0.35">
      <c r="C192" t="s">
        <v>190</v>
      </c>
    </row>
    <row r="193" spans="2:16" ht="15.5" x14ac:dyDescent="0.35">
      <c r="C193" t="s">
        <v>59</v>
      </c>
      <c r="I193" s="6">
        <v>1.54</v>
      </c>
      <c r="J193" s="6">
        <v>1.05</v>
      </c>
      <c r="K193" s="6">
        <v>1.04</v>
      </c>
      <c r="L193" s="6">
        <v>1.37</v>
      </c>
      <c r="M193" s="6">
        <v>3.09</v>
      </c>
      <c r="N193" s="5">
        <v>0</v>
      </c>
      <c r="O193" s="5">
        <v>0</v>
      </c>
      <c r="P193" s="5">
        <v>0</v>
      </c>
    </row>
    <row r="194" spans="2:16" ht="15.5" x14ac:dyDescent="0.35">
      <c r="C194" t="s">
        <v>56</v>
      </c>
      <c r="I194" s="6">
        <v>69.91</v>
      </c>
      <c r="J194" s="6">
        <v>74.489999999999995</v>
      </c>
      <c r="K194" s="6">
        <v>74.319999999999993</v>
      </c>
      <c r="L194" s="6">
        <v>73.8</v>
      </c>
      <c r="M194" s="6">
        <v>72.52</v>
      </c>
      <c r="N194" s="6">
        <v>1866532.6</v>
      </c>
      <c r="O194" s="6">
        <v>10437738.890000001</v>
      </c>
      <c r="P194" s="6">
        <v>5845666.3300000001</v>
      </c>
    </row>
    <row r="195" spans="2:16" ht="15.5" x14ac:dyDescent="0.35">
      <c r="C195" t="s">
        <v>191</v>
      </c>
      <c r="I195" s="6">
        <v>1.54</v>
      </c>
      <c r="J195" s="6">
        <v>1.05</v>
      </c>
      <c r="K195" s="6">
        <v>1.04</v>
      </c>
      <c r="L195" s="6">
        <v>1.37</v>
      </c>
      <c r="M195" s="6">
        <v>3.09</v>
      </c>
      <c r="N195" s="5">
        <v>0</v>
      </c>
      <c r="O195" s="5">
        <v>0</v>
      </c>
      <c r="P195" s="5">
        <v>0</v>
      </c>
    </row>
    <row r="196" spans="2:16" ht="15.5" x14ac:dyDescent="0.35">
      <c r="C196" t="s">
        <v>192</v>
      </c>
      <c r="I196" s="6">
        <v>69.91</v>
      </c>
      <c r="J196" s="6">
        <v>74.489999999999995</v>
      </c>
      <c r="K196" s="6">
        <v>74.319999999999993</v>
      </c>
      <c r="L196" s="6">
        <v>73.8</v>
      </c>
      <c r="M196" s="6">
        <v>72.52</v>
      </c>
      <c r="N196" s="6">
        <v>1866532.6</v>
      </c>
      <c r="O196" s="6">
        <v>10437738.890000001</v>
      </c>
      <c r="P196" s="6">
        <v>5845666.3300000001</v>
      </c>
    </row>
    <row r="197" spans="2:16" ht="15.5" x14ac:dyDescent="0.35">
      <c r="C197" t="s">
        <v>193</v>
      </c>
      <c r="I197" s="5">
        <v>6000000000</v>
      </c>
      <c r="J197" s="5">
        <v>21000000000</v>
      </c>
      <c r="K197" s="5">
        <v>10000000000</v>
      </c>
      <c r="L197" s="5">
        <v>5000000000</v>
      </c>
      <c r="M197" s="5">
        <v>3000000000</v>
      </c>
      <c r="N197" s="5">
        <v>2000000000</v>
      </c>
      <c r="O197" s="5">
        <v>1000000000</v>
      </c>
      <c r="P197" s="5">
        <v>0</v>
      </c>
    </row>
    <row r="198" spans="2:16" ht="15.5" x14ac:dyDescent="0.35">
      <c r="C198" t="s">
        <v>194</v>
      </c>
      <c r="I198" s="5">
        <v>0</v>
      </c>
      <c r="K198" s="5">
        <v>1000000000</v>
      </c>
      <c r="L198" s="5">
        <v>2000000000</v>
      </c>
      <c r="M198" s="5">
        <v>2000000000</v>
      </c>
      <c r="N198" s="5">
        <v>2000000000</v>
      </c>
      <c r="O198" s="5">
        <v>2000000000</v>
      </c>
      <c r="P198" s="5">
        <v>1000000000</v>
      </c>
    </row>
    <row r="199" spans="2:16" ht="15.5" x14ac:dyDescent="0.35">
      <c r="C199" t="s">
        <v>26</v>
      </c>
      <c r="I199" s="5">
        <v>6000000000</v>
      </c>
      <c r="J199" s="5">
        <v>21000000000</v>
      </c>
      <c r="K199" s="5">
        <v>11000000000</v>
      </c>
      <c r="L199" s="5">
        <v>7000000000</v>
      </c>
      <c r="M199" s="5">
        <v>5000000000</v>
      </c>
      <c r="N199" s="5">
        <v>3000000000</v>
      </c>
      <c r="O199" s="5">
        <v>3000000000</v>
      </c>
      <c r="P199" s="5">
        <v>1000000000</v>
      </c>
    </row>
    <row r="200" spans="2:16" ht="15.5" x14ac:dyDescent="0.35">
      <c r="C200" t="s">
        <v>23</v>
      </c>
      <c r="I200" s="5">
        <v>6000000000</v>
      </c>
      <c r="J200" s="5">
        <v>21000000000</v>
      </c>
      <c r="K200" s="5">
        <v>2000000000</v>
      </c>
      <c r="L200" s="5">
        <v>-2000000000</v>
      </c>
      <c r="M200" s="5">
        <v>-12000000000</v>
      </c>
      <c r="N200" s="5">
        <v>3000000000</v>
      </c>
      <c r="O200" s="5">
        <v>2000000000</v>
      </c>
      <c r="P200" s="5">
        <v>1000000000</v>
      </c>
    </row>
    <row r="201" spans="2:16" ht="15.5" x14ac:dyDescent="0.35">
      <c r="C201" t="s">
        <v>195</v>
      </c>
      <c r="I201" s="5">
        <v>36000000000</v>
      </c>
      <c r="J201" s="5">
        <v>39000000000</v>
      </c>
      <c r="K201" s="5">
        <v>37000000000</v>
      </c>
      <c r="L201" s="5">
        <v>37000000000</v>
      </c>
      <c r="M201" s="5">
        <v>36000000000</v>
      </c>
      <c r="N201" s="5">
        <v>11000000000</v>
      </c>
      <c r="O201" s="5">
        <v>9000000000</v>
      </c>
      <c r="P201" s="5">
        <v>6000000000</v>
      </c>
    </row>
    <row r="202" spans="2:16" ht="15.5" x14ac:dyDescent="0.35">
      <c r="C202" t="s">
        <v>196</v>
      </c>
      <c r="I202" s="5">
        <v>3000000000</v>
      </c>
      <c r="J202" s="5">
        <v>-10000000000</v>
      </c>
      <c r="K202" s="5">
        <v>4000000000</v>
      </c>
      <c r="L202" s="5">
        <v>-11000000000</v>
      </c>
      <c r="M202" s="5">
        <v>-6000000000</v>
      </c>
      <c r="N202" s="5">
        <v>-1000000000</v>
      </c>
      <c r="O202" s="5">
        <v>0</v>
      </c>
      <c r="P202" s="5">
        <v>-3000000000</v>
      </c>
    </row>
    <row r="203" spans="2:16" ht="15.5" x14ac:dyDescent="0.35">
      <c r="C203" t="s">
        <v>197</v>
      </c>
      <c r="I203" s="5">
        <v>0</v>
      </c>
      <c r="J203" s="5">
        <v>0</v>
      </c>
      <c r="K203" s="5">
        <v>-1000000000</v>
      </c>
      <c r="L203" s="5">
        <v>-1000000000</v>
      </c>
      <c r="M203" s="5">
        <v>-17000000000</v>
      </c>
      <c r="N203" s="5">
        <v>0</v>
      </c>
      <c r="O203" s="5">
        <v>-2000000000</v>
      </c>
      <c r="P203" s="5">
        <v>-1000000000</v>
      </c>
    </row>
    <row r="204" spans="2:16" ht="15.5" x14ac:dyDescent="0.35">
      <c r="C204" t="s">
        <v>15</v>
      </c>
      <c r="I204" s="5">
        <v>2000000000</v>
      </c>
      <c r="J204" s="5">
        <v>-10000000000</v>
      </c>
      <c r="K204" s="5">
        <v>3000000000</v>
      </c>
      <c r="L204" s="5">
        <v>-12000000000</v>
      </c>
      <c r="M204" s="5">
        <v>-23000000000</v>
      </c>
      <c r="N204" s="5">
        <v>-2000000000</v>
      </c>
      <c r="O204" s="5">
        <v>-1000000000</v>
      </c>
      <c r="P204" s="5">
        <v>-4000000000</v>
      </c>
    </row>
    <row r="205" spans="2:16" ht="15.5" x14ac:dyDescent="0.35">
      <c r="C205" t="s">
        <v>17</v>
      </c>
      <c r="I205" s="6">
        <v>2.84</v>
      </c>
      <c r="J205" s="6">
        <v>-12.24</v>
      </c>
      <c r="K205" s="6">
        <v>3.67</v>
      </c>
      <c r="L205" s="6">
        <v>-14.39</v>
      </c>
      <c r="M205" s="6">
        <v>-28.74</v>
      </c>
      <c r="N205" s="6">
        <v>-247172.66</v>
      </c>
      <c r="O205" s="6">
        <v>-2439462.38</v>
      </c>
      <c r="P205" s="6">
        <v>-6700401.4900000002</v>
      </c>
    </row>
    <row r="207" spans="2:16" ht="15.5" x14ac:dyDescent="0.35">
      <c r="B207" t="s">
        <v>198</v>
      </c>
      <c r="C207" t="s">
        <v>199</v>
      </c>
      <c r="D207" s="5">
        <v>-805000000</v>
      </c>
      <c r="E207" s="5">
        <v>-645000000</v>
      </c>
      <c r="F207" s="5">
        <v>-881000000</v>
      </c>
      <c r="G207" s="5">
        <v>-3000000000</v>
      </c>
      <c r="H207" s="5">
        <v>-3000000000</v>
      </c>
      <c r="I207" s="5">
        <v>-4000000000</v>
      </c>
      <c r="J207" s="5">
        <v>147000000</v>
      </c>
      <c r="K207" s="5">
        <v>362000000</v>
      </c>
      <c r="L207" s="5">
        <v>1000000000</v>
      </c>
      <c r="M207" s="5">
        <v>533000000</v>
      </c>
      <c r="N207" s="5">
        <v>1000000000</v>
      </c>
      <c r="O207" s="5">
        <v>3000000000</v>
      </c>
    </row>
    <row r="208" spans="2:16" ht="15.5" x14ac:dyDescent="0.35">
      <c r="C208" t="s">
        <v>47</v>
      </c>
      <c r="D208" s="5">
        <v>-1</v>
      </c>
      <c r="E208" s="6">
        <v>-0.8</v>
      </c>
      <c r="F208" s="6">
        <v>-1.0900000000000001</v>
      </c>
      <c r="G208" s="6">
        <v>-3.56</v>
      </c>
      <c r="H208" s="6">
        <v>-3.59</v>
      </c>
      <c r="I208" s="6">
        <v>-4.6399999999999997</v>
      </c>
      <c r="J208" s="6">
        <v>0.18</v>
      </c>
      <c r="K208" s="6">
        <v>0.45</v>
      </c>
      <c r="L208" s="6">
        <v>1.28</v>
      </c>
      <c r="M208" s="6">
        <v>0.66</v>
      </c>
      <c r="N208" s="6">
        <v>1.3</v>
      </c>
      <c r="O208" s="6">
        <v>3.18</v>
      </c>
    </row>
    <row r="209" spans="3:15" ht="15.5" x14ac:dyDescent="0.35">
      <c r="C209" t="s">
        <v>200</v>
      </c>
      <c r="D209" s="5">
        <v>9000000000</v>
      </c>
      <c r="E209" s="5">
        <v>9000000000</v>
      </c>
      <c r="F209" s="5">
        <v>10000000000</v>
      </c>
      <c r="G209" s="5">
        <v>8000000000</v>
      </c>
      <c r="H209" s="5">
        <v>36000000000</v>
      </c>
      <c r="I209" s="5">
        <v>60000000000</v>
      </c>
      <c r="J209" s="5">
        <v>88000000000</v>
      </c>
      <c r="K209" s="5">
        <v>79000000000</v>
      </c>
      <c r="L209" s="5">
        <v>59000000000</v>
      </c>
      <c r="M209" s="5">
        <v>45000000000</v>
      </c>
      <c r="N209" s="5">
        <v>41000000000</v>
      </c>
      <c r="O209" s="5">
        <v>36000000000</v>
      </c>
    </row>
    <row r="210" spans="3:15" ht="15.5" x14ac:dyDescent="0.35">
      <c r="C210" t="s">
        <v>201</v>
      </c>
      <c r="I210" s="6">
        <v>-37.6</v>
      </c>
    </row>
    <row r="211" spans="3:15" ht="15.5" x14ac:dyDescent="0.35">
      <c r="C211" t="s">
        <v>281</v>
      </c>
      <c r="I211" s="6">
        <v>-20.94</v>
      </c>
    </row>
    <row r="212" spans="3:15" ht="15.5" x14ac:dyDescent="0.35">
      <c r="C212" t="s">
        <v>202</v>
      </c>
      <c r="I212" s="6">
        <v>6.95</v>
      </c>
    </row>
    <row r="213" spans="3:15" ht="15.5" x14ac:dyDescent="0.35">
      <c r="C213" t="s">
        <v>282</v>
      </c>
      <c r="I213" s="6">
        <v>-4.7800000000000002E-2</v>
      </c>
    </row>
    <row r="214" spans="3:15" ht="15.5" x14ac:dyDescent="0.35">
      <c r="C214" t="s">
        <v>283</v>
      </c>
      <c r="I214" s="6">
        <v>3.08</v>
      </c>
    </row>
    <row r="215" spans="3:15" ht="15.5" x14ac:dyDescent="0.35">
      <c r="C215" t="s">
        <v>203</v>
      </c>
      <c r="I215" s="6">
        <v>1.98</v>
      </c>
    </row>
    <row r="216" spans="3:15" ht="15.5" x14ac:dyDescent="0.35">
      <c r="C216" t="s">
        <v>284</v>
      </c>
      <c r="I216" s="6">
        <v>521.42999999999995</v>
      </c>
    </row>
    <row r="217" spans="3:15" ht="15.5" x14ac:dyDescent="0.35">
      <c r="C217" t="s">
        <v>285</v>
      </c>
      <c r="I217" s="6">
        <v>536.28</v>
      </c>
    </row>
    <row r="218" spans="3:15" ht="15.5" x14ac:dyDescent="0.35">
      <c r="C218" t="s">
        <v>286</v>
      </c>
      <c r="I218" s="6">
        <v>-28.19</v>
      </c>
    </row>
    <row r="219" spans="3:15" ht="15.5" x14ac:dyDescent="0.35">
      <c r="C219" t="s">
        <v>287</v>
      </c>
      <c r="I219" s="6">
        <v>-42.73</v>
      </c>
    </row>
    <row r="220" spans="3:15" ht="15.5" x14ac:dyDescent="0.35">
      <c r="C220" t="s">
        <v>289</v>
      </c>
      <c r="I220" s="6">
        <v>-0.39</v>
      </c>
    </row>
    <row r="221" spans="3:15" ht="15.5" x14ac:dyDescent="0.35">
      <c r="C221" t="s">
        <v>290</v>
      </c>
      <c r="I221" s="6">
        <v>-6.45</v>
      </c>
    </row>
    <row r="222" spans="3:15" ht="15.5" x14ac:dyDescent="0.35">
      <c r="C222" t="s">
        <v>204</v>
      </c>
      <c r="I222" s="6">
        <v>-3.59</v>
      </c>
    </row>
    <row r="223" spans="3:15" ht="15.5" x14ac:dyDescent="0.35">
      <c r="C223" t="s">
        <v>291</v>
      </c>
      <c r="I223" s="6">
        <v>43.81</v>
      </c>
    </row>
    <row r="224" spans="3:15" ht="15.5" x14ac:dyDescent="0.35">
      <c r="C224" t="s">
        <v>205</v>
      </c>
      <c r="D224" s="6">
        <v>0.63</v>
      </c>
    </row>
    <row r="225" spans="3:9" ht="15.5" x14ac:dyDescent="0.35">
      <c r="C225" t="s">
        <v>206</v>
      </c>
      <c r="I225" s="6">
        <v>68.12</v>
      </c>
    </row>
    <row r="226" spans="3:9" ht="15.5" x14ac:dyDescent="0.35">
      <c r="C226" t="s">
        <v>292</v>
      </c>
      <c r="I226" s="6">
        <v>0.25</v>
      </c>
    </row>
    <row r="227" spans="3:9" ht="15.5" x14ac:dyDescent="0.35">
      <c r="C227" t="s">
        <v>207</v>
      </c>
      <c r="D227" s="6">
        <v>4.0199999999999996</v>
      </c>
    </row>
    <row r="228" spans="3:9" ht="15.5" x14ac:dyDescent="0.35">
      <c r="C228" t="s">
        <v>208</v>
      </c>
      <c r="D228" s="6">
        <v>2.2000000000000002</v>
      </c>
    </row>
    <row r="229" spans="3:9" ht="15.5" x14ac:dyDescent="0.35">
      <c r="C229" t="s">
        <v>293</v>
      </c>
      <c r="D229" s="6">
        <v>0.15</v>
      </c>
    </row>
    <row r="230" spans="3:9" ht="15.5" x14ac:dyDescent="0.35">
      <c r="C230" t="s">
        <v>209</v>
      </c>
      <c r="D230" s="6">
        <v>0.21</v>
      </c>
    </row>
    <row r="231" spans="3:9" ht="15.5" x14ac:dyDescent="0.35">
      <c r="C231" t="s">
        <v>295</v>
      </c>
      <c r="D231" s="6">
        <v>0.12</v>
      </c>
    </row>
    <row r="232" spans="3:9" ht="15.5" x14ac:dyDescent="0.35">
      <c r="C232" t="s">
        <v>210</v>
      </c>
      <c r="D232" s="6">
        <v>1.21</v>
      </c>
    </row>
    <row r="233" spans="3:9" ht="15.5" x14ac:dyDescent="0.35">
      <c r="C233" t="s">
        <v>13</v>
      </c>
      <c r="D233" s="5">
        <v>-1000000000</v>
      </c>
    </row>
    <row r="234" spans="3:9" ht="15.5" x14ac:dyDescent="0.35">
      <c r="C234" t="s">
        <v>211</v>
      </c>
      <c r="I234" s="6">
        <v>7.98</v>
      </c>
    </row>
    <row r="235" spans="3:9" ht="15.5" x14ac:dyDescent="0.35">
      <c r="C235" t="s">
        <v>212</v>
      </c>
      <c r="I235" s="6">
        <v>-7.8100000000000003E-2</v>
      </c>
    </row>
    <row r="236" spans="3:9" ht="15.5" x14ac:dyDescent="0.35">
      <c r="C236" t="s">
        <v>213</v>
      </c>
      <c r="I236" s="6">
        <v>-9.4700000000000006E-2</v>
      </c>
    </row>
    <row r="237" spans="3:9" ht="15.5" x14ac:dyDescent="0.35">
      <c r="C237" t="s">
        <v>214</v>
      </c>
      <c r="I237" s="6">
        <v>-7.4499999999999997E-2</v>
      </c>
    </row>
    <row r="238" spans="3:9" ht="15.5" x14ac:dyDescent="0.35">
      <c r="C238" t="s">
        <v>297</v>
      </c>
      <c r="I238" s="6">
        <v>-6.5599999999999992E-2</v>
      </c>
    </row>
    <row r="239" spans="3:9" ht="15.5" x14ac:dyDescent="0.35">
      <c r="C239" t="s">
        <v>215</v>
      </c>
      <c r="D239" s="6">
        <v>213.31</v>
      </c>
    </row>
    <row r="240" spans="3:9" ht="15.5" x14ac:dyDescent="0.35">
      <c r="C240" t="s">
        <v>216</v>
      </c>
      <c r="D240" s="6">
        <v>247.45</v>
      </c>
    </row>
    <row r="241" spans="3:9" ht="15.5" x14ac:dyDescent="0.35">
      <c r="C241" t="s">
        <v>217</v>
      </c>
      <c r="D241" s="6">
        <v>38.42</v>
      </c>
    </row>
    <row r="242" spans="3:9" ht="15.5" x14ac:dyDescent="0.35">
      <c r="C242" t="s">
        <v>218</v>
      </c>
      <c r="D242" s="6">
        <v>422.34</v>
      </c>
    </row>
    <row r="243" spans="3:9" ht="15.5" x14ac:dyDescent="0.35">
      <c r="C243" t="s">
        <v>219</v>
      </c>
      <c r="D243" s="6">
        <v>0.43</v>
      </c>
    </row>
    <row r="244" spans="3:9" ht="15.5" x14ac:dyDescent="0.35">
      <c r="C244" t="s">
        <v>298</v>
      </c>
      <c r="I244" s="6">
        <v>0.53</v>
      </c>
    </row>
    <row r="245" spans="3:9" ht="15.5" x14ac:dyDescent="0.35">
      <c r="C245" t="s">
        <v>299</v>
      </c>
      <c r="I245" s="6">
        <v>1.41</v>
      </c>
    </row>
    <row r="246" spans="3:9" ht="15.5" x14ac:dyDescent="0.35">
      <c r="C246" t="s">
        <v>43</v>
      </c>
      <c r="I246" s="5">
        <v>109000000000</v>
      </c>
    </row>
    <row r="247" spans="3:9" ht="15.5" x14ac:dyDescent="0.35">
      <c r="C247" t="s">
        <v>220</v>
      </c>
      <c r="I247" s="5">
        <v>117000000000</v>
      </c>
    </row>
    <row r="248" spans="3:9" ht="15.5" x14ac:dyDescent="0.35">
      <c r="C248" t="s">
        <v>221</v>
      </c>
      <c r="I248" s="5">
        <v>807400000</v>
      </c>
    </row>
    <row r="249" spans="3:9" ht="15.5" x14ac:dyDescent="0.35">
      <c r="C249" t="s">
        <v>222</v>
      </c>
      <c r="I249" s="6">
        <v>0.26350000000000001</v>
      </c>
    </row>
    <row r="250" spans="3:9" ht="15.5" x14ac:dyDescent="0.35">
      <c r="C250" t="s">
        <v>223</v>
      </c>
      <c r="D250" s="6">
        <v>0.17859999999999998</v>
      </c>
    </row>
    <row r="251" spans="3:9" ht="15.5" x14ac:dyDescent="0.35">
      <c r="C251" t="s">
        <v>224</v>
      </c>
      <c r="D251" s="6">
        <v>-6.6400000000000001E-2</v>
      </c>
    </row>
    <row r="252" spans="3:9" ht="15.5" x14ac:dyDescent="0.35">
      <c r="C252" t="s">
        <v>225</v>
      </c>
      <c r="D252" s="6">
        <v>-8.5199999999999998E-2</v>
      </c>
    </row>
    <row r="253" spans="3:9" ht="15.5" x14ac:dyDescent="0.35">
      <c r="C253" t="s">
        <v>226</v>
      </c>
      <c r="D253" s="6">
        <v>-0.57020000000000004</v>
      </c>
    </row>
    <row r="254" spans="3:9" ht="15.5" x14ac:dyDescent="0.35">
      <c r="C254" t="s">
        <v>227</v>
      </c>
      <c r="D254" s="6">
        <v>-0.46159999999999995</v>
      </c>
    </row>
    <row r="255" spans="3:9" ht="15.5" x14ac:dyDescent="0.35">
      <c r="C255" t="s">
        <v>228</v>
      </c>
      <c r="D255" s="6">
        <v>-51.819300000000005</v>
      </c>
    </row>
    <row r="256" spans="3:9" ht="15.5" x14ac:dyDescent="0.35">
      <c r="C256" t="s">
        <v>229</v>
      </c>
      <c r="I256" s="5">
        <v>6</v>
      </c>
    </row>
    <row r="257" spans="3:9" ht="15.5" x14ac:dyDescent="0.35">
      <c r="C257" t="s">
        <v>230</v>
      </c>
      <c r="I257" s="6">
        <v>0.82</v>
      </c>
    </row>
    <row r="258" spans="3:9" ht="15.5" x14ac:dyDescent="0.35">
      <c r="C258" t="s">
        <v>231</v>
      </c>
      <c r="I258" s="6">
        <v>0.1</v>
      </c>
    </row>
    <row r="259" spans="3:9" ht="15.5" x14ac:dyDescent="0.35">
      <c r="C259" t="s">
        <v>232</v>
      </c>
      <c r="I259" s="6">
        <v>0.03</v>
      </c>
    </row>
    <row r="260" spans="3:9" ht="15.5" x14ac:dyDescent="0.35">
      <c r="C260" t="s">
        <v>233</v>
      </c>
      <c r="I260" s="6">
        <v>0.41</v>
      </c>
    </row>
    <row r="261" spans="3:9" ht="15.5" x14ac:dyDescent="0.35">
      <c r="C261" t="s">
        <v>234</v>
      </c>
      <c r="I261" s="6">
        <v>0.28999999999999998</v>
      </c>
    </row>
    <row r="262" spans="3:9" ht="15.5" x14ac:dyDescent="0.35">
      <c r="C262" t="s">
        <v>235</v>
      </c>
      <c r="I262" s="6">
        <v>0.32</v>
      </c>
    </row>
    <row r="263" spans="3:9" ht="15.5" x14ac:dyDescent="0.35">
      <c r="C263" t="s">
        <v>236</v>
      </c>
      <c r="I263" s="6">
        <v>0.22</v>
      </c>
    </row>
    <row r="264" spans="3:9" ht="15.5" x14ac:dyDescent="0.35">
      <c r="C264" t="s">
        <v>300</v>
      </c>
      <c r="I264" s="5">
        <v>35000000000</v>
      </c>
    </row>
    <row r="265" spans="3:9" ht="15.5" x14ac:dyDescent="0.35">
      <c r="C265" t="s">
        <v>301</v>
      </c>
      <c r="I265" s="5">
        <v>6000000000</v>
      </c>
    </row>
    <row r="266" spans="3:9" ht="15.5" x14ac:dyDescent="0.35">
      <c r="C266" t="s">
        <v>302</v>
      </c>
      <c r="I266" s="5">
        <v>-3000000000</v>
      </c>
    </row>
    <row r="267" spans="3:9" ht="15.5" x14ac:dyDescent="0.35">
      <c r="C267" t="s">
        <v>303</v>
      </c>
      <c r="I267" s="5">
        <v>-5000000000</v>
      </c>
    </row>
    <row r="268" spans="3:9" ht="15.5" x14ac:dyDescent="0.35">
      <c r="C268" t="s">
        <v>237</v>
      </c>
      <c r="D268" s="5">
        <v>1000000000</v>
      </c>
    </row>
    <row r="269" spans="3:9" ht="15.5" x14ac:dyDescent="0.35">
      <c r="C269" t="s">
        <v>238</v>
      </c>
      <c r="D269" s="5">
        <v>67000000000</v>
      </c>
    </row>
    <row r="270" spans="3:9" ht="15.5" x14ac:dyDescent="0.35">
      <c r="C270" t="s">
        <v>239</v>
      </c>
      <c r="D270" s="5">
        <v>12000000000</v>
      </c>
    </row>
    <row r="271" spans="3:9" ht="15.5" x14ac:dyDescent="0.35">
      <c r="C271" t="s">
        <v>183</v>
      </c>
      <c r="D271" s="5">
        <v>35000000000</v>
      </c>
    </row>
    <row r="272" spans="3:9" ht="15.5" x14ac:dyDescent="0.35">
      <c r="C272" t="s">
        <v>182</v>
      </c>
      <c r="I272" s="5">
        <v>55000000000</v>
      </c>
    </row>
    <row r="273" spans="3:9" ht="15.5" x14ac:dyDescent="0.35">
      <c r="C273" t="s">
        <v>181</v>
      </c>
      <c r="D273" s="5">
        <v>0</v>
      </c>
    </row>
    <row r="274" spans="3:9" ht="15.5" x14ac:dyDescent="0.35">
      <c r="C274" t="s">
        <v>180</v>
      </c>
      <c r="D274" s="5">
        <v>8000000000</v>
      </c>
    </row>
    <row r="275" spans="3:9" ht="15.5" x14ac:dyDescent="0.35">
      <c r="C275" t="s">
        <v>24</v>
      </c>
      <c r="D275" s="5">
        <v>8000000000</v>
      </c>
    </row>
    <row r="276" spans="3:9" ht="15.5" x14ac:dyDescent="0.35">
      <c r="C276" t="s">
        <v>21</v>
      </c>
      <c r="D276" s="5">
        <v>8000000000</v>
      </c>
    </row>
    <row r="277" spans="3:9" ht="15.5" x14ac:dyDescent="0.35">
      <c r="C277" t="s">
        <v>240</v>
      </c>
      <c r="I277" s="5">
        <v>55000000000</v>
      </c>
    </row>
    <row r="278" spans="3:9" ht="15.5" x14ac:dyDescent="0.35">
      <c r="C278" t="s">
        <v>304</v>
      </c>
      <c r="I278" s="5">
        <v>0</v>
      </c>
    </row>
    <row r="279" spans="3:9" ht="15.5" x14ac:dyDescent="0.35">
      <c r="C279" t="s">
        <v>305</v>
      </c>
      <c r="I279" s="5">
        <v>10000000000</v>
      </c>
    </row>
    <row r="280" spans="3:9" ht="15.5" x14ac:dyDescent="0.35">
      <c r="C280" t="s">
        <v>306</v>
      </c>
      <c r="I280" s="5">
        <v>-9000000000</v>
      </c>
    </row>
    <row r="281" spans="3:9" ht="15.5" x14ac:dyDescent="0.35">
      <c r="C281" t="s">
        <v>307</v>
      </c>
      <c r="I281" s="5">
        <v>0</v>
      </c>
    </row>
    <row r="282" spans="3:9" ht="15.5" x14ac:dyDescent="0.35">
      <c r="C282" t="s">
        <v>308</v>
      </c>
      <c r="I282" s="5">
        <v>0</v>
      </c>
    </row>
  </sheetData>
  <pageMargins left="0.7" right="0.7" top="0.75" bottom="0.75" header="0.3" footer="0.3"/>
  <ignoredErrors>
    <ignoredError sqref="A1:Q283" numberStoredAsText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P28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945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946</v>
      </c>
      <c r="D2" s="2" vm="183">
        <f ca="1">IFERROR(_xlfn.STOCKHISTORY("XIDX:" &amp; $C$1, D3, , 0, 0, 1), "Libur")</f>
        <v>336</v>
      </c>
      <c r="E2" s="2" vm="184">
        <f ca="1">IFERROR(_xlfn.STOCKHISTORY("XIDX:" &amp; $C$1, E3, , 0, 0, 1), "Libur")</f>
        <v>484</v>
      </c>
      <c r="H2" s="2" vm="184">
        <f ca="1">IFERROR(INDEX(D2:G2,COUNT(D2:G2)),"")</f>
        <v>484</v>
      </c>
      <c r="I2" s="2" vm="185">
        <f t="shared" ref="I2:P2" ca="1" si="0">IFERROR(_xlfn.STOCKHISTORY("XIDX:" &amp; $C$1, I1, , 0, 0, 1), "Libur")</f>
        <v>254</v>
      </c>
      <c r="J2" s="2" vm="57">
        <f t="shared" ca="1" si="0"/>
        <v>131</v>
      </c>
      <c r="K2" s="2" vm="186">
        <f t="shared" ca="1" si="0"/>
        <v>151</v>
      </c>
      <c r="L2" s="2" vm="187">
        <f t="shared" ca="1" si="0"/>
        <v>346</v>
      </c>
      <c r="M2" s="2" vm="188">
        <f t="shared" ca="1" si="0"/>
        <v>194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</row>
    <row r="3" spans="1:1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6" ht="15.5" x14ac:dyDescent="0.35">
      <c r="B4" t="s">
        <v>5</v>
      </c>
      <c r="C4" t="s">
        <v>6</v>
      </c>
      <c r="D4" s="2">
        <f>IFERROR(INDEX(D51:D500,MATCH($C$4,$C$51:$C$500,0)),"")</f>
        <v>14091236183</v>
      </c>
      <c r="E4" s="2">
        <f>IFERROR(INDEX(E51:E500,MATCH($C$4,$C$51:$C$500,0)),"")</f>
        <v>10606164328</v>
      </c>
      <c r="H4" s="2">
        <f>IFERROR(SUM(D4:G4)*(4/MAX(1,COUNT(D4:G4))),"")</f>
        <v>49394801022</v>
      </c>
      <c r="I4" s="2">
        <f t="shared" ref="I4:P4" si="1">IFERROR(INDEX(I51:I500,MATCH($C$4,$C$51:$C$500,0)),"")</f>
        <v>63400493812</v>
      </c>
      <c r="J4" s="2">
        <f t="shared" si="1"/>
        <v>244611042471</v>
      </c>
      <c r="K4" s="2">
        <f t="shared" si="1"/>
        <v>317055920205</v>
      </c>
      <c r="L4" s="2">
        <f t="shared" si="1"/>
        <v>346765538330</v>
      </c>
      <c r="M4" s="2">
        <f t="shared" si="1"/>
        <v>61158765960</v>
      </c>
      <c r="N4" s="2">
        <f t="shared" si="1"/>
        <v>26961554164</v>
      </c>
      <c r="O4" s="2">
        <f t="shared" si="1"/>
        <v>41814415126</v>
      </c>
      <c r="P4" s="2">
        <f t="shared" si="1"/>
        <v>22340478144</v>
      </c>
    </row>
    <row r="5" spans="1:16" ht="15.5" x14ac:dyDescent="0.35">
      <c r="B5" t="s">
        <v>7</v>
      </c>
      <c r="C5" t="s">
        <v>8</v>
      </c>
      <c r="D5" s="2">
        <f>IFERROR(INDEX(D51:D500,MATCH($C$5,$C$51:$C$500,0)),"")</f>
        <v>484354233</v>
      </c>
      <c r="E5" s="2">
        <f>IFERROR(INDEX(E51:E500,MATCH($C$5,$C$51:$C$500,0)),"")</f>
        <v>964329474</v>
      </c>
      <c r="H5" s="2">
        <f>IFERROR(SUM(D5:G5)*(4/MAX(1,COUNT(D5:G5))),"")</f>
        <v>2897367414</v>
      </c>
      <c r="I5" s="2">
        <f t="shared" ref="I5:P5" si="2">IFERROR(INDEX(I51:I500,MATCH($C$5,$C$51:$C$500,0)),"")</f>
        <v>2523577106</v>
      </c>
      <c r="J5" s="2">
        <f t="shared" si="2"/>
        <v>8373533125</v>
      </c>
      <c r="K5" s="2">
        <f t="shared" si="2"/>
        <v>17939649981</v>
      </c>
      <c r="L5" s="2">
        <f t="shared" si="2"/>
        <v>16038130954</v>
      </c>
      <c r="M5" s="2">
        <f t="shared" si="2"/>
        <v>4395154414</v>
      </c>
      <c r="N5" s="2">
        <f t="shared" si="2"/>
        <v>467810057</v>
      </c>
      <c r="O5" s="2">
        <f t="shared" si="2"/>
        <v>1710037492</v>
      </c>
      <c r="P5" s="2">
        <f t="shared" si="2"/>
        <v>10794185797</v>
      </c>
    </row>
    <row r="6" spans="1:16" ht="15.5" x14ac:dyDescent="0.35">
      <c r="B6" t="s">
        <v>9</v>
      </c>
      <c r="C6" t="s">
        <v>10</v>
      </c>
      <c r="D6" s="2">
        <f>IFERROR(INDEX(D51:D500,MATCH($C$6,$C$51:$C$500,0)),"")</f>
        <v>132886311631</v>
      </c>
      <c r="E6" s="2">
        <f>IFERROR(INDEX(E51:E500,MATCH($C$6,$C$51:$C$500,0)),"")</f>
        <v>132402087899</v>
      </c>
      <c r="H6" s="2">
        <f>IFERROR(INDEX(D6:G6,COUNT(D6:G6)),"")</f>
        <v>132402087899</v>
      </c>
      <c r="I6" s="2">
        <f t="shared" ref="I6:P6" si="3">IFERROR(INDEX(I51:I500,MATCH($C$6,$C$51:$C$500,0)),"")</f>
        <v>131437890721</v>
      </c>
      <c r="J6" s="2">
        <f t="shared" si="3"/>
        <v>128914804666</v>
      </c>
      <c r="K6" s="2">
        <f t="shared" si="3"/>
        <v>123539921112</v>
      </c>
      <c r="L6" s="2">
        <f t="shared" si="3"/>
        <v>108598034633</v>
      </c>
      <c r="M6" s="2">
        <f t="shared" si="3"/>
        <v>94557515350</v>
      </c>
      <c r="N6" s="2">
        <f t="shared" si="3"/>
        <v>51194176954</v>
      </c>
      <c r="O6" s="2">
        <f t="shared" si="3"/>
        <v>47226366897</v>
      </c>
      <c r="P6" s="2">
        <f t="shared" si="3"/>
        <v>31163484200</v>
      </c>
    </row>
    <row r="7" spans="1:16" ht="15.5" x14ac:dyDescent="0.35">
      <c r="B7" t="s">
        <v>11</v>
      </c>
      <c r="C7" t="s">
        <v>12</v>
      </c>
      <c r="D7" s="3">
        <f>IFERROR(INDEX(D51:D500,MATCH($C$7,$C$51:$C$500,0))/1000000000,"")</f>
        <v>1.85</v>
      </c>
      <c r="E7" s="3">
        <f>IFERROR(INDEX(E51:E500,MATCH($C$7,$C$51:$C$500,0))/1000000000,"")</f>
        <v>1.85</v>
      </c>
      <c r="H7" s="3">
        <f>IFERROR(INDEX(D7:G7,COUNT(D7:G7)),"")</f>
        <v>1.85</v>
      </c>
      <c r="I7" s="3">
        <f t="shared" ref="I7:P7" si="4">IFERROR(INDEX(I51:I500,MATCH($C$7,$C$51:$C$500,0))/1000000000,"")</f>
        <v>1.85</v>
      </c>
      <c r="J7" s="3">
        <f t="shared" si="4"/>
        <v>1.85</v>
      </c>
      <c r="K7" s="3">
        <f t="shared" si="4"/>
        <v>1.85</v>
      </c>
      <c r="L7" s="3">
        <f t="shared" si="4"/>
        <v>1.85</v>
      </c>
      <c r="M7" s="3">
        <f t="shared" si="4"/>
        <v>1.85</v>
      </c>
      <c r="N7" s="3">
        <f t="shared" si="4"/>
        <v>0</v>
      </c>
      <c r="O7" s="3">
        <f t="shared" si="4"/>
        <v>0</v>
      </c>
      <c r="P7" s="3">
        <f t="shared" si="4"/>
        <v>0</v>
      </c>
    </row>
    <row r="8" spans="1:1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-4000000000</v>
      </c>
      <c r="E8" s="2">
        <f>IFERROR(INDEX(E51:E500,MATCH("Free cash flow (Quarter)",$C$51:$C$500,0)),"")</f>
        <v>-1000000000</v>
      </c>
      <c r="H8" s="2">
        <f>IFERROR(INDEX(D8:G8,COUNT(D8:G8)),"")</f>
        <v>-1000000000</v>
      </c>
      <c r="I8" s="2">
        <f t="shared" ref="I8:P8" si="5">IFERROR(INDEX(I51:I500,MATCH($C$8,$C$51:$C$500,0)),"")</f>
        <v>-4000000000</v>
      </c>
      <c r="J8" s="2">
        <f t="shared" si="5"/>
        <v>26000000000</v>
      </c>
      <c r="K8" s="2">
        <f t="shared" si="5"/>
        <v>5000000000</v>
      </c>
      <c r="L8" s="2">
        <f t="shared" si="5"/>
        <v>11000000000</v>
      </c>
      <c r="M8" s="2">
        <f t="shared" si="5"/>
        <v>5000000000</v>
      </c>
      <c r="N8" s="2">
        <f t="shared" si="5"/>
        <v>4000000000</v>
      </c>
      <c r="O8" s="2">
        <f t="shared" si="5"/>
        <v>-7000000000</v>
      </c>
      <c r="P8" s="2">
        <f t="shared" si="5"/>
        <v>-9000000000</v>
      </c>
    </row>
    <row r="9" spans="1:16" ht="15.5" x14ac:dyDescent="0.35">
      <c r="A9" t="s">
        <v>16</v>
      </c>
      <c r="C9" t="s">
        <v>17</v>
      </c>
      <c r="D9" s="3">
        <f>IFERROR(INDEX(D51:D500,MATCH("Free cash flow per share (Quarter)",$C$51:$C$500,0)),"")</f>
        <v>-1.98</v>
      </c>
      <c r="E9" s="3">
        <f>IFERROR(INDEX(E51:E500,MATCH("Free cash flow per share (Quarter)",$C$51:$C$500,0)),"")</f>
        <v>-0.45</v>
      </c>
      <c r="H9" s="3">
        <f>IFERROR(INDEX(D9:G9,COUNT(D9:G9)),"")</f>
        <v>-0.45</v>
      </c>
      <c r="I9" s="3">
        <f t="shared" ref="I9:P9" si="6">IFERROR(INDEX(I51:I500,MATCH($C$9,$C$51:$C$500,0)),"")</f>
        <v>-2.06</v>
      </c>
      <c r="J9" s="3">
        <f t="shared" si="6"/>
        <v>13.94</v>
      </c>
      <c r="K9" s="3">
        <f t="shared" si="6"/>
        <v>2.61</v>
      </c>
      <c r="L9" s="3">
        <f t="shared" si="6"/>
        <v>6.19</v>
      </c>
      <c r="M9" s="3">
        <f t="shared" si="6"/>
        <v>2.4500000000000002</v>
      </c>
      <c r="N9" s="3">
        <f t="shared" si="6"/>
        <v>201814.79</v>
      </c>
      <c r="O9" s="3">
        <f t="shared" si="6"/>
        <v>-314702.11</v>
      </c>
      <c r="P9" s="3">
        <f t="shared" si="6"/>
        <v>-425797.99</v>
      </c>
    </row>
    <row r="10" spans="1:16" ht="15.5" x14ac:dyDescent="0.35">
      <c r="C10" t="s">
        <v>18</v>
      </c>
      <c r="D10" s="3">
        <f ca="1">IFERROR(IF(D9=0,"",D2/D9),"")</f>
        <v>-169.69696969696969</v>
      </c>
      <c r="E10" s="3">
        <f ca="1">IFERROR(IF(E9=0,"",E2/E9),"")</f>
        <v>-1075.5555555555554</v>
      </c>
      <c r="I10" s="3">
        <f t="shared" ref="I10:P10" ca="1" si="7">IFERROR(IF(I9=0,"",I2/I9),"")</f>
        <v>-123.30097087378641</v>
      </c>
      <c r="J10" s="3">
        <f t="shared" ca="1" si="7"/>
        <v>9.3974175035868015</v>
      </c>
      <c r="K10" s="3">
        <f t="shared" ca="1" si="7"/>
        <v>57.854406130268202</v>
      </c>
      <c r="L10" s="3">
        <f t="shared" ca="1" si="7"/>
        <v>55.896607431340868</v>
      </c>
      <c r="M10" s="3">
        <f t="shared" ca="1" si="7"/>
        <v>79.183673469387756</v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</row>
    <row r="11" spans="1:16" ht="15.5" x14ac:dyDescent="0.35">
      <c r="B11" t="s">
        <v>19</v>
      </c>
      <c r="C11" t="s">
        <v>20</v>
      </c>
      <c r="D11" s="2">
        <f>IFERROR(INDEX(D51:D500,MATCH($C$11,$C$51:$C$500,0)),"")</f>
        <v>469741908</v>
      </c>
      <c r="E11" s="2">
        <f>IFERROR(INDEX(E51:E500,MATCH($C$11,$C$51:$C$500,0)),"")</f>
        <v>6106192494</v>
      </c>
      <c r="H11" s="2">
        <f>IFERROR(INDEX(D11:G11,COUNT(D11:G11)),"")</f>
        <v>6106192494</v>
      </c>
      <c r="I11" s="2">
        <f t="shared" ref="I11:P11" si="8">IFERROR(INDEX(I51:I500,MATCH($C$11,$C$51:$C$500,0)),"")</f>
        <v>30887660</v>
      </c>
      <c r="J11" s="2">
        <f t="shared" si="8"/>
        <v>2586550200</v>
      </c>
      <c r="K11" s="2">
        <f t="shared" si="8"/>
        <v>5192928865</v>
      </c>
      <c r="L11" s="2">
        <f t="shared" si="8"/>
        <v>13295580876</v>
      </c>
      <c r="M11" s="2">
        <f t="shared" si="8"/>
        <v>27513739637</v>
      </c>
      <c r="N11" s="2">
        <f t="shared" si="8"/>
        <v>394949809</v>
      </c>
      <c r="O11" s="2">
        <f t="shared" si="8"/>
        <v>294327245</v>
      </c>
      <c r="P11" s="2">
        <f t="shared" si="8"/>
        <v>184736871</v>
      </c>
    </row>
    <row r="12" spans="1:1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17000000000</v>
      </c>
      <c r="E12" s="2">
        <f>IFERROR(INDEX(E51:E500,MATCH("Net Debt (Quarter)",$C$51:$C$500,0)),"")</f>
        <v>13000000000</v>
      </c>
      <c r="H12" s="2">
        <f>IFERROR(INDEX(D12:G12,COUNT(D12:G12)),"")</f>
        <v>13000000000</v>
      </c>
      <c r="I12" s="2">
        <f t="shared" ref="I12:P12" si="9">IFERROR(INDEX(I51:I500,MATCH($C$12,$C$51:$C$500,0)),"")</f>
        <v>27000000000</v>
      </c>
      <c r="J12" s="2">
        <f t="shared" si="9"/>
        <v>80000000000</v>
      </c>
      <c r="K12" s="2">
        <f t="shared" si="9"/>
        <v>92000000000</v>
      </c>
      <c r="L12" s="2">
        <f t="shared" si="9"/>
        <v>100000000000</v>
      </c>
      <c r="M12" s="2">
        <f t="shared" si="9"/>
        <v>105000000000</v>
      </c>
      <c r="N12" s="2">
        <f t="shared" si="9"/>
        <v>140000000000</v>
      </c>
      <c r="O12" s="2">
        <f t="shared" si="9"/>
        <v>143000000000</v>
      </c>
      <c r="P12" s="2">
        <f t="shared" si="9"/>
        <v>150000000000</v>
      </c>
    </row>
    <row r="13" spans="1:1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18000000000</v>
      </c>
      <c r="E13" s="2">
        <f>IFERROR(INDEX(E51:E500,MATCH("Total Debt (Quarter)",$C$51:$C$500,0)),"")</f>
        <v>19000000000</v>
      </c>
      <c r="H13" s="2">
        <f>IFERROR(INDEX(D13:G13,COUNT(D13:G13)),"")</f>
        <v>19000000000</v>
      </c>
      <c r="I13" s="2">
        <f t="shared" ref="I13:P13" si="10">IFERROR(INDEX(I51:I500,MATCH($C$13,$C$51:$C$500,0)),"")</f>
        <v>27000000000</v>
      </c>
      <c r="J13" s="2">
        <f t="shared" si="10"/>
        <v>82000000000</v>
      </c>
      <c r="K13" s="2">
        <f t="shared" si="10"/>
        <v>97000000000</v>
      </c>
      <c r="L13" s="2">
        <f t="shared" si="10"/>
        <v>113000000000</v>
      </c>
      <c r="M13" s="2">
        <f t="shared" si="10"/>
        <v>132000000000</v>
      </c>
      <c r="N13" s="2">
        <f t="shared" si="10"/>
        <v>140000000000</v>
      </c>
      <c r="O13" s="2">
        <f t="shared" si="10"/>
        <v>143000000000</v>
      </c>
      <c r="P13" s="2">
        <f t="shared" si="10"/>
        <v>151000000000</v>
      </c>
    </row>
    <row r="14" spans="1:16" ht="15.5" x14ac:dyDescent="0.35">
      <c r="C14" t="s">
        <v>27</v>
      </c>
      <c r="D14" s="2">
        <f>IFERROR(INDEX(D51:D500,MATCH($C$14,$C$51:$C$500,0)),"")</f>
        <v>-496497422</v>
      </c>
      <c r="E14" s="2">
        <f>IFERROR(INDEX(E51:E500,MATCH($C$14,$C$51:$C$500,0)),"")</f>
        <v>-66666666</v>
      </c>
      <c r="H14" s="2">
        <f>IFERROR(SUM(D14:G14)*(4/MAX(1,COUNT(D14:G14))),"")</f>
        <v>-1126328176</v>
      </c>
      <c r="I14" s="2">
        <f t="shared" ref="I14:P14" si="11">IFERROR(INDEX(I51:I500,MATCH($C$14,$C$51:$C$500,0)),"")</f>
        <v>-4994442362</v>
      </c>
      <c r="J14" s="2">
        <f t="shared" si="11"/>
        <v>-12177122658</v>
      </c>
      <c r="K14" s="2">
        <f t="shared" si="11"/>
        <v>-7425985533</v>
      </c>
      <c r="L14" s="2">
        <f t="shared" si="11"/>
        <v>-8125785945</v>
      </c>
      <c r="M14" s="2">
        <f t="shared" si="11"/>
        <v>-5555240206</v>
      </c>
      <c r="N14" s="2">
        <f t="shared" si="11"/>
        <v>-4458706722</v>
      </c>
      <c r="O14" s="2">
        <f t="shared" si="11"/>
        <v>-11305681170</v>
      </c>
      <c r="P14" s="2">
        <f t="shared" si="11"/>
        <v>-1438843499</v>
      </c>
    </row>
    <row r="15" spans="1:16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 t="shared" ref="I15:P15" si="12">IFERROR(INDEX(I51:I500,MATCH($C$15,$C$51:$C$500,0)),"")</f>
        <v>0</v>
      </c>
      <c r="J15" s="2">
        <f t="shared" si="12"/>
        <v>0</v>
      </c>
      <c r="K15" s="2">
        <f t="shared" si="12"/>
        <v>0</v>
      </c>
      <c r="L15" s="2">
        <f t="shared" si="12"/>
        <v>-575472747</v>
      </c>
      <c r="M15" s="2">
        <f t="shared" si="12"/>
        <v>0</v>
      </c>
      <c r="N15" s="2">
        <f t="shared" si="12"/>
        <v>0</v>
      </c>
      <c r="O15" s="2">
        <f t="shared" si="12"/>
        <v>0</v>
      </c>
      <c r="P15" s="2">
        <f t="shared" si="12"/>
        <v>0</v>
      </c>
    </row>
    <row r="16" spans="1:16" ht="15.5" x14ac:dyDescent="0.35">
      <c r="C16" t="s">
        <v>29</v>
      </c>
      <c r="D16" s="2">
        <f>IFERROR(INDEX(D51:D500,MATCH($C$16,$C$51:$C$500,0)),"")</f>
        <v>484223732</v>
      </c>
      <c r="E16" s="2">
        <f>IFERROR(INDEX(E51:E500,MATCH($C$16,$C$51:$C$500,0)),"")</f>
        <v>964197176</v>
      </c>
      <c r="H16" s="2">
        <f>IFERROR(SUM(D16:G16)*(4/MAX(1,COUNT(D16:G16))),"")</f>
        <v>2896841816</v>
      </c>
      <c r="I16" s="2">
        <f t="shared" ref="I16:P16" si="13">IFERROR(INDEX(I51:I500,MATCH($C$16,$C$51:$C$500,0)),"")</f>
        <v>2518073262</v>
      </c>
      <c r="J16" s="2">
        <f t="shared" si="13"/>
        <v>8338312400</v>
      </c>
      <c r="K16" s="2">
        <f t="shared" si="13"/>
        <v>17071810215</v>
      </c>
      <c r="L16" s="2">
        <f t="shared" si="13"/>
        <v>16596488363</v>
      </c>
      <c r="M16" s="2">
        <f t="shared" si="13"/>
        <v>4376214467</v>
      </c>
      <c r="N16" s="2">
        <f t="shared" si="13"/>
        <v>428554677</v>
      </c>
      <c r="O16" s="2">
        <f t="shared" si="13"/>
        <v>1530139551</v>
      </c>
      <c r="P16" s="2">
        <f t="shared" si="13"/>
        <v>10794185797</v>
      </c>
    </row>
    <row r="17" spans="1:16" ht="15.5" x14ac:dyDescent="0.35">
      <c r="A17" t="s">
        <v>30</v>
      </c>
    </row>
    <row r="18" spans="1:1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</row>
    <row r="19" spans="1:16" ht="15.5" x14ac:dyDescent="0.35">
      <c r="A19" t="s">
        <v>40</v>
      </c>
      <c r="C19" t="s">
        <v>41</v>
      </c>
    </row>
    <row r="20" spans="1:16" ht="15.5" x14ac:dyDescent="0.35">
      <c r="A20" t="s">
        <v>42</v>
      </c>
      <c r="C20" t="s">
        <v>43</v>
      </c>
      <c r="D20" s="2">
        <f ca="1">IFERROR(D21*D2,"")</f>
        <v>621600000000</v>
      </c>
      <c r="E20" s="2">
        <f ca="1">IFERROR(E21*E2,"")</f>
        <v>895400000000</v>
      </c>
      <c r="H20" s="2">
        <f t="shared" ref="H20:P20" ca="1" si="14">IFERROR(H21*H2,"")</f>
        <v>895400000000</v>
      </c>
      <c r="I20" s="2">
        <f t="shared" ca="1" si="14"/>
        <v>469900000000</v>
      </c>
      <c r="J20" s="2">
        <f t="shared" ca="1" si="14"/>
        <v>242350000000</v>
      </c>
      <c r="K20" s="2">
        <f t="shared" ca="1" si="14"/>
        <v>279350000000</v>
      </c>
      <c r="L20" s="2">
        <f t="shared" ca="1" si="14"/>
        <v>640100000000</v>
      </c>
      <c r="M20" s="2">
        <f t="shared" ca="1" si="14"/>
        <v>358900000000</v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</row>
    <row r="21" spans="1:16" ht="15.5" x14ac:dyDescent="0.35">
      <c r="C21" t="s">
        <v>12</v>
      </c>
      <c r="D21" s="2">
        <f>IFERROR(INDEX(D51:D500,MATCH($C$7,$C$51:$C$500,0)),"")</f>
        <v>1850000000</v>
      </c>
      <c r="E21" s="2">
        <f>IFERROR(INDEX(E51:E500,MATCH($C$7,$C$51:$C$500,0)),"")</f>
        <v>1850000000</v>
      </c>
      <c r="H21" s="2">
        <f>IFERROR(INDEX(D21:G21,COUNT(D21:G21)),"")</f>
        <v>1850000000</v>
      </c>
      <c r="I21" s="2">
        <f t="shared" ref="I21:P21" si="15">IFERROR(INDEX(I51:I500,MATCH($C$7,$C$51:$C$500,0)),"")</f>
        <v>1850000000</v>
      </c>
      <c r="J21" s="2">
        <f t="shared" si="15"/>
        <v>1850000000</v>
      </c>
      <c r="K21" s="2">
        <f t="shared" si="15"/>
        <v>1850000000</v>
      </c>
      <c r="L21" s="2">
        <f t="shared" si="15"/>
        <v>1850000000</v>
      </c>
      <c r="M21" s="2">
        <f t="shared" si="15"/>
        <v>1850000000</v>
      </c>
      <c r="N21" s="2">
        <f t="shared" si="15"/>
        <v>0</v>
      </c>
      <c r="O21" s="2">
        <f t="shared" si="15"/>
        <v>0</v>
      </c>
      <c r="P21" s="2">
        <f t="shared" si="15"/>
        <v>0</v>
      </c>
    </row>
    <row r="23" spans="1:16" ht="15.5" x14ac:dyDescent="0.35">
      <c r="B23" t="s">
        <v>44</v>
      </c>
      <c r="C23" t="s">
        <v>45</v>
      </c>
      <c r="D23" s="3">
        <f>IFERROR(D5/D6*100,"")</f>
        <v>0.36448767902066503</v>
      </c>
      <c r="E23" s="3">
        <f>IFERROR(E5/E6*100,"")</f>
        <v>0.72833403861094503</v>
      </c>
      <c r="H23" s="3">
        <f t="shared" ref="H23:P23" si="16">IFERROR(H5/H6*100,"")</f>
        <v>2.1883094594476429</v>
      </c>
      <c r="I23" s="3">
        <f t="shared" si="16"/>
        <v>1.9199768743677843</v>
      </c>
      <c r="J23" s="3">
        <f t="shared" si="16"/>
        <v>6.4954007002490046</v>
      </c>
      <c r="K23" s="3">
        <f t="shared" si="16"/>
        <v>14.521338381571494</v>
      </c>
      <c r="L23" s="3">
        <f t="shared" si="16"/>
        <v>14.768343652074204</v>
      </c>
      <c r="M23" s="3">
        <f t="shared" si="16"/>
        <v>4.6481280707636534</v>
      </c>
      <c r="N23" s="3">
        <f t="shared" si="16"/>
        <v>0.91379544478338981</v>
      </c>
      <c r="O23" s="3">
        <f t="shared" si="16"/>
        <v>3.6209380571864997</v>
      </c>
      <c r="P23" s="3">
        <f t="shared" si="16"/>
        <v>34.637288076408353</v>
      </c>
    </row>
    <row r="24" spans="1:16" ht="15.5" x14ac:dyDescent="0.35">
      <c r="C24" t="s">
        <v>46</v>
      </c>
      <c r="D24" s="4">
        <f>IFERROR(_xlfn.RRI(5,I23,D23),"")</f>
        <v>-0.2827387464429636</v>
      </c>
      <c r="E24" s="4">
        <f>IFERROR(_xlfn.RRI(5,J23,E23),"")</f>
        <v>-0.35442763412454414</v>
      </c>
      <c r="H24" s="4">
        <f t="shared" ref="H24:P24" si="17">IFERROR(_xlfn.RRI(5,M23,H23),"")</f>
        <v>-0.13986596974390297</v>
      </c>
      <c r="I24" s="4">
        <f t="shared" si="17"/>
        <v>0.16008390596376021</v>
      </c>
      <c r="J24" s="4">
        <f t="shared" si="17"/>
        <v>0.12397582536297325</v>
      </c>
      <c r="K24" s="4">
        <f t="shared" si="17"/>
        <v>-0.15958740425893603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47</v>
      </c>
      <c r="C25" t="s">
        <v>48</v>
      </c>
      <c r="D25" s="3">
        <f>IFERROR(INDEX(D51:D500,MATCH($A$25,$C$51:$C$500,0)),"")</f>
        <v>0.26</v>
      </c>
      <c r="E25" s="3">
        <f>IFERROR(INDEX(E51:E500,MATCH($A$25,$C$51:$C$500,0)),"")</f>
        <v>0.52</v>
      </c>
      <c r="H25" s="3">
        <f>IFERROR(INDEX(D25:G25,COUNT(D25:G25)),"")</f>
        <v>0.52</v>
      </c>
      <c r="I25" s="3">
        <f t="shared" ref="I25:P25" si="18">IFERROR(INDEX(I51:I500,MATCH($C$25,$C$51:$C$500,0)),"")</f>
        <v>1.36</v>
      </c>
      <c r="J25" s="3">
        <f t="shared" si="18"/>
        <v>4.51</v>
      </c>
      <c r="K25" s="3">
        <f t="shared" si="18"/>
        <v>9.23</v>
      </c>
      <c r="L25" s="3">
        <f t="shared" si="18"/>
        <v>8.66</v>
      </c>
      <c r="M25" s="3">
        <f t="shared" si="18"/>
        <v>2.37</v>
      </c>
      <c r="N25" s="3">
        <f t="shared" si="18"/>
        <v>19932.78</v>
      </c>
      <c r="O25" s="3">
        <f t="shared" si="18"/>
        <v>71169.279999999999</v>
      </c>
      <c r="P25" s="3">
        <f t="shared" si="18"/>
        <v>502055.15</v>
      </c>
    </row>
    <row r="26" spans="1:16" ht="15.5" x14ac:dyDescent="0.35">
      <c r="C26" t="s">
        <v>49</v>
      </c>
      <c r="D26" s="4">
        <f>IFERROR(_xlfn.RRI(5,I25,D25),"")</f>
        <v>-0.28173138876666914</v>
      </c>
      <c r="E26" s="4">
        <f>IFERROR(_xlfn.RRI(5,J25,E25),"")</f>
        <v>-0.35081965802535076</v>
      </c>
      <c r="H26" s="4">
        <f t="shared" ref="H26:P26" si="19">IFERROR(_xlfn.RRI(5,M25,H25),"")</f>
        <v>-0.26166917650823485</v>
      </c>
      <c r="I26" s="4">
        <f t="shared" si="19"/>
        <v>-0.85317696168847723</v>
      </c>
      <c r="J26" s="4">
        <f t="shared" si="19"/>
        <v>-0.8553305621402969</v>
      </c>
      <c r="K26" s="4">
        <f t="shared" si="19"/>
        <v>-0.88704900658551766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50</v>
      </c>
      <c r="D27" s="3">
        <f>IFERROR(D4/D21,"")</f>
        <v>7.6168844232432429</v>
      </c>
      <c r="E27" s="3">
        <f>IFERROR(E4/E21,"")</f>
        <v>5.7330617989189188</v>
      </c>
      <c r="H27" s="3">
        <f t="shared" ref="H27:P27" si="20">IFERROR(H4/H21,"")</f>
        <v>26.699892444324323</v>
      </c>
      <c r="I27" s="3">
        <f t="shared" si="20"/>
        <v>34.270537195675672</v>
      </c>
      <c r="J27" s="3">
        <f t="shared" si="20"/>
        <v>132.22218511945945</v>
      </c>
      <c r="K27" s="3">
        <f t="shared" si="20"/>
        <v>171.3815784891892</v>
      </c>
      <c r="L27" s="3">
        <f t="shared" si="20"/>
        <v>187.44083152972973</v>
      </c>
      <c r="M27" s="3">
        <f t="shared" si="20"/>
        <v>33.05879241081081</v>
      </c>
      <c r="N27" s="3" t="str">
        <f t="shared" si="20"/>
        <v/>
      </c>
      <c r="O27" s="3" t="str">
        <f t="shared" si="20"/>
        <v/>
      </c>
      <c r="P27" s="3" t="str">
        <f t="shared" si="20"/>
        <v/>
      </c>
    </row>
    <row r="28" spans="1:16" ht="15.5" x14ac:dyDescent="0.35">
      <c r="C28" t="s">
        <v>51</v>
      </c>
      <c r="D28" s="4">
        <f>IFERROR(_xlfn.RRI(5,I27,D27),"")</f>
        <v>-0.25976214494596861</v>
      </c>
      <c r="E28" s="4">
        <f>IFERROR(_xlfn.RRI(5,J27,E27),"")</f>
        <v>-0.46615342762577117</v>
      </c>
      <c r="H28" s="4">
        <f t="shared" ref="H28:P28" si="21">IFERROR(_xlfn.RRI(5,M27,H27),"")</f>
        <v>-4.1825728237908644E-2</v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52</v>
      </c>
      <c r="H29" s="4">
        <f t="shared" ref="H29:P29" si="22">IFERROR(((H25-I25)/I25)*100%,"")</f>
        <v>-0.61764705882352944</v>
      </c>
      <c r="I29" s="4">
        <f t="shared" si="22"/>
        <v>-0.69844789356984471</v>
      </c>
      <c r="J29" s="4">
        <f t="shared" si="22"/>
        <v>-0.51137594799566632</v>
      </c>
      <c r="K29" s="4">
        <f t="shared" si="22"/>
        <v>6.5819861431870699E-2</v>
      </c>
      <c r="L29" s="4">
        <f t="shared" si="22"/>
        <v>2.6540084388185652</v>
      </c>
      <c r="M29" s="4">
        <f t="shared" si="22"/>
        <v>-0.99988110037837175</v>
      </c>
      <c r="N29" s="4">
        <f t="shared" si="22"/>
        <v>-0.71992438310462048</v>
      </c>
      <c r="O29" s="4">
        <f t="shared" si="22"/>
        <v>-0.85824409927873457</v>
      </c>
      <c r="P29" s="4" t="str">
        <f t="shared" si="22"/>
        <v/>
      </c>
    </row>
    <row r="30" spans="1:16" ht="15.5" x14ac:dyDescent="0.35">
      <c r="C30" t="s">
        <v>53</v>
      </c>
      <c r="H30" s="4">
        <f t="shared" ref="H30:P30" si="23">IFERROR(((H27-I27)/I27)*100%,"")</f>
        <v>-0.22090826029732119</v>
      </c>
      <c r="I30" s="4">
        <f t="shared" si="23"/>
        <v>-0.74081099049517984</v>
      </c>
      <c r="J30" s="4">
        <f t="shared" si="23"/>
        <v>-0.22849243025381474</v>
      </c>
      <c r="K30" s="4">
        <f t="shared" si="23"/>
        <v>-8.5676386033282204E-2</v>
      </c>
      <c r="L30" s="4">
        <f t="shared" si="23"/>
        <v>4.6699237286245596</v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  <c r="P30" s="4" t="str">
        <f t="shared" si="23"/>
        <v/>
      </c>
    </row>
    <row r="32" spans="1:16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71.819999999999993</v>
      </c>
      <c r="E32" s="3">
        <f>IFERROR(INDEX(E51:E500,MATCH($A$32,$C$51:$C$500,0)),"")</f>
        <v>71.56</v>
      </c>
      <c r="H32" s="3">
        <f>IFERROR(INDEX(D32:G32,COUNT(D32:G32)),"")</f>
        <v>71.56</v>
      </c>
      <c r="I32" s="3">
        <f t="shared" ref="I32:P32" si="24">IFERROR(INDEX(I51:I500,MATCH($C$32,$C$51:$C$500,0)),"")</f>
        <v>71.040000000000006</v>
      </c>
      <c r="J32" s="3">
        <f t="shared" si="24"/>
        <v>69.67</v>
      </c>
      <c r="K32" s="3">
        <f t="shared" si="24"/>
        <v>66.77</v>
      </c>
      <c r="L32" s="3">
        <f t="shared" si="24"/>
        <v>58.69</v>
      </c>
      <c r="M32" s="3">
        <f t="shared" si="24"/>
        <v>51.1</v>
      </c>
      <c r="N32" s="3">
        <f t="shared" si="24"/>
        <v>2381124.5099999998</v>
      </c>
      <c r="O32" s="3">
        <f t="shared" si="24"/>
        <v>2196575.2000000002</v>
      </c>
      <c r="P32" s="3">
        <f t="shared" si="24"/>
        <v>1449464.38</v>
      </c>
    </row>
    <row r="33" spans="1:16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6.74</v>
      </c>
      <c r="E33" s="3">
        <f>IFERROR(INDEX(E51:E500,MATCH($A$33,$C$51:$C$500,0)),"")</f>
        <v>4.75</v>
      </c>
      <c r="H33" s="3">
        <f>IFERROR(INDEX(D33:G33,COUNT(D33:G33)),"")</f>
        <v>4.75</v>
      </c>
      <c r="I33" s="3">
        <f t="shared" ref="I33:P33" si="25">IFERROR(INDEX(I51:I500,MATCH($C$33,$C$51:$C$500,0)),"")</f>
        <v>3.58</v>
      </c>
      <c r="J33" s="3">
        <f t="shared" si="25"/>
        <v>1.88</v>
      </c>
      <c r="K33" s="3">
        <f t="shared" si="25"/>
        <v>2.2599999999999998</v>
      </c>
      <c r="L33" s="3">
        <f t="shared" si="25"/>
        <v>5.9</v>
      </c>
      <c r="M33" s="3">
        <f t="shared" si="25"/>
        <v>3.8</v>
      </c>
      <c r="N33" s="3">
        <f t="shared" si="25"/>
        <v>0</v>
      </c>
      <c r="O33" s="3">
        <f t="shared" si="25"/>
        <v>0</v>
      </c>
      <c r="P33" s="3">
        <f t="shared" si="25"/>
        <v>0</v>
      </c>
    </row>
    <row r="34" spans="1:16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1861.54</v>
      </c>
      <c r="E34" s="3">
        <f>IFERROR(INDEX(E51:E500,MATCH($A$34,$C$51:$C$500,0)),"")</f>
        <v>653.85</v>
      </c>
      <c r="H34" s="3">
        <f>IFERROR(INDEX(D34:G34,COUNT(D34:G34)),"")</f>
        <v>653.85</v>
      </c>
      <c r="I34" s="3">
        <f t="shared" ref="I34:P34" si="26">IFERROR(INDEX(I51:I500,MATCH($C$34,$C$51:$C$500,0)),"")</f>
        <v>186.76</v>
      </c>
      <c r="J34" s="3">
        <f t="shared" si="26"/>
        <v>29.05</v>
      </c>
      <c r="K34" s="3">
        <f t="shared" si="26"/>
        <v>16.36</v>
      </c>
      <c r="L34" s="3">
        <f t="shared" si="26"/>
        <v>39.950000000000003</v>
      </c>
      <c r="M34" s="3">
        <f t="shared" si="26"/>
        <v>81.86</v>
      </c>
      <c r="N34" s="3">
        <f t="shared" si="26"/>
        <v>0</v>
      </c>
      <c r="O34" s="3">
        <f t="shared" si="26"/>
        <v>0</v>
      </c>
      <c r="P34" s="3">
        <f t="shared" si="26"/>
        <v>0</v>
      </c>
    </row>
    <row r="35" spans="1:16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63.55</v>
      </c>
      <c r="E35" s="3">
        <f>IFERROR(INDEX(E51:E500,MATCH($A$35,$C$51:$C$500,0)),"")</f>
        <v>59.31</v>
      </c>
      <c r="H35" s="3">
        <f>IFERROR(INDEX(D35:G35,COUNT(D35:G35)),"")</f>
        <v>59.31</v>
      </c>
      <c r="I35" s="3">
        <f t="shared" ref="I35:P35" si="27">IFERROR(INDEX(I51:I500,MATCH($C$35,$C$51:$C$500,0)),"")</f>
        <v>7.41</v>
      </c>
      <c r="J35" s="3">
        <f t="shared" si="27"/>
        <v>0.99</v>
      </c>
      <c r="K35" s="3">
        <f t="shared" si="27"/>
        <v>0.88</v>
      </c>
      <c r="L35" s="3">
        <f t="shared" si="27"/>
        <v>1.85</v>
      </c>
      <c r="M35" s="3">
        <f t="shared" si="27"/>
        <v>5.87</v>
      </c>
      <c r="N35" s="3">
        <f t="shared" si="27"/>
        <v>0</v>
      </c>
      <c r="O35" s="3">
        <f t="shared" si="27"/>
        <v>0</v>
      </c>
      <c r="P35" s="3">
        <f t="shared" si="27"/>
        <v>0</v>
      </c>
    </row>
    <row r="36" spans="1:16" ht="15.5" x14ac:dyDescent="0.35">
      <c r="B36" t="s">
        <v>66</v>
      </c>
      <c r="C36" t="s">
        <v>67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P36" si="28">IFERROR(INDEX(H51:H500,MATCH($C$36,$C$51:$C$500,0)),"")</f>
        <v>0</v>
      </c>
      <c r="I36" s="4">
        <f t="shared" si="28"/>
        <v>0.3594</v>
      </c>
      <c r="J36" s="4">
        <f t="shared" si="28"/>
        <v>0</v>
      </c>
      <c r="K36" s="4">
        <f t="shared" si="28"/>
        <v>0.17559999999999998</v>
      </c>
      <c r="L36" s="4">
        <f t="shared" si="28"/>
        <v>0.18710000000000002</v>
      </c>
      <c r="M36" s="4">
        <f t="shared" si="28"/>
        <v>0.45659999999999995</v>
      </c>
      <c r="N36" s="4">
        <f t="shared" si="28"/>
        <v>0</v>
      </c>
      <c r="O36" s="4">
        <f t="shared" si="28"/>
        <v>0</v>
      </c>
      <c r="P36" s="4">
        <f t="shared" si="28"/>
        <v>0</v>
      </c>
    </row>
    <row r="37" spans="1:16" ht="15.5" x14ac:dyDescent="0.35">
      <c r="B37" t="s">
        <v>68</v>
      </c>
      <c r="C37" t="s">
        <v>69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P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1.62</v>
      </c>
      <c r="L37" s="3">
        <f t="shared" si="29"/>
        <v>1.62</v>
      </c>
      <c r="M37" s="3">
        <f t="shared" si="29"/>
        <v>1.08</v>
      </c>
      <c r="N37" s="3">
        <f t="shared" si="29"/>
        <v>0</v>
      </c>
      <c r="O37" s="3">
        <f t="shared" si="29"/>
        <v>0</v>
      </c>
      <c r="P37" s="3">
        <f t="shared" si="29"/>
        <v>0</v>
      </c>
    </row>
    <row r="50" spans="2:16" ht="15.5" x14ac:dyDescent="0.35">
      <c r="D50" t="s">
        <v>70</v>
      </c>
      <c r="E50" t="s">
        <v>243</v>
      </c>
      <c r="F50" t="s">
        <v>71</v>
      </c>
      <c r="G50" t="s">
        <v>244</v>
      </c>
      <c r="H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</row>
    <row r="51" spans="2:16" ht="15.5" x14ac:dyDescent="0.35">
      <c r="B51" t="s">
        <v>75</v>
      </c>
      <c r="C51" t="s">
        <v>6</v>
      </c>
      <c r="D51" s="5">
        <v>14091236183</v>
      </c>
      <c r="E51" s="5">
        <v>10606164328</v>
      </c>
      <c r="F51" s="5">
        <v>3030970651</v>
      </c>
      <c r="G51" s="5">
        <v>15314968784</v>
      </c>
      <c r="I51" s="5">
        <v>63400493812</v>
      </c>
      <c r="J51" s="5">
        <v>244611042471</v>
      </c>
      <c r="K51" s="5">
        <v>317055920205</v>
      </c>
      <c r="L51" s="5">
        <v>346765538330</v>
      </c>
      <c r="M51" s="5">
        <v>61158765960</v>
      </c>
      <c r="N51" s="5">
        <v>26961554164</v>
      </c>
      <c r="O51" s="5">
        <v>41814415126</v>
      </c>
      <c r="P51" s="5">
        <v>22340478144</v>
      </c>
    </row>
    <row r="52" spans="2:16" ht="15.5" x14ac:dyDescent="0.35">
      <c r="C52" t="s">
        <v>76</v>
      </c>
      <c r="D52" s="5">
        <v>-8147629602</v>
      </c>
      <c r="E52" s="5">
        <v>-5925201020</v>
      </c>
      <c r="F52" s="5">
        <v>-1586704447</v>
      </c>
      <c r="G52" s="5">
        <v>-11795860365</v>
      </c>
      <c r="I52" s="5">
        <v>-44332122487</v>
      </c>
      <c r="J52" s="5">
        <v>-201062478755</v>
      </c>
      <c r="K52" s="5">
        <v>-270976816111</v>
      </c>
      <c r="L52" s="5">
        <v>-306205667604</v>
      </c>
      <c r="M52" s="5">
        <v>-44207732623</v>
      </c>
      <c r="N52" s="5">
        <v>-17690039936</v>
      </c>
      <c r="O52" s="5">
        <v>-21698233514</v>
      </c>
      <c r="P52" s="5">
        <v>-7232872805</v>
      </c>
    </row>
    <row r="53" spans="2:16" ht="15.5" x14ac:dyDescent="0.35">
      <c r="C53" t="s">
        <v>77</v>
      </c>
      <c r="D53" s="5">
        <v>5943606581</v>
      </c>
      <c r="E53" s="5">
        <v>4680963308</v>
      </c>
      <c r="F53" s="5">
        <v>1444266204</v>
      </c>
      <c r="G53" s="5">
        <v>3519108419</v>
      </c>
      <c r="I53" s="5">
        <v>19068371325</v>
      </c>
      <c r="J53" s="5">
        <v>43548563716</v>
      </c>
      <c r="K53" s="5">
        <v>46079104094</v>
      </c>
      <c r="L53" s="5">
        <v>40559870726</v>
      </c>
      <c r="M53" s="5">
        <v>16951033337</v>
      </c>
      <c r="N53" s="5">
        <v>9271514228</v>
      </c>
      <c r="O53" s="5">
        <v>20116181612</v>
      </c>
      <c r="P53" s="5">
        <v>15107605339</v>
      </c>
    </row>
    <row r="54" spans="2:16" ht="15.5" x14ac:dyDescent="0.35">
      <c r="C54" t="s">
        <v>78</v>
      </c>
      <c r="D54" s="5">
        <v>-4808340756</v>
      </c>
      <c r="E54" s="5">
        <v>-3522984655</v>
      </c>
      <c r="F54" s="5">
        <v>-1089874336</v>
      </c>
      <c r="G54" s="5">
        <v>-467965512</v>
      </c>
      <c r="I54" s="5">
        <v>-10854107375</v>
      </c>
      <c r="J54" s="5">
        <v>-20100760948</v>
      </c>
      <c r="K54" s="5">
        <v>-17776637304</v>
      </c>
      <c r="L54" s="5">
        <v>-11678254958</v>
      </c>
      <c r="M54" s="5">
        <v>-6289065692</v>
      </c>
      <c r="N54" s="5">
        <v>-4107491734</v>
      </c>
      <c r="O54" s="5">
        <v>-6778587909</v>
      </c>
      <c r="P54" s="5">
        <v>-2606490305</v>
      </c>
    </row>
    <row r="55" spans="2:16" ht="15.5" x14ac:dyDescent="0.35">
      <c r="C55" t="s">
        <v>245</v>
      </c>
      <c r="D55" s="5">
        <v>-270747194</v>
      </c>
      <c r="E55" s="5">
        <v>-255290690</v>
      </c>
      <c r="F55" s="5">
        <v>-192252300</v>
      </c>
      <c r="G55" s="5">
        <v>-201665802</v>
      </c>
      <c r="I55" s="5">
        <v>-1159882722</v>
      </c>
      <c r="J55" s="5">
        <v>-1439306243</v>
      </c>
      <c r="K55" s="5">
        <v>-994889434</v>
      </c>
      <c r="L55" s="5">
        <v>-893441164</v>
      </c>
      <c r="M55" s="5">
        <v>-1094270598</v>
      </c>
      <c r="N55" s="5">
        <v>-325123465</v>
      </c>
      <c r="O55" s="5">
        <v>-605296854</v>
      </c>
      <c r="P55" s="5">
        <v>-116993763</v>
      </c>
    </row>
    <row r="56" spans="2:16" ht="15.5" x14ac:dyDescent="0.35">
      <c r="C56" t="s">
        <v>246</v>
      </c>
      <c r="D56" s="5">
        <v>-4457128288</v>
      </c>
      <c r="E56" s="5">
        <v>-3262613617</v>
      </c>
      <c r="F56" s="5">
        <v>-1032316463</v>
      </c>
      <c r="G56" s="5">
        <v>-3485353627</v>
      </c>
      <c r="I56" s="5">
        <v>-12933744845</v>
      </c>
      <c r="J56" s="5">
        <v>-18296258385</v>
      </c>
      <c r="K56" s="5">
        <v>-15590135344</v>
      </c>
      <c r="L56" s="5">
        <v>-13882349789</v>
      </c>
      <c r="M56" s="5">
        <v>-8000985114</v>
      </c>
      <c r="N56" s="5">
        <v>-4794922204</v>
      </c>
      <c r="O56" s="5">
        <v>-6757496203</v>
      </c>
      <c r="P56" s="5">
        <v>-2224151941</v>
      </c>
    </row>
    <row r="57" spans="2:16" ht="15.5" x14ac:dyDescent="0.35">
      <c r="C57" t="s">
        <v>83</v>
      </c>
      <c r="F57" s="5">
        <v>5012793</v>
      </c>
      <c r="I57" s="5">
        <v>5012793</v>
      </c>
      <c r="J57" s="5">
        <v>33935654</v>
      </c>
      <c r="K57" s="5">
        <v>867440764</v>
      </c>
      <c r="L57" s="5">
        <v>17746669</v>
      </c>
      <c r="M57" s="5">
        <v>18596703</v>
      </c>
      <c r="N57" s="5">
        <v>39255380</v>
      </c>
      <c r="O57" s="5">
        <v>179897941</v>
      </c>
    </row>
    <row r="58" spans="2:16" ht="15.5" x14ac:dyDescent="0.35">
      <c r="C58" t="s">
        <v>80</v>
      </c>
      <c r="D58" s="5">
        <v>1135265825</v>
      </c>
      <c r="E58" s="5">
        <v>1157978653</v>
      </c>
      <c r="F58" s="5">
        <v>354391868</v>
      </c>
      <c r="G58" s="5">
        <v>3051142907</v>
      </c>
      <c r="I58" s="5">
        <v>8214263950</v>
      </c>
      <c r="J58" s="5">
        <v>23447802768</v>
      </c>
      <c r="K58" s="5">
        <v>28302466790</v>
      </c>
      <c r="L58" s="5">
        <v>28881615768</v>
      </c>
      <c r="M58" s="5">
        <v>10661967645</v>
      </c>
      <c r="N58" s="5">
        <v>5164022494</v>
      </c>
      <c r="O58" s="5">
        <v>13337593703</v>
      </c>
      <c r="P58" s="5">
        <v>12501115034</v>
      </c>
    </row>
    <row r="59" spans="2:16" ht="15.5" x14ac:dyDescent="0.35">
      <c r="C59" t="s">
        <v>81</v>
      </c>
      <c r="D59" s="5">
        <v>-651042093</v>
      </c>
      <c r="E59" s="5">
        <v>-193781477</v>
      </c>
      <c r="F59" s="5">
        <v>-89872944</v>
      </c>
      <c r="G59" s="5">
        <v>-2833859048</v>
      </c>
      <c r="I59" s="5">
        <v>-5696190688</v>
      </c>
      <c r="J59" s="5">
        <v>-15109490368</v>
      </c>
      <c r="K59" s="5">
        <v>-11230656575</v>
      </c>
      <c r="L59" s="5">
        <v>-12285127405</v>
      </c>
      <c r="M59" s="5">
        <v>-6285753178</v>
      </c>
      <c r="N59" s="5">
        <v>-4735467817</v>
      </c>
      <c r="O59" s="5">
        <v>-11807454152</v>
      </c>
      <c r="P59" s="5">
        <v>-1706929237</v>
      </c>
    </row>
    <row r="60" spans="2:16" ht="15.5" x14ac:dyDescent="0.35">
      <c r="C60" t="s">
        <v>27</v>
      </c>
      <c r="D60" s="5">
        <v>-496497422</v>
      </c>
      <c r="E60" s="5">
        <v>-66666666</v>
      </c>
      <c r="F60" s="5">
        <v>-68005285</v>
      </c>
      <c r="G60" s="5">
        <v>-2654871419</v>
      </c>
      <c r="I60" s="5">
        <v>-4994442362</v>
      </c>
      <c r="J60" s="5">
        <v>-12177122658</v>
      </c>
      <c r="K60" s="5">
        <v>-7425985533</v>
      </c>
      <c r="L60" s="5">
        <v>-8125785945</v>
      </c>
      <c r="M60" s="5">
        <v>-5555240206</v>
      </c>
      <c r="N60" s="5">
        <v>-4458706722</v>
      </c>
      <c r="O60" s="5">
        <v>-11305681170</v>
      </c>
      <c r="P60" s="5">
        <v>-1438843499</v>
      </c>
    </row>
    <row r="61" spans="2:16" ht="15.5" x14ac:dyDescent="0.35">
      <c r="C61" t="s">
        <v>86</v>
      </c>
      <c r="D61" s="5">
        <v>-154544671</v>
      </c>
      <c r="E61" s="5">
        <v>-127114811</v>
      </c>
      <c r="F61" s="5">
        <v>-21867659</v>
      </c>
      <c r="G61" s="5">
        <v>-178987629</v>
      </c>
      <c r="I61" s="5">
        <v>-701748326</v>
      </c>
      <c r="J61" s="5">
        <v>-2932367710</v>
      </c>
      <c r="K61" s="5">
        <v>-3804671042</v>
      </c>
      <c r="L61" s="5">
        <v>-4159341460</v>
      </c>
      <c r="M61" s="5">
        <v>-730512972</v>
      </c>
      <c r="N61" s="5">
        <v>-276761095</v>
      </c>
      <c r="O61" s="5">
        <v>-501772982</v>
      </c>
      <c r="P61" s="5">
        <v>-268085738</v>
      </c>
    </row>
    <row r="62" spans="2:16" ht="15.5" x14ac:dyDescent="0.35">
      <c r="C62" t="s">
        <v>84</v>
      </c>
      <c r="D62" s="5">
        <v>-651042093</v>
      </c>
      <c r="E62" s="5">
        <v>-193781477</v>
      </c>
      <c r="F62" s="5">
        <v>-89872944</v>
      </c>
      <c r="G62" s="5">
        <v>-2833859048</v>
      </c>
      <c r="I62" s="5">
        <v>-5696190688</v>
      </c>
      <c r="J62" s="5">
        <v>-15109490368</v>
      </c>
      <c r="K62" s="5">
        <v>-11230656575</v>
      </c>
      <c r="L62" s="5">
        <v>-12285127405</v>
      </c>
      <c r="M62" s="5">
        <v>-6285753178</v>
      </c>
      <c r="N62" s="5">
        <v>-4735467817</v>
      </c>
      <c r="O62" s="5">
        <v>-11807454152</v>
      </c>
      <c r="P62" s="5">
        <v>-1706929237</v>
      </c>
    </row>
    <row r="63" spans="2:16" ht="15.5" x14ac:dyDescent="0.35">
      <c r="C63" t="s">
        <v>29</v>
      </c>
      <c r="D63" s="5">
        <v>484223732</v>
      </c>
      <c r="E63" s="5">
        <v>964197176</v>
      </c>
      <c r="F63" s="5">
        <v>264518924</v>
      </c>
      <c r="G63" s="5">
        <v>217283859</v>
      </c>
      <c r="I63" s="5">
        <v>2518073262</v>
      </c>
      <c r="J63" s="5">
        <v>8338312400</v>
      </c>
      <c r="K63" s="5">
        <v>17071810215</v>
      </c>
      <c r="L63" s="5">
        <v>16596488363</v>
      </c>
      <c r="M63" s="5">
        <v>4376214467</v>
      </c>
      <c r="N63" s="5">
        <v>428554677</v>
      </c>
      <c r="O63" s="5">
        <v>1530139551</v>
      </c>
      <c r="P63" s="5">
        <v>10794185797</v>
      </c>
    </row>
    <row r="64" spans="2:16" ht="15.5" x14ac:dyDescent="0.35">
      <c r="C64" t="s">
        <v>28</v>
      </c>
      <c r="L64" s="5">
        <v>-575472747</v>
      </c>
    </row>
    <row r="65" spans="2:16" ht="15.5" x14ac:dyDescent="0.35">
      <c r="C65" t="s">
        <v>89</v>
      </c>
      <c r="D65" s="5">
        <v>484223732</v>
      </c>
      <c r="E65" s="5">
        <v>964197176</v>
      </c>
      <c r="F65" s="5">
        <v>264518924</v>
      </c>
      <c r="G65" s="5">
        <v>217283859</v>
      </c>
      <c r="I65" s="5">
        <v>2518073262</v>
      </c>
      <c r="J65" s="5">
        <v>8338312400</v>
      </c>
      <c r="K65" s="5">
        <v>17071810215</v>
      </c>
      <c r="L65" s="5">
        <v>16021015616</v>
      </c>
      <c r="M65" s="5">
        <v>4376214467</v>
      </c>
      <c r="N65" s="5">
        <v>428554677</v>
      </c>
      <c r="O65" s="5">
        <v>1530139551</v>
      </c>
      <c r="P65" s="5">
        <v>10794185797</v>
      </c>
    </row>
    <row r="66" spans="2:16" ht="15.5" x14ac:dyDescent="0.35">
      <c r="C66" t="s">
        <v>90</v>
      </c>
      <c r="F66" s="5">
        <v>5012793</v>
      </c>
      <c r="I66" s="5">
        <v>5012793</v>
      </c>
      <c r="J66" s="5">
        <v>33935654</v>
      </c>
      <c r="K66" s="5">
        <v>867440764</v>
      </c>
      <c r="L66" s="5">
        <v>17746669</v>
      </c>
      <c r="M66" s="5">
        <v>18596703</v>
      </c>
      <c r="N66" s="5">
        <v>39255380</v>
      </c>
      <c r="O66" s="5">
        <v>179897941</v>
      </c>
    </row>
    <row r="67" spans="2:16" ht="15.5" x14ac:dyDescent="0.35">
      <c r="C67" t="s">
        <v>428</v>
      </c>
      <c r="F67" s="5">
        <v>5012793</v>
      </c>
      <c r="I67" s="5">
        <v>5012793</v>
      </c>
      <c r="J67" s="5">
        <v>33935654</v>
      </c>
      <c r="K67" s="5">
        <v>867440764</v>
      </c>
      <c r="L67" s="5">
        <v>17746669</v>
      </c>
      <c r="M67" s="5">
        <v>18596703</v>
      </c>
      <c r="N67" s="5">
        <v>39255380</v>
      </c>
      <c r="O67" s="5">
        <v>179897941</v>
      </c>
    </row>
    <row r="68" spans="2:16" ht="15.5" x14ac:dyDescent="0.35">
      <c r="C68" t="s">
        <v>91</v>
      </c>
      <c r="D68" s="5">
        <v>484223732</v>
      </c>
      <c r="E68" s="5">
        <v>964197176</v>
      </c>
      <c r="F68" s="5">
        <v>269531717</v>
      </c>
      <c r="G68" s="5">
        <v>217283859</v>
      </c>
      <c r="I68" s="5">
        <v>2523086055</v>
      </c>
      <c r="J68" s="5">
        <v>8372248054</v>
      </c>
      <c r="K68" s="5">
        <v>17939250979</v>
      </c>
      <c r="L68" s="5">
        <v>16038762285</v>
      </c>
      <c r="M68" s="5">
        <v>4394811170</v>
      </c>
      <c r="N68" s="5">
        <v>467810057</v>
      </c>
      <c r="O68" s="5">
        <v>1710037492</v>
      </c>
      <c r="P68" s="5">
        <v>10794185797</v>
      </c>
    </row>
    <row r="69" spans="2:16" ht="15.5" x14ac:dyDescent="0.35">
      <c r="C69" t="s">
        <v>92</v>
      </c>
      <c r="D69" s="5">
        <v>484223732</v>
      </c>
      <c r="E69" s="5">
        <v>964197176</v>
      </c>
      <c r="F69" s="5">
        <v>264518924</v>
      </c>
      <c r="G69" s="5">
        <v>217283859</v>
      </c>
      <c r="I69" s="5">
        <v>2518073262</v>
      </c>
      <c r="J69" s="5">
        <v>8338312400</v>
      </c>
      <c r="K69" s="5">
        <v>17071810215</v>
      </c>
      <c r="L69" s="5">
        <v>16021015616</v>
      </c>
      <c r="M69" s="5">
        <v>4376214467</v>
      </c>
      <c r="N69" s="5">
        <v>428554677</v>
      </c>
      <c r="O69" s="5">
        <v>1530139551</v>
      </c>
      <c r="P69" s="5">
        <v>10794185797</v>
      </c>
    </row>
    <row r="70" spans="2:16" ht="15.5" x14ac:dyDescent="0.35">
      <c r="C70" t="s">
        <v>8</v>
      </c>
      <c r="D70" s="5">
        <v>484354233</v>
      </c>
      <c r="E70" s="5">
        <v>964329474</v>
      </c>
      <c r="F70" s="5">
        <v>269631956</v>
      </c>
      <c r="G70" s="5">
        <v>217377854</v>
      </c>
      <c r="I70" s="5">
        <v>2523577106</v>
      </c>
      <c r="J70" s="5">
        <v>8373533125</v>
      </c>
      <c r="K70" s="5">
        <v>17939649981</v>
      </c>
      <c r="L70" s="5">
        <v>16038130954</v>
      </c>
      <c r="M70" s="5">
        <v>4395154414</v>
      </c>
      <c r="N70" s="5">
        <v>467810057</v>
      </c>
      <c r="O70" s="5">
        <v>1710037492</v>
      </c>
      <c r="P70" s="5">
        <v>10794185797</v>
      </c>
    </row>
    <row r="71" spans="2:16" ht="15.5" x14ac:dyDescent="0.35">
      <c r="C71" t="s">
        <v>93</v>
      </c>
      <c r="D71" s="5">
        <v>-130501</v>
      </c>
      <c r="E71" s="5">
        <v>-132298</v>
      </c>
      <c r="F71" s="5">
        <v>-100239</v>
      </c>
      <c r="G71" s="5">
        <v>-93995</v>
      </c>
      <c r="I71" s="5">
        <v>-491051</v>
      </c>
      <c r="J71" s="5">
        <v>-1285071</v>
      </c>
      <c r="K71" s="5">
        <v>-399002</v>
      </c>
      <c r="L71" s="5">
        <v>631331</v>
      </c>
      <c r="M71" s="5">
        <v>-343244</v>
      </c>
    </row>
    <row r="72" spans="2:16" ht="15.5" x14ac:dyDescent="0.35">
      <c r="C72" t="s">
        <v>94</v>
      </c>
      <c r="D72" s="5">
        <v>484223732</v>
      </c>
      <c r="E72" s="5">
        <v>964197176</v>
      </c>
      <c r="F72" s="5">
        <v>264518924</v>
      </c>
      <c r="G72" s="5">
        <v>217283859</v>
      </c>
      <c r="I72" s="5">
        <v>2518073262</v>
      </c>
      <c r="J72" s="5">
        <v>8338312400</v>
      </c>
      <c r="K72" s="5">
        <v>17071810215</v>
      </c>
      <c r="L72" s="5">
        <v>16021015616</v>
      </c>
      <c r="M72" s="5">
        <v>4376214467</v>
      </c>
      <c r="N72" s="5">
        <v>428554677</v>
      </c>
      <c r="O72" s="5">
        <v>1530139551</v>
      </c>
      <c r="P72" s="5">
        <v>10794185797</v>
      </c>
    </row>
    <row r="73" spans="2:16" ht="15.5" x14ac:dyDescent="0.35">
      <c r="C73" t="s">
        <v>95</v>
      </c>
      <c r="D73" s="5">
        <v>484223732</v>
      </c>
      <c r="E73" s="5">
        <v>964197176</v>
      </c>
      <c r="F73" s="5">
        <v>269531717</v>
      </c>
      <c r="G73" s="5">
        <v>217283859</v>
      </c>
      <c r="I73" s="5">
        <v>2523086055</v>
      </c>
      <c r="J73" s="5">
        <v>8372248054</v>
      </c>
      <c r="K73" s="5">
        <v>17939250979</v>
      </c>
      <c r="L73" s="5">
        <v>16038762285</v>
      </c>
      <c r="M73" s="5">
        <v>4394811170</v>
      </c>
      <c r="N73" s="5">
        <v>467810057</v>
      </c>
      <c r="O73" s="5">
        <v>1710037492</v>
      </c>
      <c r="P73" s="5">
        <v>10794185797</v>
      </c>
    </row>
    <row r="74" spans="2:16" ht="15.5" x14ac:dyDescent="0.35">
      <c r="C74" t="s">
        <v>96</v>
      </c>
      <c r="D74" s="5">
        <v>484223732</v>
      </c>
      <c r="E74" s="5">
        <v>964197176</v>
      </c>
      <c r="F74" s="5">
        <v>269531717</v>
      </c>
      <c r="G74" s="5">
        <v>217283859</v>
      </c>
      <c r="I74" s="5">
        <v>2523086055</v>
      </c>
      <c r="J74" s="5">
        <v>8372248054</v>
      </c>
      <c r="K74" s="5">
        <v>17939250979</v>
      </c>
      <c r="L74" s="5">
        <v>16038762285</v>
      </c>
      <c r="M74" s="5">
        <v>4394811170</v>
      </c>
      <c r="N74" s="5">
        <v>467810057</v>
      </c>
      <c r="O74" s="5">
        <v>1710037492</v>
      </c>
      <c r="P74" s="5">
        <v>10794185797</v>
      </c>
    </row>
    <row r="76" spans="2:16" ht="15.5" x14ac:dyDescent="0.35">
      <c r="B76" t="s">
        <v>97</v>
      </c>
      <c r="C76" t="s">
        <v>98</v>
      </c>
    </row>
    <row r="77" spans="2:16" ht="15.5" x14ac:dyDescent="0.35">
      <c r="C77" t="s">
        <v>99</v>
      </c>
    </row>
    <row r="78" spans="2:16" ht="15.5" x14ac:dyDescent="0.35">
      <c r="C78" t="s">
        <v>20</v>
      </c>
      <c r="D78" s="5">
        <v>469741908</v>
      </c>
      <c r="E78" s="5">
        <v>6106192494</v>
      </c>
      <c r="F78" s="5">
        <v>30887660</v>
      </c>
      <c r="G78" s="5">
        <v>171359237</v>
      </c>
      <c r="I78" s="5">
        <v>30887660</v>
      </c>
      <c r="J78" s="5">
        <v>2586550200</v>
      </c>
      <c r="K78" s="5">
        <v>5192928865</v>
      </c>
      <c r="L78" s="5">
        <v>13295580876</v>
      </c>
      <c r="M78" s="5">
        <v>27513739637</v>
      </c>
      <c r="N78" s="5">
        <v>394949809</v>
      </c>
      <c r="O78" s="5">
        <v>294327245</v>
      </c>
      <c r="P78" s="5">
        <v>184736871</v>
      </c>
    </row>
    <row r="79" spans="2:16" ht="15.5" x14ac:dyDescent="0.35">
      <c r="C79" t="s">
        <v>100</v>
      </c>
      <c r="D79" s="5">
        <v>11110695166</v>
      </c>
      <c r="E79" s="5">
        <v>7554376728</v>
      </c>
      <c r="F79" s="5">
        <v>3734546187</v>
      </c>
      <c r="G79" s="5">
        <v>14945109847</v>
      </c>
      <c r="I79" s="5">
        <v>3734546187</v>
      </c>
      <c r="J79" s="5">
        <v>17189256168</v>
      </c>
      <c r="K79" s="5">
        <v>17639267836</v>
      </c>
      <c r="L79" s="5">
        <v>21877795416</v>
      </c>
      <c r="M79" s="5">
        <v>1679684808</v>
      </c>
      <c r="N79" s="5">
        <v>2034676264</v>
      </c>
      <c r="O79" s="5">
        <v>2103009083</v>
      </c>
      <c r="P79" s="5">
        <v>4231316012</v>
      </c>
    </row>
    <row r="80" spans="2:16" ht="15.5" x14ac:dyDescent="0.35">
      <c r="C80" t="s">
        <v>250</v>
      </c>
      <c r="F80" s="5">
        <v>9997459000</v>
      </c>
      <c r="I80" s="5">
        <v>9997459000</v>
      </c>
    </row>
    <row r="81" spans="3:16" ht="15.5" x14ac:dyDescent="0.35">
      <c r="C81" t="s">
        <v>249</v>
      </c>
      <c r="F81" s="5">
        <v>2000000000</v>
      </c>
      <c r="I81" s="5">
        <v>2000000000</v>
      </c>
    </row>
    <row r="82" spans="3:16" ht="15.5" x14ac:dyDescent="0.35">
      <c r="C82" t="s">
        <v>251</v>
      </c>
      <c r="D82" s="5">
        <v>11110695166</v>
      </c>
      <c r="E82" s="5">
        <v>7554376728</v>
      </c>
      <c r="F82" s="5">
        <v>3734546187</v>
      </c>
      <c r="G82" s="5">
        <v>14945109847</v>
      </c>
      <c r="I82" s="5">
        <v>3734546187</v>
      </c>
      <c r="J82" s="5">
        <v>17189256168</v>
      </c>
      <c r="K82" s="5">
        <v>17639267836</v>
      </c>
      <c r="L82" s="5">
        <v>21877795416</v>
      </c>
      <c r="M82" s="5">
        <v>1679684808</v>
      </c>
      <c r="N82" s="5">
        <v>2034676264</v>
      </c>
      <c r="O82" s="5">
        <v>2103009083</v>
      </c>
      <c r="P82" s="5">
        <v>4231316012</v>
      </c>
    </row>
    <row r="83" spans="3:16" ht="15.5" x14ac:dyDescent="0.35">
      <c r="C83" t="s">
        <v>102</v>
      </c>
      <c r="D83" s="5">
        <v>6419550307</v>
      </c>
      <c r="E83" s="5">
        <v>6401600607</v>
      </c>
      <c r="F83" s="5">
        <v>7054443479</v>
      </c>
      <c r="G83" s="5">
        <v>7368503854</v>
      </c>
      <c r="I83" s="5">
        <v>7054443479</v>
      </c>
      <c r="J83" s="5">
        <v>7328518853</v>
      </c>
      <c r="K83" s="5">
        <v>2169399148</v>
      </c>
      <c r="L83" s="5">
        <v>7581538780</v>
      </c>
      <c r="M83" s="5">
        <v>210486302</v>
      </c>
      <c r="N83" s="5">
        <v>186000000</v>
      </c>
      <c r="O83" s="5">
        <v>246932832</v>
      </c>
      <c r="P83" s="5">
        <v>306000000</v>
      </c>
    </row>
    <row r="84" spans="3:16" ht="15.5" x14ac:dyDescent="0.35">
      <c r="C84" t="s">
        <v>252</v>
      </c>
      <c r="D84" s="5">
        <v>6419550307</v>
      </c>
      <c r="E84" s="5">
        <v>6401600607</v>
      </c>
      <c r="F84" s="5">
        <v>7054443479</v>
      </c>
      <c r="G84" s="5">
        <v>7368503854</v>
      </c>
      <c r="I84" s="5">
        <v>7054443479</v>
      </c>
      <c r="J84" s="5">
        <v>7328518853</v>
      </c>
      <c r="K84" s="5">
        <v>2169399148</v>
      </c>
      <c r="L84" s="5">
        <v>7581538780</v>
      </c>
      <c r="M84" s="5">
        <v>210486302</v>
      </c>
      <c r="N84" s="5">
        <v>186000000</v>
      </c>
      <c r="O84" s="5">
        <v>246932832</v>
      </c>
      <c r="P84" s="5">
        <v>306000000</v>
      </c>
    </row>
    <row r="85" spans="3:16" ht="15.5" x14ac:dyDescent="0.35">
      <c r="C85" t="s">
        <v>103</v>
      </c>
      <c r="D85" s="5">
        <v>5458699044</v>
      </c>
      <c r="E85" s="5">
        <v>3273699044</v>
      </c>
      <c r="F85" s="5">
        <v>6420699044</v>
      </c>
      <c r="G85" s="5">
        <v>3273699044</v>
      </c>
      <c r="I85" s="5">
        <v>6420699044</v>
      </c>
      <c r="L85" s="5">
        <v>532000000</v>
      </c>
      <c r="M85" s="5">
        <v>1339945667</v>
      </c>
      <c r="N85" s="5">
        <v>453127000</v>
      </c>
      <c r="O85" s="5">
        <v>495550000</v>
      </c>
      <c r="P85" s="5">
        <v>159674636</v>
      </c>
    </row>
    <row r="86" spans="3:16" ht="15.5" x14ac:dyDescent="0.35">
      <c r="C86" t="s">
        <v>83</v>
      </c>
      <c r="D86" s="5">
        <v>1161885904</v>
      </c>
      <c r="E86" s="5">
        <v>1161885904</v>
      </c>
      <c r="F86" s="5">
        <v>1161885904</v>
      </c>
      <c r="G86" s="5">
        <v>1156873111</v>
      </c>
      <c r="I86" s="5">
        <v>1161885904</v>
      </c>
      <c r="J86" s="5">
        <v>1156873111</v>
      </c>
      <c r="K86" s="5">
        <v>1122937457</v>
      </c>
      <c r="L86" s="5">
        <v>255496693</v>
      </c>
      <c r="M86" s="5">
        <v>237750024</v>
      </c>
      <c r="N86" s="5">
        <v>219153321</v>
      </c>
      <c r="O86" s="5">
        <v>179897941</v>
      </c>
    </row>
    <row r="87" spans="3:16" ht="15.5" x14ac:dyDescent="0.35">
      <c r="C87" t="s">
        <v>104</v>
      </c>
      <c r="D87" s="5">
        <v>52902001386</v>
      </c>
      <c r="E87" s="5">
        <v>49443633679</v>
      </c>
      <c r="F87" s="5">
        <v>43890538256</v>
      </c>
      <c r="G87" s="5">
        <v>49272894878</v>
      </c>
      <c r="I87" s="5">
        <v>43890538256</v>
      </c>
      <c r="J87" s="5">
        <v>61996331938</v>
      </c>
      <c r="K87" s="5">
        <v>44172130192</v>
      </c>
      <c r="L87" s="5">
        <v>55194011071</v>
      </c>
      <c r="M87" s="5">
        <v>42277554532</v>
      </c>
      <c r="N87" s="5">
        <v>4164816533</v>
      </c>
      <c r="O87" s="5">
        <v>3762228213</v>
      </c>
      <c r="P87" s="5">
        <v>6686533454</v>
      </c>
    </row>
    <row r="88" spans="3:16" ht="15.5" x14ac:dyDescent="0.35">
      <c r="C88" t="s">
        <v>105</v>
      </c>
    </row>
    <row r="89" spans="3:16" ht="15.5" x14ac:dyDescent="0.35">
      <c r="C89" t="s">
        <v>107</v>
      </c>
      <c r="D89" s="5">
        <v>146665103967</v>
      </c>
      <c r="E89" s="5">
        <v>148423254493</v>
      </c>
      <c r="F89" s="5">
        <v>150694278224</v>
      </c>
      <c r="G89" s="5">
        <v>152530103853</v>
      </c>
      <c r="I89" s="5">
        <v>150694278224</v>
      </c>
      <c r="J89" s="5">
        <v>185604826420</v>
      </c>
      <c r="K89" s="5">
        <v>208637028640</v>
      </c>
      <c r="L89" s="5">
        <v>211577583231</v>
      </c>
      <c r="M89" s="5">
        <v>199786525486</v>
      </c>
      <c r="N89" s="5">
        <v>205220911940</v>
      </c>
      <c r="O89" s="5">
        <v>209636281380</v>
      </c>
      <c r="P89" s="5">
        <v>196273339791</v>
      </c>
    </row>
    <row r="90" spans="3:16" ht="15.5" x14ac:dyDescent="0.35">
      <c r="C90" t="s">
        <v>110</v>
      </c>
      <c r="D90" s="5">
        <v>146874203967</v>
      </c>
      <c r="E90" s="5">
        <v>148632354493</v>
      </c>
      <c r="F90" s="5">
        <v>150903378224</v>
      </c>
      <c r="G90" s="5">
        <v>152739203853</v>
      </c>
      <c r="I90" s="5">
        <v>150903378224</v>
      </c>
      <c r="J90" s="5">
        <v>185813926420</v>
      </c>
      <c r="K90" s="5">
        <v>211029075940</v>
      </c>
      <c r="L90" s="5">
        <v>215094030531</v>
      </c>
      <c r="M90" s="5">
        <v>206408286723</v>
      </c>
      <c r="N90" s="5">
        <v>205587999217</v>
      </c>
      <c r="O90" s="5">
        <v>210695031380</v>
      </c>
      <c r="P90" s="5">
        <v>196273339791</v>
      </c>
    </row>
    <row r="91" spans="3:16" ht="15.5" x14ac:dyDescent="0.35">
      <c r="C91" t="s">
        <v>111</v>
      </c>
      <c r="D91" s="5">
        <v>199776205353</v>
      </c>
      <c r="E91" s="5">
        <v>198075988172</v>
      </c>
      <c r="F91" s="5">
        <v>194793916480</v>
      </c>
      <c r="G91" s="5">
        <v>202012098731</v>
      </c>
      <c r="I91" s="5">
        <v>194793916480</v>
      </c>
      <c r="J91" s="5">
        <v>247810258358</v>
      </c>
      <c r="K91" s="5">
        <v>255201206132</v>
      </c>
      <c r="L91" s="5">
        <v>270288041602</v>
      </c>
      <c r="M91" s="5">
        <v>248685841255</v>
      </c>
      <c r="N91" s="5">
        <v>209752815750</v>
      </c>
      <c r="O91" s="5">
        <v>214457259593</v>
      </c>
      <c r="P91" s="5">
        <v>202959873245</v>
      </c>
    </row>
    <row r="92" spans="3:16" ht="15.5" x14ac:dyDescent="0.35">
      <c r="C92" t="s">
        <v>112</v>
      </c>
    </row>
    <row r="93" spans="3:16" ht="15.5" x14ac:dyDescent="0.35">
      <c r="C93" t="s">
        <v>113</v>
      </c>
    </row>
    <row r="94" spans="3:16" ht="15.5" x14ac:dyDescent="0.35">
      <c r="C94" t="s">
        <v>114</v>
      </c>
      <c r="D94" s="5">
        <v>42566692125</v>
      </c>
      <c r="E94" s="5">
        <v>38341917574</v>
      </c>
      <c r="F94" s="5">
        <v>44658114397</v>
      </c>
      <c r="G94" s="5">
        <v>45365938260</v>
      </c>
      <c r="I94" s="5">
        <v>44658114397</v>
      </c>
      <c r="J94" s="5">
        <v>49036412314</v>
      </c>
      <c r="K94" s="5">
        <v>39001132940</v>
      </c>
      <c r="L94" s="5">
        <v>54200708953</v>
      </c>
      <c r="M94" s="5">
        <v>27859222189</v>
      </c>
      <c r="N94" s="5">
        <v>20711892844</v>
      </c>
      <c r="O94" s="5">
        <v>19299423634</v>
      </c>
      <c r="P94" s="5">
        <v>22886061965</v>
      </c>
    </row>
    <row r="95" spans="3:16" ht="15.5" x14ac:dyDescent="0.35">
      <c r="C95" t="s">
        <v>115</v>
      </c>
      <c r="D95" s="5">
        <v>7033018821</v>
      </c>
      <c r="E95" s="5">
        <v>6540078877</v>
      </c>
      <c r="F95" s="5">
        <v>7156657235</v>
      </c>
      <c r="G95" s="5">
        <v>13793274054</v>
      </c>
      <c r="I95" s="5">
        <v>7156657235</v>
      </c>
      <c r="J95" s="5">
        <v>7410799695</v>
      </c>
      <c r="K95" s="5">
        <v>6610246579</v>
      </c>
      <c r="L95" s="5">
        <v>28678332056</v>
      </c>
      <c r="M95" s="5">
        <v>11109308820</v>
      </c>
      <c r="N95" s="5">
        <v>7915900529</v>
      </c>
      <c r="O95" s="5">
        <v>6412726807</v>
      </c>
      <c r="P95" s="5">
        <v>7030191713</v>
      </c>
    </row>
    <row r="96" spans="3:16" ht="15.5" x14ac:dyDescent="0.35">
      <c r="C96" t="s">
        <v>253</v>
      </c>
      <c r="D96" s="5">
        <v>7033018821</v>
      </c>
      <c r="E96" s="5">
        <v>6540078877</v>
      </c>
      <c r="F96" s="5">
        <v>7156657235</v>
      </c>
      <c r="G96" s="5">
        <v>13793274054</v>
      </c>
      <c r="I96" s="5">
        <v>7156657235</v>
      </c>
      <c r="J96" s="5">
        <v>7410799695</v>
      </c>
      <c r="K96" s="5">
        <v>6610246579</v>
      </c>
      <c r="L96" s="5">
        <v>28678332056</v>
      </c>
      <c r="M96" s="5">
        <v>11109308820</v>
      </c>
      <c r="N96" s="5">
        <v>7915900529</v>
      </c>
      <c r="O96" s="5">
        <v>6412726807</v>
      </c>
      <c r="P96" s="5">
        <v>7030191713</v>
      </c>
    </row>
    <row r="97" spans="3:16" ht="15.5" x14ac:dyDescent="0.35">
      <c r="C97" t="s">
        <v>118</v>
      </c>
      <c r="D97" s="5">
        <v>22199855750</v>
      </c>
      <c r="E97" s="5">
        <v>24879855750</v>
      </c>
      <c r="G97" s="5">
        <v>10664940000</v>
      </c>
      <c r="J97" s="5">
        <v>8465380000</v>
      </c>
      <c r="K97" s="5">
        <v>9215380000</v>
      </c>
      <c r="L97" s="5">
        <v>3015000000</v>
      </c>
      <c r="M97" s="5">
        <v>4120000000</v>
      </c>
      <c r="N97" s="5">
        <v>3885000000</v>
      </c>
      <c r="O97" s="5">
        <v>9807666667</v>
      </c>
      <c r="P97" s="5">
        <v>10816423804</v>
      </c>
    </row>
    <row r="98" spans="3:16" ht="15.5" x14ac:dyDescent="0.35">
      <c r="C98" t="s">
        <v>254</v>
      </c>
      <c r="D98" s="5">
        <v>22199855750</v>
      </c>
      <c r="E98" s="5">
        <v>24879855750</v>
      </c>
      <c r="F98" s="5">
        <v>11997459000</v>
      </c>
      <c r="G98" s="5">
        <v>10664940000</v>
      </c>
      <c r="I98" s="5">
        <v>11997459000</v>
      </c>
      <c r="J98" s="5">
        <v>8465380000</v>
      </c>
      <c r="K98" s="5">
        <v>9215380000</v>
      </c>
      <c r="L98" s="5">
        <v>3015000000</v>
      </c>
      <c r="M98" s="5">
        <v>4120000000</v>
      </c>
      <c r="N98" s="5">
        <v>3885000000</v>
      </c>
      <c r="O98" s="5">
        <v>9807666667</v>
      </c>
      <c r="P98" s="5">
        <v>10816423804</v>
      </c>
    </row>
    <row r="99" spans="3:16" ht="15.5" x14ac:dyDescent="0.35">
      <c r="C99" t="s">
        <v>810</v>
      </c>
      <c r="K99" s="5">
        <v>40493493</v>
      </c>
      <c r="L99" s="5">
        <v>484623148</v>
      </c>
    </row>
    <row r="100" spans="3:16" ht="15.5" x14ac:dyDescent="0.35">
      <c r="C100" t="s">
        <v>117</v>
      </c>
      <c r="D100" s="5">
        <v>17096182962</v>
      </c>
      <c r="E100" s="5">
        <v>12163752297</v>
      </c>
      <c r="F100" s="5">
        <v>12828045074</v>
      </c>
      <c r="G100" s="5">
        <v>12916744472</v>
      </c>
      <c r="I100" s="5">
        <v>12828045074</v>
      </c>
      <c r="J100" s="5">
        <v>14065208135</v>
      </c>
      <c r="K100" s="5">
        <v>8310783559</v>
      </c>
      <c r="L100" s="5">
        <v>3608842828</v>
      </c>
      <c r="M100" s="5">
        <v>360799012</v>
      </c>
      <c r="N100" s="5">
        <v>144099818</v>
      </c>
      <c r="O100" s="5">
        <v>373091257</v>
      </c>
      <c r="P100" s="5">
        <v>452412913</v>
      </c>
    </row>
    <row r="101" spans="3:16" ht="15.5" x14ac:dyDescent="0.35">
      <c r="C101" t="s">
        <v>116</v>
      </c>
      <c r="D101" s="5">
        <v>279553200</v>
      </c>
      <c r="E101" s="5">
        <v>276428200</v>
      </c>
      <c r="F101" s="5">
        <v>330831426</v>
      </c>
      <c r="G101" s="5">
        <v>384261534</v>
      </c>
      <c r="I101" s="5">
        <v>330831426</v>
      </c>
      <c r="J101" s="5">
        <v>498768845</v>
      </c>
      <c r="K101" s="5">
        <v>497334459</v>
      </c>
      <c r="L101" s="5">
        <v>2201178243</v>
      </c>
      <c r="M101" s="5">
        <v>568758531</v>
      </c>
      <c r="N101" s="5">
        <v>220376844</v>
      </c>
      <c r="O101" s="5">
        <v>259180300</v>
      </c>
      <c r="P101" s="5">
        <v>1004907339</v>
      </c>
    </row>
    <row r="102" spans="3:16" ht="15.5" x14ac:dyDescent="0.35">
      <c r="C102" t="s">
        <v>120</v>
      </c>
    </row>
    <row r="103" spans="3:16" ht="15.5" x14ac:dyDescent="0.35">
      <c r="C103" t="s">
        <v>255</v>
      </c>
      <c r="D103" s="5">
        <v>552020347</v>
      </c>
      <c r="E103" s="5">
        <v>853210245</v>
      </c>
      <c r="F103" s="5">
        <v>2828709669</v>
      </c>
      <c r="G103" s="5">
        <v>11576442462</v>
      </c>
      <c r="I103" s="5">
        <v>2828709669</v>
      </c>
      <c r="J103" s="5">
        <v>55094620924</v>
      </c>
      <c r="K103" s="5">
        <v>75046906640</v>
      </c>
      <c r="L103" s="5">
        <v>94806541450</v>
      </c>
      <c r="M103" s="5">
        <v>121160150610</v>
      </c>
      <c r="N103" s="5">
        <v>132567150610</v>
      </c>
      <c r="O103" s="5">
        <v>137067150610</v>
      </c>
      <c r="P103" s="5">
        <v>137219893620</v>
      </c>
    </row>
    <row r="104" spans="3:16" ht="15.5" x14ac:dyDescent="0.35">
      <c r="C104" t="s">
        <v>121</v>
      </c>
      <c r="D104" s="5">
        <v>17167617506</v>
      </c>
      <c r="E104" s="5">
        <v>18271658200</v>
      </c>
      <c r="F104" s="5">
        <v>24342580662</v>
      </c>
      <c r="G104" s="5">
        <v>18271658200</v>
      </c>
      <c r="I104" s="5">
        <v>24342580662</v>
      </c>
      <c r="J104" s="5">
        <v>27000000000</v>
      </c>
      <c r="K104" s="5">
        <v>21600000000</v>
      </c>
      <c r="L104" s="5">
        <v>17400000000</v>
      </c>
      <c r="M104" s="5">
        <v>11050000000</v>
      </c>
      <c r="N104" s="5">
        <v>7900000000</v>
      </c>
      <c r="O104" s="5">
        <v>6000000000</v>
      </c>
      <c r="P104" s="5">
        <v>13400000000</v>
      </c>
    </row>
    <row r="105" spans="3:16" ht="15.5" x14ac:dyDescent="0.35">
      <c r="C105" t="s">
        <v>122</v>
      </c>
      <c r="D105" s="5">
        <v>24323201597</v>
      </c>
      <c r="E105" s="5">
        <v>27331982699</v>
      </c>
      <c r="F105" s="5">
        <v>18697911362</v>
      </c>
      <c r="G105" s="5">
        <v>25477801467</v>
      </c>
      <c r="I105" s="5">
        <v>18697911362</v>
      </c>
      <c r="J105" s="5">
        <v>69859041378</v>
      </c>
      <c r="K105" s="5">
        <v>92660152080</v>
      </c>
      <c r="L105" s="5">
        <v>107489298016</v>
      </c>
      <c r="M105" s="5">
        <v>126269103716</v>
      </c>
      <c r="N105" s="5">
        <v>137846745952</v>
      </c>
      <c r="O105" s="5">
        <v>147931469062</v>
      </c>
      <c r="P105" s="5">
        <v>148910327080</v>
      </c>
    </row>
    <row r="106" spans="3:16" ht="15.5" x14ac:dyDescent="0.35">
      <c r="C106" t="s">
        <v>123</v>
      </c>
      <c r="D106" s="5">
        <v>24323201597</v>
      </c>
      <c r="E106" s="5">
        <v>27331982699</v>
      </c>
      <c r="F106" s="5">
        <v>18697911362</v>
      </c>
      <c r="G106" s="5">
        <v>25477801467</v>
      </c>
      <c r="I106" s="5">
        <v>18697911362</v>
      </c>
      <c r="J106" s="5">
        <v>69859041378</v>
      </c>
      <c r="K106" s="5">
        <v>92660152080</v>
      </c>
      <c r="L106" s="5">
        <v>107489298016</v>
      </c>
      <c r="M106" s="5">
        <v>126269103716</v>
      </c>
      <c r="N106" s="5">
        <v>137846745952</v>
      </c>
      <c r="O106" s="5">
        <v>147931469062</v>
      </c>
      <c r="P106" s="5">
        <v>148910327080</v>
      </c>
    </row>
    <row r="107" spans="3:16" ht="15.5" x14ac:dyDescent="0.35">
      <c r="C107" t="s">
        <v>124</v>
      </c>
    </row>
    <row r="108" spans="3:16" ht="15.5" x14ac:dyDescent="0.35">
      <c r="C108" t="s">
        <v>125</v>
      </c>
      <c r="D108" s="5">
        <v>552020347</v>
      </c>
      <c r="E108" s="5">
        <v>853210245</v>
      </c>
      <c r="F108" s="5">
        <v>2828709669</v>
      </c>
      <c r="G108" s="5">
        <v>11576442462</v>
      </c>
      <c r="I108" s="5">
        <v>2828709669</v>
      </c>
      <c r="J108" s="5">
        <v>55094620924</v>
      </c>
      <c r="K108" s="5">
        <v>75046906640</v>
      </c>
      <c r="L108" s="5">
        <v>94806541450</v>
      </c>
      <c r="M108" s="5">
        <v>121160150610</v>
      </c>
      <c r="N108" s="5">
        <v>132567150610</v>
      </c>
      <c r="O108" s="5">
        <v>137067150610</v>
      </c>
      <c r="P108" s="5">
        <v>137219893620</v>
      </c>
    </row>
    <row r="109" spans="3:16" ht="15.5" x14ac:dyDescent="0.35">
      <c r="C109" t="s">
        <v>126</v>
      </c>
      <c r="D109" s="5">
        <v>66889893722</v>
      </c>
      <c r="E109" s="5">
        <v>65673900273</v>
      </c>
      <c r="F109" s="5">
        <v>63356025759</v>
      </c>
      <c r="G109" s="5">
        <v>70843739727</v>
      </c>
      <c r="I109" s="5">
        <v>63356025759</v>
      </c>
      <c r="J109" s="5">
        <v>118895453692</v>
      </c>
      <c r="K109" s="5">
        <v>131661285020</v>
      </c>
      <c r="L109" s="5">
        <v>161690006969</v>
      </c>
      <c r="M109" s="5">
        <v>154128325905</v>
      </c>
      <c r="N109" s="5">
        <v>158558638796</v>
      </c>
      <c r="O109" s="5">
        <v>167230892696</v>
      </c>
      <c r="P109" s="5">
        <v>171796389045</v>
      </c>
    </row>
    <row r="110" spans="3:16" ht="15.5" x14ac:dyDescent="0.35">
      <c r="C110" t="s">
        <v>127</v>
      </c>
    </row>
    <row r="111" spans="3:16" ht="15.5" x14ac:dyDescent="0.35">
      <c r="C111" t="s">
        <v>128</v>
      </c>
      <c r="D111" s="5">
        <v>46255625000</v>
      </c>
      <c r="E111" s="5">
        <v>46255625000</v>
      </c>
      <c r="F111" s="5">
        <v>46255625000</v>
      </c>
      <c r="G111" s="5">
        <v>46255625000</v>
      </c>
      <c r="I111" s="5">
        <v>46255625000</v>
      </c>
      <c r="J111" s="5">
        <v>46255625000</v>
      </c>
      <c r="K111" s="5">
        <v>46255625000</v>
      </c>
      <c r="L111" s="5">
        <v>46255625000</v>
      </c>
      <c r="M111" s="5">
        <v>46255625000</v>
      </c>
      <c r="N111" s="5">
        <v>10250000000</v>
      </c>
      <c r="O111" s="5">
        <v>10250000000</v>
      </c>
      <c r="P111" s="5">
        <v>10250000000</v>
      </c>
    </row>
    <row r="112" spans="3:16" ht="15.5" x14ac:dyDescent="0.35">
      <c r="C112" t="s">
        <v>129</v>
      </c>
      <c r="D112" s="5">
        <v>29712402226</v>
      </c>
      <c r="E112" s="5">
        <v>29712402226</v>
      </c>
      <c r="F112" s="5">
        <v>29712402226</v>
      </c>
      <c r="G112" s="5">
        <v>29712402226</v>
      </c>
      <c r="I112" s="5">
        <v>29712402226</v>
      </c>
      <c r="J112" s="5">
        <v>29712402226</v>
      </c>
      <c r="K112" s="5">
        <v>29712402226</v>
      </c>
      <c r="L112" s="5">
        <v>29712402226</v>
      </c>
      <c r="M112" s="5">
        <v>29712402226</v>
      </c>
      <c r="N112" s="5">
        <v>26754500000</v>
      </c>
      <c r="O112" s="5">
        <v>23254500000</v>
      </c>
      <c r="P112" s="5">
        <v>8901654795</v>
      </c>
    </row>
    <row r="113" spans="2:16" ht="15.5" x14ac:dyDescent="0.35">
      <c r="C113" t="s">
        <v>130</v>
      </c>
      <c r="D113" s="5">
        <v>55753548337</v>
      </c>
      <c r="E113" s="5">
        <v>55269194104</v>
      </c>
      <c r="F113" s="5">
        <v>54304864628</v>
      </c>
      <c r="G113" s="5">
        <v>54040245465</v>
      </c>
      <c r="I113" s="5">
        <v>54304864628</v>
      </c>
      <c r="J113" s="5">
        <v>51786300315</v>
      </c>
      <c r="K113" s="5">
        <v>46444067344</v>
      </c>
      <c r="L113" s="5">
        <v>32369222627</v>
      </c>
      <c r="M113" s="5">
        <v>18347081344</v>
      </c>
      <c r="N113" s="5">
        <v>13970523633</v>
      </c>
      <c r="O113" s="5">
        <v>13541968956</v>
      </c>
      <c r="P113" s="5">
        <v>12011829405</v>
      </c>
    </row>
    <row r="114" spans="2:16" ht="15.5" x14ac:dyDescent="0.35">
      <c r="C114" t="s">
        <v>257</v>
      </c>
      <c r="D114" s="5">
        <v>500000000</v>
      </c>
      <c r="E114" s="5">
        <v>500000000</v>
      </c>
      <c r="F114" s="5">
        <v>500000000</v>
      </c>
      <c r="G114" s="5">
        <v>500000000</v>
      </c>
      <c r="I114" s="5">
        <v>500000000</v>
      </c>
      <c r="J114" s="5">
        <v>500000000</v>
      </c>
      <c r="K114" s="5">
        <v>500000000</v>
      </c>
      <c r="L114" s="5">
        <v>500000000</v>
      </c>
      <c r="M114" s="5">
        <v>500000000</v>
      </c>
      <c r="N114" s="5">
        <v>500000000</v>
      </c>
      <c r="O114" s="5">
        <v>300000000</v>
      </c>
      <c r="P114" s="5">
        <v>200000000</v>
      </c>
    </row>
    <row r="115" spans="2:16" ht="15.5" x14ac:dyDescent="0.35">
      <c r="C115" t="s">
        <v>258</v>
      </c>
      <c r="D115" s="5">
        <v>55253548337</v>
      </c>
      <c r="E115" s="5">
        <v>54769194104</v>
      </c>
      <c r="F115" s="5">
        <v>53804864628</v>
      </c>
      <c r="G115" s="5">
        <v>53540245465</v>
      </c>
      <c r="I115" s="5">
        <v>53804864628</v>
      </c>
      <c r="J115" s="5">
        <v>51286300315</v>
      </c>
      <c r="K115" s="5">
        <v>45944067344</v>
      </c>
      <c r="L115" s="5">
        <v>31869222627</v>
      </c>
      <c r="M115" s="5">
        <v>17847081344</v>
      </c>
      <c r="N115" s="5">
        <v>13470523633</v>
      </c>
      <c r="O115" s="5">
        <v>13241968956</v>
      </c>
      <c r="P115" s="5">
        <v>11811829405</v>
      </c>
    </row>
    <row r="116" spans="2:16" ht="15.5" x14ac:dyDescent="0.35">
      <c r="C116" t="s">
        <v>259</v>
      </c>
      <c r="D116" s="5">
        <v>55753548337</v>
      </c>
      <c r="E116" s="5">
        <v>55269194104</v>
      </c>
      <c r="F116" s="5">
        <v>54304864628</v>
      </c>
      <c r="G116" s="5">
        <v>54040245465</v>
      </c>
      <c r="I116" s="5">
        <v>54304864628</v>
      </c>
      <c r="J116" s="5">
        <v>51786300315</v>
      </c>
      <c r="K116" s="5">
        <v>46444067344</v>
      </c>
      <c r="L116" s="5">
        <v>32369222627</v>
      </c>
      <c r="M116" s="5">
        <v>18347081344</v>
      </c>
      <c r="N116" s="5">
        <v>13970523633</v>
      </c>
      <c r="O116" s="5">
        <v>13541968956</v>
      </c>
      <c r="P116" s="5">
        <v>12011829405</v>
      </c>
    </row>
    <row r="117" spans="2:16" ht="15.5" x14ac:dyDescent="0.35">
      <c r="C117" t="s">
        <v>131</v>
      </c>
      <c r="D117" s="5">
        <v>2850164</v>
      </c>
      <c r="E117" s="5">
        <v>2980665</v>
      </c>
      <c r="F117" s="5">
        <v>3112963</v>
      </c>
      <c r="G117" s="5">
        <v>3213202</v>
      </c>
      <c r="I117" s="5">
        <v>3112963</v>
      </c>
      <c r="J117" s="5">
        <v>3604014</v>
      </c>
      <c r="K117" s="5">
        <v>4889085</v>
      </c>
      <c r="L117" s="5">
        <v>5288087</v>
      </c>
      <c r="M117" s="5">
        <v>4656756</v>
      </c>
    </row>
    <row r="118" spans="2:16" ht="15.5" x14ac:dyDescent="0.35">
      <c r="C118" t="s">
        <v>10</v>
      </c>
      <c r="D118" s="5">
        <v>132886311631</v>
      </c>
      <c r="E118" s="5">
        <v>132402087899</v>
      </c>
      <c r="F118" s="5">
        <v>131437890721</v>
      </c>
      <c r="G118" s="5">
        <v>131168359004</v>
      </c>
      <c r="I118" s="5">
        <v>131437890721</v>
      </c>
      <c r="J118" s="5">
        <v>128914804666</v>
      </c>
      <c r="K118" s="5">
        <v>123539921112</v>
      </c>
      <c r="L118" s="5">
        <v>108598034633</v>
      </c>
      <c r="M118" s="5">
        <v>94557515350</v>
      </c>
      <c r="N118" s="5">
        <v>51194176954</v>
      </c>
      <c r="O118" s="5">
        <v>47226366897</v>
      </c>
      <c r="P118" s="5">
        <v>31163484200</v>
      </c>
    </row>
    <row r="119" spans="2:16" ht="15.5" x14ac:dyDescent="0.35">
      <c r="C119" t="s">
        <v>132</v>
      </c>
      <c r="D119" s="5">
        <v>199776205353</v>
      </c>
      <c r="E119" s="5">
        <v>198075988172</v>
      </c>
      <c r="F119" s="5">
        <v>194793916480</v>
      </c>
      <c r="G119" s="5">
        <v>202012098731</v>
      </c>
      <c r="I119" s="5">
        <v>194793916480</v>
      </c>
      <c r="J119" s="5">
        <v>247810258358</v>
      </c>
      <c r="K119" s="5">
        <v>255201206132</v>
      </c>
      <c r="L119" s="5">
        <v>270288041602</v>
      </c>
      <c r="M119" s="5">
        <v>248685841255</v>
      </c>
      <c r="N119" s="5">
        <v>209752815750</v>
      </c>
      <c r="O119" s="5">
        <v>214457259593</v>
      </c>
      <c r="P119" s="5">
        <v>202959873245</v>
      </c>
    </row>
    <row r="120" spans="2:16" ht="15.5" x14ac:dyDescent="0.35">
      <c r="C120" t="s">
        <v>133</v>
      </c>
      <c r="D120" s="5">
        <v>1850225000</v>
      </c>
      <c r="E120" s="5">
        <v>1850225000</v>
      </c>
      <c r="F120" s="5">
        <v>1850225000</v>
      </c>
      <c r="G120" s="5">
        <v>1850225000</v>
      </c>
      <c r="I120" s="5">
        <v>1850225000</v>
      </c>
      <c r="J120" s="5">
        <v>1850225000</v>
      </c>
      <c r="K120" s="5">
        <v>1850225000</v>
      </c>
      <c r="L120" s="5">
        <v>1850225000</v>
      </c>
      <c r="M120" s="5">
        <v>1850225000</v>
      </c>
      <c r="N120" s="5">
        <v>21500</v>
      </c>
      <c r="O120" s="5">
        <v>21500</v>
      </c>
      <c r="P120" s="5">
        <v>21500</v>
      </c>
    </row>
    <row r="122" spans="2:16" ht="15.5" x14ac:dyDescent="0.35">
      <c r="B122" t="s">
        <v>134</v>
      </c>
      <c r="C122" t="s">
        <v>135</v>
      </c>
      <c r="D122" s="5">
        <v>-3651708169</v>
      </c>
      <c r="E122" s="5">
        <v>-828723280</v>
      </c>
      <c r="F122" s="5">
        <v>24184536599</v>
      </c>
      <c r="G122" s="5">
        <v>-13961942741</v>
      </c>
      <c r="I122" s="5">
        <v>12981804265</v>
      </c>
      <c r="J122" s="5">
        <v>23929435633</v>
      </c>
      <c r="K122" s="5">
        <v>20274231648</v>
      </c>
      <c r="L122" s="5">
        <v>39357742209</v>
      </c>
      <c r="M122" s="5">
        <v>18126472717</v>
      </c>
      <c r="N122" s="5">
        <v>10577834406</v>
      </c>
      <c r="O122" s="5">
        <v>12822486964</v>
      </c>
      <c r="P122" s="5">
        <v>18179499806</v>
      </c>
    </row>
    <row r="123" spans="2:16" ht="15.5" x14ac:dyDescent="0.35">
      <c r="C123" t="s">
        <v>316</v>
      </c>
      <c r="D123" s="5">
        <v>10650547451</v>
      </c>
      <c r="E123" s="5">
        <v>3685716241</v>
      </c>
      <c r="F123" s="5">
        <v>6879671533</v>
      </c>
      <c r="G123" s="5">
        <v>17551121261</v>
      </c>
      <c r="I123" s="5">
        <v>75573757283</v>
      </c>
      <c r="J123" s="5">
        <v>239839897010</v>
      </c>
      <c r="K123" s="5">
        <v>322329166413</v>
      </c>
      <c r="L123" s="5">
        <v>331425911390</v>
      </c>
      <c r="M123" s="5">
        <v>62532951197</v>
      </c>
      <c r="N123" s="5">
        <v>24827719788</v>
      </c>
      <c r="O123" s="5">
        <v>48812027881</v>
      </c>
      <c r="P123" s="5">
        <v>19278718201</v>
      </c>
    </row>
    <row r="124" spans="2:16" ht="15.5" x14ac:dyDescent="0.35">
      <c r="C124" t="s">
        <v>947</v>
      </c>
      <c r="F124" s="5">
        <v>1191228484</v>
      </c>
      <c r="I124" s="5">
        <v>1191228484</v>
      </c>
    </row>
    <row r="125" spans="2:16" ht="15.5" x14ac:dyDescent="0.35">
      <c r="C125" t="s">
        <v>317</v>
      </c>
      <c r="D125" s="5">
        <v>-8772407999</v>
      </c>
      <c r="E125" s="5">
        <v>-9772492098</v>
      </c>
      <c r="F125" s="5">
        <v>15219007392</v>
      </c>
      <c r="G125" s="5">
        <v>-22223343669</v>
      </c>
      <c r="I125" s="5">
        <v>-40316459280</v>
      </c>
      <c r="J125" s="5">
        <v>-180575455057</v>
      </c>
      <c r="K125" s="5">
        <v>-275495873872</v>
      </c>
      <c r="L125" s="5">
        <v>-260809339943</v>
      </c>
      <c r="M125" s="5">
        <v>-27117296755</v>
      </c>
      <c r="N125" s="5">
        <v>-5629481227</v>
      </c>
      <c r="O125" s="5">
        <v>-16496149589</v>
      </c>
      <c r="P125" s="5">
        <v>-1591730802</v>
      </c>
    </row>
    <row r="126" spans="2:16" ht="15.5" x14ac:dyDescent="0.35">
      <c r="C126" t="s">
        <v>521</v>
      </c>
      <c r="D126" s="5">
        <v>-1501149098</v>
      </c>
      <c r="E126" s="5">
        <v>-1264059633</v>
      </c>
      <c r="F126" s="5">
        <v>-3231117900</v>
      </c>
      <c r="G126" s="5">
        <v>-2040280291</v>
      </c>
      <c r="I126" s="5">
        <v>-9743542660</v>
      </c>
      <c r="J126" s="5">
        <v>-11145495261</v>
      </c>
      <c r="K126" s="5">
        <v>-6581254051</v>
      </c>
      <c r="L126" s="5">
        <v>-6845689437</v>
      </c>
      <c r="M126" s="5">
        <v>-4845392562</v>
      </c>
      <c r="N126" s="5">
        <v>-223025024</v>
      </c>
      <c r="O126" s="5">
        <v>-6304144458</v>
      </c>
      <c r="P126" s="5">
        <v>-229497527</v>
      </c>
    </row>
    <row r="127" spans="2:16" ht="15.5" x14ac:dyDescent="0.35">
      <c r="C127" t="s">
        <v>139</v>
      </c>
      <c r="D127" s="5">
        <v>-1642241048</v>
      </c>
      <c r="E127" s="5">
        <v>-1850056504</v>
      </c>
      <c r="F127" s="5">
        <v>-1591508492</v>
      </c>
      <c r="G127" s="5">
        <v>-1777828739</v>
      </c>
      <c r="I127" s="5">
        <v>-7884940431</v>
      </c>
      <c r="J127" s="5">
        <v>-8627526845</v>
      </c>
      <c r="K127" s="5">
        <v>-7619003531</v>
      </c>
      <c r="L127" s="5">
        <v>-7077092848</v>
      </c>
      <c r="M127" s="5">
        <v>-4786578417</v>
      </c>
      <c r="N127" s="5">
        <v>-2878851709</v>
      </c>
      <c r="O127" s="5">
        <v>-2651683870</v>
      </c>
      <c r="P127" s="5">
        <v>-1090700000</v>
      </c>
    </row>
    <row r="128" spans="2:16" ht="15.5" x14ac:dyDescent="0.35">
      <c r="C128" t="s">
        <v>322</v>
      </c>
      <c r="D128" s="5">
        <v>-1188743338</v>
      </c>
      <c r="E128" s="5">
        <v>9586942710</v>
      </c>
      <c r="F128" s="5">
        <v>2794304287</v>
      </c>
      <c r="G128" s="5">
        <v>-2526180171</v>
      </c>
      <c r="J128" s="5">
        <v>-365196320</v>
      </c>
      <c r="K128" s="5">
        <v>-1191612526</v>
      </c>
      <c r="L128" s="5">
        <v>-8476052478</v>
      </c>
      <c r="M128" s="5">
        <v>-708791100</v>
      </c>
      <c r="N128" s="5">
        <v>-441331810</v>
      </c>
      <c r="O128" s="5">
        <v>1349212808</v>
      </c>
      <c r="P128" s="5">
        <v>2977370704</v>
      </c>
    </row>
    <row r="129" spans="3:16" ht="15.5" x14ac:dyDescent="0.35">
      <c r="C129" t="s">
        <v>265</v>
      </c>
      <c r="D129" s="5">
        <v>-701216715</v>
      </c>
      <c r="E129" s="5">
        <v>-1148107330</v>
      </c>
      <c r="F129" s="5">
        <v>2922659020</v>
      </c>
      <c r="G129" s="5">
        <v>-290559713</v>
      </c>
      <c r="I129" s="5">
        <v>-912094329</v>
      </c>
      <c r="J129" s="5">
        <v>-3019665236</v>
      </c>
      <c r="K129" s="5">
        <v>-3741205252</v>
      </c>
      <c r="L129" s="5">
        <v>-734208530</v>
      </c>
      <c r="M129" s="5">
        <v>-1393179440</v>
      </c>
      <c r="N129" s="5">
        <v>-618488890</v>
      </c>
      <c r="O129" s="5">
        <v>-581094638</v>
      </c>
      <c r="P129" s="5">
        <v>274182729</v>
      </c>
    </row>
    <row r="130" spans="3:16" ht="15.5" x14ac:dyDescent="0.35">
      <c r="C130" t="s">
        <v>609</v>
      </c>
      <c r="D130" s="5">
        <v>-496497422</v>
      </c>
      <c r="E130" s="5">
        <v>-66666666</v>
      </c>
      <c r="F130" s="5">
        <v>292275</v>
      </c>
      <c r="G130" s="5">
        <v>-2654871419</v>
      </c>
      <c r="I130" s="5">
        <v>-4926144802</v>
      </c>
      <c r="J130" s="5">
        <v>-12177122658</v>
      </c>
      <c r="K130" s="5">
        <v>-7425985533</v>
      </c>
      <c r="L130" s="5">
        <v>-8125785945</v>
      </c>
      <c r="M130" s="5">
        <v>-5555240206</v>
      </c>
      <c r="N130" s="5">
        <v>-4458706722</v>
      </c>
      <c r="O130" s="5">
        <v>-11305681170</v>
      </c>
      <c r="P130" s="5">
        <v>-1438843499</v>
      </c>
    </row>
    <row r="131" spans="3:16" ht="15.5" x14ac:dyDescent="0.35">
      <c r="C131" t="s">
        <v>144</v>
      </c>
      <c r="D131" s="5">
        <v>7483066968</v>
      </c>
      <c r="E131" s="5">
        <v>-2545971886</v>
      </c>
      <c r="F131" s="5">
        <v>-8667720231</v>
      </c>
      <c r="G131" s="5">
        <v>-26742123383</v>
      </c>
      <c r="I131" s="5">
        <v>-51521184792</v>
      </c>
      <c r="J131" s="5">
        <v>-15774048818</v>
      </c>
      <c r="K131" s="5">
        <v>-12864651696</v>
      </c>
      <c r="L131" s="5">
        <v>-22355566562</v>
      </c>
      <c r="M131" s="5">
        <v>30691259726</v>
      </c>
      <c r="N131" s="5">
        <v>-4236749167</v>
      </c>
      <c r="O131" s="5">
        <v>5107768862</v>
      </c>
      <c r="P131" s="5">
        <v>10701654795</v>
      </c>
    </row>
    <row r="132" spans="3:16" ht="15.5" x14ac:dyDescent="0.35">
      <c r="C132" t="s">
        <v>145</v>
      </c>
      <c r="D132" s="5">
        <v>-9467809385</v>
      </c>
      <c r="E132" s="5">
        <v>9450000000</v>
      </c>
      <c r="F132" s="5">
        <v>-15657287945</v>
      </c>
      <c r="G132" s="5">
        <v>39238904832</v>
      </c>
      <c r="I132" s="5">
        <v>35983717987</v>
      </c>
      <c r="J132" s="5">
        <v>-10761765480</v>
      </c>
      <c r="K132" s="5">
        <v>-15453820963</v>
      </c>
      <c r="L132" s="5">
        <v>-31220334408</v>
      </c>
      <c r="M132" s="5">
        <v>-21698942615</v>
      </c>
      <c r="N132" s="5">
        <v>-6240462675</v>
      </c>
      <c r="O132" s="5">
        <v>-17820665452</v>
      </c>
      <c r="P132" s="5">
        <v>-29103962596</v>
      </c>
    </row>
    <row r="133" spans="3:16" ht="15.5" x14ac:dyDescent="0.35">
      <c r="C133" t="s">
        <v>146</v>
      </c>
      <c r="D133" s="5">
        <v>-11999000</v>
      </c>
      <c r="F133" s="5">
        <v>-16747287944</v>
      </c>
      <c r="I133" s="5">
        <v>-16795186944</v>
      </c>
      <c r="J133" s="5">
        <v>1869940021</v>
      </c>
      <c r="K133" s="5">
        <v>-15453999288</v>
      </c>
      <c r="L133" s="5">
        <v>-27910730322</v>
      </c>
      <c r="M133" s="5">
        <v>-13596807976</v>
      </c>
      <c r="N133" s="5">
        <v>-6238816387</v>
      </c>
      <c r="O133" s="5">
        <v>-19588582334</v>
      </c>
      <c r="P133" s="5">
        <v>-27334156661</v>
      </c>
    </row>
    <row r="134" spans="3:16" ht="15.5" x14ac:dyDescent="0.35">
      <c r="C134" t="s">
        <v>611</v>
      </c>
      <c r="L134" s="5">
        <v>-3312947300</v>
      </c>
    </row>
    <row r="135" spans="3:16" ht="15.5" x14ac:dyDescent="0.35">
      <c r="C135" t="s">
        <v>567</v>
      </c>
      <c r="D135" s="5">
        <v>-9450000000</v>
      </c>
      <c r="E135" s="5">
        <v>9450000000</v>
      </c>
      <c r="F135" s="5">
        <v>1090000000</v>
      </c>
      <c r="G135" s="5">
        <v>39000000000</v>
      </c>
      <c r="I135" s="5">
        <v>40090000000</v>
      </c>
      <c r="M135" s="5">
        <v>6500000000</v>
      </c>
    </row>
    <row r="136" spans="3:16" ht="15.5" x14ac:dyDescent="0.35">
      <c r="C136" t="s">
        <v>948</v>
      </c>
      <c r="M136" s="5">
        <v>-10000000000</v>
      </c>
    </row>
    <row r="137" spans="3:16" ht="15.5" x14ac:dyDescent="0.35">
      <c r="C137" t="s">
        <v>949</v>
      </c>
      <c r="M137" s="5">
        <v>-4601229441</v>
      </c>
    </row>
    <row r="138" spans="3:16" ht="15.5" x14ac:dyDescent="0.35">
      <c r="C138" t="s">
        <v>950</v>
      </c>
      <c r="D138" s="5">
        <v>-5810385</v>
      </c>
      <c r="F138" s="5">
        <v>-1</v>
      </c>
      <c r="G138" s="5">
        <v>238904832</v>
      </c>
      <c r="I138" s="5">
        <v>12688904931</v>
      </c>
      <c r="J138" s="5">
        <v>-12631705501</v>
      </c>
      <c r="K138" s="5">
        <v>178325</v>
      </c>
      <c r="L138" s="5">
        <v>3343214</v>
      </c>
      <c r="M138" s="5">
        <v>-905198</v>
      </c>
      <c r="N138" s="5">
        <v>-1646288</v>
      </c>
      <c r="O138" s="5">
        <v>1767916882</v>
      </c>
      <c r="P138" s="5">
        <v>-1769805935</v>
      </c>
    </row>
    <row r="139" spans="3:16" ht="15.5" x14ac:dyDescent="0.35">
      <c r="C139" t="s">
        <v>153</v>
      </c>
      <c r="D139" s="5">
        <v>7483066968</v>
      </c>
      <c r="E139" s="5">
        <v>-2545971886</v>
      </c>
      <c r="F139" s="5">
        <v>-8667720231</v>
      </c>
      <c r="G139" s="5">
        <v>-26742123383</v>
      </c>
      <c r="I139" s="5">
        <v>-51521184792</v>
      </c>
      <c r="J139" s="5">
        <v>-15774048818</v>
      </c>
      <c r="K139" s="5">
        <v>-12864651696</v>
      </c>
      <c r="L139" s="5">
        <v>-22355566562</v>
      </c>
      <c r="M139" s="5">
        <v>30691259726</v>
      </c>
      <c r="N139" s="5">
        <v>-4236749167</v>
      </c>
      <c r="O139" s="5">
        <v>5107768862</v>
      </c>
      <c r="P139" s="5">
        <v>10701654795</v>
      </c>
    </row>
    <row r="140" spans="3:16" ht="15.5" x14ac:dyDescent="0.35">
      <c r="C140" t="s">
        <v>274</v>
      </c>
      <c r="D140" s="5">
        <v>-1336933032</v>
      </c>
      <c r="E140" s="5">
        <v>-8046421886</v>
      </c>
      <c r="F140" s="5">
        <v>-2745107891</v>
      </c>
      <c r="G140" s="5">
        <v>-36179953974</v>
      </c>
      <c r="I140" s="5">
        <v>-54991628153</v>
      </c>
      <c r="J140" s="5">
        <v>-14552285716</v>
      </c>
      <c r="K140" s="5">
        <v>-15559634810</v>
      </c>
      <c r="L140" s="5">
        <v>-20003609160</v>
      </c>
      <c r="M140" s="5">
        <v>-8257000000</v>
      </c>
      <c r="N140" s="5">
        <v>-2600000000</v>
      </c>
      <c r="O140" s="5">
        <v>-7552743010</v>
      </c>
      <c r="P140" s="5">
        <v>-10000000000</v>
      </c>
    </row>
    <row r="141" spans="3:16" ht="15.5" x14ac:dyDescent="0.35">
      <c r="C141" t="s">
        <v>154</v>
      </c>
      <c r="D141" s="5">
        <v>8820000000</v>
      </c>
      <c r="E141" s="5">
        <v>5500450000</v>
      </c>
      <c r="F141" s="5">
        <v>-5917481000</v>
      </c>
      <c r="G141" s="5">
        <v>9449560000</v>
      </c>
      <c r="I141" s="5">
        <v>3532079000</v>
      </c>
      <c r="J141" s="5">
        <v>2236556521</v>
      </c>
      <c r="K141" s="5">
        <v>6200380000</v>
      </c>
      <c r="N141" s="5">
        <v>-1607666667</v>
      </c>
      <c r="O141" s="5">
        <v>-1692333333</v>
      </c>
      <c r="P141" s="5">
        <v>1800000000</v>
      </c>
    </row>
    <row r="142" spans="3:16" ht="15.5" x14ac:dyDescent="0.35">
      <c r="C142" t="s">
        <v>951</v>
      </c>
      <c r="M142" s="5">
        <v>38963527226</v>
      </c>
    </row>
    <row r="143" spans="3:16" ht="15.5" x14ac:dyDescent="0.35">
      <c r="C143" t="s">
        <v>952</v>
      </c>
      <c r="O143" s="5">
        <v>14352845205</v>
      </c>
      <c r="P143" s="5">
        <v>8901654795</v>
      </c>
    </row>
    <row r="144" spans="3:16" ht="15.5" x14ac:dyDescent="0.35">
      <c r="C144" t="s">
        <v>953</v>
      </c>
      <c r="P144" s="5">
        <v>10000000000</v>
      </c>
    </row>
    <row r="145" spans="2:16" ht="15.5" x14ac:dyDescent="0.35">
      <c r="C145" t="s">
        <v>280</v>
      </c>
      <c r="J145" s="5">
        <v>-2997364500</v>
      </c>
      <c r="K145" s="5">
        <v>-2997364500</v>
      </c>
      <c r="L145" s="5">
        <v>-1998243002</v>
      </c>
    </row>
    <row r="146" spans="2:16" ht="15.5" x14ac:dyDescent="0.35">
      <c r="C146" t="s">
        <v>339</v>
      </c>
      <c r="F146" s="5">
        <v>-5131340</v>
      </c>
      <c r="G146" s="5">
        <v>-11729409</v>
      </c>
      <c r="I146" s="5">
        <v>-61635639</v>
      </c>
      <c r="J146" s="5">
        <v>-460955123</v>
      </c>
      <c r="K146" s="5">
        <v>-508032386</v>
      </c>
      <c r="L146" s="5">
        <v>-353714400</v>
      </c>
      <c r="M146" s="5">
        <v>-15267500</v>
      </c>
      <c r="N146" s="5">
        <v>-29082500</v>
      </c>
    </row>
    <row r="147" spans="2:16" ht="15.5" x14ac:dyDescent="0.35">
      <c r="C147" t="s">
        <v>747</v>
      </c>
      <c r="D147" s="5">
        <v>-5636450586</v>
      </c>
      <c r="E147" s="5">
        <v>6075304834</v>
      </c>
      <c r="F147" s="5">
        <v>-140471577</v>
      </c>
      <c r="G147" s="5">
        <v>-1465161292</v>
      </c>
      <c r="I147" s="5">
        <v>-2555662540</v>
      </c>
      <c r="J147" s="5">
        <v>-2606378665</v>
      </c>
      <c r="K147" s="5">
        <v>-8044241011</v>
      </c>
      <c r="L147" s="5">
        <v>-14218158761</v>
      </c>
      <c r="M147" s="5">
        <v>27118789828</v>
      </c>
      <c r="N147" s="5">
        <v>100622564</v>
      </c>
      <c r="O147" s="5">
        <v>109590374</v>
      </c>
      <c r="P147" s="5">
        <v>-222807995</v>
      </c>
    </row>
    <row r="148" spans="2:16" ht="15.5" x14ac:dyDescent="0.35">
      <c r="C148" t="s">
        <v>164</v>
      </c>
      <c r="E148" s="5">
        <v>30887660</v>
      </c>
      <c r="I148" s="5">
        <v>2586550200</v>
      </c>
      <c r="J148" s="5">
        <v>5192928865</v>
      </c>
      <c r="K148" s="5">
        <v>13237169876</v>
      </c>
      <c r="L148" s="5">
        <v>27513739637</v>
      </c>
      <c r="M148" s="5">
        <v>394949809</v>
      </c>
      <c r="N148" s="5">
        <v>294327245</v>
      </c>
      <c r="O148" s="5">
        <v>184736871</v>
      </c>
      <c r="P148" s="5">
        <v>407544866</v>
      </c>
    </row>
    <row r="149" spans="2:16" ht="15.5" x14ac:dyDescent="0.35">
      <c r="C149" t="s">
        <v>166</v>
      </c>
      <c r="D149" s="5">
        <v>-5636450586</v>
      </c>
      <c r="E149" s="5">
        <v>6106192494</v>
      </c>
      <c r="F149" s="5">
        <v>-140471577</v>
      </c>
      <c r="G149" s="5">
        <v>-1465161292</v>
      </c>
      <c r="I149" s="5">
        <v>30887660</v>
      </c>
      <c r="J149" s="5">
        <v>2586550200</v>
      </c>
      <c r="K149" s="5">
        <v>5192928865</v>
      </c>
      <c r="L149" s="5">
        <v>13295580876</v>
      </c>
      <c r="M149" s="5">
        <v>27513739637</v>
      </c>
      <c r="N149" s="5">
        <v>394949809</v>
      </c>
      <c r="O149" s="5">
        <v>294327245</v>
      </c>
      <c r="P149" s="5">
        <v>184736871</v>
      </c>
    </row>
    <row r="151" spans="2:16" ht="15.5" x14ac:dyDescent="0.35">
      <c r="B151" t="s">
        <v>167</v>
      </c>
      <c r="C151" t="s">
        <v>12</v>
      </c>
      <c r="D151" s="5">
        <v>1850000000</v>
      </c>
      <c r="E151" s="5">
        <v>1850000000</v>
      </c>
      <c r="F151" s="5">
        <v>1850000000</v>
      </c>
      <c r="G151" s="5">
        <v>1850000000</v>
      </c>
      <c r="I151" s="5">
        <v>1850000000</v>
      </c>
      <c r="J151" s="5">
        <v>1850000000</v>
      </c>
      <c r="K151" s="5">
        <v>1850000000</v>
      </c>
      <c r="L151" s="5">
        <v>1850000000</v>
      </c>
      <c r="M151" s="5">
        <v>1850000000</v>
      </c>
      <c r="N151" s="5">
        <v>0</v>
      </c>
      <c r="O151" s="5">
        <v>0</v>
      </c>
      <c r="P151" s="5">
        <v>0</v>
      </c>
    </row>
    <row r="152" spans="2:16" ht="15.5" x14ac:dyDescent="0.35">
      <c r="C152" t="s">
        <v>168</v>
      </c>
      <c r="D152" s="6">
        <v>0.26</v>
      </c>
      <c r="E152" s="6">
        <v>0.52</v>
      </c>
      <c r="F152" s="6">
        <v>0.14000000000000001</v>
      </c>
      <c r="G152" s="6">
        <v>0.12</v>
      </c>
    </row>
    <row r="153" spans="2:16" ht="15.5" x14ac:dyDescent="0.35">
      <c r="C153" t="s">
        <v>169</v>
      </c>
      <c r="D153" s="6">
        <v>1861.54</v>
      </c>
      <c r="E153" s="6">
        <v>653.85</v>
      </c>
      <c r="F153" s="6">
        <v>1814.29</v>
      </c>
      <c r="G153" s="5">
        <v>1025</v>
      </c>
    </row>
    <row r="154" spans="2:16" ht="15.5" x14ac:dyDescent="0.35">
      <c r="C154" t="s">
        <v>63</v>
      </c>
      <c r="D154" s="6">
        <v>63.55</v>
      </c>
      <c r="E154" s="6">
        <v>59.31</v>
      </c>
      <c r="F154" s="6">
        <v>155.05000000000001</v>
      </c>
      <c r="G154" s="6">
        <v>14.86</v>
      </c>
    </row>
    <row r="155" spans="2:16" ht="15.5" x14ac:dyDescent="0.35">
      <c r="C155" t="s">
        <v>170</v>
      </c>
      <c r="D155" s="5">
        <v>4250000000</v>
      </c>
      <c r="E155" s="5">
        <v>2330000000</v>
      </c>
      <c r="F155" s="5">
        <v>1860000000</v>
      </c>
      <c r="G155" s="5">
        <v>7310000000</v>
      </c>
    </row>
    <row r="156" spans="2:16" ht="15.5" x14ac:dyDescent="0.35">
      <c r="C156" t="s">
        <v>171</v>
      </c>
      <c r="D156" s="6">
        <v>2.3999999999999998E-3</v>
      </c>
      <c r="E156" s="6">
        <v>4.8999999999999998E-3</v>
      </c>
      <c r="F156" s="6">
        <v>1.4000000000000002E-3</v>
      </c>
      <c r="G156" s="6">
        <v>1.1000000000000001E-3</v>
      </c>
    </row>
    <row r="157" spans="2:16" ht="15.5" x14ac:dyDescent="0.35">
      <c r="C157" t="s">
        <v>172</v>
      </c>
      <c r="D157" s="6">
        <v>3.5999999999999999E-3</v>
      </c>
      <c r="E157" s="6">
        <v>7.3000000000000001E-3</v>
      </c>
      <c r="F157" s="6">
        <v>2E-3</v>
      </c>
      <c r="G157" s="6">
        <v>1.7000000000000001E-3</v>
      </c>
    </row>
    <row r="158" spans="2:16" ht="15.5" x14ac:dyDescent="0.35">
      <c r="C158" t="s">
        <v>173</v>
      </c>
      <c r="D158" s="6">
        <v>7.1999999999999998E-3</v>
      </c>
      <c r="E158" s="6">
        <v>7.4999999999999997E-3</v>
      </c>
      <c r="F158" s="6">
        <v>2.3E-3</v>
      </c>
      <c r="G158" s="6">
        <v>1.7600000000000001E-2</v>
      </c>
    </row>
    <row r="159" spans="2:16" ht="15.5" x14ac:dyDescent="0.35">
      <c r="C159" t="s">
        <v>174</v>
      </c>
      <c r="D159" s="6">
        <v>2.29</v>
      </c>
      <c r="E159" s="6">
        <v>17.37</v>
      </c>
      <c r="F159" s="6">
        <v>5.21</v>
      </c>
      <c r="G159" s="6">
        <v>1.1499999999999999</v>
      </c>
    </row>
    <row r="160" spans="2:16" ht="15.5" x14ac:dyDescent="0.35">
      <c r="C160" t="s">
        <v>175</v>
      </c>
      <c r="D160" s="5">
        <v>133000000000</v>
      </c>
      <c r="E160" s="5">
        <v>132000000000</v>
      </c>
      <c r="F160" s="5">
        <v>131000000000</v>
      </c>
      <c r="G160" s="5">
        <v>131000000000</v>
      </c>
    </row>
    <row r="161" spans="3:16" ht="15.5" x14ac:dyDescent="0.35">
      <c r="C161" t="s">
        <v>176</v>
      </c>
      <c r="D161" s="6">
        <v>6.74</v>
      </c>
      <c r="E161" s="6">
        <v>4.75</v>
      </c>
      <c r="F161" s="6">
        <v>3.58</v>
      </c>
      <c r="G161" s="6">
        <v>1.74</v>
      </c>
    </row>
    <row r="162" spans="3:16" ht="15.5" x14ac:dyDescent="0.35">
      <c r="C162" t="s">
        <v>177</v>
      </c>
      <c r="D162" s="6">
        <v>71.819999999999993</v>
      </c>
      <c r="E162" s="6">
        <v>71.56</v>
      </c>
      <c r="F162" s="6">
        <v>71.040000000000006</v>
      </c>
      <c r="G162" s="6">
        <v>70.89</v>
      </c>
    </row>
    <row r="163" spans="3:16" ht="15.5" x14ac:dyDescent="0.35">
      <c r="C163" t="s">
        <v>178</v>
      </c>
      <c r="D163" s="6">
        <v>6.74</v>
      </c>
      <c r="E163" s="6">
        <v>4.75</v>
      </c>
      <c r="F163" s="6">
        <v>3.58</v>
      </c>
      <c r="G163" s="6">
        <v>1.74</v>
      </c>
    </row>
    <row r="164" spans="3:16" ht="15.5" x14ac:dyDescent="0.35">
      <c r="C164" t="s">
        <v>179</v>
      </c>
      <c r="D164" s="6">
        <v>71.819999999999993</v>
      </c>
      <c r="E164" s="6">
        <v>71.56</v>
      </c>
      <c r="F164" s="6">
        <v>71.040000000000006</v>
      </c>
      <c r="G164" s="6">
        <v>70.89</v>
      </c>
    </row>
    <row r="165" spans="3:16" ht="15.5" x14ac:dyDescent="0.35">
      <c r="C165" t="s">
        <v>180</v>
      </c>
      <c r="D165" s="5">
        <v>17000000000</v>
      </c>
      <c r="E165" s="5">
        <v>18000000000</v>
      </c>
      <c r="F165" s="5">
        <v>24000000000</v>
      </c>
      <c r="G165" s="5">
        <v>18000000000</v>
      </c>
    </row>
    <row r="166" spans="3:16" ht="15.5" x14ac:dyDescent="0.35">
      <c r="C166" t="s">
        <v>181</v>
      </c>
      <c r="D166" s="5">
        <v>1000000000</v>
      </c>
      <c r="E166" s="5">
        <v>1000000000</v>
      </c>
      <c r="F166" s="5">
        <v>3000000000</v>
      </c>
      <c r="G166" s="5">
        <v>12000000000</v>
      </c>
    </row>
    <row r="167" spans="3:16" ht="15.5" x14ac:dyDescent="0.35">
      <c r="C167" t="s">
        <v>182</v>
      </c>
      <c r="D167" s="5">
        <v>133000000000</v>
      </c>
      <c r="E167" s="5">
        <v>132000000000</v>
      </c>
      <c r="F167" s="5">
        <v>131000000000</v>
      </c>
      <c r="G167" s="5">
        <v>131000000000</v>
      </c>
    </row>
    <row r="168" spans="3:16" ht="15.5" x14ac:dyDescent="0.35">
      <c r="C168" t="s">
        <v>24</v>
      </c>
      <c r="D168" s="5">
        <v>18000000000</v>
      </c>
      <c r="E168" s="5">
        <v>19000000000</v>
      </c>
      <c r="F168" s="5">
        <v>27000000000</v>
      </c>
      <c r="G168" s="5">
        <v>30000000000</v>
      </c>
    </row>
    <row r="169" spans="3:16" ht="15.5" x14ac:dyDescent="0.35">
      <c r="C169" t="s">
        <v>21</v>
      </c>
      <c r="D169" s="5">
        <v>17000000000</v>
      </c>
      <c r="E169" s="5">
        <v>13000000000</v>
      </c>
      <c r="F169" s="5">
        <v>27000000000</v>
      </c>
      <c r="G169" s="5">
        <v>30000000000</v>
      </c>
    </row>
    <row r="170" spans="3:16" ht="15.5" x14ac:dyDescent="0.35">
      <c r="C170" t="s">
        <v>183</v>
      </c>
      <c r="D170" s="5">
        <v>10000000000</v>
      </c>
      <c r="E170" s="5">
        <v>11000000000</v>
      </c>
      <c r="F170" s="5">
        <v>-1000000000</v>
      </c>
      <c r="G170" s="5">
        <v>4000000000</v>
      </c>
    </row>
    <row r="171" spans="3:16" ht="15.5" x14ac:dyDescent="0.35">
      <c r="C171" t="s">
        <v>184</v>
      </c>
      <c r="D171" s="5">
        <v>-4000000000</v>
      </c>
      <c r="E171" s="5">
        <v>-1000000000</v>
      </c>
      <c r="F171" s="5">
        <v>24000000000</v>
      </c>
      <c r="G171" s="5">
        <v>-14000000000</v>
      </c>
    </row>
    <row r="172" spans="3:16" ht="15.5" x14ac:dyDescent="0.35">
      <c r="C172" t="s">
        <v>185</v>
      </c>
      <c r="D172" s="5">
        <v>0</v>
      </c>
      <c r="F172" s="5">
        <v>-17000000000</v>
      </c>
    </row>
    <row r="173" spans="3:16" ht="15.5" x14ac:dyDescent="0.35">
      <c r="C173" t="s">
        <v>13</v>
      </c>
      <c r="D173" s="5">
        <v>-4000000000</v>
      </c>
      <c r="E173" s="5">
        <v>-1000000000</v>
      </c>
      <c r="F173" s="5">
        <v>7000000000</v>
      </c>
      <c r="G173" s="5">
        <v>-14000000000</v>
      </c>
    </row>
    <row r="174" spans="3:16" ht="15.5" x14ac:dyDescent="0.35">
      <c r="C174" t="s">
        <v>16</v>
      </c>
      <c r="D174" s="6">
        <v>-1.98</v>
      </c>
      <c r="E174" s="6">
        <v>-0.45</v>
      </c>
      <c r="F174" s="6">
        <v>4.0199999999999996</v>
      </c>
      <c r="G174" s="6">
        <v>-7.55</v>
      </c>
    </row>
    <row r="175" spans="3:16" ht="15.5" x14ac:dyDescent="0.35">
      <c r="C175" t="s">
        <v>48</v>
      </c>
      <c r="I175" s="6">
        <v>1.36</v>
      </c>
      <c r="J175" s="6">
        <v>4.51</v>
      </c>
      <c r="K175" s="6">
        <v>9.23</v>
      </c>
      <c r="L175" s="6">
        <v>8.66</v>
      </c>
      <c r="M175" s="6">
        <v>2.37</v>
      </c>
      <c r="N175" s="6">
        <v>19932.78</v>
      </c>
      <c r="O175" s="6">
        <v>71169.279999999999</v>
      </c>
      <c r="P175" s="6">
        <v>502055.15</v>
      </c>
    </row>
    <row r="176" spans="3:16" ht="15.5" x14ac:dyDescent="0.35">
      <c r="C176" t="s">
        <v>62</v>
      </c>
      <c r="I176" s="6">
        <v>186.76</v>
      </c>
      <c r="J176" s="6">
        <v>29.05</v>
      </c>
      <c r="K176" s="6">
        <v>16.36</v>
      </c>
      <c r="L176" s="6">
        <v>39.950000000000003</v>
      </c>
      <c r="M176" s="6">
        <v>81.86</v>
      </c>
      <c r="N176" s="5">
        <v>0</v>
      </c>
      <c r="O176" s="5">
        <v>0</v>
      </c>
      <c r="P176" s="5">
        <v>0</v>
      </c>
    </row>
    <row r="177" spans="3:16" ht="15.5" x14ac:dyDescent="0.35">
      <c r="C177" t="s">
        <v>65</v>
      </c>
      <c r="I177" s="6">
        <v>7.41</v>
      </c>
      <c r="J177" s="6">
        <v>0.99</v>
      </c>
      <c r="K177" s="6">
        <v>0.88</v>
      </c>
      <c r="L177" s="6">
        <v>1.85</v>
      </c>
      <c r="M177" s="6">
        <v>5.87</v>
      </c>
      <c r="N177" s="5">
        <v>0</v>
      </c>
      <c r="O177" s="5">
        <v>0</v>
      </c>
      <c r="P177" s="5">
        <v>0</v>
      </c>
    </row>
    <row r="178" spans="3:16" ht="15.5" x14ac:dyDescent="0.35">
      <c r="C178" t="s">
        <v>186</v>
      </c>
      <c r="I178" s="5">
        <v>23240000000</v>
      </c>
      <c r="J178" s="5">
        <v>46790000000</v>
      </c>
      <c r="K178" s="5">
        <v>47830000000</v>
      </c>
      <c r="L178" s="5">
        <v>46390000000</v>
      </c>
      <c r="M178" s="5">
        <v>25830000000</v>
      </c>
      <c r="N178" s="5">
        <v>15860000000</v>
      </c>
      <c r="O178" s="5">
        <v>19560000000</v>
      </c>
      <c r="P178" s="5">
        <v>13370000000</v>
      </c>
    </row>
    <row r="179" spans="3:16" ht="15.5" x14ac:dyDescent="0.35">
      <c r="C179" t="s">
        <v>187</v>
      </c>
      <c r="I179" s="6">
        <v>1.29E-2</v>
      </c>
      <c r="J179" s="6">
        <v>3.3700000000000001E-2</v>
      </c>
      <c r="K179" s="6">
        <v>6.6900000000000001E-2</v>
      </c>
      <c r="L179" s="6">
        <v>5.9299999999999999E-2</v>
      </c>
      <c r="M179" s="6">
        <v>1.7600000000000001E-2</v>
      </c>
      <c r="N179" s="6">
        <v>2E-3</v>
      </c>
      <c r="O179" s="6">
        <v>7.0999999999999995E-3</v>
      </c>
      <c r="P179" s="6">
        <v>5.3200000000000004E-2</v>
      </c>
    </row>
    <row r="180" spans="3:16" ht="15.5" x14ac:dyDescent="0.35">
      <c r="C180" t="s">
        <v>188</v>
      </c>
      <c r="I180" s="6">
        <v>1.9199999999999998E-2</v>
      </c>
      <c r="J180" s="6">
        <v>6.4699999999999994E-2</v>
      </c>
      <c r="K180" s="6">
        <v>0.13819999999999999</v>
      </c>
      <c r="L180" s="6">
        <v>0.14749999999999999</v>
      </c>
      <c r="M180" s="6">
        <v>4.6300000000000001E-2</v>
      </c>
      <c r="N180" s="6">
        <v>8.3999999999999995E-3</v>
      </c>
      <c r="O180" s="6">
        <v>3.2400000000000005E-2</v>
      </c>
      <c r="P180" s="6">
        <v>0.34639999999999999</v>
      </c>
    </row>
    <row r="181" spans="3:16" ht="15.5" x14ac:dyDescent="0.35">
      <c r="C181" t="s">
        <v>189</v>
      </c>
      <c r="I181" s="6">
        <v>4.7100000000000003E-2</v>
      </c>
      <c r="J181" s="6">
        <v>0.113</v>
      </c>
      <c r="K181" s="6">
        <v>0.13089999999999999</v>
      </c>
      <c r="L181" s="6">
        <v>0.13220000000000001</v>
      </c>
      <c r="M181" s="6">
        <v>5.2000000000000005E-2</v>
      </c>
      <c r="N181" s="6">
        <v>2.69E-2</v>
      </c>
      <c r="O181" s="6">
        <v>7.1099999999999997E-2</v>
      </c>
      <c r="P181" s="6">
        <v>0.13880000000000001</v>
      </c>
    </row>
    <row r="182" spans="3:16" ht="15.5" x14ac:dyDescent="0.35">
      <c r="C182" t="s">
        <v>190</v>
      </c>
      <c r="I182" s="6">
        <v>1.64</v>
      </c>
      <c r="J182" s="6">
        <v>1.93</v>
      </c>
      <c r="K182" s="6">
        <v>3.81</v>
      </c>
      <c r="L182" s="6">
        <v>3.55</v>
      </c>
      <c r="M182" s="6">
        <v>1.92</v>
      </c>
      <c r="N182" s="6">
        <v>1.1599999999999999</v>
      </c>
      <c r="O182" s="6">
        <v>1.18</v>
      </c>
      <c r="P182" s="6">
        <v>8.69</v>
      </c>
    </row>
    <row r="183" spans="3:16" ht="15.5" x14ac:dyDescent="0.35">
      <c r="C183" t="s">
        <v>59</v>
      </c>
      <c r="I183" s="6">
        <v>3.58</v>
      </c>
      <c r="J183" s="6">
        <v>1.88</v>
      </c>
      <c r="K183" s="6">
        <v>2.2599999999999998</v>
      </c>
      <c r="L183" s="6">
        <v>5.9</v>
      </c>
      <c r="M183" s="6">
        <v>3.8</v>
      </c>
      <c r="N183" s="5">
        <v>0</v>
      </c>
      <c r="O183" s="5">
        <v>0</v>
      </c>
      <c r="P183" s="5">
        <v>0</v>
      </c>
    </row>
    <row r="184" spans="3:16" ht="15.5" x14ac:dyDescent="0.35">
      <c r="C184" t="s">
        <v>56</v>
      </c>
      <c r="I184" s="6">
        <v>71.040000000000006</v>
      </c>
      <c r="J184" s="6">
        <v>69.67</v>
      </c>
      <c r="K184" s="6">
        <v>66.77</v>
      </c>
      <c r="L184" s="6">
        <v>58.69</v>
      </c>
      <c r="M184" s="6">
        <v>51.1</v>
      </c>
      <c r="N184" s="6">
        <v>2381124.5099999998</v>
      </c>
      <c r="O184" s="6">
        <v>2196575.2000000002</v>
      </c>
      <c r="P184" s="6">
        <v>1449464.38</v>
      </c>
    </row>
    <row r="185" spans="3:16" ht="15.5" x14ac:dyDescent="0.35">
      <c r="C185" t="s">
        <v>191</v>
      </c>
      <c r="I185" s="6">
        <v>3.58</v>
      </c>
      <c r="J185" s="6">
        <v>1.88</v>
      </c>
      <c r="K185" s="6">
        <v>2.2599999999999998</v>
      </c>
      <c r="L185" s="6">
        <v>5.9</v>
      </c>
      <c r="M185" s="6">
        <v>3.8</v>
      </c>
      <c r="N185" s="5">
        <v>0</v>
      </c>
      <c r="O185" s="5">
        <v>0</v>
      </c>
      <c r="P185" s="5">
        <v>0</v>
      </c>
    </row>
    <row r="186" spans="3:16" ht="15.5" x14ac:dyDescent="0.35">
      <c r="C186" t="s">
        <v>192</v>
      </c>
      <c r="I186" s="6">
        <v>71.040000000000006</v>
      </c>
      <c r="J186" s="6">
        <v>69.67</v>
      </c>
      <c r="K186" s="6">
        <v>66.77</v>
      </c>
      <c r="L186" s="6">
        <v>58.69</v>
      </c>
      <c r="M186" s="6">
        <v>51.1</v>
      </c>
      <c r="N186" s="6">
        <v>2381124.5099999998</v>
      </c>
      <c r="O186" s="6">
        <v>2196575.2000000002</v>
      </c>
      <c r="P186" s="6">
        <v>1449464.38</v>
      </c>
    </row>
    <row r="187" spans="3:16" ht="15.5" x14ac:dyDescent="0.35">
      <c r="C187" t="s">
        <v>193</v>
      </c>
      <c r="I187" s="5">
        <v>24000000000</v>
      </c>
      <c r="J187" s="5">
        <v>27000000000</v>
      </c>
      <c r="K187" s="5">
        <v>22000000000</v>
      </c>
      <c r="L187" s="5">
        <v>18000000000</v>
      </c>
      <c r="M187" s="5">
        <v>11000000000</v>
      </c>
      <c r="N187" s="5">
        <v>8000000000</v>
      </c>
      <c r="O187" s="5">
        <v>6000000000</v>
      </c>
      <c r="P187" s="5">
        <v>13000000000</v>
      </c>
    </row>
    <row r="188" spans="3:16" ht="15.5" x14ac:dyDescent="0.35">
      <c r="C188" t="s">
        <v>194</v>
      </c>
      <c r="I188" s="5">
        <v>3000000000</v>
      </c>
      <c r="J188" s="5">
        <v>55000000000</v>
      </c>
      <c r="K188" s="5">
        <v>75000000000</v>
      </c>
      <c r="L188" s="5">
        <v>95000000000</v>
      </c>
      <c r="M188" s="5">
        <v>121000000000</v>
      </c>
      <c r="N188" s="5">
        <v>133000000000</v>
      </c>
      <c r="O188" s="5">
        <v>137000000000</v>
      </c>
      <c r="P188" s="5">
        <v>137000000000</v>
      </c>
    </row>
    <row r="189" spans="3:16" ht="15.5" x14ac:dyDescent="0.35">
      <c r="C189" t="s">
        <v>26</v>
      </c>
      <c r="I189" s="5">
        <v>27000000000</v>
      </c>
      <c r="J189" s="5">
        <v>82000000000</v>
      </c>
      <c r="K189" s="5">
        <v>97000000000</v>
      </c>
      <c r="L189" s="5">
        <v>113000000000</v>
      </c>
      <c r="M189" s="5">
        <v>132000000000</v>
      </c>
      <c r="N189" s="5">
        <v>140000000000</v>
      </c>
      <c r="O189" s="5">
        <v>143000000000</v>
      </c>
      <c r="P189" s="5">
        <v>151000000000</v>
      </c>
    </row>
    <row r="190" spans="3:16" ht="15.5" x14ac:dyDescent="0.35">
      <c r="C190" t="s">
        <v>23</v>
      </c>
      <c r="I190" s="5">
        <v>27000000000</v>
      </c>
      <c r="J190" s="5">
        <v>80000000000</v>
      </c>
      <c r="K190" s="5">
        <v>92000000000</v>
      </c>
      <c r="L190" s="5">
        <v>100000000000</v>
      </c>
      <c r="M190" s="5">
        <v>105000000000</v>
      </c>
      <c r="N190" s="5">
        <v>140000000000</v>
      </c>
      <c r="O190" s="5">
        <v>143000000000</v>
      </c>
      <c r="P190" s="5">
        <v>150000000000</v>
      </c>
    </row>
    <row r="191" spans="3:16" ht="15.5" x14ac:dyDescent="0.35">
      <c r="C191" t="s">
        <v>195</v>
      </c>
      <c r="I191" s="5">
        <v>-1000000000</v>
      </c>
      <c r="J191" s="5">
        <v>13000000000</v>
      </c>
      <c r="K191" s="5">
        <v>5000000000</v>
      </c>
      <c r="L191" s="5">
        <v>1000000000</v>
      </c>
      <c r="M191" s="5">
        <v>14000000000</v>
      </c>
      <c r="N191" s="5">
        <v>-17000000000</v>
      </c>
      <c r="O191" s="5">
        <v>-16000000000</v>
      </c>
      <c r="P191" s="5">
        <v>-16000000000</v>
      </c>
    </row>
    <row r="192" spans="3:16" ht="15.5" x14ac:dyDescent="0.35">
      <c r="C192" t="s">
        <v>196</v>
      </c>
      <c r="I192" s="5">
        <v>13000000000</v>
      </c>
      <c r="J192" s="5">
        <v>24000000000</v>
      </c>
      <c r="K192" s="5">
        <v>20000000000</v>
      </c>
      <c r="L192" s="5">
        <v>39000000000</v>
      </c>
      <c r="M192" s="5">
        <v>18000000000</v>
      </c>
      <c r="N192" s="5">
        <v>11000000000</v>
      </c>
      <c r="O192" s="5">
        <v>13000000000</v>
      </c>
      <c r="P192" s="5">
        <v>18000000000</v>
      </c>
    </row>
    <row r="193" spans="2:16" ht="15.5" x14ac:dyDescent="0.35">
      <c r="C193" t="s">
        <v>197</v>
      </c>
      <c r="I193" s="5">
        <v>-17000000000</v>
      </c>
      <c r="J193" s="5">
        <v>2000000000</v>
      </c>
      <c r="K193" s="5">
        <v>-15000000000</v>
      </c>
      <c r="L193" s="5">
        <v>-28000000000</v>
      </c>
      <c r="M193" s="5">
        <v>-14000000000</v>
      </c>
      <c r="N193" s="5">
        <v>-6000000000</v>
      </c>
      <c r="O193" s="5">
        <v>-20000000000</v>
      </c>
      <c r="P193" s="5">
        <v>-27000000000</v>
      </c>
    </row>
    <row r="194" spans="2:16" ht="15.5" x14ac:dyDescent="0.35">
      <c r="C194" t="s">
        <v>15</v>
      </c>
      <c r="I194" s="5">
        <v>-4000000000</v>
      </c>
      <c r="J194" s="5">
        <v>26000000000</v>
      </c>
      <c r="K194" s="5">
        <v>5000000000</v>
      </c>
      <c r="L194" s="5">
        <v>11000000000</v>
      </c>
      <c r="M194" s="5">
        <v>5000000000</v>
      </c>
      <c r="N194" s="5">
        <v>4000000000</v>
      </c>
      <c r="O194" s="5">
        <v>-7000000000</v>
      </c>
      <c r="P194" s="5">
        <v>-9000000000</v>
      </c>
    </row>
    <row r="195" spans="2:16" ht="15.5" x14ac:dyDescent="0.35">
      <c r="C195" t="s">
        <v>17</v>
      </c>
      <c r="I195" s="6">
        <v>-2.06</v>
      </c>
      <c r="J195" s="6">
        <v>13.94</v>
      </c>
      <c r="K195" s="6">
        <v>2.61</v>
      </c>
      <c r="L195" s="6">
        <v>6.19</v>
      </c>
      <c r="M195" s="6">
        <v>2.4500000000000002</v>
      </c>
      <c r="N195" s="6">
        <v>201814.79</v>
      </c>
      <c r="O195" s="6">
        <v>-314702.11</v>
      </c>
      <c r="P195" s="6">
        <v>-425797.99</v>
      </c>
    </row>
    <row r="197" spans="2:16" ht="15.5" x14ac:dyDescent="0.35">
      <c r="B197" t="s">
        <v>198</v>
      </c>
      <c r="C197" t="s">
        <v>199</v>
      </c>
      <c r="D197" s="5">
        <v>484000000</v>
      </c>
      <c r="E197" s="5">
        <v>964000000</v>
      </c>
      <c r="F197" s="5">
        <v>265000000</v>
      </c>
      <c r="G197" s="5">
        <v>217000000</v>
      </c>
      <c r="H197" s="5">
        <v>3000000000</v>
      </c>
      <c r="I197" s="5">
        <v>3000000000</v>
      </c>
      <c r="J197" s="5">
        <v>8000000000</v>
      </c>
      <c r="K197" s="5">
        <v>17000000000</v>
      </c>
      <c r="L197" s="5">
        <v>16000000000</v>
      </c>
      <c r="M197" s="5">
        <v>4000000000</v>
      </c>
      <c r="N197" s="5">
        <v>429000000</v>
      </c>
      <c r="O197" s="5">
        <v>2000000000</v>
      </c>
      <c r="P197" s="5">
        <v>11000000000</v>
      </c>
    </row>
    <row r="198" spans="2:16" ht="15.5" x14ac:dyDescent="0.35">
      <c r="C198" t="s">
        <v>381</v>
      </c>
      <c r="K198" s="6">
        <v>1.62</v>
      </c>
      <c r="L198" s="6">
        <v>1.62</v>
      </c>
      <c r="M198" s="6">
        <v>1.08</v>
      </c>
    </row>
    <row r="199" spans="2:16" ht="15.5" x14ac:dyDescent="0.35">
      <c r="C199" t="s">
        <v>67</v>
      </c>
      <c r="I199" s="6">
        <v>0.3594</v>
      </c>
      <c r="K199" s="6">
        <v>0.17559999999999998</v>
      </c>
      <c r="L199" s="6">
        <v>0.18710000000000002</v>
      </c>
      <c r="M199" s="6">
        <v>0.45659999999999995</v>
      </c>
    </row>
    <row r="200" spans="2:16" ht="15.5" x14ac:dyDescent="0.35">
      <c r="C200" t="s">
        <v>382</v>
      </c>
      <c r="I200" s="6">
        <v>1.1599999999999999E-2</v>
      </c>
      <c r="K200" s="6">
        <v>1.1599999999999999E-2</v>
      </c>
      <c r="L200" s="6">
        <v>1.1599999999999999E-2</v>
      </c>
      <c r="M200" s="6">
        <v>1.1000000000000001E-3</v>
      </c>
    </row>
    <row r="201" spans="2:16" ht="15.5" x14ac:dyDescent="0.35">
      <c r="C201" t="s">
        <v>47</v>
      </c>
      <c r="D201" s="6">
        <v>0.26</v>
      </c>
      <c r="E201" s="6">
        <v>0.52</v>
      </c>
      <c r="F201" s="6">
        <v>0.14000000000000001</v>
      </c>
      <c r="G201" s="6">
        <v>0.12</v>
      </c>
      <c r="H201" s="6">
        <v>1.57</v>
      </c>
      <c r="I201" s="6">
        <v>1.36</v>
      </c>
      <c r="J201" s="6">
        <v>4.51</v>
      </c>
      <c r="K201" s="6">
        <v>9.23</v>
      </c>
      <c r="L201" s="6">
        <v>8.66</v>
      </c>
      <c r="M201" s="6">
        <v>2.37</v>
      </c>
      <c r="N201" s="6">
        <v>0.23</v>
      </c>
      <c r="O201" s="6">
        <v>0.83</v>
      </c>
      <c r="P201" s="6">
        <v>5.83</v>
      </c>
    </row>
    <row r="202" spans="2:16" ht="15.5" x14ac:dyDescent="0.35">
      <c r="C202" t="s">
        <v>69</v>
      </c>
      <c r="K202" s="6">
        <v>1.62</v>
      </c>
      <c r="L202" s="6">
        <v>1.62</v>
      </c>
      <c r="M202" s="6">
        <v>1.08</v>
      </c>
    </row>
    <row r="203" spans="2:16" ht="15.5" x14ac:dyDescent="0.35">
      <c r="C203" t="s">
        <v>383</v>
      </c>
      <c r="I203" s="6">
        <v>0.3594</v>
      </c>
      <c r="K203" s="6">
        <v>0.17559999999999998</v>
      </c>
      <c r="L203" s="6">
        <v>0.18710000000000002</v>
      </c>
      <c r="M203" s="6">
        <v>0.45659999999999995</v>
      </c>
    </row>
    <row r="204" spans="2:16" ht="15.5" x14ac:dyDescent="0.35">
      <c r="C204" t="s">
        <v>384</v>
      </c>
      <c r="I204" s="6">
        <v>1.1599999999999999E-2</v>
      </c>
      <c r="K204" s="6">
        <v>1.1599999999999999E-2</v>
      </c>
      <c r="L204" s="6">
        <v>1.1599999999999999E-2</v>
      </c>
      <c r="M204" s="6">
        <v>1.1000000000000001E-3</v>
      </c>
    </row>
    <row r="205" spans="2:16" ht="15.5" x14ac:dyDescent="0.35">
      <c r="C205" t="s">
        <v>200</v>
      </c>
      <c r="D205" s="5">
        <v>14000000000</v>
      </c>
      <c r="E205" s="5">
        <v>11000000000</v>
      </c>
      <c r="F205" s="5">
        <v>3000000000</v>
      </c>
      <c r="G205" s="5">
        <v>15000000000</v>
      </c>
      <c r="H205" s="5">
        <v>49000000000</v>
      </c>
      <c r="I205" s="5">
        <v>63000000000</v>
      </c>
      <c r="J205" s="5">
        <v>245000000000</v>
      </c>
      <c r="K205" s="5">
        <v>317000000000</v>
      </c>
      <c r="L205" s="5">
        <v>347000000000</v>
      </c>
      <c r="M205" s="5">
        <v>61000000000</v>
      </c>
      <c r="N205" s="5">
        <v>27000000000</v>
      </c>
      <c r="O205" s="5">
        <v>42000000000</v>
      </c>
      <c r="P205" s="5">
        <v>22000000000</v>
      </c>
    </row>
    <row r="206" spans="2:16" ht="15.5" x14ac:dyDescent="0.35">
      <c r="C206" t="s">
        <v>385</v>
      </c>
      <c r="K206" s="6">
        <v>1.62</v>
      </c>
      <c r="L206" s="6">
        <v>1.62</v>
      </c>
      <c r="M206" s="6">
        <v>1.08</v>
      </c>
    </row>
    <row r="207" spans="2:16" ht="15.5" x14ac:dyDescent="0.35">
      <c r="C207" t="s">
        <v>386</v>
      </c>
      <c r="I207" s="6">
        <v>0.3594</v>
      </c>
      <c r="K207" s="6">
        <v>0.17559999999999998</v>
      </c>
      <c r="L207" s="6">
        <v>0.18710000000000002</v>
      </c>
      <c r="M207" s="6">
        <v>0.45659999999999995</v>
      </c>
    </row>
    <row r="208" spans="2:16" ht="15.5" x14ac:dyDescent="0.35">
      <c r="C208" t="s">
        <v>387</v>
      </c>
      <c r="I208" s="6">
        <v>1.1599999999999999E-2</v>
      </c>
      <c r="K208" s="6">
        <v>1.1599999999999999E-2</v>
      </c>
      <c r="L208" s="6">
        <v>1.1599999999999999E-2</v>
      </c>
      <c r="M208" s="6">
        <v>1.1000000000000001E-3</v>
      </c>
    </row>
    <row r="209" spans="3:9" ht="15.5" x14ac:dyDescent="0.35">
      <c r="C209" t="s">
        <v>201</v>
      </c>
      <c r="I209" s="6">
        <v>332.07</v>
      </c>
    </row>
    <row r="210" spans="3:9" ht="15.5" x14ac:dyDescent="0.35">
      <c r="C210" t="s">
        <v>281</v>
      </c>
      <c r="I210" s="6">
        <v>498.33</v>
      </c>
    </row>
    <row r="211" spans="3:9" ht="15.5" x14ac:dyDescent="0.35">
      <c r="C211" t="s">
        <v>202</v>
      </c>
      <c r="I211" s="6">
        <v>6.95</v>
      </c>
    </row>
    <row r="212" spans="3:9" ht="15.5" x14ac:dyDescent="0.35">
      <c r="C212" t="s">
        <v>282</v>
      </c>
      <c r="I212" s="6">
        <v>2E-3</v>
      </c>
    </row>
    <row r="213" spans="3:9" ht="15.5" x14ac:dyDescent="0.35">
      <c r="C213" t="s">
        <v>283</v>
      </c>
      <c r="I213" s="6">
        <v>22.35</v>
      </c>
    </row>
    <row r="214" spans="3:9" ht="15.5" x14ac:dyDescent="0.35">
      <c r="C214" t="s">
        <v>203</v>
      </c>
      <c r="I214" s="6">
        <v>7.24</v>
      </c>
    </row>
    <row r="215" spans="3:9" ht="15.5" x14ac:dyDescent="0.35">
      <c r="C215" t="s">
        <v>284</v>
      </c>
      <c r="I215" s="6">
        <v>167.55</v>
      </c>
    </row>
    <row r="216" spans="3:9" ht="15.5" x14ac:dyDescent="0.35">
      <c r="C216" t="s">
        <v>285</v>
      </c>
      <c r="I216" s="6">
        <v>-87.33</v>
      </c>
    </row>
    <row r="217" spans="3:9" ht="15.5" x14ac:dyDescent="0.35">
      <c r="C217" t="s">
        <v>286</v>
      </c>
      <c r="I217" s="6">
        <v>171.86</v>
      </c>
    </row>
    <row r="218" spans="3:9" ht="15.5" x14ac:dyDescent="0.35">
      <c r="C218" t="s">
        <v>287</v>
      </c>
      <c r="I218" s="6">
        <v>67.13</v>
      </c>
    </row>
    <row r="219" spans="3:9" ht="15.5" x14ac:dyDescent="0.35">
      <c r="C219" t="s">
        <v>288</v>
      </c>
      <c r="I219" s="6">
        <v>-7.14</v>
      </c>
    </row>
    <row r="220" spans="3:9" ht="15.5" x14ac:dyDescent="0.35">
      <c r="C220" t="s">
        <v>289</v>
      </c>
      <c r="I220" s="6">
        <v>-10.82</v>
      </c>
    </row>
    <row r="221" spans="3:9" ht="15.5" x14ac:dyDescent="0.35">
      <c r="C221" t="s">
        <v>290</v>
      </c>
      <c r="I221" s="6">
        <v>1.04</v>
      </c>
    </row>
    <row r="222" spans="3:9" ht="15.5" x14ac:dyDescent="0.35">
      <c r="C222" t="s">
        <v>204</v>
      </c>
      <c r="I222" s="6">
        <v>1.57</v>
      </c>
    </row>
    <row r="223" spans="3:9" ht="15.5" x14ac:dyDescent="0.35">
      <c r="C223" t="s">
        <v>291</v>
      </c>
      <c r="I223" s="6">
        <v>23.26</v>
      </c>
    </row>
    <row r="224" spans="3:9" ht="15.5" x14ac:dyDescent="0.35">
      <c r="C224" t="s">
        <v>205</v>
      </c>
      <c r="D224" s="6">
        <v>0.25</v>
      </c>
    </row>
    <row r="225" spans="3:9" ht="15.5" x14ac:dyDescent="0.35">
      <c r="C225" t="s">
        <v>206</v>
      </c>
      <c r="I225" s="6">
        <v>71.819999999999993</v>
      </c>
    </row>
    <row r="226" spans="3:9" ht="15.5" x14ac:dyDescent="0.35">
      <c r="C226" t="s">
        <v>292</v>
      </c>
      <c r="I226" s="6">
        <v>-5.95</v>
      </c>
    </row>
    <row r="227" spans="3:9" ht="15.5" x14ac:dyDescent="0.35">
      <c r="C227" t="s">
        <v>207</v>
      </c>
      <c r="D227" s="6">
        <v>1.24</v>
      </c>
    </row>
    <row r="228" spans="3:9" ht="15.5" x14ac:dyDescent="0.35">
      <c r="C228" t="s">
        <v>208</v>
      </c>
      <c r="D228" s="6">
        <v>1.1100000000000001</v>
      </c>
    </row>
    <row r="229" spans="3:9" ht="15.5" x14ac:dyDescent="0.35">
      <c r="C229" t="s">
        <v>293</v>
      </c>
      <c r="D229" s="6">
        <v>0.13</v>
      </c>
    </row>
    <row r="230" spans="3:9" ht="15.5" x14ac:dyDescent="0.35">
      <c r="C230" t="s">
        <v>209</v>
      </c>
      <c r="D230" s="6">
        <v>0.5</v>
      </c>
    </row>
    <row r="231" spans="3:9" ht="15.5" x14ac:dyDescent="0.35">
      <c r="C231" t="s">
        <v>295</v>
      </c>
      <c r="D231" s="6">
        <v>0.09</v>
      </c>
    </row>
    <row r="232" spans="3:9" ht="15.5" x14ac:dyDescent="0.35">
      <c r="C232" t="s">
        <v>210</v>
      </c>
      <c r="D232" s="6">
        <v>1.5</v>
      </c>
    </row>
    <row r="233" spans="3:9" ht="15.5" x14ac:dyDescent="0.35">
      <c r="C233" t="s">
        <v>296</v>
      </c>
      <c r="I233" s="6">
        <v>1.73</v>
      </c>
    </row>
    <row r="234" spans="3:9" ht="15.5" x14ac:dyDescent="0.35">
      <c r="C234" t="s">
        <v>13</v>
      </c>
      <c r="D234" s="5">
        <v>-4000000000</v>
      </c>
    </row>
    <row r="235" spans="3:9" ht="15.5" x14ac:dyDescent="0.35">
      <c r="C235" t="s">
        <v>211</v>
      </c>
      <c r="I235" s="6">
        <v>3.53</v>
      </c>
    </row>
    <row r="236" spans="3:9" ht="15.5" x14ac:dyDescent="0.35">
      <c r="C236" t="s">
        <v>212</v>
      </c>
      <c r="I236" s="6">
        <v>9.7000000000000003E-3</v>
      </c>
    </row>
    <row r="237" spans="3:9" ht="15.5" x14ac:dyDescent="0.35">
      <c r="C237" t="s">
        <v>213</v>
      </c>
      <c r="I237" s="6">
        <v>1.4499999999999999E-2</v>
      </c>
    </row>
    <row r="238" spans="3:9" ht="15.5" x14ac:dyDescent="0.35">
      <c r="C238" t="s">
        <v>214</v>
      </c>
      <c r="I238" s="6">
        <v>3.6000000000000004E-2</v>
      </c>
    </row>
    <row r="239" spans="3:9" ht="15.5" x14ac:dyDescent="0.35">
      <c r="C239" t="s">
        <v>297</v>
      </c>
      <c r="I239" s="6">
        <v>3.7699999999999997E-2</v>
      </c>
    </row>
    <row r="240" spans="3:9" ht="15.5" x14ac:dyDescent="0.35">
      <c r="C240" t="s">
        <v>215</v>
      </c>
      <c r="D240" s="6">
        <v>60.27</v>
      </c>
    </row>
    <row r="241" spans="3:9" ht="15.5" x14ac:dyDescent="0.35">
      <c r="C241" t="s">
        <v>216</v>
      </c>
      <c r="D241" s="6">
        <v>48.77</v>
      </c>
    </row>
    <row r="242" spans="3:9" ht="15.5" x14ac:dyDescent="0.35">
      <c r="C242" t="s">
        <v>217</v>
      </c>
      <c r="D242" s="6">
        <v>75.8</v>
      </c>
    </row>
    <row r="243" spans="3:9" ht="15.5" x14ac:dyDescent="0.35">
      <c r="C243" t="s">
        <v>218</v>
      </c>
      <c r="D243" s="6">
        <v>33.24</v>
      </c>
    </row>
    <row r="244" spans="3:9" ht="15.5" x14ac:dyDescent="0.35">
      <c r="C244" t="s">
        <v>219</v>
      </c>
      <c r="D244" s="6">
        <v>1.51</v>
      </c>
    </row>
    <row r="245" spans="3:9" ht="15.5" x14ac:dyDescent="0.35">
      <c r="C245" t="s">
        <v>298</v>
      </c>
      <c r="I245" s="6">
        <v>0.22</v>
      </c>
    </row>
    <row r="246" spans="3:9" ht="15.5" x14ac:dyDescent="0.35">
      <c r="C246" t="s">
        <v>299</v>
      </c>
      <c r="I246" s="6">
        <v>6.29</v>
      </c>
    </row>
    <row r="247" spans="3:9" ht="15.5" x14ac:dyDescent="0.35">
      <c r="C247" t="s">
        <v>43</v>
      </c>
      <c r="I247" s="5">
        <v>962000000000</v>
      </c>
    </row>
    <row r="248" spans="3:9" ht="15.5" x14ac:dyDescent="0.35">
      <c r="C248" t="s">
        <v>220</v>
      </c>
      <c r="I248" s="5">
        <v>979000000000</v>
      </c>
    </row>
    <row r="249" spans="3:9" ht="15.5" x14ac:dyDescent="0.35">
      <c r="C249" t="s">
        <v>221</v>
      </c>
      <c r="I249" s="5">
        <v>1850000000</v>
      </c>
    </row>
    <row r="250" spans="3:9" ht="15.5" x14ac:dyDescent="0.35">
      <c r="C250" t="s">
        <v>222</v>
      </c>
      <c r="I250" s="6">
        <v>0.26419999999999999</v>
      </c>
    </row>
    <row r="251" spans="3:9" ht="15.5" x14ac:dyDescent="0.35">
      <c r="C251" t="s">
        <v>223</v>
      </c>
      <c r="D251" s="6">
        <v>0.42180000000000001</v>
      </c>
    </row>
    <row r="252" spans="3:9" ht="15.5" x14ac:dyDescent="0.35">
      <c r="C252" t="s">
        <v>224</v>
      </c>
      <c r="D252" s="6">
        <v>8.0600000000000005E-2</v>
      </c>
    </row>
    <row r="253" spans="3:9" ht="15.5" x14ac:dyDescent="0.35">
      <c r="C253" t="s">
        <v>225</v>
      </c>
      <c r="D253" s="6">
        <v>3.44E-2</v>
      </c>
    </row>
    <row r="254" spans="3:9" ht="15.5" x14ac:dyDescent="0.35">
      <c r="C254" t="s">
        <v>226</v>
      </c>
      <c r="D254" s="6">
        <v>6.4000000000000003E-3</v>
      </c>
    </row>
    <row r="255" spans="3:9" ht="15.5" x14ac:dyDescent="0.35">
      <c r="C255" t="s">
        <v>227</v>
      </c>
      <c r="D255" s="6">
        <v>5.3600000000000002E-2</v>
      </c>
    </row>
    <row r="256" spans="3:9" ht="15.5" x14ac:dyDescent="0.35">
      <c r="C256" t="s">
        <v>228</v>
      </c>
      <c r="D256" s="6">
        <v>-0.33990000000000004</v>
      </c>
    </row>
    <row r="257" spans="3:9" ht="15.5" x14ac:dyDescent="0.35">
      <c r="C257" t="s">
        <v>388</v>
      </c>
      <c r="I257" s="6">
        <v>1.62</v>
      </c>
    </row>
    <row r="258" spans="3:9" ht="15.5" x14ac:dyDescent="0.35">
      <c r="C258" t="s">
        <v>392</v>
      </c>
      <c r="I258" t="s">
        <v>954</v>
      </c>
    </row>
    <row r="259" spans="3:9" ht="15.5" x14ac:dyDescent="0.35">
      <c r="C259" t="s">
        <v>229</v>
      </c>
      <c r="I259" s="5">
        <v>7</v>
      </c>
    </row>
    <row r="260" spans="3:9" ht="15.5" x14ac:dyDescent="0.35">
      <c r="C260" t="s">
        <v>230</v>
      </c>
      <c r="I260" s="6">
        <v>0.96</v>
      </c>
    </row>
    <row r="261" spans="3:9" ht="15.5" x14ac:dyDescent="0.35">
      <c r="C261" t="s">
        <v>231</v>
      </c>
      <c r="I261" s="6">
        <v>0.5</v>
      </c>
    </row>
    <row r="262" spans="3:9" ht="15.5" x14ac:dyDescent="0.35">
      <c r="C262" t="s">
        <v>232</v>
      </c>
      <c r="I262" s="6">
        <v>0.02</v>
      </c>
    </row>
    <row r="263" spans="3:9" ht="15.5" x14ac:dyDescent="0.35">
      <c r="C263" t="s">
        <v>233</v>
      </c>
      <c r="I263" s="6">
        <v>0.57999999999999996</v>
      </c>
    </row>
    <row r="264" spans="3:9" ht="15.5" x14ac:dyDescent="0.35">
      <c r="C264" t="s">
        <v>234</v>
      </c>
      <c r="I264" s="6">
        <v>0.08</v>
      </c>
    </row>
    <row r="265" spans="3:9" ht="15.5" x14ac:dyDescent="0.35">
      <c r="C265" t="s">
        <v>235</v>
      </c>
      <c r="I265" s="6">
        <v>0.09</v>
      </c>
    </row>
    <row r="266" spans="3:9" ht="15.5" x14ac:dyDescent="0.35">
      <c r="C266" t="s">
        <v>236</v>
      </c>
      <c r="I266" s="6">
        <v>0.85</v>
      </c>
    </row>
    <row r="267" spans="3:9" ht="15.5" x14ac:dyDescent="0.35">
      <c r="C267" t="s">
        <v>300</v>
      </c>
      <c r="I267" s="5">
        <v>43000000000</v>
      </c>
    </row>
    <row r="268" spans="3:9" ht="15.5" x14ac:dyDescent="0.35">
      <c r="C268" t="s">
        <v>301</v>
      </c>
      <c r="I268" s="5">
        <v>16000000000</v>
      </c>
    </row>
    <row r="269" spans="3:9" ht="15.5" x14ac:dyDescent="0.35">
      <c r="C269" t="s">
        <v>302</v>
      </c>
      <c r="I269" s="5">
        <v>15000000000</v>
      </c>
    </row>
    <row r="270" spans="3:9" ht="15.5" x14ac:dyDescent="0.35">
      <c r="C270" t="s">
        <v>303</v>
      </c>
      <c r="I270" s="5">
        <v>2000000000</v>
      </c>
    </row>
    <row r="271" spans="3:9" ht="15.5" x14ac:dyDescent="0.35">
      <c r="C271" t="s">
        <v>237</v>
      </c>
      <c r="D271" s="5">
        <v>0</v>
      </c>
    </row>
    <row r="272" spans="3:9" ht="15.5" x14ac:dyDescent="0.35">
      <c r="C272" t="s">
        <v>238</v>
      </c>
      <c r="D272" s="5">
        <v>200000000000</v>
      </c>
    </row>
    <row r="273" spans="3:9" ht="15.5" x14ac:dyDescent="0.35">
      <c r="C273" t="s">
        <v>239</v>
      </c>
      <c r="D273" s="5">
        <v>67000000000</v>
      </c>
    </row>
    <row r="274" spans="3:9" ht="15.5" x14ac:dyDescent="0.35">
      <c r="C274" t="s">
        <v>183</v>
      </c>
      <c r="D274" s="5">
        <v>10000000000</v>
      </c>
    </row>
    <row r="275" spans="3:9" ht="15.5" x14ac:dyDescent="0.35">
      <c r="C275" t="s">
        <v>182</v>
      </c>
      <c r="I275" s="5">
        <v>133000000000</v>
      </c>
    </row>
    <row r="276" spans="3:9" ht="15.5" x14ac:dyDescent="0.35">
      <c r="C276" t="s">
        <v>181</v>
      </c>
      <c r="D276" s="5">
        <v>1000000000</v>
      </c>
    </row>
    <row r="277" spans="3:9" ht="15.5" x14ac:dyDescent="0.35">
      <c r="C277" t="s">
        <v>180</v>
      </c>
      <c r="D277" s="5">
        <v>17000000000</v>
      </c>
    </row>
    <row r="278" spans="3:9" ht="15.5" x14ac:dyDescent="0.35">
      <c r="C278" t="s">
        <v>24</v>
      </c>
      <c r="D278" s="5">
        <v>18000000000</v>
      </c>
    </row>
    <row r="279" spans="3:9" ht="15.5" x14ac:dyDescent="0.35">
      <c r="C279" t="s">
        <v>21</v>
      </c>
      <c r="D279" s="5">
        <v>17000000000</v>
      </c>
    </row>
    <row r="280" spans="3:9" ht="15.5" x14ac:dyDescent="0.35">
      <c r="C280" t="s">
        <v>240</v>
      </c>
      <c r="I280" s="5">
        <v>133000000000</v>
      </c>
    </row>
    <row r="281" spans="3:9" ht="15.5" x14ac:dyDescent="0.35">
      <c r="C281" t="s">
        <v>304</v>
      </c>
      <c r="I281" s="5">
        <v>6000000000</v>
      </c>
    </row>
    <row r="282" spans="3:9" ht="15.5" x14ac:dyDescent="0.35">
      <c r="C282" t="s">
        <v>305</v>
      </c>
      <c r="I282" s="5">
        <v>24000000000</v>
      </c>
    </row>
    <row r="283" spans="3:9" ht="15.5" x14ac:dyDescent="0.35">
      <c r="C283" t="s">
        <v>306</v>
      </c>
      <c r="I283" s="5">
        <v>-30000000000</v>
      </c>
    </row>
    <row r="284" spans="3:9" ht="15.5" x14ac:dyDescent="0.35">
      <c r="C284" t="s">
        <v>307</v>
      </c>
      <c r="I284" s="5">
        <v>-17000000000</v>
      </c>
    </row>
    <row r="285" spans="3:9" ht="15.5" x14ac:dyDescent="0.35">
      <c r="C285" t="s">
        <v>308</v>
      </c>
      <c r="I285" s="5">
        <v>-11000000000</v>
      </c>
    </row>
  </sheetData>
  <pageMargins left="0.7" right="0.7" top="0.75" bottom="0.75" header="0.3" footer="0.3"/>
  <ignoredErrors>
    <ignoredError sqref="A1:P286" numberStoredAsText="1"/>
  </ignoredError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P30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955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956</v>
      </c>
      <c r="D2" s="2" vm="189">
        <f ca="1">IFERROR(_xlfn.STOCKHISTORY("XIDX:" &amp; $C$1, D3, , 0, 0, 1), "Libur")</f>
        <v>965</v>
      </c>
      <c r="E2" s="2" vm="190">
        <f ca="1">IFERROR(_xlfn.STOCKHISTORY("XIDX:" &amp; $C$1, E3, , 0, 0, 1), "Libur")</f>
        <v>890</v>
      </c>
      <c r="H2" s="2" vm="190">
        <f ca="1">IFERROR(INDEX(D2:G2,COUNT(D2:G2)),"")</f>
        <v>890</v>
      </c>
      <c r="I2" s="2" vm="191">
        <f t="shared" ref="I2:P2" ca="1" si="0">IFERROR(_xlfn.STOCKHISTORY("XIDX:" &amp; $C$1, I1, , 0, 0, 1), "Libur")</f>
        <v>1055</v>
      </c>
      <c r="J2" s="2" vm="192">
        <f t="shared" ca="1" si="0"/>
        <v>920</v>
      </c>
      <c r="K2" s="2" vm="91">
        <f t="shared" ca="1" si="0"/>
        <v>1420</v>
      </c>
      <c r="L2" s="2" vm="193">
        <f t="shared" ca="1" si="0"/>
        <v>585</v>
      </c>
      <c r="M2" s="2" vm="47">
        <f t="shared" ca="1" si="0"/>
        <v>510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</row>
    <row r="3" spans="1:1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6" ht="15.5" x14ac:dyDescent="0.35">
      <c r="B4" t="s">
        <v>5</v>
      </c>
      <c r="C4" t="s">
        <v>6</v>
      </c>
      <c r="D4" s="2">
        <f>IFERROR(INDEX(D51:D500,MATCH($C$4,$C$51:$C$500,0)),"")</f>
        <v>1609928341058</v>
      </c>
      <c r="E4" s="2">
        <f>IFERROR(INDEX(E51:E500,MATCH($C$4,$C$51:$C$500,0)),"")</f>
        <v>1547154537165</v>
      </c>
      <c r="H4" s="2">
        <f>IFERROR(SUM(D4:G4)*(4/MAX(1,COUNT(D4:G4))),"")</f>
        <v>6314165756446</v>
      </c>
      <c r="I4" s="2">
        <f t="shared" ref="I4:P4" si="1">IFERROR(INDEX(I51:I500,MATCH($C$4,$C$51:$C$500,0)),"")</f>
        <v>5939676041503</v>
      </c>
      <c r="J4" s="2">
        <f t="shared" si="1"/>
        <v>5507649677994</v>
      </c>
      <c r="K4" s="2">
        <f t="shared" si="1"/>
        <v>5541170674297</v>
      </c>
      <c r="L4" s="2">
        <f t="shared" si="1"/>
        <v>3905415064469</v>
      </c>
      <c r="M4" s="2">
        <f t="shared" si="1"/>
        <v>2913262716998</v>
      </c>
      <c r="N4" s="2">
        <f t="shared" si="1"/>
        <v>1874639936352</v>
      </c>
      <c r="O4" s="2">
        <f t="shared" si="1"/>
        <v>2729392586717</v>
      </c>
      <c r="P4" s="2">
        <f t="shared" si="1"/>
        <v>2452403275598</v>
      </c>
    </row>
    <row r="5" spans="1:16" ht="15.5" x14ac:dyDescent="0.35">
      <c r="B5" t="s">
        <v>7</v>
      </c>
      <c r="C5" t="s">
        <v>8</v>
      </c>
      <c r="D5" s="2">
        <f>IFERROR(INDEX(D51:D500,MATCH($C$5,$C$51:$C$500,0)),"")</f>
        <v>138139501202</v>
      </c>
      <c r="E5" s="2">
        <f>IFERROR(INDEX(E51:E500,MATCH($C$5,$C$51:$C$500,0)),"")</f>
        <v>144850407418</v>
      </c>
      <c r="H5" s="2">
        <f>IFERROR(SUM(D5:G5)*(4/MAX(1,COUNT(D5:G5))),"")</f>
        <v>565979817240</v>
      </c>
      <c r="I5" s="2">
        <f t="shared" ref="I5:P5" si="2">IFERROR(INDEX(I51:I500,MATCH($C$5,$C$51:$C$500,0)),"")</f>
        <v>650978444526</v>
      </c>
      <c r="J5" s="2">
        <f t="shared" si="2"/>
        <v>595301307778</v>
      </c>
      <c r="K5" s="2">
        <f t="shared" si="2"/>
        <v>611638484846</v>
      </c>
      <c r="L5" s="2">
        <f t="shared" si="2"/>
        <v>389056341724</v>
      </c>
      <c r="M5" s="2">
        <f t="shared" si="2"/>
        <v>298626623278</v>
      </c>
      <c r="N5" s="2">
        <f t="shared" si="2"/>
        <v>4101413388</v>
      </c>
      <c r="O5" s="2">
        <f t="shared" si="2"/>
        <v>176442690018</v>
      </c>
      <c r="P5" s="2">
        <f t="shared" si="2"/>
        <v>129994826292</v>
      </c>
    </row>
    <row r="6" spans="1:16" ht="15.5" x14ac:dyDescent="0.35">
      <c r="B6" t="s">
        <v>9</v>
      </c>
      <c r="C6" t="s">
        <v>10</v>
      </c>
      <c r="D6" s="2">
        <f>IFERROR(INDEX(D51:D500,MATCH($C$6,$C$51:$C$500,0)),"")</f>
        <v>2881504853352</v>
      </c>
      <c r="E6" s="2">
        <f>IFERROR(INDEX(E51:E500,MATCH($C$6,$C$51:$C$500,0)),"")</f>
        <v>3069971178994</v>
      </c>
      <c r="H6" s="2">
        <f>IFERROR(INDEX(D6:G6,COUNT(D6:G6)),"")</f>
        <v>3069971178994</v>
      </c>
      <c r="I6" s="2">
        <f t="shared" ref="I6:P6" si="3">IFERROR(INDEX(I51:I500,MATCH($C$6,$C$51:$C$500,0)),"")</f>
        <v>2935655113512</v>
      </c>
      <c r="J6" s="2">
        <f t="shared" si="3"/>
        <v>2468134922583</v>
      </c>
      <c r="K6" s="2">
        <f t="shared" si="3"/>
        <v>2030327332479</v>
      </c>
      <c r="L6" s="2">
        <f t="shared" si="3"/>
        <v>1402186358921</v>
      </c>
      <c r="M6" s="2">
        <f t="shared" si="3"/>
        <v>1082116917785</v>
      </c>
      <c r="N6" s="2">
        <f t="shared" si="3"/>
        <v>532199078928</v>
      </c>
      <c r="O6" s="2">
        <f t="shared" si="3"/>
        <v>540567185136</v>
      </c>
      <c r="P6" s="2">
        <f t="shared" si="3"/>
        <v>391823807957</v>
      </c>
    </row>
    <row r="7" spans="1:16" ht="15.5" x14ac:dyDescent="0.35">
      <c r="B7" t="s">
        <v>11</v>
      </c>
      <c r="C7" t="s">
        <v>12</v>
      </c>
      <c r="D7" s="3">
        <f>IFERROR(INDEX(D51:D500,MATCH($C$7,$C$51:$C$500,0))/1000000000,"")</f>
        <v>4.71</v>
      </c>
      <c r="E7" s="3">
        <f>IFERROR(INDEX(E51:E500,MATCH($C$7,$C$51:$C$500,0))/1000000000,"")</f>
        <v>4.71</v>
      </c>
      <c r="H7" s="3">
        <f>IFERROR(INDEX(D7:G7,COUNT(D7:G7)),"")</f>
        <v>4.71</v>
      </c>
      <c r="I7" s="3">
        <f t="shared" ref="I7:P7" si="4">IFERROR(INDEX(I51:I500,MATCH($C$7,$C$51:$C$500,0))/1000000000,"")</f>
        <v>4.71</v>
      </c>
      <c r="J7" s="3">
        <f t="shared" si="4"/>
        <v>4.71</v>
      </c>
      <c r="K7" s="3">
        <f t="shared" si="4"/>
        <v>4.71</v>
      </c>
      <c r="L7" s="3">
        <f t="shared" si="4"/>
        <v>4.71</v>
      </c>
      <c r="M7" s="3">
        <f t="shared" si="4"/>
        <v>4.71</v>
      </c>
      <c r="N7" s="3">
        <f t="shared" si="4"/>
        <v>0</v>
      </c>
      <c r="O7" s="3">
        <f t="shared" si="4"/>
        <v>0</v>
      </c>
      <c r="P7" s="3">
        <f t="shared" si="4"/>
        <v>0</v>
      </c>
    </row>
    <row r="8" spans="1:1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119000000000</v>
      </c>
      <c r="E8" s="2">
        <f>IFERROR(INDEX(E51:E500,MATCH("Free cash flow (Quarter)",$C$51:$C$500,0)),"")</f>
        <v>67000000000</v>
      </c>
      <c r="H8" s="2">
        <f>IFERROR(INDEX(D8:G8,COUNT(D8:G8)),"")</f>
        <v>67000000000</v>
      </c>
      <c r="I8" s="2">
        <f t="shared" ref="I8:P8" si="5">IFERROR(INDEX(I51:I500,MATCH($C$8,$C$51:$C$500,0)),"")</f>
        <v>610000000000</v>
      </c>
      <c r="J8" s="2">
        <f t="shared" si="5"/>
        <v>220000000000</v>
      </c>
      <c r="K8" s="2">
        <f t="shared" si="5"/>
        <v>406000000000</v>
      </c>
      <c r="L8" s="2">
        <f t="shared" si="5"/>
        <v>-157000000000</v>
      </c>
      <c r="M8" s="2">
        <f t="shared" si="5"/>
        <v>-173000000000</v>
      </c>
      <c r="N8" s="2">
        <f t="shared" si="5"/>
        <v>-91000000000</v>
      </c>
      <c r="O8" s="2">
        <f t="shared" si="5"/>
        <v>10000000000</v>
      </c>
      <c r="P8" s="2">
        <f t="shared" si="5"/>
        <v>50000000000</v>
      </c>
    </row>
    <row r="9" spans="1:16" ht="15.5" x14ac:dyDescent="0.35">
      <c r="A9" t="s">
        <v>16</v>
      </c>
      <c r="C9" t="s">
        <v>17</v>
      </c>
      <c r="D9" s="3">
        <f>IFERROR(INDEX(D51:D500,MATCH("Free cash flow per share (Quarter)",$C$51:$C$500,0)),"")</f>
        <v>25.22</v>
      </c>
      <c r="E9" s="3">
        <f>IFERROR(INDEX(E51:E500,MATCH("Free cash flow per share (Quarter)",$C$51:$C$500,0)),"")</f>
        <v>14.21</v>
      </c>
      <c r="H9" s="3">
        <f>IFERROR(INDEX(D9:G9,COUNT(D9:G9)),"")</f>
        <v>14.21</v>
      </c>
      <c r="I9" s="3">
        <f t="shared" ref="I9:P9" si="6">IFERROR(INDEX(I51:I500,MATCH($C$9,$C$51:$C$500,0)),"")</f>
        <v>129.63999999999999</v>
      </c>
      <c r="J9" s="3">
        <f t="shared" si="6"/>
        <v>46.66</v>
      </c>
      <c r="K9" s="3">
        <f t="shared" si="6"/>
        <v>86.32</v>
      </c>
      <c r="L9" s="3">
        <f t="shared" si="6"/>
        <v>-33.340000000000003</v>
      </c>
      <c r="M9" s="3">
        <f t="shared" si="6"/>
        <v>-36.81</v>
      </c>
      <c r="N9" s="3">
        <f t="shared" si="6"/>
        <v>-2264605.56</v>
      </c>
      <c r="O9" s="3">
        <f t="shared" si="6"/>
        <v>241860.38</v>
      </c>
      <c r="P9" s="3">
        <f t="shared" si="6"/>
        <v>1261937.23</v>
      </c>
    </row>
    <row r="10" spans="1:16" ht="15.5" x14ac:dyDescent="0.35">
      <c r="C10" t="s">
        <v>18</v>
      </c>
      <c r="D10" s="3">
        <f ca="1">IFERROR(IF(D9=0,"",D2/D9),"")</f>
        <v>38.263283108643932</v>
      </c>
      <c r="E10" s="3">
        <f ca="1">IFERROR(IF(E9=0,"",E2/E9),"")</f>
        <v>62.631949331456717</v>
      </c>
      <c r="I10" s="3">
        <f t="shared" ref="I10:P10" ca="1" si="7">IFERROR(IF(I9=0,"",I2/I9),"")</f>
        <v>8.1379203949398349</v>
      </c>
      <c r="J10" s="3">
        <f t="shared" ca="1" si="7"/>
        <v>19.717102443206173</v>
      </c>
      <c r="K10" s="3">
        <f t="shared" ca="1" si="7"/>
        <v>16.450417052826694</v>
      </c>
      <c r="L10" s="3">
        <f t="shared" ca="1" si="7"/>
        <v>-17.546490701859625</v>
      </c>
      <c r="M10" s="3">
        <f t="shared" ca="1" si="7"/>
        <v>-13.854930725346373</v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</row>
    <row r="11" spans="1:16" ht="15.5" x14ac:dyDescent="0.35">
      <c r="B11" t="s">
        <v>19</v>
      </c>
      <c r="C11" t="s">
        <v>20</v>
      </c>
      <c r="D11" s="2">
        <f>IFERROR(INDEX(D51:D500,MATCH($C$11,$C$51:$C$500,0)),"")</f>
        <v>539468498050</v>
      </c>
      <c r="E11" s="2">
        <f>IFERROR(INDEX(E51:E500,MATCH($C$11,$C$51:$C$500,0)),"")</f>
        <v>658065991448</v>
      </c>
      <c r="H11" s="2">
        <f>IFERROR(INDEX(D11:G11,COUNT(D11:G11)),"")</f>
        <v>658065991448</v>
      </c>
      <c r="I11" s="2">
        <f t="shared" ref="I11:P11" si="8">IFERROR(INDEX(I51:I500,MATCH($C$11,$C$51:$C$500,0)),"")</f>
        <v>592275512729</v>
      </c>
      <c r="J11" s="2">
        <f t="shared" si="8"/>
        <v>401760683051</v>
      </c>
      <c r="K11" s="2">
        <f t="shared" si="8"/>
        <v>378549982434</v>
      </c>
      <c r="L11" s="2">
        <f t="shared" si="8"/>
        <v>195135716984</v>
      </c>
      <c r="M11" s="2">
        <f t="shared" si="8"/>
        <v>415255737745</v>
      </c>
      <c r="N11" s="2">
        <f t="shared" si="8"/>
        <v>68567118264</v>
      </c>
      <c r="O11" s="2">
        <f t="shared" si="8"/>
        <v>61091853464</v>
      </c>
      <c r="P11" s="2">
        <f t="shared" si="8"/>
        <v>91298790133</v>
      </c>
    </row>
    <row r="12" spans="1:1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-177000000000</v>
      </c>
      <c r="E12" s="2">
        <f>IFERROR(INDEX(E51:E500,MATCH("Net Debt (Quarter)",$C$51:$C$500,0)),"")</f>
        <v>-381000000000</v>
      </c>
      <c r="H12" s="2">
        <f>IFERROR(INDEX(D12:G12,COUNT(D12:G12)),"")</f>
        <v>-381000000000</v>
      </c>
      <c r="I12" s="2">
        <f t="shared" ref="I12:P12" si="9">IFERROR(INDEX(I51:I500,MATCH($C$12,$C$51:$C$500,0)),"")</f>
        <v>-314000000000</v>
      </c>
      <c r="J12" s="2">
        <f t="shared" si="9"/>
        <v>73000000000</v>
      </c>
      <c r="K12" s="2">
        <f t="shared" si="9"/>
        <v>131000000000</v>
      </c>
      <c r="L12" s="2">
        <f t="shared" si="9"/>
        <v>315000000000</v>
      </c>
      <c r="M12" s="2">
        <f t="shared" si="9"/>
        <v>206000000000</v>
      </c>
      <c r="N12" s="2">
        <f t="shared" si="9"/>
        <v>493000000000</v>
      </c>
      <c r="O12" s="2">
        <f t="shared" si="9"/>
        <v>400000000000</v>
      </c>
      <c r="P12" s="2">
        <f t="shared" si="9"/>
        <v>398000000000</v>
      </c>
    </row>
    <row r="13" spans="1:1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362000000000</v>
      </c>
      <c r="E13" s="2">
        <f>IFERROR(INDEX(E51:E500,MATCH("Total Debt (Quarter)",$C$51:$C$500,0)),"")</f>
        <v>277000000000</v>
      </c>
      <c r="H13" s="2">
        <f>IFERROR(INDEX(D13:G13,COUNT(D13:G13)),"")</f>
        <v>277000000000</v>
      </c>
      <c r="I13" s="2">
        <f t="shared" ref="I13:P13" si="10">IFERROR(INDEX(I51:I500,MATCH($C$13,$C$51:$C$500,0)),"")</f>
        <v>279000000000</v>
      </c>
      <c r="J13" s="2">
        <f t="shared" si="10"/>
        <v>475000000000</v>
      </c>
      <c r="K13" s="2">
        <f t="shared" si="10"/>
        <v>510000000000</v>
      </c>
      <c r="L13" s="2">
        <f t="shared" si="10"/>
        <v>510000000000</v>
      </c>
      <c r="M13" s="2">
        <f t="shared" si="10"/>
        <v>621000000000</v>
      </c>
      <c r="N13" s="2">
        <f t="shared" si="10"/>
        <v>562000000000</v>
      </c>
      <c r="O13" s="2">
        <f t="shared" si="10"/>
        <v>462000000000</v>
      </c>
      <c r="P13" s="2">
        <f t="shared" si="10"/>
        <v>489000000000</v>
      </c>
    </row>
    <row r="14" spans="1:16" ht="15.5" x14ac:dyDescent="0.35">
      <c r="C14" t="s">
        <v>27</v>
      </c>
      <c r="D14" s="2">
        <f>IFERROR(INDEX(D51:D500,MATCH($C$14,$C$51:$C$500,0)),"")</f>
        <v>-5776357885</v>
      </c>
      <c r="E14" s="2">
        <f>IFERROR(INDEX(E51:E500,MATCH($C$14,$C$51:$C$500,0)),"")</f>
        <v>-4858408692</v>
      </c>
      <c r="H14" s="2">
        <f>IFERROR(SUM(D14:G14)*(4/MAX(1,COUNT(D14:G14))),"")</f>
        <v>-21269533154</v>
      </c>
      <c r="I14" s="2">
        <f t="shared" ref="I14:P14" si="11">IFERROR(INDEX(I51:I500,MATCH($C$14,$C$51:$C$500,0)),"")</f>
        <v>-32135649832</v>
      </c>
      <c r="J14" s="2">
        <f t="shared" si="11"/>
        <v>-37675391640</v>
      </c>
      <c r="K14" s="2">
        <f t="shared" si="11"/>
        <v>-40915996921</v>
      </c>
      <c r="L14" s="2">
        <f t="shared" si="11"/>
        <v>-43123266184</v>
      </c>
      <c r="M14" s="2">
        <f t="shared" si="11"/>
        <v>-53582859874</v>
      </c>
      <c r="N14" s="2">
        <f t="shared" si="11"/>
        <v>-53652119153</v>
      </c>
      <c r="O14" s="2">
        <f t="shared" si="11"/>
        <v>-48941729302</v>
      </c>
      <c r="P14" s="2">
        <f t="shared" si="11"/>
        <v>-49000067882</v>
      </c>
    </row>
    <row r="15" spans="1:16" ht="15.5" x14ac:dyDescent="0.35">
      <c r="C15" t="s">
        <v>28</v>
      </c>
      <c r="D15" s="2">
        <f>IFERROR(INDEX(D51:D500,MATCH($C$15,$C$51:$C$500,0)),"")</f>
        <v>-38852439135</v>
      </c>
      <c r="E15" s="2">
        <f>IFERROR(INDEX(E51:E500,MATCH($C$15,$C$51:$C$500,0)),"")</f>
        <v>-40178307480</v>
      </c>
      <c r="H15" s="2">
        <f>IFERROR(SUM(D15:G15)*(4/MAX(1,COUNT(D15:G15))),"")</f>
        <v>-158061493230</v>
      </c>
      <c r="I15" s="2">
        <f t="shared" ref="I15:P15" si="12">IFERROR(INDEX(I51:I500,MATCH($C$15,$C$51:$C$500,0)),"")</f>
        <v>-166609994386</v>
      </c>
      <c r="J15" s="2">
        <f t="shared" si="12"/>
        <v>-149342859750</v>
      </c>
      <c r="K15" s="2">
        <f t="shared" si="12"/>
        <v>-143559909111</v>
      </c>
      <c r="L15" s="2">
        <f t="shared" si="12"/>
        <v>-97495487668</v>
      </c>
      <c r="M15" s="2">
        <f t="shared" si="12"/>
        <v>-62597981644</v>
      </c>
      <c r="N15" s="2">
        <f t="shared" si="12"/>
        <v>-8041272902</v>
      </c>
      <c r="O15" s="2">
        <f t="shared" si="12"/>
        <v>-58951386632</v>
      </c>
      <c r="P15" s="2">
        <f t="shared" si="12"/>
        <v>-44331732695</v>
      </c>
    </row>
    <row r="16" spans="1:16" ht="15.5" x14ac:dyDescent="0.35">
      <c r="C16" t="s">
        <v>29</v>
      </c>
      <c r="D16" s="2">
        <f>IFERROR(INDEX(D51:D500,MATCH($C$16,$C$51:$C$500,0)),"")</f>
        <v>179797873593</v>
      </c>
      <c r="E16" s="2">
        <f>IFERROR(INDEX(E51:E500,MATCH($C$16,$C$51:$C$500,0)),"")</f>
        <v>187615972962</v>
      </c>
      <c r="H16" s="2">
        <f>IFERROR(SUM(D16:G16)*(4/MAX(1,COUNT(D16:G16))),"")</f>
        <v>734827693110</v>
      </c>
      <c r="I16" s="2">
        <f t="shared" ref="I16:P16" si="13">IFERROR(INDEX(I51:I500,MATCH($C$16,$C$51:$C$500,0)),"")</f>
        <v>831024124654</v>
      </c>
      <c r="J16" s="2">
        <f t="shared" si="13"/>
        <v>742403510392</v>
      </c>
      <c r="K16" s="2">
        <f t="shared" si="13"/>
        <v>769068593247</v>
      </c>
      <c r="L16" s="2">
        <f t="shared" si="13"/>
        <v>494365322478</v>
      </c>
      <c r="M16" s="2">
        <f t="shared" si="13"/>
        <v>367980374796</v>
      </c>
      <c r="N16" s="2">
        <f t="shared" si="13"/>
        <v>15986096603</v>
      </c>
      <c r="O16" s="2">
        <f t="shared" si="13"/>
        <v>233240409822</v>
      </c>
      <c r="P16" s="2">
        <f t="shared" si="13"/>
        <v>168459332191</v>
      </c>
    </row>
    <row r="17" spans="1:16" ht="15.5" x14ac:dyDescent="0.35">
      <c r="A17" t="s">
        <v>30</v>
      </c>
    </row>
    <row r="18" spans="1:1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</row>
    <row r="19" spans="1:16" ht="15.5" x14ac:dyDescent="0.35">
      <c r="A19" t="s">
        <v>40</v>
      </c>
      <c r="C19" t="s">
        <v>41</v>
      </c>
    </row>
    <row r="20" spans="1:16" ht="15.5" x14ac:dyDescent="0.35">
      <c r="A20" t="s">
        <v>42</v>
      </c>
      <c r="C20" t="s">
        <v>43</v>
      </c>
      <c r="D20" s="2">
        <f ca="1">IFERROR(D21*D2,"")</f>
        <v>4545150000000</v>
      </c>
      <c r="E20" s="2">
        <f ca="1">IFERROR(E21*E2,"")</f>
        <v>4191900000000</v>
      </c>
      <c r="H20" s="2">
        <f t="shared" ref="H20:P20" ca="1" si="14">IFERROR(H21*H2,"")</f>
        <v>4191900000000</v>
      </c>
      <c r="I20" s="2">
        <f t="shared" ca="1" si="14"/>
        <v>4969050000000</v>
      </c>
      <c r="J20" s="2">
        <f t="shared" ca="1" si="14"/>
        <v>4333200000000</v>
      </c>
      <c r="K20" s="2">
        <f t="shared" ca="1" si="14"/>
        <v>6688200000000</v>
      </c>
      <c r="L20" s="2">
        <f t="shared" ca="1" si="14"/>
        <v>2755350000000</v>
      </c>
      <c r="M20" s="2">
        <f t="shared" ca="1" si="14"/>
        <v>2402100000000</v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</row>
    <row r="21" spans="1:16" ht="15.5" x14ac:dyDescent="0.35">
      <c r="C21" t="s">
        <v>12</v>
      </c>
      <c r="D21" s="2">
        <f>IFERROR(INDEX(D51:D500,MATCH($C$7,$C$51:$C$500,0)),"")</f>
        <v>4710000000</v>
      </c>
      <c r="E21" s="2">
        <f>IFERROR(INDEX(E51:E500,MATCH($C$7,$C$51:$C$500,0)),"")</f>
        <v>4710000000</v>
      </c>
      <c r="H21" s="2">
        <f>IFERROR(INDEX(D21:G21,COUNT(D21:G21)),"")</f>
        <v>4710000000</v>
      </c>
      <c r="I21" s="2">
        <f t="shared" ref="I21:P21" si="15">IFERROR(INDEX(I51:I500,MATCH($C$7,$C$51:$C$500,0)),"")</f>
        <v>4710000000</v>
      </c>
      <c r="J21" s="2">
        <f t="shared" si="15"/>
        <v>4710000000</v>
      </c>
      <c r="K21" s="2">
        <f t="shared" si="15"/>
        <v>4710000000</v>
      </c>
      <c r="L21" s="2">
        <f t="shared" si="15"/>
        <v>4710000000</v>
      </c>
      <c r="M21" s="2">
        <f t="shared" si="15"/>
        <v>4710000000</v>
      </c>
      <c r="N21" s="2">
        <f t="shared" si="15"/>
        <v>0</v>
      </c>
      <c r="O21" s="2">
        <f t="shared" si="15"/>
        <v>0</v>
      </c>
      <c r="P21" s="2">
        <f t="shared" si="15"/>
        <v>0</v>
      </c>
    </row>
    <row r="23" spans="1:16" ht="15.5" x14ac:dyDescent="0.35">
      <c r="B23" t="s">
        <v>44</v>
      </c>
      <c r="C23" t="s">
        <v>45</v>
      </c>
      <c r="D23" s="3">
        <f>IFERROR(D5/D6*100,"")</f>
        <v>4.7940055017191776</v>
      </c>
      <c r="E23" s="3">
        <f>IFERROR(E5/E6*100,"")</f>
        <v>4.7182986084405547</v>
      </c>
      <c r="H23" s="3">
        <f t="shared" ref="H23:P23" si="16">IFERROR(H5/H6*100,"")</f>
        <v>18.435997742020042</v>
      </c>
      <c r="I23" s="3">
        <f t="shared" si="16"/>
        <v>22.17489518880226</v>
      </c>
      <c r="J23" s="3">
        <f t="shared" si="16"/>
        <v>24.119479949458917</v>
      </c>
      <c r="K23" s="3">
        <f t="shared" si="16"/>
        <v>30.125117022347247</v>
      </c>
      <c r="L23" s="3">
        <f t="shared" si="16"/>
        <v>27.746407547666042</v>
      </c>
      <c r="M23" s="3">
        <f t="shared" si="16"/>
        <v>27.596521075491822</v>
      </c>
      <c r="N23" s="3">
        <f t="shared" si="16"/>
        <v>0.77065398088651538</v>
      </c>
      <c r="O23" s="3">
        <f t="shared" si="16"/>
        <v>32.640288731845466</v>
      </c>
      <c r="P23" s="3">
        <f t="shared" si="16"/>
        <v>33.176857468106185</v>
      </c>
    </row>
    <row r="24" spans="1:16" ht="15.5" x14ac:dyDescent="0.35">
      <c r="C24" t="s">
        <v>46</v>
      </c>
      <c r="D24" s="4">
        <f>IFERROR(_xlfn.RRI(5,I23,D23),"")</f>
        <v>-0.26384817944660599</v>
      </c>
      <c r="E24" s="4">
        <f>IFERROR(_xlfn.RRI(5,J23,E23),"")</f>
        <v>-0.27842164611509757</v>
      </c>
      <c r="H24" s="4">
        <f t="shared" ref="H24:P24" si="17">IFERROR(_xlfn.RRI(5,M23,H23),"")</f>
        <v>-7.7508311515992245E-2</v>
      </c>
      <c r="I24" s="4">
        <f t="shared" si="17"/>
        <v>0.95794473813927006</v>
      </c>
      <c r="J24" s="4">
        <f t="shared" si="17"/>
        <v>-5.8711420385557767E-2</v>
      </c>
      <c r="K24" s="4">
        <f t="shared" si="17"/>
        <v>-1.9113631516662677E-2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47</v>
      </c>
      <c r="C25" t="s">
        <v>48</v>
      </c>
      <c r="D25" s="3">
        <f>IFERROR(INDEX(D51:D500,MATCH($A$25,$C$51:$C$500,0)),"")</f>
        <v>29.35</v>
      </c>
      <c r="E25" s="3">
        <f>IFERROR(INDEX(E51:E500,MATCH($A$25,$C$51:$C$500,0)),"")</f>
        <v>30.78</v>
      </c>
      <c r="H25" s="3">
        <f>IFERROR(INDEX(D25:G25,COUNT(D25:G25)),"")</f>
        <v>30.78</v>
      </c>
      <c r="I25" s="3">
        <f t="shared" ref="I25:P25" si="18">IFERROR(INDEX(I51:I500,MATCH($C$25,$C$51:$C$500,0)),"")</f>
        <v>138.66999999999999</v>
      </c>
      <c r="J25" s="3">
        <f t="shared" si="18"/>
        <v>123.1</v>
      </c>
      <c r="K25" s="3">
        <f t="shared" si="18"/>
        <v>130</v>
      </c>
      <c r="L25" s="3">
        <f t="shared" si="18"/>
        <v>83.76</v>
      </c>
      <c r="M25" s="3">
        <f t="shared" si="18"/>
        <v>63.99</v>
      </c>
      <c r="N25" s="3">
        <f t="shared" si="18"/>
        <v>472648.99</v>
      </c>
      <c r="O25" s="3">
        <f t="shared" si="18"/>
        <v>4357225.58</v>
      </c>
      <c r="P25" s="3">
        <f t="shared" si="18"/>
        <v>3103189.99</v>
      </c>
    </row>
    <row r="26" spans="1:16" ht="15.5" x14ac:dyDescent="0.35">
      <c r="C26" t="s">
        <v>49</v>
      </c>
      <c r="D26" s="4">
        <f>IFERROR(_xlfn.RRI(5,I25,D25),"")</f>
        <v>-0.26696431346820593</v>
      </c>
      <c r="E26" s="4">
        <f>IFERROR(_xlfn.RRI(5,J25,E25),"")</f>
        <v>-0.24211709256814773</v>
      </c>
      <c r="H26" s="4">
        <f t="shared" ref="H26:P26" si="19">IFERROR(_xlfn.RRI(5,M25,H25),"")</f>
        <v>-0.13616399614566654</v>
      </c>
      <c r="I26" s="4">
        <f t="shared" si="19"/>
        <v>-0.80344289080048625</v>
      </c>
      <c r="J26" s="4">
        <f t="shared" si="19"/>
        <v>-0.87691373265813555</v>
      </c>
      <c r="K26" s="4">
        <f t="shared" si="19"/>
        <v>-0.86682368390618847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50</v>
      </c>
      <c r="D27" s="3">
        <f>IFERROR(D4/D21,"")</f>
        <v>341.81068812271764</v>
      </c>
      <c r="E27" s="3">
        <f>IFERROR(E4/E21,"")</f>
        <v>328.48291659554138</v>
      </c>
      <c r="H27" s="3">
        <f t="shared" ref="H27:P27" si="20">IFERROR(H4/H21,"")</f>
        <v>1340.5872094365182</v>
      </c>
      <c r="I27" s="3">
        <f t="shared" si="20"/>
        <v>1261.0777158180467</v>
      </c>
      <c r="J27" s="3">
        <f t="shared" si="20"/>
        <v>1169.3523732471338</v>
      </c>
      <c r="K27" s="3">
        <f t="shared" si="20"/>
        <v>1176.4693576002123</v>
      </c>
      <c r="L27" s="3">
        <f t="shared" si="20"/>
        <v>829.17517292335458</v>
      </c>
      <c r="M27" s="3">
        <f t="shared" si="20"/>
        <v>618.52711613545648</v>
      </c>
      <c r="N27" s="3" t="str">
        <f t="shared" si="20"/>
        <v/>
      </c>
      <c r="O27" s="3" t="str">
        <f t="shared" si="20"/>
        <v/>
      </c>
      <c r="P27" s="3" t="str">
        <f t="shared" si="20"/>
        <v/>
      </c>
    </row>
    <row r="28" spans="1:16" ht="15.5" x14ac:dyDescent="0.35">
      <c r="C28" t="s">
        <v>51</v>
      </c>
      <c r="D28" s="4">
        <f>IFERROR(_xlfn.RRI(5,I27,D27),"")</f>
        <v>-0.22979070148361924</v>
      </c>
      <c r="E28" s="4">
        <f>IFERROR(_xlfn.RRI(5,J27,E27),"")</f>
        <v>-0.22426483791298768</v>
      </c>
      <c r="H28" s="4">
        <f t="shared" ref="H28:P28" si="21">IFERROR(_xlfn.RRI(5,M27,H27),"")</f>
        <v>0.1673128478247774</v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52</v>
      </c>
      <c r="H29" s="4">
        <f t="shared" ref="H29:P29" si="22">IFERROR(((H25-I25)/I25)*100%,"")</f>
        <v>-0.77803418187062812</v>
      </c>
      <c r="I29" s="4">
        <f t="shared" si="22"/>
        <v>0.12648253452477656</v>
      </c>
      <c r="J29" s="4">
        <f t="shared" si="22"/>
        <v>-5.3076923076923119E-2</v>
      </c>
      <c r="K29" s="4">
        <f t="shared" si="22"/>
        <v>0.55205348615090721</v>
      </c>
      <c r="L29" s="4">
        <f t="shared" si="22"/>
        <v>0.30895452414439761</v>
      </c>
      <c r="M29" s="4">
        <f t="shared" si="22"/>
        <v>-0.99986461411881999</v>
      </c>
      <c r="N29" s="4">
        <f t="shared" si="22"/>
        <v>-0.8915252420784695</v>
      </c>
      <c r="O29" s="4">
        <f t="shared" si="22"/>
        <v>0.40411176693696405</v>
      </c>
      <c r="P29" s="4" t="str">
        <f t="shared" si="22"/>
        <v/>
      </c>
    </row>
    <row r="30" spans="1:16" ht="15.5" x14ac:dyDescent="0.35">
      <c r="C30" t="s">
        <v>53</v>
      </c>
      <c r="H30" s="4">
        <f t="shared" ref="H30:P30" si="23">IFERROR(((H27-I27)/I27)*100%,"")</f>
        <v>6.3048845143452978E-2</v>
      </c>
      <c r="I30" s="4">
        <f t="shared" si="23"/>
        <v>7.844114799733469E-2</v>
      </c>
      <c r="J30" s="4">
        <f t="shared" si="23"/>
        <v>-6.0494430280750846E-3</v>
      </c>
      <c r="K30" s="4">
        <f t="shared" si="23"/>
        <v>0.4188429610747163</v>
      </c>
      <c r="L30" s="4">
        <f t="shared" si="23"/>
        <v>0.34056398061255977</v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  <c r="P30" s="4" t="str">
        <f t="shared" si="23"/>
        <v/>
      </c>
    </row>
    <row r="32" spans="1:16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579.98</v>
      </c>
      <c r="E32" s="3">
        <f>IFERROR(INDEX(E51:E500,MATCH($A$32,$C$51:$C$500,0)),"")</f>
        <v>620.63</v>
      </c>
      <c r="H32" s="3">
        <f>IFERROR(INDEX(D32:G32,COUNT(D32:G32)),"")</f>
        <v>620.63</v>
      </c>
      <c r="I32" s="3">
        <f t="shared" ref="I32:P32" si="24">IFERROR(INDEX(I51:I500,MATCH($C$32,$C$51:$C$500,0)),"")</f>
        <v>589.85</v>
      </c>
      <c r="J32" s="3">
        <f t="shared" si="24"/>
        <v>494.52</v>
      </c>
      <c r="K32" s="3">
        <f t="shared" si="24"/>
        <v>404.41</v>
      </c>
      <c r="L32" s="3">
        <f t="shared" si="24"/>
        <v>295.38</v>
      </c>
      <c r="M32" s="3">
        <f t="shared" si="24"/>
        <v>228.22</v>
      </c>
      <c r="N32" s="3">
        <f t="shared" si="24"/>
        <v>12726672.49</v>
      </c>
      <c r="O32" s="3">
        <f t="shared" si="24"/>
        <v>12624137.16</v>
      </c>
      <c r="P32" s="3">
        <f t="shared" si="24"/>
        <v>8980730.5899999999</v>
      </c>
    </row>
    <row r="33" spans="1:16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1.53</v>
      </c>
      <c r="E33" s="3">
        <f>IFERROR(INDEX(E51:E500,MATCH($A$33,$C$51:$C$500,0)),"")</f>
        <v>1.56</v>
      </c>
      <c r="H33" s="3">
        <f>IFERROR(INDEX(D33:G33,COUNT(D33:G33)),"")</f>
        <v>1.56</v>
      </c>
      <c r="I33" s="3">
        <f t="shared" ref="I33:P33" si="25">IFERROR(INDEX(I51:I500,MATCH($C$33,$C$51:$C$500,0)),"")</f>
        <v>1.79</v>
      </c>
      <c r="J33" s="3">
        <f t="shared" si="25"/>
        <v>1.86</v>
      </c>
      <c r="K33" s="3">
        <f t="shared" si="25"/>
        <v>3.51</v>
      </c>
      <c r="L33" s="3">
        <f t="shared" si="25"/>
        <v>1.98</v>
      </c>
      <c r="M33" s="3">
        <f t="shared" si="25"/>
        <v>2.23</v>
      </c>
      <c r="N33" s="3">
        <f t="shared" si="25"/>
        <v>0</v>
      </c>
      <c r="O33" s="3">
        <f t="shared" si="25"/>
        <v>0</v>
      </c>
      <c r="P33" s="3">
        <f t="shared" si="25"/>
        <v>0</v>
      </c>
    </row>
    <row r="34" spans="1:16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30.32</v>
      </c>
      <c r="E34" s="3">
        <f>IFERROR(INDEX(E51:E500,MATCH($A$34,$C$51:$C$500,0)),"")</f>
        <v>31.51</v>
      </c>
      <c r="H34" s="3">
        <f>IFERROR(INDEX(D34:G34,COUNT(D34:G34)),"")</f>
        <v>31.51</v>
      </c>
      <c r="I34" s="3">
        <f t="shared" ref="I34:P34" si="26">IFERROR(INDEX(I51:I500,MATCH($C$34,$C$51:$C$500,0)),"")</f>
        <v>7.61</v>
      </c>
      <c r="J34" s="3">
        <f t="shared" si="26"/>
        <v>7.47</v>
      </c>
      <c r="K34" s="3">
        <f t="shared" si="26"/>
        <v>10.92</v>
      </c>
      <c r="L34" s="3">
        <f t="shared" si="26"/>
        <v>6.98</v>
      </c>
      <c r="M34" s="3">
        <f t="shared" si="26"/>
        <v>7.97</v>
      </c>
      <c r="N34" s="3">
        <f t="shared" si="26"/>
        <v>0</v>
      </c>
      <c r="O34" s="3">
        <f t="shared" si="26"/>
        <v>0</v>
      </c>
      <c r="P34" s="3">
        <f t="shared" si="26"/>
        <v>0</v>
      </c>
    </row>
    <row r="35" spans="1:16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2.6</v>
      </c>
      <c r="E35" s="3">
        <f>IFERROR(INDEX(E51:E500,MATCH($A$35,$C$51:$C$500,0)),"")</f>
        <v>2.95</v>
      </c>
      <c r="H35" s="3">
        <f>IFERROR(INDEX(D35:G35,COUNT(D35:G35)),"")</f>
        <v>2.95</v>
      </c>
      <c r="I35" s="3">
        <f t="shared" ref="I35:P35" si="27">IFERROR(INDEX(I51:I500,MATCH($C$35,$C$51:$C$500,0)),"")</f>
        <v>0.84</v>
      </c>
      <c r="J35" s="3">
        <f t="shared" si="27"/>
        <v>0.79</v>
      </c>
      <c r="K35" s="3">
        <f t="shared" si="27"/>
        <v>1.21</v>
      </c>
      <c r="L35" s="3">
        <f t="shared" si="27"/>
        <v>0.7</v>
      </c>
      <c r="M35" s="3">
        <f t="shared" si="27"/>
        <v>0.82</v>
      </c>
      <c r="N35" s="3">
        <f t="shared" si="27"/>
        <v>0</v>
      </c>
      <c r="O35" s="3">
        <f t="shared" si="27"/>
        <v>0</v>
      </c>
      <c r="P35" s="3">
        <f t="shared" si="27"/>
        <v>0</v>
      </c>
    </row>
    <row r="36" spans="1:16" ht="15.5" x14ac:dyDescent="0.35">
      <c r="B36" t="s">
        <v>66</v>
      </c>
      <c r="C36" t="s">
        <v>67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P36" si="28">IFERROR(INDEX(H51:H500,MATCH($C$36,$C$51:$C$500,0)),"")</f>
        <v>0.58200000000000007</v>
      </c>
      <c r="I36" s="4">
        <f t="shared" si="28"/>
        <v>0.50479999999999992</v>
      </c>
      <c r="J36" s="4">
        <f t="shared" si="28"/>
        <v>0.3493</v>
      </c>
      <c r="K36" s="4">
        <f t="shared" si="28"/>
        <v>0.28000000000000003</v>
      </c>
      <c r="L36" s="4">
        <f t="shared" si="28"/>
        <v>0.25</v>
      </c>
      <c r="M36" s="4">
        <f t="shared" si="28"/>
        <v>0.2339</v>
      </c>
      <c r="N36" s="4">
        <f t="shared" si="28"/>
        <v>0</v>
      </c>
      <c r="O36" s="4">
        <f t="shared" si="28"/>
        <v>0</v>
      </c>
      <c r="P36" s="4">
        <f t="shared" si="28"/>
        <v>0</v>
      </c>
    </row>
    <row r="37" spans="1:16" ht="15.5" x14ac:dyDescent="0.35">
      <c r="B37" t="s">
        <v>68</v>
      </c>
      <c r="C37" t="s">
        <v>69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P37" si="29">IFERROR(INDEX(H51:H500,MATCH($C$37,$C$51:$C$500,0)),"")</f>
        <v>70</v>
      </c>
      <c r="I37" s="3">
        <f t="shared" si="29"/>
        <v>70</v>
      </c>
      <c r="J37" s="3">
        <f t="shared" si="29"/>
        <v>43</v>
      </c>
      <c r="K37" s="3">
        <f t="shared" si="29"/>
        <v>36.4</v>
      </c>
      <c r="L37" s="3">
        <f t="shared" si="29"/>
        <v>20.94</v>
      </c>
      <c r="M37" s="3">
        <f t="shared" si="29"/>
        <v>14.97</v>
      </c>
      <c r="N37" s="3">
        <f t="shared" si="29"/>
        <v>0</v>
      </c>
      <c r="O37" s="3">
        <f t="shared" si="29"/>
        <v>0</v>
      </c>
      <c r="P37" s="3">
        <f t="shared" si="29"/>
        <v>0</v>
      </c>
    </row>
    <row r="50" spans="2:16" ht="15.5" x14ac:dyDescent="0.35">
      <c r="D50" t="s">
        <v>70</v>
      </c>
      <c r="E50" t="s">
        <v>243</v>
      </c>
      <c r="F50" t="s">
        <v>71</v>
      </c>
      <c r="G50" t="s">
        <v>244</v>
      </c>
      <c r="H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</row>
    <row r="51" spans="2:16" ht="15.5" x14ac:dyDescent="0.35">
      <c r="B51" t="s">
        <v>75</v>
      </c>
      <c r="C51" t="s">
        <v>6</v>
      </c>
      <c r="D51" s="5">
        <v>1609928341058</v>
      </c>
      <c r="E51" s="5">
        <v>1547154537165</v>
      </c>
      <c r="F51" s="5">
        <v>1547100053919</v>
      </c>
      <c r="G51" s="5">
        <v>1618905561328</v>
      </c>
      <c r="I51" s="5">
        <v>5939676041503</v>
      </c>
      <c r="J51" s="5">
        <v>5507649677994</v>
      </c>
      <c r="K51" s="5">
        <v>5541170674297</v>
      </c>
      <c r="L51" s="5">
        <v>3905415064469</v>
      </c>
      <c r="M51" s="5">
        <v>2913262716998</v>
      </c>
      <c r="N51" s="5">
        <v>1874639936352</v>
      </c>
      <c r="O51" s="5">
        <v>2729392586717</v>
      </c>
      <c r="P51" s="5">
        <v>2452403275598</v>
      </c>
    </row>
    <row r="52" spans="2:16" ht="15.5" x14ac:dyDescent="0.35">
      <c r="C52" t="s">
        <v>76</v>
      </c>
      <c r="D52" s="5">
        <v>-1345793945147</v>
      </c>
      <c r="E52" s="5">
        <v>-1289431413071</v>
      </c>
      <c r="F52" s="5">
        <v>-1242411672894</v>
      </c>
      <c r="G52" s="5">
        <v>-1305674732484</v>
      </c>
      <c r="I52" s="5">
        <v>-4869211295212</v>
      </c>
      <c r="J52" s="5">
        <v>-4504634796639</v>
      </c>
      <c r="K52" s="5">
        <v>-4568514846159</v>
      </c>
      <c r="L52" s="5">
        <v>-3291413236697</v>
      </c>
      <c r="M52" s="5">
        <v>-2461253467099</v>
      </c>
      <c r="N52" s="5">
        <v>-1653656663130</v>
      </c>
      <c r="O52" s="5">
        <v>-2277624432254</v>
      </c>
      <c r="P52" s="5">
        <v>-2085113285057</v>
      </c>
    </row>
    <row r="53" spans="2:16" ht="15.5" x14ac:dyDescent="0.35">
      <c r="C53" t="s">
        <v>77</v>
      </c>
      <c r="D53" s="5">
        <v>264134395911</v>
      </c>
      <c r="E53" s="5">
        <v>257723124094</v>
      </c>
      <c r="F53" s="5">
        <v>304688381025</v>
      </c>
      <c r="G53" s="5">
        <v>313230828844</v>
      </c>
      <c r="I53" s="5">
        <v>1070464746291</v>
      </c>
      <c r="J53" s="5">
        <v>1003014881355</v>
      </c>
      <c r="K53" s="5">
        <v>972655828138</v>
      </c>
      <c r="L53" s="5">
        <v>614001827772</v>
      </c>
      <c r="M53" s="5">
        <v>452009249899</v>
      </c>
      <c r="N53" s="5">
        <v>220983273222</v>
      </c>
      <c r="O53" s="5">
        <v>451768154463</v>
      </c>
      <c r="P53" s="5">
        <v>367289990541</v>
      </c>
    </row>
    <row r="54" spans="2:16" ht="15.5" x14ac:dyDescent="0.35">
      <c r="C54" t="s">
        <v>78</v>
      </c>
      <c r="D54" s="5">
        <v>-83487127209</v>
      </c>
      <c r="E54" s="5">
        <v>-70251256547</v>
      </c>
      <c r="F54" s="5">
        <v>-19173768603</v>
      </c>
      <c r="G54" s="5">
        <v>-75614981586</v>
      </c>
      <c r="I54" s="5">
        <v>-226905903255</v>
      </c>
      <c r="J54" s="5">
        <v>-234048735505</v>
      </c>
      <c r="K54" s="5">
        <v>-170236111365</v>
      </c>
      <c r="L54" s="5">
        <v>-80745007855</v>
      </c>
      <c r="M54" s="5">
        <v>-31793567566</v>
      </c>
      <c r="N54" s="5">
        <v>-153554553600</v>
      </c>
      <c r="O54" s="5">
        <v>-171485574216</v>
      </c>
      <c r="P54" s="5">
        <v>-151626960095</v>
      </c>
    </row>
    <row r="55" spans="2:16" ht="15.5" x14ac:dyDescent="0.35">
      <c r="C55" t="s">
        <v>245</v>
      </c>
      <c r="D55" s="5">
        <v>-19623757921</v>
      </c>
      <c r="E55" s="5">
        <v>-19378366416</v>
      </c>
      <c r="F55" s="5">
        <v>-18474867252</v>
      </c>
      <c r="G55" s="5">
        <v>-18679433968</v>
      </c>
      <c r="I55" s="5">
        <v>-75989534420</v>
      </c>
      <c r="J55" s="5">
        <v>-79357040619</v>
      </c>
      <c r="K55" s="5">
        <v>-74564229561</v>
      </c>
      <c r="L55" s="5">
        <v>-44848819974</v>
      </c>
      <c r="M55" s="5">
        <v>-36678223456</v>
      </c>
      <c r="N55" s="5">
        <v>-30723106736</v>
      </c>
      <c r="O55" s="5">
        <v>-37139369274</v>
      </c>
      <c r="P55" s="5">
        <v>-33754250234</v>
      </c>
    </row>
    <row r="56" spans="2:16" ht="15.5" x14ac:dyDescent="0.35">
      <c r="C56" t="s">
        <v>246</v>
      </c>
      <c r="D56" s="5">
        <v>-89852758400</v>
      </c>
      <c r="E56" s="5">
        <v>-80973525903</v>
      </c>
      <c r="F56" s="5">
        <v>-77811727046</v>
      </c>
      <c r="G56" s="5">
        <v>-84005970978</v>
      </c>
      <c r="I56" s="5">
        <v>-304313817705</v>
      </c>
      <c r="J56" s="5">
        <v>-274450071606</v>
      </c>
      <c r="K56" s="5">
        <v>-259371717035</v>
      </c>
      <c r="L56" s="5">
        <v>-190299185232</v>
      </c>
      <c r="M56" s="5">
        <v>-140658274282</v>
      </c>
      <c r="N56" s="5">
        <v>-141492786941</v>
      </c>
      <c r="O56" s="5">
        <v>-167143096537</v>
      </c>
      <c r="P56" s="5">
        <v>-140006613783</v>
      </c>
    </row>
    <row r="57" spans="2:16" ht="15.5" x14ac:dyDescent="0.35">
      <c r="C57" t="s">
        <v>83</v>
      </c>
      <c r="D57" s="5">
        <v>2805933256</v>
      </c>
      <c r="E57" s="5">
        <v>2587258064</v>
      </c>
      <c r="F57" s="5">
        <v>3609059680</v>
      </c>
      <c r="G57" s="5">
        <v>3002223321</v>
      </c>
      <c r="I57" s="5">
        <v>11843228558</v>
      </c>
      <c r="J57" s="5">
        <v>14532224892</v>
      </c>
      <c r="K57" s="5">
        <v>13682147027</v>
      </c>
      <c r="L57" s="5">
        <v>2564002119</v>
      </c>
      <c r="M57" s="5">
        <v>4566200611</v>
      </c>
      <c r="N57" s="5">
        <v>-12469519596</v>
      </c>
    </row>
    <row r="58" spans="2:16" ht="15.5" x14ac:dyDescent="0.35">
      <c r="C58" t="s">
        <v>80</v>
      </c>
      <c r="D58" s="5">
        <v>180647268702</v>
      </c>
      <c r="E58" s="5">
        <v>187471867547</v>
      </c>
      <c r="F58" s="5">
        <v>285514612422</v>
      </c>
      <c r="G58" s="5">
        <v>237615847258</v>
      </c>
      <c r="I58" s="5">
        <v>843558843036</v>
      </c>
      <c r="J58" s="5">
        <v>768966145850</v>
      </c>
      <c r="K58" s="5">
        <v>802419716773</v>
      </c>
      <c r="L58" s="5">
        <v>533256819917</v>
      </c>
      <c r="M58" s="5">
        <v>420215682333</v>
      </c>
      <c r="N58" s="5">
        <v>67428719622</v>
      </c>
      <c r="O58" s="5">
        <v>280282580247</v>
      </c>
      <c r="P58" s="5">
        <v>215663030446</v>
      </c>
    </row>
    <row r="59" spans="2:16" ht="15.5" x14ac:dyDescent="0.35">
      <c r="C59" t="s">
        <v>81</v>
      </c>
      <c r="D59" s="5">
        <v>-849395109</v>
      </c>
      <c r="E59" s="5">
        <v>144105415</v>
      </c>
      <c r="F59" s="5">
        <v>-1198345560</v>
      </c>
      <c r="G59" s="5">
        <v>-3514351763</v>
      </c>
      <c r="I59" s="5">
        <v>-12534718382</v>
      </c>
      <c r="J59" s="5">
        <v>-26562635458</v>
      </c>
      <c r="K59" s="5">
        <v>-33351123526</v>
      </c>
      <c r="L59" s="5">
        <v>-38891497439</v>
      </c>
      <c r="M59" s="5">
        <v>-52235307537</v>
      </c>
      <c r="N59" s="5">
        <v>-51442623019</v>
      </c>
      <c r="O59" s="5">
        <v>-47042170425</v>
      </c>
      <c r="P59" s="5">
        <v>-47203698255</v>
      </c>
    </row>
    <row r="60" spans="2:16" ht="15.5" x14ac:dyDescent="0.35">
      <c r="C60" t="s">
        <v>142</v>
      </c>
      <c r="D60" s="5">
        <v>4926962776</v>
      </c>
      <c r="E60" s="5">
        <v>5002514107</v>
      </c>
      <c r="F60" s="5">
        <v>6290455021</v>
      </c>
      <c r="G60" s="5">
        <v>4548123194</v>
      </c>
      <c r="I60" s="5">
        <v>19600931450</v>
      </c>
      <c r="J60" s="5">
        <v>11112756182</v>
      </c>
      <c r="K60" s="5">
        <v>7564873395</v>
      </c>
      <c r="L60" s="5">
        <v>4231768745</v>
      </c>
      <c r="M60" s="5">
        <v>1347552337</v>
      </c>
      <c r="N60" s="5">
        <v>2209496134</v>
      </c>
      <c r="O60" s="5">
        <v>1899558877</v>
      </c>
      <c r="P60" s="5">
        <v>1796369627</v>
      </c>
    </row>
    <row r="61" spans="2:16" ht="15.5" x14ac:dyDescent="0.35">
      <c r="C61" t="s">
        <v>27</v>
      </c>
      <c r="D61" s="5">
        <v>-5776357885</v>
      </c>
      <c r="E61" s="5">
        <v>-4858408692</v>
      </c>
      <c r="F61" s="5">
        <v>-7488800581</v>
      </c>
      <c r="G61" s="5">
        <v>-8062474957</v>
      </c>
      <c r="I61" s="5">
        <v>-32135649832</v>
      </c>
      <c r="J61" s="5">
        <v>-37675391640</v>
      </c>
      <c r="K61" s="5">
        <v>-40915996921</v>
      </c>
      <c r="L61" s="5">
        <v>-43123266184</v>
      </c>
      <c r="M61" s="5">
        <v>-53582859874</v>
      </c>
      <c r="N61" s="5">
        <v>-53652119153</v>
      </c>
      <c r="O61" s="5">
        <v>-48941729302</v>
      </c>
      <c r="P61" s="5">
        <v>-49000067882</v>
      </c>
    </row>
    <row r="62" spans="2:16" ht="15.5" x14ac:dyDescent="0.35">
      <c r="C62" t="s">
        <v>84</v>
      </c>
      <c r="D62" s="5">
        <v>-849395109</v>
      </c>
      <c r="E62" s="5">
        <v>144105415</v>
      </c>
      <c r="F62" s="5">
        <v>-1198345560</v>
      </c>
      <c r="G62" s="5">
        <v>-3514351763</v>
      </c>
      <c r="I62" s="5">
        <v>-12534718382</v>
      </c>
      <c r="J62" s="5">
        <v>-26562635458</v>
      </c>
      <c r="K62" s="5">
        <v>-33351123526</v>
      </c>
      <c r="L62" s="5">
        <v>-38891497439</v>
      </c>
      <c r="M62" s="5">
        <v>-52235307537</v>
      </c>
      <c r="N62" s="5">
        <v>-51442623019</v>
      </c>
      <c r="O62" s="5">
        <v>-47042170425</v>
      </c>
      <c r="P62" s="5">
        <v>-47203698255</v>
      </c>
    </row>
    <row r="63" spans="2:16" ht="15.5" x14ac:dyDescent="0.35">
      <c r="C63" t="s">
        <v>29</v>
      </c>
      <c r="D63" s="5">
        <v>179797873593</v>
      </c>
      <c r="E63" s="5">
        <v>187615972962</v>
      </c>
      <c r="F63" s="5">
        <v>284316266862</v>
      </c>
      <c r="G63" s="5">
        <v>234101495495</v>
      </c>
      <c r="I63" s="5">
        <v>831024124654</v>
      </c>
      <c r="J63" s="5">
        <v>742403510392</v>
      </c>
      <c r="K63" s="5">
        <v>769068593247</v>
      </c>
      <c r="L63" s="5">
        <v>494365322478</v>
      </c>
      <c r="M63" s="5">
        <v>367980374796</v>
      </c>
      <c r="N63" s="5">
        <v>15986096603</v>
      </c>
      <c r="O63" s="5">
        <v>233240409822</v>
      </c>
      <c r="P63" s="5">
        <v>168459332191</v>
      </c>
    </row>
    <row r="64" spans="2:16" ht="15.5" x14ac:dyDescent="0.35">
      <c r="C64" t="s">
        <v>28</v>
      </c>
      <c r="D64" s="5">
        <v>-38852439135</v>
      </c>
      <c r="E64" s="5">
        <v>-40178307480</v>
      </c>
      <c r="F64" s="5">
        <v>-48007853874</v>
      </c>
      <c r="G64" s="5">
        <v>-51401707226</v>
      </c>
      <c r="I64" s="5">
        <v>-166609994386</v>
      </c>
      <c r="J64" s="5">
        <v>-149342859750</v>
      </c>
      <c r="K64" s="5">
        <v>-143559909111</v>
      </c>
      <c r="L64" s="5">
        <v>-97495487668</v>
      </c>
      <c r="M64" s="5">
        <v>-62597981644</v>
      </c>
      <c r="N64" s="5">
        <v>-8041272902</v>
      </c>
      <c r="O64" s="5">
        <v>-58951386632</v>
      </c>
      <c r="P64" s="5">
        <v>-44331732695</v>
      </c>
    </row>
    <row r="65" spans="2:16" ht="15.5" x14ac:dyDescent="0.35">
      <c r="C65" t="s">
        <v>85</v>
      </c>
      <c r="D65" s="5">
        <v>-42193621337</v>
      </c>
      <c r="E65" s="5">
        <v>-41401294747</v>
      </c>
      <c r="G65" s="5">
        <v>-51816318072</v>
      </c>
      <c r="J65" s="5">
        <v>-141408282840</v>
      </c>
      <c r="K65" s="5">
        <v>-141174323476</v>
      </c>
      <c r="L65" s="5">
        <v>-94700125520</v>
      </c>
      <c r="M65" s="5">
        <v>-60117511080</v>
      </c>
      <c r="N65" s="5">
        <v>-7506569517</v>
      </c>
      <c r="O65" s="5">
        <v>-61068912250</v>
      </c>
      <c r="P65" s="5">
        <v>-47366663783</v>
      </c>
    </row>
    <row r="66" spans="2:16" ht="15.5" x14ac:dyDescent="0.35">
      <c r="C66" t="s">
        <v>87</v>
      </c>
      <c r="D66" s="5">
        <v>3662308723</v>
      </c>
      <c r="E66" s="5">
        <v>1222987267</v>
      </c>
      <c r="G66" s="5">
        <v>414610846</v>
      </c>
      <c r="J66" s="5">
        <v>-7934576910</v>
      </c>
      <c r="K66" s="5">
        <v>-2385585635</v>
      </c>
      <c r="L66" s="5">
        <v>-2795362148</v>
      </c>
      <c r="M66" s="5">
        <v>-2480470564</v>
      </c>
      <c r="N66" s="5">
        <v>-534703385</v>
      </c>
      <c r="O66" s="5">
        <v>2117525618</v>
      </c>
      <c r="P66" s="5">
        <v>3034931088</v>
      </c>
    </row>
    <row r="67" spans="2:16" ht="15.5" x14ac:dyDescent="0.35">
      <c r="C67" t="s">
        <v>88</v>
      </c>
      <c r="D67" s="5">
        <v>-38852439135</v>
      </c>
      <c r="E67" s="5">
        <v>-40178307480</v>
      </c>
      <c r="F67" s="5">
        <v>-48007853874</v>
      </c>
      <c r="G67" s="5">
        <v>-51401707226</v>
      </c>
      <c r="I67" s="5">
        <v>-166609994386</v>
      </c>
      <c r="J67" s="5">
        <v>-149342859750</v>
      </c>
      <c r="K67" s="5">
        <v>-143559909111</v>
      </c>
      <c r="L67" s="5">
        <v>-97495487668</v>
      </c>
      <c r="M67" s="5">
        <v>-62597981644</v>
      </c>
      <c r="N67" s="5">
        <v>-8041272902</v>
      </c>
      <c r="O67" s="5">
        <v>-58951386632</v>
      </c>
      <c r="P67" s="5">
        <v>-44331732695</v>
      </c>
    </row>
    <row r="68" spans="2:16" ht="15.5" x14ac:dyDescent="0.35">
      <c r="C68" t="s">
        <v>89</v>
      </c>
      <c r="D68" s="5">
        <v>140945434458</v>
      </c>
      <c r="E68" s="5">
        <v>147437665482</v>
      </c>
      <c r="F68" s="5">
        <v>236308412988</v>
      </c>
      <c r="G68" s="5">
        <v>182699788269</v>
      </c>
      <c r="I68" s="5">
        <v>664414130268</v>
      </c>
      <c r="J68" s="5">
        <v>593060650642</v>
      </c>
      <c r="K68" s="5">
        <v>625508684136</v>
      </c>
      <c r="L68" s="5">
        <v>396869834810</v>
      </c>
      <c r="M68" s="5">
        <v>305382393152</v>
      </c>
      <c r="N68" s="5">
        <v>7944823701</v>
      </c>
      <c r="O68" s="5">
        <v>174289023190</v>
      </c>
      <c r="P68" s="5">
        <v>124127599496</v>
      </c>
    </row>
    <row r="69" spans="2:16" ht="15.5" x14ac:dyDescent="0.35">
      <c r="C69" t="s">
        <v>90</v>
      </c>
      <c r="F69" s="5">
        <v>-1592457184</v>
      </c>
      <c r="I69" s="5">
        <v>-1592457184</v>
      </c>
      <c r="J69" s="5">
        <v>16772882028</v>
      </c>
      <c r="K69" s="5">
        <v>-188052263</v>
      </c>
      <c r="L69" s="5">
        <v>-5249490967</v>
      </c>
      <c r="M69" s="5">
        <v>-2189569263</v>
      </c>
      <c r="N69" s="5">
        <v>-16312929909</v>
      </c>
      <c r="O69" s="5">
        <v>2153666828</v>
      </c>
      <c r="P69" s="5">
        <v>5867226796</v>
      </c>
    </row>
    <row r="70" spans="2:16" ht="15.5" x14ac:dyDescent="0.35">
      <c r="C70" t="s">
        <v>91</v>
      </c>
      <c r="D70" s="5">
        <v>140945434458</v>
      </c>
      <c r="E70" s="5">
        <v>147437665482</v>
      </c>
      <c r="F70" s="5">
        <v>234715955804</v>
      </c>
      <c r="G70" s="5">
        <v>182699788269</v>
      </c>
      <c r="I70" s="5">
        <v>662821673084</v>
      </c>
      <c r="J70" s="5">
        <v>609833532670</v>
      </c>
      <c r="K70" s="5">
        <v>625320631873</v>
      </c>
      <c r="L70" s="5">
        <v>391620343843</v>
      </c>
      <c r="M70" s="5">
        <v>303192823889</v>
      </c>
      <c r="N70" s="5">
        <v>-8368106208</v>
      </c>
      <c r="O70" s="5">
        <v>176442690018</v>
      </c>
      <c r="P70" s="5">
        <v>129994826292</v>
      </c>
    </row>
    <row r="71" spans="2:16" ht="15.5" x14ac:dyDescent="0.35">
      <c r="C71" t="s">
        <v>92</v>
      </c>
      <c r="D71" s="5">
        <v>140945434458</v>
      </c>
      <c r="E71" s="5">
        <v>147437665482</v>
      </c>
      <c r="F71" s="5">
        <v>236308412988</v>
      </c>
      <c r="G71" s="5">
        <v>182699788269</v>
      </c>
      <c r="I71" s="5">
        <v>664414130268</v>
      </c>
      <c r="J71" s="5">
        <v>593060650642</v>
      </c>
      <c r="K71" s="5">
        <v>625508684136</v>
      </c>
      <c r="L71" s="5">
        <v>396869834810</v>
      </c>
      <c r="M71" s="5">
        <v>305382393152</v>
      </c>
      <c r="N71" s="5">
        <v>7944823701</v>
      </c>
      <c r="O71" s="5">
        <v>174289023190</v>
      </c>
      <c r="P71" s="5">
        <v>124127599496</v>
      </c>
    </row>
    <row r="72" spans="2:16" ht="15.5" x14ac:dyDescent="0.35">
      <c r="C72" t="s">
        <v>8</v>
      </c>
      <c r="D72" s="5">
        <v>138139501202</v>
      </c>
      <c r="E72" s="5">
        <v>144850407418</v>
      </c>
      <c r="F72" s="5">
        <v>231106896124</v>
      </c>
      <c r="G72" s="5">
        <v>179697564948</v>
      </c>
      <c r="I72" s="5">
        <v>650978444526</v>
      </c>
      <c r="J72" s="5">
        <v>595301307778</v>
      </c>
      <c r="K72" s="5">
        <v>611638484846</v>
      </c>
      <c r="L72" s="5">
        <v>389056341724</v>
      </c>
      <c r="M72" s="5">
        <v>298626623278</v>
      </c>
      <c r="N72" s="5">
        <v>4101413388</v>
      </c>
      <c r="O72" s="5">
        <v>176442690018</v>
      </c>
      <c r="P72" s="5">
        <v>129994826292</v>
      </c>
    </row>
    <row r="73" spans="2:16" ht="15.5" x14ac:dyDescent="0.35">
      <c r="C73" t="s">
        <v>94</v>
      </c>
      <c r="D73" s="5">
        <v>140945434458</v>
      </c>
      <c r="E73" s="5">
        <v>147437665482</v>
      </c>
      <c r="F73" s="5">
        <v>236308412988</v>
      </c>
      <c r="G73" s="5">
        <v>182699788269</v>
      </c>
      <c r="I73" s="5">
        <v>664414130268</v>
      </c>
      <c r="J73" s="5">
        <v>593060650642</v>
      </c>
      <c r="K73" s="5">
        <v>625508684136</v>
      </c>
      <c r="L73" s="5">
        <v>396869834810</v>
      </c>
      <c r="M73" s="5">
        <v>305382393152</v>
      </c>
      <c r="N73" s="5">
        <v>7944823701</v>
      </c>
      <c r="O73" s="5">
        <v>174289023190</v>
      </c>
      <c r="P73" s="5">
        <v>124127599496</v>
      </c>
    </row>
    <row r="74" spans="2:16" ht="15.5" x14ac:dyDescent="0.35">
      <c r="C74" t="s">
        <v>95</v>
      </c>
      <c r="D74" s="5">
        <v>140945434458</v>
      </c>
      <c r="E74" s="5">
        <v>147437665482</v>
      </c>
      <c r="F74" s="5">
        <v>234715955804</v>
      </c>
      <c r="G74" s="5">
        <v>182699788269</v>
      </c>
      <c r="I74" s="5">
        <v>662821673084</v>
      </c>
      <c r="J74" s="5">
        <v>609833532670</v>
      </c>
      <c r="K74" s="5">
        <v>625320631873</v>
      </c>
      <c r="L74" s="5">
        <v>391620343843</v>
      </c>
      <c r="M74" s="5">
        <v>303192823889</v>
      </c>
      <c r="N74" s="5">
        <v>-8368106208</v>
      </c>
      <c r="O74" s="5">
        <v>176442690018</v>
      </c>
      <c r="P74" s="5">
        <v>129994826292</v>
      </c>
    </row>
    <row r="75" spans="2:16" ht="15.5" x14ac:dyDescent="0.35">
      <c r="C75" t="s">
        <v>96</v>
      </c>
      <c r="D75" s="5">
        <v>140945434458</v>
      </c>
      <c r="E75" s="5">
        <v>147437665482</v>
      </c>
      <c r="F75" s="5">
        <v>234715955804</v>
      </c>
      <c r="G75" s="5">
        <v>182699788269</v>
      </c>
      <c r="I75" s="5">
        <v>662821673084</v>
      </c>
      <c r="J75" s="5">
        <v>609833532670</v>
      </c>
      <c r="K75" s="5">
        <v>625320631873</v>
      </c>
      <c r="L75" s="5">
        <v>391620343843</v>
      </c>
      <c r="M75" s="5">
        <v>303192823889</v>
      </c>
      <c r="N75" s="5">
        <v>-8368106208</v>
      </c>
      <c r="O75" s="5">
        <v>176442690018</v>
      </c>
      <c r="P75" s="5">
        <v>129994826292</v>
      </c>
    </row>
    <row r="77" spans="2:16" ht="15.5" x14ac:dyDescent="0.35">
      <c r="B77" t="s">
        <v>97</v>
      </c>
      <c r="C77" t="s">
        <v>98</v>
      </c>
    </row>
    <row r="78" spans="2:16" ht="15.5" x14ac:dyDescent="0.35">
      <c r="C78" t="s">
        <v>99</v>
      </c>
    </row>
    <row r="79" spans="2:16" ht="15.5" x14ac:dyDescent="0.35">
      <c r="C79" t="s">
        <v>20</v>
      </c>
      <c r="D79" s="5">
        <v>539468498050</v>
      </c>
      <c r="E79" s="5">
        <v>658065991448</v>
      </c>
      <c r="F79" s="5">
        <v>592275512729</v>
      </c>
      <c r="G79" s="5">
        <v>586183591034</v>
      </c>
      <c r="I79" s="5">
        <v>592275512729</v>
      </c>
      <c r="J79" s="5">
        <v>401760683051</v>
      </c>
      <c r="K79" s="5">
        <v>378549982434</v>
      </c>
      <c r="L79" s="5">
        <v>195135716984</v>
      </c>
      <c r="M79" s="5">
        <v>415255737745</v>
      </c>
      <c r="N79" s="5">
        <v>68567118264</v>
      </c>
      <c r="O79" s="5">
        <v>61091853464</v>
      </c>
      <c r="P79" s="5">
        <v>91298790133</v>
      </c>
    </row>
    <row r="80" spans="2:16" ht="15.5" x14ac:dyDescent="0.35">
      <c r="C80" t="s">
        <v>100</v>
      </c>
      <c r="D80" s="5">
        <v>794633236496</v>
      </c>
      <c r="E80" s="5">
        <v>731635264774</v>
      </c>
      <c r="F80" s="5">
        <v>752733235975</v>
      </c>
      <c r="G80" s="5">
        <v>822752527037</v>
      </c>
      <c r="I80" s="5">
        <v>752733235975</v>
      </c>
      <c r="J80" s="5">
        <v>774310703851</v>
      </c>
      <c r="K80" s="5">
        <v>622416381688</v>
      </c>
      <c r="L80" s="5">
        <v>631054170408</v>
      </c>
      <c r="M80" s="5">
        <v>479189460257</v>
      </c>
      <c r="N80" s="5">
        <v>225301457857</v>
      </c>
      <c r="O80" s="5">
        <v>332976424413</v>
      </c>
      <c r="P80" s="5">
        <v>301916489905</v>
      </c>
    </row>
    <row r="81" spans="3:16" ht="15.5" x14ac:dyDescent="0.35">
      <c r="C81" t="s">
        <v>249</v>
      </c>
      <c r="D81" s="5">
        <v>1806796000</v>
      </c>
      <c r="E81" s="5">
        <v>1906531000</v>
      </c>
      <c r="F81" s="5">
        <v>1756547000</v>
      </c>
      <c r="G81" s="5">
        <v>1756547000</v>
      </c>
      <c r="I81" s="5">
        <v>1756547000</v>
      </c>
      <c r="J81" s="5">
        <v>454116000</v>
      </c>
      <c r="K81" s="5">
        <v>454116000</v>
      </c>
      <c r="L81" s="5">
        <v>632876000</v>
      </c>
      <c r="N81" s="5">
        <v>20620361466</v>
      </c>
    </row>
    <row r="82" spans="3:16" ht="15.5" x14ac:dyDescent="0.35">
      <c r="C82" t="s">
        <v>250</v>
      </c>
      <c r="D82" s="5">
        <v>39279512077</v>
      </c>
      <c r="E82" s="5">
        <v>60877031196</v>
      </c>
      <c r="F82" s="5">
        <v>36220234002</v>
      </c>
      <c r="G82" s="5">
        <v>58989511969</v>
      </c>
      <c r="I82" s="5">
        <v>36220234002</v>
      </c>
      <c r="J82" s="5">
        <v>54529059855</v>
      </c>
      <c r="K82" s="5">
        <v>58285391379</v>
      </c>
      <c r="L82" s="5">
        <v>49108650335</v>
      </c>
      <c r="M82" s="5">
        <v>104520433673</v>
      </c>
      <c r="N82" s="5">
        <v>19406302757</v>
      </c>
      <c r="O82" s="5">
        <v>79456839672</v>
      </c>
      <c r="P82" s="5">
        <v>9093969288</v>
      </c>
    </row>
    <row r="83" spans="3:16" ht="15.5" x14ac:dyDescent="0.35">
      <c r="C83" t="s">
        <v>251</v>
      </c>
      <c r="D83" s="5">
        <v>794633236496</v>
      </c>
      <c r="E83" s="5">
        <v>731635264774</v>
      </c>
      <c r="F83" s="5">
        <v>752733235975</v>
      </c>
      <c r="G83" s="5">
        <v>822752527037</v>
      </c>
      <c r="I83" s="5">
        <v>752733235975</v>
      </c>
      <c r="J83" s="5">
        <v>774310703851</v>
      </c>
      <c r="K83" s="5">
        <v>622416381688</v>
      </c>
      <c r="L83" s="5">
        <v>631054170408</v>
      </c>
      <c r="M83" s="5">
        <v>479189460257</v>
      </c>
      <c r="N83" s="5">
        <v>225301457857</v>
      </c>
      <c r="O83" s="5">
        <v>332976424413</v>
      </c>
      <c r="P83" s="5">
        <v>301916489905</v>
      </c>
    </row>
    <row r="84" spans="3:16" ht="15.5" x14ac:dyDescent="0.35">
      <c r="C84" t="s">
        <v>102</v>
      </c>
      <c r="D84" s="5">
        <v>17806839517</v>
      </c>
      <c r="E84" s="5">
        <v>34292473025</v>
      </c>
      <c r="F84" s="5">
        <v>11420722938</v>
      </c>
      <c r="G84" s="5">
        <v>16948553138</v>
      </c>
      <c r="I84" s="5">
        <v>11420722938</v>
      </c>
      <c r="J84" s="5">
        <v>14412314189</v>
      </c>
      <c r="K84" s="5">
        <v>2306823861</v>
      </c>
      <c r="L84" s="5">
        <v>4648162031</v>
      </c>
      <c r="M84" s="5">
        <v>20125576926</v>
      </c>
      <c r="N84" s="5">
        <v>551052405</v>
      </c>
      <c r="O84" s="5">
        <v>23329258</v>
      </c>
      <c r="P84" s="5">
        <v>285350687</v>
      </c>
    </row>
    <row r="85" spans="3:16" ht="15.5" x14ac:dyDescent="0.35">
      <c r="C85" t="s">
        <v>252</v>
      </c>
      <c r="D85" s="5">
        <v>17806839517</v>
      </c>
      <c r="E85" s="5">
        <v>34292473025</v>
      </c>
      <c r="F85" s="5">
        <v>11420722938</v>
      </c>
      <c r="G85" s="5">
        <v>16948553138</v>
      </c>
      <c r="I85" s="5">
        <v>11420722938</v>
      </c>
      <c r="J85" s="5">
        <v>14412314189</v>
      </c>
      <c r="K85" s="5">
        <v>2306823861</v>
      </c>
      <c r="L85" s="5">
        <v>4648162031</v>
      </c>
      <c r="M85" s="5">
        <v>20125576926</v>
      </c>
      <c r="N85" s="5">
        <v>551052405</v>
      </c>
      <c r="O85" s="5">
        <v>23329258</v>
      </c>
      <c r="P85" s="5">
        <v>285350687</v>
      </c>
    </row>
    <row r="86" spans="3:16" ht="15.5" x14ac:dyDescent="0.35">
      <c r="C86" t="s">
        <v>650</v>
      </c>
      <c r="M86" s="5">
        <v>20054660181</v>
      </c>
    </row>
    <row r="87" spans="3:16" ht="15.5" x14ac:dyDescent="0.35">
      <c r="C87" t="s">
        <v>103</v>
      </c>
      <c r="D87" s="5">
        <v>653049312168</v>
      </c>
      <c r="E87" s="5">
        <v>554747916270</v>
      </c>
      <c r="F87" s="5">
        <v>524580310093</v>
      </c>
      <c r="G87" s="5">
        <v>488716152944</v>
      </c>
      <c r="I87" s="5">
        <v>524580310093</v>
      </c>
      <c r="J87" s="5">
        <v>470720446295</v>
      </c>
      <c r="K87" s="5">
        <v>416441309541</v>
      </c>
      <c r="L87" s="5">
        <v>431715862274</v>
      </c>
      <c r="M87" s="5">
        <v>320930270086</v>
      </c>
      <c r="N87" s="5">
        <v>184260348285</v>
      </c>
      <c r="O87" s="5">
        <v>174732913017</v>
      </c>
      <c r="P87" s="5">
        <v>194722009796</v>
      </c>
    </row>
    <row r="88" spans="3:16" ht="15.5" x14ac:dyDescent="0.35">
      <c r="C88" t="s">
        <v>83</v>
      </c>
      <c r="D88" s="5">
        <v>-42049743102</v>
      </c>
      <c r="E88" s="5">
        <v>-42049743102</v>
      </c>
      <c r="F88" s="5">
        <v>-42049743102</v>
      </c>
      <c r="G88" s="5">
        <v>-42049743102</v>
      </c>
      <c r="I88" s="5">
        <v>-42049743102</v>
      </c>
      <c r="J88" s="5">
        <v>-42049743102</v>
      </c>
      <c r="K88" s="5">
        <v>-42062998767</v>
      </c>
      <c r="L88" s="5">
        <v>-42062998767</v>
      </c>
      <c r="M88" s="5">
        <v>-39491014559</v>
      </c>
      <c r="N88" s="5">
        <v>-14049122048</v>
      </c>
      <c r="O88" s="5">
        <v>-14049122048</v>
      </c>
      <c r="P88" s="5">
        <v>-6643207238</v>
      </c>
    </row>
    <row r="89" spans="3:16" ht="15.5" x14ac:dyDescent="0.35">
      <c r="C89" t="s">
        <v>104</v>
      </c>
      <c r="D89" s="5">
        <v>2190538418922</v>
      </c>
      <c r="E89" s="5">
        <v>2221099276476</v>
      </c>
      <c r="F89" s="5">
        <v>2035504953164</v>
      </c>
      <c r="G89" s="5">
        <v>2073763383797</v>
      </c>
      <c r="I89" s="5">
        <v>2035504953164</v>
      </c>
      <c r="J89" s="5">
        <v>1770873597435</v>
      </c>
      <c r="K89" s="5">
        <v>1505846168851</v>
      </c>
      <c r="L89" s="5">
        <v>1360592850156</v>
      </c>
      <c r="M89" s="5">
        <v>1346054078689</v>
      </c>
      <c r="N89" s="5">
        <v>668287610011</v>
      </c>
      <c r="O89" s="5">
        <v>659763540023</v>
      </c>
      <c r="P89" s="5">
        <v>658401027805</v>
      </c>
    </row>
    <row r="90" spans="3:16" ht="15.5" x14ac:dyDescent="0.35">
      <c r="C90" t="s">
        <v>105</v>
      </c>
    </row>
    <row r="91" spans="3:16" ht="15.5" x14ac:dyDescent="0.35">
      <c r="C91" t="s">
        <v>355</v>
      </c>
      <c r="D91" s="5">
        <v>234488280872</v>
      </c>
      <c r="E91" s="5">
        <v>223876068460</v>
      </c>
      <c r="F91" s="5">
        <v>231448174651</v>
      </c>
      <c r="G91" s="5">
        <v>223245835416</v>
      </c>
      <c r="I91" s="5">
        <v>231448174651</v>
      </c>
      <c r="J91" s="5">
        <v>204658262987</v>
      </c>
      <c r="K91" s="5">
        <v>168285555129</v>
      </c>
      <c r="L91" s="5">
        <v>133610290828</v>
      </c>
      <c r="M91" s="5">
        <v>93064737039</v>
      </c>
      <c r="N91" s="5">
        <v>89965463519</v>
      </c>
      <c r="O91" s="5">
        <v>58224865555</v>
      </c>
      <c r="P91" s="5">
        <v>41910882906</v>
      </c>
    </row>
    <row r="92" spans="3:16" ht="15.5" x14ac:dyDescent="0.35">
      <c r="C92" t="s">
        <v>107</v>
      </c>
      <c r="D92" s="5">
        <v>1891880115018</v>
      </c>
      <c r="E92" s="5">
        <v>1930622084622</v>
      </c>
      <c r="F92" s="5">
        <v>1904960235937</v>
      </c>
      <c r="G92" s="5">
        <v>1728734050522</v>
      </c>
      <c r="I92" s="5">
        <v>1904960235937</v>
      </c>
      <c r="J92" s="5">
        <v>1677046474568</v>
      </c>
      <c r="K92" s="5">
        <v>1511246343961</v>
      </c>
      <c r="L92" s="5">
        <v>937468756482</v>
      </c>
      <c r="M92" s="5">
        <v>837848195573</v>
      </c>
      <c r="N92" s="5">
        <v>808504951344</v>
      </c>
      <c r="O92" s="5">
        <v>756492361609</v>
      </c>
      <c r="P92" s="5">
        <v>603650727041</v>
      </c>
    </row>
    <row r="93" spans="3:16" ht="15.5" x14ac:dyDescent="0.35">
      <c r="C93" t="s">
        <v>109</v>
      </c>
      <c r="D93" s="5">
        <v>25522780018</v>
      </c>
      <c r="E93" s="5">
        <v>23689597880</v>
      </c>
      <c r="F93" s="5">
        <v>23285601916</v>
      </c>
      <c r="G93" s="5">
        <v>21713362179</v>
      </c>
      <c r="I93" s="5">
        <v>23285601916</v>
      </c>
      <c r="J93" s="5">
        <v>20543136905</v>
      </c>
      <c r="K93" s="5">
        <v>25127724101</v>
      </c>
      <c r="L93" s="5">
        <v>11563992864</v>
      </c>
      <c r="M93" s="5">
        <v>12894146327</v>
      </c>
      <c r="N93" s="5">
        <v>14741629099</v>
      </c>
      <c r="O93" s="5">
        <v>13088268331</v>
      </c>
      <c r="P93" s="5">
        <v>11688631656</v>
      </c>
    </row>
    <row r="94" spans="3:16" ht="15.5" x14ac:dyDescent="0.35">
      <c r="C94" t="s">
        <v>110</v>
      </c>
      <c r="D94" s="5">
        <v>2236307797429</v>
      </c>
      <c r="E94" s="5">
        <v>2255575497546</v>
      </c>
      <c r="F94" s="5">
        <v>2251373769944</v>
      </c>
      <c r="G94" s="5">
        <v>2065029063005</v>
      </c>
      <c r="I94" s="5">
        <v>2251373769944</v>
      </c>
      <c r="J94" s="5">
        <v>2070615105743</v>
      </c>
      <c r="K94" s="5">
        <v>1879695392927</v>
      </c>
      <c r="L94" s="5">
        <v>1322400768086</v>
      </c>
      <c r="M94" s="5">
        <v>1190874054799</v>
      </c>
      <c r="N94" s="5">
        <v>950894328864</v>
      </c>
      <c r="O94" s="5">
        <v>855360561205</v>
      </c>
      <c r="P94" s="5">
        <v>684743382101</v>
      </c>
    </row>
    <row r="95" spans="3:16" ht="15.5" x14ac:dyDescent="0.35">
      <c r="C95" t="s">
        <v>111</v>
      </c>
      <c r="D95" s="5">
        <v>4426846216351</v>
      </c>
      <c r="E95" s="5">
        <v>4476674774022</v>
      </c>
      <c r="F95" s="5">
        <v>4286878723108</v>
      </c>
      <c r="G95" s="5">
        <v>4138792446802</v>
      </c>
      <c r="I95" s="5">
        <v>4286878723108</v>
      </c>
      <c r="J95" s="5">
        <v>3841488703178</v>
      </c>
      <c r="K95" s="5">
        <v>3385541561778</v>
      </c>
      <c r="L95" s="5">
        <v>2682993618242</v>
      </c>
      <c r="M95" s="5">
        <v>2536928133488</v>
      </c>
      <c r="N95" s="5">
        <v>1619181938875</v>
      </c>
      <c r="O95" s="5">
        <v>1515124101228</v>
      </c>
      <c r="P95" s="5">
        <v>1343144409906</v>
      </c>
    </row>
    <row r="96" spans="3:16" ht="15.5" x14ac:dyDescent="0.35">
      <c r="C96" t="s">
        <v>112</v>
      </c>
    </row>
    <row r="97" spans="3:16" ht="15.5" x14ac:dyDescent="0.35">
      <c r="C97" t="s">
        <v>113</v>
      </c>
    </row>
    <row r="98" spans="3:16" ht="15.5" x14ac:dyDescent="0.35">
      <c r="C98" t="s">
        <v>114</v>
      </c>
      <c r="D98" s="5">
        <v>1192427065509</v>
      </c>
      <c r="E98" s="5">
        <v>1152651120476</v>
      </c>
      <c r="F98" s="5">
        <v>1084625394410</v>
      </c>
      <c r="G98" s="5">
        <v>1141049970837</v>
      </c>
      <c r="I98" s="5">
        <v>1084625394410</v>
      </c>
      <c r="J98" s="5">
        <v>999790055013</v>
      </c>
      <c r="K98" s="5">
        <v>936752912950</v>
      </c>
      <c r="L98" s="5">
        <v>1055491419912</v>
      </c>
      <c r="M98" s="5">
        <v>1098095960354</v>
      </c>
      <c r="N98" s="5">
        <v>698227133008</v>
      </c>
      <c r="O98" s="5">
        <v>655221724532</v>
      </c>
      <c r="P98" s="5">
        <v>618652836375</v>
      </c>
    </row>
    <row r="99" spans="3:16" ht="15.5" x14ac:dyDescent="0.35">
      <c r="C99" t="s">
        <v>119</v>
      </c>
      <c r="D99" s="5">
        <v>83852200710</v>
      </c>
      <c r="E99" s="5">
        <v>125302014631</v>
      </c>
      <c r="F99" s="5">
        <v>104392088215</v>
      </c>
      <c r="G99" s="5">
        <v>112348998595</v>
      </c>
      <c r="I99" s="5">
        <v>104392088215</v>
      </c>
      <c r="J99" s="5">
        <v>101878544752</v>
      </c>
      <c r="K99" s="5">
        <v>124407755131</v>
      </c>
      <c r="L99" s="5">
        <v>189568160243</v>
      </c>
      <c r="M99" s="5">
        <v>200106552099</v>
      </c>
      <c r="N99" s="5">
        <v>153146977716</v>
      </c>
      <c r="O99" s="5">
        <v>138353810277</v>
      </c>
      <c r="P99" s="5">
        <v>151328549872</v>
      </c>
    </row>
    <row r="100" spans="3:16" ht="15.5" x14ac:dyDescent="0.35">
      <c r="C100" t="s">
        <v>115</v>
      </c>
    </row>
    <row r="101" spans="3:16" ht="15.5" x14ac:dyDescent="0.35">
      <c r="C101" t="s">
        <v>253</v>
      </c>
      <c r="D101" s="5">
        <v>687592550707</v>
      </c>
      <c r="E101" s="5">
        <v>668459233428</v>
      </c>
      <c r="F101" s="5">
        <v>651019340258</v>
      </c>
      <c r="G101" s="5">
        <v>656734055451</v>
      </c>
      <c r="I101" s="5">
        <v>651019340258</v>
      </c>
      <c r="J101" s="5">
        <v>592126439180</v>
      </c>
      <c r="K101" s="5">
        <v>525145202522</v>
      </c>
      <c r="L101" s="5">
        <v>511075969433</v>
      </c>
      <c r="M101" s="5">
        <v>464366263876</v>
      </c>
      <c r="N101" s="5">
        <v>273059131391</v>
      </c>
      <c r="O101" s="5">
        <v>289907437258</v>
      </c>
      <c r="P101" s="5">
        <v>295026725192</v>
      </c>
    </row>
    <row r="102" spans="3:16" ht="15.5" x14ac:dyDescent="0.35">
      <c r="C102" t="s">
        <v>118</v>
      </c>
    </row>
    <row r="103" spans="3:16" ht="15.5" x14ac:dyDescent="0.35">
      <c r="C103" t="s">
        <v>254</v>
      </c>
      <c r="D103" s="5">
        <v>41086308077</v>
      </c>
      <c r="E103" s="5">
        <v>62783562196</v>
      </c>
      <c r="F103" s="5">
        <v>37976781002</v>
      </c>
      <c r="G103" s="5">
        <v>60746058969</v>
      </c>
      <c r="I103" s="5">
        <v>37976781002</v>
      </c>
      <c r="J103" s="5">
        <v>54983175855</v>
      </c>
      <c r="K103" s="5">
        <v>58739507379</v>
      </c>
      <c r="L103" s="5">
        <v>49741526335</v>
      </c>
      <c r="M103" s="5">
        <v>104520433673</v>
      </c>
      <c r="N103" s="5">
        <v>40026664223</v>
      </c>
      <c r="O103" s="5">
        <v>79456839672</v>
      </c>
      <c r="P103" s="5">
        <v>9093969288</v>
      </c>
    </row>
    <row r="104" spans="3:16" ht="15.5" x14ac:dyDescent="0.35">
      <c r="C104" t="s">
        <v>116</v>
      </c>
      <c r="D104" s="5">
        <v>85333029893</v>
      </c>
      <c r="E104" s="5">
        <v>60843488742</v>
      </c>
      <c r="F104" s="5">
        <v>75110623540</v>
      </c>
      <c r="G104" s="5">
        <v>108440717967</v>
      </c>
      <c r="I104" s="5">
        <v>75110623540</v>
      </c>
      <c r="J104" s="5">
        <v>64834334466</v>
      </c>
      <c r="K104" s="5">
        <v>63254029498</v>
      </c>
      <c r="L104" s="5">
        <v>42765686260</v>
      </c>
      <c r="M104" s="5">
        <v>31169940337</v>
      </c>
      <c r="N104" s="5">
        <v>28871212934</v>
      </c>
      <c r="O104" s="5">
        <v>34419796945</v>
      </c>
      <c r="P104" s="5">
        <v>32609840290</v>
      </c>
    </row>
    <row r="105" spans="3:16" ht="15.5" x14ac:dyDescent="0.35">
      <c r="C105" t="s">
        <v>117</v>
      </c>
      <c r="D105" s="5">
        <v>36520012475</v>
      </c>
      <c r="E105" s="5">
        <v>55238546693</v>
      </c>
      <c r="F105" s="5">
        <v>60363321514</v>
      </c>
      <c r="G105" s="5">
        <v>40888486089</v>
      </c>
      <c r="I105" s="5">
        <v>60363321514</v>
      </c>
      <c r="J105" s="5">
        <v>36076375887</v>
      </c>
      <c r="K105" s="5">
        <v>61372239540</v>
      </c>
      <c r="L105" s="5">
        <v>57718251937</v>
      </c>
      <c r="M105" s="5">
        <v>58450199493</v>
      </c>
      <c r="N105" s="5">
        <v>10227406394</v>
      </c>
      <c r="O105" s="5">
        <v>24914678351</v>
      </c>
      <c r="P105" s="5">
        <v>32555874440</v>
      </c>
    </row>
    <row r="106" spans="3:16" ht="15.5" x14ac:dyDescent="0.35">
      <c r="C106" t="s">
        <v>607</v>
      </c>
      <c r="N106" s="5">
        <v>20000000000</v>
      </c>
      <c r="O106" s="5">
        <v>20000000000</v>
      </c>
      <c r="P106" s="5">
        <v>22666078908</v>
      </c>
    </row>
    <row r="107" spans="3:16" ht="15.5" x14ac:dyDescent="0.35">
      <c r="C107" t="s">
        <v>120</v>
      </c>
    </row>
    <row r="108" spans="3:16" ht="15.5" x14ac:dyDescent="0.35">
      <c r="C108" t="s">
        <v>313</v>
      </c>
      <c r="D108" s="5">
        <v>189113424551</v>
      </c>
      <c r="E108" s="5">
        <v>91783265220</v>
      </c>
      <c r="F108" s="5">
        <v>105607150517</v>
      </c>
      <c r="G108" s="5">
        <v>205494196875</v>
      </c>
      <c r="I108" s="5">
        <v>105607150517</v>
      </c>
      <c r="J108" s="5">
        <v>266089688950</v>
      </c>
      <c r="K108" s="5">
        <v>292202488399</v>
      </c>
      <c r="L108" s="5">
        <v>159394634511</v>
      </c>
      <c r="M108" s="5">
        <v>296578889312</v>
      </c>
      <c r="N108" s="5">
        <v>312481814221</v>
      </c>
      <c r="O108" s="5">
        <v>258648792437</v>
      </c>
      <c r="P108" s="5">
        <v>278907289498</v>
      </c>
    </row>
    <row r="109" spans="3:16" ht="15.5" x14ac:dyDescent="0.35">
      <c r="C109" t="s">
        <v>256</v>
      </c>
      <c r="F109" s="5">
        <v>11498550</v>
      </c>
      <c r="I109" s="5">
        <v>11498550</v>
      </c>
      <c r="O109" s="5">
        <v>81457748</v>
      </c>
      <c r="P109" s="5">
        <v>332303318</v>
      </c>
    </row>
    <row r="110" spans="3:16" ht="15.5" x14ac:dyDescent="0.35">
      <c r="C110" t="s">
        <v>121</v>
      </c>
      <c r="D110" s="5">
        <v>89499667587</v>
      </c>
      <c r="E110" s="5">
        <v>60061543838</v>
      </c>
      <c r="F110" s="5">
        <v>68673256240</v>
      </c>
      <c r="G110" s="5">
        <v>110704280408</v>
      </c>
      <c r="I110" s="5">
        <v>68673256240</v>
      </c>
      <c r="J110" s="5">
        <v>107246713166</v>
      </c>
      <c r="K110" s="5">
        <v>95260716591</v>
      </c>
      <c r="L110" s="5">
        <v>164363496349</v>
      </c>
      <c r="M110" s="5">
        <v>126432520140</v>
      </c>
      <c r="N110" s="5">
        <v>97576656241</v>
      </c>
      <c r="O110" s="5">
        <v>64733436461</v>
      </c>
      <c r="P110" s="5">
        <v>59991285554</v>
      </c>
    </row>
    <row r="111" spans="3:16" ht="15.5" x14ac:dyDescent="0.35">
      <c r="C111" t="s">
        <v>122</v>
      </c>
      <c r="D111" s="5">
        <v>352914297490</v>
      </c>
      <c r="E111" s="5">
        <v>254052474552</v>
      </c>
      <c r="F111" s="5">
        <v>266598215186</v>
      </c>
      <c r="G111" s="5">
        <v>316976375002</v>
      </c>
      <c r="I111" s="5">
        <v>266598215186</v>
      </c>
      <c r="J111" s="5">
        <v>373563725582</v>
      </c>
      <c r="K111" s="5">
        <v>418461316349</v>
      </c>
      <c r="L111" s="5">
        <v>225315839409</v>
      </c>
      <c r="M111" s="5">
        <v>356715255349</v>
      </c>
      <c r="N111" s="5">
        <v>388755726939</v>
      </c>
      <c r="O111" s="5">
        <v>319335191560</v>
      </c>
      <c r="P111" s="5">
        <v>332667765574</v>
      </c>
    </row>
    <row r="112" spans="3:16" ht="15.5" x14ac:dyDescent="0.35">
      <c r="C112" t="s">
        <v>123</v>
      </c>
      <c r="D112" s="5">
        <v>352914297490</v>
      </c>
      <c r="E112" s="5">
        <v>254052474552</v>
      </c>
      <c r="F112" s="5">
        <v>266598215186</v>
      </c>
      <c r="G112" s="5">
        <v>316976375002</v>
      </c>
      <c r="I112" s="5">
        <v>266598215186</v>
      </c>
      <c r="J112" s="5">
        <v>373563725582</v>
      </c>
      <c r="K112" s="5">
        <v>418461316349</v>
      </c>
      <c r="L112" s="5">
        <v>225315839409</v>
      </c>
      <c r="M112" s="5">
        <v>356715255349</v>
      </c>
      <c r="N112" s="5">
        <v>388755726939</v>
      </c>
      <c r="O112" s="5">
        <v>319335191560</v>
      </c>
      <c r="P112" s="5">
        <v>332667765574</v>
      </c>
    </row>
    <row r="113" spans="3:16" ht="15.5" x14ac:dyDescent="0.35">
      <c r="C113" t="s">
        <v>124</v>
      </c>
    </row>
    <row r="114" spans="3:16" ht="15.5" x14ac:dyDescent="0.35">
      <c r="C114" t="s">
        <v>125</v>
      </c>
      <c r="D114" s="5">
        <v>189113424551</v>
      </c>
      <c r="E114" s="5">
        <v>91783265220</v>
      </c>
      <c r="F114" s="5">
        <v>105618649067</v>
      </c>
      <c r="G114" s="5">
        <v>205494196875</v>
      </c>
      <c r="I114" s="5">
        <v>105618649067</v>
      </c>
      <c r="J114" s="5">
        <v>266089688950</v>
      </c>
      <c r="K114" s="5">
        <v>292202488399</v>
      </c>
      <c r="L114" s="5">
        <v>161427608207</v>
      </c>
      <c r="M114" s="5">
        <v>299087583326</v>
      </c>
      <c r="N114" s="5">
        <v>315407133310</v>
      </c>
      <c r="O114" s="5">
        <v>258730250185</v>
      </c>
      <c r="P114" s="5">
        <v>279511078272</v>
      </c>
    </row>
    <row r="115" spans="3:16" ht="15.5" x14ac:dyDescent="0.35">
      <c r="C115" t="s">
        <v>357</v>
      </c>
      <c r="D115" s="5">
        <v>9410635189</v>
      </c>
      <c r="E115" s="5">
        <v>11239761774</v>
      </c>
      <c r="F115" s="5">
        <v>12058753077</v>
      </c>
      <c r="G115" s="5">
        <v>12349286304</v>
      </c>
      <c r="I115" s="5">
        <v>12058753077</v>
      </c>
      <c r="J115" s="5">
        <v>12140989553</v>
      </c>
      <c r="K115" s="5">
        <v>4060186960</v>
      </c>
    </row>
    <row r="116" spans="3:16" ht="15.5" x14ac:dyDescent="0.35">
      <c r="C116" t="s">
        <v>126</v>
      </c>
      <c r="D116" s="5">
        <v>1545341362999</v>
      </c>
      <c r="E116" s="5">
        <v>1406703595028</v>
      </c>
      <c r="F116" s="5">
        <v>1351223609596</v>
      </c>
      <c r="G116" s="5">
        <v>1458026345839</v>
      </c>
      <c r="I116" s="5">
        <v>1351223609596</v>
      </c>
      <c r="J116" s="5">
        <v>1373353780595</v>
      </c>
      <c r="K116" s="5">
        <v>1355214229299</v>
      </c>
      <c r="L116" s="5">
        <v>1280807259321</v>
      </c>
      <c r="M116" s="5">
        <v>1454811215703</v>
      </c>
      <c r="N116" s="5">
        <v>1086982859947</v>
      </c>
      <c r="O116" s="5">
        <v>974556916092</v>
      </c>
      <c r="P116" s="5">
        <v>951320601949</v>
      </c>
    </row>
    <row r="117" spans="3:16" ht="15.5" x14ac:dyDescent="0.35">
      <c r="C117" t="s">
        <v>127</v>
      </c>
    </row>
    <row r="118" spans="3:16" ht="15.5" x14ac:dyDescent="0.35">
      <c r="C118" t="s">
        <v>128</v>
      </c>
      <c r="D118" s="5">
        <v>470588230000</v>
      </c>
      <c r="E118" s="5">
        <v>470588230000</v>
      </c>
      <c r="F118" s="5">
        <v>470588230000</v>
      </c>
      <c r="G118" s="5">
        <v>470588230000</v>
      </c>
      <c r="I118" s="5">
        <v>470588230000</v>
      </c>
      <c r="J118" s="5">
        <v>470588230000</v>
      </c>
      <c r="K118" s="5">
        <v>470588230000</v>
      </c>
      <c r="L118" s="5">
        <v>470588230000</v>
      </c>
      <c r="M118" s="5">
        <v>470588230000</v>
      </c>
      <c r="N118" s="5">
        <v>40000000000</v>
      </c>
      <c r="O118" s="5">
        <v>40000000000</v>
      </c>
      <c r="P118" s="5">
        <v>40000000000</v>
      </c>
    </row>
    <row r="119" spans="3:16" ht="15.5" x14ac:dyDescent="0.35">
      <c r="C119" t="s">
        <v>129</v>
      </c>
      <c r="D119" s="5">
        <v>338579284968</v>
      </c>
      <c r="E119" s="5">
        <v>338579284968</v>
      </c>
      <c r="F119" s="5">
        <v>338579284968</v>
      </c>
      <c r="G119" s="5">
        <v>338579284968</v>
      </c>
      <c r="I119" s="5">
        <v>338579284968</v>
      </c>
      <c r="J119" s="5">
        <v>338579284968</v>
      </c>
      <c r="K119" s="5">
        <v>338579284968</v>
      </c>
      <c r="L119" s="5">
        <v>338579284968</v>
      </c>
      <c r="M119" s="5">
        <v>338579284968</v>
      </c>
      <c r="N119" s="5">
        <v>67442500000</v>
      </c>
      <c r="O119" s="5">
        <v>67442500000</v>
      </c>
      <c r="P119" s="5">
        <v>67328000000</v>
      </c>
    </row>
    <row r="120" spans="3:16" ht="15.5" x14ac:dyDescent="0.35">
      <c r="C120" t="s">
        <v>130</v>
      </c>
      <c r="D120" s="5">
        <v>1962221196015</v>
      </c>
      <c r="E120" s="5">
        <v>2153493454913</v>
      </c>
      <c r="F120" s="5">
        <v>2008643047495</v>
      </c>
      <c r="G120" s="5">
        <v>1777536150471</v>
      </c>
      <c r="I120" s="5">
        <v>2008643047495</v>
      </c>
      <c r="J120" s="5">
        <v>1560017540969</v>
      </c>
      <c r="K120" s="5">
        <v>1136006738197</v>
      </c>
      <c r="L120" s="5">
        <v>622909428713</v>
      </c>
      <c r="M120" s="5">
        <v>304300145019</v>
      </c>
      <c r="N120" s="5">
        <v>415673521741</v>
      </c>
      <c r="O120" s="5">
        <v>411572108353</v>
      </c>
      <c r="P120" s="5">
        <v>258544430665</v>
      </c>
    </row>
    <row r="121" spans="3:16" ht="15.5" x14ac:dyDescent="0.35">
      <c r="C121" t="s">
        <v>257</v>
      </c>
      <c r="F121" s="5">
        <v>5000000000</v>
      </c>
      <c r="I121" s="5">
        <v>5000000000</v>
      </c>
      <c r="K121" s="5">
        <v>3000000000</v>
      </c>
    </row>
    <row r="122" spans="3:16" ht="15.5" x14ac:dyDescent="0.35">
      <c r="C122" t="s">
        <v>258</v>
      </c>
      <c r="D122" s="5">
        <v>1962221196015</v>
      </c>
      <c r="F122" s="5">
        <v>2003643047495</v>
      </c>
      <c r="I122" s="5">
        <v>2003643047495</v>
      </c>
      <c r="K122" s="5">
        <v>1133006738197</v>
      </c>
    </row>
    <row r="123" spans="3:16" ht="15.5" x14ac:dyDescent="0.35">
      <c r="C123" t="s">
        <v>259</v>
      </c>
      <c r="D123" s="5">
        <v>1962221196015</v>
      </c>
      <c r="E123" s="5">
        <v>2153493454913</v>
      </c>
      <c r="F123" s="5">
        <v>2008643047495</v>
      </c>
      <c r="G123" s="5">
        <v>1777536150471</v>
      </c>
      <c r="I123" s="5">
        <v>2008643047495</v>
      </c>
      <c r="J123" s="5">
        <v>1560017540969</v>
      </c>
      <c r="K123" s="5">
        <v>1136006738197</v>
      </c>
      <c r="L123" s="5">
        <v>622909428713</v>
      </c>
      <c r="M123" s="5">
        <v>304300145019</v>
      </c>
      <c r="N123" s="5">
        <v>415673521741</v>
      </c>
      <c r="O123" s="5">
        <v>411572108353</v>
      </c>
      <c r="P123" s="5">
        <v>258544430665</v>
      </c>
    </row>
    <row r="124" spans="3:16" ht="15.5" x14ac:dyDescent="0.35">
      <c r="C124" t="s">
        <v>131</v>
      </c>
      <c r="D124" s="5">
        <v>152165885471</v>
      </c>
      <c r="E124" s="5">
        <v>149359952215</v>
      </c>
      <c r="F124" s="5">
        <v>159894294151</v>
      </c>
      <c r="G124" s="5">
        <v>136112178626</v>
      </c>
      <c r="I124" s="5">
        <v>159894294151</v>
      </c>
      <c r="J124" s="5">
        <v>140999609748</v>
      </c>
      <c r="K124" s="5">
        <v>127216078081</v>
      </c>
      <c r="L124" s="5">
        <v>12172414007</v>
      </c>
      <c r="M124" s="5">
        <v>8140272357</v>
      </c>
      <c r="N124" s="5">
        <v>23132179235</v>
      </c>
      <c r="O124" s="5">
        <v>35601698831</v>
      </c>
      <c r="P124" s="5">
        <v>32594584530</v>
      </c>
    </row>
    <row r="125" spans="3:16" ht="15.5" x14ac:dyDescent="0.35">
      <c r="C125" t="s">
        <v>10</v>
      </c>
      <c r="D125" s="5">
        <v>2881504853352</v>
      </c>
      <c r="E125" s="5">
        <v>3069971178994</v>
      </c>
      <c r="F125" s="5">
        <v>2935655113512</v>
      </c>
      <c r="G125" s="5">
        <v>2680766100963</v>
      </c>
      <c r="I125" s="5">
        <v>2935655113512</v>
      </c>
      <c r="J125" s="5">
        <v>2468134922583</v>
      </c>
      <c r="K125" s="5">
        <v>2030327332479</v>
      </c>
      <c r="L125" s="5">
        <v>1402186358921</v>
      </c>
      <c r="M125" s="5">
        <v>1082116917785</v>
      </c>
      <c r="N125" s="5">
        <v>532199078928</v>
      </c>
      <c r="O125" s="5">
        <v>540567185136</v>
      </c>
      <c r="P125" s="5">
        <v>391823807957</v>
      </c>
    </row>
    <row r="126" spans="3:16" ht="15.5" x14ac:dyDescent="0.35">
      <c r="C126" t="s">
        <v>132</v>
      </c>
      <c r="D126" s="5">
        <v>4426846216351</v>
      </c>
      <c r="E126" s="5">
        <v>4476674774022</v>
      </c>
      <c r="F126" s="5">
        <v>4286878723108</v>
      </c>
      <c r="G126" s="5">
        <v>4138792446802</v>
      </c>
      <c r="I126" s="5">
        <v>4286878723108</v>
      </c>
      <c r="J126" s="5">
        <v>3841488703178</v>
      </c>
      <c r="K126" s="5">
        <v>3385541561778</v>
      </c>
      <c r="L126" s="5">
        <v>2682993618242</v>
      </c>
      <c r="M126" s="5">
        <v>2536928133488</v>
      </c>
      <c r="N126" s="5">
        <v>1619181938875</v>
      </c>
      <c r="O126" s="5">
        <v>1515124101228</v>
      </c>
      <c r="P126" s="5">
        <v>1343144409906</v>
      </c>
    </row>
    <row r="127" spans="3:16" ht="15.5" x14ac:dyDescent="0.35">
      <c r="C127" t="s">
        <v>133</v>
      </c>
      <c r="D127" s="5">
        <v>4705882300</v>
      </c>
      <c r="E127" s="5">
        <v>4705882300</v>
      </c>
      <c r="F127" s="5">
        <v>4705882300</v>
      </c>
      <c r="G127" s="5">
        <v>4705882300</v>
      </c>
      <c r="I127" s="5">
        <v>4705882300</v>
      </c>
      <c r="J127" s="5">
        <v>4705882300</v>
      </c>
      <c r="K127" s="5">
        <v>4705882300</v>
      </c>
      <c r="L127" s="5">
        <v>4705882300</v>
      </c>
      <c r="M127" s="5">
        <v>4705882300</v>
      </c>
      <c r="N127" s="5">
        <v>40000</v>
      </c>
      <c r="O127" s="5">
        <v>40000</v>
      </c>
      <c r="P127" s="5">
        <v>40000</v>
      </c>
    </row>
    <row r="129" spans="2:16" ht="15.5" x14ac:dyDescent="0.35">
      <c r="B129" t="s">
        <v>134</v>
      </c>
      <c r="C129" t="s">
        <v>135</v>
      </c>
      <c r="D129" s="5">
        <v>162237855163</v>
      </c>
      <c r="E129" s="5">
        <v>145944158227</v>
      </c>
      <c r="F129" s="5">
        <v>320306112608</v>
      </c>
      <c r="G129" s="5">
        <v>249087992662</v>
      </c>
      <c r="I129" s="5">
        <v>924029458371</v>
      </c>
      <c r="J129" s="5">
        <v>643294767089</v>
      </c>
      <c r="K129" s="5">
        <v>846782155572</v>
      </c>
      <c r="L129" s="5">
        <v>269006659931</v>
      </c>
      <c r="M129" s="5">
        <v>244323325972</v>
      </c>
      <c r="N129" s="5">
        <v>228424974454</v>
      </c>
      <c r="O129" s="5">
        <v>235743458005</v>
      </c>
      <c r="P129" s="5">
        <v>176047543982</v>
      </c>
    </row>
    <row r="130" spans="2:16" ht="15.5" x14ac:dyDescent="0.35">
      <c r="C130" t="s">
        <v>316</v>
      </c>
      <c r="D130" s="5">
        <v>1600343280513</v>
      </c>
      <c r="E130" s="5">
        <v>1591103995995</v>
      </c>
      <c r="F130" s="5">
        <v>1683193147610</v>
      </c>
      <c r="G130" s="5">
        <v>1524264939687</v>
      </c>
      <c r="I130" s="5">
        <v>6032648284106</v>
      </c>
      <c r="J130" s="5">
        <v>5397776595980</v>
      </c>
      <c r="K130" s="5">
        <v>5630137272810</v>
      </c>
      <c r="L130" s="5">
        <v>3725945107157</v>
      </c>
      <c r="M130" s="5">
        <v>2706262657925</v>
      </c>
      <c r="N130" s="5">
        <v>2054198261449</v>
      </c>
      <c r="O130" s="5">
        <v>2686387864946</v>
      </c>
      <c r="P130" s="5">
        <v>2392707631880</v>
      </c>
    </row>
    <row r="131" spans="2:16" ht="15.5" x14ac:dyDescent="0.35">
      <c r="C131" t="s">
        <v>317</v>
      </c>
      <c r="D131" s="5">
        <v>-1152933124352</v>
      </c>
      <c r="E131" s="5">
        <v>-1112251827534</v>
      </c>
      <c r="F131" s="5">
        <v>-1101077185015</v>
      </c>
      <c r="G131" s="5">
        <v>-1040700677693</v>
      </c>
      <c r="I131" s="5">
        <v>-4099862927086</v>
      </c>
      <c r="J131" s="5">
        <v>-3730479867936</v>
      </c>
      <c r="K131" s="5">
        <v>-3832772887417</v>
      </c>
      <c r="L131" s="5">
        <v>-2768534609044</v>
      </c>
      <c r="M131" s="5">
        <v>-1879006240876</v>
      </c>
      <c r="N131" s="5">
        <v>-1284795403133</v>
      </c>
      <c r="O131" s="5">
        <v>-2040946655640</v>
      </c>
      <c r="P131" s="5">
        <v>-1849214860432</v>
      </c>
    </row>
    <row r="132" spans="2:16" ht="15.5" x14ac:dyDescent="0.35">
      <c r="C132" t="s">
        <v>318</v>
      </c>
      <c r="D132" s="5">
        <v>-175771109269</v>
      </c>
      <c r="E132" s="5">
        <v>-276988877162</v>
      </c>
      <c r="F132" s="5">
        <v>-204718467777</v>
      </c>
      <c r="G132" s="5">
        <v>-160029156579</v>
      </c>
      <c r="I132" s="5">
        <v>-753372092755</v>
      </c>
      <c r="J132" s="5">
        <v>-728625784599</v>
      </c>
      <c r="K132" s="5">
        <v>-692513210278</v>
      </c>
      <c r="L132" s="5">
        <v>-502815539872</v>
      </c>
      <c r="M132" s="5">
        <v>-423844305143</v>
      </c>
      <c r="N132" s="5">
        <v>-389928123574</v>
      </c>
      <c r="O132" s="5">
        <v>-95288642068</v>
      </c>
      <c r="P132" s="5">
        <v>-116167290305</v>
      </c>
    </row>
    <row r="133" spans="2:16" ht="15.5" x14ac:dyDescent="0.35">
      <c r="C133" t="s">
        <v>322</v>
      </c>
      <c r="D133" s="5">
        <v>-49947632812</v>
      </c>
      <c r="E133" s="5">
        <v>-7905015241</v>
      </c>
      <c r="F133" s="5">
        <v>-14244217523</v>
      </c>
      <c r="G133" s="5">
        <v>-32322534203</v>
      </c>
      <c r="I133" s="5">
        <v>-74636294581</v>
      </c>
      <c r="J133" s="5">
        <v>-81177305502</v>
      </c>
      <c r="K133" s="5">
        <v>-83885693028</v>
      </c>
      <c r="L133" s="5">
        <v>-48048276453</v>
      </c>
      <c r="M133" s="5">
        <v>-72716599049</v>
      </c>
      <c r="N133" s="5">
        <v>-49813024400</v>
      </c>
      <c r="O133" s="5">
        <v>-187185603371</v>
      </c>
      <c r="P133" s="5">
        <v>-149038290545</v>
      </c>
    </row>
    <row r="134" spans="2:16" ht="15.5" x14ac:dyDescent="0.35">
      <c r="C134" t="s">
        <v>581</v>
      </c>
      <c r="D134" s="5">
        <v>4926962776</v>
      </c>
      <c r="E134" s="5">
        <v>5002514107</v>
      </c>
      <c r="F134" s="5">
        <v>6290455021</v>
      </c>
      <c r="G134" s="5">
        <v>4548123194</v>
      </c>
      <c r="I134" s="5">
        <v>19600931450</v>
      </c>
      <c r="J134" s="5">
        <v>11112756182</v>
      </c>
      <c r="K134" s="5">
        <v>7564873393</v>
      </c>
      <c r="L134" s="5">
        <v>4231768745</v>
      </c>
      <c r="M134" s="5">
        <v>1347552337</v>
      </c>
      <c r="N134" s="5">
        <v>2209496134</v>
      </c>
      <c r="O134" s="5">
        <v>1899558877</v>
      </c>
      <c r="P134" s="5">
        <v>1796369627</v>
      </c>
    </row>
    <row r="135" spans="2:16" ht="15.5" x14ac:dyDescent="0.35">
      <c r="C135" t="s">
        <v>320</v>
      </c>
      <c r="D135" s="5">
        <v>-5776357885</v>
      </c>
      <c r="E135" s="5">
        <v>-4858408692</v>
      </c>
      <c r="F135" s="5">
        <v>-7488800581</v>
      </c>
      <c r="G135" s="5">
        <v>-8062474957</v>
      </c>
      <c r="I135" s="5">
        <v>-32135649832</v>
      </c>
      <c r="J135" s="5">
        <v>-37675391640</v>
      </c>
      <c r="K135" s="5">
        <v>-40915996921</v>
      </c>
      <c r="L135" s="5">
        <v>-43123266184</v>
      </c>
      <c r="M135" s="5">
        <v>-53582859874</v>
      </c>
      <c r="N135" s="5">
        <v>-53652119153</v>
      </c>
      <c r="O135" s="5">
        <v>-48941729302</v>
      </c>
      <c r="P135" s="5">
        <v>-49000067882</v>
      </c>
    </row>
    <row r="136" spans="2:16" ht="15.5" x14ac:dyDescent="0.35">
      <c r="C136" t="s">
        <v>363</v>
      </c>
      <c r="D136" s="5">
        <v>-60368404612</v>
      </c>
      <c r="E136" s="5">
        <v>-45752766854</v>
      </c>
      <c r="F136" s="5">
        <v>-39628431798</v>
      </c>
      <c r="G136" s="5">
        <v>-35914249553</v>
      </c>
      <c r="I136" s="5">
        <v>-158262339967</v>
      </c>
      <c r="J136" s="5">
        <v>-176306837659</v>
      </c>
      <c r="K136" s="5">
        <v>-131136798714</v>
      </c>
      <c r="L136" s="5">
        <v>-104407771926</v>
      </c>
      <c r="M136" s="5">
        <v>-26534448215</v>
      </c>
      <c r="N136" s="5">
        <v>-40154296342</v>
      </c>
      <c r="O136" s="5">
        <v>-69808381940</v>
      </c>
      <c r="P136" s="5">
        <v>-50943370725</v>
      </c>
    </row>
    <row r="137" spans="2:16" ht="15.5" x14ac:dyDescent="0.35">
      <c r="C137" t="s">
        <v>957</v>
      </c>
      <c r="D137" s="5">
        <v>-2423300715</v>
      </c>
      <c r="E137" s="5">
        <v>-2405456392</v>
      </c>
      <c r="F137" s="5">
        <v>-2020387329</v>
      </c>
      <c r="G137" s="5">
        <v>-2695977234</v>
      </c>
      <c r="I137" s="5">
        <v>-9950452964</v>
      </c>
      <c r="J137" s="5">
        <v>-15079950960</v>
      </c>
      <c r="K137" s="5">
        <v>-10739951600</v>
      </c>
      <c r="L137" s="5">
        <v>-7864799847</v>
      </c>
      <c r="M137" s="5">
        <v>-9551987625</v>
      </c>
      <c r="N137" s="5">
        <v>-16525952910</v>
      </c>
      <c r="O137" s="5">
        <v>-12102135892</v>
      </c>
      <c r="P137" s="5">
        <v>-6048256980</v>
      </c>
    </row>
    <row r="138" spans="2:16" ht="15.5" x14ac:dyDescent="0.35">
      <c r="C138" t="s">
        <v>958</v>
      </c>
    </row>
    <row r="139" spans="2:16" ht="15.5" x14ac:dyDescent="0.35">
      <c r="C139" t="s">
        <v>959</v>
      </c>
      <c r="D139" s="5">
        <v>4187541519</v>
      </c>
      <c r="J139" s="5">
        <v>3750553223</v>
      </c>
      <c r="K139" s="5">
        <v>1044547327</v>
      </c>
      <c r="L139" s="5">
        <v>13624047355</v>
      </c>
      <c r="M139" s="5">
        <v>1949556492</v>
      </c>
      <c r="N139" s="5">
        <v>6886136383</v>
      </c>
      <c r="O139" s="5">
        <v>1729182395</v>
      </c>
      <c r="P139" s="5">
        <v>1955679344</v>
      </c>
    </row>
    <row r="140" spans="2:16" ht="15.5" x14ac:dyDescent="0.35">
      <c r="C140" t="s">
        <v>144</v>
      </c>
      <c r="D140" s="5">
        <v>-257214890941</v>
      </c>
      <c r="E140" s="5">
        <v>-1537169833</v>
      </c>
      <c r="F140" s="5">
        <v>-149788971118</v>
      </c>
      <c r="G140" s="5">
        <v>-25118190615</v>
      </c>
      <c r="I140" s="5">
        <v>-411930981008</v>
      </c>
      <c r="J140" s="5">
        <v>-216375206050</v>
      </c>
      <c r="K140" s="5">
        <v>-102547673868</v>
      </c>
      <c r="L140" s="5">
        <v>-186010817717</v>
      </c>
      <c r="M140" s="5">
        <v>329277618209</v>
      </c>
      <c r="N140" s="5">
        <v>99396627844</v>
      </c>
      <c r="O140" s="5">
        <v>-51868808523</v>
      </c>
      <c r="P140" s="5">
        <v>-42741539064</v>
      </c>
    </row>
    <row r="141" spans="2:16" ht="15.5" x14ac:dyDescent="0.35">
      <c r="C141" t="s">
        <v>145</v>
      </c>
      <c r="D141" s="5">
        <v>-23620457620</v>
      </c>
      <c r="E141" s="5">
        <v>-78616509675</v>
      </c>
      <c r="F141" s="5">
        <v>-164214381622</v>
      </c>
      <c r="G141" s="5">
        <v>-56819365490</v>
      </c>
      <c r="I141" s="5">
        <v>-321372809512</v>
      </c>
      <c r="J141" s="5">
        <v>-402836697551</v>
      </c>
      <c r="K141" s="5">
        <v>-560262858907</v>
      </c>
      <c r="L141" s="5">
        <v>-303391565229</v>
      </c>
      <c r="M141" s="5">
        <v>-226969989757</v>
      </c>
      <c r="N141" s="5">
        <v>-320346337498</v>
      </c>
      <c r="O141" s="5">
        <v>-214081586151</v>
      </c>
      <c r="P141" s="5">
        <v>-120917703007</v>
      </c>
    </row>
    <row r="142" spans="2:16" ht="15.5" x14ac:dyDescent="0.35">
      <c r="C142" t="s">
        <v>326</v>
      </c>
      <c r="D142" s="5">
        <v>348651123</v>
      </c>
      <c r="E142" s="5">
        <v>450213711</v>
      </c>
      <c r="F142" s="5">
        <v>3110071650</v>
      </c>
      <c r="G142" s="5">
        <v>551887956</v>
      </c>
      <c r="I142" s="5">
        <v>4335788436</v>
      </c>
      <c r="J142" s="5">
        <v>1429008312</v>
      </c>
      <c r="K142" s="5">
        <v>2579950779</v>
      </c>
      <c r="L142" s="5">
        <v>140090224643</v>
      </c>
      <c r="M142" s="5">
        <v>210562958015</v>
      </c>
      <c r="N142" s="5">
        <v>5522859373</v>
      </c>
      <c r="O142" s="5">
        <v>19497456492</v>
      </c>
      <c r="P142" s="5">
        <v>10803947686</v>
      </c>
    </row>
    <row r="143" spans="2:16" ht="15.5" x14ac:dyDescent="0.35">
      <c r="C143" t="s">
        <v>146</v>
      </c>
      <c r="D143" s="5">
        <v>-22073080209</v>
      </c>
      <c r="E143" s="5">
        <v>-66253323398</v>
      </c>
      <c r="F143" s="5">
        <v>-127918822055</v>
      </c>
      <c r="G143" s="5">
        <v>-70348713554</v>
      </c>
      <c r="I143" s="5">
        <v>-271215292164</v>
      </c>
      <c r="J143" s="5">
        <v>-258118959918</v>
      </c>
      <c r="K143" s="5">
        <v>-284939438489</v>
      </c>
      <c r="L143" s="5">
        <v>-261295636231</v>
      </c>
      <c r="M143" s="5">
        <v>-208868360998</v>
      </c>
      <c r="N143" s="5">
        <v>-170930905542</v>
      </c>
      <c r="O143" s="5">
        <v>-162741146807</v>
      </c>
      <c r="P143" s="5">
        <v>-109657253903</v>
      </c>
    </row>
    <row r="144" spans="2:16" ht="15.5" x14ac:dyDescent="0.35">
      <c r="C144" t="s">
        <v>323</v>
      </c>
      <c r="D144" s="5">
        <v>-21496028534</v>
      </c>
      <c r="E144" s="5">
        <v>-12813399988</v>
      </c>
      <c r="F144" s="5">
        <v>-8067908946</v>
      </c>
      <c r="G144" s="5">
        <v>12977460108</v>
      </c>
      <c r="I144" s="5">
        <v>-42755583513</v>
      </c>
      <c r="J144" s="5">
        <v>-165616241865</v>
      </c>
      <c r="K144" s="5">
        <v>-155643711806</v>
      </c>
      <c r="L144" s="5">
        <v>-164602634962</v>
      </c>
      <c r="M144" s="5">
        <v>-208664586774</v>
      </c>
      <c r="N144" s="5">
        <v>-148078291329</v>
      </c>
      <c r="O144" s="5">
        <v>-63327895837</v>
      </c>
      <c r="P144" s="5">
        <v>-15912800790</v>
      </c>
    </row>
    <row r="145" spans="3:16" ht="15.5" x14ac:dyDescent="0.35">
      <c r="C145" t="s">
        <v>960</v>
      </c>
      <c r="L145" s="5">
        <v>-45000000000</v>
      </c>
    </row>
    <row r="146" spans="3:16" ht="15.5" x14ac:dyDescent="0.35">
      <c r="C146" t="s">
        <v>587</v>
      </c>
      <c r="M146" s="5">
        <v>-20000000000</v>
      </c>
      <c r="N146" s="5">
        <v>-6860000000</v>
      </c>
      <c r="O146" s="5">
        <v>-7509999999</v>
      </c>
      <c r="P146" s="5">
        <v>-6151596000</v>
      </c>
    </row>
    <row r="147" spans="3:16" ht="15.5" x14ac:dyDescent="0.35">
      <c r="C147" t="s">
        <v>923</v>
      </c>
      <c r="L147" s="5">
        <v>21046481321</v>
      </c>
    </row>
    <row r="148" spans="3:16" ht="15.5" x14ac:dyDescent="0.35">
      <c r="C148" t="s">
        <v>401</v>
      </c>
    </row>
    <row r="149" spans="3:16" ht="15.5" x14ac:dyDescent="0.35">
      <c r="C149" t="s">
        <v>961</v>
      </c>
      <c r="D149" s="5">
        <v>19600000000</v>
      </c>
      <c r="I149" s="5">
        <v>19600000000</v>
      </c>
      <c r="J149" s="5">
        <v>11270000000</v>
      </c>
      <c r="K149" s="5">
        <v>6370000000</v>
      </c>
      <c r="L149" s="5">
        <v>6370000000</v>
      </c>
    </row>
    <row r="150" spans="3:16" ht="15.5" x14ac:dyDescent="0.35">
      <c r="C150" t="s">
        <v>836</v>
      </c>
      <c r="J150" s="5">
        <v>8199495920</v>
      </c>
    </row>
    <row r="151" spans="3:16" ht="15.5" x14ac:dyDescent="0.35">
      <c r="C151" t="s">
        <v>962</v>
      </c>
      <c r="F151" s="5">
        <v>-31337722271</v>
      </c>
      <c r="I151" s="5">
        <v>-31337722271</v>
      </c>
      <c r="K151" s="5">
        <v>-128629659391</v>
      </c>
    </row>
    <row r="152" spans="3:16" ht="15.5" x14ac:dyDescent="0.35">
      <c r="C152" t="s">
        <v>153</v>
      </c>
      <c r="D152" s="5">
        <v>-257214890941</v>
      </c>
      <c r="E152" s="5">
        <v>-1537169833</v>
      </c>
      <c r="F152" s="5">
        <v>-149788971118</v>
      </c>
      <c r="G152" s="5">
        <v>-25118190615</v>
      </c>
      <c r="I152" s="5">
        <v>-411930981008</v>
      </c>
      <c r="J152" s="5">
        <v>-216375206050</v>
      </c>
      <c r="K152" s="5">
        <v>-102547673868</v>
      </c>
      <c r="L152" s="5">
        <v>-186010817717</v>
      </c>
      <c r="M152" s="5">
        <v>329277618209</v>
      </c>
      <c r="N152" s="5">
        <v>99396627844</v>
      </c>
      <c r="O152" s="5">
        <v>-51868808523</v>
      </c>
      <c r="P152" s="5">
        <v>-42741539064</v>
      </c>
    </row>
    <row r="153" spans="3:16" ht="15.5" x14ac:dyDescent="0.35">
      <c r="C153" t="s">
        <v>370</v>
      </c>
      <c r="D153" s="5">
        <v>146500000000</v>
      </c>
      <c r="E153" s="5">
        <v>838698115</v>
      </c>
      <c r="G153" s="5">
        <v>9488368693</v>
      </c>
      <c r="I153" s="5">
        <v>24005801885</v>
      </c>
      <c r="J153" s="5">
        <v>88588968475</v>
      </c>
      <c r="K153" s="5">
        <v>252565561090</v>
      </c>
      <c r="L153" s="5">
        <v>25311212000</v>
      </c>
      <c r="M153" s="5">
        <v>110000000000</v>
      </c>
      <c r="N153" s="5">
        <v>129586055948</v>
      </c>
      <c r="O153" s="5">
        <v>47420135996</v>
      </c>
      <c r="P153" s="5">
        <v>42398422002</v>
      </c>
    </row>
    <row r="154" spans="3:16" ht="15.5" x14ac:dyDescent="0.35">
      <c r="C154" t="s">
        <v>371</v>
      </c>
      <c r="D154" s="5">
        <v>-19703173992</v>
      </c>
      <c r="E154" s="5">
        <v>-23257986491</v>
      </c>
      <c r="F154" s="5">
        <v>-142170118415</v>
      </c>
      <c r="G154" s="5">
        <v>-26102986488</v>
      </c>
      <c r="I154" s="5">
        <v>-223313845133</v>
      </c>
      <c r="J154" s="5">
        <v>-101048714835</v>
      </c>
      <c r="K154" s="5">
        <v>-187780113785</v>
      </c>
      <c r="L154" s="5">
        <v>-125437090388</v>
      </c>
      <c r="M154" s="5">
        <v>-97725807650</v>
      </c>
      <c r="N154" s="5">
        <v>-43949483808</v>
      </c>
      <c r="O154" s="5">
        <v>-61824310287</v>
      </c>
      <c r="P154" s="5">
        <v>-57388793496</v>
      </c>
    </row>
    <row r="155" spans="3:16" ht="15.5" x14ac:dyDescent="0.35">
      <c r="C155" t="s">
        <v>154</v>
      </c>
      <c r="D155" s="5">
        <v>-28542928</v>
      </c>
      <c r="E155" s="5">
        <v>-27807873</v>
      </c>
      <c r="F155" s="5">
        <v>127218604</v>
      </c>
      <c r="I155" s="5">
        <v>127218604</v>
      </c>
      <c r="J155" s="5">
        <v>-2032973696</v>
      </c>
      <c r="K155" s="5">
        <v>-3347698046</v>
      </c>
      <c r="L155" s="5">
        <v>-3387120522</v>
      </c>
      <c r="M155" s="5">
        <v>-1623498435</v>
      </c>
      <c r="N155" s="5">
        <v>-1033111735</v>
      </c>
      <c r="O155" s="5">
        <v>-1634502889</v>
      </c>
      <c r="P155" s="5">
        <v>-1322221522</v>
      </c>
    </row>
    <row r="156" spans="3:16" ht="15.5" x14ac:dyDescent="0.35">
      <c r="C156" t="s">
        <v>341</v>
      </c>
      <c r="M156" s="5">
        <v>341725014968</v>
      </c>
    </row>
    <row r="157" spans="3:16" ht="15.5" x14ac:dyDescent="0.35">
      <c r="C157" t="s">
        <v>487</v>
      </c>
      <c r="D157" s="5">
        <v>-329411760100</v>
      </c>
      <c r="F157" s="5">
        <v>900</v>
      </c>
      <c r="I157" s="5">
        <v>-202352938000</v>
      </c>
      <c r="J157" s="5">
        <v>-171290505006</v>
      </c>
      <c r="K157" s="5">
        <v>-98541175362</v>
      </c>
      <c r="L157" s="5">
        <v>-70447058030</v>
      </c>
      <c r="M157" s="5">
        <v>-50000000000</v>
      </c>
      <c r="O157" s="5">
        <v>-20303812840</v>
      </c>
      <c r="P157" s="5">
        <v>-13962941619</v>
      </c>
    </row>
    <row r="158" spans="3:16" ht="15.5" x14ac:dyDescent="0.35">
      <c r="C158" t="s">
        <v>963</v>
      </c>
      <c r="D158" s="5">
        <v>-13121600000</v>
      </c>
      <c r="I158" s="5">
        <v>-13121600000</v>
      </c>
      <c r="J158" s="5">
        <v>-8934933480</v>
      </c>
      <c r="K158" s="5">
        <v>-841200000</v>
      </c>
      <c r="L158" s="5">
        <v>-1236666667</v>
      </c>
    </row>
    <row r="159" spans="3:16" ht="15.5" x14ac:dyDescent="0.35">
      <c r="C159" t="s">
        <v>964</v>
      </c>
      <c r="M159" s="5">
        <v>-20000000000</v>
      </c>
      <c r="O159" s="5">
        <v>-2666078908</v>
      </c>
      <c r="P159" s="5">
        <v>1480651383</v>
      </c>
    </row>
    <row r="160" spans="3:16" ht="15.5" x14ac:dyDescent="0.35">
      <c r="C160" t="s">
        <v>965</v>
      </c>
      <c r="O160" s="5">
        <v>114500000</v>
      </c>
    </row>
    <row r="161" spans="2:16" ht="15.5" x14ac:dyDescent="0.35">
      <c r="C161" t="s">
        <v>380</v>
      </c>
      <c r="F161" s="5">
        <v>-210838173</v>
      </c>
      <c r="I161" s="5">
        <v>-210838173</v>
      </c>
      <c r="J161" s="5">
        <v>-872162871</v>
      </c>
      <c r="K161" s="5">
        <v>-557357347</v>
      </c>
      <c r="L161" s="5">
        <v>275702254</v>
      </c>
      <c r="M161" s="5">
        <v>57665057</v>
      </c>
    </row>
    <row r="162" spans="2:16" ht="15.5" x14ac:dyDescent="0.35">
      <c r="C162" t="s">
        <v>163</v>
      </c>
      <c r="D162" s="5">
        <v>-118597493398</v>
      </c>
      <c r="E162" s="5">
        <v>65790478719</v>
      </c>
      <c r="F162" s="5">
        <v>6091921695</v>
      </c>
      <c r="G162" s="5">
        <v>167150436557</v>
      </c>
      <c r="I162" s="5">
        <v>190514829678</v>
      </c>
      <c r="J162" s="5">
        <v>23210700617</v>
      </c>
      <c r="K162" s="5">
        <v>183414265450</v>
      </c>
      <c r="L162" s="5">
        <v>-220120020761</v>
      </c>
      <c r="M162" s="5">
        <v>346688619481</v>
      </c>
      <c r="N162" s="5">
        <v>7475264800</v>
      </c>
      <c r="O162" s="5">
        <v>-30206936669</v>
      </c>
      <c r="P162" s="5">
        <v>12388301911</v>
      </c>
    </row>
    <row r="163" spans="2:16" ht="15.5" x14ac:dyDescent="0.35">
      <c r="C163" t="s">
        <v>164</v>
      </c>
      <c r="E163" s="5">
        <v>592275512729</v>
      </c>
      <c r="I163" s="5">
        <v>401760683051</v>
      </c>
      <c r="J163" s="5">
        <v>378549982434</v>
      </c>
      <c r="K163" s="5">
        <v>195135716984</v>
      </c>
      <c r="L163" s="5">
        <v>415255737745</v>
      </c>
      <c r="M163" s="5">
        <v>68567118264</v>
      </c>
      <c r="N163" s="5">
        <v>61091853464</v>
      </c>
      <c r="O163" s="5">
        <v>91298790133</v>
      </c>
      <c r="P163" s="5">
        <v>78910488222</v>
      </c>
    </row>
    <row r="164" spans="2:16" ht="15.5" x14ac:dyDescent="0.35">
      <c r="C164" t="s">
        <v>166</v>
      </c>
      <c r="D164" s="5">
        <v>-118597493398</v>
      </c>
      <c r="E164" s="5">
        <v>658065991448</v>
      </c>
      <c r="F164" s="5">
        <v>6091921695</v>
      </c>
      <c r="G164" s="5">
        <v>167150436557</v>
      </c>
      <c r="I164" s="5">
        <v>592275512729</v>
      </c>
      <c r="J164" s="5">
        <v>401760683051</v>
      </c>
      <c r="K164" s="5">
        <v>378549982434</v>
      </c>
      <c r="L164" s="5">
        <v>195135716984</v>
      </c>
      <c r="M164" s="5">
        <v>415255737745</v>
      </c>
      <c r="N164" s="5">
        <v>68567118264</v>
      </c>
      <c r="O164" s="5">
        <v>61091853464</v>
      </c>
      <c r="P164" s="5">
        <v>91298790133</v>
      </c>
    </row>
    <row r="166" spans="2:16" ht="15.5" x14ac:dyDescent="0.35">
      <c r="B166" t="s">
        <v>167</v>
      </c>
      <c r="C166" t="s">
        <v>12</v>
      </c>
      <c r="D166" s="5">
        <v>4710000000</v>
      </c>
      <c r="E166" s="5">
        <v>4710000000</v>
      </c>
      <c r="F166" s="5">
        <v>4710000000</v>
      </c>
      <c r="G166" s="5">
        <v>4710000000</v>
      </c>
      <c r="I166" s="5">
        <v>4710000000</v>
      </c>
      <c r="J166" s="5">
        <v>4710000000</v>
      </c>
      <c r="K166" s="5">
        <v>4710000000</v>
      </c>
      <c r="L166" s="5">
        <v>4710000000</v>
      </c>
      <c r="M166" s="5">
        <v>4710000000</v>
      </c>
      <c r="N166" s="5">
        <v>0</v>
      </c>
      <c r="O166" s="5">
        <v>0</v>
      </c>
      <c r="P166" s="5">
        <v>0</v>
      </c>
    </row>
    <row r="167" spans="2:16" ht="15.5" x14ac:dyDescent="0.35">
      <c r="C167" t="s">
        <v>168</v>
      </c>
      <c r="D167" s="6">
        <v>29.35</v>
      </c>
      <c r="E167" s="6">
        <v>30.78</v>
      </c>
      <c r="F167" s="6">
        <v>49.45</v>
      </c>
      <c r="G167" s="6">
        <v>38.19</v>
      </c>
    </row>
    <row r="168" spans="2:16" ht="15.5" x14ac:dyDescent="0.35">
      <c r="C168" t="s">
        <v>169</v>
      </c>
      <c r="D168" s="6">
        <v>30.32</v>
      </c>
      <c r="E168" s="6">
        <v>31.51</v>
      </c>
      <c r="F168" s="6">
        <v>21.33</v>
      </c>
      <c r="G168" s="6">
        <v>26.32</v>
      </c>
    </row>
    <row r="169" spans="2:16" ht="15.5" x14ac:dyDescent="0.35">
      <c r="C169" t="s">
        <v>63</v>
      </c>
      <c r="D169" s="6">
        <v>2.6</v>
      </c>
      <c r="E169" s="6">
        <v>2.95</v>
      </c>
      <c r="F169" s="6">
        <v>3.21</v>
      </c>
      <c r="G169" s="6">
        <v>2.92</v>
      </c>
    </row>
    <row r="170" spans="2:16" ht="15.5" x14ac:dyDescent="0.35">
      <c r="C170" t="s">
        <v>170</v>
      </c>
      <c r="D170" s="5">
        <v>251210000000</v>
      </c>
      <c r="E170" s="5">
        <v>258050000000</v>
      </c>
      <c r="F170" s="5">
        <v>355410000000</v>
      </c>
      <c r="G170" s="5">
        <v>306950000000</v>
      </c>
    </row>
    <row r="171" spans="2:16" ht="15.5" x14ac:dyDescent="0.35">
      <c r="C171" t="s">
        <v>171</v>
      </c>
      <c r="D171" s="6">
        <v>3.1200000000000002E-2</v>
      </c>
      <c r="E171" s="6">
        <v>3.2400000000000005E-2</v>
      </c>
      <c r="F171" s="6">
        <v>5.4299999999999994E-2</v>
      </c>
      <c r="G171" s="6">
        <v>4.3400000000000001E-2</v>
      </c>
    </row>
    <row r="172" spans="2:16" ht="15.5" x14ac:dyDescent="0.35">
      <c r="C172" t="s">
        <v>172</v>
      </c>
      <c r="D172" s="6">
        <v>5.0599999999999999E-2</v>
      </c>
      <c r="E172" s="6">
        <v>4.9599999999999998E-2</v>
      </c>
      <c r="F172" s="6">
        <v>8.3800000000000013E-2</v>
      </c>
      <c r="G172" s="6">
        <v>7.0599999999999996E-2</v>
      </c>
    </row>
    <row r="173" spans="2:16" ht="15.5" x14ac:dyDescent="0.35">
      <c r="C173" t="s">
        <v>173</v>
      </c>
      <c r="D173" s="6">
        <v>5.5099999999999996E-2</v>
      </c>
      <c r="E173" s="6">
        <v>5.7500000000000002E-2</v>
      </c>
      <c r="F173" s="6">
        <v>9.2100000000000015E-2</v>
      </c>
      <c r="G173" s="6">
        <v>8.1500000000000003E-2</v>
      </c>
    </row>
    <row r="174" spans="2:16" ht="15.5" x14ac:dyDescent="0.35">
      <c r="C174" t="s">
        <v>174</v>
      </c>
      <c r="D174" s="6">
        <v>31.27</v>
      </c>
      <c r="E174" s="6">
        <v>38.590000000000003</v>
      </c>
      <c r="F174" s="6">
        <v>38.130000000000003</v>
      </c>
      <c r="G174" s="6">
        <v>29.47</v>
      </c>
    </row>
    <row r="175" spans="2:16" ht="15.5" x14ac:dyDescent="0.35">
      <c r="C175" t="s">
        <v>175</v>
      </c>
      <c r="D175" s="5">
        <v>2882000000000</v>
      </c>
      <c r="E175" s="5">
        <v>3070000000000</v>
      </c>
      <c r="F175" s="5">
        <v>2936000000000</v>
      </c>
      <c r="G175" s="5">
        <v>2681000000000</v>
      </c>
    </row>
    <row r="176" spans="2:16" ht="15.5" x14ac:dyDescent="0.35">
      <c r="C176" t="s">
        <v>176</v>
      </c>
      <c r="D176" s="6">
        <v>1.53</v>
      </c>
      <c r="E176" s="6">
        <v>1.56</v>
      </c>
      <c r="F176" s="6">
        <v>1.79</v>
      </c>
      <c r="G176" s="6">
        <v>1.86</v>
      </c>
    </row>
    <row r="177" spans="3:16" ht="15.5" x14ac:dyDescent="0.35">
      <c r="C177" t="s">
        <v>177</v>
      </c>
      <c r="D177" s="6">
        <v>579.98</v>
      </c>
      <c r="E177" s="6">
        <v>620.63</v>
      </c>
      <c r="F177" s="6">
        <v>589.85</v>
      </c>
      <c r="G177" s="6">
        <v>540.74</v>
      </c>
    </row>
    <row r="178" spans="3:16" ht="15.5" x14ac:dyDescent="0.35">
      <c r="C178" t="s">
        <v>178</v>
      </c>
      <c r="D178" s="6">
        <v>1.53</v>
      </c>
      <c r="E178" s="6">
        <v>1.56</v>
      </c>
      <c r="F178" s="6">
        <v>1.79</v>
      </c>
      <c r="G178" s="6">
        <v>1.86</v>
      </c>
    </row>
    <row r="179" spans="3:16" ht="15.5" x14ac:dyDescent="0.35">
      <c r="C179" t="s">
        <v>179</v>
      </c>
      <c r="D179" s="6">
        <v>579.98</v>
      </c>
      <c r="E179" s="6">
        <v>620.63</v>
      </c>
      <c r="F179" s="6">
        <v>589.85</v>
      </c>
      <c r="G179" s="6">
        <v>540.74</v>
      </c>
    </row>
    <row r="180" spans="3:16" ht="15.5" x14ac:dyDescent="0.35">
      <c r="C180" t="s">
        <v>180</v>
      </c>
      <c r="D180" s="5">
        <v>173000000000</v>
      </c>
      <c r="E180" s="5">
        <v>185000000000</v>
      </c>
      <c r="F180" s="5">
        <v>173000000000</v>
      </c>
      <c r="G180" s="5">
        <v>223000000000</v>
      </c>
    </row>
    <row r="181" spans="3:16" ht="15.5" x14ac:dyDescent="0.35">
      <c r="C181" t="s">
        <v>181</v>
      </c>
      <c r="D181" s="5">
        <v>189000000000</v>
      </c>
      <c r="E181" s="5">
        <v>92000000000</v>
      </c>
      <c r="F181" s="5">
        <v>106000000000</v>
      </c>
      <c r="G181" s="5">
        <v>205000000000</v>
      </c>
    </row>
    <row r="182" spans="3:16" ht="15.5" x14ac:dyDescent="0.35">
      <c r="C182" t="s">
        <v>182</v>
      </c>
      <c r="D182" s="5">
        <v>2729000000000</v>
      </c>
      <c r="E182" s="5">
        <v>2921000000000</v>
      </c>
      <c r="F182" s="5">
        <v>2776000000000</v>
      </c>
      <c r="G182" s="5">
        <v>2545000000000</v>
      </c>
    </row>
    <row r="183" spans="3:16" ht="15.5" x14ac:dyDescent="0.35">
      <c r="C183" t="s">
        <v>24</v>
      </c>
      <c r="D183" s="5">
        <v>362000000000</v>
      </c>
      <c r="E183" s="5">
        <v>277000000000</v>
      </c>
      <c r="F183" s="5">
        <v>279000000000</v>
      </c>
      <c r="G183" s="5">
        <v>429000000000</v>
      </c>
    </row>
    <row r="184" spans="3:16" ht="15.5" x14ac:dyDescent="0.35">
      <c r="C184" t="s">
        <v>21</v>
      </c>
      <c r="D184" s="5">
        <v>-177000000000</v>
      </c>
      <c r="E184" s="5">
        <v>-381000000000</v>
      </c>
      <c r="F184" s="5">
        <v>-314000000000</v>
      </c>
      <c r="G184" s="5">
        <v>-158000000000</v>
      </c>
    </row>
    <row r="185" spans="3:16" ht="15.5" x14ac:dyDescent="0.35">
      <c r="C185" t="s">
        <v>183</v>
      </c>
      <c r="D185" s="5">
        <v>998000000000</v>
      </c>
      <c r="E185" s="5">
        <v>1068000000000</v>
      </c>
      <c r="F185" s="5">
        <v>951000000000</v>
      </c>
      <c r="G185" s="5">
        <v>933000000000</v>
      </c>
    </row>
    <row r="186" spans="3:16" ht="15.5" x14ac:dyDescent="0.35">
      <c r="C186" t="s">
        <v>184</v>
      </c>
      <c r="D186" s="5">
        <v>162000000000</v>
      </c>
      <c r="E186" s="5">
        <v>146000000000</v>
      </c>
      <c r="F186" s="5">
        <v>320000000000</v>
      </c>
      <c r="G186" s="5">
        <v>249000000000</v>
      </c>
    </row>
    <row r="187" spans="3:16" ht="15.5" x14ac:dyDescent="0.35">
      <c r="C187" t="s">
        <v>185</v>
      </c>
      <c r="D187" s="5">
        <v>-44000000000</v>
      </c>
      <c r="E187" s="5">
        <v>-79000000000</v>
      </c>
      <c r="F187" s="5">
        <v>-136000000000</v>
      </c>
      <c r="G187" s="5">
        <v>-57000000000</v>
      </c>
    </row>
    <row r="188" spans="3:16" ht="15.5" x14ac:dyDescent="0.35">
      <c r="C188" t="s">
        <v>13</v>
      </c>
      <c r="D188" s="5">
        <v>119000000000</v>
      </c>
      <c r="E188" s="5">
        <v>67000000000</v>
      </c>
      <c r="F188" s="5">
        <v>184000000000</v>
      </c>
      <c r="G188" s="5">
        <v>192000000000</v>
      </c>
    </row>
    <row r="189" spans="3:16" ht="15.5" x14ac:dyDescent="0.35">
      <c r="C189" t="s">
        <v>16</v>
      </c>
      <c r="D189" s="6">
        <v>25.22</v>
      </c>
      <c r="E189" s="6">
        <v>14.21</v>
      </c>
      <c r="F189" s="6">
        <v>39.17</v>
      </c>
      <c r="G189" s="6">
        <v>40.74</v>
      </c>
    </row>
    <row r="190" spans="3:16" ht="15.5" x14ac:dyDescent="0.35">
      <c r="C190" t="s">
        <v>48</v>
      </c>
      <c r="I190" s="6">
        <v>138.66999999999999</v>
      </c>
      <c r="J190" s="6">
        <v>123.1</v>
      </c>
      <c r="K190" s="5">
        <v>130</v>
      </c>
      <c r="L190" s="6">
        <v>83.76</v>
      </c>
      <c r="M190" s="6">
        <v>63.99</v>
      </c>
      <c r="N190" s="6">
        <v>472648.99</v>
      </c>
      <c r="O190" s="6">
        <v>4357225.58</v>
      </c>
      <c r="P190" s="6">
        <v>3103189.99</v>
      </c>
    </row>
    <row r="191" spans="3:16" ht="15.5" x14ac:dyDescent="0.35">
      <c r="C191" t="s">
        <v>62</v>
      </c>
      <c r="I191" s="6">
        <v>7.61</v>
      </c>
      <c r="J191" s="6">
        <v>7.47</v>
      </c>
      <c r="K191" s="6">
        <v>10.92</v>
      </c>
      <c r="L191" s="6">
        <v>6.98</v>
      </c>
      <c r="M191" s="6">
        <v>7.97</v>
      </c>
      <c r="N191" s="5">
        <v>0</v>
      </c>
      <c r="O191" s="5">
        <v>0</v>
      </c>
      <c r="P191" s="5">
        <v>0</v>
      </c>
    </row>
    <row r="192" spans="3:16" ht="15.5" x14ac:dyDescent="0.35">
      <c r="C192" t="s">
        <v>65</v>
      </c>
      <c r="I192" s="6">
        <v>0.84</v>
      </c>
      <c r="J192" s="6">
        <v>0.79</v>
      </c>
      <c r="K192" s="6">
        <v>1.21</v>
      </c>
      <c r="L192" s="6">
        <v>0.7</v>
      </c>
      <c r="M192" s="6">
        <v>0.82</v>
      </c>
      <c r="N192" s="5">
        <v>0</v>
      </c>
      <c r="O192" s="5">
        <v>0</v>
      </c>
      <c r="P192" s="5">
        <v>0</v>
      </c>
    </row>
    <row r="193" spans="3:16" ht="15.5" x14ac:dyDescent="0.35">
      <c r="C193" t="s">
        <v>186</v>
      </c>
      <c r="I193" s="5">
        <v>1124420000000</v>
      </c>
      <c r="J193" s="5">
        <v>1014850000000</v>
      </c>
      <c r="K193" s="5">
        <v>987430000000</v>
      </c>
      <c r="L193" s="5">
        <v>660710000000</v>
      </c>
      <c r="M193" s="5">
        <v>533890000000</v>
      </c>
      <c r="N193" s="5">
        <v>176140000000</v>
      </c>
      <c r="O193" s="5">
        <v>380270000000</v>
      </c>
      <c r="P193" s="5">
        <v>313180000000</v>
      </c>
    </row>
    <row r="194" spans="3:16" ht="15.5" x14ac:dyDescent="0.35">
      <c r="C194" t="s">
        <v>187</v>
      </c>
      <c r="I194" s="6">
        <v>0.1522</v>
      </c>
      <c r="J194" s="6">
        <v>0.15079999999999999</v>
      </c>
      <c r="K194" s="6">
        <v>0.1807</v>
      </c>
      <c r="L194" s="6">
        <v>0.1469</v>
      </c>
      <c r="M194" s="6">
        <v>0.11869999999999999</v>
      </c>
      <c r="N194" s="6">
        <v>1.1699999999999999E-2</v>
      </c>
      <c r="O194" s="6">
        <v>0.115</v>
      </c>
      <c r="P194" s="6">
        <v>9.2399999999999996E-2</v>
      </c>
    </row>
    <row r="195" spans="3:16" ht="15.5" x14ac:dyDescent="0.35">
      <c r="C195" t="s">
        <v>188</v>
      </c>
      <c r="I195" s="6">
        <v>0.2351</v>
      </c>
      <c r="J195" s="6">
        <v>0.24890000000000001</v>
      </c>
      <c r="K195" s="6">
        <v>0.32140000000000002</v>
      </c>
      <c r="L195" s="6">
        <v>0.28360000000000002</v>
      </c>
      <c r="M195" s="6">
        <v>0.28039999999999998</v>
      </c>
      <c r="N195" s="6">
        <v>3.7100000000000001E-2</v>
      </c>
      <c r="O195" s="6">
        <v>0.34520000000000001</v>
      </c>
      <c r="P195" s="6">
        <v>0.34549999999999997</v>
      </c>
    </row>
    <row r="196" spans="3:16" ht="15.5" x14ac:dyDescent="0.35">
      <c r="C196" t="s">
        <v>189</v>
      </c>
      <c r="I196" s="6">
        <v>0.27910000000000001</v>
      </c>
      <c r="J196" s="6">
        <v>0.29070000000000001</v>
      </c>
      <c r="K196" s="6">
        <v>0.39369999999999999</v>
      </c>
      <c r="L196" s="6">
        <v>0.3478</v>
      </c>
      <c r="M196" s="6">
        <v>0.35609999999999997</v>
      </c>
      <c r="N196" s="6">
        <v>7.5700000000000003E-2</v>
      </c>
      <c r="O196" s="6">
        <v>0.3538</v>
      </c>
      <c r="P196" s="6">
        <v>0.59530000000000005</v>
      </c>
    </row>
    <row r="197" spans="3:16" ht="15.5" x14ac:dyDescent="0.35">
      <c r="C197" t="s">
        <v>190</v>
      </c>
      <c r="I197" s="6">
        <v>26.25</v>
      </c>
      <c r="J197" s="6">
        <v>20.41</v>
      </c>
      <c r="K197" s="6">
        <v>19.61</v>
      </c>
      <c r="L197" s="6">
        <v>12.37</v>
      </c>
      <c r="M197" s="6">
        <v>7.84</v>
      </c>
      <c r="N197" s="6">
        <v>1.26</v>
      </c>
      <c r="O197" s="6">
        <v>5.73</v>
      </c>
      <c r="P197" s="6">
        <v>4.4000000000000004</v>
      </c>
    </row>
    <row r="198" spans="3:16" ht="15.5" x14ac:dyDescent="0.35">
      <c r="C198" t="s">
        <v>59</v>
      </c>
      <c r="I198" s="6">
        <v>1.79</v>
      </c>
      <c r="J198" s="6">
        <v>1.86</v>
      </c>
      <c r="K198" s="6">
        <v>3.51</v>
      </c>
      <c r="L198" s="6">
        <v>1.98</v>
      </c>
      <c r="M198" s="6">
        <v>2.23</v>
      </c>
      <c r="N198" s="5">
        <v>0</v>
      </c>
      <c r="O198" s="5">
        <v>0</v>
      </c>
      <c r="P198" s="5">
        <v>0</v>
      </c>
    </row>
    <row r="199" spans="3:16" ht="15.5" x14ac:dyDescent="0.35">
      <c r="C199" t="s">
        <v>56</v>
      </c>
      <c r="I199" s="6">
        <v>589.85</v>
      </c>
      <c r="J199" s="6">
        <v>494.52</v>
      </c>
      <c r="K199" s="6">
        <v>404.41</v>
      </c>
      <c r="L199" s="6">
        <v>295.38</v>
      </c>
      <c r="M199" s="6">
        <v>228.22</v>
      </c>
      <c r="N199" s="6">
        <v>12726672.49</v>
      </c>
      <c r="O199" s="6">
        <v>12624137.16</v>
      </c>
      <c r="P199" s="6">
        <v>8980730.5899999999</v>
      </c>
    </row>
    <row r="200" spans="3:16" ht="15.5" x14ac:dyDescent="0.35">
      <c r="C200" t="s">
        <v>191</v>
      </c>
      <c r="I200" s="6">
        <v>1.79</v>
      </c>
      <c r="J200" s="6">
        <v>1.86</v>
      </c>
      <c r="K200" s="6">
        <v>3.51</v>
      </c>
      <c r="L200" s="6">
        <v>1.98</v>
      </c>
      <c r="M200" s="6">
        <v>2.23</v>
      </c>
      <c r="N200" s="5">
        <v>0</v>
      </c>
      <c r="O200" s="5">
        <v>0</v>
      </c>
      <c r="P200" s="5">
        <v>0</v>
      </c>
    </row>
    <row r="201" spans="3:16" ht="15.5" x14ac:dyDescent="0.35">
      <c r="C201" t="s">
        <v>192</v>
      </c>
      <c r="I201" s="6">
        <v>589.85</v>
      </c>
      <c r="J201" s="6">
        <v>494.52</v>
      </c>
      <c r="K201" s="6">
        <v>404.41</v>
      </c>
      <c r="L201" s="6">
        <v>295.38</v>
      </c>
      <c r="M201" s="6">
        <v>228.22</v>
      </c>
      <c r="N201" s="6">
        <v>12726672.49</v>
      </c>
      <c r="O201" s="6">
        <v>12624137.16</v>
      </c>
      <c r="P201" s="6">
        <v>8980730.5899999999</v>
      </c>
    </row>
    <row r="202" spans="3:16" ht="15.5" x14ac:dyDescent="0.35">
      <c r="C202" t="s">
        <v>193</v>
      </c>
      <c r="I202" s="5">
        <v>173000000000</v>
      </c>
      <c r="J202" s="5">
        <v>209000000000</v>
      </c>
      <c r="K202" s="5">
        <v>218000000000</v>
      </c>
      <c r="L202" s="5">
        <v>351000000000</v>
      </c>
      <c r="M202" s="5">
        <v>324000000000</v>
      </c>
      <c r="N202" s="5">
        <v>249000000000</v>
      </c>
      <c r="O202" s="5">
        <v>203000000000</v>
      </c>
      <c r="P202" s="5">
        <v>210000000000</v>
      </c>
    </row>
    <row r="203" spans="3:16" ht="15.5" x14ac:dyDescent="0.35">
      <c r="C203" t="s">
        <v>194</v>
      </c>
      <c r="I203" s="5">
        <v>106000000000</v>
      </c>
      <c r="J203" s="5">
        <v>266000000000</v>
      </c>
      <c r="K203" s="5">
        <v>292000000000</v>
      </c>
      <c r="L203" s="5">
        <v>159000000000</v>
      </c>
      <c r="M203" s="5">
        <v>297000000000</v>
      </c>
      <c r="N203" s="5">
        <v>312000000000</v>
      </c>
      <c r="O203" s="5">
        <v>259000000000</v>
      </c>
      <c r="P203" s="5">
        <v>279000000000</v>
      </c>
    </row>
    <row r="204" spans="3:16" ht="15.5" x14ac:dyDescent="0.35">
      <c r="C204" t="s">
        <v>26</v>
      </c>
      <c r="I204" s="5">
        <v>279000000000</v>
      </c>
      <c r="J204" s="5">
        <v>475000000000</v>
      </c>
      <c r="K204" s="5">
        <v>510000000000</v>
      </c>
      <c r="L204" s="5">
        <v>510000000000</v>
      </c>
      <c r="M204" s="5">
        <v>621000000000</v>
      </c>
      <c r="N204" s="5">
        <v>562000000000</v>
      </c>
      <c r="O204" s="5">
        <v>462000000000</v>
      </c>
      <c r="P204" s="5">
        <v>489000000000</v>
      </c>
    </row>
    <row r="205" spans="3:16" ht="15.5" x14ac:dyDescent="0.35">
      <c r="C205" t="s">
        <v>23</v>
      </c>
      <c r="I205" s="5">
        <v>-314000000000</v>
      </c>
      <c r="J205" s="5">
        <v>73000000000</v>
      </c>
      <c r="K205" s="5">
        <v>131000000000</v>
      </c>
      <c r="L205" s="5">
        <v>315000000000</v>
      </c>
      <c r="M205" s="5">
        <v>206000000000</v>
      </c>
      <c r="N205" s="5">
        <v>493000000000</v>
      </c>
      <c r="O205" s="5">
        <v>400000000000</v>
      </c>
      <c r="P205" s="5">
        <v>398000000000</v>
      </c>
    </row>
    <row r="206" spans="3:16" ht="15.5" x14ac:dyDescent="0.35">
      <c r="C206" t="s">
        <v>195</v>
      </c>
      <c r="I206" s="5">
        <v>951000000000</v>
      </c>
      <c r="J206" s="5">
        <v>771000000000</v>
      </c>
      <c r="K206" s="5">
        <v>569000000000</v>
      </c>
      <c r="L206" s="5">
        <v>305000000000</v>
      </c>
      <c r="M206" s="5">
        <v>248000000000</v>
      </c>
      <c r="N206" s="5">
        <v>-30000000000</v>
      </c>
      <c r="O206" s="5">
        <v>5000000000</v>
      </c>
      <c r="P206" s="5">
        <v>40000000000</v>
      </c>
    </row>
    <row r="207" spans="3:16" ht="15.5" x14ac:dyDescent="0.35">
      <c r="C207" t="s">
        <v>196</v>
      </c>
      <c r="I207" s="5">
        <v>924000000000</v>
      </c>
      <c r="J207" s="5">
        <v>643000000000</v>
      </c>
      <c r="K207" s="5">
        <v>847000000000</v>
      </c>
      <c r="L207" s="5">
        <v>269000000000</v>
      </c>
      <c r="M207" s="5">
        <v>244000000000</v>
      </c>
      <c r="N207" s="5">
        <v>228000000000</v>
      </c>
      <c r="O207" s="5">
        <v>236000000000</v>
      </c>
      <c r="P207" s="5">
        <v>176000000000</v>
      </c>
    </row>
    <row r="208" spans="3:16" ht="15.5" x14ac:dyDescent="0.35">
      <c r="C208" t="s">
        <v>197</v>
      </c>
      <c r="I208" s="5">
        <v>-314000000000</v>
      </c>
      <c r="J208" s="5">
        <v>-424000000000</v>
      </c>
      <c r="K208" s="5">
        <v>-441000000000</v>
      </c>
      <c r="L208" s="5">
        <v>-426000000000</v>
      </c>
      <c r="M208" s="5">
        <v>-418000000000</v>
      </c>
      <c r="N208" s="5">
        <v>-319000000000</v>
      </c>
      <c r="O208" s="5">
        <v>-226000000000</v>
      </c>
      <c r="P208" s="5">
        <v>-126000000000</v>
      </c>
    </row>
    <row r="209" spans="2:16" ht="15.5" x14ac:dyDescent="0.35">
      <c r="C209" t="s">
        <v>15</v>
      </c>
      <c r="I209" s="5">
        <v>610000000000</v>
      </c>
      <c r="J209" s="5">
        <v>220000000000</v>
      </c>
      <c r="K209" s="5">
        <v>406000000000</v>
      </c>
      <c r="L209" s="5">
        <v>-157000000000</v>
      </c>
      <c r="M209" s="5">
        <v>-173000000000</v>
      </c>
      <c r="N209" s="5">
        <v>-91000000000</v>
      </c>
      <c r="O209" s="5">
        <v>10000000000</v>
      </c>
      <c r="P209" s="5">
        <v>50000000000</v>
      </c>
    </row>
    <row r="210" spans="2:16" ht="15.5" x14ac:dyDescent="0.35">
      <c r="C210" t="s">
        <v>17</v>
      </c>
      <c r="I210" s="6">
        <v>129.63999999999999</v>
      </c>
      <c r="J210" s="6">
        <v>46.66</v>
      </c>
      <c r="K210" s="6">
        <v>86.32</v>
      </c>
      <c r="L210" s="6">
        <v>-33.340000000000003</v>
      </c>
      <c r="M210" s="6">
        <v>-36.81</v>
      </c>
      <c r="N210" s="6">
        <v>-2264605.56</v>
      </c>
      <c r="O210" s="6">
        <v>241860.38</v>
      </c>
      <c r="P210" s="6">
        <v>1261937.23</v>
      </c>
    </row>
    <row r="212" spans="2:16" ht="15.5" x14ac:dyDescent="0.35">
      <c r="B212" t="s">
        <v>198</v>
      </c>
      <c r="C212" t="s">
        <v>199</v>
      </c>
      <c r="D212" s="5">
        <v>138000000000</v>
      </c>
      <c r="E212" s="5">
        <v>145000000000</v>
      </c>
      <c r="F212" s="5">
        <v>233000000000</v>
      </c>
      <c r="G212" s="5">
        <v>180000000000</v>
      </c>
      <c r="H212" s="5">
        <v>566000000000</v>
      </c>
      <c r="I212" s="5">
        <v>653000000000</v>
      </c>
      <c r="J212" s="5">
        <v>579000000000</v>
      </c>
      <c r="K212" s="5">
        <v>612000000000</v>
      </c>
      <c r="L212" s="5">
        <v>394000000000</v>
      </c>
      <c r="M212" s="5">
        <v>301000000000</v>
      </c>
      <c r="N212" s="5">
        <v>19000000000</v>
      </c>
      <c r="O212" s="5">
        <v>174000000000</v>
      </c>
      <c r="P212" s="5">
        <v>124000000000</v>
      </c>
    </row>
    <row r="213" spans="2:16" ht="15.5" x14ac:dyDescent="0.35">
      <c r="C213" t="s">
        <v>381</v>
      </c>
      <c r="H213" s="5">
        <v>70</v>
      </c>
      <c r="I213" s="5">
        <v>70</v>
      </c>
      <c r="J213" s="5">
        <v>43</v>
      </c>
      <c r="K213" s="6">
        <v>36.4</v>
      </c>
      <c r="L213" s="6">
        <v>20.94</v>
      </c>
      <c r="M213" s="6">
        <v>14.97</v>
      </c>
    </row>
    <row r="214" spans="2:16" ht="15.5" x14ac:dyDescent="0.35">
      <c r="C214" t="s">
        <v>67</v>
      </c>
      <c r="H214" s="6">
        <v>0.58200000000000007</v>
      </c>
      <c r="I214" s="6">
        <v>0.50479999999999992</v>
      </c>
      <c r="J214" s="6">
        <v>0.3493</v>
      </c>
      <c r="K214" s="6">
        <v>0.28000000000000003</v>
      </c>
      <c r="L214" s="6">
        <v>0.25</v>
      </c>
      <c r="M214" s="6">
        <v>0.2339</v>
      </c>
    </row>
    <row r="215" spans="2:16" ht="15.5" x14ac:dyDescent="0.35">
      <c r="C215" t="s">
        <v>382</v>
      </c>
      <c r="H215" s="6">
        <v>7.3700000000000002E-2</v>
      </c>
      <c r="I215" s="6">
        <v>6.6699999999999995E-2</v>
      </c>
      <c r="J215" s="6">
        <v>4.1299999999999996E-2</v>
      </c>
      <c r="K215" s="6">
        <v>3.9399999999999998E-2</v>
      </c>
      <c r="L215" s="6">
        <v>2.4900000000000002E-2</v>
      </c>
      <c r="M215" s="6">
        <v>2.52E-2</v>
      </c>
    </row>
    <row r="216" spans="2:16" ht="15.5" x14ac:dyDescent="0.35">
      <c r="C216" t="s">
        <v>47</v>
      </c>
      <c r="D216" s="6">
        <v>29.35</v>
      </c>
      <c r="E216" s="6">
        <v>30.78</v>
      </c>
      <c r="F216" s="6">
        <v>49.45</v>
      </c>
      <c r="G216" s="6">
        <v>38.19</v>
      </c>
      <c r="H216" s="6">
        <v>120.27</v>
      </c>
      <c r="I216" s="6">
        <v>138.66999999999999</v>
      </c>
      <c r="J216" s="6">
        <v>123.1</v>
      </c>
      <c r="K216" s="5">
        <v>130</v>
      </c>
      <c r="L216" s="6">
        <v>83.76</v>
      </c>
      <c r="M216" s="6">
        <v>63.99</v>
      </c>
      <c r="N216" s="6">
        <v>4.0199999999999996</v>
      </c>
      <c r="O216" s="6">
        <v>37.04</v>
      </c>
      <c r="P216" s="6">
        <v>26.38</v>
      </c>
    </row>
    <row r="217" spans="2:16" ht="15.5" x14ac:dyDescent="0.35">
      <c r="C217" t="s">
        <v>69</v>
      </c>
      <c r="H217" s="5">
        <v>70</v>
      </c>
      <c r="I217" s="5">
        <v>70</v>
      </c>
      <c r="J217" s="5">
        <v>43</v>
      </c>
      <c r="K217" s="6">
        <v>36.4</v>
      </c>
      <c r="L217" s="6">
        <v>20.94</v>
      </c>
      <c r="M217" s="6">
        <v>14.97</v>
      </c>
    </row>
    <row r="218" spans="2:16" ht="15.5" x14ac:dyDescent="0.35">
      <c r="C218" t="s">
        <v>383</v>
      </c>
      <c r="H218" s="6">
        <v>0.58200000000000007</v>
      </c>
      <c r="I218" s="6">
        <v>0.50479999999999992</v>
      </c>
      <c r="J218" s="6">
        <v>0.3493</v>
      </c>
      <c r="K218" s="6">
        <v>0.28000000000000003</v>
      </c>
      <c r="L218" s="6">
        <v>0.25</v>
      </c>
      <c r="M218" s="6">
        <v>0.2339</v>
      </c>
    </row>
    <row r="219" spans="2:16" ht="15.5" x14ac:dyDescent="0.35">
      <c r="C219" t="s">
        <v>384</v>
      </c>
      <c r="H219" s="6">
        <v>7.3700000000000002E-2</v>
      </c>
      <c r="I219" s="6">
        <v>6.6699999999999995E-2</v>
      </c>
      <c r="J219" s="6">
        <v>4.1299999999999996E-2</v>
      </c>
      <c r="K219" s="6">
        <v>3.9399999999999998E-2</v>
      </c>
      <c r="L219" s="6">
        <v>2.4900000000000002E-2</v>
      </c>
      <c r="M219" s="6">
        <v>2.52E-2</v>
      </c>
    </row>
    <row r="220" spans="2:16" ht="15.5" x14ac:dyDescent="0.35">
      <c r="C220" t="s">
        <v>200</v>
      </c>
      <c r="D220" s="5">
        <v>1610000000000</v>
      </c>
      <c r="E220" s="5">
        <v>1547000000000</v>
      </c>
      <c r="F220" s="5">
        <v>1547000000000</v>
      </c>
      <c r="G220" s="5">
        <v>1619000000000</v>
      </c>
      <c r="H220" s="5">
        <v>6314000000000</v>
      </c>
      <c r="I220" s="5">
        <v>5940000000000</v>
      </c>
      <c r="J220" s="5">
        <v>5508000000000</v>
      </c>
      <c r="K220" s="5">
        <v>5541000000000</v>
      </c>
      <c r="L220" s="5">
        <v>3905000000000</v>
      </c>
      <c r="M220" s="5">
        <v>2913000000000</v>
      </c>
      <c r="N220" s="5">
        <v>1875000000000</v>
      </c>
      <c r="O220" s="5">
        <v>2729000000000</v>
      </c>
      <c r="P220" s="5">
        <v>2452000000000</v>
      </c>
    </row>
    <row r="221" spans="2:16" ht="15.5" x14ac:dyDescent="0.35">
      <c r="C221" t="s">
        <v>385</v>
      </c>
      <c r="H221" s="5">
        <v>70</v>
      </c>
      <c r="I221" s="5">
        <v>70</v>
      </c>
      <c r="J221" s="5">
        <v>43</v>
      </c>
      <c r="K221" s="6">
        <v>36.4</v>
      </c>
      <c r="L221" s="6">
        <v>20.94</v>
      </c>
      <c r="M221" s="6">
        <v>14.97</v>
      </c>
    </row>
    <row r="222" spans="2:16" ht="15.5" x14ac:dyDescent="0.35">
      <c r="C222" t="s">
        <v>386</v>
      </c>
      <c r="H222" s="6">
        <v>0.58200000000000007</v>
      </c>
      <c r="I222" s="6">
        <v>0.50479999999999992</v>
      </c>
      <c r="J222" s="6">
        <v>0.3493</v>
      </c>
      <c r="K222" s="6">
        <v>0.28000000000000003</v>
      </c>
      <c r="L222" s="6">
        <v>0.25</v>
      </c>
      <c r="M222" s="6">
        <v>0.2339</v>
      </c>
    </row>
    <row r="223" spans="2:16" ht="15.5" x14ac:dyDescent="0.35">
      <c r="C223" t="s">
        <v>387</v>
      </c>
      <c r="H223" s="6">
        <v>7.3700000000000002E-2</v>
      </c>
      <c r="I223" s="6">
        <v>6.6699999999999995E-2</v>
      </c>
      <c r="J223" s="6">
        <v>4.1299999999999996E-2</v>
      </c>
      <c r="K223" s="6">
        <v>3.9399999999999998E-2</v>
      </c>
      <c r="L223" s="6">
        <v>2.4900000000000002E-2</v>
      </c>
      <c r="M223" s="6">
        <v>2.52E-2</v>
      </c>
    </row>
    <row r="224" spans="2:16" ht="15.5" x14ac:dyDescent="0.35">
      <c r="C224" t="s">
        <v>201</v>
      </c>
      <c r="I224" s="6">
        <v>7.9</v>
      </c>
    </row>
    <row r="225" spans="3:9" ht="15.5" x14ac:dyDescent="0.35">
      <c r="C225" t="s">
        <v>281</v>
      </c>
      <c r="I225" s="6">
        <v>6.43</v>
      </c>
    </row>
    <row r="226" spans="3:9" ht="15.5" x14ac:dyDescent="0.35">
      <c r="C226" t="s">
        <v>603</v>
      </c>
      <c r="I226" s="6">
        <v>5.55</v>
      </c>
    </row>
    <row r="227" spans="3:9" ht="15.5" x14ac:dyDescent="0.35">
      <c r="C227" t="s">
        <v>202</v>
      </c>
      <c r="I227" s="6">
        <v>6.95</v>
      </c>
    </row>
    <row r="228" spans="3:9" ht="15.5" x14ac:dyDescent="0.35">
      <c r="C228" t="s">
        <v>282</v>
      </c>
      <c r="I228" s="6">
        <v>0.15560000000000002</v>
      </c>
    </row>
    <row r="229" spans="3:9" ht="15.5" x14ac:dyDescent="0.35">
      <c r="C229" t="s">
        <v>283</v>
      </c>
      <c r="I229" s="6">
        <v>0.71</v>
      </c>
    </row>
    <row r="230" spans="3:9" ht="15.5" x14ac:dyDescent="0.35">
      <c r="C230" t="s">
        <v>203</v>
      </c>
      <c r="I230" s="6">
        <v>1.64</v>
      </c>
    </row>
    <row r="231" spans="3:9" ht="15.5" x14ac:dyDescent="0.35">
      <c r="C231" t="s">
        <v>284</v>
      </c>
      <c r="I231" s="6">
        <v>5.09</v>
      </c>
    </row>
    <row r="232" spans="3:9" ht="15.5" x14ac:dyDescent="0.35">
      <c r="C232" t="s">
        <v>285</v>
      </c>
      <c r="I232" s="6">
        <v>7.96</v>
      </c>
    </row>
    <row r="233" spans="3:9" ht="15.5" x14ac:dyDescent="0.35">
      <c r="C233" t="s">
        <v>286</v>
      </c>
      <c r="I233" s="6">
        <v>4.99</v>
      </c>
    </row>
    <row r="234" spans="3:9" ht="15.5" x14ac:dyDescent="0.35">
      <c r="C234" t="s">
        <v>287</v>
      </c>
      <c r="I234" s="6">
        <v>3.79</v>
      </c>
    </row>
    <row r="235" spans="3:9" ht="15.5" x14ac:dyDescent="0.35">
      <c r="C235" t="s">
        <v>288</v>
      </c>
      <c r="I235" s="6">
        <v>0.51</v>
      </c>
    </row>
    <row r="236" spans="3:9" ht="15.5" x14ac:dyDescent="0.35">
      <c r="C236" t="s">
        <v>289</v>
      </c>
      <c r="I236" s="6">
        <v>0.35</v>
      </c>
    </row>
    <row r="237" spans="3:9" ht="15.5" x14ac:dyDescent="0.35">
      <c r="C237" t="s">
        <v>805</v>
      </c>
      <c r="I237" s="6">
        <v>0.55000000000000004</v>
      </c>
    </row>
    <row r="238" spans="3:9" ht="15.5" x14ac:dyDescent="0.35">
      <c r="C238" t="s">
        <v>290</v>
      </c>
      <c r="I238" s="6">
        <v>147.77000000000001</v>
      </c>
    </row>
    <row r="239" spans="3:9" ht="15.5" x14ac:dyDescent="0.35">
      <c r="C239" t="s">
        <v>204</v>
      </c>
      <c r="I239" s="6">
        <v>120.27</v>
      </c>
    </row>
    <row r="240" spans="3:9" ht="15.5" x14ac:dyDescent="0.35">
      <c r="C240" t="s">
        <v>291</v>
      </c>
      <c r="I240" s="6">
        <v>1343.66</v>
      </c>
    </row>
    <row r="241" spans="3:9" ht="15.5" x14ac:dyDescent="0.35">
      <c r="C241" t="s">
        <v>205</v>
      </c>
      <c r="D241" s="6">
        <v>114.64</v>
      </c>
    </row>
    <row r="242" spans="3:9" ht="15.5" x14ac:dyDescent="0.35">
      <c r="C242" t="s">
        <v>206</v>
      </c>
      <c r="I242" s="6">
        <v>579.98</v>
      </c>
    </row>
    <row r="243" spans="3:9" ht="15.5" x14ac:dyDescent="0.35">
      <c r="C243" t="s">
        <v>292</v>
      </c>
      <c r="I243" s="6">
        <v>119.34</v>
      </c>
    </row>
    <row r="244" spans="3:9" ht="15.5" x14ac:dyDescent="0.35">
      <c r="C244" t="s">
        <v>207</v>
      </c>
      <c r="D244" s="6">
        <v>1.84</v>
      </c>
    </row>
    <row r="245" spans="3:9" ht="15.5" x14ac:dyDescent="0.35">
      <c r="C245" t="s">
        <v>208</v>
      </c>
      <c r="D245" s="6">
        <v>1.29</v>
      </c>
    </row>
    <row r="246" spans="3:9" ht="15.5" x14ac:dyDescent="0.35">
      <c r="C246" t="s">
        <v>293</v>
      </c>
      <c r="D246" s="6">
        <v>0.13</v>
      </c>
    </row>
    <row r="247" spans="3:9" ht="15.5" x14ac:dyDescent="0.35">
      <c r="C247" t="s">
        <v>294</v>
      </c>
      <c r="D247" s="6">
        <v>7.0000000000000007E-2</v>
      </c>
    </row>
    <row r="248" spans="3:9" ht="15.5" x14ac:dyDescent="0.35">
      <c r="C248" t="s">
        <v>209</v>
      </c>
      <c r="D248" s="6">
        <v>0.56999999999999995</v>
      </c>
    </row>
    <row r="249" spans="3:9" ht="15.5" x14ac:dyDescent="0.35">
      <c r="C249" t="s">
        <v>295</v>
      </c>
      <c r="D249" s="6">
        <v>0.08</v>
      </c>
    </row>
    <row r="250" spans="3:9" ht="15.5" x14ac:dyDescent="0.35">
      <c r="C250" t="s">
        <v>210</v>
      </c>
      <c r="D250" s="6">
        <v>1.62</v>
      </c>
    </row>
    <row r="251" spans="3:9" ht="15.5" x14ac:dyDescent="0.35">
      <c r="C251" t="s">
        <v>296</v>
      </c>
      <c r="I251" s="6">
        <v>34.04</v>
      </c>
    </row>
    <row r="252" spans="3:9" ht="15.5" x14ac:dyDescent="0.35">
      <c r="C252" t="s">
        <v>13</v>
      </c>
      <c r="D252" s="5">
        <v>119000000000</v>
      </c>
    </row>
    <row r="253" spans="3:9" ht="15.5" x14ac:dyDescent="0.35">
      <c r="C253" t="s">
        <v>211</v>
      </c>
      <c r="I253" s="6">
        <v>6.13</v>
      </c>
    </row>
    <row r="254" spans="3:9" ht="15.5" x14ac:dyDescent="0.35">
      <c r="C254" t="s">
        <v>212</v>
      </c>
      <c r="I254" s="6">
        <v>0.15710000000000002</v>
      </c>
    </row>
    <row r="255" spans="3:9" ht="15.5" x14ac:dyDescent="0.35">
      <c r="C255" t="s">
        <v>213</v>
      </c>
      <c r="I255" s="6">
        <v>0.25480000000000003</v>
      </c>
    </row>
    <row r="256" spans="3:9" ht="15.5" x14ac:dyDescent="0.35">
      <c r="C256" t="s">
        <v>214</v>
      </c>
      <c r="I256" s="6">
        <v>0.27179999999999999</v>
      </c>
    </row>
    <row r="257" spans="3:9" ht="15.5" x14ac:dyDescent="0.35">
      <c r="C257" t="s">
        <v>297</v>
      </c>
      <c r="I257" s="6">
        <v>0.21600000000000003</v>
      </c>
    </row>
    <row r="258" spans="3:9" ht="15.5" x14ac:dyDescent="0.35">
      <c r="C258" t="s">
        <v>215</v>
      </c>
      <c r="D258" s="6">
        <v>43.14</v>
      </c>
    </row>
    <row r="259" spans="3:9" ht="15.5" x14ac:dyDescent="0.35">
      <c r="C259" t="s">
        <v>216</v>
      </c>
      <c r="D259" s="6">
        <v>40.83</v>
      </c>
    </row>
    <row r="260" spans="3:9" ht="15.5" x14ac:dyDescent="0.35">
      <c r="C260" t="s">
        <v>217</v>
      </c>
      <c r="D260" s="6">
        <v>45.85</v>
      </c>
    </row>
    <row r="261" spans="3:9" ht="15.5" x14ac:dyDescent="0.35">
      <c r="C261" t="s">
        <v>218</v>
      </c>
      <c r="D261" s="6">
        <v>38.119999999999997</v>
      </c>
    </row>
    <row r="262" spans="3:9" ht="15.5" x14ac:dyDescent="0.35">
      <c r="C262" t="s">
        <v>219</v>
      </c>
      <c r="D262" s="6">
        <v>2.11</v>
      </c>
    </row>
    <row r="263" spans="3:9" ht="15.5" x14ac:dyDescent="0.35">
      <c r="C263" t="s">
        <v>298</v>
      </c>
      <c r="I263" s="6">
        <v>1.42</v>
      </c>
    </row>
    <row r="264" spans="3:9" ht="15.5" x14ac:dyDescent="0.35">
      <c r="C264" t="s">
        <v>299</v>
      </c>
      <c r="I264" s="6">
        <v>8.58</v>
      </c>
    </row>
    <row r="265" spans="3:9" ht="15.5" x14ac:dyDescent="0.35">
      <c r="C265" t="s">
        <v>43</v>
      </c>
      <c r="I265" s="5">
        <v>4471000000000</v>
      </c>
    </row>
    <row r="266" spans="3:9" ht="15.5" x14ac:dyDescent="0.35">
      <c r="C266" t="s">
        <v>220</v>
      </c>
      <c r="I266" s="5">
        <v>4446000000000</v>
      </c>
    </row>
    <row r="267" spans="3:9" ht="15.5" x14ac:dyDescent="0.35">
      <c r="C267" t="s">
        <v>221</v>
      </c>
      <c r="I267" s="5">
        <v>4710000000</v>
      </c>
    </row>
    <row r="268" spans="3:9" ht="15.5" x14ac:dyDescent="0.35">
      <c r="C268" t="s">
        <v>222</v>
      </c>
      <c r="I268" s="6">
        <v>0.18530000000000002</v>
      </c>
    </row>
    <row r="269" spans="3:9" ht="15.5" x14ac:dyDescent="0.35">
      <c r="C269" t="s">
        <v>223</v>
      </c>
      <c r="D269" s="6">
        <v>0.1641</v>
      </c>
    </row>
    <row r="270" spans="3:9" ht="15.5" x14ac:dyDescent="0.35">
      <c r="C270" t="s">
        <v>224</v>
      </c>
      <c r="D270" s="6">
        <v>0.11220000000000001</v>
      </c>
    </row>
    <row r="271" spans="3:9" ht="15.5" x14ac:dyDescent="0.35">
      <c r="C271" t="s">
        <v>225</v>
      </c>
      <c r="D271" s="6">
        <v>8.5800000000000001E-2</v>
      </c>
    </row>
    <row r="272" spans="3:9" ht="15.5" x14ac:dyDescent="0.35">
      <c r="C272" t="s">
        <v>226</v>
      </c>
      <c r="D272" s="6">
        <v>0.22640000000000002</v>
      </c>
    </row>
    <row r="273" spans="3:9" ht="15.5" x14ac:dyDescent="0.35">
      <c r="C273" t="s">
        <v>227</v>
      </c>
      <c r="D273" s="6">
        <v>0.32700000000000001</v>
      </c>
    </row>
    <row r="274" spans="3:9" ht="15.5" x14ac:dyDescent="0.35">
      <c r="C274" t="s">
        <v>228</v>
      </c>
      <c r="D274" s="6">
        <v>0.41749999999999998</v>
      </c>
    </row>
    <row r="275" spans="3:9" ht="15.5" x14ac:dyDescent="0.35">
      <c r="C275" t="s">
        <v>388</v>
      </c>
      <c r="I275" s="5">
        <v>70</v>
      </c>
    </row>
    <row r="276" spans="3:9" ht="15.5" x14ac:dyDescent="0.35">
      <c r="C276" t="s">
        <v>389</v>
      </c>
      <c r="I276" s="5">
        <v>70</v>
      </c>
    </row>
    <row r="277" spans="3:9" ht="15.5" x14ac:dyDescent="0.35">
      <c r="C277" t="s">
        <v>390</v>
      </c>
      <c r="I277" s="6">
        <v>0.58200000000000007</v>
      </c>
    </row>
    <row r="278" spans="3:9" ht="15.5" x14ac:dyDescent="0.35">
      <c r="C278" t="s">
        <v>391</v>
      </c>
      <c r="I278" s="6">
        <v>7.3700000000000002E-2</v>
      </c>
    </row>
    <row r="279" spans="3:9" ht="15.5" x14ac:dyDescent="0.35">
      <c r="C279" t="s">
        <v>392</v>
      </c>
      <c r="I279" t="s">
        <v>966</v>
      </c>
    </row>
    <row r="280" spans="3:9" ht="15.5" x14ac:dyDescent="0.35">
      <c r="C280" t="s">
        <v>229</v>
      </c>
      <c r="I280" s="5">
        <v>8</v>
      </c>
    </row>
    <row r="281" spans="3:9" ht="15.5" x14ac:dyDescent="0.35">
      <c r="C281" t="s">
        <v>230</v>
      </c>
      <c r="I281" s="6">
        <v>0.63</v>
      </c>
    </row>
    <row r="282" spans="3:9" ht="15.5" x14ac:dyDescent="0.35">
      <c r="C282" t="s">
        <v>231</v>
      </c>
      <c r="I282" s="6">
        <v>0.76</v>
      </c>
    </row>
    <row r="283" spans="3:9" ht="15.5" x14ac:dyDescent="0.35">
      <c r="C283" t="s">
        <v>232</v>
      </c>
      <c r="I283" s="6">
        <v>0.82</v>
      </c>
    </row>
    <row r="284" spans="3:9" ht="15.5" x14ac:dyDescent="0.35">
      <c r="C284" t="s">
        <v>233</v>
      </c>
      <c r="I284" s="6">
        <v>0.79</v>
      </c>
    </row>
    <row r="285" spans="3:9" ht="15.5" x14ac:dyDescent="0.35">
      <c r="C285" t="s">
        <v>234</v>
      </c>
      <c r="I285" s="6">
        <v>0.66</v>
      </c>
    </row>
    <row r="286" spans="3:9" ht="15.5" x14ac:dyDescent="0.35">
      <c r="C286" t="s">
        <v>235</v>
      </c>
      <c r="I286" s="6">
        <v>0.38</v>
      </c>
    </row>
    <row r="287" spans="3:9" ht="15.5" x14ac:dyDescent="0.35">
      <c r="C287" t="s">
        <v>236</v>
      </c>
      <c r="I287" s="6">
        <v>0.78</v>
      </c>
    </row>
    <row r="288" spans="3:9" ht="15.5" x14ac:dyDescent="0.35">
      <c r="C288" t="s">
        <v>300</v>
      </c>
      <c r="I288" s="5">
        <v>6323000000000</v>
      </c>
    </row>
    <row r="289" spans="3:9" ht="15.5" x14ac:dyDescent="0.35">
      <c r="C289" t="s">
        <v>301</v>
      </c>
      <c r="I289" s="5">
        <v>1140000000000</v>
      </c>
    </row>
    <row r="290" spans="3:9" ht="15.5" x14ac:dyDescent="0.35">
      <c r="C290" t="s">
        <v>302</v>
      </c>
      <c r="I290" s="5">
        <v>1172000000000</v>
      </c>
    </row>
    <row r="291" spans="3:9" ht="15.5" x14ac:dyDescent="0.35">
      <c r="C291" t="s">
        <v>303</v>
      </c>
      <c r="I291" s="5">
        <v>695000000000</v>
      </c>
    </row>
    <row r="292" spans="3:9" ht="15.5" x14ac:dyDescent="0.35">
      <c r="C292" t="s">
        <v>237</v>
      </c>
      <c r="D292" s="5">
        <v>539000000000</v>
      </c>
    </row>
    <row r="293" spans="3:9" ht="15.5" x14ac:dyDescent="0.35">
      <c r="C293" t="s">
        <v>238</v>
      </c>
      <c r="D293" s="5">
        <v>4427000000000</v>
      </c>
    </row>
    <row r="294" spans="3:9" ht="15.5" x14ac:dyDescent="0.35">
      <c r="C294" t="s">
        <v>239</v>
      </c>
      <c r="D294" s="5">
        <v>1545000000000</v>
      </c>
    </row>
    <row r="295" spans="3:9" ht="15.5" x14ac:dyDescent="0.35">
      <c r="C295" t="s">
        <v>183</v>
      </c>
      <c r="D295" s="5">
        <v>998000000000</v>
      </c>
    </row>
    <row r="296" spans="3:9" ht="15.5" x14ac:dyDescent="0.35">
      <c r="C296" t="s">
        <v>182</v>
      </c>
      <c r="I296" s="5">
        <v>2729000000000</v>
      </c>
    </row>
    <row r="297" spans="3:9" ht="15.5" x14ac:dyDescent="0.35">
      <c r="C297" t="s">
        <v>181</v>
      </c>
      <c r="D297" s="5">
        <v>189000000000</v>
      </c>
    </row>
    <row r="298" spans="3:9" ht="15.5" x14ac:dyDescent="0.35">
      <c r="C298" t="s">
        <v>180</v>
      </c>
      <c r="D298" s="5">
        <v>173000000000</v>
      </c>
    </row>
    <row r="299" spans="3:9" ht="15.5" x14ac:dyDescent="0.35">
      <c r="C299" t="s">
        <v>24</v>
      </c>
      <c r="D299" s="5">
        <v>362000000000</v>
      </c>
    </row>
    <row r="300" spans="3:9" ht="15.5" x14ac:dyDescent="0.35">
      <c r="C300" t="s">
        <v>21</v>
      </c>
      <c r="D300" s="5">
        <v>-177000000000</v>
      </c>
    </row>
    <row r="301" spans="3:9" ht="15.5" x14ac:dyDescent="0.35">
      <c r="C301" t="s">
        <v>240</v>
      </c>
      <c r="I301" s="5">
        <v>2882000000000</v>
      </c>
    </row>
    <row r="302" spans="3:9" ht="15.5" x14ac:dyDescent="0.35">
      <c r="C302" t="s">
        <v>304</v>
      </c>
      <c r="I302" s="5">
        <v>878000000000</v>
      </c>
    </row>
    <row r="303" spans="3:9" ht="15.5" x14ac:dyDescent="0.35">
      <c r="C303" t="s">
        <v>305</v>
      </c>
      <c r="I303" s="5">
        <v>-323000000000</v>
      </c>
    </row>
    <row r="304" spans="3:9" ht="15.5" x14ac:dyDescent="0.35">
      <c r="C304" t="s">
        <v>306</v>
      </c>
      <c r="I304" s="5">
        <v>-434000000000</v>
      </c>
    </row>
    <row r="305" spans="3:9" ht="15.5" x14ac:dyDescent="0.35">
      <c r="C305" t="s">
        <v>307</v>
      </c>
      <c r="I305" s="5">
        <v>-316000000000</v>
      </c>
    </row>
    <row r="306" spans="3:9" ht="15.5" x14ac:dyDescent="0.35">
      <c r="C306" t="s">
        <v>308</v>
      </c>
      <c r="I306" s="5">
        <v>562000000000</v>
      </c>
    </row>
  </sheetData>
  <pageMargins left="0.7" right="0.7" top="0.75" bottom="0.75" header="0.3" footer="0.3"/>
  <ignoredErrors>
    <ignoredError sqref="A1:P307" numberStoredAsText="1"/>
  </ignoredError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P31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967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968</v>
      </c>
      <c r="D2" s="2" vm="194">
        <f ca="1">IFERROR(_xlfn.STOCKHISTORY("XIDX:" &amp; $C$1, D3, , 0, 0, 1), "Libur")</f>
        <v>2020</v>
      </c>
      <c r="E2" s="2" vm="195">
        <f ca="1">IFERROR(_xlfn.STOCKHISTORY("XIDX:" &amp; $C$1, E3, , 0, 0, 1), "Libur")</f>
        <v>1345</v>
      </c>
      <c r="H2" s="2" vm="195">
        <f ca="1">IFERROR(INDEX(D2:G2,COUNT(D2:G2)),"")</f>
        <v>1345</v>
      </c>
      <c r="I2" s="2" vm="196">
        <f t="shared" ref="I2:P2" ca="1" si="0">IFERROR(_xlfn.STOCKHISTORY("XIDX:" &amp; $C$1, I1, , 0, 0, 1), "Libur")</f>
        <v>1560</v>
      </c>
      <c r="J2" s="2" vm="197">
        <f t="shared" ca="1" si="0"/>
        <v>1200</v>
      </c>
      <c r="K2" s="2" vm="198">
        <f t="shared" ca="1" si="0"/>
        <v>1360</v>
      </c>
      <c r="L2" s="2" vm="199">
        <f t="shared" ca="1" si="0"/>
        <v>1695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</row>
    <row r="3" spans="1:1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6" ht="15.5" x14ac:dyDescent="0.35">
      <c r="B4" t="s">
        <v>5</v>
      </c>
      <c r="C4" t="s">
        <v>6</v>
      </c>
      <c r="D4" s="2">
        <f>IFERROR(INDEX(D51:D500,MATCH($C$4,$C$51:$C$500,0)),"")</f>
        <v>316387000</v>
      </c>
      <c r="E4" s="2">
        <f>IFERROR(INDEX(E51:E500,MATCH($C$4,$C$51:$C$500,0)),"")</f>
        <v>267491000</v>
      </c>
      <c r="H4" s="2">
        <f>IFERROR(SUM(D4:G4)*(4/MAX(1,COUNT(D4:G4))),"")</f>
        <v>1167756000</v>
      </c>
      <c r="I4" s="2">
        <f t="shared" ref="I4:P4" si="1">IFERROR(INDEX(I51:I500,MATCH($C$4,$C$51:$C$500,0)),"")</f>
        <v>972948000</v>
      </c>
      <c r="J4" s="2">
        <f t="shared" si="1"/>
        <v>1154182707</v>
      </c>
      <c r="K4" s="2">
        <f t="shared" si="1"/>
        <v>1085961921</v>
      </c>
      <c r="L4" s="2">
        <f t="shared" si="1"/>
        <v>908142046</v>
      </c>
      <c r="M4" s="2">
        <f t="shared" si="1"/>
        <v>460170748</v>
      </c>
      <c r="N4" s="2">
        <f t="shared" si="1"/>
        <v>123303937</v>
      </c>
      <c r="O4" s="2">
        <f t="shared" si="1"/>
        <v>109184523</v>
      </c>
      <c r="P4" s="2">
        <f t="shared" si="1"/>
        <v>122464749</v>
      </c>
    </row>
    <row r="5" spans="1:16" ht="15.5" x14ac:dyDescent="0.35">
      <c r="B5" t="s">
        <v>7</v>
      </c>
      <c r="C5" t="s">
        <v>8</v>
      </c>
      <c r="D5" s="2">
        <f>IFERROR(INDEX(D51:D500,MATCH($C$5,$C$51:$C$500,0)),"")</f>
        <v>103728000</v>
      </c>
      <c r="E5" s="2">
        <f>IFERROR(INDEX(E51:E500,MATCH($C$5,$C$51:$C$500,0)),"")</f>
        <v>87635000</v>
      </c>
      <c r="H5" s="2">
        <f>IFERROR(SUM(D5:G5)*(4/MAX(1,COUNT(D5:G5))),"")</f>
        <v>382726000</v>
      </c>
      <c r="I5" s="2">
        <f t="shared" ref="I5:P5" si="2">IFERROR(INDEX(I51:I500,MATCH($C$5,$C$51:$C$500,0)),"")</f>
        <v>270201000</v>
      </c>
      <c r="J5" s="2">
        <f t="shared" si="2"/>
        <v>434982595</v>
      </c>
      <c r="K5" s="2">
        <f t="shared" si="2"/>
        <v>440875270</v>
      </c>
      <c r="L5" s="2">
        <f t="shared" si="2"/>
        <v>332321731</v>
      </c>
      <c r="M5" s="2">
        <f t="shared" si="2"/>
        <v>155103810</v>
      </c>
      <c r="N5" s="2">
        <f t="shared" si="2"/>
        <v>-28130755</v>
      </c>
      <c r="O5" s="2">
        <f t="shared" si="2"/>
        <v>-419912</v>
      </c>
      <c r="P5" s="2">
        <f t="shared" si="2"/>
        <v>-50436021</v>
      </c>
    </row>
    <row r="6" spans="1:16" ht="15.5" x14ac:dyDescent="0.35">
      <c r="B6" t="s">
        <v>9</v>
      </c>
      <c r="C6" t="s">
        <v>10</v>
      </c>
      <c r="D6" s="2">
        <f>IFERROR(INDEX(D51:D500,MATCH($C$6,$C$51:$C$500,0)),"")</f>
        <v>1787504000</v>
      </c>
      <c r="E6" s="2">
        <f>IFERROR(INDEX(E51:E500,MATCH($C$6,$C$51:$C$500,0)),"")</f>
        <v>1804244000</v>
      </c>
      <c r="H6" s="2">
        <f>IFERROR(INDEX(D6:G6,COUNT(D6:G6)),"")</f>
        <v>1804244000</v>
      </c>
      <c r="I6" s="2">
        <f t="shared" ref="I6:P6" si="3">IFERROR(INDEX(I51:I500,MATCH($C$6,$C$51:$C$500,0)),"")</f>
        <v>1717411000</v>
      </c>
      <c r="J6" s="2">
        <f t="shared" si="3"/>
        <v>1502263554</v>
      </c>
      <c r="K6" s="2">
        <f t="shared" si="3"/>
        <v>1038049195</v>
      </c>
      <c r="L6" s="2">
        <f t="shared" si="3"/>
        <v>569307624</v>
      </c>
      <c r="M6" s="2">
        <f t="shared" si="3"/>
        <v>205444013</v>
      </c>
      <c r="N6" s="2">
        <f t="shared" si="3"/>
        <v>259146459</v>
      </c>
      <c r="O6" s="2">
        <f t="shared" si="3"/>
        <v>289642667</v>
      </c>
      <c r="P6" s="2">
        <f t="shared" si="3"/>
        <v>388681843</v>
      </c>
    </row>
    <row r="7" spans="1:16" ht="15.5" x14ac:dyDescent="0.35">
      <c r="B7" t="s">
        <v>11</v>
      </c>
      <c r="C7" t="s">
        <v>12</v>
      </c>
      <c r="D7" s="3">
        <f>IFERROR(INDEX(D51:D500,MATCH($C$7,$C$51:$C$500,0))/1000000000,"")</f>
        <v>40.880000000000003</v>
      </c>
      <c r="E7" s="3">
        <f>IFERROR(INDEX(E51:E500,MATCH($C$7,$C$51:$C$500,0))/1000000000,"")</f>
        <v>40.880000000000003</v>
      </c>
      <c r="H7" s="3">
        <f>IFERROR(INDEX(D7:G7,COUNT(D7:G7)),"")</f>
        <v>40.880000000000003</v>
      </c>
      <c r="I7" s="3">
        <f t="shared" ref="I7:P7" si="4">IFERROR(INDEX(I51:I500,MATCH($C$7,$C$51:$C$500,0))/1000000000,"")</f>
        <v>40.880000000000003</v>
      </c>
      <c r="J7" s="3">
        <f t="shared" si="4"/>
        <v>40.880000000000003</v>
      </c>
      <c r="K7" s="3">
        <f t="shared" si="4"/>
        <v>40.880000000000003</v>
      </c>
      <c r="L7" s="3">
        <f t="shared" si="4"/>
        <v>40.880000000000003</v>
      </c>
      <c r="M7" s="3">
        <f t="shared" si="4"/>
        <v>40.880000000000003</v>
      </c>
      <c r="N7" s="3">
        <f t="shared" si="4"/>
        <v>0</v>
      </c>
      <c r="O7" s="3">
        <f t="shared" si="4"/>
        <v>0</v>
      </c>
      <c r="P7" s="3">
        <f t="shared" si="4"/>
        <v>0</v>
      </c>
    </row>
    <row r="8" spans="1:1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-1753000000000</v>
      </c>
      <c r="E8" s="2">
        <f>IFERROR(INDEX(E51:E500,MATCH("Free cash flow (Quarter)",$C$51:$C$500,0)),"")</f>
        <v>-1817000000000</v>
      </c>
      <c r="H8" s="2">
        <f>IFERROR(INDEX(D8:G8,COUNT(D8:G8)),"")</f>
        <v>-1817000000000</v>
      </c>
      <c r="I8" s="2">
        <f t="shared" ref="I8:P8" si="5">IFERROR(INDEX(I51:I500,MATCH($C$8,$C$51:$C$500,0)),"")</f>
        <v>-8099000000000</v>
      </c>
      <c r="J8" s="2">
        <f t="shared" si="5"/>
        <v>1917000000000</v>
      </c>
      <c r="K8" s="2">
        <f t="shared" si="5"/>
        <v>2510000000000</v>
      </c>
      <c r="L8" s="2">
        <f t="shared" si="5"/>
        <v>7150000000000</v>
      </c>
      <c r="M8" s="2">
        <f t="shared" si="5"/>
        <v>2123000000000</v>
      </c>
      <c r="N8" s="2">
        <f t="shared" si="5"/>
        <v>-223000000000</v>
      </c>
      <c r="O8" s="2">
        <f t="shared" si="5"/>
        <v>-484000000000</v>
      </c>
      <c r="P8" s="2">
        <f t="shared" si="5"/>
        <v>-1431000000000</v>
      </c>
    </row>
    <row r="9" spans="1:16" ht="15.5" x14ac:dyDescent="0.35">
      <c r="A9" t="s">
        <v>16</v>
      </c>
      <c r="C9" t="s">
        <v>17</v>
      </c>
      <c r="D9" s="3">
        <f>IFERROR(INDEX(D51:D500,MATCH("Free cash flow per share (Quarter)",$C$51:$C$500,0)),"")</f>
        <v>-42.87</v>
      </c>
      <c r="E9" s="3">
        <f>IFERROR(INDEX(E51:E500,MATCH("Free cash flow per share (Quarter)",$C$51:$C$500,0)),"")</f>
        <v>-44.45</v>
      </c>
      <c r="H9" s="3">
        <f>IFERROR(INDEX(D9:G9,COUNT(D9:G9)),"")</f>
        <v>-44.45</v>
      </c>
      <c r="I9" s="3">
        <f t="shared" ref="I9:P9" si="6">IFERROR(INDEX(I51:I500,MATCH($C$9,$C$51:$C$500,0)),"")</f>
        <v>-198.11</v>
      </c>
      <c r="J9" s="3">
        <f t="shared" si="6"/>
        <v>46.9</v>
      </c>
      <c r="K9" s="3">
        <f t="shared" si="6"/>
        <v>61.39</v>
      </c>
      <c r="L9" s="3">
        <f t="shared" si="6"/>
        <v>174.89</v>
      </c>
      <c r="M9" s="3">
        <f t="shared" si="6"/>
        <v>51.94</v>
      </c>
      <c r="N9" s="3">
        <f t="shared" si="6"/>
        <v>-177123.89</v>
      </c>
      <c r="O9" s="3">
        <f t="shared" si="6"/>
        <v>-384374.37</v>
      </c>
      <c r="P9" s="3">
        <f t="shared" si="6"/>
        <v>-687087.52</v>
      </c>
    </row>
    <row r="10" spans="1:16" ht="15.5" x14ac:dyDescent="0.35">
      <c r="C10" t="s">
        <v>18</v>
      </c>
      <c r="D10" s="3">
        <f ca="1">IFERROR(IF(D9=0,"",D2/D9),"")</f>
        <v>-47.119197574061118</v>
      </c>
      <c r="E10" s="3">
        <f ca="1">IFERROR(IF(E9=0,"",E2/E9),"")</f>
        <v>-30.258717660292461</v>
      </c>
      <c r="I10" s="3">
        <f t="shared" ref="I10:P10" ca="1" si="7">IFERROR(IF(I9=0,"",I2/I9),"")</f>
        <v>-7.8744132047852196</v>
      </c>
      <c r="J10" s="3">
        <f t="shared" ca="1" si="7"/>
        <v>25.586353944562902</v>
      </c>
      <c r="K10" s="3">
        <f t="shared" ca="1" si="7"/>
        <v>22.15344518651246</v>
      </c>
      <c r="L10" s="3">
        <f t="shared" ca="1" si="7"/>
        <v>9.6918062782320327</v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</row>
    <row r="11" spans="1:16" ht="15.5" x14ac:dyDescent="0.35">
      <c r="B11" t="s">
        <v>19</v>
      </c>
      <c r="C11" t="s">
        <v>20</v>
      </c>
      <c r="D11" s="2">
        <f>IFERROR(INDEX(D51:D500,MATCH($C$11,$C$51:$C$500,0)),"")</f>
        <v>491549000</v>
      </c>
      <c r="E11" s="2">
        <f>IFERROR(INDEX(E51:E500,MATCH($C$11,$C$51:$C$500,0)),"")</f>
        <v>504196000</v>
      </c>
      <c r="H11" s="2">
        <f>IFERROR(INDEX(D11:G11,COUNT(D11:G11)),"")</f>
        <v>504196000</v>
      </c>
      <c r="I11" s="2">
        <f t="shared" ref="I11:P11" si="8">IFERROR(INDEX(I51:I500,MATCH($C$11,$C$51:$C$500,0)),"")</f>
        <v>369087000</v>
      </c>
      <c r="J11" s="2">
        <f t="shared" si="8"/>
        <v>612605357</v>
      </c>
      <c r="K11" s="2">
        <f t="shared" si="8"/>
        <v>586422531</v>
      </c>
      <c r="L11" s="2">
        <f t="shared" si="8"/>
        <v>511382167</v>
      </c>
      <c r="M11" s="2">
        <f t="shared" si="8"/>
        <v>180828189</v>
      </c>
      <c r="N11" s="2">
        <f t="shared" si="8"/>
        <v>42572296</v>
      </c>
      <c r="O11" s="2">
        <f t="shared" si="8"/>
        <v>36278163</v>
      </c>
      <c r="P11" s="2">
        <f t="shared" si="8"/>
        <v>38381701</v>
      </c>
    </row>
    <row r="12" spans="1:1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24304000000000</v>
      </c>
      <c r="E12" s="2">
        <f>IFERROR(INDEX(E51:E500,MATCH("Net Debt (Quarter)",$C$51:$C$500,0)),"")</f>
        <v>7762000000000</v>
      </c>
      <c r="H12" s="2">
        <f>IFERROR(INDEX(D12:G12,COUNT(D12:G12)),"")</f>
        <v>7762000000000</v>
      </c>
      <c r="I12" s="2">
        <f t="shared" ref="I12:P12" si="9">IFERROR(INDEX(I51:I500,MATCH($C$12,$C$51:$C$500,0)),"")</f>
        <v>5776000000000</v>
      </c>
      <c r="J12" s="2">
        <f t="shared" si="9"/>
        <v>-5089000000000</v>
      </c>
      <c r="K12" s="2">
        <f t="shared" si="9"/>
        <v>-7483000000000</v>
      </c>
      <c r="L12" s="2">
        <f t="shared" si="9"/>
        <v>-7937000000000</v>
      </c>
      <c r="M12" s="2">
        <f t="shared" si="9"/>
        <v>-2566000000000</v>
      </c>
      <c r="N12" s="2">
        <f t="shared" si="9"/>
        <v>-580000000000</v>
      </c>
      <c r="O12" s="2">
        <f t="shared" si="9"/>
        <v>-504000000000</v>
      </c>
      <c r="P12" s="2">
        <f t="shared" si="9"/>
        <v>-556000000000</v>
      </c>
    </row>
    <row r="13" spans="1:1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33102000000000</v>
      </c>
      <c r="E13" s="2">
        <f>IFERROR(INDEX(E51:E500,MATCH("Total Debt (Quarter)",$C$51:$C$500,0)),"")</f>
        <v>16333000000000</v>
      </c>
      <c r="H13" s="2">
        <f>IFERROR(INDEX(D13:G13,COUNT(D13:G13)),"")</f>
        <v>16333000000000</v>
      </c>
      <c r="I13" s="2">
        <f t="shared" ref="I13:P13" si="10">IFERROR(INDEX(I51:I500,MATCH($C$13,$C$51:$C$500,0)),"")</f>
        <v>11947000000000</v>
      </c>
      <c r="J13" s="2">
        <f t="shared" si="10"/>
        <v>4809000000000</v>
      </c>
      <c r="K13" s="2">
        <f t="shared" si="10"/>
        <v>1571000000000</v>
      </c>
      <c r="L13" s="2">
        <f t="shared" si="10"/>
        <v>36000000000</v>
      </c>
      <c r="M13" s="2">
        <f t="shared" si="10"/>
        <v>16000000000</v>
      </c>
      <c r="N13" s="2">
        <f t="shared" si="10"/>
        <v>20000000000</v>
      </c>
      <c r="O13" s="2">
        <f t="shared" si="10"/>
        <v>0</v>
      </c>
      <c r="P13" s="2">
        <f t="shared" si="10"/>
        <v>0</v>
      </c>
    </row>
    <row r="14" spans="1:16" ht="15.5" x14ac:dyDescent="0.35">
      <c r="C14" t="s">
        <v>27</v>
      </c>
      <c r="D14" s="2">
        <f>IFERROR(INDEX(D51:D500,MATCH($C$14,$C$51:$C$500,0)),"")</f>
        <v>-26800000</v>
      </c>
      <c r="E14" s="2">
        <f>IFERROR(INDEX(E51:E500,MATCH($C$14,$C$51:$C$500,0)),"")</f>
        <v>-317000</v>
      </c>
      <c r="H14" s="2">
        <f>IFERROR(SUM(D14:G14)*(4/MAX(1,COUNT(D14:G14))),"")</f>
        <v>-54234000</v>
      </c>
      <c r="I14" s="2">
        <f t="shared" ref="I14:P14" si="11">IFERROR(INDEX(I51:I500,MATCH($C$14,$C$51:$C$500,0)),"")</f>
        <v>-1287000</v>
      </c>
      <c r="J14" s="2">
        <f t="shared" si="11"/>
        <v>-11943645</v>
      </c>
      <c r="K14" s="2">
        <f t="shared" si="11"/>
        <v>-30935103</v>
      </c>
      <c r="L14" s="2">
        <f t="shared" si="11"/>
        <v>-24755498</v>
      </c>
      <c r="M14" s="2">
        <f t="shared" si="11"/>
        <v>-15956536</v>
      </c>
      <c r="N14" s="2">
        <f t="shared" si="11"/>
        <v>-12120530</v>
      </c>
      <c r="O14" s="2">
        <f t="shared" si="11"/>
        <v>-3488927</v>
      </c>
      <c r="P14" s="2">
        <f t="shared" si="11"/>
        <v>-3632218</v>
      </c>
    </row>
    <row r="15" spans="1:16" ht="15.5" x14ac:dyDescent="0.35">
      <c r="C15" t="s">
        <v>28</v>
      </c>
      <c r="D15" s="2">
        <f>IFERROR(INDEX(D51:D500,MATCH($C$15,$C$51:$C$500,0)),"")</f>
        <v>-31395000</v>
      </c>
      <c r="E15" s="2">
        <f>IFERROR(INDEX(E51:E500,MATCH($C$15,$C$51:$C$500,0)),"")</f>
        <v>-24850000</v>
      </c>
      <c r="H15" s="2">
        <f>IFERROR(SUM(D15:G15)*(4/MAX(1,COUNT(D15:G15))),"")</f>
        <v>-112490000</v>
      </c>
      <c r="I15" s="2">
        <f t="shared" ref="I15:P15" si="12">IFERROR(INDEX(I51:I500,MATCH($C$15,$C$51:$C$500,0)),"")</f>
        <v>-77843000</v>
      </c>
      <c r="J15" s="2">
        <f t="shared" si="12"/>
        <v>-122732791</v>
      </c>
      <c r="K15" s="2">
        <f t="shared" si="12"/>
        <v>-122584750</v>
      </c>
      <c r="L15" s="2">
        <f t="shared" si="12"/>
        <v>-102054334</v>
      </c>
      <c r="M15" s="2">
        <f t="shared" si="12"/>
        <v>-45205212</v>
      </c>
      <c r="N15" s="2">
        <f t="shared" si="12"/>
        <v>10062332</v>
      </c>
      <c r="O15" s="2">
        <f t="shared" si="12"/>
        <v>-14850651</v>
      </c>
      <c r="P15" s="2">
        <f t="shared" si="12"/>
        <v>12176448</v>
      </c>
    </row>
    <row r="16" spans="1:16" ht="15.5" x14ac:dyDescent="0.35">
      <c r="C16" t="s">
        <v>29</v>
      </c>
      <c r="D16" s="2">
        <f>IFERROR(INDEX(D51:D500,MATCH($C$16,$C$51:$C$500,0)),"")</f>
        <v>107953000</v>
      </c>
      <c r="E16" s="2">
        <f>IFERROR(INDEX(E51:E500,MATCH($C$16,$C$51:$C$500,0)),"")</f>
        <v>110857000</v>
      </c>
      <c r="H16" s="2">
        <f>IFERROR(SUM(D16:G16)*(4/MAX(1,COUNT(D16:G16))),"")</f>
        <v>437620000</v>
      </c>
      <c r="I16" s="2">
        <f t="shared" ref="I16:P16" si="13">IFERROR(INDEX(I51:I500,MATCH($C$16,$C$51:$C$500,0)),"")</f>
        <v>342136000</v>
      </c>
      <c r="J16" s="2">
        <f t="shared" si="13"/>
        <v>557502189</v>
      </c>
      <c r="K16" s="2">
        <f t="shared" si="13"/>
        <v>563427891</v>
      </c>
      <c r="L16" s="2">
        <f t="shared" si="13"/>
        <v>437793072</v>
      </c>
      <c r="M16" s="2">
        <f t="shared" si="13"/>
        <v>201916864</v>
      </c>
      <c r="N16" s="2">
        <f t="shared" si="13"/>
        <v>-38615259</v>
      </c>
      <c r="O16" s="2">
        <f t="shared" si="13"/>
        <v>14017812</v>
      </c>
      <c r="P16" s="2">
        <f t="shared" si="13"/>
        <v>-63001660</v>
      </c>
    </row>
    <row r="17" spans="1:16" ht="15.5" x14ac:dyDescent="0.35">
      <c r="A17" t="s">
        <v>30</v>
      </c>
    </row>
    <row r="18" spans="1:1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</row>
    <row r="19" spans="1:16" ht="15.5" x14ac:dyDescent="0.35">
      <c r="A19" t="s">
        <v>40</v>
      </c>
      <c r="C19" t="s">
        <v>41</v>
      </c>
    </row>
    <row r="20" spans="1:16" ht="15.5" x14ac:dyDescent="0.35">
      <c r="A20" t="s">
        <v>42</v>
      </c>
      <c r="C20" t="s">
        <v>43</v>
      </c>
      <c r="D20" s="2">
        <f ca="1">IFERROR(D21*D2,"")</f>
        <v>82577600000000</v>
      </c>
      <c r="E20" s="2">
        <f ca="1">IFERROR(E21*E2,"")</f>
        <v>54983600000000</v>
      </c>
      <c r="H20" s="2">
        <f t="shared" ref="H20:P20" ca="1" si="14">IFERROR(H21*H2,"")</f>
        <v>54983600000000</v>
      </c>
      <c r="I20" s="2">
        <f t="shared" ca="1" si="14"/>
        <v>63772800000000</v>
      </c>
      <c r="J20" s="2">
        <f t="shared" ca="1" si="14"/>
        <v>49056000000000</v>
      </c>
      <c r="K20" s="2">
        <f t="shared" ca="1" si="14"/>
        <v>55596800000000</v>
      </c>
      <c r="L20" s="2">
        <f t="shared" ca="1" si="14"/>
        <v>69291600000000</v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</row>
    <row r="21" spans="1:16" ht="15.5" x14ac:dyDescent="0.35">
      <c r="C21" t="s">
        <v>12</v>
      </c>
      <c r="D21" s="2">
        <f>IFERROR(INDEX(D51:D500,MATCH($C$7,$C$51:$C$500,0)),"")</f>
        <v>40880000000</v>
      </c>
      <c r="E21" s="2">
        <f>IFERROR(INDEX(E51:E500,MATCH($C$7,$C$51:$C$500,0)),"")</f>
        <v>40880000000</v>
      </c>
      <c r="H21" s="2">
        <f>IFERROR(INDEX(D21:G21,COUNT(D21:G21)),"")</f>
        <v>40880000000</v>
      </c>
      <c r="I21" s="2">
        <f t="shared" ref="I21:P21" si="15">IFERROR(INDEX(I51:I500,MATCH($C$7,$C$51:$C$500,0)),"")</f>
        <v>40880000000</v>
      </c>
      <c r="J21" s="2">
        <f t="shared" si="15"/>
        <v>40880000000</v>
      </c>
      <c r="K21" s="2">
        <f t="shared" si="15"/>
        <v>40880000000</v>
      </c>
      <c r="L21" s="2">
        <f t="shared" si="15"/>
        <v>40880000000</v>
      </c>
      <c r="M21" s="2">
        <f t="shared" si="15"/>
        <v>40880000000</v>
      </c>
      <c r="N21" s="2">
        <f t="shared" si="15"/>
        <v>0</v>
      </c>
      <c r="O21" s="2">
        <f t="shared" si="15"/>
        <v>0</v>
      </c>
      <c r="P21" s="2">
        <f t="shared" si="15"/>
        <v>0</v>
      </c>
    </row>
    <row r="23" spans="1:16" ht="15.5" x14ac:dyDescent="0.35">
      <c r="B23" t="s">
        <v>44</v>
      </c>
      <c r="C23" t="s">
        <v>45</v>
      </c>
      <c r="D23" s="3">
        <f>IFERROR(D5/D6*100,"")</f>
        <v>5.8029520493380709</v>
      </c>
      <c r="E23" s="3">
        <f>IFERROR(E5/E6*100,"")</f>
        <v>4.8571590095352963</v>
      </c>
      <c r="H23" s="3">
        <f t="shared" ref="H23:P23" si="16">IFERROR(H5/H6*100,"")</f>
        <v>21.212541097545564</v>
      </c>
      <c r="I23" s="3">
        <f t="shared" si="16"/>
        <v>15.733042352704157</v>
      </c>
      <c r="J23" s="3">
        <f t="shared" si="16"/>
        <v>28.955145310008636</v>
      </c>
      <c r="K23" s="3">
        <f t="shared" si="16"/>
        <v>42.471519858940788</v>
      </c>
      <c r="L23" s="3">
        <f t="shared" si="16"/>
        <v>58.372963401593225</v>
      </c>
      <c r="M23" s="3">
        <f t="shared" si="16"/>
        <v>75.496875151090435</v>
      </c>
      <c r="N23" s="3">
        <f t="shared" si="16"/>
        <v>-10.855157006023378</v>
      </c>
      <c r="O23" s="3">
        <f t="shared" si="16"/>
        <v>-0.14497587815679105</v>
      </c>
      <c r="P23" s="3">
        <f t="shared" si="16"/>
        <v>-12.976171104550414</v>
      </c>
    </row>
    <row r="24" spans="1:16" ht="15.5" x14ac:dyDescent="0.35">
      <c r="C24" t="s">
        <v>46</v>
      </c>
      <c r="D24" s="4">
        <f>IFERROR(_xlfn.RRI(5,I23,D23),"")</f>
        <v>-0.18084279776377166</v>
      </c>
      <c r="E24" s="4">
        <f>IFERROR(_xlfn.RRI(5,J23,E23),"")</f>
        <v>-0.30026867820008374</v>
      </c>
      <c r="H24" s="4">
        <f t="shared" ref="H24:P24" si="17">IFERROR(_xlfn.RRI(5,M23,H23),"")</f>
        <v>-0.22423042299165963</v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47</v>
      </c>
      <c r="C25" t="s">
        <v>48</v>
      </c>
      <c r="D25" s="3">
        <f>IFERROR(INDEX(D51:D500,MATCH($A$25,$C$51:$C$500,0)),"")</f>
        <v>37.11</v>
      </c>
      <c r="E25" s="3">
        <f>IFERROR(INDEX(E51:E500,MATCH($A$25,$C$51:$C$500,0)),"")</f>
        <v>36.17</v>
      </c>
      <c r="H25" s="3">
        <f>IFERROR(INDEX(D25:G25,COUNT(D25:G25)),"")</f>
        <v>36.17</v>
      </c>
      <c r="I25" s="3">
        <f t="shared" ref="I25:P25" si="18">IFERROR(INDEX(I51:I500,MATCH($C$25,$C$51:$C$500,0)),"")</f>
        <v>109.31</v>
      </c>
      <c r="J25" s="3">
        <f t="shared" si="18"/>
        <v>169.29</v>
      </c>
      <c r="K25" s="3">
        <f t="shared" si="18"/>
        <v>164.56</v>
      </c>
      <c r="L25" s="3">
        <f t="shared" si="18"/>
        <v>120.88</v>
      </c>
      <c r="M25" s="3">
        <f t="shared" si="18"/>
        <v>54.3</v>
      </c>
      <c r="N25" s="3">
        <f t="shared" si="18"/>
        <v>-327287.40000000002</v>
      </c>
      <c r="O25" s="3">
        <f t="shared" si="18"/>
        <v>-4556.53</v>
      </c>
      <c r="P25" s="3">
        <f t="shared" si="18"/>
        <v>-346846.53</v>
      </c>
    </row>
    <row r="26" spans="1:16" ht="15.5" x14ac:dyDescent="0.35">
      <c r="C26" t="s">
        <v>49</v>
      </c>
      <c r="D26" s="4">
        <f>IFERROR(_xlfn.RRI(5,I25,D25),"")</f>
        <v>-0.19431326755220002</v>
      </c>
      <c r="E26" s="4">
        <f>IFERROR(_xlfn.RRI(5,J25,E25),"")</f>
        <v>-0.26558178317387526</v>
      </c>
      <c r="H26" s="4">
        <f t="shared" ref="H26:P26" si="19">IFERROR(_xlfn.RRI(5,M25,H25),"")</f>
        <v>-7.8044974772641051E-2</v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50</v>
      </c>
      <c r="D27" s="3">
        <f>IFERROR(D4/D21,"")</f>
        <v>7.739408023483366E-3</v>
      </c>
      <c r="E27" s="3">
        <f>IFERROR(E4/E21,"")</f>
        <v>6.5433219178082196E-3</v>
      </c>
      <c r="H27" s="3">
        <f t="shared" ref="H27:P27" si="20">IFERROR(H4/H21,"")</f>
        <v>2.8565459882583171E-2</v>
      </c>
      <c r="I27" s="3">
        <f t="shared" si="20"/>
        <v>2.380009784735812E-2</v>
      </c>
      <c r="J27" s="3">
        <f t="shared" si="20"/>
        <v>2.8233432167318981E-2</v>
      </c>
      <c r="K27" s="3">
        <f t="shared" si="20"/>
        <v>2.6564626247553815E-2</v>
      </c>
      <c r="L27" s="3">
        <f t="shared" si="20"/>
        <v>2.2214825000000001E-2</v>
      </c>
      <c r="M27" s="3">
        <f t="shared" si="20"/>
        <v>1.1256622994129158E-2</v>
      </c>
      <c r="N27" s="3" t="str">
        <f t="shared" si="20"/>
        <v/>
      </c>
      <c r="O27" s="3" t="str">
        <f t="shared" si="20"/>
        <v/>
      </c>
      <c r="P27" s="3" t="str">
        <f t="shared" si="20"/>
        <v/>
      </c>
    </row>
    <row r="28" spans="1:16" ht="15.5" x14ac:dyDescent="0.35">
      <c r="C28" t="s">
        <v>51</v>
      </c>
      <c r="D28" s="4">
        <f>IFERROR(_xlfn.RRI(5,I27,D27),"")</f>
        <v>-0.20122254226165981</v>
      </c>
      <c r="E28" s="4">
        <f>IFERROR(_xlfn.RRI(5,J27,E27),"")</f>
        <v>-0.25353934377836296</v>
      </c>
      <c r="H28" s="4">
        <f t="shared" ref="H28:P28" si="21">IFERROR(_xlfn.RRI(5,M27,H27),"")</f>
        <v>0.20472138580464705</v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52</v>
      </c>
      <c r="H29" s="4">
        <f t="shared" ref="H29:P29" si="22">IFERROR(((H25-I25)/I25)*100%,"")</f>
        <v>-0.66910621169151951</v>
      </c>
      <c r="I29" s="4">
        <f t="shared" si="22"/>
        <v>-0.35430326658396827</v>
      </c>
      <c r="J29" s="4">
        <f t="shared" si="22"/>
        <v>2.8743315508021328E-2</v>
      </c>
      <c r="K29" s="4">
        <f t="shared" si="22"/>
        <v>0.36135009927200534</v>
      </c>
      <c r="L29" s="4">
        <f t="shared" si="22"/>
        <v>1.2261510128913444</v>
      </c>
      <c r="M29" s="4">
        <f t="shared" si="22"/>
        <v>-1.000165909228403</v>
      </c>
      <c r="N29" s="4">
        <f t="shared" si="22"/>
        <v>70.828211380151131</v>
      </c>
      <c r="O29" s="4">
        <f t="shared" si="22"/>
        <v>-0.98686297942781775</v>
      </c>
      <c r="P29" s="4" t="str">
        <f t="shared" si="22"/>
        <v/>
      </c>
    </row>
    <row r="30" spans="1:16" ht="15.5" x14ac:dyDescent="0.35">
      <c r="C30" t="s">
        <v>53</v>
      </c>
      <c r="H30" s="4">
        <f t="shared" ref="H30:P30" si="23">IFERROR(((H27-I27)/I27)*100%,"")</f>
        <v>0.20022447242812574</v>
      </c>
      <c r="I30" s="4">
        <f t="shared" si="23"/>
        <v>-0.15702427865261717</v>
      </c>
      <c r="J30" s="4">
        <f t="shared" si="23"/>
        <v>6.2820606027492537E-2</v>
      </c>
      <c r="K30" s="4">
        <f t="shared" si="23"/>
        <v>0.19580623514044404</v>
      </c>
      <c r="L30" s="4">
        <f t="shared" si="23"/>
        <v>0.97348929706414111</v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  <c r="P30" s="4" t="str">
        <f t="shared" si="23"/>
        <v/>
      </c>
    </row>
    <row r="32" spans="1:16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714.9</v>
      </c>
      <c r="E32" s="3">
        <f>IFERROR(INDEX(E51:E500,MATCH($A$32,$C$51:$C$500,0)),"")</f>
        <v>685.72</v>
      </c>
      <c r="H32" s="3">
        <f>IFERROR(INDEX(D32:G32,COUNT(D32:G32)),"")</f>
        <v>685.72</v>
      </c>
      <c r="I32" s="3">
        <f t="shared" ref="I32:P32" si="24">IFERROR(INDEX(I51:I500,MATCH($C$32,$C$51:$C$500,0)),"")</f>
        <v>638.63</v>
      </c>
      <c r="J32" s="3">
        <f t="shared" si="24"/>
        <v>557.76</v>
      </c>
      <c r="K32" s="3">
        <f t="shared" si="24"/>
        <v>368.71</v>
      </c>
      <c r="L32" s="3">
        <f t="shared" si="24"/>
        <v>203.85</v>
      </c>
      <c r="M32" s="3">
        <f t="shared" si="24"/>
        <v>70.61</v>
      </c>
      <c r="N32" s="3">
        <f t="shared" si="24"/>
        <v>2882919.02</v>
      </c>
      <c r="O32" s="3">
        <f t="shared" si="24"/>
        <v>3174548.7</v>
      </c>
      <c r="P32" s="3">
        <f t="shared" si="24"/>
        <v>2685638.03</v>
      </c>
    </row>
    <row r="33" spans="1:16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1.88</v>
      </c>
      <c r="E33" s="3">
        <f>IFERROR(INDEX(E51:E500,MATCH($A$33,$C$51:$C$500,0)),"")</f>
        <v>2.89</v>
      </c>
      <c r="H33" s="3">
        <f>IFERROR(INDEX(D33:G33,COUNT(D33:G33)),"")</f>
        <v>2.89</v>
      </c>
      <c r="I33" s="3">
        <f t="shared" ref="I33:P33" si="25">IFERROR(INDEX(I51:I500,MATCH($C$33,$C$51:$C$500,0)),"")</f>
        <v>2.44</v>
      </c>
      <c r="J33" s="3">
        <f t="shared" si="25"/>
        <v>2.15</v>
      </c>
      <c r="K33" s="3">
        <f t="shared" si="25"/>
        <v>3.69</v>
      </c>
      <c r="L33" s="3">
        <f t="shared" si="25"/>
        <v>8.31</v>
      </c>
      <c r="M33" s="3">
        <f t="shared" si="25"/>
        <v>0</v>
      </c>
      <c r="N33" s="3">
        <f t="shared" si="25"/>
        <v>0</v>
      </c>
      <c r="O33" s="3">
        <f t="shared" si="25"/>
        <v>0</v>
      </c>
      <c r="P33" s="3">
        <f t="shared" si="25"/>
        <v>0</v>
      </c>
    </row>
    <row r="34" spans="1:16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36.24</v>
      </c>
      <c r="E34" s="3">
        <f>IFERROR(INDEX(E51:E500,MATCH($A$34,$C$51:$C$500,0)),"")</f>
        <v>54.88</v>
      </c>
      <c r="H34" s="3">
        <f>IFERROR(INDEX(D34:G34,COUNT(D34:G34)),"")</f>
        <v>54.88</v>
      </c>
      <c r="I34" s="3">
        <f t="shared" ref="I34:P34" si="26">IFERROR(INDEX(I51:I500,MATCH($C$34,$C$51:$C$500,0)),"")</f>
        <v>14.27</v>
      </c>
      <c r="J34" s="3">
        <f t="shared" si="26"/>
        <v>7.09</v>
      </c>
      <c r="K34" s="3">
        <f t="shared" si="26"/>
        <v>8.26</v>
      </c>
      <c r="L34" s="3">
        <f t="shared" si="26"/>
        <v>14.02</v>
      </c>
      <c r="M34" s="3">
        <f t="shared" si="26"/>
        <v>0</v>
      </c>
      <c r="N34" s="3">
        <f t="shared" si="26"/>
        <v>0</v>
      </c>
      <c r="O34" s="3">
        <f t="shared" si="26"/>
        <v>0</v>
      </c>
      <c r="P34" s="3">
        <f t="shared" si="26"/>
        <v>0</v>
      </c>
    </row>
    <row r="35" spans="1:16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9.91</v>
      </c>
      <c r="E35" s="3">
        <f>IFERROR(INDEX(E51:E500,MATCH($A$35,$C$51:$C$500,0)),"")</f>
        <v>18</v>
      </c>
      <c r="H35" s="3">
        <f>IFERROR(INDEX(D35:G35,COUNT(D35:G35)),"")</f>
        <v>18</v>
      </c>
      <c r="I35" s="3">
        <f t="shared" ref="I35:P35" si="27">IFERROR(INDEX(I51:I500,MATCH($C$35,$C$51:$C$500,0)),"")</f>
        <v>3.98</v>
      </c>
      <c r="J35" s="3">
        <f t="shared" si="27"/>
        <v>2.68</v>
      </c>
      <c r="K35" s="3">
        <f t="shared" si="27"/>
        <v>3.36</v>
      </c>
      <c r="L35" s="3">
        <f t="shared" si="27"/>
        <v>5.13</v>
      </c>
      <c r="M35" s="3">
        <f t="shared" si="27"/>
        <v>0</v>
      </c>
      <c r="N35" s="3">
        <f t="shared" si="27"/>
        <v>0</v>
      </c>
      <c r="O35" s="3">
        <f t="shared" si="27"/>
        <v>0</v>
      </c>
      <c r="P35" s="3">
        <f t="shared" si="27"/>
        <v>0</v>
      </c>
    </row>
    <row r="36" spans="1:16" ht="15.5" x14ac:dyDescent="0.35">
      <c r="B36" t="s">
        <v>66</v>
      </c>
      <c r="C36" t="s">
        <v>67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P36" si="28">IFERROR(INDEX(H51:H500,MATCH($C$36,$C$51:$C$500,0)),"")</f>
        <v>0.34520000000000001</v>
      </c>
      <c r="I36" s="4">
        <f t="shared" si="28"/>
        <v>0.46310000000000001</v>
      </c>
      <c r="J36" s="4">
        <f t="shared" si="28"/>
        <v>0.28249999999999997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</v>
      </c>
      <c r="P36" s="4">
        <f t="shared" si="28"/>
        <v>0</v>
      </c>
    </row>
    <row r="37" spans="1:16" ht="15.5" x14ac:dyDescent="0.35">
      <c r="B37" t="s">
        <v>68</v>
      </c>
      <c r="C37" t="s">
        <v>69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P37" si="29">IFERROR(INDEX(H51:H500,MATCH($C$37,$C$51:$C$500,0)),"")</f>
        <v>50.62</v>
      </c>
      <c r="I37" s="3">
        <f t="shared" si="29"/>
        <v>50.62</v>
      </c>
      <c r="J37" s="3">
        <f t="shared" si="29"/>
        <v>47.82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0</v>
      </c>
      <c r="P37" s="3">
        <f t="shared" si="29"/>
        <v>0</v>
      </c>
    </row>
    <row r="50" spans="2:16" ht="15.5" x14ac:dyDescent="0.35">
      <c r="D50" t="s">
        <v>70</v>
      </c>
      <c r="E50" t="s">
        <v>243</v>
      </c>
      <c r="F50" t="s">
        <v>71</v>
      </c>
      <c r="G50" t="s">
        <v>244</v>
      </c>
      <c r="H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</row>
    <row r="51" spans="2:16" ht="15.5" x14ac:dyDescent="0.35">
      <c r="B51" t="s">
        <v>75</v>
      </c>
      <c r="C51" t="s">
        <v>6</v>
      </c>
      <c r="D51" s="5">
        <v>316387000</v>
      </c>
      <c r="E51" s="5">
        <v>267491000</v>
      </c>
      <c r="F51" s="5">
        <v>297803750</v>
      </c>
      <c r="G51" s="5">
        <v>231201216</v>
      </c>
      <c r="I51" s="5">
        <v>972948000</v>
      </c>
      <c r="J51" s="5">
        <v>1154182707</v>
      </c>
      <c r="K51" s="5">
        <v>1085961921</v>
      </c>
      <c r="L51" s="5">
        <v>908142046</v>
      </c>
      <c r="M51" s="5">
        <v>460170748</v>
      </c>
      <c r="N51" s="5">
        <v>123303937</v>
      </c>
      <c r="O51" s="5">
        <v>109184523</v>
      </c>
      <c r="P51" s="5">
        <v>122464749</v>
      </c>
    </row>
    <row r="52" spans="2:16" ht="15.5" x14ac:dyDescent="0.35">
      <c r="C52" t="s">
        <v>76</v>
      </c>
      <c r="D52" s="5">
        <v>-163718000</v>
      </c>
      <c r="E52" s="5">
        <v>-142322000</v>
      </c>
      <c r="F52" s="5">
        <v>-170410034</v>
      </c>
      <c r="G52" s="5">
        <v>-143522096</v>
      </c>
      <c r="I52" s="5">
        <v>-577682000</v>
      </c>
      <c r="J52" s="5">
        <v>-576392625</v>
      </c>
      <c r="K52" s="5">
        <v>-502750010</v>
      </c>
      <c r="L52" s="5">
        <v>-373227386</v>
      </c>
      <c r="M52" s="5">
        <v>-219720456</v>
      </c>
      <c r="N52" s="5">
        <v>-134474751</v>
      </c>
      <c r="O52" s="5">
        <v>-121851741</v>
      </c>
      <c r="P52" s="5">
        <v>-104420385</v>
      </c>
    </row>
    <row r="53" spans="2:16" ht="15.5" x14ac:dyDescent="0.35">
      <c r="C53" t="s">
        <v>77</v>
      </c>
      <c r="D53" s="5">
        <v>152669000</v>
      </c>
      <c r="E53" s="5">
        <v>125169000</v>
      </c>
      <c r="F53" s="5">
        <v>127393716</v>
      </c>
      <c r="G53" s="5">
        <v>87679120</v>
      </c>
      <c r="I53" s="5">
        <v>395266000</v>
      </c>
      <c r="J53" s="5">
        <v>577790082</v>
      </c>
      <c r="K53" s="5">
        <v>583211911</v>
      </c>
      <c r="L53" s="5">
        <v>534914660</v>
      </c>
      <c r="M53" s="5">
        <v>240450292</v>
      </c>
      <c r="N53" s="5">
        <v>-11170814</v>
      </c>
      <c r="O53" s="5">
        <v>-12667218</v>
      </c>
      <c r="P53" s="5">
        <v>18044364</v>
      </c>
    </row>
    <row r="54" spans="2:16" ht="15.5" x14ac:dyDescent="0.35">
      <c r="C54" t="s">
        <v>78</v>
      </c>
      <c r="D54" s="5">
        <v>-22513000</v>
      </c>
      <c r="E54" s="5">
        <v>-18144000</v>
      </c>
      <c r="F54" s="5">
        <v>-43423244</v>
      </c>
      <c r="G54" s="5">
        <v>-11581148</v>
      </c>
      <c r="I54" s="5">
        <v>-76947000</v>
      </c>
      <c r="J54" s="5">
        <v>-37448136</v>
      </c>
      <c r="K54" s="5">
        <v>-8581266</v>
      </c>
      <c r="L54" s="5">
        <v>-76514733</v>
      </c>
      <c r="M54" s="5">
        <v>-22894364</v>
      </c>
      <c r="N54" s="5">
        <v>-17843599</v>
      </c>
      <c r="O54" s="5">
        <v>27710686</v>
      </c>
      <c r="P54" s="5">
        <v>-78117319</v>
      </c>
    </row>
    <row r="55" spans="2:16" ht="15.5" x14ac:dyDescent="0.35">
      <c r="C55" t="s">
        <v>79</v>
      </c>
      <c r="D55" s="5">
        <v>-14342000</v>
      </c>
      <c r="E55" s="5">
        <v>-14341000</v>
      </c>
      <c r="F55" s="5">
        <v>-10543667</v>
      </c>
      <c r="G55" s="5">
        <v>-13330543</v>
      </c>
      <c r="I55" s="5">
        <v>-43607000</v>
      </c>
      <c r="J55" s="5">
        <v>-38484751</v>
      </c>
      <c r="K55" s="5">
        <v>-8838197</v>
      </c>
      <c r="L55" s="5">
        <v>-74621758</v>
      </c>
      <c r="M55" s="5">
        <v>-24654131</v>
      </c>
      <c r="N55" s="5">
        <v>-15605744</v>
      </c>
      <c r="O55" s="5">
        <v>-25609711</v>
      </c>
      <c r="P55" s="5">
        <v>-17788318</v>
      </c>
    </row>
    <row r="56" spans="2:16" ht="15.5" x14ac:dyDescent="0.35">
      <c r="C56" t="s">
        <v>83</v>
      </c>
      <c r="D56" s="5">
        <v>-8171000</v>
      </c>
      <c r="E56" s="5">
        <v>-3803000</v>
      </c>
      <c r="F56" s="5">
        <v>-32879577</v>
      </c>
      <c r="G56" s="5">
        <v>1749395</v>
      </c>
      <c r="I56" s="5">
        <v>-33340000</v>
      </c>
      <c r="J56" s="5">
        <v>1036615</v>
      </c>
      <c r="K56" s="5">
        <v>256931</v>
      </c>
      <c r="L56" s="5">
        <v>-1892975</v>
      </c>
      <c r="M56" s="5">
        <v>1759767</v>
      </c>
      <c r="N56" s="5">
        <v>-2237855</v>
      </c>
      <c r="O56" s="5">
        <v>53320397</v>
      </c>
      <c r="P56" s="5">
        <v>-60329001</v>
      </c>
    </row>
    <row r="57" spans="2:16" ht="15.5" x14ac:dyDescent="0.35">
      <c r="C57" t="s">
        <v>80</v>
      </c>
      <c r="D57" s="5">
        <v>130156000</v>
      </c>
      <c r="E57" s="5">
        <v>107025000</v>
      </c>
      <c r="F57" s="5">
        <v>83970472</v>
      </c>
      <c r="G57" s="5">
        <v>76097972</v>
      </c>
      <c r="I57" s="5">
        <v>318319000</v>
      </c>
      <c r="J57" s="5">
        <v>540341946</v>
      </c>
      <c r="K57" s="5">
        <v>574630645</v>
      </c>
      <c r="L57" s="5">
        <v>458399927</v>
      </c>
      <c r="M57" s="5">
        <v>217555928</v>
      </c>
      <c r="N57" s="5">
        <v>-29014413</v>
      </c>
      <c r="O57" s="5">
        <v>15043468</v>
      </c>
      <c r="P57" s="5">
        <v>-60072955</v>
      </c>
    </row>
    <row r="58" spans="2:16" ht="15.5" x14ac:dyDescent="0.35">
      <c r="C58" t="s">
        <v>81</v>
      </c>
      <c r="D58" s="5">
        <v>-22203000</v>
      </c>
      <c r="E58" s="5">
        <v>3832000</v>
      </c>
      <c r="F58" s="5">
        <v>3342782</v>
      </c>
      <c r="G58" s="5">
        <v>5564202</v>
      </c>
      <c r="I58" s="5">
        <v>23817000</v>
      </c>
      <c r="J58" s="5">
        <v>17160243</v>
      </c>
      <c r="K58" s="5">
        <v>-11202754</v>
      </c>
      <c r="L58" s="5">
        <v>-20606855</v>
      </c>
      <c r="M58" s="5">
        <v>-15639064</v>
      </c>
      <c r="N58" s="5">
        <v>-9600846</v>
      </c>
      <c r="O58" s="5">
        <v>-1025656</v>
      </c>
      <c r="P58" s="5">
        <v>-2928705</v>
      </c>
    </row>
    <row r="59" spans="2:16" ht="15.5" x14ac:dyDescent="0.35">
      <c r="C59" t="s">
        <v>27</v>
      </c>
      <c r="D59" s="5">
        <v>-26800000</v>
      </c>
      <c r="E59" s="5">
        <v>-317000</v>
      </c>
      <c r="F59" s="5">
        <v>-367236</v>
      </c>
      <c r="G59" s="5">
        <v>-305447</v>
      </c>
      <c r="I59" s="5">
        <v>-1287000</v>
      </c>
      <c r="J59" s="5">
        <v>-11943645</v>
      </c>
      <c r="K59" s="5">
        <v>-30935103</v>
      </c>
      <c r="L59" s="5">
        <v>-24755498</v>
      </c>
      <c r="M59" s="5">
        <v>-15956536</v>
      </c>
      <c r="N59" s="5">
        <v>-12120530</v>
      </c>
      <c r="O59" s="5">
        <v>-3488927</v>
      </c>
      <c r="P59" s="5">
        <v>-3632218</v>
      </c>
    </row>
    <row r="60" spans="2:16" ht="15.5" x14ac:dyDescent="0.35">
      <c r="C60" t="s">
        <v>142</v>
      </c>
      <c r="D60" s="5">
        <v>4597000</v>
      </c>
      <c r="E60" s="5">
        <v>4149000</v>
      </c>
      <c r="F60" s="5">
        <v>3710018</v>
      </c>
      <c r="G60" s="5">
        <v>5869649</v>
      </c>
      <c r="I60" s="5">
        <v>25104000</v>
      </c>
      <c r="J60" s="5">
        <v>29103888</v>
      </c>
      <c r="K60" s="5">
        <v>19732349</v>
      </c>
      <c r="L60" s="5">
        <v>4148643</v>
      </c>
      <c r="M60" s="5">
        <v>317472</v>
      </c>
      <c r="N60" s="5">
        <v>2519684</v>
      </c>
      <c r="O60" s="5">
        <v>2463271</v>
      </c>
      <c r="P60" s="5">
        <v>703513</v>
      </c>
    </row>
    <row r="61" spans="2:16" ht="15.5" x14ac:dyDescent="0.35">
      <c r="C61" t="s">
        <v>84</v>
      </c>
      <c r="D61" s="5">
        <v>-22203000</v>
      </c>
      <c r="E61" s="5">
        <v>3832000</v>
      </c>
      <c r="F61" s="5">
        <v>3342782</v>
      </c>
      <c r="G61" s="5">
        <v>5564202</v>
      </c>
      <c r="I61" s="5">
        <v>23817000</v>
      </c>
      <c r="J61" s="5">
        <v>17160243</v>
      </c>
      <c r="K61" s="5">
        <v>-11202754</v>
      </c>
      <c r="L61" s="5">
        <v>-20606855</v>
      </c>
      <c r="M61" s="5">
        <v>-15639064</v>
      </c>
      <c r="N61" s="5">
        <v>-9600846</v>
      </c>
      <c r="O61" s="5">
        <v>-1025656</v>
      </c>
      <c r="P61" s="5">
        <v>-2928705</v>
      </c>
    </row>
    <row r="62" spans="2:16" ht="15.5" x14ac:dyDescent="0.35">
      <c r="C62" t="s">
        <v>29</v>
      </c>
      <c r="D62" s="5">
        <v>107953000</v>
      </c>
      <c r="E62" s="5">
        <v>110857000</v>
      </c>
      <c r="F62" s="5">
        <v>87313254</v>
      </c>
      <c r="G62" s="5">
        <v>81662174</v>
      </c>
      <c r="I62" s="5">
        <v>342136000</v>
      </c>
      <c r="J62" s="5">
        <v>557502189</v>
      </c>
      <c r="K62" s="5">
        <v>563427891</v>
      </c>
      <c r="L62" s="5">
        <v>437793072</v>
      </c>
      <c r="M62" s="5">
        <v>201916864</v>
      </c>
      <c r="N62" s="5">
        <v>-38615259</v>
      </c>
      <c r="O62" s="5">
        <v>14017812</v>
      </c>
      <c r="P62" s="5">
        <v>-63001660</v>
      </c>
    </row>
    <row r="63" spans="2:16" ht="15.5" x14ac:dyDescent="0.35">
      <c r="C63" t="s">
        <v>28</v>
      </c>
      <c r="D63" s="5">
        <v>-31395000</v>
      </c>
      <c r="E63" s="5">
        <v>-24850000</v>
      </c>
      <c r="F63" s="5">
        <v>-24721247</v>
      </c>
      <c r="G63" s="5">
        <v>-18849258</v>
      </c>
      <c r="I63" s="5">
        <v>-77843000</v>
      </c>
      <c r="J63" s="5">
        <v>-122732791</v>
      </c>
      <c r="K63" s="5">
        <v>-122584750</v>
      </c>
      <c r="L63" s="5">
        <v>-102054334</v>
      </c>
      <c r="M63" s="5">
        <v>-45205212</v>
      </c>
      <c r="N63" s="5">
        <v>10062332</v>
      </c>
      <c r="O63" s="5">
        <v>-14850651</v>
      </c>
      <c r="P63" s="5">
        <v>12176448</v>
      </c>
    </row>
    <row r="64" spans="2:16" ht="15.5" x14ac:dyDescent="0.35">
      <c r="C64" t="s">
        <v>89</v>
      </c>
      <c r="D64" s="5">
        <v>76558000</v>
      </c>
      <c r="E64" s="5">
        <v>86007000</v>
      </c>
      <c r="F64" s="5">
        <v>62592007</v>
      </c>
      <c r="G64" s="5">
        <v>62812916</v>
      </c>
      <c r="I64" s="5">
        <v>264293000</v>
      </c>
      <c r="J64" s="5">
        <v>434769398</v>
      </c>
      <c r="K64" s="5">
        <v>440843141</v>
      </c>
      <c r="L64" s="5">
        <v>335738738</v>
      </c>
      <c r="M64" s="5">
        <v>156711652</v>
      </c>
      <c r="N64" s="5">
        <v>-28552927</v>
      </c>
      <c r="O64" s="5">
        <v>-832839</v>
      </c>
      <c r="P64" s="5">
        <v>-50825212</v>
      </c>
    </row>
    <row r="65" spans="2:16" ht="15.5" x14ac:dyDescent="0.35">
      <c r="C65" t="s">
        <v>90</v>
      </c>
      <c r="D65" s="5">
        <v>26702000</v>
      </c>
      <c r="E65" s="5">
        <v>-73000</v>
      </c>
      <c r="F65" s="5">
        <v>82216</v>
      </c>
      <c r="G65" s="5">
        <v>-986273</v>
      </c>
      <c r="I65" s="5">
        <v>-1017000</v>
      </c>
      <c r="J65" s="5">
        <v>-1670038</v>
      </c>
      <c r="K65" s="5">
        <v>-148726</v>
      </c>
      <c r="L65" s="5">
        <v>112498</v>
      </c>
      <c r="M65" s="5">
        <v>-6825</v>
      </c>
      <c r="N65" s="5">
        <v>154683</v>
      </c>
      <c r="O65" s="5">
        <v>-14174</v>
      </c>
      <c r="P65" s="5">
        <v>251602</v>
      </c>
    </row>
    <row r="66" spans="2:16" ht="15.5" x14ac:dyDescent="0.35">
      <c r="C66" t="s">
        <v>91</v>
      </c>
      <c r="D66" s="5">
        <v>103260000</v>
      </c>
      <c r="E66" s="5">
        <v>85934000</v>
      </c>
      <c r="F66" s="5">
        <v>62674223</v>
      </c>
      <c r="G66" s="5">
        <v>61826643</v>
      </c>
      <c r="I66" s="5">
        <v>263276000</v>
      </c>
      <c r="J66" s="5">
        <v>433099360</v>
      </c>
      <c r="K66" s="5">
        <v>440694415</v>
      </c>
      <c r="L66" s="5">
        <v>335851236</v>
      </c>
      <c r="M66" s="5">
        <v>156704827</v>
      </c>
      <c r="N66" s="5">
        <v>-28398244</v>
      </c>
      <c r="O66" s="5">
        <v>-847013</v>
      </c>
      <c r="P66" s="5">
        <v>-50573610</v>
      </c>
    </row>
    <row r="67" spans="2:16" ht="15.5" x14ac:dyDescent="0.35">
      <c r="C67" t="s">
        <v>92</v>
      </c>
      <c r="D67" s="5">
        <v>76558000</v>
      </c>
      <c r="E67" s="5">
        <v>86007000</v>
      </c>
      <c r="F67" s="5">
        <v>62592007</v>
      </c>
      <c r="G67" s="5">
        <v>62812916</v>
      </c>
      <c r="I67" s="5">
        <v>264293000</v>
      </c>
      <c r="J67" s="5">
        <v>434769398</v>
      </c>
      <c r="K67" s="5">
        <v>440843141</v>
      </c>
      <c r="L67" s="5">
        <v>335738738</v>
      </c>
      <c r="M67" s="5">
        <v>156711652</v>
      </c>
      <c r="N67" s="5">
        <v>-28552927</v>
      </c>
      <c r="O67" s="5">
        <v>-832839</v>
      </c>
      <c r="P67" s="5">
        <v>-50825212</v>
      </c>
    </row>
    <row r="68" spans="2:16" ht="15.5" x14ac:dyDescent="0.35">
      <c r="C68" t="s">
        <v>8</v>
      </c>
      <c r="D68" s="5">
        <v>103728000</v>
      </c>
      <c r="E68" s="5">
        <v>87635000</v>
      </c>
      <c r="F68" s="5">
        <v>67116407</v>
      </c>
      <c r="G68" s="5">
        <v>62702709</v>
      </c>
      <c r="I68" s="5">
        <v>270201000</v>
      </c>
      <c r="J68" s="5">
        <v>434982595</v>
      </c>
      <c r="K68" s="5">
        <v>440875270</v>
      </c>
      <c r="L68" s="5">
        <v>332321731</v>
      </c>
      <c r="M68" s="5">
        <v>155103810</v>
      </c>
      <c r="N68" s="5">
        <v>-28130755</v>
      </c>
      <c r="O68" s="5">
        <v>-419912</v>
      </c>
      <c r="P68" s="5">
        <v>-50436021</v>
      </c>
    </row>
    <row r="69" spans="2:16" ht="15.5" x14ac:dyDescent="0.35">
      <c r="C69" t="s">
        <v>93</v>
      </c>
      <c r="D69" s="5">
        <v>-468000</v>
      </c>
      <c r="E69" s="5">
        <v>-1701000</v>
      </c>
      <c r="F69" s="5">
        <v>-4442184</v>
      </c>
      <c r="G69" s="5">
        <v>-876066</v>
      </c>
      <c r="I69" s="5">
        <v>-6925000</v>
      </c>
      <c r="J69" s="5">
        <v>-1883235</v>
      </c>
      <c r="K69" s="5">
        <v>-180855</v>
      </c>
      <c r="L69" s="5">
        <v>3529505</v>
      </c>
      <c r="M69" s="5">
        <v>1601017</v>
      </c>
      <c r="N69" s="5">
        <v>-267489</v>
      </c>
      <c r="O69" s="5">
        <v>-427101</v>
      </c>
      <c r="P69" s="5">
        <v>-137589</v>
      </c>
    </row>
    <row r="70" spans="2:16" ht="15.5" x14ac:dyDescent="0.35">
      <c r="C70" t="s">
        <v>94</v>
      </c>
      <c r="D70" s="5">
        <v>76558000</v>
      </c>
      <c r="E70" s="5">
        <v>86007000</v>
      </c>
      <c r="F70" s="5">
        <v>62592007</v>
      </c>
      <c r="G70" s="5">
        <v>62812916</v>
      </c>
      <c r="I70" s="5">
        <v>264293000</v>
      </c>
      <c r="J70" s="5">
        <v>434769398</v>
      </c>
      <c r="K70" s="5">
        <v>440843141</v>
      </c>
      <c r="L70" s="5">
        <v>335738738</v>
      </c>
      <c r="M70" s="5">
        <v>156711652</v>
      </c>
      <c r="N70" s="5">
        <v>-28552927</v>
      </c>
      <c r="O70" s="5">
        <v>-832839</v>
      </c>
      <c r="P70" s="5">
        <v>-50825212</v>
      </c>
    </row>
    <row r="71" spans="2:16" ht="15.5" x14ac:dyDescent="0.35">
      <c r="C71" t="s">
        <v>95</v>
      </c>
      <c r="D71" s="5">
        <v>103260000</v>
      </c>
      <c r="E71" s="5">
        <v>85934000</v>
      </c>
      <c r="F71" s="5">
        <v>62674223</v>
      </c>
      <c r="G71" s="5">
        <v>61826643</v>
      </c>
      <c r="I71" s="5">
        <v>263276000</v>
      </c>
      <c r="J71" s="5">
        <v>433099360</v>
      </c>
      <c r="K71" s="5">
        <v>440694415</v>
      </c>
      <c r="L71" s="5">
        <v>335851236</v>
      </c>
      <c r="M71" s="5">
        <v>156704827</v>
      </c>
      <c r="N71" s="5">
        <v>-28398244</v>
      </c>
      <c r="O71" s="5">
        <v>-847013</v>
      </c>
      <c r="P71" s="5">
        <v>-50573610</v>
      </c>
    </row>
    <row r="72" spans="2:16" ht="15.5" x14ac:dyDescent="0.35">
      <c r="C72" t="s">
        <v>96</v>
      </c>
      <c r="D72" s="5">
        <v>103260000</v>
      </c>
      <c r="E72" s="5">
        <v>85934000</v>
      </c>
      <c r="F72" s="5">
        <v>62674223</v>
      </c>
      <c r="G72" s="5">
        <v>61826643</v>
      </c>
      <c r="I72" s="5">
        <v>263276000</v>
      </c>
      <c r="J72" s="5">
        <v>433099360</v>
      </c>
      <c r="K72" s="5">
        <v>440694415</v>
      </c>
      <c r="L72" s="5">
        <v>335851236</v>
      </c>
      <c r="M72" s="5">
        <v>156704827</v>
      </c>
      <c r="N72" s="5">
        <v>-28398244</v>
      </c>
      <c r="O72" s="5">
        <v>-847013</v>
      </c>
      <c r="P72" s="5">
        <v>-50573610</v>
      </c>
    </row>
    <row r="74" spans="2:16" ht="15.5" x14ac:dyDescent="0.35">
      <c r="B74" t="s">
        <v>97</v>
      </c>
      <c r="C74" t="s">
        <v>98</v>
      </c>
    </row>
    <row r="75" spans="2:16" ht="15.5" x14ac:dyDescent="0.35">
      <c r="C75" t="s">
        <v>99</v>
      </c>
    </row>
    <row r="76" spans="2:16" ht="15.5" x14ac:dyDescent="0.35">
      <c r="C76" t="s">
        <v>20</v>
      </c>
      <c r="D76" s="5">
        <v>491549000</v>
      </c>
      <c r="E76" s="5">
        <v>504196000</v>
      </c>
      <c r="F76" s="5">
        <v>369087000</v>
      </c>
      <c r="G76" s="5">
        <v>475862670</v>
      </c>
      <c r="I76" s="5">
        <v>369087000</v>
      </c>
      <c r="J76" s="5">
        <v>612605357</v>
      </c>
      <c r="K76" s="5">
        <v>586422531</v>
      </c>
      <c r="L76" s="5">
        <v>511382167</v>
      </c>
      <c r="M76" s="5">
        <v>180828189</v>
      </c>
      <c r="N76" s="5">
        <v>42572296</v>
      </c>
      <c r="O76" s="5">
        <v>36278163</v>
      </c>
      <c r="P76" s="5">
        <v>38381701</v>
      </c>
    </row>
    <row r="77" spans="2:16" ht="15.5" x14ac:dyDescent="0.35">
      <c r="C77" t="s">
        <v>100</v>
      </c>
      <c r="D77" s="5">
        <v>126219000</v>
      </c>
      <c r="E77" s="5">
        <v>128910000</v>
      </c>
      <c r="F77" s="5">
        <v>155392000</v>
      </c>
      <c r="G77" s="5">
        <v>141291414</v>
      </c>
      <c r="I77" s="5">
        <v>155392000</v>
      </c>
      <c r="J77" s="5">
        <v>94848290</v>
      </c>
      <c r="K77" s="5">
        <v>182440224</v>
      </c>
      <c r="L77" s="5">
        <v>64188481</v>
      </c>
      <c r="M77" s="5">
        <v>88341506</v>
      </c>
      <c r="N77" s="5">
        <v>5137636</v>
      </c>
      <c r="O77" s="5">
        <v>6125796</v>
      </c>
      <c r="P77" s="5">
        <v>7957000</v>
      </c>
    </row>
    <row r="78" spans="2:16" ht="15.5" x14ac:dyDescent="0.35">
      <c r="C78" t="s">
        <v>250</v>
      </c>
      <c r="D78" s="5">
        <v>24946000</v>
      </c>
      <c r="E78" s="5">
        <v>21989000</v>
      </c>
      <c r="F78" s="5">
        <v>20388000</v>
      </c>
      <c r="G78" s="5">
        <v>38133848</v>
      </c>
      <c r="I78" s="5">
        <v>20388000</v>
      </c>
      <c r="J78" s="5">
        <v>18439345</v>
      </c>
      <c r="K78" s="5">
        <v>13055612</v>
      </c>
      <c r="L78" s="5">
        <v>7426661</v>
      </c>
      <c r="M78" s="5">
        <v>5285100</v>
      </c>
      <c r="N78" s="5">
        <v>2509783</v>
      </c>
      <c r="O78" s="5">
        <v>14118891</v>
      </c>
      <c r="P78" s="5">
        <v>12782842</v>
      </c>
    </row>
    <row r="79" spans="2:16" ht="15.5" x14ac:dyDescent="0.35">
      <c r="C79" t="s">
        <v>249</v>
      </c>
      <c r="D79" s="5">
        <v>38748000</v>
      </c>
      <c r="E79" s="5">
        <v>34107000</v>
      </c>
      <c r="F79" s="5">
        <v>39690000</v>
      </c>
      <c r="G79" s="5">
        <v>37774850</v>
      </c>
      <c r="I79" s="5">
        <v>39690000</v>
      </c>
      <c r="J79" s="5">
        <v>35088204</v>
      </c>
      <c r="K79" s="5">
        <v>20422458</v>
      </c>
      <c r="L79" s="5">
        <v>15186025</v>
      </c>
      <c r="M79" s="5">
        <v>14808827</v>
      </c>
      <c r="N79" s="5">
        <v>18231807</v>
      </c>
      <c r="O79" s="5">
        <v>3583629</v>
      </c>
      <c r="P79" s="5">
        <v>1327538</v>
      </c>
    </row>
    <row r="80" spans="2:16" ht="15.5" x14ac:dyDescent="0.35">
      <c r="C80" t="s">
        <v>251</v>
      </c>
      <c r="D80" s="5">
        <v>126219000</v>
      </c>
      <c r="E80" s="5">
        <v>128910000</v>
      </c>
      <c r="F80" s="5">
        <v>155392000</v>
      </c>
      <c r="G80" s="5">
        <v>141291414</v>
      </c>
      <c r="I80" s="5">
        <v>155392000</v>
      </c>
      <c r="J80" s="5">
        <v>94848290</v>
      </c>
      <c r="K80" s="5">
        <v>182440224</v>
      </c>
      <c r="L80" s="5">
        <v>64188481</v>
      </c>
      <c r="M80" s="5">
        <v>88341506</v>
      </c>
      <c r="N80" s="5">
        <v>5137636</v>
      </c>
      <c r="O80" s="5">
        <v>6125796</v>
      </c>
      <c r="P80" s="5">
        <v>7957000</v>
      </c>
    </row>
    <row r="81" spans="3:16" ht="15.5" x14ac:dyDescent="0.35">
      <c r="C81" t="s">
        <v>103</v>
      </c>
      <c r="D81" s="5">
        <v>478184000</v>
      </c>
      <c r="E81" s="5">
        <v>103041000</v>
      </c>
      <c r="F81" s="5">
        <v>89261000</v>
      </c>
      <c r="G81" s="5">
        <v>88250313</v>
      </c>
      <c r="I81" s="5">
        <v>89261000</v>
      </c>
      <c r="J81" s="5">
        <v>70401963</v>
      </c>
      <c r="K81" s="5">
        <v>67747219</v>
      </c>
      <c r="L81" s="5">
        <v>53281418</v>
      </c>
      <c r="M81" s="5">
        <v>33120686</v>
      </c>
      <c r="N81" s="5">
        <v>43129662</v>
      </c>
      <c r="O81" s="5">
        <v>39286920</v>
      </c>
      <c r="P81" s="5">
        <v>49674567</v>
      </c>
    </row>
    <row r="82" spans="3:16" ht="15.5" x14ac:dyDescent="0.35">
      <c r="C82" t="s">
        <v>102</v>
      </c>
      <c r="J82" s="5">
        <v>284619</v>
      </c>
      <c r="K82" s="5">
        <v>6281714</v>
      </c>
      <c r="L82" s="5">
        <v>7291362</v>
      </c>
      <c r="M82" s="5">
        <v>10373923</v>
      </c>
      <c r="N82" s="5">
        <v>2113380</v>
      </c>
      <c r="O82" s="5">
        <v>4541472</v>
      </c>
      <c r="P82" s="5">
        <v>256769</v>
      </c>
    </row>
    <row r="83" spans="3:16" ht="15.5" x14ac:dyDescent="0.35">
      <c r="C83" t="s">
        <v>969</v>
      </c>
      <c r="L83" s="5">
        <v>3305933</v>
      </c>
      <c r="M83" s="5">
        <v>4809769</v>
      </c>
      <c r="N83" s="5">
        <v>6954642</v>
      </c>
    </row>
    <row r="84" spans="3:16" ht="15.5" x14ac:dyDescent="0.35">
      <c r="C84" t="s">
        <v>83</v>
      </c>
      <c r="D84" s="5">
        <v>696000</v>
      </c>
      <c r="E84" s="5">
        <v>696000</v>
      </c>
      <c r="F84" s="5">
        <v>696000</v>
      </c>
      <c r="G84" s="5">
        <v>696332</v>
      </c>
      <c r="I84" s="5">
        <v>696000</v>
      </c>
      <c r="J84" s="5">
        <v>696332</v>
      </c>
      <c r="K84" s="5">
        <v>696332</v>
      </c>
      <c r="N84" s="5">
        <v>164278604</v>
      </c>
      <c r="O84" s="5">
        <v>192837038</v>
      </c>
      <c r="P84" s="5">
        <v>246200307</v>
      </c>
    </row>
    <row r="85" spans="3:16" ht="15.5" x14ac:dyDescent="0.35">
      <c r="C85" t="s">
        <v>104</v>
      </c>
      <c r="D85" s="5">
        <v>1214010000</v>
      </c>
      <c r="E85" s="5">
        <v>855137000</v>
      </c>
      <c r="F85" s="5">
        <v>680424000</v>
      </c>
      <c r="G85" s="5">
        <v>810825503</v>
      </c>
      <c r="I85" s="5">
        <v>680424000</v>
      </c>
      <c r="J85" s="5">
        <v>842803637</v>
      </c>
      <c r="K85" s="5">
        <v>884554253</v>
      </c>
      <c r="L85" s="5">
        <v>646374336</v>
      </c>
      <c r="M85" s="5">
        <v>316529859</v>
      </c>
      <c r="N85" s="5">
        <v>170819580</v>
      </c>
      <c r="O85" s="5">
        <v>92087950</v>
      </c>
      <c r="P85" s="5">
        <v>101421514</v>
      </c>
    </row>
    <row r="86" spans="3:16" ht="15.5" x14ac:dyDescent="0.35">
      <c r="C86" t="s">
        <v>105</v>
      </c>
    </row>
    <row r="87" spans="3:16" ht="15.5" x14ac:dyDescent="0.35">
      <c r="C87" t="s">
        <v>354</v>
      </c>
      <c r="E87" s="5">
        <v>24681000</v>
      </c>
      <c r="F87" s="5">
        <v>23321000</v>
      </c>
      <c r="G87" s="5">
        <v>20985685</v>
      </c>
      <c r="I87" s="5">
        <v>23321000</v>
      </c>
      <c r="J87" s="5">
        <v>20640761</v>
      </c>
      <c r="K87" s="5">
        <v>20051273</v>
      </c>
      <c r="L87" s="5">
        <v>16644741</v>
      </c>
      <c r="M87" s="5">
        <v>16081273</v>
      </c>
      <c r="N87" s="5">
        <v>15687967</v>
      </c>
      <c r="O87" s="5">
        <v>15342246</v>
      </c>
      <c r="P87" s="5">
        <v>2154868</v>
      </c>
    </row>
    <row r="88" spans="3:16" ht="15.5" x14ac:dyDescent="0.35">
      <c r="C88" t="s">
        <v>353</v>
      </c>
      <c r="D88" s="5">
        <v>176633000</v>
      </c>
      <c r="E88" s="5">
        <v>154674000</v>
      </c>
      <c r="F88" s="5">
        <v>158009000</v>
      </c>
      <c r="G88" s="5">
        <v>159461434</v>
      </c>
      <c r="I88" s="5">
        <v>158009000</v>
      </c>
      <c r="J88" s="5">
        <v>165216929</v>
      </c>
      <c r="K88" s="5">
        <v>174058763</v>
      </c>
      <c r="L88" s="5">
        <v>184553654</v>
      </c>
      <c r="M88" s="5">
        <v>192160300</v>
      </c>
      <c r="N88" s="5">
        <v>197306700</v>
      </c>
      <c r="O88" s="5">
        <v>206152460</v>
      </c>
      <c r="P88" s="5">
        <v>200027939</v>
      </c>
    </row>
    <row r="89" spans="3:16" ht="15.5" x14ac:dyDescent="0.35">
      <c r="C89" t="s">
        <v>107</v>
      </c>
      <c r="D89" s="5">
        <v>2505311000</v>
      </c>
      <c r="E89" s="5">
        <v>1953448000</v>
      </c>
      <c r="F89" s="5">
        <v>1805603000</v>
      </c>
      <c r="G89" s="5">
        <v>1543348685</v>
      </c>
      <c r="I89" s="5">
        <v>1805603000</v>
      </c>
      <c r="J89" s="5">
        <v>899703296</v>
      </c>
      <c r="K89" s="5">
        <v>549998689</v>
      </c>
      <c r="L89" s="5">
        <v>409192481</v>
      </c>
      <c r="M89" s="5">
        <v>414429989</v>
      </c>
      <c r="N89" s="5">
        <v>440790979</v>
      </c>
      <c r="O89" s="5">
        <v>455197270</v>
      </c>
      <c r="P89" s="5">
        <v>363733588</v>
      </c>
    </row>
    <row r="90" spans="3:16" ht="15.5" x14ac:dyDescent="0.35">
      <c r="C90" t="s">
        <v>109</v>
      </c>
      <c r="M90" s="5">
        <v>1820044</v>
      </c>
      <c r="N90" s="5">
        <v>11583992</v>
      </c>
      <c r="O90" s="5">
        <v>1592211</v>
      </c>
      <c r="P90" s="5">
        <v>15712672</v>
      </c>
    </row>
    <row r="91" spans="3:16" ht="15.5" x14ac:dyDescent="0.35">
      <c r="C91" t="s">
        <v>108</v>
      </c>
      <c r="J91" s="5">
        <v>733594</v>
      </c>
      <c r="K91" s="5">
        <v>812911</v>
      </c>
      <c r="L91" s="5">
        <v>669944</v>
      </c>
      <c r="M91" s="5">
        <v>1008884</v>
      </c>
      <c r="N91" s="5">
        <v>1610217</v>
      </c>
      <c r="O91" s="5">
        <v>450106</v>
      </c>
      <c r="P91" s="5">
        <v>758681</v>
      </c>
    </row>
    <row r="92" spans="3:16" ht="15.5" x14ac:dyDescent="0.35">
      <c r="C92" t="s">
        <v>110</v>
      </c>
      <c r="D92" s="5">
        <v>2918479000</v>
      </c>
      <c r="E92" s="5">
        <v>2350353000</v>
      </c>
      <c r="F92" s="5">
        <v>2210852000</v>
      </c>
      <c r="G92" s="5">
        <v>1839933218</v>
      </c>
      <c r="I92" s="5">
        <v>2210852000</v>
      </c>
      <c r="J92" s="5">
        <v>1230791120</v>
      </c>
      <c r="K92" s="5">
        <v>810865363</v>
      </c>
      <c r="L92" s="5">
        <v>640250428</v>
      </c>
      <c r="M92" s="5">
        <v>649172666</v>
      </c>
      <c r="N92" s="5">
        <v>684402700</v>
      </c>
      <c r="O92" s="5">
        <v>752026667</v>
      </c>
      <c r="P92" s="5">
        <v>624089122</v>
      </c>
    </row>
    <row r="93" spans="3:16" ht="15.5" x14ac:dyDescent="0.35">
      <c r="C93" t="s">
        <v>111</v>
      </c>
      <c r="D93" s="5">
        <v>4132489000</v>
      </c>
      <c r="E93" s="5">
        <v>3205490000</v>
      </c>
      <c r="F93" s="5">
        <v>2891276000</v>
      </c>
      <c r="G93" s="5">
        <v>2650758721</v>
      </c>
      <c r="I93" s="5">
        <v>2891276000</v>
      </c>
      <c r="J93" s="5">
        <v>2073594757</v>
      </c>
      <c r="K93" s="5">
        <v>1695419616</v>
      </c>
      <c r="L93" s="5">
        <v>1286624764</v>
      </c>
      <c r="M93" s="5">
        <v>965702525</v>
      </c>
      <c r="N93" s="5">
        <v>855222280</v>
      </c>
      <c r="O93" s="5">
        <v>844114617</v>
      </c>
      <c r="P93" s="5">
        <v>725510636</v>
      </c>
    </row>
    <row r="94" spans="3:16" ht="15.5" x14ac:dyDescent="0.35">
      <c r="C94" t="s">
        <v>112</v>
      </c>
    </row>
    <row r="95" spans="3:16" ht="15.5" x14ac:dyDescent="0.35">
      <c r="C95" t="s">
        <v>113</v>
      </c>
    </row>
    <row r="96" spans="3:16" ht="15.5" x14ac:dyDescent="0.35">
      <c r="C96" t="s">
        <v>114</v>
      </c>
      <c r="D96" s="5">
        <v>766678000</v>
      </c>
      <c r="E96" s="5">
        <v>427082000</v>
      </c>
      <c r="F96" s="5">
        <v>426807000</v>
      </c>
      <c r="G96" s="5">
        <v>349675553</v>
      </c>
      <c r="I96" s="5">
        <v>426807000</v>
      </c>
      <c r="J96" s="5">
        <v>235286262</v>
      </c>
      <c r="K96" s="5">
        <v>209750178</v>
      </c>
      <c r="L96" s="5">
        <v>197034879</v>
      </c>
      <c r="M96" s="5">
        <v>92427670</v>
      </c>
      <c r="N96" s="5">
        <v>80039103</v>
      </c>
      <c r="O96" s="5">
        <v>68671368</v>
      </c>
      <c r="P96" s="5">
        <v>51598971</v>
      </c>
    </row>
    <row r="97" spans="3:16" ht="15.5" x14ac:dyDescent="0.35">
      <c r="C97" t="s">
        <v>115</v>
      </c>
    </row>
    <row r="98" spans="3:16" ht="15.5" x14ac:dyDescent="0.35">
      <c r="C98" t="s">
        <v>253</v>
      </c>
      <c r="D98" s="5">
        <v>63694000</v>
      </c>
      <c r="E98" s="5">
        <v>56096000</v>
      </c>
      <c r="F98" s="5">
        <v>60078000</v>
      </c>
      <c r="G98" s="5">
        <v>75908698</v>
      </c>
      <c r="I98" s="5">
        <v>60078000</v>
      </c>
      <c r="J98" s="5">
        <v>53527549</v>
      </c>
      <c r="K98" s="5">
        <v>33478070</v>
      </c>
      <c r="L98" s="5">
        <v>22612686</v>
      </c>
      <c r="M98" s="5">
        <v>20093927</v>
      </c>
      <c r="N98" s="5">
        <v>20741590</v>
      </c>
      <c r="O98" s="5">
        <v>17702520</v>
      </c>
      <c r="P98" s="5">
        <v>14110380</v>
      </c>
    </row>
    <row r="99" spans="3:16" ht="15.5" x14ac:dyDescent="0.35">
      <c r="C99" t="s">
        <v>117</v>
      </c>
    </row>
    <row r="100" spans="3:16" ht="15.5" x14ac:dyDescent="0.35">
      <c r="C100" t="s">
        <v>651</v>
      </c>
      <c r="D100" s="5">
        <v>19508000</v>
      </c>
      <c r="E100" s="5">
        <v>9706000</v>
      </c>
      <c r="F100" s="5">
        <v>12447000</v>
      </c>
      <c r="G100" s="5">
        <v>2322964</v>
      </c>
      <c r="I100" s="5">
        <v>12447000</v>
      </c>
      <c r="J100" s="5">
        <v>7689974</v>
      </c>
      <c r="K100" s="5">
        <v>37003200</v>
      </c>
      <c r="L100" s="5">
        <v>64971050</v>
      </c>
      <c r="M100" s="5">
        <v>30549523</v>
      </c>
      <c r="N100" s="5">
        <v>1339625</v>
      </c>
      <c r="O100" s="5">
        <v>1218602</v>
      </c>
      <c r="P100" s="5">
        <v>3714059</v>
      </c>
    </row>
    <row r="101" spans="3:16" ht="15.5" x14ac:dyDescent="0.35">
      <c r="C101" t="s">
        <v>970</v>
      </c>
      <c r="D101" s="5">
        <v>33270000</v>
      </c>
      <c r="E101" s="5">
        <v>34419000</v>
      </c>
      <c r="F101" s="5">
        <v>31874000</v>
      </c>
      <c r="G101" s="5">
        <v>27505854</v>
      </c>
      <c r="I101" s="5">
        <v>31874000</v>
      </c>
      <c r="J101" s="5">
        <v>22232489</v>
      </c>
      <c r="K101" s="5">
        <v>23714528</v>
      </c>
      <c r="L101" s="5">
        <v>25991764</v>
      </c>
      <c r="M101" s="5">
        <v>13420641</v>
      </c>
      <c r="N101" s="5">
        <v>12462479</v>
      </c>
      <c r="O101" s="5">
        <v>4603551</v>
      </c>
      <c r="P101" s="5">
        <v>3797818</v>
      </c>
    </row>
    <row r="102" spans="3:16" ht="15.5" x14ac:dyDescent="0.35">
      <c r="C102" t="s">
        <v>116</v>
      </c>
      <c r="D102" s="5">
        <v>330214000</v>
      </c>
      <c r="E102" s="5">
        <v>285641000</v>
      </c>
      <c r="F102" s="5">
        <v>286855000</v>
      </c>
      <c r="G102" s="5">
        <v>236186801</v>
      </c>
      <c r="I102" s="5">
        <v>286855000</v>
      </c>
      <c r="J102" s="5">
        <v>141627165</v>
      </c>
      <c r="K102" s="5">
        <v>103042096</v>
      </c>
      <c r="L102" s="5">
        <v>76124045</v>
      </c>
      <c r="M102" s="5">
        <v>21934694</v>
      </c>
      <c r="N102" s="5">
        <v>28402632</v>
      </c>
      <c r="O102" s="5">
        <v>29238437</v>
      </c>
      <c r="P102" s="5">
        <v>28282660</v>
      </c>
    </row>
    <row r="103" spans="3:16" ht="15.5" x14ac:dyDescent="0.35">
      <c r="C103" t="s">
        <v>255</v>
      </c>
      <c r="D103" s="5">
        <v>943113000</v>
      </c>
      <c r="E103" s="5">
        <v>922004000</v>
      </c>
      <c r="F103" s="5">
        <v>685080000</v>
      </c>
      <c r="G103" s="5">
        <v>591520893</v>
      </c>
      <c r="I103" s="5">
        <v>685080000</v>
      </c>
      <c r="J103" s="5">
        <v>295768603</v>
      </c>
      <c r="K103" s="5">
        <v>98725070</v>
      </c>
    </row>
    <row r="104" spans="3:16" ht="15.5" x14ac:dyDescent="0.35">
      <c r="C104" t="s">
        <v>607</v>
      </c>
      <c r="D104" s="5">
        <v>3839000</v>
      </c>
      <c r="E104" s="5">
        <v>10466000</v>
      </c>
      <c r="F104" s="5">
        <v>20268000</v>
      </c>
      <c r="G104" s="5">
        <v>17076036</v>
      </c>
      <c r="I104" s="5">
        <v>20268000</v>
      </c>
      <c r="J104" s="5">
        <v>3299481</v>
      </c>
      <c r="K104" s="5">
        <v>316884493</v>
      </c>
      <c r="L104" s="5">
        <v>487156278</v>
      </c>
      <c r="M104" s="5">
        <v>633703987</v>
      </c>
      <c r="N104" s="5">
        <v>488129982</v>
      </c>
      <c r="O104" s="5">
        <v>442142278</v>
      </c>
      <c r="P104" s="5">
        <v>252614045</v>
      </c>
    </row>
    <row r="105" spans="3:16" ht="15.5" x14ac:dyDescent="0.35">
      <c r="C105" t="s">
        <v>909</v>
      </c>
      <c r="D105" s="5">
        <v>590499000</v>
      </c>
      <c r="E105" s="5">
        <v>468000</v>
      </c>
      <c r="F105" s="5">
        <v>558000</v>
      </c>
      <c r="G105" s="5">
        <v>659967</v>
      </c>
      <c r="I105" s="5">
        <v>558000</v>
      </c>
      <c r="J105" s="5">
        <v>640872</v>
      </c>
      <c r="K105" s="5">
        <v>1749154</v>
      </c>
      <c r="L105" s="5">
        <v>1633537</v>
      </c>
      <c r="M105" s="5">
        <v>953586</v>
      </c>
      <c r="N105" s="5">
        <v>1140961</v>
      </c>
    </row>
    <row r="106" spans="3:16" ht="15.5" x14ac:dyDescent="0.35">
      <c r="C106" t="s">
        <v>118</v>
      </c>
      <c r="D106" s="5">
        <v>4230000</v>
      </c>
      <c r="E106" s="5">
        <v>2868000</v>
      </c>
      <c r="F106" s="5">
        <v>6373000</v>
      </c>
      <c r="G106" s="5">
        <v>5230696</v>
      </c>
      <c r="I106" s="5">
        <v>6373000</v>
      </c>
      <c r="J106" s="5">
        <v>4130209</v>
      </c>
      <c r="K106" s="5">
        <v>90178</v>
      </c>
      <c r="L106" s="5">
        <v>6136</v>
      </c>
      <c r="N106" s="5">
        <v>10633</v>
      </c>
      <c r="O106" s="5">
        <v>11192163</v>
      </c>
    </row>
    <row r="107" spans="3:16" ht="15.5" x14ac:dyDescent="0.35">
      <c r="C107" t="s">
        <v>122</v>
      </c>
      <c r="D107" s="5">
        <v>1578307000</v>
      </c>
      <c r="E107" s="5">
        <v>974164000</v>
      </c>
      <c r="F107" s="5">
        <v>747058000</v>
      </c>
      <c r="G107" s="5">
        <v>646345883</v>
      </c>
      <c r="I107" s="5">
        <v>747058000</v>
      </c>
      <c r="J107" s="5">
        <v>336044941</v>
      </c>
      <c r="K107" s="5">
        <v>447620243</v>
      </c>
      <c r="L107" s="5">
        <v>520282261</v>
      </c>
      <c r="M107" s="5">
        <v>667830842</v>
      </c>
      <c r="N107" s="5">
        <v>516036718</v>
      </c>
      <c r="O107" s="5">
        <v>485800582</v>
      </c>
      <c r="P107" s="5">
        <v>285229822</v>
      </c>
    </row>
    <row r="108" spans="3:16" ht="15.5" x14ac:dyDescent="0.35">
      <c r="C108" t="s">
        <v>123</v>
      </c>
      <c r="D108" s="5">
        <v>1578307000</v>
      </c>
      <c r="E108" s="5">
        <v>974164000</v>
      </c>
      <c r="F108" s="5">
        <v>747058000</v>
      </c>
      <c r="G108" s="5">
        <v>646345883</v>
      </c>
      <c r="I108" s="5">
        <v>747058000</v>
      </c>
      <c r="J108" s="5">
        <v>336044941</v>
      </c>
      <c r="K108" s="5">
        <v>447620243</v>
      </c>
      <c r="L108" s="5">
        <v>520282261</v>
      </c>
      <c r="M108" s="5">
        <v>667830842</v>
      </c>
      <c r="N108" s="5">
        <v>516036718</v>
      </c>
      <c r="O108" s="5">
        <v>485800582</v>
      </c>
      <c r="P108" s="5">
        <v>285229822</v>
      </c>
    </row>
    <row r="109" spans="3:16" ht="15.5" x14ac:dyDescent="0.35">
      <c r="C109" t="s">
        <v>357</v>
      </c>
      <c r="D109" s="5">
        <v>7487000</v>
      </c>
      <c r="E109" s="5">
        <v>6527000</v>
      </c>
      <c r="F109" s="5">
        <v>5597000</v>
      </c>
      <c r="G109" s="5">
        <v>4420372</v>
      </c>
      <c r="I109" s="5">
        <v>5597000</v>
      </c>
      <c r="J109" s="5">
        <v>6800294</v>
      </c>
      <c r="K109" s="5">
        <v>1044693</v>
      </c>
      <c r="L109" s="5">
        <v>1376048</v>
      </c>
      <c r="M109" s="5">
        <v>508323</v>
      </c>
    </row>
    <row r="110" spans="3:16" ht="15.5" x14ac:dyDescent="0.35">
      <c r="C110" t="s">
        <v>126</v>
      </c>
      <c r="D110" s="5">
        <v>2344985000</v>
      </c>
      <c r="E110" s="5">
        <v>1401246000</v>
      </c>
      <c r="F110" s="5">
        <v>1173865000</v>
      </c>
      <c r="G110" s="5">
        <v>996021436</v>
      </c>
      <c r="I110" s="5">
        <v>1173865000</v>
      </c>
      <c r="J110" s="5">
        <v>571331203</v>
      </c>
      <c r="K110" s="5">
        <v>657370421</v>
      </c>
      <c r="L110" s="5">
        <v>717317140</v>
      </c>
      <c r="M110" s="5">
        <v>760258512</v>
      </c>
      <c r="N110" s="5">
        <v>596075821</v>
      </c>
      <c r="O110" s="5">
        <v>554471950</v>
      </c>
      <c r="P110" s="5">
        <v>336828793</v>
      </c>
    </row>
    <row r="111" spans="3:16" ht="15.5" x14ac:dyDescent="0.35">
      <c r="C111" t="s">
        <v>127</v>
      </c>
    </row>
    <row r="112" spans="3:16" ht="15.5" x14ac:dyDescent="0.35">
      <c r="C112" t="s">
        <v>128</v>
      </c>
      <c r="D112" s="5">
        <v>303920000</v>
      </c>
      <c r="E112" s="5">
        <v>303920000</v>
      </c>
      <c r="F112" s="5">
        <v>303920000</v>
      </c>
      <c r="G112" s="5">
        <v>303919662</v>
      </c>
      <c r="I112" s="5">
        <v>303920000</v>
      </c>
      <c r="J112" s="5">
        <v>303919662</v>
      </c>
      <c r="K112" s="5">
        <v>303919662</v>
      </c>
      <c r="L112" s="5">
        <v>303919662</v>
      </c>
      <c r="M112" s="5">
        <v>303919662</v>
      </c>
      <c r="N112" s="5">
        <v>129808932</v>
      </c>
      <c r="O112" s="5">
        <v>129808932</v>
      </c>
      <c r="P112" s="5">
        <v>216808932</v>
      </c>
    </row>
    <row r="113" spans="2:16" ht="15.5" x14ac:dyDescent="0.35">
      <c r="C113" t="s">
        <v>129</v>
      </c>
      <c r="D113" s="5">
        <v>-183042000</v>
      </c>
      <c r="E113" s="5">
        <v>-183042000</v>
      </c>
      <c r="F113" s="5">
        <v>-183042000</v>
      </c>
      <c r="G113" s="5">
        <v>-183041911</v>
      </c>
      <c r="I113" s="5">
        <v>-183042000</v>
      </c>
      <c r="J113" s="5">
        <v>-183041911</v>
      </c>
      <c r="K113" s="5">
        <v>-183041911</v>
      </c>
      <c r="L113" s="5">
        <v>-183297630</v>
      </c>
      <c r="M113" s="5">
        <v>-183296159</v>
      </c>
      <c r="N113" s="5">
        <v>-9515056</v>
      </c>
      <c r="O113" s="5">
        <v>-9515056</v>
      </c>
      <c r="P113" s="5">
        <v>-9515056</v>
      </c>
    </row>
    <row r="114" spans="2:16" ht="15.5" x14ac:dyDescent="0.35">
      <c r="C114" t="s">
        <v>130</v>
      </c>
      <c r="D114" s="5">
        <v>1511303000</v>
      </c>
      <c r="E114" s="5">
        <v>1527575000</v>
      </c>
      <c r="F114" s="5">
        <v>1439940000</v>
      </c>
      <c r="G114" s="5">
        <v>1372824302</v>
      </c>
      <c r="I114" s="5">
        <v>1439940000</v>
      </c>
      <c r="J114" s="5">
        <v>1289739709</v>
      </c>
      <c r="K114" s="5">
        <v>854757114</v>
      </c>
      <c r="L114" s="5">
        <v>413881844</v>
      </c>
      <c r="M114" s="5">
        <v>81560113</v>
      </c>
      <c r="N114" s="5">
        <v>-27085401</v>
      </c>
      <c r="O114" s="5">
        <v>-25436096</v>
      </c>
      <c r="P114" s="5">
        <v>-67299212</v>
      </c>
    </row>
    <row r="115" spans="2:16" ht="15.5" x14ac:dyDescent="0.35">
      <c r="C115" t="s">
        <v>257</v>
      </c>
      <c r="D115" s="5">
        <v>16378000</v>
      </c>
      <c r="E115" s="5">
        <v>13666000</v>
      </c>
      <c r="F115" s="5">
        <v>13666000</v>
      </c>
      <c r="G115" s="5">
        <v>13666010</v>
      </c>
      <c r="I115" s="5">
        <v>13666000</v>
      </c>
      <c r="J115" s="5">
        <v>9299441</v>
      </c>
      <c r="K115" s="5">
        <v>4889222</v>
      </c>
      <c r="L115" s="5">
        <v>1567117</v>
      </c>
    </row>
    <row r="116" spans="2:16" ht="15.5" x14ac:dyDescent="0.35">
      <c r="C116" t="s">
        <v>258</v>
      </c>
      <c r="D116" s="5">
        <v>1494925000</v>
      </c>
      <c r="E116" s="5">
        <v>1513909000</v>
      </c>
      <c r="F116" s="5">
        <v>1426274000</v>
      </c>
      <c r="G116" s="5">
        <v>1359158292</v>
      </c>
      <c r="I116" s="5">
        <v>1426274000</v>
      </c>
      <c r="J116" s="5">
        <v>1280440268</v>
      </c>
      <c r="K116" s="5">
        <v>849867892</v>
      </c>
      <c r="L116" s="5">
        <v>412314727</v>
      </c>
    </row>
    <row r="117" spans="2:16" ht="15.5" x14ac:dyDescent="0.35">
      <c r="C117" t="s">
        <v>259</v>
      </c>
      <c r="D117" s="5">
        <v>1511303000</v>
      </c>
      <c r="E117" s="5">
        <v>1527575000</v>
      </c>
      <c r="F117" s="5">
        <v>1439940000</v>
      </c>
      <c r="G117" s="5">
        <v>1372824302</v>
      </c>
      <c r="I117" s="5">
        <v>1439940000</v>
      </c>
      <c r="J117" s="5">
        <v>1289739709</v>
      </c>
      <c r="K117" s="5">
        <v>854757114</v>
      </c>
      <c r="L117" s="5">
        <v>413881844</v>
      </c>
      <c r="M117" s="5">
        <v>81560113</v>
      </c>
      <c r="N117" s="5">
        <v>-27085401</v>
      </c>
      <c r="O117" s="5">
        <v>-25436096</v>
      </c>
      <c r="P117" s="5">
        <v>-67299212</v>
      </c>
    </row>
    <row r="118" spans="2:16" ht="15.5" x14ac:dyDescent="0.35">
      <c r="C118" t="s">
        <v>131</v>
      </c>
      <c r="D118" s="5">
        <v>154627000</v>
      </c>
      <c r="E118" s="5">
        <v>155095000</v>
      </c>
      <c r="F118" s="5">
        <v>155897000</v>
      </c>
      <c r="G118" s="5">
        <v>160338900</v>
      </c>
      <c r="I118" s="5">
        <v>155897000</v>
      </c>
      <c r="J118" s="5">
        <v>90949762</v>
      </c>
      <c r="K118" s="5">
        <v>61717998</v>
      </c>
      <c r="L118" s="5">
        <v>34803748</v>
      </c>
      <c r="M118" s="5">
        <v>3260397</v>
      </c>
      <c r="N118" s="5">
        <v>1659380</v>
      </c>
      <c r="O118" s="5">
        <v>1947849</v>
      </c>
      <c r="P118" s="5">
        <v>2486872</v>
      </c>
    </row>
    <row r="119" spans="2:16" ht="15.5" x14ac:dyDescent="0.35">
      <c r="C119" t="s">
        <v>10</v>
      </c>
      <c r="D119" s="5">
        <v>1787504000</v>
      </c>
      <c r="E119" s="5">
        <v>1804244000</v>
      </c>
      <c r="F119" s="5">
        <v>1717411000</v>
      </c>
      <c r="G119" s="5">
        <v>1654737285</v>
      </c>
      <c r="I119" s="5">
        <v>1717411000</v>
      </c>
      <c r="J119" s="5">
        <v>1502263554</v>
      </c>
      <c r="K119" s="5">
        <v>1038049195</v>
      </c>
      <c r="L119" s="5">
        <v>569307624</v>
      </c>
      <c r="M119" s="5">
        <v>205444013</v>
      </c>
      <c r="N119" s="5">
        <v>259146459</v>
      </c>
      <c r="O119" s="5">
        <v>289642667</v>
      </c>
      <c r="P119" s="5">
        <v>388681843</v>
      </c>
    </row>
    <row r="120" spans="2:16" ht="15.5" x14ac:dyDescent="0.35">
      <c r="C120" t="s">
        <v>132</v>
      </c>
      <c r="D120" s="5">
        <v>4132489000</v>
      </c>
      <c r="E120" s="5">
        <v>3205490000</v>
      </c>
      <c r="F120" s="5">
        <v>2891276000</v>
      </c>
      <c r="G120" s="5">
        <v>2650758721</v>
      </c>
      <c r="I120" s="5">
        <v>2891276000</v>
      </c>
      <c r="J120" s="5">
        <v>2073594757</v>
      </c>
      <c r="K120" s="5">
        <v>1695419616</v>
      </c>
      <c r="L120" s="5">
        <v>1286624764</v>
      </c>
      <c r="M120" s="5">
        <v>965702525</v>
      </c>
      <c r="N120" s="5">
        <v>855222280</v>
      </c>
      <c r="O120" s="5">
        <v>844114617</v>
      </c>
      <c r="P120" s="5">
        <v>725510636</v>
      </c>
    </row>
    <row r="121" spans="2:16" ht="15.5" x14ac:dyDescent="0.35">
      <c r="C121" t="s">
        <v>133</v>
      </c>
      <c r="D121" s="5">
        <v>40882331500</v>
      </c>
      <c r="E121" s="5">
        <v>40882331500</v>
      </c>
      <c r="F121" s="5">
        <v>40882331500</v>
      </c>
      <c r="G121" s="5">
        <v>40882331500</v>
      </c>
      <c r="I121" s="5">
        <v>40882331500</v>
      </c>
      <c r="J121" s="5">
        <v>40882331500</v>
      </c>
      <c r="K121" s="5">
        <v>40882331500</v>
      </c>
      <c r="L121" s="5">
        <v>40882331500</v>
      </c>
      <c r="M121" s="5">
        <v>40882331500</v>
      </c>
      <c r="N121" s="5">
        <v>1259784</v>
      </c>
      <c r="O121" s="5">
        <v>1259784</v>
      </c>
      <c r="P121" s="5">
        <v>2082369</v>
      </c>
    </row>
    <row r="123" spans="2:16" ht="15.5" x14ac:dyDescent="0.35">
      <c r="B123" t="s">
        <v>134</v>
      </c>
      <c r="C123" t="s">
        <v>135</v>
      </c>
      <c r="D123" s="5">
        <v>-220248000</v>
      </c>
      <c r="E123" s="5">
        <v>46583000</v>
      </c>
      <c r="F123" s="5">
        <v>63949308</v>
      </c>
      <c r="G123" s="5">
        <v>-17422611</v>
      </c>
      <c r="I123" s="5">
        <v>176949000</v>
      </c>
      <c r="J123" s="5">
        <v>524147491</v>
      </c>
      <c r="K123" s="5">
        <v>296585023</v>
      </c>
      <c r="L123" s="5">
        <v>479691758</v>
      </c>
      <c r="M123" s="5">
        <v>160167890</v>
      </c>
      <c r="N123" s="5">
        <v>29791089</v>
      </c>
      <c r="O123" s="5">
        <v>141194796</v>
      </c>
      <c r="P123" s="5">
        <v>6922586</v>
      </c>
    </row>
    <row r="124" spans="2:16" ht="15.5" x14ac:dyDescent="0.35">
      <c r="C124" t="s">
        <v>316</v>
      </c>
      <c r="D124" s="5">
        <v>319078000</v>
      </c>
      <c r="E124" s="5">
        <v>293973000</v>
      </c>
      <c r="F124" s="5">
        <v>283702875</v>
      </c>
      <c r="G124" s="5">
        <v>192370926</v>
      </c>
      <c r="I124" s="5">
        <v>912404000</v>
      </c>
      <c r="J124" s="5">
        <v>1240980574</v>
      </c>
      <c r="K124" s="5">
        <v>965803597</v>
      </c>
      <c r="L124" s="5">
        <v>929650360</v>
      </c>
      <c r="M124" s="5">
        <v>376355183</v>
      </c>
      <c r="N124" s="5">
        <v>117602687</v>
      </c>
      <c r="O124" s="5">
        <v>111015727</v>
      </c>
      <c r="P124" s="5">
        <v>119502730</v>
      </c>
    </row>
    <row r="125" spans="2:16" ht="15.5" x14ac:dyDescent="0.35">
      <c r="C125" t="s">
        <v>317</v>
      </c>
      <c r="D125" s="5">
        <v>-468445000</v>
      </c>
      <c r="E125" s="5">
        <v>-164984000</v>
      </c>
      <c r="F125" s="5">
        <v>-155583998</v>
      </c>
      <c r="G125" s="5">
        <v>-145814245</v>
      </c>
      <c r="I125" s="5">
        <v>-512452000</v>
      </c>
      <c r="J125" s="5">
        <v>-444647502</v>
      </c>
      <c r="K125" s="5">
        <v>-353625736</v>
      </c>
      <c r="L125" s="5">
        <v>-240093965</v>
      </c>
      <c r="M125" s="5">
        <v>-137406706</v>
      </c>
      <c r="N125" s="5">
        <v>-67358171</v>
      </c>
      <c r="O125" s="5">
        <v>-97947028</v>
      </c>
      <c r="P125" s="5">
        <v>-95560835</v>
      </c>
    </row>
    <row r="126" spans="2:16" ht="15.5" x14ac:dyDescent="0.35">
      <c r="C126" t="s">
        <v>139</v>
      </c>
      <c r="D126" s="5">
        <v>-15457000</v>
      </c>
      <c r="E126" s="5">
        <v>-12249000</v>
      </c>
      <c r="F126" s="5">
        <v>-4435664</v>
      </c>
      <c r="G126" s="5">
        <v>-2503214</v>
      </c>
      <c r="I126" s="5">
        <v>-25216000</v>
      </c>
      <c r="J126" s="5">
        <v>-18929120</v>
      </c>
      <c r="K126" s="5">
        <v>-17557263</v>
      </c>
      <c r="L126" s="5">
        <v>-10534872</v>
      </c>
      <c r="M126" s="5">
        <v>-8375292</v>
      </c>
      <c r="N126" s="5">
        <v>-8403378</v>
      </c>
      <c r="O126" s="5">
        <v>-7326200</v>
      </c>
      <c r="P126" s="5">
        <v>-6626556</v>
      </c>
    </row>
    <row r="127" spans="2:16" ht="15.5" x14ac:dyDescent="0.35">
      <c r="C127" t="s">
        <v>266</v>
      </c>
      <c r="D127" s="5">
        <v>3712000</v>
      </c>
      <c r="E127" s="5">
        <v>3975000</v>
      </c>
      <c r="F127" s="5">
        <v>3681318</v>
      </c>
      <c r="G127" s="5">
        <v>5749267</v>
      </c>
      <c r="I127" s="5">
        <v>23562000</v>
      </c>
      <c r="J127" s="5">
        <v>27581963</v>
      </c>
      <c r="K127" s="5">
        <v>19583669</v>
      </c>
      <c r="L127" s="5">
        <v>4115770</v>
      </c>
      <c r="M127" s="5">
        <v>280602</v>
      </c>
      <c r="N127" s="5">
        <v>2488519</v>
      </c>
      <c r="O127" s="5">
        <v>2442004</v>
      </c>
      <c r="P127" s="5">
        <v>993852</v>
      </c>
    </row>
    <row r="128" spans="2:16" ht="15.5" x14ac:dyDescent="0.35">
      <c r="C128" t="s">
        <v>363</v>
      </c>
      <c r="D128" s="5">
        <v>-20789000</v>
      </c>
      <c r="E128" s="5">
        <v>-25877000</v>
      </c>
      <c r="F128" s="5">
        <v>-29540882</v>
      </c>
      <c r="G128" s="5">
        <v>-28569142</v>
      </c>
      <c r="I128" s="5">
        <v>-110253000</v>
      </c>
      <c r="J128" s="5">
        <v>-145971710</v>
      </c>
      <c r="K128" s="5">
        <v>-150230766</v>
      </c>
      <c r="L128" s="5">
        <v>-66183827</v>
      </c>
      <c r="M128" s="5">
        <v>-6113812</v>
      </c>
      <c r="N128" s="5">
        <v>-1363962</v>
      </c>
      <c r="O128" s="5">
        <v>-4317315</v>
      </c>
      <c r="P128" s="5">
        <v>-919344</v>
      </c>
    </row>
    <row r="129" spans="3:16" ht="15.5" x14ac:dyDescent="0.35">
      <c r="C129" t="s">
        <v>971</v>
      </c>
      <c r="F129" s="5">
        <v>201000</v>
      </c>
      <c r="I129" s="5">
        <v>201000</v>
      </c>
    </row>
    <row r="130" spans="3:16" ht="15.5" x14ac:dyDescent="0.35">
      <c r="C130" t="s">
        <v>972</v>
      </c>
      <c r="D130" s="5">
        <v>7276000</v>
      </c>
      <c r="E130" s="5">
        <v>11862000</v>
      </c>
    </row>
    <row r="131" spans="3:16" ht="15.5" x14ac:dyDescent="0.35">
      <c r="C131" t="s">
        <v>654</v>
      </c>
      <c r="E131" s="5">
        <v>41000</v>
      </c>
      <c r="F131" s="5">
        <v>95221</v>
      </c>
      <c r="G131" s="5">
        <v>5640153</v>
      </c>
      <c r="I131" s="5">
        <v>32986000</v>
      </c>
      <c r="J131" s="5">
        <v>36559233</v>
      </c>
      <c r="K131" s="5">
        <v>25376693</v>
      </c>
      <c r="L131" s="5">
        <v>22718272</v>
      </c>
      <c r="M131" s="5">
        <v>12011098</v>
      </c>
      <c r="N131" s="5">
        <v>2458222</v>
      </c>
      <c r="O131" s="5">
        <v>27497099</v>
      </c>
      <c r="P131" s="5">
        <v>3250534</v>
      </c>
    </row>
    <row r="132" spans="3:16" ht="15.5" x14ac:dyDescent="0.35">
      <c r="C132" t="s">
        <v>609</v>
      </c>
      <c r="D132" s="5">
        <v>-256000</v>
      </c>
      <c r="E132" s="5">
        <v>-22698000</v>
      </c>
      <c r="F132" s="5">
        <v>3591</v>
      </c>
      <c r="G132" s="5">
        <v>-15718361</v>
      </c>
      <c r="I132" s="5">
        <v>-27805000</v>
      </c>
      <c r="J132" s="5">
        <v>-23969485</v>
      </c>
      <c r="K132" s="5">
        <v>-31056352</v>
      </c>
      <c r="L132" s="5">
        <v>-23519438</v>
      </c>
      <c r="M132" s="5">
        <v>-15300827</v>
      </c>
      <c r="N132" s="5">
        <v>-4605909</v>
      </c>
      <c r="O132" s="5">
        <v>-751946</v>
      </c>
      <c r="P132" s="5">
        <v>-1942773</v>
      </c>
    </row>
    <row r="133" spans="3:16" ht="15.5" x14ac:dyDescent="0.35">
      <c r="C133" t="s">
        <v>973</v>
      </c>
      <c r="J133" s="5">
        <v>4100000</v>
      </c>
      <c r="K133" s="5">
        <v>4441667</v>
      </c>
      <c r="L133" s="5">
        <v>3599996</v>
      </c>
      <c r="M133" s="5">
        <v>2383325</v>
      </c>
      <c r="N133" s="5">
        <v>1355909</v>
      </c>
    </row>
    <row r="134" spans="3:16" ht="15.5" x14ac:dyDescent="0.35">
      <c r="C134" t="s">
        <v>974</v>
      </c>
      <c r="D134" s="5">
        <v>-44942000</v>
      </c>
      <c r="E134" s="5">
        <v>-37319000</v>
      </c>
      <c r="F134" s="5">
        <v>-32474083</v>
      </c>
      <c r="G134" s="5">
        <v>-27120128</v>
      </c>
      <c r="I134" s="5">
        <v>-111146000</v>
      </c>
      <c r="J134" s="5">
        <v>-148710236</v>
      </c>
      <c r="K134" s="5">
        <v>-160510492</v>
      </c>
      <c r="L134" s="5">
        <v>-138895465</v>
      </c>
      <c r="M134" s="5">
        <v>-60593983</v>
      </c>
      <c r="N134" s="5">
        <v>-9328099</v>
      </c>
      <c r="O134" s="5">
        <v>-12250059</v>
      </c>
      <c r="P134" s="5">
        <v>-8641159</v>
      </c>
    </row>
    <row r="135" spans="3:16" ht="15.5" x14ac:dyDescent="0.35">
      <c r="C135" t="s">
        <v>975</v>
      </c>
      <c r="D135" s="5">
        <v>-425000</v>
      </c>
      <c r="E135" s="5">
        <v>-141000</v>
      </c>
      <c r="F135" s="5">
        <v>-1700070</v>
      </c>
      <c r="G135" s="5">
        <v>-1457867</v>
      </c>
      <c r="I135" s="5">
        <v>-5332000</v>
      </c>
      <c r="J135" s="5">
        <v>-2846226</v>
      </c>
      <c r="K135" s="5">
        <v>-5639994</v>
      </c>
      <c r="L135" s="5">
        <v>-1165073</v>
      </c>
      <c r="M135" s="5">
        <v>-3071698</v>
      </c>
      <c r="N135" s="5">
        <v>-5922413</v>
      </c>
      <c r="O135" s="5">
        <v>-3489415</v>
      </c>
      <c r="P135" s="5">
        <v>-3133863</v>
      </c>
    </row>
    <row r="136" spans="3:16" ht="15.5" x14ac:dyDescent="0.35">
      <c r="C136" t="s">
        <v>976</v>
      </c>
      <c r="N136" s="5">
        <v>2867684</v>
      </c>
      <c r="O136" s="5">
        <v>126321929</v>
      </c>
    </row>
    <row r="137" spans="3:16" ht="15.5" x14ac:dyDescent="0.35">
      <c r="C137" t="s">
        <v>144</v>
      </c>
      <c r="D137" s="5">
        <v>82911000</v>
      </c>
      <c r="E137" s="5">
        <v>250647000</v>
      </c>
      <c r="F137" s="5">
        <v>122733990</v>
      </c>
      <c r="G137" s="5">
        <v>140432667</v>
      </c>
      <c r="I137" s="5">
        <v>373557000</v>
      </c>
      <c r="J137" s="5">
        <v>-92277619</v>
      </c>
      <c r="K137" s="5">
        <v>-82489798</v>
      </c>
      <c r="L137" s="5">
        <v>-119223891</v>
      </c>
      <c r="M137" s="5">
        <v>373224214</v>
      </c>
      <c r="N137" s="5">
        <v>29762142</v>
      </c>
      <c r="O137" s="5">
        <v>175097561</v>
      </c>
      <c r="P137" s="5">
        <v>70993560</v>
      </c>
    </row>
    <row r="138" spans="3:16" ht="15.5" x14ac:dyDescent="0.35">
      <c r="C138" t="s">
        <v>145</v>
      </c>
      <c r="D138" s="5">
        <v>130487000</v>
      </c>
      <c r="E138" s="5">
        <v>-162329000</v>
      </c>
      <c r="F138" s="5">
        <v>-292897103</v>
      </c>
      <c r="G138" s="5">
        <v>-176638569</v>
      </c>
      <c r="I138" s="5">
        <v>-792035000</v>
      </c>
      <c r="J138" s="5">
        <v>-403296307</v>
      </c>
      <c r="K138" s="5">
        <v>-140683372</v>
      </c>
      <c r="L138" s="5">
        <v>-23878540</v>
      </c>
      <c r="M138" s="5">
        <v>-394097668</v>
      </c>
      <c r="N138" s="5">
        <v>-52412619</v>
      </c>
      <c r="O138" s="5">
        <v>-318730069</v>
      </c>
      <c r="P138" s="5">
        <v>-78374395</v>
      </c>
    </row>
    <row r="139" spans="3:16" ht="15.5" x14ac:dyDescent="0.35">
      <c r="C139" t="s">
        <v>977</v>
      </c>
      <c r="J139" s="5">
        <v>-7764</v>
      </c>
    </row>
    <row r="140" spans="3:16" ht="15.5" x14ac:dyDescent="0.35">
      <c r="C140" t="s">
        <v>146</v>
      </c>
      <c r="D140" s="5">
        <v>128574000</v>
      </c>
      <c r="E140" s="5">
        <v>-152468000</v>
      </c>
      <c r="F140" s="5">
        <v>-196130275</v>
      </c>
      <c r="G140" s="5">
        <v>-174774771</v>
      </c>
      <c r="I140" s="5">
        <v>-649876000</v>
      </c>
      <c r="J140" s="5">
        <v>-399774792</v>
      </c>
      <c r="K140" s="5">
        <v>-133471907</v>
      </c>
      <c r="L140" s="5">
        <v>-21136735</v>
      </c>
      <c r="M140" s="5">
        <v>-11384995</v>
      </c>
      <c r="N140" s="5">
        <v>-43230266</v>
      </c>
      <c r="O140" s="5">
        <v>-158022765</v>
      </c>
      <c r="P140" s="5">
        <v>-98012959</v>
      </c>
    </row>
    <row r="141" spans="3:16" ht="15.5" x14ac:dyDescent="0.35">
      <c r="C141" t="s">
        <v>978</v>
      </c>
      <c r="K141" s="5">
        <v>-24500000</v>
      </c>
    </row>
    <row r="142" spans="3:16" ht="15.5" x14ac:dyDescent="0.35">
      <c r="C142" t="s">
        <v>979</v>
      </c>
      <c r="J142" s="5">
        <v>7705150</v>
      </c>
    </row>
    <row r="143" spans="3:16" ht="15.5" x14ac:dyDescent="0.35">
      <c r="C143" t="s">
        <v>980</v>
      </c>
      <c r="D143" s="5">
        <v>9559000</v>
      </c>
      <c r="E143" s="5">
        <v>-9559000</v>
      </c>
      <c r="J143" s="5">
        <v>10398322</v>
      </c>
    </row>
    <row r="144" spans="3:16" ht="15.5" x14ac:dyDescent="0.35">
      <c r="C144" t="s">
        <v>326</v>
      </c>
      <c r="M144" s="5">
        <v>145450</v>
      </c>
      <c r="N144" s="5">
        <v>4162</v>
      </c>
      <c r="O144" s="5">
        <v>102861</v>
      </c>
    </row>
    <row r="145" spans="3:16" ht="15.5" x14ac:dyDescent="0.35">
      <c r="C145" t="s">
        <v>981</v>
      </c>
      <c r="N145" s="5">
        <v>-7112032</v>
      </c>
      <c r="O145" s="5">
        <v>-147000000</v>
      </c>
    </row>
    <row r="146" spans="3:16" ht="15.5" x14ac:dyDescent="0.35">
      <c r="C146" t="s">
        <v>982</v>
      </c>
      <c r="D146" s="5">
        <v>-9595000</v>
      </c>
      <c r="F146" s="5">
        <v>51</v>
      </c>
      <c r="I146" s="5">
        <v>-4792000</v>
      </c>
      <c r="J146" s="5">
        <v>-4854904</v>
      </c>
      <c r="K146" s="5">
        <v>-5848942</v>
      </c>
      <c r="L146" s="5">
        <v>-3071540</v>
      </c>
      <c r="M146" s="5">
        <v>-1007906</v>
      </c>
      <c r="N146" s="5">
        <v>-835196</v>
      </c>
      <c r="O146" s="5">
        <v>-558392</v>
      </c>
      <c r="P146" s="5">
        <v>-3105471</v>
      </c>
    </row>
    <row r="147" spans="3:16" ht="15.5" x14ac:dyDescent="0.35">
      <c r="C147" t="s">
        <v>983</v>
      </c>
      <c r="L147" s="5">
        <v>488512</v>
      </c>
      <c r="M147" s="5">
        <v>114224</v>
      </c>
    </row>
    <row r="148" spans="3:16" ht="15.5" x14ac:dyDescent="0.35">
      <c r="C148" t="s">
        <v>267</v>
      </c>
    </row>
    <row r="149" spans="3:16" ht="15.5" x14ac:dyDescent="0.35">
      <c r="C149" t="s">
        <v>366</v>
      </c>
      <c r="D149" s="5">
        <v>411000</v>
      </c>
      <c r="E149" s="5">
        <v>-411000</v>
      </c>
      <c r="F149" s="5">
        <v>-1885803</v>
      </c>
      <c r="G149" s="5">
        <v>-30975</v>
      </c>
      <c r="I149" s="5">
        <v>-2041000</v>
      </c>
      <c r="J149" s="5">
        <v>-2972865</v>
      </c>
      <c r="K149" s="5">
        <v>-544469</v>
      </c>
      <c r="M149" s="5">
        <v>-64441</v>
      </c>
      <c r="N149" s="5">
        <v>-1715804</v>
      </c>
      <c r="O149" s="5">
        <v>-11544346</v>
      </c>
      <c r="P149" s="5">
        <v>-1864807</v>
      </c>
    </row>
    <row r="150" spans="3:16" ht="15.5" x14ac:dyDescent="0.35">
      <c r="C150" t="s">
        <v>984</v>
      </c>
      <c r="D150" s="5">
        <v>27000</v>
      </c>
      <c r="E150" s="5">
        <v>-27000</v>
      </c>
      <c r="F150" s="5">
        <v>-225891</v>
      </c>
      <c r="I150" s="5">
        <v>-316000</v>
      </c>
      <c r="J150" s="5">
        <v>-207602</v>
      </c>
      <c r="K150" s="5">
        <v>-711497</v>
      </c>
      <c r="L150" s="5">
        <v>-137955</v>
      </c>
      <c r="N150" s="5">
        <v>-1825860</v>
      </c>
      <c r="O150" s="5">
        <v>-16873</v>
      </c>
      <c r="P150" s="5">
        <v>-203095</v>
      </c>
    </row>
    <row r="151" spans="3:16" ht="15.5" x14ac:dyDescent="0.35">
      <c r="C151" t="s">
        <v>367</v>
      </c>
      <c r="D151" s="5">
        <v>-1276000</v>
      </c>
      <c r="E151" s="5">
        <v>-608000</v>
      </c>
      <c r="F151" s="5">
        <v>-4277090</v>
      </c>
      <c r="G151" s="5">
        <v>-1832823</v>
      </c>
      <c r="I151" s="5">
        <v>-9422000</v>
      </c>
      <c r="J151" s="5">
        <v>-2727404</v>
      </c>
      <c r="N151" s="5">
        <v>-664788</v>
      </c>
      <c r="O151" s="5">
        <v>-6461775</v>
      </c>
      <c r="P151" s="5">
        <v>-5848063</v>
      </c>
    </row>
    <row r="152" spans="3:16" ht="15.5" x14ac:dyDescent="0.35">
      <c r="C152" t="s">
        <v>544</v>
      </c>
      <c r="F152" s="5">
        <v>-90378095</v>
      </c>
      <c r="I152" s="5">
        <v>-125588000</v>
      </c>
    </row>
    <row r="153" spans="3:16" ht="15.5" x14ac:dyDescent="0.35">
      <c r="C153" t="s">
        <v>985</v>
      </c>
      <c r="E153" s="5">
        <v>744000</v>
      </c>
    </row>
    <row r="154" spans="3:16" ht="15.5" x14ac:dyDescent="0.35">
      <c r="C154" t="s">
        <v>986</v>
      </c>
      <c r="O154" s="5">
        <v>-250000</v>
      </c>
      <c r="P154" s="5">
        <v>-240000</v>
      </c>
    </row>
    <row r="155" spans="3:16" ht="15.5" x14ac:dyDescent="0.35">
      <c r="C155" t="s">
        <v>898</v>
      </c>
      <c r="D155" s="5">
        <v>2787000</v>
      </c>
    </row>
    <row r="156" spans="3:16" ht="15.5" x14ac:dyDescent="0.35">
      <c r="C156" t="s">
        <v>987</v>
      </c>
      <c r="O156" s="5">
        <v>516417</v>
      </c>
    </row>
    <row r="157" spans="3:16" ht="15.5" x14ac:dyDescent="0.35">
      <c r="C157" t="s">
        <v>988</v>
      </c>
      <c r="P157" s="5">
        <v>30900000</v>
      </c>
    </row>
    <row r="158" spans="3:16" ht="15.5" x14ac:dyDescent="0.35">
      <c r="C158" t="s">
        <v>989</v>
      </c>
      <c r="N158" s="5">
        <v>2967165</v>
      </c>
      <c r="O158" s="5">
        <v>4504804</v>
      </c>
    </row>
    <row r="159" spans="3:16" ht="15.5" x14ac:dyDescent="0.35">
      <c r="C159" t="s">
        <v>153</v>
      </c>
      <c r="D159" s="5">
        <v>82911000</v>
      </c>
      <c r="E159" s="5">
        <v>250647000</v>
      </c>
      <c r="F159" s="5">
        <v>122733990</v>
      </c>
      <c r="G159" s="5">
        <v>140432667</v>
      </c>
      <c r="I159" s="5">
        <v>373557000</v>
      </c>
      <c r="J159" s="5">
        <v>-92277619</v>
      </c>
      <c r="K159" s="5">
        <v>-82489798</v>
      </c>
      <c r="L159" s="5">
        <v>-119223891</v>
      </c>
      <c r="M159" s="5">
        <v>373224214</v>
      </c>
      <c r="N159" s="5">
        <v>29762142</v>
      </c>
      <c r="O159" s="5">
        <v>175097561</v>
      </c>
      <c r="P159" s="5">
        <v>70993560</v>
      </c>
    </row>
    <row r="160" spans="3:16" ht="15.5" x14ac:dyDescent="0.35">
      <c r="C160" t="s">
        <v>689</v>
      </c>
      <c r="J160" s="5">
        <v>1800775</v>
      </c>
      <c r="K160" s="5">
        <v>1126412</v>
      </c>
      <c r="L160" s="5">
        <v>300000</v>
      </c>
      <c r="M160" s="5">
        <v>187760000</v>
      </c>
      <c r="N160" s="5">
        <v>140188637</v>
      </c>
      <c r="O160" s="5">
        <v>213674897</v>
      </c>
      <c r="P160" s="5">
        <v>129075000</v>
      </c>
    </row>
    <row r="161" spans="3:16" ht="15.5" x14ac:dyDescent="0.35">
      <c r="C161" t="s">
        <v>742</v>
      </c>
      <c r="J161" s="5">
        <v>-323774181</v>
      </c>
      <c r="K161" s="5">
        <v>-170621785</v>
      </c>
      <c r="L161" s="5">
        <v>-147855430</v>
      </c>
      <c r="M161" s="5">
        <v>-54000000</v>
      </c>
      <c r="N161" s="5">
        <v>-96942765</v>
      </c>
      <c r="O161" s="5">
        <v>-38577336</v>
      </c>
      <c r="P161" s="5">
        <v>-20175000</v>
      </c>
    </row>
    <row r="162" spans="3:16" ht="15.5" x14ac:dyDescent="0.35">
      <c r="C162" t="s">
        <v>336</v>
      </c>
      <c r="D162" s="5">
        <v>203222000</v>
      </c>
      <c r="E162" s="5">
        <v>250052000</v>
      </c>
      <c r="F162" s="5">
        <v>123033626</v>
      </c>
      <c r="G162" s="5">
        <v>99962427</v>
      </c>
      <c r="I162" s="5">
        <v>422888000</v>
      </c>
      <c r="J162" s="5">
        <v>199993040</v>
      </c>
      <c r="K162" s="5">
        <v>100004594</v>
      </c>
    </row>
    <row r="163" spans="3:16" ht="15.5" x14ac:dyDescent="0.35">
      <c r="C163" t="s">
        <v>990</v>
      </c>
      <c r="J163" s="5">
        <v>-256061</v>
      </c>
      <c r="K163" s="5">
        <v>-12430530</v>
      </c>
    </row>
    <row r="164" spans="3:16" ht="15.5" x14ac:dyDescent="0.35">
      <c r="C164" t="s">
        <v>552</v>
      </c>
      <c r="M164" s="5">
        <v>46222762</v>
      </c>
    </row>
    <row r="165" spans="3:16" ht="15.5" x14ac:dyDescent="0.35">
      <c r="C165" t="s">
        <v>634</v>
      </c>
      <c r="M165" s="5">
        <v>-1513307</v>
      </c>
    </row>
    <row r="166" spans="3:16" ht="15.5" x14ac:dyDescent="0.35">
      <c r="C166" t="s">
        <v>347</v>
      </c>
      <c r="D166" s="5">
        <v>-120000000</v>
      </c>
      <c r="I166" s="5">
        <v>-120000000</v>
      </c>
    </row>
    <row r="167" spans="3:16" ht="15.5" x14ac:dyDescent="0.35">
      <c r="C167" t="s">
        <v>596</v>
      </c>
      <c r="F167" s="5">
        <v>-47</v>
      </c>
      <c r="G167" s="5">
        <v>94</v>
      </c>
      <c r="J167" s="5">
        <v>-1</v>
      </c>
      <c r="K167" s="5">
        <v>-476594</v>
      </c>
      <c r="L167" s="5">
        <v>-2753793</v>
      </c>
    </row>
    <row r="168" spans="3:16" ht="15.5" x14ac:dyDescent="0.35">
      <c r="C168" t="s">
        <v>159</v>
      </c>
      <c r="D168" s="5">
        <v>-311000</v>
      </c>
      <c r="E168" s="5">
        <v>-304000</v>
      </c>
      <c r="F168" s="5">
        <v>-299588</v>
      </c>
      <c r="G168" s="5">
        <v>-290744</v>
      </c>
      <c r="I168" s="5">
        <v>-1203000</v>
      </c>
      <c r="J168" s="5">
        <v>-1156191</v>
      </c>
      <c r="K168" s="5">
        <v>-909737</v>
      </c>
      <c r="L168" s="5">
        <v>-158901</v>
      </c>
      <c r="M168" s="5">
        <v>-245241</v>
      </c>
      <c r="N168" s="5">
        <v>-193603</v>
      </c>
    </row>
    <row r="169" spans="3:16" ht="15.5" x14ac:dyDescent="0.35">
      <c r="C169" t="s">
        <v>331</v>
      </c>
      <c r="E169" s="5">
        <v>899000</v>
      </c>
      <c r="F169" s="5">
        <v>-1</v>
      </c>
      <c r="G169" s="5">
        <v>40760890</v>
      </c>
      <c r="I169" s="5">
        <v>71872000</v>
      </c>
      <c r="J169" s="5">
        <v>31115000</v>
      </c>
      <c r="K169" s="5">
        <v>28351571</v>
      </c>
      <c r="L169" s="5">
        <v>31244233</v>
      </c>
    </row>
    <row r="170" spans="3:16" ht="15.5" x14ac:dyDescent="0.35">
      <c r="C170" t="s">
        <v>991</v>
      </c>
      <c r="K170" s="5">
        <v>-3033729</v>
      </c>
    </row>
    <row r="171" spans="3:16" ht="15.5" x14ac:dyDescent="0.35">
      <c r="C171" t="s">
        <v>992</v>
      </c>
      <c r="N171" s="5">
        <v>-13290127</v>
      </c>
    </row>
    <row r="172" spans="3:16" ht="15.5" x14ac:dyDescent="0.35">
      <c r="C172" t="s">
        <v>163</v>
      </c>
      <c r="D172" s="5">
        <v>-6850000</v>
      </c>
      <c r="E172" s="5">
        <v>134901000</v>
      </c>
      <c r="F172" s="5">
        <v>-106213805</v>
      </c>
      <c r="G172" s="5">
        <v>-53628513</v>
      </c>
      <c r="I172" s="5">
        <v>-241529000</v>
      </c>
      <c r="J172" s="5">
        <v>28573565</v>
      </c>
      <c r="K172" s="5">
        <v>73411853</v>
      </c>
      <c r="L172" s="5">
        <v>336589327</v>
      </c>
      <c r="M172" s="5">
        <v>139294436</v>
      </c>
      <c r="N172" s="5">
        <v>7140612</v>
      </c>
      <c r="O172" s="5">
        <v>-2437712</v>
      </c>
      <c r="P172" s="5">
        <v>-458249</v>
      </c>
    </row>
    <row r="173" spans="3:16" ht="15.5" x14ac:dyDescent="0.35">
      <c r="C173" t="s">
        <v>164</v>
      </c>
      <c r="E173" s="5">
        <v>369087000</v>
      </c>
      <c r="F173" s="5">
        <v>-357</v>
      </c>
      <c r="I173" s="5">
        <v>612605000</v>
      </c>
      <c r="J173" s="5">
        <v>586422531</v>
      </c>
      <c r="K173" s="5">
        <v>511382167</v>
      </c>
      <c r="L173" s="5">
        <v>180828189</v>
      </c>
      <c r="M173" s="5">
        <v>42572296</v>
      </c>
      <c r="N173" s="5">
        <v>36278163</v>
      </c>
      <c r="O173" s="5">
        <v>38381701</v>
      </c>
      <c r="P173" s="5">
        <v>40284532</v>
      </c>
    </row>
    <row r="174" spans="3:16" ht="15.5" x14ac:dyDescent="0.35">
      <c r="C174" t="s">
        <v>380</v>
      </c>
      <c r="D174" s="5">
        <v>-5797000</v>
      </c>
      <c r="E174" s="5">
        <v>208000</v>
      </c>
      <c r="F174" s="5">
        <v>-561602</v>
      </c>
      <c r="G174" s="5">
        <v>-449706</v>
      </c>
      <c r="I174" s="5">
        <v>-1989000</v>
      </c>
      <c r="J174" s="5">
        <v>-2390739</v>
      </c>
      <c r="K174" s="5">
        <v>1628511</v>
      </c>
      <c r="L174" s="5">
        <v>-6035349</v>
      </c>
      <c r="M174" s="5">
        <v>-1038543</v>
      </c>
      <c r="N174" s="5">
        <v>-846479</v>
      </c>
      <c r="O174" s="5">
        <v>334174</v>
      </c>
      <c r="P174" s="5">
        <v>-1444582</v>
      </c>
    </row>
    <row r="175" spans="3:16" ht="15.5" x14ac:dyDescent="0.35">
      <c r="C175" t="s">
        <v>166</v>
      </c>
      <c r="D175" s="5">
        <v>-12647000</v>
      </c>
      <c r="E175" s="5">
        <v>504196000</v>
      </c>
      <c r="F175" s="5">
        <v>-106775764</v>
      </c>
      <c r="G175" s="5">
        <v>-54078219</v>
      </c>
      <c r="I175" s="5">
        <v>369087000</v>
      </c>
      <c r="J175" s="5">
        <v>612605357</v>
      </c>
      <c r="K175" s="5">
        <v>586422531</v>
      </c>
      <c r="L175" s="5">
        <v>511382167</v>
      </c>
      <c r="M175" s="5">
        <v>180828189</v>
      </c>
      <c r="N175" s="5">
        <v>42572296</v>
      </c>
      <c r="O175" s="5">
        <v>36278163</v>
      </c>
      <c r="P175" s="5">
        <v>38381701</v>
      </c>
    </row>
    <row r="177" spans="2:16" ht="15.5" x14ac:dyDescent="0.35">
      <c r="B177" t="s">
        <v>167</v>
      </c>
      <c r="C177" t="s">
        <v>12</v>
      </c>
      <c r="D177" s="5">
        <v>40880000000</v>
      </c>
      <c r="E177" s="5">
        <v>40880000000</v>
      </c>
      <c r="F177" s="5">
        <v>40880000000</v>
      </c>
      <c r="G177" s="5">
        <v>40880000000</v>
      </c>
      <c r="I177" s="5">
        <v>40880000000</v>
      </c>
      <c r="J177" s="5">
        <v>40880000000</v>
      </c>
      <c r="K177" s="5">
        <v>40880000000</v>
      </c>
      <c r="L177" s="5">
        <v>40880000000</v>
      </c>
      <c r="M177" s="5">
        <v>40880000000</v>
      </c>
      <c r="N177" s="5">
        <v>0</v>
      </c>
      <c r="O177" s="5">
        <v>0</v>
      </c>
      <c r="P177" s="5">
        <v>0</v>
      </c>
    </row>
    <row r="178" spans="2:16" ht="15.5" x14ac:dyDescent="0.35">
      <c r="C178" t="s">
        <v>168</v>
      </c>
      <c r="D178" s="6">
        <v>37.11</v>
      </c>
      <c r="E178" s="6">
        <v>36.17</v>
      </c>
      <c r="F178" s="6">
        <v>27.33</v>
      </c>
      <c r="G178" s="6">
        <v>25.5</v>
      </c>
    </row>
    <row r="179" spans="2:16" ht="15.5" x14ac:dyDescent="0.35">
      <c r="C179" t="s">
        <v>169</v>
      </c>
      <c r="D179" s="6">
        <v>36.24</v>
      </c>
      <c r="E179" s="6">
        <v>54.88</v>
      </c>
      <c r="F179" s="6">
        <v>57.08</v>
      </c>
      <c r="G179" s="6">
        <v>41.18</v>
      </c>
    </row>
    <row r="180" spans="2:16" ht="15.5" x14ac:dyDescent="0.35">
      <c r="C180" t="s">
        <v>63</v>
      </c>
      <c r="D180" s="6">
        <v>9.91</v>
      </c>
      <c r="E180" s="5">
        <v>18</v>
      </c>
      <c r="F180" s="6">
        <v>12.85</v>
      </c>
      <c r="G180" s="6">
        <v>11.34</v>
      </c>
    </row>
    <row r="181" spans="2:16" ht="15.5" x14ac:dyDescent="0.35">
      <c r="C181" t="s">
        <v>170</v>
      </c>
      <c r="D181" s="5">
        <v>2610330000000</v>
      </c>
      <c r="E181" s="5">
        <v>2379880000000</v>
      </c>
      <c r="F181" s="5">
        <v>1614980000000</v>
      </c>
      <c r="G181" s="5">
        <v>1446590000000</v>
      </c>
    </row>
    <row r="182" spans="2:16" ht="15.5" x14ac:dyDescent="0.35">
      <c r="C182" t="s">
        <v>171</v>
      </c>
      <c r="D182" s="6">
        <v>2.0499999999999997E-2</v>
      </c>
      <c r="E182" s="6">
        <v>2.7099999999999999E-2</v>
      </c>
      <c r="F182" s="6">
        <v>2.3099999999999999E-2</v>
      </c>
      <c r="G182" s="6">
        <v>2.3599999999999999E-2</v>
      </c>
    </row>
    <row r="183" spans="2:16" ht="15.5" x14ac:dyDescent="0.35">
      <c r="C183" t="s">
        <v>172</v>
      </c>
      <c r="D183" s="6">
        <v>5.1900000000000002E-2</v>
      </c>
      <c r="E183" s="6">
        <v>5.2699999999999997E-2</v>
      </c>
      <c r="F183" s="6">
        <v>4.2800000000000005E-2</v>
      </c>
      <c r="G183" s="6">
        <v>4.1799999999999997E-2</v>
      </c>
    </row>
    <row r="184" spans="2:16" ht="15.5" x14ac:dyDescent="0.35">
      <c r="C184" t="s">
        <v>173</v>
      </c>
      <c r="D184" s="6">
        <v>4.2500000000000003E-2</v>
      </c>
      <c r="E184" s="6">
        <v>4.0800000000000003E-2</v>
      </c>
      <c r="F184" s="6">
        <v>3.5200000000000002E-2</v>
      </c>
      <c r="G184" s="6">
        <v>3.44E-2</v>
      </c>
    </row>
    <row r="185" spans="2:16" ht="15.5" x14ac:dyDescent="0.35">
      <c r="C185" t="s">
        <v>174</v>
      </c>
      <c r="D185" s="6">
        <v>4.8600000000000003</v>
      </c>
      <c r="E185" s="6">
        <v>337.62</v>
      </c>
      <c r="F185" s="6">
        <v>228.66</v>
      </c>
      <c r="G185" s="6">
        <v>249.14</v>
      </c>
    </row>
    <row r="186" spans="2:16" ht="15.5" x14ac:dyDescent="0.35">
      <c r="C186" t="s">
        <v>175</v>
      </c>
      <c r="D186" s="5">
        <v>31995000000000</v>
      </c>
      <c r="E186" s="5">
        <v>30670000000000</v>
      </c>
      <c r="F186" s="5">
        <v>28715000000000</v>
      </c>
      <c r="G186" s="5">
        <v>27621000000000</v>
      </c>
    </row>
    <row r="187" spans="2:16" ht="15.5" x14ac:dyDescent="0.35">
      <c r="C187" t="s">
        <v>176</v>
      </c>
      <c r="D187" s="6">
        <v>1.88</v>
      </c>
      <c r="E187" s="6">
        <v>2.89</v>
      </c>
      <c r="F187" s="6">
        <v>2.44</v>
      </c>
      <c r="G187" s="6">
        <v>1.72</v>
      </c>
    </row>
    <row r="188" spans="2:16" ht="15.5" x14ac:dyDescent="0.35">
      <c r="C188" t="s">
        <v>177</v>
      </c>
      <c r="D188" s="6">
        <v>714.9</v>
      </c>
      <c r="E188" s="6">
        <v>685.72</v>
      </c>
      <c r="F188" s="6">
        <v>638.63</v>
      </c>
      <c r="G188" s="6">
        <v>610.15</v>
      </c>
    </row>
    <row r="189" spans="2:16" ht="15.5" x14ac:dyDescent="0.35">
      <c r="C189" t="s">
        <v>178</v>
      </c>
      <c r="D189" s="6">
        <v>1.88</v>
      </c>
      <c r="E189" s="6">
        <v>2.89</v>
      </c>
      <c r="F189" s="6">
        <v>2.44</v>
      </c>
      <c r="G189" s="6">
        <v>1.72</v>
      </c>
    </row>
    <row r="190" spans="2:16" ht="15.5" x14ac:dyDescent="0.35">
      <c r="C190" t="s">
        <v>179</v>
      </c>
      <c r="D190" s="6">
        <v>714.9</v>
      </c>
      <c r="E190" s="6">
        <v>685.72</v>
      </c>
      <c r="F190" s="6">
        <v>638.63</v>
      </c>
      <c r="G190" s="6">
        <v>610.15</v>
      </c>
    </row>
    <row r="191" spans="2:16" ht="15.5" x14ac:dyDescent="0.35">
      <c r="C191" t="s">
        <v>180</v>
      </c>
      <c r="D191" s="5">
        <v>5652000000000</v>
      </c>
      <c r="E191" s="5">
        <v>652000000000</v>
      </c>
      <c r="F191" s="5">
        <v>483000000000</v>
      </c>
      <c r="G191" s="5">
        <v>14000000000</v>
      </c>
    </row>
    <row r="192" spans="2:16" ht="15.5" x14ac:dyDescent="0.35">
      <c r="C192" t="s">
        <v>181</v>
      </c>
      <c r="D192" s="5">
        <v>27450000000000</v>
      </c>
      <c r="E192" s="5">
        <v>15681000000000</v>
      </c>
      <c r="F192" s="5">
        <v>11464000000000</v>
      </c>
      <c r="G192" s="5">
        <v>9885000000000</v>
      </c>
    </row>
    <row r="193" spans="3:16" ht="15.5" x14ac:dyDescent="0.35">
      <c r="C193" t="s">
        <v>182</v>
      </c>
      <c r="D193" s="5">
        <v>29227000000000</v>
      </c>
      <c r="E193" s="5">
        <v>28034000000000</v>
      </c>
      <c r="F193" s="5">
        <v>26109000000000</v>
      </c>
      <c r="G193" s="5">
        <v>24944000000000</v>
      </c>
    </row>
    <row r="194" spans="3:16" ht="15.5" x14ac:dyDescent="0.35">
      <c r="C194" t="s">
        <v>24</v>
      </c>
      <c r="D194" s="5">
        <v>33102000000000</v>
      </c>
      <c r="E194" s="5">
        <v>16333000000000</v>
      </c>
      <c r="F194" s="5">
        <v>11947000000000</v>
      </c>
      <c r="G194" s="5">
        <v>9898000000000</v>
      </c>
    </row>
    <row r="195" spans="3:16" ht="15.5" x14ac:dyDescent="0.35">
      <c r="C195" t="s">
        <v>21</v>
      </c>
      <c r="D195" s="5">
        <v>24304000000000</v>
      </c>
      <c r="E195" s="5">
        <v>7762000000000</v>
      </c>
      <c r="F195" s="5">
        <v>5776000000000</v>
      </c>
      <c r="G195" s="5">
        <v>1955000000000</v>
      </c>
    </row>
    <row r="196" spans="3:16" ht="15.5" x14ac:dyDescent="0.35">
      <c r="C196" t="s">
        <v>183</v>
      </c>
      <c r="D196" s="5">
        <v>8007000000000</v>
      </c>
      <c r="E196" s="5">
        <v>7277000000000</v>
      </c>
      <c r="F196" s="5">
        <v>4240000000000</v>
      </c>
      <c r="G196" s="5">
        <v>7698000000000</v>
      </c>
    </row>
    <row r="197" spans="3:16" ht="15.5" x14ac:dyDescent="0.35">
      <c r="C197" t="s">
        <v>184</v>
      </c>
      <c r="D197" s="5">
        <v>-3900000000000</v>
      </c>
      <c r="E197" s="5">
        <v>792000000000</v>
      </c>
      <c r="F197" s="5">
        <v>1072000000000</v>
      </c>
      <c r="G197" s="5">
        <v>-231000000000</v>
      </c>
    </row>
    <row r="198" spans="3:16" ht="15.5" x14ac:dyDescent="0.35">
      <c r="C198" t="s">
        <v>185</v>
      </c>
      <c r="D198" s="5">
        <v>2148000000000</v>
      </c>
      <c r="E198" s="5">
        <v>-2609000000000</v>
      </c>
      <c r="F198" s="5">
        <v>-3395000000000</v>
      </c>
      <c r="G198" s="5">
        <v>-3079000000000</v>
      </c>
    </row>
    <row r="199" spans="3:16" ht="15.5" x14ac:dyDescent="0.35">
      <c r="C199" t="s">
        <v>13</v>
      </c>
      <c r="D199" s="5">
        <v>-1753000000000</v>
      </c>
      <c r="E199" s="5">
        <v>-1817000000000</v>
      </c>
      <c r="F199" s="5">
        <v>-2323000000000</v>
      </c>
      <c r="G199" s="5">
        <v>-3309000000000</v>
      </c>
    </row>
    <row r="200" spans="3:16" ht="15.5" x14ac:dyDescent="0.35">
      <c r="C200" t="s">
        <v>16</v>
      </c>
      <c r="D200" s="6">
        <v>-42.87</v>
      </c>
      <c r="E200" s="6">
        <v>-44.45</v>
      </c>
      <c r="F200" s="6">
        <v>-56.82</v>
      </c>
      <c r="G200" s="6">
        <v>-80.95</v>
      </c>
    </row>
    <row r="201" spans="3:16" ht="15.5" x14ac:dyDescent="0.35">
      <c r="C201" t="s">
        <v>48</v>
      </c>
      <c r="I201" s="6">
        <v>109.31</v>
      </c>
      <c r="J201" s="6">
        <v>169.29</v>
      </c>
      <c r="K201" s="6">
        <v>164.56</v>
      </c>
      <c r="L201" s="6">
        <v>120.88</v>
      </c>
      <c r="M201" s="6">
        <v>54.3</v>
      </c>
      <c r="N201" s="6">
        <v>-327287.40000000002</v>
      </c>
      <c r="O201" s="6">
        <v>-4556.53</v>
      </c>
      <c r="P201" s="6">
        <v>-346846.53</v>
      </c>
    </row>
    <row r="202" spans="3:16" ht="15.5" x14ac:dyDescent="0.35">
      <c r="C202" t="s">
        <v>62</v>
      </c>
      <c r="I202" s="6">
        <v>14.27</v>
      </c>
      <c r="J202" s="6">
        <v>7.09</v>
      </c>
      <c r="K202" s="6">
        <v>8.26</v>
      </c>
      <c r="L202" s="6">
        <v>14.02</v>
      </c>
      <c r="M202" s="5">
        <v>0</v>
      </c>
      <c r="N202" s="5">
        <v>0</v>
      </c>
      <c r="O202" s="5">
        <v>0</v>
      </c>
      <c r="P202" s="5">
        <v>0</v>
      </c>
    </row>
    <row r="203" spans="3:16" ht="15.5" x14ac:dyDescent="0.35">
      <c r="C203" t="s">
        <v>65</v>
      </c>
      <c r="I203" s="6">
        <v>3.98</v>
      </c>
      <c r="J203" s="6">
        <v>2.68</v>
      </c>
      <c r="K203" s="6">
        <v>3.36</v>
      </c>
      <c r="L203" s="6">
        <v>5.13</v>
      </c>
      <c r="M203" s="5">
        <v>0</v>
      </c>
      <c r="N203" s="5">
        <v>0</v>
      </c>
      <c r="O203" s="5">
        <v>0</v>
      </c>
      <c r="P203" s="5">
        <v>0</v>
      </c>
    </row>
    <row r="204" spans="3:16" ht="15.5" x14ac:dyDescent="0.35">
      <c r="C204" t="s">
        <v>186</v>
      </c>
      <c r="I204" s="5">
        <v>6014060000000</v>
      </c>
      <c r="J204" s="5">
        <v>9191190000000</v>
      </c>
      <c r="K204" s="5">
        <v>9295130000000</v>
      </c>
      <c r="L204" s="5">
        <v>7271560000000</v>
      </c>
      <c r="M204" s="5">
        <v>3574050000000</v>
      </c>
      <c r="N204" s="5">
        <v>29840000000</v>
      </c>
      <c r="O204" s="5">
        <v>528880000000</v>
      </c>
      <c r="P204" s="5">
        <v>-460710000000</v>
      </c>
    </row>
    <row r="205" spans="3:16" ht="15.5" x14ac:dyDescent="0.35">
      <c r="C205" t="s">
        <v>187</v>
      </c>
      <c r="I205" s="6">
        <v>9.2399999999999996E-2</v>
      </c>
      <c r="J205" s="6">
        <v>0.20660000000000001</v>
      </c>
      <c r="K205" s="6">
        <v>0.25700000000000001</v>
      </c>
      <c r="L205" s="6">
        <v>0.24629999999999999</v>
      </c>
      <c r="M205" s="6">
        <v>0.161</v>
      </c>
      <c r="N205" s="6">
        <v>-3.4200000000000001E-2</v>
      </c>
      <c r="O205" s="6">
        <v>-5.0000000000000001E-4</v>
      </c>
      <c r="P205" s="6">
        <v>-6.8699999999999997E-2</v>
      </c>
    </row>
    <row r="206" spans="3:16" ht="15.5" x14ac:dyDescent="0.35">
      <c r="C206" t="s">
        <v>188</v>
      </c>
      <c r="I206" s="6">
        <v>0.17120000000000002</v>
      </c>
      <c r="J206" s="6">
        <v>0.30349999999999999</v>
      </c>
      <c r="K206" s="6">
        <v>0.44630000000000003</v>
      </c>
      <c r="L206" s="6">
        <v>0.59299999999999997</v>
      </c>
      <c r="M206" s="6">
        <v>0.76900000000000002</v>
      </c>
      <c r="N206" s="6">
        <v>-0.11349999999999999</v>
      </c>
      <c r="O206" s="6">
        <v>-1.4000000000000002E-3</v>
      </c>
      <c r="P206" s="6">
        <v>-0.12909999999999999</v>
      </c>
    </row>
    <row r="207" spans="3:16" ht="15.5" x14ac:dyDescent="0.35">
      <c r="C207" t="s">
        <v>189</v>
      </c>
      <c r="I207" s="6">
        <v>0.1479</v>
      </c>
      <c r="J207" s="6">
        <v>0.32539999999999997</v>
      </c>
      <c r="K207" s="6">
        <v>0.43909999999999999</v>
      </c>
      <c r="L207" s="6">
        <v>0.46299999999999997</v>
      </c>
      <c r="M207" s="6">
        <v>0.2661</v>
      </c>
      <c r="N207" s="6">
        <v>-3.9E-2</v>
      </c>
      <c r="O207" s="6">
        <v>2.07E-2</v>
      </c>
      <c r="P207" s="6">
        <v>-0.1754</v>
      </c>
    </row>
    <row r="208" spans="3:16" ht="15.5" x14ac:dyDescent="0.35">
      <c r="C208" t="s">
        <v>190</v>
      </c>
      <c r="I208" s="6">
        <v>247.33</v>
      </c>
      <c r="J208" s="6">
        <v>45.24</v>
      </c>
      <c r="K208" s="6">
        <v>18.579999999999998</v>
      </c>
      <c r="L208" s="6">
        <v>18.52</v>
      </c>
      <c r="M208" s="6">
        <v>13.63</v>
      </c>
      <c r="N208" s="6">
        <v>-2.39</v>
      </c>
      <c r="O208" s="6">
        <v>4.3099999999999996</v>
      </c>
      <c r="P208" s="6">
        <v>-16.54</v>
      </c>
    </row>
    <row r="209" spans="2:16" ht="15.5" x14ac:dyDescent="0.35">
      <c r="C209" t="s">
        <v>59</v>
      </c>
      <c r="I209" s="6">
        <v>2.44</v>
      </c>
      <c r="J209" s="6">
        <v>2.15</v>
      </c>
      <c r="K209" s="6">
        <v>3.69</v>
      </c>
      <c r="L209" s="6">
        <v>8.31</v>
      </c>
      <c r="M209" s="5">
        <v>0</v>
      </c>
      <c r="N209" s="5">
        <v>0</v>
      </c>
      <c r="O209" s="5">
        <v>0</v>
      </c>
      <c r="P209" s="5">
        <v>0</v>
      </c>
    </row>
    <row r="210" spans="2:16" ht="15.5" x14ac:dyDescent="0.35">
      <c r="C210" t="s">
        <v>56</v>
      </c>
      <c r="I210" s="6">
        <v>638.63</v>
      </c>
      <c r="J210" s="6">
        <v>557.76</v>
      </c>
      <c r="K210" s="6">
        <v>368.71</v>
      </c>
      <c r="L210" s="6">
        <v>203.85</v>
      </c>
      <c r="M210" s="6">
        <v>70.61</v>
      </c>
      <c r="N210" s="6">
        <v>2882919.02</v>
      </c>
      <c r="O210" s="6">
        <v>3174548.7</v>
      </c>
      <c r="P210" s="6">
        <v>2685638.03</v>
      </c>
    </row>
    <row r="211" spans="2:16" ht="15.5" x14ac:dyDescent="0.35">
      <c r="C211" t="s">
        <v>191</v>
      </c>
      <c r="I211" s="6">
        <v>2.44</v>
      </c>
      <c r="J211" s="6">
        <v>2.15</v>
      </c>
      <c r="K211" s="6">
        <v>3.69</v>
      </c>
      <c r="L211" s="6">
        <v>8.33</v>
      </c>
      <c r="M211" s="5">
        <v>0</v>
      </c>
      <c r="N211" s="5">
        <v>0</v>
      </c>
      <c r="O211" s="5">
        <v>0</v>
      </c>
      <c r="P211" s="5">
        <v>0</v>
      </c>
    </row>
    <row r="212" spans="2:16" ht="15.5" x14ac:dyDescent="0.35">
      <c r="C212" t="s">
        <v>192</v>
      </c>
      <c r="I212" s="6">
        <v>638.63</v>
      </c>
      <c r="J212" s="6">
        <v>557.47</v>
      </c>
      <c r="K212" s="6">
        <v>368.4</v>
      </c>
      <c r="L212" s="6">
        <v>203.6</v>
      </c>
      <c r="M212" s="6">
        <v>70.260000000000005</v>
      </c>
      <c r="N212" s="6">
        <v>2864890.44</v>
      </c>
      <c r="O212" s="6">
        <v>3169582.04</v>
      </c>
      <c r="P212" s="6">
        <v>2680362.09</v>
      </c>
    </row>
    <row r="213" spans="2:16" ht="15.5" x14ac:dyDescent="0.35">
      <c r="C213" t="s">
        <v>193</v>
      </c>
      <c r="I213" s="5">
        <v>483000000000</v>
      </c>
      <c r="J213" s="5">
        <v>20000000000</v>
      </c>
      <c r="K213" s="5">
        <v>20000000000</v>
      </c>
      <c r="L213" s="5">
        <v>11000000000</v>
      </c>
      <c r="M213" s="5">
        <v>2000000000</v>
      </c>
      <c r="N213" s="5">
        <v>4000000000</v>
      </c>
    </row>
    <row r="214" spans="2:16" ht="15.5" x14ac:dyDescent="0.35">
      <c r="C214" t="s">
        <v>194</v>
      </c>
      <c r="I214" s="5">
        <v>11464000000000</v>
      </c>
      <c r="J214" s="5">
        <v>4789000000000</v>
      </c>
      <c r="K214" s="5">
        <v>1551000000000</v>
      </c>
      <c r="L214" s="5">
        <v>25000000000</v>
      </c>
      <c r="M214" s="5">
        <v>14000000000</v>
      </c>
      <c r="N214" s="5">
        <v>16000000000</v>
      </c>
    </row>
    <row r="215" spans="2:16" ht="15.5" x14ac:dyDescent="0.35">
      <c r="C215" t="s">
        <v>26</v>
      </c>
      <c r="I215" s="5">
        <v>11947000000000</v>
      </c>
      <c r="J215" s="5">
        <v>4809000000000</v>
      </c>
      <c r="K215" s="5">
        <v>1571000000000</v>
      </c>
      <c r="L215" s="5">
        <v>36000000000</v>
      </c>
      <c r="M215" s="5">
        <v>16000000000</v>
      </c>
      <c r="N215" s="5">
        <v>20000000000</v>
      </c>
    </row>
    <row r="216" spans="2:16" ht="15.5" x14ac:dyDescent="0.35">
      <c r="C216" t="s">
        <v>23</v>
      </c>
      <c r="I216" s="5">
        <v>5776000000000</v>
      </c>
      <c r="J216" s="5">
        <v>-5089000000000</v>
      </c>
      <c r="K216" s="5">
        <v>-7483000000000</v>
      </c>
      <c r="L216" s="5">
        <v>-7937000000000</v>
      </c>
      <c r="M216" s="5">
        <v>-2566000000000</v>
      </c>
      <c r="N216" s="5">
        <v>-580000000000</v>
      </c>
      <c r="O216" s="5">
        <v>-504000000000</v>
      </c>
      <c r="P216" s="5">
        <v>-556000000000</v>
      </c>
    </row>
    <row r="217" spans="2:16" ht="15.5" x14ac:dyDescent="0.35">
      <c r="C217" t="s">
        <v>195</v>
      </c>
      <c r="I217" s="5">
        <v>4240000000000</v>
      </c>
      <c r="J217" s="5">
        <v>9816000000000</v>
      </c>
      <c r="K217" s="5">
        <v>10418000000000</v>
      </c>
      <c r="L217" s="5">
        <v>7006000000000</v>
      </c>
      <c r="M217" s="5">
        <v>3200000000000</v>
      </c>
      <c r="N217" s="5">
        <v>1280000000000</v>
      </c>
      <c r="O217" s="5">
        <v>326000000000</v>
      </c>
      <c r="P217" s="5">
        <v>721000000000</v>
      </c>
    </row>
    <row r="218" spans="2:16" ht="15.5" x14ac:dyDescent="0.35">
      <c r="C218" t="s">
        <v>196</v>
      </c>
      <c r="I218" s="5">
        <v>2959000000000</v>
      </c>
      <c r="J218" s="5">
        <v>8469000000000</v>
      </c>
      <c r="K218" s="5">
        <v>4579000000000</v>
      </c>
      <c r="L218" s="5">
        <v>7479000000000</v>
      </c>
      <c r="M218" s="5">
        <v>2287000000000</v>
      </c>
      <c r="N218" s="5">
        <v>420000000000</v>
      </c>
      <c r="O218" s="5">
        <v>1963000000000</v>
      </c>
      <c r="P218" s="5">
        <v>100000000000</v>
      </c>
    </row>
    <row r="219" spans="2:16" ht="15.5" x14ac:dyDescent="0.35">
      <c r="C219" t="s">
        <v>197</v>
      </c>
      <c r="I219" s="5">
        <v>-11058000000000</v>
      </c>
      <c r="J219" s="5">
        <v>-6551000000000</v>
      </c>
      <c r="K219" s="5">
        <v>-2069000000000</v>
      </c>
      <c r="L219" s="5">
        <v>-330000000000</v>
      </c>
      <c r="M219" s="5">
        <v>-163000000000</v>
      </c>
      <c r="N219" s="5">
        <v>-643000000000</v>
      </c>
      <c r="O219" s="5">
        <v>-2447000000000</v>
      </c>
      <c r="P219" s="5">
        <v>-1531000000000</v>
      </c>
    </row>
    <row r="220" spans="2:16" ht="15.5" x14ac:dyDescent="0.35">
      <c r="C220" t="s">
        <v>15</v>
      </c>
      <c r="I220" s="5">
        <v>-8099000000000</v>
      </c>
      <c r="J220" s="5">
        <v>1917000000000</v>
      </c>
      <c r="K220" s="5">
        <v>2510000000000</v>
      </c>
      <c r="L220" s="5">
        <v>7150000000000</v>
      </c>
      <c r="M220" s="5">
        <v>2123000000000</v>
      </c>
      <c r="N220" s="5">
        <v>-223000000000</v>
      </c>
      <c r="O220" s="5">
        <v>-484000000000</v>
      </c>
      <c r="P220" s="5">
        <v>-1431000000000</v>
      </c>
    </row>
    <row r="221" spans="2:16" ht="15.5" x14ac:dyDescent="0.35">
      <c r="C221" t="s">
        <v>17</v>
      </c>
      <c r="I221" s="6">
        <v>-198.11</v>
      </c>
      <c r="J221" s="6">
        <v>46.9</v>
      </c>
      <c r="K221" s="6">
        <v>61.39</v>
      </c>
      <c r="L221" s="6">
        <v>174.89</v>
      </c>
      <c r="M221" s="6">
        <v>51.94</v>
      </c>
      <c r="N221" s="6">
        <v>-177123.89</v>
      </c>
      <c r="O221" s="6">
        <v>-384374.37</v>
      </c>
      <c r="P221" s="6">
        <v>-687087.52</v>
      </c>
    </row>
    <row r="223" spans="2:16" ht="15.5" x14ac:dyDescent="0.35">
      <c r="B223" t="s">
        <v>198</v>
      </c>
      <c r="C223" t="s">
        <v>199</v>
      </c>
      <c r="D223" s="5">
        <v>1517000000000</v>
      </c>
      <c r="E223" s="5">
        <v>1479000000000</v>
      </c>
      <c r="F223" s="5">
        <v>1117000000000</v>
      </c>
      <c r="G223" s="5">
        <v>1043000000000</v>
      </c>
      <c r="H223" s="5">
        <v>5991000000000</v>
      </c>
      <c r="I223" s="5">
        <v>4469000000000</v>
      </c>
      <c r="J223" s="5">
        <v>6921000000000</v>
      </c>
      <c r="K223" s="5">
        <v>6728000000000</v>
      </c>
      <c r="L223" s="5">
        <v>4942000000000</v>
      </c>
      <c r="M223" s="5">
        <v>2220000000000</v>
      </c>
      <c r="N223" s="5">
        <v>-412000000000</v>
      </c>
      <c r="O223" s="5">
        <v>-6000000000</v>
      </c>
      <c r="P223" s="5">
        <v>-722000000000</v>
      </c>
    </row>
    <row r="224" spans="2:16" ht="15.5" x14ac:dyDescent="0.35">
      <c r="C224" t="s">
        <v>381</v>
      </c>
      <c r="H224" s="6">
        <v>50.62</v>
      </c>
      <c r="I224" s="6">
        <v>50.62</v>
      </c>
      <c r="J224" s="6">
        <v>47.82</v>
      </c>
    </row>
    <row r="225" spans="3:16" ht="15.5" x14ac:dyDescent="0.35">
      <c r="C225" t="s">
        <v>67</v>
      </c>
      <c r="H225" s="6">
        <v>0.34520000000000001</v>
      </c>
      <c r="I225" s="6">
        <v>0.46310000000000001</v>
      </c>
      <c r="J225" s="6">
        <v>0.28249999999999997</v>
      </c>
    </row>
    <row r="226" spans="3:16" ht="15.5" x14ac:dyDescent="0.35">
      <c r="C226" t="s">
        <v>382</v>
      </c>
      <c r="H226" s="6">
        <v>3.8800000000000001E-2</v>
      </c>
      <c r="I226" s="6">
        <v>2.6800000000000001E-2</v>
      </c>
      <c r="J226" s="6">
        <v>4.6900000000000004E-2</v>
      </c>
    </row>
    <row r="227" spans="3:16" ht="15.5" x14ac:dyDescent="0.35">
      <c r="C227" t="s">
        <v>47</v>
      </c>
      <c r="D227" s="6">
        <v>37.11</v>
      </c>
      <c r="E227" s="6">
        <v>36.17</v>
      </c>
      <c r="F227" s="6">
        <v>27.33</v>
      </c>
      <c r="G227" s="6">
        <v>25.5</v>
      </c>
      <c r="H227" s="6">
        <v>146.55000000000001</v>
      </c>
      <c r="I227" s="6">
        <v>109.31</v>
      </c>
      <c r="J227" s="6">
        <v>169.29</v>
      </c>
      <c r="K227" s="6">
        <v>164.56</v>
      </c>
      <c r="L227" s="6">
        <v>120.88</v>
      </c>
      <c r="M227" s="6">
        <v>54.3</v>
      </c>
      <c r="N227" s="6">
        <v>-10.09</v>
      </c>
      <c r="O227" s="6">
        <v>-0.14000000000000001</v>
      </c>
      <c r="P227" s="6">
        <v>-17.670000000000002</v>
      </c>
    </row>
    <row r="228" spans="3:16" ht="15.5" x14ac:dyDescent="0.35">
      <c r="C228" t="s">
        <v>69</v>
      </c>
      <c r="H228" s="6">
        <v>50.62</v>
      </c>
      <c r="I228" s="6">
        <v>50.62</v>
      </c>
      <c r="J228" s="6">
        <v>47.82</v>
      </c>
    </row>
    <row r="229" spans="3:16" ht="15.5" x14ac:dyDescent="0.35">
      <c r="C229" t="s">
        <v>383</v>
      </c>
      <c r="H229" s="6">
        <v>0.34520000000000001</v>
      </c>
      <c r="I229" s="6">
        <v>0.46310000000000001</v>
      </c>
      <c r="J229" s="6">
        <v>0.28249999999999997</v>
      </c>
    </row>
    <row r="230" spans="3:16" ht="15.5" x14ac:dyDescent="0.35">
      <c r="C230" t="s">
        <v>384</v>
      </c>
      <c r="H230" s="6">
        <v>3.8800000000000001E-2</v>
      </c>
      <c r="I230" s="6">
        <v>2.6800000000000001E-2</v>
      </c>
      <c r="J230" s="6">
        <v>4.6900000000000004E-2</v>
      </c>
    </row>
    <row r="231" spans="3:16" ht="15.5" x14ac:dyDescent="0.35">
      <c r="C231" t="s">
        <v>200</v>
      </c>
      <c r="D231" s="5">
        <v>5551000000000</v>
      </c>
      <c r="E231" s="5">
        <v>4509000000000</v>
      </c>
      <c r="F231" s="5">
        <v>4964000000000</v>
      </c>
      <c r="G231" s="5">
        <v>3785000000000</v>
      </c>
      <c r="H231" s="5">
        <v>20121000000000</v>
      </c>
      <c r="I231" s="5">
        <v>16032000000000</v>
      </c>
      <c r="J231" s="5">
        <v>18294000000000</v>
      </c>
      <c r="K231" s="5">
        <v>16566000000000</v>
      </c>
      <c r="L231" s="5">
        <v>13509000000000</v>
      </c>
      <c r="M231" s="5">
        <v>6586000000000</v>
      </c>
      <c r="N231" s="5">
        <v>1797000000000</v>
      </c>
      <c r="O231" s="5">
        <v>1545000000000</v>
      </c>
      <c r="P231" s="5">
        <v>1745000000000</v>
      </c>
    </row>
    <row r="232" spans="3:16" ht="15.5" x14ac:dyDescent="0.35">
      <c r="C232" t="s">
        <v>385</v>
      </c>
      <c r="H232" s="6">
        <v>50.62</v>
      </c>
      <c r="I232" s="6">
        <v>50.62</v>
      </c>
      <c r="J232" s="6">
        <v>47.82</v>
      </c>
    </row>
    <row r="233" spans="3:16" ht="15.5" x14ac:dyDescent="0.35">
      <c r="C233" t="s">
        <v>386</v>
      </c>
      <c r="H233" s="6">
        <v>0.34520000000000001</v>
      </c>
      <c r="I233" s="6">
        <v>0.46310000000000001</v>
      </c>
      <c r="J233" s="6">
        <v>0.28249999999999997</v>
      </c>
    </row>
    <row r="234" spans="3:16" ht="15.5" x14ac:dyDescent="0.35">
      <c r="C234" t="s">
        <v>387</v>
      </c>
      <c r="H234" s="6">
        <v>3.8800000000000001E-2</v>
      </c>
      <c r="I234" s="6">
        <v>2.6800000000000001E-2</v>
      </c>
      <c r="J234" s="6">
        <v>4.6900000000000004E-2</v>
      </c>
    </row>
    <row r="235" spans="3:16" ht="15.5" x14ac:dyDescent="0.35">
      <c r="C235" t="s">
        <v>201</v>
      </c>
      <c r="I235" s="6">
        <v>8.9</v>
      </c>
    </row>
    <row r="236" spans="3:16" ht="15.5" x14ac:dyDescent="0.35">
      <c r="C236" t="s">
        <v>281</v>
      </c>
      <c r="I236" s="6">
        <v>10.39</v>
      </c>
    </row>
    <row r="237" spans="3:16" ht="15.5" x14ac:dyDescent="0.35">
      <c r="C237" t="s">
        <v>603</v>
      </c>
      <c r="I237" s="6">
        <v>5.41</v>
      </c>
    </row>
    <row r="238" spans="3:16" ht="15.5" x14ac:dyDescent="0.35">
      <c r="C238" t="s">
        <v>202</v>
      </c>
      <c r="I238" s="6">
        <v>6.95</v>
      </c>
    </row>
    <row r="239" spans="3:16" ht="15.5" x14ac:dyDescent="0.35">
      <c r="C239" t="s">
        <v>282</v>
      </c>
      <c r="I239" s="6">
        <v>9.6199999999999994E-2</v>
      </c>
    </row>
    <row r="240" spans="3:16" ht="15.5" x14ac:dyDescent="0.35">
      <c r="C240" t="s">
        <v>283</v>
      </c>
      <c r="I240" s="6">
        <v>2.85</v>
      </c>
    </row>
    <row r="241" spans="3:9" ht="15.5" x14ac:dyDescent="0.35">
      <c r="C241" t="s">
        <v>203</v>
      </c>
      <c r="I241" s="6">
        <v>1.83</v>
      </c>
    </row>
    <row r="242" spans="3:9" ht="15.5" x14ac:dyDescent="0.35">
      <c r="C242" t="s">
        <v>284</v>
      </c>
      <c r="I242" s="6">
        <v>-23.54</v>
      </c>
    </row>
    <row r="243" spans="3:9" ht="15.5" x14ac:dyDescent="0.35">
      <c r="C243" t="s">
        <v>285</v>
      </c>
      <c r="I243" s="6">
        <v>-5.8</v>
      </c>
    </row>
    <row r="244" spans="3:9" ht="15.5" x14ac:dyDescent="0.35">
      <c r="C244" t="s">
        <v>286</v>
      </c>
      <c r="I244" s="6">
        <v>12.02</v>
      </c>
    </row>
    <row r="245" spans="3:9" ht="15.5" x14ac:dyDescent="0.35">
      <c r="C245" t="s">
        <v>287</v>
      </c>
      <c r="I245" s="6">
        <v>10.029999999999999</v>
      </c>
    </row>
    <row r="246" spans="3:9" ht="15.5" x14ac:dyDescent="0.35">
      <c r="C246" t="s">
        <v>288</v>
      </c>
      <c r="I246" s="6">
        <v>-0.28999999999999998</v>
      </c>
    </row>
    <row r="247" spans="3:9" ht="15.5" x14ac:dyDescent="0.35">
      <c r="C247" t="s">
        <v>289</v>
      </c>
      <c r="I247" s="6">
        <v>-3.15</v>
      </c>
    </row>
    <row r="248" spans="3:9" ht="15.5" x14ac:dyDescent="0.35">
      <c r="C248" t="s">
        <v>805</v>
      </c>
      <c r="I248" s="6">
        <v>0.15</v>
      </c>
    </row>
    <row r="249" spans="3:9" ht="15.5" x14ac:dyDescent="0.35">
      <c r="C249" t="s">
        <v>290</v>
      </c>
      <c r="I249" s="6">
        <v>125.59</v>
      </c>
    </row>
    <row r="250" spans="3:9" ht="15.5" x14ac:dyDescent="0.35">
      <c r="C250" t="s">
        <v>204</v>
      </c>
      <c r="I250" s="6">
        <v>146.62</v>
      </c>
    </row>
    <row r="251" spans="3:9" ht="15.5" x14ac:dyDescent="0.35">
      <c r="C251" t="s">
        <v>291</v>
      </c>
      <c r="I251" s="6">
        <v>458.43</v>
      </c>
    </row>
    <row r="252" spans="3:9" ht="15.5" x14ac:dyDescent="0.35">
      <c r="C252" t="s">
        <v>205</v>
      </c>
      <c r="D252" s="6">
        <v>215.21</v>
      </c>
    </row>
    <row r="253" spans="3:9" ht="15.5" x14ac:dyDescent="0.35">
      <c r="C253" t="s">
        <v>206</v>
      </c>
      <c r="I253" s="6">
        <v>714.9</v>
      </c>
    </row>
    <row r="254" spans="3:9" ht="15.5" x14ac:dyDescent="0.35">
      <c r="C254" t="s">
        <v>292</v>
      </c>
      <c r="I254" s="6">
        <v>-225.08</v>
      </c>
    </row>
    <row r="255" spans="3:9" ht="15.5" x14ac:dyDescent="0.35">
      <c r="C255" t="s">
        <v>207</v>
      </c>
      <c r="D255" s="6">
        <v>1.58</v>
      </c>
    </row>
    <row r="256" spans="3:9" ht="15.5" x14ac:dyDescent="0.35">
      <c r="C256" t="s">
        <v>208</v>
      </c>
      <c r="D256" s="6">
        <v>0.96</v>
      </c>
    </row>
    <row r="257" spans="3:9" ht="15.5" x14ac:dyDescent="0.35">
      <c r="C257" t="s">
        <v>293</v>
      </c>
      <c r="D257" s="6">
        <v>1.1299999999999999</v>
      </c>
    </row>
    <row r="258" spans="3:9" ht="15.5" x14ac:dyDescent="0.35">
      <c r="C258" t="s">
        <v>294</v>
      </c>
      <c r="D258" s="6">
        <v>0.94</v>
      </c>
    </row>
    <row r="259" spans="3:9" ht="15.5" x14ac:dyDescent="0.35">
      <c r="C259" t="s">
        <v>209</v>
      </c>
      <c r="D259" s="6">
        <v>1.44</v>
      </c>
    </row>
    <row r="260" spans="3:9" ht="15.5" x14ac:dyDescent="0.35">
      <c r="C260" t="s">
        <v>295</v>
      </c>
      <c r="D260" s="6">
        <v>0.45</v>
      </c>
    </row>
    <row r="261" spans="3:9" ht="15.5" x14ac:dyDescent="0.35">
      <c r="C261" t="s">
        <v>210</v>
      </c>
      <c r="D261" s="6">
        <v>2.5299999999999998</v>
      </c>
    </row>
    <row r="262" spans="3:9" ht="15.5" x14ac:dyDescent="0.35">
      <c r="C262" t="s">
        <v>296</v>
      </c>
      <c r="I262" s="6">
        <v>14.29</v>
      </c>
    </row>
    <row r="263" spans="3:9" ht="15.5" x14ac:dyDescent="0.35">
      <c r="C263" t="s">
        <v>13</v>
      </c>
      <c r="D263" s="5">
        <v>-1753000000000</v>
      </c>
    </row>
    <row r="264" spans="3:9" ht="15.5" x14ac:dyDescent="0.35">
      <c r="C264" t="s">
        <v>211</v>
      </c>
      <c r="I264" s="6">
        <v>3.24</v>
      </c>
    </row>
    <row r="265" spans="3:9" ht="15.5" x14ac:dyDescent="0.35">
      <c r="C265" t="s">
        <v>212</v>
      </c>
      <c r="I265" s="6">
        <v>6.9400000000000003E-2</v>
      </c>
    </row>
    <row r="266" spans="3:9" ht="15.5" x14ac:dyDescent="0.35">
      <c r="C266" t="s">
        <v>213</v>
      </c>
      <c r="I266" s="6">
        <v>0.1757</v>
      </c>
    </row>
    <row r="267" spans="3:9" ht="15.5" x14ac:dyDescent="0.35">
      <c r="C267" t="s">
        <v>214</v>
      </c>
      <c r="I267" s="6">
        <v>0.1245</v>
      </c>
    </row>
    <row r="268" spans="3:9" ht="15.5" x14ac:dyDescent="0.35">
      <c r="C268" t="s">
        <v>297</v>
      </c>
      <c r="I268" s="6">
        <v>8.8599999999999998E-2</v>
      </c>
    </row>
    <row r="269" spans="3:9" ht="15.5" x14ac:dyDescent="0.35">
      <c r="C269" t="s">
        <v>215</v>
      </c>
      <c r="D269" s="6">
        <v>36.479999999999997</v>
      </c>
    </row>
    <row r="270" spans="3:9" ht="15.5" x14ac:dyDescent="0.35">
      <c r="C270" t="s">
        <v>216</v>
      </c>
      <c r="D270" s="6">
        <v>163.32</v>
      </c>
    </row>
    <row r="271" spans="3:9" ht="15.5" x14ac:dyDescent="0.35">
      <c r="C271" t="s">
        <v>217</v>
      </c>
      <c r="D271" s="6">
        <v>33.159999999999997</v>
      </c>
    </row>
    <row r="272" spans="3:9" ht="15.5" x14ac:dyDescent="0.35">
      <c r="C272" t="s">
        <v>218</v>
      </c>
      <c r="D272" s="6">
        <v>166.64</v>
      </c>
    </row>
    <row r="273" spans="3:9" ht="15.5" x14ac:dyDescent="0.35">
      <c r="C273" t="s">
        <v>219</v>
      </c>
      <c r="D273" s="6">
        <v>2.4900000000000002</v>
      </c>
    </row>
    <row r="274" spans="3:9" ht="15.5" x14ac:dyDescent="0.35">
      <c r="C274" t="s">
        <v>298</v>
      </c>
      <c r="I274" s="6">
        <v>0.28999999999999998</v>
      </c>
    </row>
    <row r="275" spans="3:9" ht="15.5" x14ac:dyDescent="0.35">
      <c r="C275" t="s">
        <v>299</v>
      </c>
      <c r="I275" s="6">
        <v>2.0299999999999998</v>
      </c>
    </row>
    <row r="276" spans="3:9" ht="15.5" x14ac:dyDescent="0.35">
      <c r="C276" t="s">
        <v>43</v>
      </c>
      <c r="I276" s="5">
        <v>53351000000000</v>
      </c>
    </row>
    <row r="277" spans="3:9" ht="15.5" x14ac:dyDescent="0.35">
      <c r="C277" t="s">
        <v>220</v>
      </c>
      <c r="I277" s="5">
        <v>80423000000000</v>
      </c>
    </row>
    <row r="278" spans="3:9" ht="15.5" x14ac:dyDescent="0.35">
      <c r="C278" t="s">
        <v>221</v>
      </c>
      <c r="I278" s="5">
        <v>40880000000</v>
      </c>
    </row>
    <row r="279" spans="3:9" ht="15.5" x14ac:dyDescent="0.35">
      <c r="C279" t="s">
        <v>222</v>
      </c>
      <c r="I279" s="6">
        <v>0.11900000000000001</v>
      </c>
    </row>
    <row r="280" spans="3:9" ht="15.5" x14ac:dyDescent="0.35">
      <c r="C280" t="s">
        <v>223</v>
      </c>
      <c r="D280" s="6">
        <v>0.48249999999999998</v>
      </c>
    </row>
    <row r="281" spans="3:9" ht="15.5" x14ac:dyDescent="0.35">
      <c r="C281" t="s">
        <v>224</v>
      </c>
      <c r="D281" s="6">
        <v>0.41139999999999999</v>
      </c>
    </row>
    <row r="282" spans="3:9" ht="15.5" x14ac:dyDescent="0.35">
      <c r="C282" t="s">
        <v>225</v>
      </c>
      <c r="D282" s="6">
        <v>0.27329999999999999</v>
      </c>
    </row>
    <row r="283" spans="3:9" ht="15.5" x14ac:dyDescent="0.35">
      <c r="C283" t="s">
        <v>226</v>
      </c>
      <c r="D283" s="6">
        <v>0.37810000000000005</v>
      </c>
    </row>
    <row r="284" spans="3:9" ht="15.5" x14ac:dyDescent="0.35">
      <c r="C284" t="s">
        <v>227</v>
      </c>
      <c r="D284" s="6">
        <v>0.66269999999999996</v>
      </c>
    </row>
    <row r="285" spans="3:9" ht="15.5" x14ac:dyDescent="0.35">
      <c r="C285" t="s">
        <v>228</v>
      </c>
      <c r="D285" s="6">
        <v>0.22469999999999998</v>
      </c>
    </row>
    <row r="286" spans="3:9" ht="15.5" x14ac:dyDescent="0.35">
      <c r="C286" t="s">
        <v>388</v>
      </c>
      <c r="I286" s="6">
        <v>50.62</v>
      </c>
    </row>
    <row r="287" spans="3:9" ht="15.5" x14ac:dyDescent="0.35">
      <c r="C287" t="s">
        <v>389</v>
      </c>
      <c r="I287" s="6">
        <v>50.62</v>
      </c>
    </row>
    <row r="288" spans="3:9" ht="15.5" x14ac:dyDescent="0.35">
      <c r="C288" t="s">
        <v>390</v>
      </c>
      <c r="I288" s="6">
        <v>0.34520000000000001</v>
      </c>
    </row>
    <row r="289" spans="3:9" ht="15.5" x14ac:dyDescent="0.35">
      <c r="C289" t="s">
        <v>391</v>
      </c>
      <c r="I289" s="6">
        <v>3.8800000000000001E-2</v>
      </c>
    </row>
    <row r="290" spans="3:9" ht="15.5" x14ac:dyDescent="0.35">
      <c r="C290" t="s">
        <v>392</v>
      </c>
      <c r="I290" t="s">
        <v>966</v>
      </c>
    </row>
    <row r="291" spans="3:9" ht="15.5" x14ac:dyDescent="0.35">
      <c r="C291" t="s">
        <v>229</v>
      </c>
      <c r="I291" s="5">
        <v>3</v>
      </c>
    </row>
    <row r="292" spans="3:9" ht="15.5" x14ac:dyDescent="0.35">
      <c r="C292" t="s">
        <v>230</v>
      </c>
      <c r="I292" s="6">
        <v>0.35</v>
      </c>
    </row>
    <row r="293" spans="3:9" ht="15.5" x14ac:dyDescent="0.35">
      <c r="C293" t="s">
        <v>231</v>
      </c>
      <c r="I293" s="6">
        <v>0.96</v>
      </c>
    </row>
    <row r="294" spans="3:9" ht="15.5" x14ac:dyDescent="0.35">
      <c r="C294" t="s">
        <v>232</v>
      </c>
      <c r="I294" s="6">
        <v>0.6</v>
      </c>
    </row>
    <row r="295" spans="3:9" ht="15.5" x14ac:dyDescent="0.35">
      <c r="C295" t="s">
        <v>233</v>
      </c>
      <c r="I295" s="6">
        <v>0.73</v>
      </c>
    </row>
    <row r="296" spans="3:9" ht="15.5" x14ac:dyDescent="0.35">
      <c r="C296" t="s">
        <v>234</v>
      </c>
      <c r="I296" s="6">
        <v>0.31</v>
      </c>
    </row>
    <row r="297" spans="3:9" ht="15.5" x14ac:dyDescent="0.35">
      <c r="C297" t="s">
        <v>235</v>
      </c>
      <c r="I297" s="6">
        <v>0.34</v>
      </c>
    </row>
    <row r="298" spans="3:9" ht="15.5" x14ac:dyDescent="0.35">
      <c r="C298" t="s">
        <v>236</v>
      </c>
      <c r="I298" s="6">
        <v>0.51</v>
      </c>
    </row>
    <row r="299" spans="3:9" ht="15.5" x14ac:dyDescent="0.35">
      <c r="C299" t="s">
        <v>300</v>
      </c>
      <c r="I299" s="5">
        <v>18742000000000</v>
      </c>
    </row>
    <row r="300" spans="3:9" ht="15.5" x14ac:dyDescent="0.35">
      <c r="C300" t="s">
        <v>301</v>
      </c>
      <c r="I300" s="5">
        <v>8301000000000</v>
      </c>
    </row>
    <row r="301" spans="3:9" ht="15.5" x14ac:dyDescent="0.35">
      <c r="C301" t="s">
        <v>302</v>
      </c>
      <c r="I301" s="5">
        <v>8052000000000</v>
      </c>
    </row>
    <row r="302" spans="3:9" ht="15.5" x14ac:dyDescent="0.35">
      <c r="C302" t="s">
        <v>303</v>
      </c>
      <c r="I302" s="5">
        <v>5135000000000</v>
      </c>
    </row>
    <row r="303" spans="3:9" ht="15.5" x14ac:dyDescent="0.35">
      <c r="C303" t="s">
        <v>237</v>
      </c>
      <c r="D303" s="5">
        <v>8798000000000</v>
      </c>
    </row>
    <row r="304" spans="3:9" ht="15.5" x14ac:dyDescent="0.35">
      <c r="C304" t="s">
        <v>238</v>
      </c>
      <c r="D304" s="5">
        <v>73967000000000</v>
      </c>
    </row>
    <row r="305" spans="3:9" ht="15.5" x14ac:dyDescent="0.35">
      <c r="C305" t="s">
        <v>239</v>
      </c>
      <c r="D305" s="5">
        <v>41973000000000</v>
      </c>
    </row>
    <row r="306" spans="3:9" ht="15.5" x14ac:dyDescent="0.35">
      <c r="C306" t="s">
        <v>183</v>
      </c>
      <c r="D306" s="5">
        <v>8007000000000</v>
      </c>
    </row>
    <row r="307" spans="3:9" ht="15.5" x14ac:dyDescent="0.35">
      <c r="C307" t="s">
        <v>182</v>
      </c>
      <c r="I307" s="5">
        <v>29227000000000</v>
      </c>
    </row>
    <row r="308" spans="3:9" ht="15.5" x14ac:dyDescent="0.35">
      <c r="C308" t="s">
        <v>181</v>
      </c>
      <c r="D308" s="5">
        <v>27450000000000</v>
      </c>
    </row>
    <row r="309" spans="3:9" ht="15.5" x14ac:dyDescent="0.35">
      <c r="C309" t="s">
        <v>180</v>
      </c>
      <c r="D309" s="5">
        <v>5652000000000</v>
      </c>
    </row>
    <row r="310" spans="3:9" ht="15.5" x14ac:dyDescent="0.35">
      <c r="C310" t="s">
        <v>24</v>
      </c>
      <c r="D310" s="5">
        <v>33102000000000</v>
      </c>
    </row>
    <row r="311" spans="3:9" ht="15.5" x14ac:dyDescent="0.35">
      <c r="C311" t="s">
        <v>21</v>
      </c>
      <c r="D311" s="5">
        <v>24304000000000</v>
      </c>
    </row>
    <row r="312" spans="3:9" ht="15.5" x14ac:dyDescent="0.35">
      <c r="C312" t="s">
        <v>240</v>
      </c>
      <c r="I312" s="5">
        <v>31995000000000</v>
      </c>
    </row>
    <row r="313" spans="3:9" ht="15.5" x14ac:dyDescent="0.35">
      <c r="C313" t="s">
        <v>304</v>
      </c>
      <c r="I313" s="5">
        <v>-2267000000000</v>
      </c>
    </row>
    <row r="314" spans="3:9" ht="15.5" x14ac:dyDescent="0.35">
      <c r="C314" t="s">
        <v>305</v>
      </c>
      <c r="I314" s="5">
        <v>-8578000000000</v>
      </c>
    </row>
    <row r="315" spans="3:9" ht="15.5" x14ac:dyDescent="0.35">
      <c r="C315" t="s">
        <v>306</v>
      </c>
      <c r="I315" s="5">
        <v>10424000000000</v>
      </c>
    </row>
    <row r="316" spans="3:9" ht="15.5" x14ac:dyDescent="0.35">
      <c r="C316" t="s">
        <v>307</v>
      </c>
      <c r="I316" s="5">
        <v>-6935000000000</v>
      </c>
    </row>
    <row r="317" spans="3:9" ht="15.5" x14ac:dyDescent="0.35">
      <c r="C317" t="s">
        <v>308</v>
      </c>
      <c r="I317" s="5">
        <v>-9202000000000</v>
      </c>
    </row>
  </sheetData>
  <pageMargins left="0.7" right="0.7" top="0.75" bottom="0.75" header="0.3" footer="0.3"/>
  <ignoredErrors>
    <ignoredError sqref="A1:P318" numberStoredAsText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P27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993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994</v>
      </c>
      <c r="D2" s="2" vm="200">
        <f ca="1">IFERROR(_xlfn.STOCKHISTORY("XIDX:" &amp; $C$1, D3, , 0, 0, 1), "Libur")</f>
        <v>115</v>
      </c>
      <c r="E2" s="2" vm="74">
        <f ca="1">IFERROR(_xlfn.STOCKHISTORY("XIDX:" &amp; $C$1, E3, , 0, 0, 1), "Libur")</f>
        <v>94</v>
      </c>
      <c r="H2" s="2" vm="74">
        <f ca="1">IFERROR(INDEX(D2:G2,COUNT(D2:G2)),"")</f>
        <v>94</v>
      </c>
      <c r="I2" s="2" vm="62">
        <f t="shared" ref="I2:P2" ca="1" si="0">IFERROR(_xlfn.STOCKHISTORY("XIDX:" &amp; $C$1, I1, , 0, 0, 1), "Libur")</f>
        <v>125</v>
      </c>
      <c r="J2" s="2" vm="201">
        <f t="shared" ca="1" si="0"/>
        <v>84</v>
      </c>
      <c r="K2" s="2" vm="11">
        <f t="shared" ca="1" si="0"/>
        <v>112</v>
      </c>
      <c r="L2" s="2" vm="186">
        <f t="shared" ca="1" si="0"/>
        <v>151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</row>
    <row r="3" spans="1:1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6" ht="15.5" x14ac:dyDescent="0.35">
      <c r="B4" t="s">
        <v>5</v>
      </c>
      <c r="C4" t="s">
        <v>6</v>
      </c>
      <c r="D4" s="2">
        <f>IFERROR(INDEX(D51:D500,MATCH($C$4,$C$51:$C$500,0)),"")</f>
        <v>54396341375</v>
      </c>
      <c r="E4" s="2">
        <f>IFERROR(INDEX(E51:E500,MATCH($C$4,$C$51:$C$500,0)),"")</f>
        <v>32099428197</v>
      </c>
      <c r="H4" s="2">
        <f>IFERROR(SUM(D4:G4)*(4/MAX(1,COUNT(D4:G4))),"")</f>
        <v>172991539144</v>
      </c>
      <c r="I4" s="2">
        <f t="shared" ref="I4:P4" si="1">IFERROR(INDEX(I51:I500,MATCH($C$4,$C$51:$C$500,0)),"")</f>
        <v>168260960478</v>
      </c>
      <c r="J4" s="2">
        <f t="shared" si="1"/>
        <v>108523345492</v>
      </c>
      <c r="K4" s="2">
        <f t="shared" si="1"/>
        <v>219557053872</v>
      </c>
      <c r="L4" s="2">
        <f t="shared" si="1"/>
        <v>149730058055</v>
      </c>
      <c r="M4" s="2">
        <f t="shared" si="1"/>
        <v>198211675935</v>
      </c>
      <c r="N4" s="2">
        <f t="shared" si="1"/>
        <v>82895100001</v>
      </c>
      <c r="O4" s="2">
        <f t="shared" si="1"/>
        <v>89349200730</v>
      </c>
      <c r="P4" s="2">
        <f t="shared" si="1"/>
        <v>142722773033</v>
      </c>
    </row>
    <row r="5" spans="1:16" ht="15.5" x14ac:dyDescent="0.35">
      <c r="B5" t="s">
        <v>7</v>
      </c>
      <c r="C5" t="s">
        <v>8</v>
      </c>
      <c r="D5" s="2">
        <f>IFERROR(INDEX(D51:D500,MATCH($C$5,$C$51:$C$500,0)),"")</f>
        <v>695319477</v>
      </c>
      <c r="E5" s="2">
        <f>IFERROR(INDEX(E51:E500,MATCH($C$5,$C$51:$C$500,0)),"")</f>
        <v>1201277552</v>
      </c>
      <c r="H5" s="2">
        <f>IFERROR(SUM(D5:G5)*(4/MAX(1,COUNT(D5:G5))),"")</f>
        <v>3793194058</v>
      </c>
      <c r="I5" s="2">
        <f t="shared" ref="I5:P5" si="2">IFERROR(INDEX(I51:I500,MATCH($C$5,$C$51:$C$500,0)),"")</f>
        <v>9470698367</v>
      </c>
      <c r="J5" s="2">
        <f t="shared" si="2"/>
        <v>5062345462</v>
      </c>
      <c r="K5" s="2">
        <f t="shared" si="2"/>
        <v>12881517294</v>
      </c>
      <c r="L5" s="2">
        <f t="shared" si="2"/>
        <v>11594673552</v>
      </c>
      <c r="M5" s="2">
        <f t="shared" si="2"/>
        <v>17414972768</v>
      </c>
      <c r="N5" s="2">
        <f t="shared" si="2"/>
        <v>3051557510</v>
      </c>
      <c r="O5" s="2">
        <f t="shared" si="2"/>
        <v>3331939777</v>
      </c>
      <c r="P5" s="2">
        <f t="shared" si="2"/>
        <v>2781203655</v>
      </c>
    </row>
    <row r="6" spans="1:16" ht="15.5" x14ac:dyDescent="0.35">
      <c r="B6" t="s">
        <v>9</v>
      </c>
      <c r="C6" t="s">
        <v>10</v>
      </c>
      <c r="D6" s="2">
        <f>IFERROR(INDEX(D51:D500,MATCH($C$6,$C$51:$C$500,0)),"")</f>
        <v>174624352239</v>
      </c>
      <c r="E6" s="2">
        <f>IFERROR(INDEX(E51:E500,MATCH($C$6,$C$51:$C$500,0)),"")</f>
        <v>173927972721</v>
      </c>
      <c r="H6" s="2">
        <f>IFERROR(INDEX(D6:G6,COUNT(D6:G6)),"")</f>
        <v>173927972721</v>
      </c>
      <c r="I6" s="2">
        <f t="shared" ref="I6:P6" si="3">IFERROR(INDEX(I51:I500,MATCH($C$6,$C$51:$C$500,0)),"")</f>
        <v>172694320654</v>
      </c>
      <c r="J6" s="2">
        <f t="shared" si="3"/>
        <v>162879917607</v>
      </c>
      <c r="K6" s="2">
        <f t="shared" si="3"/>
        <v>158035340567</v>
      </c>
      <c r="L6" s="2">
        <f t="shared" si="3"/>
        <v>144842643614</v>
      </c>
      <c r="M6" s="2">
        <f t="shared" si="3"/>
        <v>77446333464</v>
      </c>
      <c r="N6" s="2">
        <f t="shared" si="3"/>
        <v>57687786952</v>
      </c>
      <c r="O6" s="2">
        <f t="shared" si="3"/>
        <v>54636229442</v>
      </c>
      <c r="P6" s="2">
        <f t="shared" si="3"/>
        <v>51304289665</v>
      </c>
    </row>
    <row r="7" spans="1:16" ht="15.5" x14ac:dyDescent="0.35">
      <c r="B7" t="s">
        <v>11</v>
      </c>
      <c r="C7" t="s">
        <v>12</v>
      </c>
      <c r="D7" s="3">
        <f>IFERROR(INDEX(D51:D500,MATCH($C$7,$C$51:$C$500,0))/1000000000,"")</f>
        <v>1.35</v>
      </c>
      <c r="E7" s="3">
        <f>IFERROR(INDEX(E51:E500,MATCH($C$7,$C$51:$C$500,0))/1000000000,"")</f>
        <v>1.35</v>
      </c>
      <c r="H7" s="3">
        <f>IFERROR(INDEX(D7:G7,COUNT(D7:G7)),"")</f>
        <v>1.35</v>
      </c>
      <c r="I7" s="3">
        <f t="shared" ref="I7:P7" si="4">IFERROR(INDEX(I51:I500,MATCH($C$7,$C$51:$C$500,0))/1000000000,"")</f>
        <v>1.35</v>
      </c>
      <c r="J7" s="3">
        <f t="shared" si="4"/>
        <v>1.35</v>
      </c>
      <c r="K7" s="3">
        <f t="shared" si="4"/>
        <v>1.35</v>
      </c>
      <c r="L7" s="3">
        <f t="shared" si="4"/>
        <v>1.35</v>
      </c>
      <c r="M7" s="3">
        <f t="shared" si="4"/>
        <v>1</v>
      </c>
      <c r="N7" s="3">
        <f t="shared" si="4"/>
        <v>0</v>
      </c>
      <c r="O7" s="3">
        <f t="shared" si="4"/>
        <v>0</v>
      </c>
      <c r="P7" s="3">
        <f t="shared" si="4"/>
        <v>0</v>
      </c>
    </row>
    <row r="8" spans="1:1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0</v>
      </c>
      <c r="E8" s="2">
        <f>IFERROR(INDEX(E51:E500,MATCH("Free cash flow (Quarter)",$C$51:$C$500,0)),"")</f>
        <v>4000000000</v>
      </c>
      <c r="H8" s="2">
        <f>IFERROR(INDEX(D8:G8,COUNT(D8:G8)),"")</f>
        <v>4000000000</v>
      </c>
      <c r="I8" s="2">
        <f t="shared" ref="I8:P8" si="5">IFERROR(INDEX(I51:I500,MATCH($C$8,$C$51:$C$500,0)),"")</f>
        <v>17000000000</v>
      </c>
      <c r="J8" s="2">
        <f t="shared" si="5"/>
        <v>-16000000000</v>
      </c>
      <c r="K8" s="2">
        <f t="shared" si="5"/>
        <v>-14000000000</v>
      </c>
      <c r="L8" s="2">
        <f t="shared" si="5"/>
        <v>-52000000000</v>
      </c>
      <c r="M8" s="2">
        <f t="shared" si="5"/>
        <v>26000000000</v>
      </c>
      <c r="N8" s="2">
        <f t="shared" si="5"/>
        <v>-2000000000</v>
      </c>
      <c r="O8" s="2">
        <f t="shared" si="5"/>
        <v>0</v>
      </c>
      <c r="P8" s="2">
        <f t="shared" si="5"/>
        <v>-10000000000</v>
      </c>
    </row>
    <row r="9" spans="1:16" ht="15.5" x14ac:dyDescent="0.35">
      <c r="A9" t="s">
        <v>16</v>
      </c>
      <c r="C9" t="s">
        <v>17</v>
      </c>
      <c r="D9" s="3">
        <f>IFERROR(INDEX(D51:D500,MATCH("Free cash flow per share (Quarter)",$C$51:$C$500,0)),"")</f>
        <v>0.13</v>
      </c>
      <c r="E9" s="3">
        <f>IFERROR(INDEX(E51:E500,MATCH("Free cash flow per share (Quarter)",$C$51:$C$500,0)),"")</f>
        <v>2.74</v>
      </c>
      <c r="H9" s="3">
        <f>IFERROR(INDEX(D9:G9,COUNT(D9:G9)),"")</f>
        <v>2.74</v>
      </c>
      <c r="I9" s="3">
        <f t="shared" ref="I9:P9" si="6">IFERROR(INDEX(I51:I500,MATCH($C$9,$C$51:$C$500,0)),"")</f>
        <v>12.96</v>
      </c>
      <c r="J9" s="3">
        <f t="shared" si="6"/>
        <v>-12.21</v>
      </c>
      <c r="K9" s="3">
        <f t="shared" si="6"/>
        <v>-10.19</v>
      </c>
      <c r="L9" s="3">
        <f t="shared" si="6"/>
        <v>-38.78</v>
      </c>
      <c r="M9" s="3">
        <f t="shared" si="6"/>
        <v>25.74</v>
      </c>
      <c r="N9" s="3">
        <f t="shared" si="6"/>
        <v>-22487.81</v>
      </c>
      <c r="O9" s="3">
        <f t="shared" si="6"/>
        <v>583.1</v>
      </c>
      <c r="P9" s="3">
        <f t="shared" si="6"/>
        <v>-89556.74</v>
      </c>
    </row>
    <row r="10" spans="1:16" ht="15.5" x14ac:dyDescent="0.35">
      <c r="C10" t="s">
        <v>18</v>
      </c>
      <c r="D10" s="3">
        <f ca="1">IFERROR(IF(D9=0,"",D2/D9),"")</f>
        <v>884.61538461538464</v>
      </c>
      <c r="E10" s="3">
        <f ca="1">IFERROR(IF(E9=0,"",E2/E9),"")</f>
        <v>34.306569343065689</v>
      </c>
      <c r="I10" s="3">
        <f t="shared" ref="I10:P10" ca="1" si="7">IFERROR(IF(I9=0,"",I2/I9),"")</f>
        <v>9.6450617283950617</v>
      </c>
      <c r="J10" s="3">
        <f t="shared" ca="1" si="7"/>
        <v>-6.8796068796068788</v>
      </c>
      <c r="K10" s="3">
        <f t="shared" ca="1" si="7"/>
        <v>-10.991167811579981</v>
      </c>
      <c r="L10" s="3">
        <f t="shared" ca="1" si="7"/>
        <v>-3.8937596699329551</v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</row>
    <row r="11" spans="1:16" ht="15.5" x14ac:dyDescent="0.35">
      <c r="B11" t="s">
        <v>19</v>
      </c>
      <c r="C11" t="s">
        <v>20</v>
      </c>
      <c r="D11" s="2">
        <f>IFERROR(INDEX(D51:D500,MATCH($C$11,$C$51:$C$500,0)),"")</f>
        <v>4769208273</v>
      </c>
      <c r="E11" s="2">
        <f>IFERROR(INDEX(E51:E500,MATCH($C$11,$C$51:$C$500,0)),"")</f>
        <v>3499392555</v>
      </c>
      <c r="H11" s="2">
        <f>IFERROR(INDEX(D11:G11,COUNT(D11:G11)),"")</f>
        <v>3499392555</v>
      </c>
      <c r="I11" s="2">
        <f t="shared" ref="I11:P11" si="8">IFERROR(INDEX(I51:I500,MATCH($C$11,$C$51:$C$500,0)),"")</f>
        <v>6256654069</v>
      </c>
      <c r="J11" s="2">
        <f t="shared" si="8"/>
        <v>2175804566</v>
      </c>
      <c r="K11" s="2">
        <f t="shared" si="8"/>
        <v>9150014784</v>
      </c>
      <c r="L11" s="2">
        <f t="shared" si="8"/>
        <v>11019869371</v>
      </c>
      <c r="M11" s="2">
        <f t="shared" si="8"/>
        <v>12650204511</v>
      </c>
      <c r="N11" s="2">
        <f t="shared" si="8"/>
        <v>1570162043</v>
      </c>
      <c r="O11" s="2">
        <f t="shared" si="8"/>
        <v>2497655890</v>
      </c>
      <c r="P11" s="2">
        <f t="shared" si="8"/>
        <v>15401368017</v>
      </c>
    </row>
    <row r="12" spans="1:1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33000000000</v>
      </c>
      <c r="E12" s="2">
        <f>IFERROR(INDEX(E51:E500,MATCH("Net Debt (Quarter)",$C$51:$C$500,0)),"")</f>
        <v>34000000000</v>
      </c>
      <c r="H12" s="2">
        <f>IFERROR(INDEX(D12:G12,COUNT(D12:G12)),"")</f>
        <v>34000000000</v>
      </c>
      <c r="I12" s="2">
        <f t="shared" ref="I12:P12" si="9">IFERROR(INDEX(I51:I500,MATCH($C$12,$C$51:$C$500,0)),"")</f>
        <v>38000000000</v>
      </c>
      <c r="J12" s="2">
        <f t="shared" si="9"/>
        <v>62000000000</v>
      </c>
      <c r="K12" s="2">
        <f t="shared" si="9"/>
        <v>43000000000</v>
      </c>
      <c r="L12" s="2">
        <f t="shared" si="9"/>
        <v>25000000000</v>
      </c>
      <c r="M12" s="2">
        <f t="shared" si="9"/>
        <v>27000000000</v>
      </c>
      <c r="N12" s="2">
        <f t="shared" si="9"/>
        <v>53000000000</v>
      </c>
      <c r="O12" s="2">
        <f t="shared" si="9"/>
        <v>51000000000</v>
      </c>
      <c r="P12" s="2">
        <f t="shared" si="9"/>
        <v>49000000000</v>
      </c>
    </row>
    <row r="13" spans="1:1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38000000000</v>
      </c>
      <c r="E13" s="2">
        <f>IFERROR(INDEX(E51:E500,MATCH("Total Debt (Quarter)",$C$51:$C$500,0)),"")</f>
        <v>38000000000</v>
      </c>
      <c r="H13" s="2">
        <f>IFERROR(INDEX(D13:G13,COUNT(D13:G13)),"")</f>
        <v>38000000000</v>
      </c>
      <c r="I13" s="2">
        <f t="shared" ref="I13:P13" si="10">IFERROR(INDEX(I51:I500,MATCH($C$13,$C$51:$C$500,0)),"")</f>
        <v>45000000000</v>
      </c>
      <c r="J13" s="2">
        <f t="shared" si="10"/>
        <v>65000000000</v>
      </c>
      <c r="K13" s="2">
        <f t="shared" si="10"/>
        <v>52000000000</v>
      </c>
      <c r="L13" s="2">
        <f t="shared" si="10"/>
        <v>36000000000</v>
      </c>
      <c r="M13" s="2">
        <f t="shared" si="10"/>
        <v>40000000000</v>
      </c>
      <c r="N13" s="2">
        <f t="shared" si="10"/>
        <v>55000000000</v>
      </c>
      <c r="O13" s="2">
        <f t="shared" si="10"/>
        <v>53000000000</v>
      </c>
      <c r="P13" s="2">
        <f t="shared" si="10"/>
        <v>65000000000</v>
      </c>
    </row>
    <row r="14" spans="1:16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 t="shared" ref="I14:P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</row>
    <row r="15" spans="1:16" ht="15.5" x14ac:dyDescent="0.35">
      <c r="C15" t="s">
        <v>28</v>
      </c>
      <c r="D15" s="2">
        <f>IFERROR(INDEX(D51:D500,MATCH($C$15,$C$51:$C$500,0)),"")</f>
        <v>-451151360</v>
      </c>
      <c r="E15" s="2">
        <f>IFERROR(INDEX(E51:E500,MATCH($C$15,$C$51:$C$500,0)),"")</f>
        <v>-766080480</v>
      </c>
      <c r="H15" s="2">
        <f>IFERROR(SUM(D15:G15)*(4/MAX(1,COUNT(D15:G15))),"")</f>
        <v>-2434463680</v>
      </c>
      <c r="I15" s="2">
        <f t="shared" ref="I15:P15" si="12">IFERROR(INDEX(I51:I500,MATCH($C$15,$C$51:$C$500,0)),"")</f>
        <v>-2743136156</v>
      </c>
      <c r="J15" s="2">
        <f t="shared" si="12"/>
        <v>-3008828700</v>
      </c>
      <c r="K15" s="2">
        <f t="shared" si="12"/>
        <v>-6668105232</v>
      </c>
      <c r="L15" s="2">
        <f t="shared" si="12"/>
        <v>-6748327182</v>
      </c>
      <c r="M15" s="2">
        <f t="shared" si="12"/>
        <v>-8136611092</v>
      </c>
      <c r="N15" s="2">
        <f t="shared" si="12"/>
        <v>-1099066492</v>
      </c>
      <c r="O15" s="2">
        <f t="shared" si="12"/>
        <v>-1760711330</v>
      </c>
      <c r="P15" s="2">
        <f t="shared" si="12"/>
        <v>-3244115666</v>
      </c>
    </row>
    <row r="16" spans="1:16" ht="15.5" x14ac:dyDescent="0.35">
      <c r="C16" t="s">
        <v>29</v>
      </c>
      <c r="D16" s="2">
        <f>IFERROR(INDEX(D51:D500,MATCH($C$16,$C$51:$C$500,0)),"")</f>
        <v>921955198</v>
      </c>
      <c r="E16" s="2">
        <f>IFERROR(INDEX(E51:E500,MATCH($C$16,$C$51:$C$500,0)),"")</f>
        <v>1616692307</v>
      </c>
      <c r="H16" s="2">
        <f>IFERROR(SUM(D16:G16)*(4/MAX(1,COUNT(D16:G16))),"")</f>
        <v>5077295010</v>
      </c>
      <c r="I16" s="2">
        <f t="shared" ref="I16:P16" si="13">IFERROR(INDEX(I51:I500,MATCH($C$16,$C$51:$C$500,0)),"")</f>
        <v>11259977525</v>
      </c>
      <c r="J16" s="2">
        <f t="shared" si="13"/>
        <v>6167363710</v>
      </c>
      <c r="K16" s="2">
        <f t="shared" si="13"/>
        <v>16626044329</v>
      </c>
      <c r="L16" s="2">
        <f t="shared" si="13"/>
        <v>14117723589</v>
      </c>
      <c r="M16" s="2">
        <f t="shared" si="13"/>
        <v>23633049178</v>
      </c>
      <c r="N16" s="2">
        <f t="shared" si="13"/>
        <v>3494805616</v>
      </c>
      <c r="O16" s="2">
        <f t="shared" si="13"/>
        <v>4071515192</v>
      </c>
      <c r="P16" s="2">
        <f t="shared" si="13"/>
        <v>3800579488</v>
      </c>
    </row>
    <row r="17" spans="1:16" ht="15.5" x14ac:dyDescent="0.35">
      <c r="A17" t="s">
        <v>30</v>
      </c>
    </row>
    <row r="18" spans="1:1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</row>
    <row r="19" spans="1:16" ht="15.5" x14ac:dyDescent="0.35">
      <c r="A19" t="s">
        <v>40</v>
      </c>
      <c r="C19" t="s">
        <v>41</v>
      </c>
    </row>
    <row r="20" spans="1:16" ht="15.5" x14ac:dyDescent="0.35">
      <c r="A20" t="s">
        <v>42</v>
      </c>
      <c r="C20" t="s">
        <v>43</v>
      </c>
      <c r="D20" s="2">
        <f ca="1">IFERROR(D21*D2,"")</f>
        <v>155250000000</v>
      </c>
      <c r="E20" s="2">
        <f ca="1">IFERROR(E21*E2,"")</f>
        <v>126900000000</v>
      </c>
      <c r="H20" s="2">
        <f t="shared" ref="H20:P20" ca="1" si="14">IFERROR(H21*H2,"")</f>
        <v>126900000000</v>
      </c>
      <c r="I20" s="2">
        <f t="shared" ca="1" si="14"/>
        <v>168750000000</v>
      </c>
      <c r="J20" s="2">
        <f t="shared" ca="1" si="14"/>
        <v>113400000000</v>
      </c>
      <c r="K20" s="2">
        <f t="shared" ca="1" si="14"/>
        <v>151200000000</v>
      </c>
      <c r="L20" s="2">
        <f t="shared" ca="1" si="14"/>
        <v>203850000000</v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</row>
    <row r="21" spans="1:16" ht="15.5" x14ac:dyDescent="0.35">
      <c r="C21" t="s">
        <v>12</v>
      </c>
      <c r="D21" s="2">
        <f>IFERROR(INDEX(D51:D500,MATCH($C$7,$C$51:$C$500,0)),"")</f>
        <v>1350000000</v>
      </c>
      <c r="E21" s="2">
        <f>IFERROR(INDEX(E51:E500,MATCH($C$7,$C$51:$C$500,0)),"")</f>
        <v>1350000000</v>
      </c>
      <c r="H21" s="2">
        <f>IFERROR(INDEX(D21:G21,COUNT(D21:G21)),"")</f>
        <v>1350000000</v>
      </c>
      <c r="I21" s="2">
        <f t="shared" ref="I21:P21" si="15">IFERROR(INDEX(I51:I500,MATCH($C$7,$C$51:$C$500,0)),"")</f>
        <v>1350000000</v>
      </c>
      <c r="J21" s="2">
        <f t="shared" si="15"/>
        <v>1350000000</v>
      </c>
      <c r="K21" s="2">
        <f t="shared" si="15"/>
        <v>1350000000</v>
      </c>
      <c r="L21" s="2">
        <f t="shared" si="15"/>
        <v>1350000000</v>
      </c>
      <c r="M21" s="2">
        <f t="shared" si="15"/>
        <v>1000000000</v>
      </c>
      <c r="N21" s="2">
        <f t="shared" si="15"/>
        <v>0</v>
      </c>
      <c r="O21" s="2">
        <f t="shared" si="15"/>
        <v>0</v>
      </c>
      <c r="P21" s="2">
        <f t="shared" si="15"/>
        <v>0</v>
      </c>
    </row>
    <row r="23" spans="1:16" ht="15.5" x14ac:dyDescent="0.35">
      <c r="B23" t="s">
        <v>44</v>
      </c>
      <c r="C23" t="s">
        <v>45</v>
      </c>
      <c r="D23" s="3">
        <f>IFERROR(D5/D6*100,"")</f>
        <v>0.39818013242983974</v>
      </c>
      <c r="E23" s="3">
        <f>IFERROR(E5/E6*100,"")</f>
        <v>0.69067530265932786</v>
      </c>
      <c r="H23" s="3">
        <f t="shared" ref="H23:P23" si="16">IFERROR(H5/H6*100,"")</f>
        <v>2.1808993680876791</v>
      </c>
      <c r="I23" s="3">
        <f t="shared" si="16"/>
        <v>5.4840821233345149</v>
      </c>
      <c r="J23" s="3">
        <f t="shared" si="16"/>
        <v>3.1080230984733985</v>
      </c>
      <c r="K23" s="3">
        <f t="shared" si="16"/>
        <v>8.1510358681695045</v>
      </c>
      <c r="L23" s="3">
        <f t="shared" si="16"/>
        <v>8.0050137602427025</v>
      </c>
      <c r="M23" s="3">
        <f t="shared" si="16"/>
        <v>22.486503865409123</v>
      </c>
      <c r="N23" s="3">
        <f t="shared" si="16"/>
        <v>5.2897808552425403</v>
      </c>
      <c r="O23" s="3">
        <f t="shared" si="16"/>
        <v>6.0984072492357404</v>
      </c>
      <c r="P23" s="3">
        <f t="shared" si="16"/>
        <v>5.4209963205032903</v>
      </c>
    </row>
    <row r="24" spans="1:16" ht="15.5" x14ac:dyDescent="0.35">
      <c r="C24" t="s">
        <v>46</v>
      </c>
      <c r="D24" s="4">
        <f>IFERROR(_xlfn.RRI(5,I23,D23),"")</f>
        <v>-0.40817251896677209</v>
      </c>
      <c r="E24" s="4">
        <f>IFERROR(_xlfn.RRI(5,J23,E23),"")</f>
        <v>-0.25978490417281797</v>
      </c>
      <c r="H24" s="4">
        <f t="shared" ref="H24:P24" si="17">IFERROR(_xlfn.RRI(5,M23,H23),"")</f>
        <v>-0.37289142723093383</v>
      </c>
      <c r="I24" s="4">
        <f t="shared" si="17"/>
        <v>7.2406713849553217E-3</v>
      </c>
      <c r="J24" s="4">
        <f t="shared" si="17"/>
        <v>-0.12611645262760707</v>
      </c>
      <c r="K24" s="4">
        <f t="shared" si="17"/>
        <v>8.4992505512879513E-2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47</v>
      </c>
      <c r="C25" t="s">
        <v>48</v>
      </c>
      <c r="D25" s="3">
        <f>IFERROR(INDEX(D51:D500,MATCH($A$25,$C$51:$C$500,0)),"")</f>
        <v>0.52</v>
      </c>
      <c r="E25" s="3">
        <f>IFERROR(INDEX(E51:E500,MATCH($A$25,$C$51:$C$500,0)),"")</f>
        <v>0.89</v>
      </c>
      <c r="H25" s="3">
        <f>IFERROR(INDEX(D25:G25,COUNT(D25:G25)),"")</f>
        <v>0.89</v>
      </c>
      <c r="I25" s="3">
        <f t="shared" ref="I25:P25" si="18">IFERROR(INDEX(I51:I500,MATCH($C$25,$C$51:$C$500,0)),"")</f>
        <v>7.08</v>
      </c>
      <c r="J25" s="3">
        <f t="shared" si="18"/>
        <v>3.62</v>
      </c>
      <c r="K25" s="3">
        <f t="shared" si="18"/>
        <v>9.66</v>
      </c>
      <c r="L25" s="3">
        <f t="shared" si="18"/>
        <v>8.34</v>
      </c>
      <c r="M25" s="3">
        <f t="shared" si="18"/>
        <v>17.47</v>
      </c>
      <c r="N25" s="3">
        <f t="shared" si="18"/>
        <v>35773.08</v>
      </c>
      <c r="O25" s="3">
        <f t="shared" si="18"/>
        <v>28965.84</v>
      </c>
      <c r="P25" s="3">
        <f t="shared" si="18"/>
        <v>30461.759999999998</v>
      </c>
    </row>
    <row r="26" spans="1:16" ht="15.5" x14ac:dyDescent="0.35">
      <c r="C26" t="s">
        <v>49</v>
      </c>
      <c r="D26" s="4">
        <f>IFERROR(_xlfn.RRI(5,I25,D25),"")</f>
        <v>-0.4068097321397568</v>
      </c>
      <c r="E26" s="4">
        <f>IFERROR(_xlfn.RRI(5,J25,E25),"")</f>
        <v>-0.2446707774487048</v>
      </c>
      <c r="H26" s="4">
        <f t="shared" ref="H26:P26" si="19">IFERROR(_xlfn.RRI(5,M25,H25),"")</f>
        <v>-0.44866010356319685</v>
      </c>
      <c r="I26" s="4">
        <f t="shared" si="19"/>
        <v>-0.81832490967547378</v>
      </c>
      <c r="J26" s="4">
        <f t="shared" si="19"/>
        <v>-0.8342839821681487</v>
      </c>
      <c r="K26" s="4">
        <f t="shared" si="19"/>
        <v>-0.80036144081056926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50</v>
      </c>
      <c r="D27" s="3">
        <f>IFERROR(D4/D21,"")</f>
        <v>40.293586203703704</v>
      </c>
      <c r="E27" s="3">
        <f>IFERROR(E4/E21,"")</f>
        <v>23.777354219999999</v>
      </c>
      <c r="H27" s="3">
        <f t="shared" ref="H27:P27" si="20">IFERROR(H4/H21,"")</f>
        <v>128.14188084740741</v>
      </c>
      <c r="I27" s="3">
        <f t="shared" si="20"/>
        <v>124.63774850222222</v>
      </c>
      <c r="J27" s="3">
        <f t="shared" si="20"/>
        <v>80.387663327407409</v>
      </c>
      <c r="K27" s="3">
        <f t="shared" si="20"/>
        <v>162.63485471999999</v>
      </c>
      <c r="L27" s="3">
        <f t="shared" si="20"/>
        <v>110.91115411481482</v>
      </c>
      <c r="M27" s="3">
        <f t="shared" si="20"/>
        <v>198.21167593499999</v>
      </c>
      <c r="N27" s="3" t="str">
        <f t="shared" si="20"/>
        <v/>
      </c>
      <c r="O27" s="3" t="str">
        <f t="shared" si="20"/>
        <v/>
      </c>
      <c r="P27" s="3" t="str">
        <f t="shared" si="20"/>
        <v/>
      </c>
    </row>
    <row r="28" spans="1:16" ht="15.5" x14ac:dyDescent="0.35">
      <c r="C28" t="s">
        <v>51</v>
      </c>
      <c r="D28" s="4">
        <f>IFERROR(_xlfn.RRI(5,I27,D27),"")</f>
        <v>-0.20215731901314193</v>
      </c>
      <c r="E28" s="4">
        <f>IFERROR(_xlfn.RRI(5,J27,E27),"")</f>
        <v>-0.21621883178801227</v>
      </c>
      <c r="H28" s="4">
        <f t="shared" ref="H28:P28" si="21">IFERROR(_xlfn.RRI(5,M27,H27),"")</f>
        <v>-8.3542410485730856E-2</v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52</v>
      </c>
      <c r="H29" s="4">
        <f t="shared" ref="H29:P29" si="22">IFERROR(((H25-I25)/I25)*100%,"")</f>
        <v>-0.87429378531073454</v>
      </c>
      <c r="I29" s="4">
        <f t="shared" si="22"/>
        <v>0.95580110497237569</v>
      </c>
      <c r="J29" s="4">
        <f t="shared" si="22"/>
        <v>-0.62525879917184268</v>
      </c>
      <c r="K29" s="4">
        <f t="shared" si="22"/>
        <v>0.15827338129496407</v>
      </c>
      <c r="L29" s="4">
        <f t="shared" si="22"/>
        <v>-0.52261018889524902</v>
      </c>
      <c r="M29" s="4">
        <f t="shared" si="22"/>
        <v>-0.99951164395126169</v>
      </c>
      <c r="N29" s="4">
        <f t="shared" si="22"/>
        <v>0.2350092384684857</v>
      </c>
      <c r="O29" s="4">
        <f t="shared" si="22"/>
        <v>-4.9108127698465169E-2</v>
      </c>
      <c r="P29" s="4" t="str">
        <f t="shared" si="22"/>
        <v/>
      </c>
    </row>
    <row r="30" spans="1:16" ht="15.5" x14ac:dyDescent="0.35">
      <c r="C30" t="s">
        <v>53</v>
      </c>
      <c r="H30" s="4">
        <f t="shared" ref="H30:P30" si="23">IFERROR(((H27-I27)/I27)*100%,"")</f>
        <v>2.8114535020846491E-2</v>
      </c>
      <c r="I30" s="4">
        <f t="shared" si="23"/>
        <v>0.55045865675421579</v>
      </c>
      <c r="J30" s="4">
        <f t="shared" si="23"/>
        <v>-0.50571688051859065</v>
      </c>
      <c r="K30" s="4">
        <f t="shared" si="23"/>
        <v>0.46635255955988869</v>
      </c>
      <c r="L30" s="4">
        <f t="shared" si="23"/>
        <v>-0.44044086408317251</v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  <c r="P30" s="4" t="str">
        <f t="shared" si="23"/>
        <v/>
      </c>
    </row>
    <row r="32" spans="1:16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129.61000000000001</v>
      </c>
      <c r="E32" s="3">
        <f>IFERROR(INDEX(E51:E500,MATCH($A$32,$C$51:$C$500,0)),"")</f>
        <v>129.1</v>
      </c>
      <c r="H32" s="3">
        <f>IFERROR(INDEX(D32:G32,COUNT(D32:G32)),"")</f>
        <v>129.1</v>
      </c>
      <c r="I32" s="3">
        <f t="shared" ref="I32:P32" si="24">IFERROR(INDEX(I51:I500,MATCH($C$32,$C$51:$C$500,0)),"")</f>
        <v>128.18</v>
      </c>
      <c r="J32" s="3">
        <f t="shared" si="24"/>
        <v>120.9</v>
      </c>
      <c r="K32" s="3">
        <f t="shared" si="24"/>
        <v>117.3</v>
      </c>
      <c r="L32" s="3">
        <f t="shared" si="24"/>
        <v>107.52</v>
      </c>
      <c r="M32" s="3">
        <f t="shared" si="24"/>
        <v>77.45</v>
      </c>
      <c r="N32" s="3">
        <f t="shared" si="24"/>
        <v>534146.18000000005</v>
      </c>
      <c r="O32" s="3">
        <f t="shared" si="24"/>
        <v>505891.01</v>
      </c>
      <c r="P32" s="3">
        <f t="shared" si="24"/>
        <v>475039.72</v>
      </c>
    </row>
    <row r="33" spans="1:16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0.73</v>
      </c>
      <c r="E33" s="3">
        <f>IFERROR(INDEX(E51:E500,MATCH($A$33,$C$51:$C$500,0)),"")</f>
        <v>0.87</v>
      </c>
      <c r="H33" s="3">
        <f>IFERROR(INDEX(D33:G33,COUNT(D33:G33)),"")</f>
        <v>0.87</v>
      </c>
      <c r="I33" s="3">
        <f t="shared" ref="I33:P33" si="25">IFERROR(INDEX(I51:I500,MATCH($C$33,$C$51:$C$500,0)),"")</f>
        <v>0.98</v>
      </c>
      <c r="J33" s="3">
        <f t="shared" si="25"/>
        <v>0.69</v>
      </c>
      <c r="K33" s="3">
        <f t="shared" si="25"/>
        <v>0.95</v>
      </c>
      <c r="L33" s="3">
        <f t="shared" si="25"/>
        <v>1.4</v>
      </c>
      <c r="M33" s="3">
        <f t="shared" si="25"/>
        <v>0</v>
      </c>
      <c r="N33" s="3">
        <f t="shared" si="25"/>
        <v>0</v>
      </c>
      <c r="O33" s="3">
        <f t="shared" si="25"/>
        <v>0</v>
      </c>
      <c r="P33" s="3">
        <f t="shared" si="25"/>
        <v>0</v>
      </c>
    </row>
    <row r="34" spans="1:16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180.77</v>
      </c>
      <c r="E34" s="3">
        <f>IFERROR(INDEX(E51:E500,MATCH($A$34,$C$51:$C$500,0)),"")</f>
        <v>125.84</v>
      </c>
      <c r="H34" s="3">
        <f>IFERROR(INDEX(D34:G34,COUNT(D34:G34)),"")</f>
        <v>125.84</v>
      </c>
      <c r="I34" s="3">
        <f t="shared" ref="I34:P34" si="26">IFERROR(INDEX(I51:I500,MATCH($C$34,$C$51:$C$500,0)),"")</f>
        <v>17.66</v>
      </c>
      <c r="J34" s="3">
        <f t="shared" si="26"/>
        <v>23.2</v>
      </c>
      <c r="K34" s="3">
        <f t="shared" si="26"/>
        <v>11.59</v>
      </c>
      <c r="L34" s="3">
        <f t="shared" si="26"/>
        <v>18.11</v>
      </c>
      <c r="M34" s="3">
        <f t="shared" si="26"/>
        <v>0</v>
      </c>
      <c r="N34" s="3">
        <f t="shared" si="26"/>
        <v>0</v>
      </c>
      <c r="O34" s="3">
        <f t="shared" si="26"/>
        <v>0</v>
      </c>
      <c r="P34" s="3">
        <f t="shared" si="26"/>
        <v>0</v>
      </c>
    </row>
    <row r="35" spans="1:16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2.33</v>
      </c>
      <c r="E35" s="3">
        <f>IFERROR(INDEX(E51:E500,MATCH($A$35,$C$51:$C$500,0)),"")</f>
        <v>4.7</v>
      </c>
      <c r="H35" s="3">
        <f>IFERROR(INDEX(D35:G35,COUNT(D35:G35)),"")</f>
        <v>4.7</v>
      </c>
      <c r="I35" s="3">
        <f t="shared" ref="I35:P35" si="27">IFERROR(INDEX(I51:I500,MATCH($C$35,$C$51:$C$500,0)),"")</f>
        <v>1</v>
      </c>
      <c r="J35" s="3">
        <f t="shared" si="27"/>
        <v>1.04</v>
      </c>
      <c r="K35" s="3">
        <f t="shared" si="27"/>
        <v>0.69</v>
      </c>
      <c r="L35" s="3">
        <f t="shared" si="27"/>
        <v>1.36</v>
      </c>
      <c r="M35" s="3">
        <f t="shared" si="27"/>
        <v>0</v>
      </c>
      <c r="N35" s="3">
        <f t="shared" si="27"/>
        <v>0</v>
      </c>
      <c r="O35" s="3">
        <f t="shared" si="27"/>
        <v>0</v>
      </c>
      <c r="P35" s="3">
        <f t="shared" si="27"/>
        <v>0</v>
      </c>
    </row>
    <row r="36" spans="1:16" ht="15.5" x14ac:dyDescent="0.35">
      <c r="B36" t="s">
        <v>66</v>
      </c>
      <c r="C36" t="s">
        <v>67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P36" si="28">IFERROR(INDEX(H51:H500,MATCH($C$36,$C$51:$C$500,0)),"")</f>
        <v>0</v>
      </c>
      <c r="I36" s="4">
        <f t="shared" si="28"/>
        <v>0</v>
      </c>
      <c r="J36" s="4">
        <f t="shared" si="28"/>
        <v>0</v>
      </c>
      <c r="K36" s="4">
        <f t="shared" si="28"/>
        <v>0</v>
      </c>
      <c r="L36" s="4">
        <f t="shared" si="28"/>
        <v>0</v>
      </c>
      <c r="M36" s="4">
        <f t="shared" si="28"/>
        <v>0.15039999999999998</v>
      </c>
      <c r="N36" s="4">
        <f t="shared" si="28"/>
        <v>0</v>
      </c>
      <c r="O36" s="4">
        <f t="shared" si="28"/>
        <v>0</v>
      </c>
      <c r="P36" s="4">
        <f t="shared" si="28"/>
        <v>0</v>
      </c>
    </row>
    <row r="37" spans="1:16" ht="15.5" x14ac:dyDescent="0.35">
      <c r="B37" t="s">
        <v>68</v>
      </c>
      <c r="C37" t="s">
        <v>69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P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</v>
      </c>
      <c r="L37" s="3">
        <f t="shared" si="29"/>
        <v>0</v>
      </c>
      <c r="M37" s="3">
        <f t="shared" si="29"/>
        <v>1.95</v>
      </c>
      <c r="N37" s="3">
        <f t="shared" si="29"/>
        <v>0</v>
      </c>
      <c r="O37" s="3">
        <f t="shared" si="29"/>
        <v>0</v>
      </c>
      <c r="P37" s="3">
        <f t="shared" si="29"/>
        <v>0</v>
      </c>
    </row>
    <row r="50" spans="2:16" ht="15.5" x14ac:dyDescent="0.35">
      <c r="D50" t="s">
        <v>70</v>
      </c>
      <c r="E50" t="s">
        <v>243</v>
      </c>
      <c r="F50" t="s">
        <v>71</v>
      </c>
      <c r="G50" t="s">
        <v>244</v>
      </c>
      <c r="H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</row>
    <row r="51" spans="2:16" ht="15.5" x14ac:dyDescent="0.35">
      <c r="B51" t="s">
        <v>75</v>
      </c>
      <c r="C51" t="s">
        <v>6</v>
      </c>
      <c r="D51" s="5">
        <v>54396341375</v>
      </c>
      <c r="E51" s="5">
        <v>32099428197</v>
      </c>
      <c r="F51" s="5">
        <v>58237603764</v>
      </c>
      <c r="G51" s="5">
        <v>44488965199</v>
      </c>
      <c r="I51" s="5">
        <v>168260960478</v>
      </c>
      <c r="J51" s="5">
        <v>108523345492</v>
      </c>
      <c r="K51" s="5">
        <v>219557053872</v>
      </c>
      <c r="L51" s="5">
        <v>149730058055</v>
      </c>
      <c r="M51" s="5">
        <v>198211675935</v>
      </c>
      <c r="N51" s="5">
        <v>82895100001</v>
      </c>
      <c r="O51" s="5">
        <v>89349200730</v>
      </c>
      <c r="P51" s="5">
        <v>142722773033</v>
      </c>
    </row>
    <row r="52" spans="2:16" ht="15.5" x14ac:dyDescent="0.35">
      <c r="C52" t="s">
        <v>76</v>
      </c>
      <c r="D52" s="5">
        <v>-47440588646</v>
      </c>
      <c r="E52" s="5">
        <v>-22979849857</v>
      </c>
      <c r="F52" s="5">
        <v>-49491284091</v>
      </c>
      <c r="G52" s="5">
        <v>-36017484811</v>
      </c>
      <c r="I52" s="5">
        <v>-135442919603</v>
      </c>
      <c r="J52" s="5">
        <v>-80782068700</v>
      </c>
      <c r="K52" s="5">
        <v>-183330328691</v>
      </c>
      <c r="L52" s="5">
        <v>-109538170977</v>
      </c>
      <c r="M52" s="5">
        <v>-151576050723</v>
      </c>
      <c r="N52" s="5">
        <v>-58289578514</v>
      </c>
      <c r="O52" s="5">
        <v>-57065311141</v>
      </c>
      <c r="P52" s="5">
        <v>-92677369342</v>
      </c>
    </row>
    <row r="53" spans="2:16" ht="15.5" x14ac:dyDescent="0.35">
      <c r="C53" t="s">
        <v>77</v>
      </c>
      <c r="D53" s="5">
        <v>6955752729</v>
      </c>
      <c r="E53" s="5">
        <v>9119578340</v>
      </c>
      <c r="F53" s="5">
        <v>8746319673</v>
      </c>
      <c r="G53" s="5">
        <v>8471480388</v>
      </c>
      <c r="I53" s="5">
        <v>32818040875</v>
      </c>
      <c r="J53" s="5">
        <v>27741276792</v>
      </c>
      <c r="K53" s="5">
        <v>36226725181</v>
      </c>
      <c r="L53" s="5">
        <v>40191887078</v>
      </c>
      <c r="M53" s="5">
        <v>46635625212</v>
      </c>
      <c r="N53" s="5">
        <v>24605521487</v>
      </c>
      <c r="O53" s="5">
        <v>32283889589</v>
      </c>
      <c r="P53" s="5">
        <v>50045403691</v>
      </c>
    </row>
    <row r="54" spans="2:16" ht="15.5" x14ac:dyDescent="0.35">
      <c r="C54" t="s">
        <v>78</v>
      </c>
      <c r="D54" s="5">
        <v>-5820410528</v>
      </c>
      <c r="E54" s="5">
        <v>-6614731358</v>
      </c>
      <c r="F54" s="5">
        <v>-5675412062</v>
      </c>
      <c r="G54" s="5">
        <v>-5565195692</v>
      </c>
      <c r="I54" s="5">
        <v>-23454406016</v>
      </c>
      <c r="J54" s="5">
        <v>-20865059860</v>
      </c>
      <c r="K54" s="5">
        <v>-20825600211</v>
      </c>
      <c r="L54" s="5">
        <v>-23935939260</v>
      </c>
      <c r="M54" s="5">
        <v>-19475334049</v>
      </c>
      <c r="N54" s="5">
        <v>-17383520672</v>
      </c>
      <c r="O54" s="5">
        <v>-23049129942</v>
      </c>
      <c r="P54" s="5">
        <v>-37827510595</v>
      </c>
    </row>
    <row r="55" spans="2:16" ht="15.5" x14ac:dyDescent="0.35">
      <c r="C55" t="s">
        <v>246</v>
      </c>
      <c r="D55" s="5">
        <v>-5820410528</v>
      </c>
      <c r="E55" s="5">
        <v>-6614731358</v>
      </c>
      <c r="F55" s="5">
        <v>-5675412062</v>
      </c>
      <c r="G55" s="5">
        <v>-5565195692</v>
      </c>
      <c r="I55" s="5">
        <v>-23454406016</v>
      </c>
      <c r="J55" s="5">
        <v>-20865059860</v>
      </c>
      <c r="K55" s="5">
        <v>-20825600211</v>
      </c>
      <c r="L55" s="5">
        <v>-23935939260</v>
      </c>
      <c r="M55" s="5">
        <v>-19475334049</v>
      </c>
      <c r="N55" s="5">
        <v>-17383520672</v>
      </c>
      <c r="O55" s="5">
        <v>-23049129942</v>
      </c>
      <c r="P55" s="5">
        <v>-37827510595</v>
      </c>
    </row>
    <row r="56" spans="2:16" ht="15.5" x14ac:dyDescent="0.35">
      <c r="C56" t="s">
        <v>80</v>
      </c>
      <c r="D56" s="5">
        <v>1135342201</v>
      </c>
      <c r="E56" s="5">
        <v>2504846982</v>
      </c>
      <c r="F56" s="5">
        <v>3070907611</v>
      </c>
      <c r="G56" s="5">
        <v>2906284696</v>
      </c>
      <c r="I56" s="5">
        <v>9363634859</v>
      </c>
      <c r="J56" s="5">
        <v>6876216932</v>
      </c>
      <c r="K56" s="5">
        <v>15401124970</v>
      </c>
      <c r="L56" s="5">
        <v>16255947818</v>
      </c>
      <c r="M56" s="5">
        <v>27160291163</v>
      </c>
      <c r="N56" s="5">
        <v>7222000815</v>
      </c>
      <c r="O56" s="5">
        <v>9234759647</v>
      </c>
      <c r="P56" s="5">
        <v>12217893096</v>
      </c>
    </row>
    <row r="57" spans="2:16" ht="15.5" x14ac:dyDescent="0.35">
      <c r="C57" t="s">
        <v>81</v>
      </c>
      <c r="D57" s="5">
        <v>-213387003</v>
      </c>
      <c r="E57" s="5">
        <v>-888154675</v>
      </c>
      <c r="F57" s="5">
        <v>-1238955675</v>
      </c>
      <c r="G57" s="5">
        <v>3316579303</v>
      </c>
      <c r="I57" s="5">
        <v>1896342666</v>
      </c>
      <c r="J57" s="5">
        <v>-708853222</v>
      </c>
      <c r="K57" s="5">
        <v>1224919359</v>
      </c>
      <c r="L57" s="5">
        <v>-2138224229</v>
      </c>
      <c r="M57" s="5">
        <v>-3527241985</v>
      </c>
      <c r="N57" s="5">
        <v>-3727195199</v>
      </c>
      <c r="O57" s="5">
        <v>-5163244455</v>
      </c>
      <c r="P57" s="5">
        <v>-8417313608</v>
      </c>
    </row>
    <row r="58" spans="2:16" ht="15.5" x14ac:dyDescent="0.35">
      <c r="C58" t="s">
        <v>83</v>
      </c>
      <c r="D58" s="5">
        <v>-225575680</v>
      </c>
      <c r="E58" s="5">
        <v>-383040240</v>
      </c>
      <c r="F58" s="5">
        <v>-838328448</v>
      </c>
      <c r="G58" s="5">
        <v>-246272510</v>
      </c>
      <c r="I58" s="5">
        <v>-1371568078</v>
      </c>
      <c r="J58" s="5">
        <v>-1504414350</v>
      </c>
      <c r="K58" s="5">
        <v>-3334052616</v>
      </c>
      <c r="L58" s="5">
        <v>-3374163591</v>
      </c>
      <c r="M58" s="5">
        <v>-4068305546</v>
      </c>
      <c r="N58" s="5">
        <v>-549533246</v>
      </c>
      <c r="O58" s="5">
        <v>-880355665</v>
      </c>
      <c r="P58" s="5">
        <v>-1622057833</v>
      </c>
    </row>
    <row r="59" spans="2:16" ht="15.5" x14ac:dyDescent="0.35">
      <c r="C59" t="s">
        <v>84</v>
      </c>
      <c r="D59" s="5">
        <v>-213387003</v>
      </c>
      <c r="E59" s="5">
        <v>-888154675</v>
      </c>
      <c r="F59" s="5">
        <v>-1238955675</v>
      </c>
      <c r="G59" s="5">
        <v>3316579303</v>
      </c>
      <c r="I59" s="5">
        <v>1896342666</v>
      </c>
      <c r="J59" s="5">
        <v>-708853222</v>
      </c>
      <c r="K59" s="5">
        <v>1224919359</v>
      </c>
      <c r="L59" s="5">
        <v>-2138224229</v>
      </c>
      <c r="M59" s="5">
        <v>-3527241985</v>
      </c>
      <c r="N59" s="5">
        <v>-3727195199</v>
      </c>
      <c r="O59" s="5">
        <v>-5163244455</v>
      </c>
      <c r="P59" s="5">
        <v>-8417313608</v>
      </c>
    </row>
    <row r="60" spans="2:16" ht="15.5" x14ac:dyDescent="0.35">
      <c r="C60" t="s">
        <v>29</v>
      </c>
      <c r="D60" s="5">
        <v>921955198</v>
      </c>
      <c r="E60" s="5">
        <v>1616692307</v>
      </c>
      <c r="F60" s="5">
        <v>1831951936</v>
      </c>
      <c r="G60" s="5">
        <v>6222863999</v>
      </c>
      <c r="I60" s="5">
        <v>11259977525</v>
      </c>
      <c r="J60" s="5">
        <v>6167363710</v>
      </c>
      <c r="K60" s="5">
        <v>16626044329</v>
      </c>
      <c r="L60" s="5">
        <v>14117723589</v>
      </c>
      <c r="M60" s="5">
        <v>23633049178</v>
      </c>
      <c r="N60" s="5">
        <v>3494805616</v>
      </c>
      <c r="O60" s="5">
        <v>4071515192</v>
      </c>
      <c r="P60" s="5">
        <v>3800579488</v>
      </c>
    </row>
    <row r="61" spans="2:16" ht="15.5" x14ac:dyDescent="0.35">
      <c r="C61" t="s">
        <v>28</v>
      </c>
      <c r="D61" s="5">
        <v>-451151360</v>
      </c>
      <c r="E61" s="5">
        <v>-766080480</v>
      </c>
      <c r="F61" s="5">
        <v>-1676656896</v>
      </c>
      <c r="G61" s="5">
        <v>-492545020</v>
      </c>
      <c r="I61" s="5">
        <v>-2743136156</v>
      </c>
      <c r="J61" s="5">
        <v>-3008828700</v>
      </c>
      <c r="K61" s="5">
        <v>-6668105232</v>
      </c>
      <c r="L61" s="5">
        <v>-6748327182</v>
      </c>
      <c r="M61" s="5">
        <v>-8136611092</v>
      </c>
      <c r="N61" s="5">
        <v>-1099066492</v>
      </c>
      <c r="O61" s="5">
        <v>-1760711330</v>
      </c>
      <c r="P61" s="5">
        <v>-3244115666</v>
      </c>
    </row>
    <row r="62" spans="2:16" ht="15.5" x14ac:dyDescent="0.35">
      <c r="C62" t="s">
        <v>85</v>
      </c>
      <c r="D62" s="5">
        <v>-238927920</v>
      </c>
      <c r="E62" s="5">
        <v>-396392480</v>
      </c>
      <c r="F62" s="5">
        <v>-749364000</v>
      </c>
      <c r="G62" s="5">
        <v>-264619960</v>
      </c>
      <c r="I62" s="5">
        <v>-1337645980</v>
      </c>
      <c r="J62" s="5">
        <v>-1517043000</v>
      </c>
      <c r="K62" s="5">
        <v>-2930637380</v>
      </c>
      <c r="L62" s="5">
        <v>-3767506160</v>
      </c>
      <c r="M62" s="5">
        <v>-4247298086</v>
      </c>
      <c r="N62" s="5">
        <v>-538692836</v>
      </c>
      <c r="O62" s="5">
        <v>-985842165</v>
      </c>
      <c r="P62" s="5">
        <v>-1704182833</v>
      </c>
    </row>
    <row r="63" spans="2:16" ht="15.5" x14ac:dyDescent="0.35">
      <c r="C63" t="s">
        <v>87</v>
      </c>
      <c r="D63" s="5">
        <v>13352240</v>
      </c>
      <c r="E63" s="5">
        <v>13352240</v>
      </c>
      <c r="F63" s="5">
        <v>-88964448</v>
      </c>
      <c r="G63" s="5">
        <v>18347450</v>
      </c>
      <c r="I63" s="5">
        <v>-33922098</v>
      </c>
      <c r="J63" s="5">
        <v>12628650</v>
      </c>
      <c r="K63" s="5">
        <v>-403415236</v>
      </c>
      <c r="L63" s="5">
        <v>393342569</v>
      </c>
      <c r="M63" s="5">
        <v>178992540</v>
      </c>
      <c r="N63" s="5">
        <v>-10840410</v>
      </c>
      <c r="O63" s="5">
        <v>105486500</v>
      </c>
      <c r="P63" s="5">
        <v>82125000</v>
      </c>
    </row>
    <row r="64" spans="2:16" ht="15.5" x14ac:dyDescent="0.35">
      <c r="C64" t="s">
        <v>88</v>
      </c>
      <c r="D64" s="5">
        <v>-451151360</v>
      </c>
      <c r="E64" s="5">
        <v>-766080480</v>
      </c>
      <c r="F64" s="5">
        <v>-1676656896</v>
      </c>
      <c r="G64" s="5">
        <v>-492545020</v>
      </c>
      <c r="I64" s="5">
        <v>-2743136156</v>
      </c>
      <c r="J64" s="5">
        <v>-3008828700</v>
      </c>
      <c r="K64" s="5">
        <v>-6668105232</v>
      </c>
      <c r="L64" s="5">
        <v>-6748327182</v>
      </c>
      <c r="M64" s="5">
        <v>-8136611092</v>
      </c>
      <c r="N64" s="5">
        <v>-1099066492</v>
      </c>
      <c r="O64" s="5">
        <v>-1760711330</v>
      </c>
      <c r="P64" s="5">
        <v>-3244115666</v>
      </c>
    </row>
    <row r="65" spans="2:16" ht="15.5" x14ac:dyDescent="0.35">
      <c r="C65" t="s">
        <v>89</v>
      </c>
      <c r="D65" s="5">
        <v>696379518</v>
      </c>
      <c r="E65" s="5">
        <v>1233652067</v>
      </c>
      <c r="F65" s="5">
        <v>993623488</v>
      </c>
      <c r="G65" s="5">
        <v>5976591489</v>
      </c>
      <c r="I65" s="5">
        <v>9888409447</v>
      </c>
      <c r="J65" s="5">
        <v>4662949360</v>
      </c>
      <c r="K65" s="5">
        <v>13291991713</v>
      </c>
      <c r="L65" s="5">
        <v>10743559998</v>
      </c>
      <c r="M65" s="5">
        <v>19564743632</v>
      </c>
      <c r="N65" s="5">
        <v>2945272370</v>
      </c>
      <c r="O65" s="5">
        <v>3191159527</v>
      </c>
      <c r="P65" s="5">
        <v>2178521655</v>
      </c>
    </row>
    <row r="66" spans="2:16" ht="15.5" x14ac:dyDescent="0.35">
      <c r="C66" t="s">
        <v>90</v>
      </c>
      <c r="F66" s="5">
        <v>-74006400</v>
      </c>
      <c r="I66" s="5">
        <v>-74006400</v>
      </c>
      <c r="J66" s="5">
        <v>181627680</v>
      </c>
      <c r="K66" s="5">
        <v>-132258360</v>
      </c>
      <c r="L66" s="5">
        <v>1124084780</v>
      </c>
      <c r="M66" s="5">
        <v>193802880</v>
      </c>
      <c r="N66" s="5">
        <v>106285140</v>
      </c>
      <c r="O66" s="5">
        <v>140780250</v>
      </c>
      <c r="P66" s="5">
        <v>602682000</v>
      </c>
    </row>
    <row r="67" spans="2:16" ht="15.5" x14ac:dyDescent="0.35">
      <c r="C67" t="s">
        <v>91</v>
      </c>
      <c r="D67" s="5">
        <v>696379518</v>
      </c>
      <c r="E67" s="5">
        <v>1233652067</v>
      </c>
      <c r="F67" s="5">
        <v>919617088</v>
      </c>
      <c r="G67" s="5">
        <v>5976591489</v>
      </c>
      <c r="I67" s="5">
        <v>9814403047</v>
      </c>
      <c r="J67" s="5">
        <v>4844577040</v>
      </c>
      <c r="K67" s="5">
        <v>13159733353</v>
      </c>
      <c r="L67" s="5">
        <v>11867644778</v>
      </c>
      <c r="M67" s="5">
        <v>19758546512</v>
      </c>
      <c r="N67" s="5">
        <v>3051557510</v>
      </c>
      <c r="O67" s="5">
        <v>3331939777</v>
      </c>
      <c r="P67" s="5">
        <v>2781203655</v>
      </c>
    </row>
    <row r="68" spans="2:16" ht="15.5" x14ac:dyDescent="0.35">
      <c r="C68" t="s">
        <v>92</v>
      </c>
      <c r="D68" s="5">
        <v>696379518</v>
      </c>
      <c r="E68" s="5">
        <v>1233652067</v>
      </c>
      <c r="F68" s="5">
        <v>993623488</v>
      </c>
      <c r="G68" s="5">
        <v>5976591489</v>
      </c>
      <c r="I68" s="5">
        <v>9888409447</v>
      </c>
      <c r="J68" s="5">
        <v>4662949360</v>
      </c>
      <c r="K68" s="5">
        <v>13291991713</v>
      </c>
      <c r="L68" s="5">
        <v>10743559998</v>
      </c>
      <c r="M68" s="5">
        <v>19564743632</v>
      </c>
      <c r="N68" s="5">
        <v>2945272370</v>
      </c>
      <c r="O68" s="5">
        <v>3191159527</v>
      </c>
      <c r="P68" s="5">
        <v>2178521655</v>
      </c>
    </row>
    <row r="69" spans="2:16" ht="15.5" x14ac:dyDescent="0.35">
      <c r="C69" t="s">
        <v>8</v>
      </c>
      <c r="D69" s="5">
        <v>695319477</v>
      </c>
      <c r="E69" s="5">
        <v>1201277552</v>
      </c>
      <c r="F69" s="5">
        <v>896715173</v>
      </c>
      <c r="G69" s="5">
        <v>5742530223</v>
      </c>
      <c r="I69" s="5">
        <v>9470698367</v>
      </c>
      <c r="J69" s="5">
        <v>5062345462</v>
      </c>
      <c r="K69" s="5">
        <v>12881517294</v>
      </c>
      <c r="L69" s="5">
        <v>11594673552</v>
      </c>
      <c r="M69" s="5">
        <v>17414972768</v>
      </c>
      <c r="N69" s="5">
        <v>3051557510</v>
      </c>
      <c r="O69" s="5">
        <v>3331939777</v>
      </c>
      <c r="P69" s="5">
        <v>2781203655</v>
      </c>
    </row>
    <row r="70" spans="2:16" ht="15.5" x14ac:dyDescent="0.35">
      <c r="C70" t="s">
        <v>93</v>
      </c>
      <c r="D70" s="5">
        <v>1060041</v>
      </c>
      <c r="E70" s="5">
        <v>32374515</v>
      </c>
      <c r="F70" s="5">
        <v>22901915</v>
      </c>
      <c r="G70" s="5">
        <v>234061266</v>
      </c>
      <c r="I70" s="5">
        <v>343704680</v>
      </c>
      <c r="J70" s="5">
        <v>-217768422</v>
      </c>
      <c r="K70" s="5">
        <v>278216059</v>
      </c>
      <c r="L70" s="5">
        <v>272971226</v>
      </c>
      <c r="M70" s="5">
        <v>2343573744</v>
      </c>
    </row>
    <row r="71" spans="2:16" ht="15.5" x14ac:dyDescent="0.35">
      <c r="C71" t="s">
        <v>94</v>
      </c>
      <c r="D71" s="5">
        <v>696379518</v>
      </c>
      <c r="E71" s="5">
        <v>1233652067</v>
      </c>
      <c r="F71" s="5">
        <v>993623488</v>
      </c>
      <c r="G71" s="5">
        <v>5976591489</v>
      </c>
      <c r="I71" s="5">
        <v>9888409447</v>
      </c>
      <c r="J71" s="5">
        <v>4662949360</v>
      </c>
      <c r="K71" s="5">
        <v>13291991713</v>
      </c>
      <c r="L71" s="5">
        <v>10743559998</v>
      </c>
      <c r="M71" s="5">
        <v>19564743632</v>
      </c>
      <c r="N71" s="5">
        <v>2945272370</v>
      </c>
      <c r="O71" s="5">
        <v>3191159527</v>
      </c>
      <c r="P71" s="5">
        <v>2178521655</v>
      </c>
    </row>
    <row r="72" spans="2:16" ht="15.5" x14ac:dyDescent="0.35">
      <c r="C72" t="s">
        <v>95</v>
      </c>
      <c r="D72" s="5">
        <v>696379518</v>
      </c>
      <c r="E72" s="5">
        <v>1233652067</v>
      </c>
      <c r="F72" s="5">
        <v>919617088</v>
      </c>
      <c r="G72" s="5">
        <v>5976591489</v>
      </c>
      <c r="I72" s="5">
        <v>9814403047</v>
      </c>
      <c r="J72" s="5">
        <v>4844577040</v>
      </c>
      <c r="K72" s="5">
        <v>13159733353</v>
      </c>
      <c r="L72" s="5">
        <v>11867644778</v>
      </c>
      <c r="M72" s="5">
        <v>19758546512</v>
      </c>
      <c r="N72" s="5">
        <v>3051557510</v>
      </c>
      <c r="O72" s="5">
        <v>3331939777</v>
      </c>
      <c r="P72" s="5">
        <v>2781203655</v>
      </c>
    </row>
    <row r="73" spans="2:16" ht="15.5" x14ac:dyDescent="0.35">
      <c r="C73" t="s">
        <v>96</v>
      </c>
      <c r="D73" s="5">
        <v>696379518</v>
      </c>
      <c r="E73" s="5">
        <v>1233652067</v>
      </c>
      <c r="F73" s="5">
        <v>919617088</v>
      </c>
      <c r="G73" s="5">
        <v>5976591489</v>
      </c>
      <c r="I73" s="5">
        <v>9814403047</v>
      </c>
      <c r="J73" s="5">
        <v>4844577040</v>
      </c>
      <c r="K73" s="5">
        <v>13159733353</v>
      </c>
      <c r="L73" s="5">
        <v>11867644778</v>
      </c>
      <c r="M73" s="5">
        <v>19758546512</v>
      </c>
      <c r="N73" s="5">
        <v>3051557510</v>
      </c>
      <c r="O73" s="5">
        <v>3331939777</v>
      </c>
      <c r="P73" s="5">
        <v>2781203655</v>
      </c>
    </row>
    <row r="75" spans="2:16" ht="15.5" x14ac:dyDescent="0.35">
      <c r="B75" t="s">
        <v>97</v>
      </c>
      <c r="C75" t="s">
        <v>98</v>
      </c>
    </row>
    <row r="76" spans="2:16" ht="15.5" x14ac:dyDescent="0.35">
      <c r="C76" t="s">
        <v>99</v>
      </c>
    </row>
    <row r="77" spans="2:16" ht="15.5" x14ac:dyDescent="0.35">
      <c r="C77" t="s">
        <v>20</v>
      </c>
      <c r="D77" s="5">
        <v>4769208273</v>
      </c>
      <c r="E77" s="5">
        <v>3499392555</v>
      </c>
      <c r="F77" s="5">
        <v>6256654069</v>
      </c>
      <c r="G77" s="5">
        <v>19060590428</v>
      </c>
      <c r="I77" s="5">
        <v>6256654069</v>
      </c>
      <c r="J77" s="5">
        <v>2175804566</v>
      </c>
      <c r="K77" s="5">
        <v>9150014784</v>
      </c>
      <c r="L77" s="5">
        <v>11019869371</v>
      </c>
      <c r="M77" s="5">
        <v>12650204511</v>
      </c>
      <c r="N77" s="5">
        <v>1570162043</v>
      </c>
      <c r="O77" s="5">
        <v>2497655890</v>
      </c>
      <c r="P77" s="5">
        <v>15401368017</v>
      </c>
    </row>
    <row r="78" spans="2:16" ht="15.5" x14ac:dyDescent="0.35">
      <c r="C78" t="s">
        <v>100</v>
      </c>
      <c r="D78" s="5">
        <v>52764466067</v>
      </c>
      <c r="E78" s="5">
        <v>45034493399</v>
      </c>
      <c r="F78" s="5">
        <v>56988417173</v>
      </c>
      <c r="G78" s="5">
        <v>64075281094</v>
      </c>
      <c r="I78" s="5">
        <v>56988417173</v>
      </c>
      <c r="J78" s="5">
        <v>44381969662</v>
      </c>
      <c r="K78" s="5">
        <v>90088665596</v>
      </c>
      <c r="L78" s="5">
        <v>76497308291</v>
      </c>
      <c r="M78" s="5">
        <v>39392613955</v>
      </c>
      <c r="N78" s="5">
        <v>29170750550</v>
      </c>
      <c r="O78" s="5">
        <v>31826982172</v>
      </c>
      <c r="P78" s="5">
        <v>55544489343</v>
      </c>
    </row>
    <row r="79" spans="2:16" ht="15.5" x14ac:dyDescent="0.35">
      <c r="C79" t="s">
        <v>103</v>
      </c>
      <c r="D79" s="5">
        <v>145341709713</v>
      </c>
      <c r="E79" s="5">
        <v>144388142782</v>
      </c>
      <c r="F79" s="5">
        <v>138888556755</v>
      </c>
      <c r="G79" s="5">
        <v>137372446671</v>
      </c>
      <c r="I79" s="5">
        <v>138888556755</v>
      </c>
      <c r="J79" s="5">
        <v>149647597074</v>
      </c>
      <c r="K79" s="5">
        <v>128484207737</v>
      </c>
      <c r="L79" s="5">
        <v>98960195009</v>
      </c>
      <c r="M79" s="5">
        <v>99079431770</v>
      </c>
      <c r="N79" s="5">
        <v>74538614970</v>
      </c>
      <c r="O79" s="5">
        <v>78799671848</v>
      </c>
      <c r="P79" s="5">
        <v>57057973393</v>
      </c>
    </row>
    <row r="80" spans="2:16" ht="15.5" x14ac:dyDescent="0.35">
      <c r="C80" t="s">
        <v>83</v>
      </c>
      <c r="D80" s="5">
        <v>11879458125</v>
      </c>
      <c r="E80" s="5">
        <v>11878398084</v>
      </c>
      <c r="F80" s="5">
        <v>11846023569</v>
      </c>
      <c r="G80" s="5">
        <v>11897128054</v>
      </c>
      <c r="I80" s="5">
        <v>11846023569</v>
      </c>
      <c r="J80" s="5">
        <v>11576325289</v>
      </c>
      <c r="K80" s="5">
        <v>11612466031</v>
      </c>
      <c r="L80" s="5">
        <v>11466508332</v>
      </c>
      <c r="M80" s="5">
        <v>10837023806</v>
      </c>
      <c r="N80" s="5">
        <v>8549189882</v>
      </c>
      <c r="O80" s="5">
        <v>9361124674</v>
      </c>
      <c r="P80" s="5">
        <v>9157495794</v>
      </c>
    </row>
    <row r="81" spans="3:16" ht="15.5" x14ac:dyDescent="0.35">
      <c r="C81" t="s">
        <v>104</v>
      </c>
      <c r="D81" s="5">
        <v>232026067875</v>
      </c>
      <c r="E81" s="5">
        <v>218584910132</v>
      </c>
      <c r="F81" s="5">
        <v>223050866250</v>
      </c>
      <c r="G81" s="5">
        <v>258629446436</v>
      </c>
      <c r="I81" s="5">
        <v>223050866250</v>
      </c>
      <c r="J81" s="5">
        <v>222753760260</v>
      </c>
      <c r="K81" s="5">
        <v>241462519377</v>
      </c>
      <c r="L81" s="5">
        <v>197503277160</v>
      </c>
      <c r="M81" s="5">
        <v>161359578576</v>
      </c>
      <c r="N81" s="5">
        <v>112360623636</v>
      </c>
      <c r="O81" s="5">
        <v>122903416754</v>
      </c>
      <c r="P81" s="5">
        <v>134317613990</v>
      </c>
    </row>
    <row r="82" spans="3:16" ht="15.5" x14ac:dyDescent="0.35">
      <c r="C82" t="s">
        <v>105</v>
      </c>
    </row>
    <row r="83" spans="3:16" ht="15.5" x14ac:dyDescent="0.35">
      <c r="C83" t="s">
        <v>107</v>
      </c>
      <c r="D83" s="5">
        <v>27609892303</v>
      </c>
      <c r="E83" s="5">
        <v>27845209317</v>
      </c>
      <c r="F83" s="5">
        <v>28130884065</v>
      </c>
      <c r="G83" s="5">
        <v>28300031609</v>
      </c>
      <c r="I83" s="5">
        <v>28130884065</v>
      </c>
      <c r="J83" s="5">
        <v>29741070806</v>
      </c>
      <c r="K83" s="5">
        <v>30497974196</v>
      </c>
      <c r="L83" s="5">
        <v>26224275539</v>
      </c>
      <c r="M83" s="5">
        <v>19399325181</v>
      </c>
      <c r="N83" s="5">
        <v>19466898305</v>
      </c>
      <c r="O83" s="5">
        <v>19338190640</v>
      </c>
      <c r="P83" s="5">
        <v>19873144797</v>
      </c>
    </row>
    <row r="84" spans="3:16" ht="15.5" x14ac:dyDescent="0.35">
      <c r="C84" t="s">
        <v>106</v>
      </c>
      <c r="J84" s="5">
        <v>8708333333</v>
      </c>
      <c r="K84" s="5">
        <v>8758333333</v>
      </c>
      <c r="L84" s="5">
        <v>8808333333</v>
      </c>
      <c r="M84" s="5">
        <v>8858333333</v>
      </c>
      <c r="N84" s="5">
        <v>8908333333</v>
      </c>
      <c r="O84" s="5">
        <v>8958333333</v>
      </c>
    </row>
    <row r="85" spans="3:16" ht="15.5" x14ac:dyDescent="0.35">
      <c r="C85" t="s">
        <v>109</v>
      </c>
      <c r="D85" s="5">
        <v>330057465</v>
      </c>
      <c r="E85" s="5">
        <v>316705225</v>
      </c>
      <c r="F85" s="5">
        <v>303352985</v>
      </c>
      <c r="G85" s="5">
        <v>371443833</v>
      </c>
      <c r="I85" s="5">
        <v>303352985</v>
      </c>
      <c r="J85" s="5">
        <v>316401483</v>
      </c>
      <c r="K85" s="5">
        <v>355001153</v>
      </c>
      <c r="L85" s="5">
        <v>721112749</v>
      </c>
      <c r="M85" s="5">
        <v>461992400</v>
      </c>
      <c r="N85" s="5">
        <v>300433980</v>
      </c>
      <c r="O85" s="5">
        <v>363439250</v>
      </c>
      <c r="P85" s="5">
        <v>292810500</v>
      </c>
    </row>
    <row r="86" spans="3:16" ht="15.5" x14ac:dyDescent="0.35">
      <c r="C86" t="s">
        <v>110</v>
      </c>
      <c r="D86" s="5">
        <v>27939949768</v>
      </c>
      <c r="E86" s="5">
        <v>29101655477</v>
      </c>
      <c r="F86" s="5">
        <v>29535813125</v>
      </c>
      <c r="G86" s="5">
        <v>31471882346</v>
      </c>
      <c r="I86" s="5">
        <v>29535813125</v>
      </c>
      <c r="J86" s="5">
        <v>45318583806</v>
      </c>
      <c r="K86" s="5">
        <v>43670416532</v>
      </c>
      <c r="L86" s="5">
        <v>35753721621</v>
      </c>
      <c r="M86" s="5">
        <v>28719650914</v>
      </c>
      <c r="N86" s="5">
        <v>28675665618</v>
      </c>
      <c r="O86" s="5">
        <v>28659963223</v>
      </c>
      <c r="P86" s="5">
        <v>20165955297</v>
      </c>
    </row>
    <row r="87" spans="3:16" ht="15.5" x14ac:dyDescent="0.35">
      <c r="C87" t="s">
        <v>111</v>
      </c>
      <c r="D87" s="5">
        <v>259966017643</v>
      </c>
      <c r="E87" s="5">
        <v>247686565609</v>
      </c>
      <c r="F87" s="5">
        <v>252586679375</v>
      </c>
      <c r="G87" s="5">
        <v>290101328782</v>
      </c>
      <c r="I87" s="5">
        <v>252586679375</v>
      </c>
      <c r="J87" s="5">
        <v>268072344066</v>
      </c>
      <c r="K87" s="5">
        <v>285132935909</v>
      </c>
      <c r="L87" s="5">
        <v>233256998781</v>
      </c>
      <c r="M87" s="5">
        <v>190079229490</v>
      </c>
      <c r="N87" s="5">
        <v>141036289254</v>
      </c>
      <c r="O87" s="5">
        <v>151563379977</v>
      </c>
      <c r="P87" s="5">
        <v>154483569287</v>
      </c>
    </row>
    <row r="88" spans="3:16" ht="15.5" x14ac:dyDescent="0.35">
      <c r="C88" t="s">
        <v>112</v>
      </c>
    </row>
    <row r="89" spans="3:16" ht="15.5" x14ac:dyDescent="0.35">
      <c r="C89" t="s">
        <v>113</v>
      </c>
    </row>
    <row r="90" spans="3:16" ht="15.5" x14ac:dyDescent="0.35">
      <c r="C90" t="s">
        <v>114</v>
      </c>
      <c r="D90" s="5">
        <v>83900517035</v>
      </c>
      <c r="E90" s="5">
        <v>72330592470</v>
      </c>
      <c r="F90" s="5">
        <v>78488825037</v>
      </c>
      <c r="G90" s="5">
        <v>116708597469</v>
      </c>
      <c r="I90" s="5">
        <v>78488825037</v>
      </c>
      <c r="J90" s="5">
        <v>101606729712</v>
      </c>
      <c r="K90" s="5">
        <v>120645855314</v>
      </c>
      <c r="L90" s="5">
        <v>80102582448</v>
      </c>
      <c r="M90" s="5">
        <v>94731718591</v>
      </c>
      <c r="N90" s="5">
        <v>61544641327</v>
      </c>
      <c r="O90" s="5">
        <v>72091314545</v>
      </c>
      <c r="P90" s="5">
        <v>86135730820</v>
      </c>
    </row>
    <row r="91" spans="3:16" ht="15.5" x14ac:dyDescent="0.35">
      <c r="C91" t="s">
        <v>119</v>
      </c>
      <c r="D91" s="5">
        <v>37829519190</v>
      </c>
      <c r="E91" s="5">
        <v>37597230293</v>
      </c>
      <c r="F91" s="5">
        <v>44126178031</v>
      </c>
      <c r="G91" s="5">
        <v>55403367169</v>
      </c>
      <c r="I91" s="5">
        <v>44126178031</v>
      </c>
      <c r="J91" s="5">
        <v>59173278930</v>
      </c>
      <c r="K91" s="5">
        <v>44160223425</v>
      </c>
      <c r="L91" s="5">
        <v>26295768080</v>
      </c>
      <c r="M91" s="5">
        <v>22709293973</v>
      </c>
      <c r="N91" s="5">
        <v>34212302721</v>
      </c>
      <c r="O91" s="5">
        <v>29130512893</v>
      </c>
      <c r="P91" s="5">
        <v>49625469505</v>
      </c>
    </row>
    <row r="92" spans="3:16" ht="15.5" x14ac:dyDescent="0.35">
      <c r="C92" t="s">
        <v>115</v>
      </c>
      <c r="D92" s="5">
        <v>45025276764</v>
      </c>
      <c r="E92" s="5">
        <v>24952572137</v>
      </c>
      <c r="F92" s="5">
        <v>29799762266</v>
      </c>
      <c r="G92" s="5">
        <v>37737727223</v>
      </c>
      <c r="I92" s="5">
        <v>29799762266</v>
      </c>
      <c r="J92" s="5">
        <v>37095063688</v>
      </c>
      <c r="K92" s="5">
        <v>66859875527</v>
      </c>
      <c r="L92" s="5">
        <v>38286086958</v>
      </c>
      <c r="M92" s="5">
        <v>48463729368</v>
      </c>
      <c r="N92" s="5">
        <v>15201717081</v>
      </c>
      <c r="O92" s="5">
        <v>25210627990</v>
      </c>
      <c r="P92" s="5">
        <v>26336388269</v>
      </c>
    </row>
    <row r="93" spans="3:16" ht="15.5" x14ac:dyDescent="0.35">
      <c r="C93" t="s">
        <v>117</v>
      </c>
      <c r="D93" s="5">
        <v>340293755</v>
      </c>
      <c r="E93" s="5">
        <v>1878907642</v>
      </c>
      <c r="F93" s="5">
        <v>1877044110</v>
      </c>
      <c r="G93" s="5">
        <v>399018743</v>
      </c>
      <c r="I93" s="5">
        <v>1877044110</v>
      </c>
      <c r="J93" s="5">
        <v>97391932</v>
      </c>
      <c r="K93" s="5">
        <v>1974277520</v>
      </c>
      <c r="L93" s="5">
        <v>4352519233</v>
      </c>
      <c r="M93" s="5">
        <v>7798706607</v>
      </c>
      <c r="N93" s="5">
        <v>3299001534</v>
      </c>
      <c r="O93" s="5">
        <v>2476798751</v>
      </c>
      <c r="P93" s="5">
        <v>2332932261</v>
      </c>
    </row>
    <row r="94" spans="3:16" ht="15.5" x14ac:dyDescent="0.35">
      <c r="C94" t="s">
        <v>120</v>
      </c>
    </row>
    <row r="95" spans="3:16" ht="15.5" x14ac:dyDescent="0.35">
      <c r="C95" t="s">
        <v>255</v>
      </c>
      <c r="G95" s="5">
        <v>2423725158</v>
      </c>
      <c r="J95" s="5">
        <v>2415803704</v>
      </c>
      <c r="K95" s="5">
        <v>2250297838</v>
      </c>
      <c r="L95" s="5">
        <v>2047125573</v>
      </c>
      <c r="M95" s="5">
        <v>2509191651</v>
      </c>
      <c r="N95" s="5">
        <v>2412618386</v>
      </c>
      <c r="O95" s="5">
        <v>2510289990</v>
      </c>
      <c r="P95" s="5">
        <v>1800000000</v>
      </c>
    </row>
    <row r="96" spans="3:16" ht="15.5" x14ac:dyDescent="0.35">
      <c r="C96" t="s">
        <v>256</v>
      </c>
      <c r="D96" s="5">
        <v>34627369</v>
      </c>
      <c r="E96" s="5">
        <v>82171418</v>
      </c>
      <c r="F96" s="5">
        <v>118396684</v>
      </c>
      <c r="G96" s="5">
        <v>48193247</v>
      </c>
      <c r="I96" s="5">
        <v>118396684</v>
      </c>
      <c r="J96" s="5">
        <v>424200681</v>
      </c>
      <c r="K96" s="5">
        <v>1030936907</v>
      </c>
      <c r="L96" s="5">
        <v>553171111</v>
      </c>
      <c r="N96" s="5">
        <v>1492799576</v>
      </c>
      <c r="O96" s="5">
        <v>3053990133</v>
      </c>
      <c r="P96" s="5">
        <v>2860860000</v>
      </c>
    </row>
    <row r="97" spans="3:16" ht="15.5" x14ac:dyDescent="0.35">
      <c r="C97" t="s">
        <v>121</v>
      </c>
      <c r="D97" s="5">
        <v>199124105</v>
      </c>
      <c r="E97" s="5">
        <v>222328812</v>
      </c>
      <c r="F97" s="5">
        <v>264449957</v>
      </c>
      <c r="G97" s="5">
        <v>2888716212</v>
      </c>
      <c r="I97" s="5">
        <v>264449957</v>
      </c>
      <c r="J97" s="5">
        <v>3081090156</v>
      </c>
      <c r="K97" s="5">
        <v>2788918924</v>
      </c>
      <c r="L97" s="5">
        <v>2489632921</v>
      </c>
      <c r="M97" s="5">
        <v>2509191651</v>
      </c>
      <c r="N97" s="5">
        <v>2725367610</v>
      </c>
      <c r="O97" s="5">
        <v>2607944717</v>
      </c>
      <c r="P97" s="5">
        <v>2175804673</v>
      </c>
    </row>
    <row r="98" spans="3:16" ht="15.5" x14ac:dyDescent="0.35">
      <c r="C98" t="s">
        <v>122</v>
      </c>
      <c r="D98" s="5">
        <v>1441148369</v>
      </c>
      <c r="E98" s="5">
        <v>1428000418</v>
      </c>
      <c r="F98" s="5">
        <v>1403533684</v>
      </c>
      <c r="G98" s="5">
        <v>1618027747</v>
      </c>
      <c r="I98" s="5">
        <v>1403533684</v>
      </c>
      <c r="J98" s="5">
        <v>3585696747</v>
      </c>
      <c r="K98" s="5">
        <v>6451740028</v>
      </c>
      <c r="L98" s="5">
        <v>8311772719</v>
      </c>
      <c r="M98" s="5">
        <v>17901177435</v>
      </c>
      <c r="N98" s="5">
        <v>21803860975</v>
      </c>
      <c r="O98" s="5">
        <v>24835835990</v>
      </c>
      <c r="P98" s="5">
        <v>17043548802</v>
      </c>
    </row>
    <row r="99" spans="3:16" ht="15.5" x14ac:dyDescent="0.35">
      <c r="C99" t="s">
        <v>123</v>
      </c>
      <c r="D99" s="5">
        <v>1441148369</v>
      </c>
      <c r="E99" s="5">
        <v>1428000418</v>
      </c>
      <c r="F99" s="5">
        <v>1403533684</v>
      </c>
      <c r="G99" s="5">
        <v>1618027747</v>
      </c>
      <c r="I99" s="5">
        <v>1403533684</v>
      </c>
      <c r="J99" s="5">
        <v>3585696747</v>
      </c>
      <c r="K99" s="5">
        <v>6451740028</v>
      </c>
      <c r="L99" s="5">
        <v>8311772719</v>
      </c>
      <c r="M99" s="5">
        <v>17901177435</v>
      </c>
      <c r="N99" s="5">
        <v>21803860975</v>
      </c>
      <c r="O99" s="5">
        <v>24835835990</v>
      </c>
      <c r="P99" s="5">
        <v>17043548802</v>
      </c>
    </row>
    <row r="100" spans="3:16" ht="15.5" x14ac:dyDescent="0.35">
      <c r="C100" t="s">
        <v>124</v>
      </c>
    </row>
    <row r="101" spans="3:16" ht="15.5" x14ac:dyDescent="0.35">
      <c r="C101" t="s">
        <v>313</v>
      </c>
      <c r="J101" s="5">
        <v>1841854066</v>
      </c>
      <c r="K101" s="5">
        <v>4260955121</v>
      </c>
      <c r="L101" s="5">
        <v>6507955608</v>
      </c>
      <c r="M101" s="5">
        <v>14634521435</v>
      </c>
      <c r="N101" s="5">
        <v>16086759399</v>
      </c>
      <c r="O101" s="5">
        <v>18226843857</v>
      </c>
      <c r="P101" s="5">
        <v>9870000000</v>
      </c>
    </row>
    <row r="102" spans="3:16" ht="15.5" x14ac:dyDescent="0.35">
      <c r="C102" t="s">
        <v>125</v>
      </c>
      <c r="D102" s="5">
        <v>34627369</v>
      </c>
      <c r="E102" s="5">
        <v>82171418</v>
      </c>
      <c r="F102" s="5">
        <v>118396684</v>
      </c>
      <c r="G102" s="5">
        <v>48193247</v>
      </c>
      <c r="I102" s="5">
        <v>118396684</v>
      </c>
      <c r="J102" s="5">
        <v>2266054747</v>
      </c>
      <c r="K102" s="5">
        <v>5291892028</v>
      </c>
      <c r="L102" s="5">
        <v>7061126719</v>
      </c>
      <c r="M102" s="5">
        <v>14634521435</v>
      </c>
      <c r="N102" s="5">
        <v>17579558975</v>
      </c>
      <c r="O102" s="5">
        <v>21280833990</v>
      </c>
      <c r="P102" s="5">
        <v>12730860000</v>
      </c>
    </row>
    <row r="103" spans="3:16" ht="15.5" x14ac:dyDescent="0.35">
      <c r="C103" t="s">
        <v>126</v>
      </c>
      <c r="D103" s="5">
        <v>85341665404</v>
      </c>
      <c r="E103" s="5">
        <v>73758592888</v>
      </c>
      <c r="F103" s="5">
        <v>79892358721</v>
      </c>
      <c r="G103" s="5">
        <v>118326625216</v>
      </c>
      <c r="I103" s="5">
        <v>79892358721</v>
      </c>
      <c r="J103" s="5">
        <v>105192426459</v>
      </c>
      <c r="K103" s="5">
        <v>127097595342</v>
      </c>
      <c r="L103" s="5">
        <v>88414355167</v>
      </c>
      <c r="M103" s="5">
        <v>112632896026</v>
      </c>
      <c r="N103" s="5">
        <v>83348502302</v>
      </c>
      <c r="O103" s="5">
        <v>96927150535</v>
      </c>
      <c r="P103" s="5">
        <v>103179279622</v>
      </c>
    </row>
    <row r="104" spans="3:16" ht="15.5" x14ac:dyDescent="0.35">
      <c r="C104" t="s">
        <v>127</v>
      </c>
    </row>
    <row r="105" spans="3:16" ht="15.5" x14ac:dyDescent="0.35">
      <c r="C105" t="s">
        <v>128</v>
      </c>
      <c r="D105" s="5">
        <v>67362942100</v>
      </c>
      <c r="E105" s="5">
        <v>67362942100</v>
      </c>
      <c r="F105" s="5">
        <v>67362942100</v>
      </c>
      <c r="G105" s="5">
        <v>67362942100</v>
      </c>
      <c r="I105" s="5">
        <v>67362942100</v>
      </c>
      <c r="J105" s="5">
        <v>67362942100</v>
      </c>
      <c r="K105" s="5">
        <v>67362942100</v>
      </c>
      <c r="L105" s="5">
        <v>67355776100</v>
      </c>
      <c r="M105" s="5">
        <v>50000000000</v>
      </c>
      <c r="N105" s="5">
        <v>10800000000</v>
      </c>
      <c r="O105" s="5">
        <v>10800000000</v>
      </c>
      <c r="P105" s="5">
        <v>10800000000</v>
      </c>
    </row>
    <row r="106" spans="3:16" ht="15.5" x14ac:dyDescent="0.35">
      <c r="C106" t="s">
        <v>129</v>
      </c>
      <c r="D106" s="5">
        <v>40819293760</v>
      </c>
      <c r="E106" s="5">
        <v>40819293760</v>
      </c>
      <c r="F106" s="5">
        <v>40819293760</v>
      </c>
      <c r="G106" s="5">
        <v>40819293760</v>
      </c>
      <c r="I106" s="5">
        <v>40819293760</v>
      </c>
      <c r="J106" s="5">
        <v>40819293760</v>
      </c>
      <c r="K106" s="5">
        <v>40819293760</v>
      </c>
      <c r="L106" s="5">
        <v>40793496160</v>
      </c>
    </row>
    <row r="107" spans="3:16" ht="15.5" x14ac:dyDescent="0.35">
      <c r="C107" t="s">
        <v>130</v>
      </c>
      <c r="D107" s="5">
        <v>54562658254</v>
      </c>
      <c r="E107" s="5">
        <v>53867338777</v>
      </c>
      <c r="F107" s="5">
        <v>52666061225</v>
      </c>
      <c r="G107" s="5">
        <v>51695339652</v>
      </c>
      <c r="I107" s="5">
        <v>52666061225</v>
      </c>
      <c r="J107" s="5">
        <v>43121356458</v>
      </c>
      <c r="K107" s="5">
        <v>38240638676</v>
      </c>
      <c r="L107" s="5">
        <v>25226863022</v>
      </c>
      <c r="M107" s="5">
        <v>16609309658</v>
      </c>
      <c r="N107" s="5">
        <v>38338597070</v>
      </c>
      <c r="O107" s="5">
        <v>34475104768</v>
      </c>
      <c r="P107" s="5">
        <v>31346793871</v>
      </c>
    </row>
    <row r="108" spans="3:16" ht="15.5" x14ac:dyDescent="0.35">
      <c r="C108" t="s">
        <v>257</v>
      </c>
      <c r="D108" s="5">
        <v>2160000000</v>
      </c>
      <c r="E108" s="5">
        <v>2160000000</v>
      </c>
      <c r="F108" s="5">
        <v>2160000000</v>
      </c>
      <c r="G108" s="5">
        <v>2160000000</v>
      </c>
      <c r="I108" s="5">
        <v>2160000000</v>
      </c>
      <c r="J108" s="5">
        <v>2160000000</v>
      </c>
      <c r="K108" s="5">
        <v>2160000000</v>
      </c>
      <c r="L108" s="5">
        <v>2160000000</v>
      </c>
      <c r="M108" s="5">
        <v>2160000000</v>
      </c>
    </row>
    <row r="109" spans="3:16" ht="15.5" x14ac:dyDescent="0.35">
      <c r="C109" t="s">
        <v>258</v>
      </c>
      <c r="D109" s="5">
        <v>52402658254</v>
      </c>
      <c r="E109" s="5">
        <v>51707338777</v>
      </c>
      <c r="F109" s="5">
        <v>50506061225</v>
      </c>
      <c r="G109" s="5">
        <v>49535339652</v>
      </c>
      <c r="I109" s="5">
        <v>50506061225</v>
      </c>
      <c r="J109" s="5">
        <v>40961356458</v>
      </c>
      <c r="K109" s="5">
        <v>36080638676</v>
      </c>
      <c r="L109" s="5">
        <v>23066863022</v>
      </c>
      <c r="M109" s="5">
        <v>14449309658</v>
      </c>
      <c r="N109" s="5">
        <v>38338597070</v>
      </c>
      <c r="O109" s="5">
        <v>34475104768</v>
      </c>
      <c r="P109" s="5">
        <v>31346793871</v>
      </c>
    </row>
    <row r="110" spans="3:16" ht="15.5" x14ac:dyDescent="0.35">
      <c r="C110" t="s">
        <v>259</v>
      </c>
      <c r="D110" s="5">
        <v>54562658254</v>
      </c>
      <c r="E110" s="5">
        <v>53867338777</v>
      </c>
      <c r="F110" s="5">
        <v>52666061225</v>
      </c>
      <c r="G110" s="5">
        <v>51695339652</v>
      </c>
      <c r="I110" s="5">
        <v>52666061225</v>
      </c>
      <c r="J110" s="5">
        <v>43121356458</v>
      </c>
      <c r="K110" s="5">
        <v>38240638676</v>
      </c>
      <c r="L110" s="5">
        <v>25226863022</v>
      </c>
      <c r="M110" s="5">
        <v>16609309658</v>
      </c>
      <c r="N110" s="5">
        <v>38338597070</v>
      </c>
      <c r="O110" s="5">
        <v>34475104768</v>
      </c>
      <c r="P110" s="5">
        <v>31346793871</v>
      </c>
    </row>
    <row r="111" spans="3:16" ht="15.5" x14ac:dyDescent="0.35">
      <c r="C111" t="s">
        <v>10</v>
      </c>
      <c r="D111" s="5">
        <v>174624352239</v>
      </c>
      <c r="E111" s="5">
        <v>173927972721</v>
      </c>
      <c r="F111" s="5">
        <v>172694320654</v>
      </c>
      <c r="G111" s="5">
        <v>171774703566</v>
      </c>
      <c r="I111" s="5">
        <v>172694320654</v>
      </c>
      <c r="J111" s="5">
        <v>162879917607</v>
      </c>
      <c r="K111" s="5">
        <v>158035340567</v>
      </c>
      <c r="L111" s="5">
        <v>144842643614</v>
      </c>
      <c r="M111" s="5">
        <v>77446333464</v>
      </c>
      <c r="N111" s="5">
        <v>57687786952</v>
      </c>
      <c r="O111" s="5">
        <v>54636229442</v>
      </c>
      <c r="P111" s="5">
        <v>51304289665</v>
      </c>
    </row>
    <row r="112" spans="3:16" ht="15.5" x14ac:dyDescent="0.35">
      <c r="C112" t="s">
        <v>132</v>
      </c>
      <c r="D112" s="5">
        <v>259966017643</v>
      </c>
      <c r="E112" s="5">
        <v>247686565609</v>
      </c>
      <c r="F112" s="5">
        <v>252586679375</v>
      </c>
      <c r="G112" s="5">
        <v>290101328782</v>
      </c>
      <c r="I112" s="5">
        <v>252586679375</v>
      </c>
      <c r="J112" s="5">
        <v>268072344066</v>
      </c>
      <c r="K112" s="5">
        <v>285132935909</v>
      </c>
      <c r="L112" s="5">
        <v>233256998781</v>
      </c>
      <c r="M112" s="5">
        <v>190079229490</v>
      </c>
      <c r="N112" s="5">
        <v>141036289254</v>
      </c>
      <c r="O112" s="5">
        <v>151563379977</v>
      </c>
      <c r="P112" s="5">
        <v>154483569287</v>
      </c>
    </row>
    <row r="113" spans="2:16" ht="15.5" x14ac:dyDescent="0.35">
      <c r="C113" t="s">
        <v>133</v>
      </c>
      <c r="D113" s="5">
        <v>1347258942</v>
      </c>
      <c r="E113" s="5">
        <v>1347258942</v>
      </c>
      <c r="F113" s="5">
        <v>1347258942</v>
      </c>
      <c r="G113" s="5">
        <v>1347258942</v>
      </c>
      <c r="I113" s="5">
        <v>1347258942</v>
      </c>
      <c r="J113" s="5">
        <v>1347258942</v>
      </c>
      <c r="K113" s="5">
        <v>1347258942</v>
      </c>
      <c r="L113" s="5">
        <v>1347115522</v>
      </c>
      <c r="M113" s="5">
        <v>1000000000</v>
      </c>
      <c r="N113" s="5">
        <v>108000</v>
      </c>
      <c r="O113" s="5">
        <v>108000</v>
      </c>
      <c r="P113" s="5">
        <v>108000</v>
      </c>
    </row>
    <row r="115" spans="2:16" ht="15.5" x14ac:dyDescent="0.35">
      <c r="B115" t="s">
        <v>134</v>
      </c>
      <c r="C115" t="s">
        <v>135</v>
      </c>
      <c r="D115" s="5">
        <v>255827920</v>
      </c>
      <c r="E115" s="5">
        <v>3729190095</v>
      </c>
      <c r="F115" s="5">
        <v>-392303783</v>
      </c>
      <c r="G115" s="5">
        <v>1683155957</v>
      </c>
      <c r="I115" s="5">
        <v>5443650335</v>
      </c>
      <c r="J115" s="5">
        <v>-16073570401</v>
      </c>
      <c r="K115" s="5">
        <v>-9455131103</v>
      </c>
      <c r="L115" s="5">
        <v>-45627005655</v>
      </c>
      <c r="M115" s="5">
        <v>26688698910</v>
      </c>
      <c r="N115" s="5">
        <v>-1412893188</v>
      </c>
      <c r="O115" s="5">
        <v>9530075247</v>
      </c>
      <c r="P115" s="5">
        <v>-8950787106</v>
      </c>
    </row>
    <row r="116" spans="2:16" ht="15.5" x14ac:dyDescent="0.35">
      <c r="C116" t="s">
        <v>316</v>
      </c>
      <c r="D116" s="5">
        <v>38485823414</v>
      </c>
      <c r="E116" s="5">
        <v>48992033805</v>
      </c>
      <c r="F116" s="5">
        <v>48752405349</v>
      </c>
      <c r="G116" s="5">
        <v>31721469978</v>
      </c>
      <c r="I116" s="5">
        <v>157371545401</v>
      </c>
      <c r="J116" s="5">
        <v>151542603039</v>
      </c>
      <c r="K116" s="5">
        <v>200768251934</v>
      </c>
      <c r="L116" s="5">
        <v>105747561870</v>
      </c>
      <c r="M116" s="5">
        <v>197576877963</v>
      </c>
      <c r="N116" s="5">
        <v>79242196096</v>
      </c>
      <c r="O116" s="5">
        <v>119583307503</v>
      </c>
      <c r="P116" s="5">
        <v>128249982920</v>
      </c>
    </row>
    <row r="117" spans="2:16" ht="15.5" x14ac:dyDescent="0.35">
      <c r="C117" t="s">
        <v>317</v>
      </c>
      <c r="D117" s="5">
        <v>-31319693673</v>
      </c>
      <c r="E117" s="5">
        <v>-37731439868</v>
      </c>
      <c r="F117" s="5">
        <v>-42038036281</v>
      </c>
      <c r="G117" s="5">
        <v>-22666672727</v>
      </c>
      <c r="I117" s="5">
        <v>-124618177865</v>
      </c>
      <c r="J117" s="5">
        <v>-143172467879</v>
      </c>
      <c r="K117" s="5">
        <v>-185533727987</v>
      </c>
      <c r="L117" s="5">
        <v>-121872942993</v>
      </c>
      <c r="M117" s="5">
        <v>-144088364333</v>
      </c>
      <c r="N117" s="5">
        <v>-61056328447</v>
      </c>
      <c r="O117" s="5">
        <v>-83281398979</v>
      </c>
      <c r="P117" s="5">
        <v>-92487216570</v>
      </c>
    </row>
    <row r="118" spans="2:16" ht="15.5" x14ac:dyDescent="0.35">
      <c r="C118" t="s">
        <v>318</v>
      </c>
      <c r="D118" s="5">
        <v>-3889952787</v>
      </c>
      <c r="E118" s="5">
        <v>-4803128724</v>
      </c>
      <c r="F118" s="5">
        <v>-3476210333</v>
      </c>
      <c r="G118" s="5">
        <v>-3615111777</v>
      </c>
      <c r="I118" s="5">
        <v>-15214031285</v>
      </c>
      <c r="J118" s="5">
        <v>-13688164099</v>
      </c>
      <c r="K118" s="5">
        <v>-13693571116</v>
      </c>
      <c r="L118" s="5">
        <v>-12369860835</v>
      </c>
      <c r="M118" s="5">
        <v>-9107936534</v>
      </c>
      <c r="N118" s="5">
        <v>-8466695790</v>
      </c>
      <c r="O118" s="5">
        <v>-14612486757</v>
      </c>
      <c r="P118" s="5">
        <v>-17719664252</v>
      </c>
    </row>
    <row r="119" spans="2:16" ht="15.5" x14ac:dyDescent="0.35">
      <c r="C119" t="s">
        <v>995</v>
      </c>
      <c r="D119" s="5">
        <v>-2228185298</v>
      </c>
      <c r="E119" s="5">
        <v>-1509119317</v>
      </c>
      <c r="F119" s="5">
        <v>-2427220533</v>
      </c>
      <c r="G119" s="5">
        <v>-1763947445</v>
      </c>
      <c r="I119" s="5">
        <v>-8232633441</v>
      </c>
      <c r="J119" s="5">
        <v>-6749401651</v>
      </c>
      <c r="K119" s="5">
        <v>-7160192651</v>
      </c>
      <c r="L119" s="5">
        <v>-11001064497</v>
      </c>
      <c r="M119" s="5">
        <v>-8939371157</v>
      </c>
      <c r="N119" s="5">
        <v>-7305050662</v>
      </c>
      <c r="O119" s="5">
        <v>-6583003150</v>
      </c>
      <c r="P119" s="5">
        <v>-18087414636</v>
      </c>
    </row>
    <row r="120" spans="2:16" ht="15.5" x14ac:dyDescent="0.35">
      <c r="C120" t="s">
        <v>340</v>
      </c>
      <c r="D120" s="5">
        <v>557279041</v>
      </c>
      <c r="E120" s="5">
        <v>21501885</v>
      </c>
      <c r="F120" s="5">
        <v>-495602065</v>
      </c>
      <c r="G120" s="5">
        <v>471825804</v>
      </c>
      <c r="I120" s="5">
        <v>2539987931</v>
      </c>
      <c r="J120" s="5">
        <v>5099528423</v>
      </c>
      <c r="K120" s="5">
        <v>2731976851</v>
      </c>
      <c r="L120" s="5">
        <v>3759530103</v>
      </c>
      <c r="M120" s="5">
        <v>1156778620</v>
      </c>
      <c r="N120" s="5">
        <v>2669749161</v>
      </c>
      <c r="O120" s="5">
        <v>2252904309</v>
      </c>
      <c r="P120" s="5">
        <v>-15408208</v>
      </c>
    </row>
    <row r="121" spans="2:16" ht="15.5" x14ac:dyDescent="0.35">
      <c r="C121" t="s">
        <v>363</v>
      </c>
      <c r="D121" s="5">
        <v>-578776733</v>
      </c>
      <c r="E121" s="5">
        <v>-331001126</v>
      </c>
      <c r="F121" s="5">
        <v>362077038</v>
      </c>
      <c r="G121" s="5">
        <v>-953965174</v>
      </c>
      <c r="I121" s="5">
        <v>-889614063</v>
      </c>
      <c r="J121" s="5">
        <v>-2876188856</v>
      </c>
      <c r="K121" s="5">
        <v>-2798647402</v>
      </c>
      <c r="L121" s="5">
        <v>-6621465170</v>
      </c>
      <c r="M121" s="5">
        <v>-2329455097</v>
      </c>
      <c r="N121" s="5">
        <v>-155429849</v>
      </c>
      <c r="O121" s="5">
        <v>-428224872</v>
      </c>
      <c r="P121" s="5">
        <v>-417591932</v>
      </c>
    </row>
    <row r="122" spans="2:16" ht="15.5" x14ac:dyDescent="0.35">
      <c r="C122" t="s">
        <v>320</v>
      </c>
      <c r="D122" s="5">
        <v>-770666044</v>
      </c>
      <c r="E122" s="5">
        <v>-909656560</v>
      </c>
      <c r="F122" s="5">
        <v>-1069716958</v>
      </c>
      <c r="G122" s="5">
        <v>-1510442702</v>
      </c>
      <c r="I122" s="5">
        <v>-5513426343</v>
      </c>
      <c r="J122" s="5">
        <v>-6229479378</v>
      </c>
      <c r="K122" s="5">
        <v>-3769220732</v>
      </c>
      <c r="L122" s="5">
        <v>-3268764133</v>
      </c>
      <c r="M122" s="5">
        <v>-7579830552</v>
      </c>
      <c r="N122" s="5">
        <v>-6341333697</v>
      </c>
      <c r="O122" s="5">
        <v>-7401022807</v>
      </c>
      <c r="P122" s="5">
        <v>-8473474428</v>
      </c>
    </row>
    <row r="123" spans="2:16" ht="15.5" x14ac:dyDescent="0.35">
      <c r="C123" t="s">
        <v>144</v>
      </c>
      <c r="D123" s="5">
        <v>980839962</v>
      </c>
      <c r="E123" s="5">
        <v>-6025282132</v>
      </c>
      <c r="F123" s="5">
        <v>-14632202654</v>
      </c>
      <c r="G123" s="5">
        <v>3235941347</v>
      </c>
      <c r="I123" s="5">
        <v>-18764280403</v>
      </c>
      <c r="J123" s="5">
        <v>13084360824</v>
      </c>
      <c r="K123" s="5">
        <v>15400489435</v>
      </c>
      <c r="L123" s="5">
        <v>46656889902</v>
      </c>
      <c r="M123" s="5">
        <v>642849280</v>
      </c>
      <c r="N123" s="5">
        <v>-12942063661</v>
      </c>
      <c r="O123" s="5">
        <v>-21784443183</v>
      </c>
      <c r="P123" s="5">
        <v>10129124884</v>
      </c>
    </row>
    <row r="124" spans="2:16" ht="15.5" x14ac:dyDescent="0.35">
      <c r="C124" t="s">
        <v>145</v>
      </c>
      <c r="D124" s="5">
        <v>852447657</v>
      </c>
      <c r="E124" s="5">
        <v>120842540</v>
      </c>
      <c r="F124" s="5">
        <v>1420619380</v>
      </c>
      <c r="G124" s="5">
        <v>14790379082</v>
      </c>
      <c r="I124" s="5">
        <v>18649598329</v>
      </c>
      <c r="J124" s="5">
        <v>-2801982669</v>
      </c>
      <c r="K124" s="5">
        <v>-7727928325</v>
      </c>
      <c r="L124" s="5">
        <v>-6307314774</v>
      </c>
      <c r="M124" s="5">
        <v>-945676841</v>
      </c>
      <c r="N124" s="5">
        <v>-1015790573</v>
      </c>
      <c r="O124" s="5">
        <v>-9467100900</v>
      </c>
      <c r="P124" s="5">
        <v>-721341280</v>
      </c>
    </row>
    <row r="125" spans="2:16" ht="15.5" x14ac:dyDescent="0.35">
      <c r="C125" t="s">
        <v>659</v>
      </c>
      <c r="F125" s="5">
        <v>12706392331</v>
      </c>
      <c r="G125" s="5">
        <v>-206392331</v>
      </c>
      <c r="I125" s="5">
        <v>12500000000</v>
      </c>
      <c r="O125" s="5">
        <v>-9000000000</v>
      </c>
    </row>
    <row r="126" spans="2:16" ht="15.5" x14ac:dyDescent="0.35">
      <c r="C126" t="s">
        <v>996</v>
      </c>
      <c r="F126" s="5">
        <v>-12500000000</v>
      </c>
      <c r="G126" s="5">
        <v>12500000000</v>
      </c>
    </row>
    <row r="127" spans="2:16" ht="15.5" x14ac:dyDescent="0.35">
      <c r="C127" t="s">
        <v>150</v>
      </c>
      <c r="F127" s="5">
        <v>1183000000</v>
      </c>
      <c r="G127" s="5">
        <v>-183000000</v>
      </c>
      <c r="I127" s="5">
        <v>1183000000</v>
      </c>
      <c r="J127" s="5">
        <v>61500000</v>
      </c>
      <c r="K127" s="5">
        <v>601500000</v>
      </c>
      <c r="L127" s="5">
        <v>301500000</v>
      </c>
    </row>
    <row r="128" spans="2:16" ht="15.5" x14ac:dyDescent="0.35">
      <c r="C128" t="s">
        <v>997</v>
      </c>
      <c r="D128" s="5">
        <v>939740935</v>
      </c>
      <c r="E128" s="5">
        <v>161835140</v>
      </c>
      <c r="F128" s="5">
        <v>1698830829</v>
      </c>
      <c r="G128" s="5">
        <v>1397926096</v>
      </c>
      <c r="I128" s="5">
        <v>5451202109</v>
      </c>
      <c r="J128" s="5">
        <v>-2493670334</v>
      </c>
      <c r="K128" s="5">
        <v>-4059107850</v>
      </c>
    </row>
    <row r="129" spans="2:16" ht="15.5" x14ac:dyDescent="0.35">
      <c r="C129" t="s">
        <v>146</v>
      </c>
      <c r="D129" s="5">
        <v>-87293278</v>
      </c>
      <c r="E129" s="5">
        <v>-40992600</v>
      </c>
      <c r="F129" s="5">
        <v>-1667603780</v>
      </c>
      <c r="G129" s="5">
        <v>1281845317</v>
      </c>
      <c r="I129" s="5">
        <v>-484603780</v>
      </c>
      <c r="J129" s="5">
        <v>-369812335</v>
      </c>
      <c r="K129" s="5">
        <v>-4270320475</v>
      </c>
      <c r="L129" s="5">
        <v>-6608814774</v>
      </c>
      <c r="M129" s="5">
        <v>-945676841</v>
      </c>
      <c r="N129" s="5">
        <v>-1015790573</v>
      </c>
      <c r="O129" s="5">
        <v>-467100900</v>
      </c>
      <c r="P129" s="5">
        <v>-721341280</v>
      </c>
    </row>
    <row r="130" spans="2:16" ht="15.5" x14ac:dyDescent="0.35">
      <c r="C130" t="s">
        <v>153</v>
      </c>
      <c r="D130" s="5">
        <v>980839962</v>
      </c>
      <c r="E130" s="5">
        <v>-6025282132</v>
      </c>
      <c r="F130" s="5">
        <v>-14632202654</v>
      </c>
      <c r="G130" s="5">
        <v>3235941347</v>
      </c>
      <c r="I130" s="5">
        <v>-18764280403</v>
      </c>
      <c r="J130" s="5">
        <v>13084360824</v>
      </c>
      <c r="K130" s="5">
        <v>15400489435</v>
      </c>
      <c r="L130" s="5">
        <v>46656889902</v>
      </c>
      <c r="M130" s="5">
        <v>642849280</v>
      </c>
      <c r="N130" s="5">
        <v>-12942063661</v>
      </c>
      <c r="O130" s="5">
        <v>-21784443183</v>
      </c>
      <c r="P130" s="5">
        <v>10129124884</v>
      </c>
    </row>
    <row r="131" spans="2:16" ht="15.5" x14ac:dyDescent="0.35">
      <c r="C131" t="s">
        <v>341</v>
      </c>
      <c r="L131" s="5">
        <v>62460000000</v>
      </c>
    </row>
    <row r="132" spans="2:16" ht="15.5" x14ac:dyDescent="0.35">
      <c r="C132" t="s">
        <v>279</v>
      </c>
      <c r="L132" s="5">
        <v>-4337297800</v>
      </c>
    </row>
    <row r="133" spans="2:16" ht="15.5" x14ac:dyDescent="0.35">
      <c r="C133" t="s">
        <v>270</v>
      </c>
      <c r="K133" s="5">
        <v>32963600</v>
      </c>
      <c r="L133" s="5">
        <v>26570060</v>
      </c>
    </row>
    <row r="134" spans="2:16" ht="15.5" x14ac:dyDescent="0.35">
      <c r="C134" t="s">
        <v>937</v>
      </c>
      <c r="N134" s="5">
        <v>9420000000</v>
      </c>
      <c r="O134" s="5">
        <v>11400000000</v>
      </c>
      <c r="P134" s="5">
        <v>230000000</v>
      </c>
    </row>
    <row r="135" spans="2:16" ht="15.5" x14ac:dyDescent="0.35">
      <c r="C135" t="s">
        <v>597</v>
      </c>
      <c r="F135" s="5">
        <v>-2423725158</v>
      </c>
      <c r="G135" s="5">
        <v>-625827997</v>
      </c>
      <c r="I135" s="5">
        <v>-4257657770</v>
      </c>
      <c r="J135" s="5">
        <v>-2253595189</v>
      </c>
      <c r="K135" s="5">
        <v>-2043828222</v>
      </c>
      <c r="L135" s="5">
        <v>-8588631905</v>
      </c>
      <c r="M135" s="5">
        <v>-1355664699</v>
      </c>
      <c r="N135" s="5">
        <v>-11657756062</v>
      </c>
      <c r="O135" s="5">
        <v>-2332866153</v>
      </c>
      <c r="P135" s="5">
        <v>-1800000000</v>
      </c>
    </row>
    <row r="136" spans="2:16" ht="15.5" x14ac:dyDescent="0.35">
      <c r="C136" t="s">
        <v>339</v>
      </c>
      <c r="D136" s="5">
        <v>-70748756</v>
      </c>
      <c r="E136" s="5">
        <v>-78346411</v>
      </c>
      <c r="F136" s="5">
        <v>-130337660</v>
      </c>
      <c r="G136" s="5">
        <v>-144427289</v>
      </c>
      <c r="I136" s="5">
        <v>-706640492</v>
      </c>
      <c r="J136" s="5">
        <v>-858117464</v>
      </c>
      <c r="K136" s="5">
        <v>-540385882</v>
      </c>
      <c r="L136" s="5">
        <v>-222522285</v>
      </c>
      <c r="M136" s="5">
        <v>-1805548800</v>
      </c>
      <c r="N136" s="5">
        <v>-1346096060</v>
      </c>
      <c r="O136" s="5">
        <v>-1536848615</v>
      </c>
      <c r="P136" s="5">
        <v>-1633174525</v>
      </c>
    </row>
    <row r="137" spans="2:16" ht="15.5" x14ac:dyDescent="0.35">
      <c r="C137" t="s">
        <v>347</v>
      </c>
      <c r="L137" s="5">
        <v>-2620606888</v>
      </c>
    </row>
    <row r="138" spans="2:16" ht="15.5" x14ac:dyDescent="0.35">
      <c r="C138" t="s">
        <v>163</v>
      </c>
      <c r="D138" s="5">
        <v>2089115539</v>
      </c>
      <c r="E138" s="5">
        <v>-2175249497</v>
      </c>
      <c r="F138" s="5">
        <v>-13603887057</v>
      </c>
      <c r="G138" s="5">
        <v>19709476386</v>
      </c>
      <c r="I138" s="5">
        <v>5328968261</v>
      </c>
      <c r="J138" s="5">
        <v>-5791192246</v>
      </c>
      <c r="K138" s="5">
        <v>-1782569993</v>
      </c>
      <c r="L138" s="5">
        <v>-5277430527</v>
      </c>
      <c r="M138" s="5">
        <v>26385871349</v>
      </c>
      <c r="N138" s="5">
        <v>-15370747422</v>
      </c>
      <c r="O138" s="5">
        <v>-21721468836</v>
      </c>
      <c r="P138" s="5">
        <v>456996498</v>
      </c>
    </row>
    <row r="139" spans="2:16" ht="15.5" x14ac:dyDescent="0.35">
      <c r="C139" t="s">
        <v>380</v>
      </c>
      <c r="M139" s="5">
        <v>1242646</v>
      </c>
      <c r="N139" s="5">
        <v>3252208</v>
      </c>
      <c r="O139" s="5">
        <v>-2015094</v>
      </c>
      <c r="P139" s="5">
        <v>22636016</v>
      </c>
    </row>
    <row r="140" spans="2:16" ht="15.5" x14ac:dyDescent="0.35">
      <c r="C140" t="s">
        <v>164</v>
      </c>
      <c r="E140" s="5">
        <v>-2825721637</v>
      </c>
      <c r="I140" s="5">
        <v>-8153689898</v>
      </c>
      <c r="J140" s="5">
        <v>-2362497652</v>
      </c>
      <c r="K140" s="5">
        <v>-579927659</v>
      </c>
      <c r="L140" s="5">
        <v>4697502868</v>
      </c>
      <c r="M140" s="5">
        <v>-21689611127</v>
      </c>
      <c r="N140" s="5">
        <v>-6322115913</v>
      </c>
      <c r="O140" s="5">
        <v>15401368017</v>
      </c>
      <c r="P140" s="5">
        <v>14921735503</v>
      </c>
    </row>
    <row r="141" spans="2:16" ht="15.5" x14ac:dyDescent="0.35">
      <c r="C141" t="s">
        <v>166</v>
      </c>
      <c r="D141" s="5">
        <v>2089115539</v>
      </c>
      <c r="E141" s="5">
        <v>-5000971134</v>
      </c>
      <c r="F141" s="5">
        <v>-13603887057</v>
      </c>
      <c r="G141" s="5">
        <v>19709476386</v>
      </c>
      <c r="I141" s="5">
        <v>-2824721637</v>
      </c>
      <c r="J141" s="5">
        <v>-8153689898</v>
      </c>
      <c r="K141" s="5">
        <v>-2362497652</v>
      </c>
      <c r="L141" s="5">
        <v>-579927659</v>
      </c>
      <c r="M141" s="5">
        <v>4697502868</v>
      </c>
      <c r="N141" s="5">
        <v>-21689611127</v>
      </c>
      <c r="O141" s="5">
        <v>-6322115913</v>
      </c>
      <c r="P141" s="5">
        <v>15401368017</v>
      </c>
    </row>
    <row r="143" spans="2:16" ht="15.5" x14ac:dyDescent="0.35">
      <c r="B143" t="s">
        <v>167</v>
      </c>
      <c r="C143" t="s">
        <v>12</v>
      </c>
      <c r="D143" s="5">
        <v>1350000000</v>
      </c>
      <c r="E143" s="5">
        <v>1350000000</v>
      </c>
      <c r="F143" s="5">
        <v>1350000000</v>
      </c>
      <c r="G143" s="5">
        <v>1350000000</v>
      </c>
      <c r="I143" s="5">
        <v>1350000000</v>
      </c>
      <c r="J143" s="5">
        <v>1350000000</v>
      </c>
      <c r="K143" s="5">
        <v>1350000000</v>
      </c>
      <c r="L143" s="5">
        <v>1350000000</v>
      </c>
      <c r="M143" s="5">
        <v>1000000000</v>
      </c>
      <c r="N143" s="5">
        <v>0</v>
      </c>
      <c r="O143" s="5">
        <v>0</v>
      </c>
      <c r="P143" s="5">
        <v>0</v>
      </c>
    </row>
    <row r="144" spans="2:16" ht="15.5" x14ac:dyDescent="0.35">
      <c r="C144" t="s">
        <v>168</v>
      </c>
      <c r="D144" s="6">
        <v>0.52</v>
      </c>
      <c r="E144" s="6">
        <v>0.89</v>
      </c>
      <c r="F144" s="6">
        <v>0.72</v>
      </c>
      <c r="G144" s="6">
        <v>4.26</v>
      </c>
    </row>
    <row r="145" spans="3:7" ht="15.5" x14ac:dyDescent="0.35">
      <c r="C145" t="s">
        <v>169</v>
      </c>
      <c r="D145" s="6">
        <v>180.77</v>
      </c>
      <c r="E145" s="6">
        <v>125.84</v>
      </c>
      <c r="F145" s="6">
        <v>173.61</v>
      </c>
      <c r="G145" s="6">
        <v>23.94</v>
      </c>
    </row>
    <row r="146" spans="3:7" ht="15.5" x14ac:dyDescent="0.35">
      <c r="C146" t="s">
        <v>63</v>
      </c>
      <c r="D146" s="6">
        <v>2.33</v>
      </c>
      <c r="E146" s="6">
        <v>4.7</v>
      </c>
      <c r="F146" s="6">
        <v>2.89</v>
      </c>
      <c r="G146" s="6">
        <v>3.09</v>
      </c>
    </row>
    <row r="147" spans="3:7" ht="15.5" x14ac:dyDescent="0.35">
      <c r="C147" t="s">
        <v>170</v>
      </c>
      <c r="D147" s="5">
        <v>1460000000</v>
      </c>
      <c r="E147" s="5">
        <v>2830000000</v>
      </c>
      <c r="F147" s="5">
        <v>3520000000</v>
      </c>
      <c r="G147" s="5">
        <v>3280000000</v>
      </c>
    </row>
    <row r="148" spans="3:7" ht="15.5" x14ac:dyDescent="0.35">
      <c r="C148" t="s">
        <v>171</v>
      </c>
      <c r="D148" s="6">
        <v>2.7000000000000001E-3</v>
      </c>
      <c r="E148" s="6">
        <v>4.7999999999999996E-3</v>
      </c>
      <c r="F148" s="6">
        <v>3.8E-3</v>
      </c>
      <c r="G148" s="6">
        <v>1.9799999999999998E-2</v>
      </c>
    </row>
    <row r="149" spans="3:7" ht="15.5" x14ac:dyDescent="0.35">
      <c r="C149" t="s">
        <v>172</v>
      </c>
      <c r="D149" s="6">
        <v>4.0000000000000001E-3</v>
      </c>
      <c r="E149" s="6">
        <v>6.8999999999999999E-3</v>
      </c>
      <c r="F149" s="6">
        <v>5.6000000000000008E-3</v>
      </c>
      <c r="G149" s="6">
        <v>3.3399999999999999E-2</v>
      </c>
    </row>
    <row r="150" spans="3:7" ht="15.5" x14ac:dyDescent="0.35">
      <c r="C150" t="s">
        <v>173</v>
      </c>
      <c r="D150" s="6">
        <v>6.5000000000000006E-3</v>
      </c>
      <c r="E150" s="6">
        <v>1.43E-2</v>
      </c>
      <c r="F150" s="6">
        <v>1.77E-2</v>
      </c>
      <c r="G150" s="6">
        <v>1.7000000000000001E-2</v>
      </c>
    </row>
    <row r="151" spans="3:7" ht="15.5" x14ac:dyDescent="0.35">
      <c r="C151" t="s">
        <v>174</v>
      </c>
    </row>
    <row r="152" spans="3:7" ht="15.5" x14ac:dyDescent="0.35">
      <c r="C152" t="s">
        <v>175</v>
      </c>
      <c r="D152" s="5">
        <v>175000000000</v>
      </c>
      <c r="E152" s="5">
        <v>174000000000</v>
      </c>
      <c r="F152" s="5">
        <v>173000000000</v>
      </c>
      <c r="G152" s="5">
        <v>172000000000</v>
      </c>
    </row>
    <row r="153" spans="3:7" ht="15.5" x14ac:dyDescent="0.35">
      <c r="C153" t="s">
        <v>176</v>
      </c>
      <c r="D153" s="6">
        <v>0.73</v>
      </c>
      <c r="E153" s="6">
        <v>0.87</v>
      </c>
      <c r="F153" s="6">
        <v>0.98</v>
      </c>
      <c r="G153" s="6">
        <v>0.8</v>
      </c>
    </row>
    <row r="154" spans="3:7" ht="15.5" x14ac:dyDescent="0.35">
      <c r="C154" t="s">
        <v>177</v>
      </c>
      <c r="D154" s="6">
        <v>129.61000000000001</v>
      </c>
      <c r="E154" s="6">
        <v>129.1</v>
      </c>
      <c r="F154" s="6">
        <v>128.18</v>
      </c>
      <c r="G154" s="6">
        <v>127.5</v>
      </c>
    </row>
    <row r="155" spans="3:7" ht="15.5" x14ac:dyDescent="0.35">
      <c r="C155" t="s">
        <v>178</v>
      </c>
      <c r="D155" s="6">
        <v>0.73</v>
      </c>
      <c r="E155" s="6">
        <v>0.87</v>
      </c>
      <c r="F155" s="6">
        <v>0.98</v>
      </c>
      <c r="G155" s="6">
        <v>0.8</v>
      </c>
    </row>
    <row r="156" spans="3:7" ht="15.5" x14ac:dyDescent="0.35">
      <c r="C156" t="s">
        <v>179</v>
      </c>
      <c r="D156" s="6">
        <v>129.61000000000001</v>
      </c>
      <c r="E156" s="6">
        <v>129.1</v>
      </c>
      <c r="F156" s="6">
        <v>128.18</v>
      </c>
      <c r="G156" s="6">
        <v>127.5</v>
      </c>
    </row>
    <row r="157" spans="3:7" ht="15.5" x14ac:dyDescent="0.35">
      <c r="C157" t="s">
        <v>180</v>
      </c>
      <c r="D157" s="5">
        <v>38000000000</v>
      </c>
      <c r="E157" s="5">
        <v>38000000000</v>
      </c>
      <c r="F157" s="5">
        <v>44000000000</v>
      </c>
      <c r="G157" s="5">
        <v>58000000000</v>
      </c>
    </row>
    <row r="158" spans="3:7" ht="15.5" x14ac:dyDescent="0.35">
      <c r="C158" t="s">
        <v>181</v>
      </c>
      <c r="D158" s="5">
        <v>0</v>
      </c>
      <c r="E158" s="5">
        <v>0</v>
      </c>
      <c r="F158" s="5">
        <v>0</v>
      </c>
      <c r="G158" s="5">
        <v>0</v>
      </c>
    </row>
    <row r="159" spans="3:7" ht="15.5" x14ac:dyDescent="0.35">
      <c r="C159" t="s">
        <v>182</v>
      </c>
      <c r="D159" s="5">
        <v>175000000000</v>
      </c>
      <c r="E159" s="5">
        <v>174000000000</v>
      </c>
      <c r="F159" s="5">
        <v>173000000000</v>
      </c>
      <c r="G159" s="5">
        <v>172000000000</v>
      </c>
    </row>
    <row r="160" spans="3:7" ht="15.5" x14ac:dyDescent="0.35">
      <c r="C160" t="s">
        <v>24</v>
      </c>
      <c r="D160" s="5">
        <v>38000000000</v>
      </c>
      <c r="E160" s="5">
        <v>38000000000</v>
      </c>
      <c r="F160" s="5">
        <v>45000000000</v>
      </c>
      <c r="G160" s="5">
        <v>58000000000</v>
      </c>
    </row>
    <row r="161" spans="3:16" ht="15.5" x14ac:dyDescent="0.35">
      <c r="C161" t="s">
        <v>21</v>
      </c>
      <c r="D161" s="5">
        <v>33000000000</v>
      </c>
      <c r="E161" s="5">
        <v>34000000000</v>
      </c>
      <c r="F161" s="5">
        <v>38000000000</v>
      </c>
      <c r="G161" s="5">
        <v>39000000000</v>
      </c>
    </row>
    <row r="162" spans="3:16" ht="15.5" x14ac:dyDescent="0.35">
      <c r="C162" t="s">
        <v>183</v>
      </c>
      <c r="D162" s="5">
        <v>148000000000</v>
      </c>
      <c r="E162" s="5">
        <v>146000000000</v>
      </c>
      <c r="F162" s="5">
        <v>145000000000</v>
      </c>
      <c r="G162" s="5">
        <v>142000000000</v>
      </c>
    </row>
    <row r="163" spans="3:16" ht="15.5" x14ac:dyDescent="0.35">
      <c r="C163" t="s">
        <v>184</v>
      </c>
      <c r="D163" s="5">
        <v>0</v>
      </c>
      <c r="E163" s="5">
        <v>4000000000</v>
      </c>
      <c r="F163" s="5">
        <v>0</v>
      </c>
      <c r="G163" s="5">
        <v>2000000000</v>
      </c>
    </row>
    <row r="164" spans="3:16" ht="15.5" x14ac:dyDescent="0.35">
      <c r="C164" t="s">
        <v>185</v>
      </c>
      <c r="D164" s="5">
        <v>0</v>
      </c>
      <c r="E164" s="5">
        <v>0</v>
      </c>
      <c r="F164" s="5">
        <v>11000000000</v>
      </c>
      <c r="G164" s="5">
        <v>1000000000</v>
      </c>
    </row>
    <row r="165" spans="3:16" ht="15.5" x14ac:dyDescent="0.35">
      <c r="C165" t="s">
        <v>13</v>
      </c>
      <c r="D165" s="5">
        <v>0</v>
      </c>
      <c r="E165" s="5">
        <v>4000000000</v>
      </c>
      <c r="F165" s="5">
        <v>11000000000</v>
      </c>
      <c r="G165" s="5">
        <v>3000000000</v>
      </c>
    </row>
    <row r="166" spans="3:16" ht="15.5" x14ac:dyDescent="0.35">
      <c r="C166" t="s">
        <v>16</v>
      </c>
      <c r="D166" s="6">
        <v>0.13</v>
      </c>
      <c r="E166" s="6">
        <v>2.74</v>
      </c>
      <c r="F166" s="6">
        <v>7.9</v>
      </c>
      <c r="G166" s="6">
        <v>2.0499999999999998</v>
      </c>
    </row>
    <row r="167" spans="3:16" ht="15.5" x14ac:dyDescent="0.35">
      <c r="C167" t="s">
        <v>48</v>
      </c>
      <c r="I167" s="6">
        <v>7.08</v>
      </c>
      <c r="J167" s="6">
        <v>3.62</v>
      </c>
      <c r="K167" s="6">
        <v>9.66</v>
      </c>
      <c r="L167" s="6">
        <v>8.34</v>
      </c>
      <c r="M167" s="6">
        <v>17.47</v>
      </c>
      <c r="N167" s="6">
        <v>35773.08</v>
      </c>
      <c r="O167" s="6">
        <v>28965.84</v>
      </c>
      <c r="P167" s="6">
        <v>30461.759999999998</v>
      </c>
    </row>
    <row r="168" spans="3:16" ht="15.5" x14ac:dyDescent="0.35">
      <c r="C168" t="s">
        <v>62</v>
      </c>
      <c r="I168" s="6">
        <v>17.66</v>
      </c>
      <c r="J168" s="6">
        <v>23.2</v>
      </c>
      <c r="K168" s="6">
        <v>11.59</v>
      </c>
      <c r="L168" s="6">
        <v>18.11</v>
      </c>
      <c r="M168" s="5">
        <v>0</v>
      </c>
      <c r="N168" s="5">
        <v>0</v>
      </c>
      <c r="O168" s="5">
        <v>0</v>
      </c>
      <c r="P168" s="5">
        <v>0</v>
      </c>
    </row>
    <row r="169" spans="3:16" ht="15.5" x14ac:dyDescent="0.35">
      <c r="C169" t="s">
        <v>65</v>
      </c>
      <c r="I169" s="5">
        <v>1</v>
      </c>
      <c r="J169" s="6">
        <v>1.04</v>
      </c>
      <c r="K169" s="6">
        <v>0.69</v>
      </c>
      <c r="L169" s="6">
        <v>1.36</v>
      </c>
      <c r="M169" s="5">
        <v>0</v>
      </c>
      <c r="N169" s="5">
        <v>0</v>
      </c>
      <c r="O169" s="5">
        <v>0</v>
      </c>
      <c r="P169" s="5">
        <v>0</v>
      </c>
    </row>
    <row r="170" spans="3:16" ht="15.5" x14ac:dyDescent="0.35">
      <c r="C170" t="s">
        <v>186</v>
      </c>
      <c r="I170" s="5">
        <v>10970000000</v>
      </c>
      <c r="J170" s="6">
        <v>8380000000.000001</v>
      </c>
      <c r="K170" s="6">
        <v>16399999999.999998</v>
      </c>
      <c r="L170" s="5">
        <v>17260000000</v>
      </c>
      <c r="M170" s="5">
        <v>28170000000</v>
      </c>
      <c r="N170" s="6">
        <v>8109999999.999999</v>
      </c>
      <c r="O170" s="5">
        <v>10240000000</v>
      </c>
      <c r="P170" s="5">
        <v>13640000000</v>
      </c>
    </row>
    <row r="171" spans="3:16" ht="15.5" x14ac:dyDescent="0.35">
      <c r="C171" t="s">
        <v>187</v>
      </c>
      <c r="I171" s="6">
        <v>3.78E-2</v>
      </c>
      <c r="J171" s="6">
        <v>1.8200000000000001E-2</v>
      </c>
      <c r="K171" s="6">
        <v>4.5599999999999995E-2</v>
      </c>
      <c r="L171" s="6">
        <v>4.82E-2</v>
      </c>
      <c r="M171" s="6">
        <v>9.1899999999999996E-2</v>
      </c>
      <c r="N171" s="6">
        <v>2.7400000000000001E-2</v>
      </c>
      <c r="O171" s="6">
        <v>2.06E-2</v>
      </c>
      <c r="P171" s="6">
        <v>2.1299999999999999E-2</v>
      </c>
    </row>
    <row r="172" spans="3:16" ht="15.5" x14ac:dyDescent="0.35">
      <c r="C172" t="s">
        <v>188</v>
      </c>
      <c r="I172" s="6">
        <v>5.5300000000000002E-2</v>
      </c>
      <c r="J172" s="6">
        <v>0.03</v>
      </c>
      <c r="K172" s="6">
        <v>8.2299999999999998E-2</v>
      </c>
      <c r="L172" s="6">
        <v>7.7600000000000002E-2</v>
      </c>
      <c r="M172" s="6">
        <v>0.22559999999999999</v>
      </c>
      <c r="N172" s="6">
        <v>6.7000000000000004E-2</v>
      </c>
      <c r="O172" s="6">
        <v>5.7300000000000004E-2</v>
      </c>
      <c r="P172" s="6">
        <v>6.4100000000000004E-2</v>
      </c>
    </row>
    <row r="173" spans="3:16" ht="15.5" x14ac:dyDescent="0.35">
      <c r="C173" t="s">
        <v>189</v>
      </c>
      <c r="I173" s="6">
        <v>5.5E-2</v>
      </c>
      <c r="J173" s="6">
        <v>4.1599999999999998E-2</v>
      </c>
      <c r="K173" s="6">
        <v>9.6999999999999989E-2</v>
      </c>
      <c r="L173" s="6">
        <v>0.1308</v>
      </c>
      <c r="M173" s="6">
        <v>0.31069999999999998</v>
      </c>
      <c r="N173" s="6">
        <v>9.0899999999999995E-2</v>
      </c>
      <c r="O173" s="6">
        <v>0.1249</v>
      </c>
      <c r="P173" s="6">
        <v>0.35749999999999998</v>
      </c>
    </row>
    <row r="174" spans="3:16" ht="15.5" x14ac:dyDescent="0.35">
      <c r="C174" t="s">
        <v>190</v>
      </c>
    </row>
    <row r="175" spans="3:16" ht="15.5" x14ac:dyDescent="0.35">
      <c r="C175" t="s">
        <v>59</v>
      </c>
      <c r="I175" s="6">
        <v>0.98</v>
      </c>
      <c r="J175" s="6">
        <v>0.69</v>
      </c>
      <c r="K175" s="6">
        <v>0.95</v>
      </c>
      <c r="L175" s="6">
        <v>1.4</v>
      </c>
      <c r="M175" s="5">
        <v>0</v>
      </c>
      <c r="N175" s="5">
        <v>0</v>
      </c>
      <c r="O175" s="5">
        <v>0</v>
      </c>
      <c r="P175" s="5">
        <v>0</v>
      </c>
    </row>
    <row r="176" spans="3:16" ht="15.5" x14ac:dyDescent="0.35">
      <c r="C176" t="s">
        <v>56</v>
      </c>
      <c r="I176" s="6">
        <v>128.18</v>
      </c>
      <c r="J176" s="6">
        <v>120.9</v>
      </c>
      <c r="K176" s="6">
        <v>117.3</v>
      </c>
      <c r="L176" s="6">
        <v>107.52</v>
      </c>
      <c r="M176" s="6">
        <v>77.45</v>
      </c>
      <c r="N176" s="6">
        <v>534146.18000000005</v>
      </c>
      <c r="O176" s="6">
        <v>505891.01</v>
      </c>
      <c r="P176" s="6">
        <v>475039.72</v>
      </c>
    </row>
    <row r="177" spans="2:16" ht="15.5" x14ac:dyDescent="0.35">
      <c r="C177" t="s">
        <v>191</v>
      </c>
      <c r="I177" s="6">
        <v>0.98</v>
      </c>
      <c r="J177" s="6">
        <v>0.69</v>
      </c>
      <c r="K177" s="6">
        <v>0.95</v>
      </c>
      <c r="L177" s="6">
        <v>1.4</v>
      </c>
      <c r="M177" s="5">
        <v>0</v>
      </c>
      <c r="N177" s="5">
        <v>0</v>
      </c>
      <c r="O177" s="5">
        <v>0</v>
      </c>
      <c r="P177" s="5">
        <v>0</v>
      </c>
    </row>
    <row r="178" spans="2:16" ht="15.5" x14ac:dyDescent="0.35">
      <c r="C178" t="s">
        <v>192</v>
      </c>
      <c r="I178" s="6">
        <v>128.18</v>
      </c>
      <c r="J178" s="6">
        <v>120.9</v>
      </c>
      <c r="K178" s="6">
        <v>117.3</v>
      </c>
      <c r="L178" s="6">
        <v>107.52</v>
      </c>
      <c r="M178" s="6">
        <v>77.45</v>
      </c>
      <c r="N178" s="6">
        <v>534146.18000000005</v>
      </c>
      <c r="O178" s="6">
        <v>505891.01</v>
      </c>
      <c r="P178" s="6">
        <v>475039.72</v>
      </c>
    </row>
    <row r="179" spans="2:16" ht="15.5" x14ac:dyDescent="0.35">
      <c r="C179" t="s">
        <v>193</v>
      </c>
      <c r="I179" s="5">
        <v>44000000000</v>
      </c>
      <c r="J179" s="5">
        <v>62000000000</v>
      </c>
      <c r="K179" s="5">
        <v>47000000000</v>
      </c>
      <c r="L179" s="5">
        <v>29000000000</v>
      </c>
      <c r="M179" s="5">
        <v>25000000000</v>
      </c>
      <c r="N179" s="5">
        <v>37000000000</v>
      </c>
      <c r="O179" s="5">
        <v>32000000000</v>
      </c>
      <c r="P179" s="5">
        <v>52000000000</v>
      </c>
    </row>
    <row r="180" spans="2:16" ht="15.5" x14ac:dyDescent="0.35">
      <c r="C180" t="s">
        <v>194</v>
      </c>
      <c r="I180" s="5">
        <v>0</v>
      </c>
      <c r="J180" s="5">
        <v>2000000000</v>
      </c>
      <c r="K180" s="5">
        <v>5000000000</v>
      </c>
      <c r="L180" s="5">
        <v>7000000000</v>
      </c>
      <c r="M180" s="5">
        <v>15000000000</v>
      </c>
      <c r="N180" s="5">
        <v>18000000000</v>
      </c>
      <c r="O180" s="5">
        <v>21000000000</v>
      </c>
      <c r="P180" s="5">
        <v>13000000000</v>
      </c>
    </row>
    <row r="181" spans="2:16" ht="15.5" x14ac:dyDescent="0.35">
      <c r="C181" t="s">
        <v>26</v>
      </c>
      <c r="I181" s="5">
        <v>45000000000</v>
      </c>
      <c r="J181" s="5">
        <v>65000000000</v>
      </c>
      <c r="K181" s="5">
        <v>52000000000</v>
      </c>
      <c r="L181" s="5">
        <v>36000000000</v>
      </c>
      <c r="M181" s="5">
        <v>40000000000</v>
      </c>
      <c r="N181" s="5">
        <v>55000000000</v>
      </c>
      <c r="O181" s="5">
        <v>53000000000</v>
      </c>
      <c r="P181" s="5">
        <v>65000000000</v>
      </c>
    </row>
    <row r="182" spans="2:16" ht="15.5" x14ac:dyDescent="0.35">
      <c r="C182" t="s">
        <v>23</v>
      </c>
      <c r="I182" s="5">
        <v>38000000000</v>
      </c>
      <c r="J182" s="5">
        <v>62000000000</v>
      </c>
      <c r="K182" s="5">
        <v>43000000000</v>
      </c>
      <c r="L182" s="5">
        <v>25000000000</v>
      </c>
      <c r="M182" s="5">
        <v>27000000000</v>
      </c>
      <c r="N182" s="5">
        <v>53000000000</v>
      </c>
      <c r="O182" s="5">
        <v>51000000000</v>
      </c>
      <c r="P182" s="5">
        <v>49000000000</v>
      </c>
    </row>
    <row r="183" spans="2:16" ht="15.5" x14ac:dyDescent="0.35">
      <c r="C183" t="s">
        <v>195</v>
      </c>
      <c r="I183" s="5">
        <v>145000000000</v>
      </c>
      <c r="J183" s="5">
        <v>121000000000</v>
      </c>
      <c r="K183" s="5">
        <v>121000000000</v>
      </c>
      <c r="L183" s="5">
        <v>117000000000</v>
      </c>
      <c r="M183" s="5">
        <v>67000000000</v>
      </c>
      <c r="N183" s="5">
        <v>51000000000</v>
      </c>
      <c r="O183" s="5">
        <v>51000000000</v>
      </c>
      <c r="P183" s="5">
        <v>48000000000</v>
      </c>
    </row>
    <row r="184" spans="2:16" ht="15.5" x14ac:dyDescent="0.35">
      <c r="C184" t="s">
        <v>196</v>
      </c>
      <c r="I184" s="5">
        <v>5000000000</v>
      </c>
      <c r="J184" s="5">
        <v>-16000000000</v>
      </c>
      <c r="K184" s="5">
        <v>-9000000000</v>
      </c>
      <c r="L184" s="5">
        <v>-46000000000</v>
      </c>
      <c r="M184" s="5">
        <v>27000000000</v>
      </c>
      <c r="N184" s="5">
        <v>-1000000000</v>
      </c>
      <c r="O184" s="5">
        <v>10000000000</v>
      </c>
      <c r="P184" s="5">
        <v>-9000000000</v>
      </c>
    </row>
    <row r="185" spans="2:16" ht="15.5" x14ac:dyDescent="0.35">
      <c r="C185" t="s">
        <v>197</v>
      </c>
      <c r="I185" s="5">
        <v>12000000000</v>
      </c>
      <c r="J185" s="5">
        <v>0</v>
      </c>
      <c r="K185" s="5">
        <v>-4000000000</v>
      </c>
      <c r="L185" s="5">
        <v>-7000000000</v>
      </c>
      <c r="M185" s="5">
        <v>-1000000000</v>
      </c>
      <c r="N185" s="5">
        <v>-1000000000</v>
      </c>
      <c r="O185" s="5">
        <v>-9000000000</v>
      </c>
      <c r="P185" s="5">
        <v>-1000000000</v>
      </c>
    </row>
    <row r="186" spans="2:16" ht="15.5" x14ac:dyDescent="0.35">
      <c r="C186" t="s">
        <v>15</v>
      </c>
      <c r="I186" s="5">
        <v>17000000000</v>
      </c>
      <c r="J186" s="5">
        <v>-16000000000</v>
      </c>
      <c r="K186" s="5">
        <v>-14000000000</v>
      </c>
      <c r="L186" s="5">
        <v>-52000000000</v>
      </c>
      <c r="M186" s="5">
        <v>26000000000</v>
      </c>
      <c r="N186" s="5">
        <v>-2000000000</v>
      </c>
      <c r="O186" s="5">
        <v>0</v>
      </c>
      <c r="P186" s="5">
        <v>-10000000000</v>
      </c>
    </row>
    <row r="187" spans="2:16" ht="15.5" x14ac:dyDescent="0.35">
      <c r="C187" t="s">
        <v>17</v>
      </c>
      <c r="I187" s="6">
        <v>12.96</v>
      </c>
      <c r="J187" s="6">
        <v>-12.21</v>
      </c>
      <c r="K187" s="6">
        <v>-10.19</v>
      </c>
      <c r="L187" s="6">
        <v>-38.78</v>
      </c>
      <c r="M187" s="6">
        <v>25.74</v>
      </c>
      <c r="N187" s="6">
        <v>-22487.81</v>
      </c>
      <c r="O187" s="6">
        <v>583.1</v>
      </c>
      <c r="P187" s="6">
        <v>-89556.74</v>
      </c>
    </row>
    <row r="189" spans="2:16" ht="15.5" x14ac:dyDescent="0.35">
      <c r="B189" t="s">
        <v>198</v>
      </c>
      <c r="C189" t="s">
        <v>199</v>
      </c>
      <c r="D189" s="5">
        <v>695000000</v>
      </c>
      <c r="E189" s="5">
        <v>1000000000</v>
      </c>
      <c r="F189" s="5">
        <v>971000000</v>
      </c>
      <c r="G189" s="5">
        <v>6000000000</v>
      </c>
      <c r="H189" s="5">
        <v>4000000000</v>
      </c>
      <c r="I189" s="5">
        <v>10000000000</v>
      </c>
      <c r="J189" s="5">
        <v>5000000000</v>
      </c>
      <c r="K189" s="5">
        <v>13000000000</v>
      </c>
      <c r="L189" s="5">
        <v>11000000000</v>
      </c>
      <c r="M189" s="5">
        <v>17000000000</v>
      </c>
      <c r="N189" s="5">
        <v>4000000000</v>
      </c>
      <c r="O189" s="5">
        <v>3000000000</v>
      </c>
      <c r="P189" s="5">
        <v>3000000000</v>
      </c>
    </row>
    <row r="190" spans="2:16" ht="15.5" x14ac:dyDescent="0.35">
      <c r="C190" t="s">
        <v>381</v>
      </c>
      <c r="M190" s="6">
        <v>1.95</v>
      </c>
    </row>
    <row r="191" spans="2:16" ht="15.5" x14ac:dyDescent="0.35">
      <c r="C191" t="s">
        <v>67</v>
      </c>
      <c r="M191" s="6">
        <v>0.15039999999999998</v>
      </c>
    </row>
    <row r="192" spans="2:16" ht="15.5" x14ac:dyDescent="0.35">
      <c r="C192" t="s">
        <v>382</v>
      </c>
      <c r="M192" s="6">
        <v>9.5999999999999992E-3</v>
      </c>
    </row>
    <row r="193" spans="3:16" ht="15.5" x14ac:dyDescent="0.35">
      <c r="C193" t="s">
        <v>47</v>
      </c>
      <c r="D193" s="6">
        <v>0.52</v>
      </c>
      <c r="E193" s="6">
        <v>0.89</v>
      </c>
      <c r="F193" s="6">
        <v>0.72</v>
      </c>
      <c r="G193" s="6">
        <v>4.26</v>
      </c>
      <c r="H193" s="6">
        <v>2.82</v>
      </c>
      <c r="I193" s="6">
        <v>7.08</v>
      </c>
      <c r="J193" s="6">
        <v>3.62</v>
      </c>
      <c r="K193" s="6">
        <v>9.66</v>
      </c>
      <c r="L193" s="6">
        <v>8.34</v>
      </c>
      <c r="M193" s="6">
        <v>12.97</v>
      </c>
      <c r="N193" s="6">
        <v>2.87</v>
      </c>
      <c r="O193" s="6">
        <v>2.3199999999999998</v>
      </c>
      <c r="P193" s="6">
        <v>2.44</v>
      </c>
    </row>
    <row r="194" spans="3:16" ht="15.5" x14ac:dyDescent="0.35">
      <c r="C194" t="s">
        <v>69</v>
      </c>
      <c r="M194" s="6">
        <v>1.95</v>
      </c>
    </row>
    <row r="195" spans="3:16" ht="15.5" x14ac:dyDescent="0.35">
      <c r="C195" t="s">
        <v>383</v>
      </c>
      <c r="M195" s="6">
        <v>0.15039999999999998</v>
      </c>
    </row>
    <row r="196" spans="3:16" ht="15.5" x14ac:dyDescent="0.35">
      <c r="C196" t="s">
        <v>384</v>
      </c>
      <c r="M196" s="6">
        <v>9.5999999999999992E-3</v>
      </c>
    </row>
    <row r="197" spans="3:16" ht="15.5" x14ac:dyDescent="0.35">
      <c r="C197" t="s">
        <v>200</v>
      </c>
      <c r="D197" s="5">
        <v>54000000000</v>
      </c>
      <c r="E197" s="5">
        <v>32000000000</v>
      </c>
      <c r="F197" s="5">
        <v>58000000000</v>
      </c>
      <c r="G197" s="5">
        <v>44000000000</v>
      </c>
      <c r="H197" s="5">
        <v>173000000000</v>
      </c>
      <c r="I197" s="5">
        <v>168000000000</v>
      </c>
      <c r="J197" s="5">
        <v>109000000000</v>
      </c>
      <c r="K197" s="5">
        <v>220000000000</v>
      </c>
      <c r="L197" s="5">
        <v>150000000000</v>
      </c>
      <c r="M197" s="5">
        <v>198000000000</v>
      </c>
      <c r="N197" s="5">
        <v>83000000000</v>
      </c>
      <c r="O197" s="5">
        <v>89000000000</v>
      </c>
      <c r="P197" s="5">
        <v>143000000000</v>
      </c>
    </row>
    <row r="198" spans="3:16" ht="15.5" x14ac:dyDescent="0.35">
      <c r="C198" t="s">
        <v>385</v>
      </c>
      <c r="M198" s="6">
        <v>1.95</v>
      </c>
    </row>
    <row r="199" spans="3:16" ht="15.5" x14ac:dyDescent="0.35">
      <c r="C199" t="s">
        <v>386</v>
      </c>
      <c r="M199" s="6">
        <v>0.15039999999999998</v>
      </c>
    </row>
    <row r="200" spans="3:16" ht="15.5" x14ac:dyDescent="0.35">
      <c r="C200" t="s">
        <v>387</v>
      </c>
      <c r="M200" s="6">
        <v>9.5999999999999992E-3</v>
      </c>
    </row>
    <row r="201" spans="3:16" ht="15.5" x14ac:dyDescent="0.35">
      <c r="C201" t="s">
        <v>201</v>
      </c>
      <c r="I201" s="6">
        <v>132.84</v>
      </c>
    </row>
    <row r="202" spans="3:16" ht="15.5" x14ac:dyDescent="0.35">
      <c r="C202" t="s">
        <v>281</v>
      </c>
      <c r="I202" s="6">
        <v>58.52</v>
      </c>
    </row>
    <row r="203" spans="3:16" ht="15.5" x14ac:dyDescent="0.35">
      <c r="C203" t="s">
        <v>202</v>
      </c>
      <c r="I203" s="6">
        <v>6.95</v>
      </c>
    </row>
    <row r="204" spans="3:16" ht="15.5" x14ac:dyDescent="0.35">
      <c r="C204" t="s">
        <v>282</v>
      </c>
      <c r="I204" s="6">
        <v>1.7100000000000001E-2</v>
      </c>
    </row>
    <row r="205" spans="3:16" ht="15.5" x14ac:dyDescent="0.35">
      <c r="C205" t="s">
        <v>283</v>
      </c>
      <c r="I205" s="6">
        <v>2.66</v>
      </c>
    </row>
    <row r="206" spans="3:16" ht="15.5" x14ac:dyDescent="0.35">
      <c r="C206" t="s">
        <v>203</v>
      </c>
      <c r="I206" s="6">
        <v>2.89</v>
      </c>
    </row>
    <row r="207" spans="3:16" ht="15.5" x14ac:dyDescent="0.35">
      <c r="C207" t="s">
        <v>284</v>
      </c>
      <c r="I207" s="6">
        <v>95.51</v>
      </c>
    </row>
    <row r="208" spans="3:16" ht="15.5" x14ac:dyDescent="0.35">
      <c r="C208" t="s">
        <v>285</v>
      </c>
      <c r="I208" s="6">
        <v>29.19</v>
      </c>
    </row>
    <row r="209" spans="3:9" ht="15.5" x14ac:dyDescent="0.35">
      <c r="C209" t="s">
        <v>286</v>
      </c>
      <c r="I209" s="6">
        <v>55.85</v>
      </c>
    </row>
    <row r="210" spans="3:9" ht="15.5" x14ac:dyDescent="0.35">
      <c r="C210" t="s">
        <v>287</v>
      </c>
      <c r="I210" s="6">
        <v>48.44</v>
      </c>
    </row>
    <row r="211" spans="3:9" ht="15.5" x14ac:dyDescent="0.35">
      <c r="C211" t="s">
        <v>288</v>
      </c>
      <c r="I211" s="6">
        <v>0.61</v>
      </c>
    </row>
    <row r="212" spans="3:9" ht="15.5" x14ac:dyDescent="0.35">
      <c r="C212" t="s">
        <v>289</v>
      </c>
      <c r="I212" s="6">
        <v>-11.02</v>
      </c>
    </row>
    <row r="213" spans="3:9" ht="15.5" x14ac:dyDescent="0.35">
      <c r="C213" t="s">
        <v>290</v>
      </c>
      <c r="I213" s="6">
        <v>6.39</v>
      </c>
    </row>
    <row r="214" spans="3:9" ht="15.5" x14ac:dyDescent="0.35">
      <c r="C214" t="s">
        <v>204</v>
      </c>
      <c r="I214" s="6">
        <v>2.82</v>
      </c>
    </row>
    <row r="215" spans="3:9" ht="15.5" x14ac:dyDescent="0.35">
      <c r="C215" t="s">
        <v>291</v>
      </c>
      <c r="I215" s="6">
        <v>140.44999999999999</v>
      </c>
    </row>
    <row r="216" spans="3:9" ht="15.5" x14ac:dyDescent="0.35">
      <c r="C216" t="s">
        <v>205</v>
      </c>
      <c r="D216" s="6">
        <v>3.54</v>
      </c>
    </row>
    <row r="217" spans="3:9" ht="15.5" x14ac:dyDescent="0.35">
      <c r="C217" t="s">
        <v>206</v>
      </c>
      <c r="I217" s="6">
        <v>129.61000000000001</v>
      </c>
    </row>
    <row r="218" spans="3:9" ht="15.5" x14ac:dyDescent="0.35">
      <c r="C218" t="s">
        <v>292</v>
      </c>
      <c r="I218" s="6">
        <v>12.81</v>
      </c>
    </row>
    <row r="219" spans="3:9" ht="15.5" x14ac:dyDescent="0.35">
      <c r="C219" t="s">
        <v>207</v>
      </c>
      <c r="D219" s="6">
        <v>2.77</v>
      </c>
    </row>
    <row r="220" spans="3:9" ht="15.5" x14ac:dyDescent="0.35">
      <c r="C220" t="s">
        <v>208</v>
      </c>
      <c r="D220" s="6">
        <v>1.03</v>
      </c>
    </row>
    <row r="221" spans="3:9" ht="15.5" x14ac:dyDescent="0.35">
      <c r="C221" t="s">
        <v>293</v>
      </c>
      <c r="D221" s="6">
        <v>0.22</v>
      </c>
    </row>
    <row r="222" spans="3:9" ht="15.5" x14ac:dyDescent="0.35">
      <c r="C222" t="s">
        <v>209</v>
      </c>
      <c r="D222" s="6">
        <v>0.49</v>
      </c>
    </row>
    <row r="223" spans="3:9" ht="15.5" x14ac:dyDescent="0.35">
      <c r="C223" t="s">
        <v>295</v>
      </c>
      <c r="D223" s="6">
        <v>0.15</v>
      </c>
    </row>
    <row r="224" spans="3:9" ht="15.5" x14ac:dyDescent="0.35">
      <c r="C224" t="s">
        <v>210</v>
      </c>
      <c r="D224" s="6">
        <v>1.49</v>
      </c>
    </row>
    <row r="225" spans="3:9" ht="15.5" x14ac:dyDescent="0.35">
      <c r="C225" t="s">
        <v>13</v>
      </c>
      <c r="D225" s="5">
        <v>0</v>
      </c>
    </row>
    <row r="226" spans="3:9" ht="15.5" x14ac:dyDescent="0.35">
      <c r="C226" t="s">
        <v>211</v>
      </c>
      <c r="I226" s="6">
        <v>6.82</v>
      </c>
    </row>
    <row r="227" spans="3:9" ht="15.5" x14ac:dyDescent="0.35">
      <c r="C227" t="s">
        <v>212</v>
      </c>
      <c r="I227" s="6">
        <v>3.3099999999999997E-2</v>
      </c>
    </row>
    <row r="228" spans="3:9" ht="15.5" x14ac:dyDescent="0.35">
      <c r="C228" t="s">
        <v>213</v>
      </c>
      <c r="I228" s="6">
        <v>4.9299999999999997E-2</v>
      </c>
    </row>
    <row r="229" spans="3:9" ht="15.5" x14ac:dyDescent="0.35">
      <c r="C229" t="s">
        <v>214</v>
      </c>
      <c r="I229" s="6">
        <v>5.4699999999999999E-2</v>
      </c>
    </row>
    <row r="230" spans="3:9" ht="15.5" x14ac:dyDescent="0.35">
      <c r="C230" t="s">
        <v>297</v>
      </c>
      <c r="I230" s="6">
        <v>3.0800000000000001E-2</v>
      </c>
    </row>
    <row r="231" spans="3:9" ht="15.5" x14ac:dyDescent="0.35">
      <c r="C231" t="s">
        <v>215</v>
      </c>
      <c r="D231" s="6">
        <v>81.8</v>
      </c>
    </row>
    <row r="232" spans="3:9" ht="15.5" x14ac:dyDescent="0.35">
      <c r="C232" t="s">
        <v>216</v>
      </c>
      <c r="D232" s="6">
        <v>277.88</v>
      </c>
    </row>
    <row r="233" spans="3:9" ht="15.5" x14ac:dyDescent="0.35">
      <c r="C233" t="s">
        <v>217</v>
      </c>
      <c r="D233" s="6">
        <v>67.12</v>
      </c>
    </row>
    <row r="234" spans="3:9" ht="15.5" x14ac:dyDescent="0.35">
      <c r="C234" t="s">
        <v>218</v>
      </c>
      <c r="D234" s="6">
        <v>292.56</v>
      </c>
    </row>
    <row r="235" spans="3:9" ht="15.5" x14ac:dyDescent="0.35">
      <c r="C235" t="s">
        <v>219</v>
      </c>
      <c r="D235" s="6">
        <v>1.1100000000000001</v>
      </c>
    </row>
    <row r="236" spans="3:9" ht="15.5" x14ac:dyDescent="0.35">
      <c r="C236" t="s">
        <v>298</v>
      </c>
      <c r="I236" s="6">
        <v>0.75</v>
      </c>
    </row>
    <row r="237" spans="3:9" ht="15.5" x14ac:dyDescent="0.35">
      <c r="C237" t="s">
        <v>299</v>
      </c>
      <c r="I237" s="6">
        <v>1.08</v>
      </c>
    </row>
    <row r="238" spans="3:9" ht="15.5" x14ac:dyDescent="0.35">
      <c r="C238" t="s">
        <v>43</v>
      </c>
      <c r="I238" s="5">
        <v>504000000000</v>
      </c>
    </row>
    <row r="239" spans="3:9" ht="15.5" x14ac:dyDescent="0.35">
      <c r="C239" t="s">
        <v>220</v>
      </c>
      <c r="I239" s="5">
        <v>537000000000</v>
      </c>
    </row>
    <row r="240" spans="3:9" ht="15.5" x14ac:dyDescent="0.35">
      <c r="C240" t="s">
        <v>221</v>
      </c>
      <c r="I240" s="5">
        <v>1350000000</v>
      </c>
    </row>
    <row r="241" spans="3:9" ht="15.5" x14ac:dyDescent="0.35">
      <c r="C241" t="s">
        <v>222</v>
      </c>
      <c r="I241" s="6">
        <v>0.2545</v>
      </c>
    </row>
    <row r="242" spans="3:9" ht="15.5" x14ac:dyDescent="0.35">
      <c r="C242" t="s">
        <v>223</v>
      </c>
      <c r="D242" s="6">
        <v>0.12789999999999999</v>
      </c>
    </row>
    <row r="243" spans="3:9" ht="15.5" x14ac:dyDescent="0.35">
      <c r="C243" t="s">
        <v>224</v>
      </c>
      <c r="D243" s="6">
        <v>2.0899999999999998E-2</v>
      </c>
    </row>
    <row r="244" spans="3:9" ht="15.5" x14ac:dyDescent="0.35">
      <c r="C244" t="s">
        <v>225</v>
      </c>
      <c r="D244" s="6">
        <v>1.2800000000000001E-2</v>
      </c>
    </row>
    <row r="245" spans="3:9" ht="15.5" x14ac:dyDescent="0.35">
      <c r="C245" t="s">
        <v>226</v>
      </c>
      <c r="D245" s="6">
        <v>2.0472000000000001</v>
      </c>
    </row>
    <row r="246" spans="3:9" ht="15.5" x14ac:dyDescent="0.35">
      <c r="C246" t="s">
        <v>227</v>
      </c>
      <c r="D246" s="6">
        <v>3.5000000000000003E-2</v>
      </c>
    </row>
    <row r="247" spans="3:9" ht="15.5" x14ac:dyDescent="0.35">
      <c r="C247" t="s">
        <v>228</v>
      </c>
      <c r="D247" s="6">
        <v>-0.46350000000000002</v>
      </c>
    </row>
    <row r="248" spans="3:9" ht="15.5" x14ac:dyDescent="0.35">
      <c r="C248" t="s">
        <v>388</v>
      </c>
      <c r="I248" s="6">
        <v>1.95</v>
      </c>
    </row>
    <row r="249" spans="3:9" ht="15.5" x14ac:dyDescent="0.35">
      <c r="C249" t="s">
        <v>392</v>
      </c>
      <c r="I249" t="s">
        <v>998</v>
      </c>
    </row>
    <row r="250" spans="3:9" ht="15.5" x14ac:dyDescent="0.35">
      <c r="C250" t="s">
        <v>229</v>
      </c>
      <c r="I250" s="5">
        <v>7</v>
      </c>
    </row>
    <row r="251" spans="3:9" ht="15.5" x14ac:dyDescent="0.35">
      <c r="C251" t="s">
        <v>230</v>
      </c>
      <c r="I251" s="6">
        <v>0.99</v>
      </c>
    </row>
    <row r="252" spans="3:9" ht="15.5" x14ac:dyDescent="0.35">
      <c r="C252" t="s">
        <v>231</v>
      </c>
      <c r="I252" s="6">
        <v>0.39</v>
      </c>
    </row>
    <row r="253" spans="3:9" ht="15.5" x14ac:dyDescent="0.35">
      <c r="C253" t="s">
        <v>232</v>
      </c>
      <c r="I253" s="6">
        <v>0.16</v>
      </c>
    </row>
    <row r="254" spans="3:9" ht="15.5" x14ac:dyDescent="0.35">
      <c r="C254" t="s">
        <v>233</v>
      </c>
      <c r="I254" s="6">
        <v>0.71</v>
      </c>
    </row>
    <row r="255" spans="3:9" ht="15.5" x14ac:dyDescent="0.35">
      <c r="C255" t="s">
        <v>234</v>
      </c>
      <c r="I255" s="6">
        <v>0.33</v>
      </c>
    </row>
    <row r="256" spans="3:9" ht="15.5" x14ac:dyDescent="0.35">
      <c r="C256" t="s">
        <v>235</v>
      </c>
      <c r="I256" s="6">
        <v>0.22</v>
      </c>
    </row>
    <row r="257" spans="3:9" ht="15.5" x14ac:dyDescent="0.35">
      <c r="C257" t="s">
        <v>236</v>
      </c>
      <c r="I257" s="6">
        <v>0.7</v>
      </c>
    </row>
    <row r="258" spans="3:9" ht="15.5" x14ac:dyDescent="0.35">
      <c r="C258" t="s">
        <v>300</v>
      </c>
      <c r="I258" s="5">
        <v>189000000000</v>
      </c>
    </row>
    <row r="259" spans="3:9" ht="15.5" x14ac:dyDescent="0.35">
      <c r="C259" t="s">
        <v>301</v>
      </c>
      <c r="I259" s="5">
        <v>33000000000</v>
      </c>
    </row>
    <row r="260" spans="3:9" ht="15.5" x14ac:dyDescent="0.35">
      <c r="C260" t="s">
        <v>302</v>
      </c>
      <c r="I260" s="5">
        <v>11000000000</v>
      </c>
    </row>
    <row r="261" spans="3:9" ht="15.5" x14ac:dyDescent="0.35">
      <c r="C261" t="s">
        <v>303</v>
      </c>
      <c r="I261" s="5">
        <v>9000000000</v>
      </c>
    </row>
    <row r="262" spans="3:9" ht="15.5" x14ac:dyDescent="0.35">
      <c r="C262" t="s">
        <v>237</v>
      </c>
      <c r="D262" s="5">
        <v>5000000000</v>
      </c>
    </row>
    <row r="263" spans="3:9" ht="15.5" x14ac:dyDescent="0.35">
      <c r="C263" t="s">
        <v>238</v>
      </c>
      <c r="D263" s="5">
        <v>260000000000</v>
      </c>
    </row>
    <row r="264" spans="3:9" ht="15.5" x14ac:dyDescent="0.35">
      <c r="C264" t="s">
        <v>239</v>
      </c>
      <c r="D264" s="5">
        <v>85000000000</v>
      </c>
    </row>
    <row r="265" spans="3:9" ht="15.5" x14ac:dyDescent="0.35">
      <c r="C265" t="s">
        <v>183</v>
      </c>
      <c r="D265" s="5">
        <v>148000000000</v>
      </c>
    </row>
    <row r="266" spans="3:9" ht="15.5" x14ac:dyDescent="0.35">
      <c r="C266" t="s">
        <v>182</v>
      </c>
      <c r="I266" s="5">
        <v>175000000000</v>
      </c>
    </row>
    <row r="267" spans="3:9" ht="15.5" x14ac:dyDescent="0.35">
      <c r="C267" t="s">
        <v>181</v>
      </c>
      <c r="D267" s="5">
        <v>0</v>
      </c>
    </row>
    <row r="268" spans="3:9" ht="15.5" x14ac:dyDescent="0.35">
      <c r="C268" t="s">
        <v>180</v>
      </c>
      <c r="D268" s="5">
        <v>38000000000</v>
      </c>
    </row>
    <row r="269" spans="3:9" ht="15.5" x14ac:dyDescent="0.35">
      <c r="C269" t="s">
        <v>24</v>
      </c>
      <c r="D269" s="5">
        <v>38000000000</v>
      </c>
    </row>
    <row r="270" spans="3:9" ht="15.5" x14ac:dyDescent="0.35">
      <c r="C270" t="s">
        <v>21</v>
      </c>
      <c r="D270" s="5">
        <v>33000000000</v>
      </c>
    </row>
    <row r="271" spans="3:9" ht="15.5" x14ac:dyDescent="0.35">
      <c r="C271" t="s">
        <v>240</v>
      </c>
      <c r="I271" s="5">
        <v>175000000000</v>
      </c>
    </row>
    <row r="272" spans="3:9" ht="15.5" x14ac:dyDescent="0.35">
      <c r="C272" t="s">
        <v>304</v>
      </c>
      <c r="I272" s="5">
        <v>5000000000</v>
      </c>
    </row>
    <row r="273" spans="3:9" ht="15.5" x14ac:dyDescent="0.35">
      <c r="C273" t="s">
        <v>305</v>
      </c>
      <c r="I273" s="5">
        <v>17000000000</v>
      </c>
    </row>
    <row r="274" spans="3:9" ht="15.5" x14ac:dyDescent="0.35">
      <c r="C274" t="s">
        <v>306</v>
      </c>
      <c r="I274" s="5">
        <v>-16000000000</v>
      </c>
    </row>
    <row r="275" spans="3:9" ht="15.5" x14ac:dyDescent="0.35">
      <c r="C275" t="s">
        <v>307</v>
      </c>
      <c r="I275" s="5">
        <v>12000000000</v>
      </c>
    </row>
    <row r="276" spans="3:9" ht="15.5" x14ac:dyDescent="0.35">
      <c r="C276" t="s">
        <v>308</v>
      </c>
      <c r="I276" s="5">
        <v>17000000000</v>
      </c>
    </row>
  </sheetData>
  <pageMargins left="0.7" right="0.7" top="0.75" bottom="0.75" header="0.3" footer="0.3"/>
  <ignoredErrors>
    <ignoredError sqref="A1:P277" numberStoredAsText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P29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999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1000</v>
      </c>
      <c r="D2" s="2" vm="124">
        <f ca="1">IFERROR(_xlfn.STOCKHISTORY("XIDX:" &amp; $C$1, D3, , 0, 0, 1), "Libur")</f>
        <v>75</v>
      </c>
      <c r="E2" s="2" vm="44">
        <f ca="1">IFERROR(_xlfn.STOCKHISTORY("XIDX:" &amp; $C$1, E3, , 0, 0, 1), "Libur")</f>
        <v>58</v>
      </c>
      <c r="H2" s="2" vm="44">
        <f ca="1">IFERROR(INDEX(D2:G2,COUNT(D2:G2)),"")</f>
        <v>58</v>
      </c>
      <c r="I2" s="2" vm="202">
        <f t="shared" ref="I2:P2" ca="1" si="0">IFERROR(_xlfn.STOCKHISTORY("XIDX:" &amp; $C$1, I1, , 0, 0, 1), "Libur")</f>
        <v>87</v>
      </c>
      <c r="J2" s="2" vm="182">
        <f t="shared" ca="1" si="0"/>
        <v>77</v>
      </c>
      <c r="K2" s="2" vm="15">
        <f t="shared" ca="1" si="0"/>
        <v>97</v>
      </c>
      <c r="L2" s="2" vm="54">
        <f t="shared" ca="1" si="0"/>
        <v>121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</row>
    <row r="3" spans="1:1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6" ht="15.5" x14ac:dyDescent="0.35">
      <c r="B4" t="s">
        <v>5</v>
      </c>
      <c r="C4" t="s">
        <v>6</v>
      </c>
      <c r="D4" s="2">
        <f>IFERROR(INDEX(D51:D500,MATCH($C$4,$C$51:$C$500,0)),"")</f>
        <v>306274065567</v>
      </c>
      <c r="E4" s="2">
        <f>IFERROR(INDEX(E51:E500,MATCH($C$4,$C$51:$C$500,0)),"")</f>
        <v>283597202059</v>
      </c>
      <c r="H4" s="2">
        <f>IFERROR(SUM(D4:G4)*(4/MAX(1,COUNT(D4:G4))),"")</f>
        <v>1179742535252</v>
      </c>
      <c r="I4" s="2">
        <f t="shared" ref="I4:P4" si="1">IFERROR(INDEX(I51:I500,MATCH($C$4,$C$51:$C$500,0)),"")</f>
        <v>1003800400898</v>
      </c>
      <c r="J4" s="2">
        <f t="shared" si="1"/>
        <v>876552498350</v>
      </c>
      <c r="K4" s="2">
        <f t="shared" si="1"/>
        <v>682406332012</v>
      </c>
      <c r="L4" s="2">
        <f t="shared" si="1"/>
        <v>479888833536</v>
      </c>
      <c r="M4" s="2">
        <f t="shared" si="1"/>
        <v>177555126431</v>
      </c>
      <c r="N4" s="2">
        <f t="shared" si="1"/>
        <v>187789183001</v>
      </c>
      <c r="O4" s="2">
        <f t="shared" si="1"/>
        <v>154245747337</v>
      </c>
      <c r="P4" s="2">
        <f t="shared" si="1"/>
        <v>58184954993</v>
      </c>
    </row>
    <row r="5" spans="1:16" ht="15.5" x14ac:dyDescent="0.35">
      <c r="B5" t="s">
        <v>7</v>
      </c>
      <c r="C5" t="s">
        <v>8</v>
      </c>
      <c r="D5" s="2">
        <f>IFERROR(INDEX(D51:D500,MATCH($C$5,$C$51:$C$500,0)),"")</f>
        <v>-716617926</v>
      </c>
      <c r="E5" s="2">
        <f>IFERROR(INDEX(E51:E500,MATCH($C$5,$C$51:$C$500,0)),"")</f>
        <v>4001604851</v>
      </c>
      <c r="H5" s="2">
        <f>IFERROR(SUM(D5:G5)*(4/MAX(1,COUNT(D5:G5))),"")</f>
        <v>6569973850</v>
      </c>
      <c r="I5" s="2">
        <f t="shared" ref="I5:P5" si="2">IFERROR(INDEX(I51:I500,MATCH($C$5,$C$51:$C$500,0)),"")</f>
        <v>47116844994</v>
      </c>
      <c r="J5" s="2">
        <f t="shared" si="2"/>
        <v>41866724368</v>
      </c>
      <c r="K5" s="2">
        <f t="shared" si="2"/>
        <v>20762447006</v>
      </c>
      <c r="L5" s="2">
        <f t="shared" si="2"/>
        <v>2068644088</v>
      </c>
      <c r="M5" s="2">
        <f t="shared" si="2"/>
        <v>11983857926</v>
      </c>
      <c r="N5" s="2">
        <f t="shared" si="2"/>
        <v>21091377865</v>
      </c>
      <c r="O5" s="2">
        <f t="shared" si="2"/>
        <v>15075247327</v>
      </c>
      <c r="P5" s="2">
        <f t="shared" si="2"/>
        <v>14995516495</v>
      </c>
    </row>
    <row r="6" spans="1:16" ht="15.5" x14ac:dyDescent="0.35">
      <c r="B6" t="s">
        <v>9</v>
      </c>
      <c r="C6" t="s">
        <v>10</v>
      </c>
      <c r="D6" s="2">
        <f>IFERROR(INDEX(D51:D500,MATCH($C$6,$C$51:$C$500,0)),"")</f>
        <v>769466421989</v>
      </c>
      <c r="E6" s="2">
        <f>IFERROR(INDEX(E51:E500,MATCH($C$6,$C$51:$C$500,0)),"")</f>
        <v>787028505971</v>
      </c>
      <c r="H6" s="2">
        <f>IFERROR(INDEX(D6:G6,COUNT(D6:G6)),"")</f>
        <v>787028505971</v>
      </c>
      <c r="I6" s="2">
        <f t="shared" ref="I6:P6" si="3">IFERROR(INDEX(I51:I500,MATCH($C$6,$C$51:$C$500,0)),"")</f>
        <v>785751086083</v>
      </c>
      <c r="J6" s="2">
        <f t="shared" si="3"/>
        <v>750224820106</v>
      </c>
      <c r="K6" s="2">
        <f t="shared" si="3"/>
        <v>704864910178</v>
      </c>
      <c r="L6" s="2">
        <f t="shared" si="3"/>
        <v>705137976635</v>
      </c>
      <c r="M6" s="2">
        <f t="shared" si="3"/>
        <v>61602187819</v>
      </c>
      <c r="N6" s="2">
        <f t="shared" si="3"/>
        <v>242289253374</v>
      </c>
      <c r="O6" s="2">
        <f t="shared" si="3"/>
        <v>226287513340</v>
      </c>
      <c r="P6" s="2">
        <f t="shared" si="3"/>
        <v>47126071947</v>
      </c>
    </row>
    <row r="7" spans="1:16" ht="15.5" x14ac:dyDescent="0.35">
      <c r="B7" t="s">
        <v>11</v>
      </c>
      <c r="C7" t="s">
        <v>12</v>
      </c>
      <c r="D7" s="3">
        <f>IFERROR(INDEX(D51:D500,MATCH($C$7,$C$51:$C$500,0))/1000000000,"")</f>
        <v>12.75</v>
      </c>
      <c r="E7" s="3">
        <f>IFERROR(INDEX(E51:E500,MATCH($C$7,$C$51:$C$500,0))/1000000000,"")</f>
        <v>12.75</v>
      </c>
      <c r="H7" s="3">
        <f>IFERROR(INDEX(D7:G7,COUNT(D7:G7)),"")</f>
        <v>12.75</v>
      </c>
      <c r="I7" s="3">
        <f t="shared" ref="I7:P7" si="4">IFERROR(INDEX(I51:I500,MATCH($C$7,$C$51:$C$500,0))/1000000000,"")</f>
        <v>12.75</v>
      </c>
      <c r="J7" s="3">
        <f t="shared" si="4"/>
        <v>12.75</v>
      </c>
      <c r="K7" s="3">
        <f t="shared" si="4"/>
        <v>12.75</v>
      </c>
      <c r="L7" s="3">
        <f t="shared" si="4"/>
        <v>12.75</v>
      </c>
      <c r="M7" s="3">
        <f t="shared" si="4"/>
        <v>10.199999999999999</v>
      </c>
      <c r="N7" s="3">
        <f t="shared" si="4"/>
        <v>0</v>
      </c>
      <c r="O7" s="3">
        <f t="shared" si="4"/>
        <v>0</v>
      </c>
      <c r="P7" s="3">
        <f t="shared" si="4"/>
        <v>0</v>
      </c>
    </row>
    <row r="8" spans="1:1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-68000000000</v>
      </c>
      <c r="E8" s="2">
        <f>IFERROR(INDEX(E51:E500,MATCH("Free cash flow (Quarter)",$C$51:$C$500,0)),"")</f>
        <v>-10000000000</v>
      </c>
      <c r="H8" s="2">
        <f>IFERROR(INDEX(D8:G8,COUNT(D8:G8)),"")</f>
        <v>-10000000000</v>
      </c>
      <c r="I8" s="2">
        <f t="shared" ref="I8:P8" si="5">IFERROR(INDEX(I51:I500,MATCH($C$8,$C$51:$C$500,0)),"")</f>
        <v>80000000000</v>
      </c>
      <c r="J8" s="2">
        <f t="shared" si="5"/>
        <v>15000000000</v>
      </c>
      <c r="K8" s="2">
        <f t="shared" si="5"/>
        <v>23000000000</v>
      </c>
      <c r="L8" s="2">
        <f t="shared" si="5"/>
        <v>-89000000000</v>
      </c>
      <c r="M8" s="2">
        <f t="shared" si="5"/>
        <v>-33000000000</v>
      </c>
      <c r="N8" s="2">
        <f t="shared" si="5"/>
        <v>11000000000</v>
      </c>
      <c r="O8" s="2">
        <f t="shared" si="5"/>
        <v>5000000000</v>
      </c>
      <c r="P8" s="2">
        <f t="shared" si="5"/>
        <v>-10000000000</v>
      </c>
    </row>
    <row r="9" spans="1:16" ht="15.5" x14ac:dyDescent="0.35">
      <c r="A9" t="s">
        <v>16</v>
      </c>
      <c r="C9" t="s">
        <v>17</v>
      </c>
      <c r="D9" s="3">
        <f>IFERROR(INDEX(D51:D500,MATCH("Free cash flow per share (Quarter)",$C$51:$C$500,0)),"")</f>
        <v>-5.32</v>
      </c>
      <c r="E9" s="3">
        <f>IFERROR(INDEX(E51:E500,MATCH("Free cash flow per share (Quarter)",$C$51:$C$500,0)),"")</f>
        <v>-0.79</v>
      </c>
      <c r="H9" s="3">
        <f>IFERROR(INDEX(D9:G9,COUNT(D9:G9)),"")</f>
        <v>-0.79</v>
      </c>
      <c r="I9" s="3">
        <f t="shared" ref="I9:P9" si="6">IFERROR(INDEX(I51:I500,MATCH($C$9,$C$51:$C$500,0)),"")</f>
        <v>6.28</v>
      </c>
      <c r="J9" s="3">
        <f t="shared" si="6"/>
        <v>1.2</v>
      </c>
      <c r="K9" s="3">
        <f t="shared" si="6"/>
        <v>1.79</v>
      </c>
      <c r="L9" s="3">
        <f t="shared" si="6"/>
        <v>-7.02</v>
      </c>
      <c r="M9" s="3">
        <f t="shared" si="6"/>
        <v>-3.24</v>
      </c>
      <c r="N9" s="3">
        <f t="shared" si="6"/>
        <v>105062.23</v>
      </c>
      <c r="O9" s="3">
        <f t="shared" si="6"/>
        <v>50844.04</v>
      </c>
      <c r="P9" s="3">
        <f t="shared" si="6"/>
        <v>-696081.75</v>
      </c>
    </row>
    <row r="10" spans="1:16" ht="15.5" x14ac:dyDescent="0.35">
      <c r="C10" t="s">
        <v>18</v>
      </c>
      <c r="D10" s="3">
        <f ca="1">IFERROR(IF(D9=0,"",D2/D9),"")</f>
        <v>-14.097744360902254</v>
      </c>
      <c r="E10" s="3">
        <f ca="1">IFERROR(IF(E9=0,"",E2/E9),"")</f>
        <v>-73.417721518987335</v>
      </c>
      <c r="I10" s="3">
        <f t="shared" ref="I10:P10" ca="1" si="7">IFERROR(IF(I9=0,"",I2/I9),"")</f>
        <v>13.853503184713375</v>
      </c>
      <c r="J10" s="3">
        <f t="shared" ca="1" si="7"/>
        <v>64.166666666666671</v>
      </c>
      <c r="K10" s="3">
        <f t="shared" ca="1" si="7"/>
        <v>54.18994413407821</v>
      </c>
      <c r="L10" s="3">
        <f t="shared" ca="1" si="7"/>
        <v>-17.236467236467238</v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</row>
    <row r="11" spans="1:16" ht="15.5" x14ac:dyDescent="0.35">
      <c r="B11" t="s">
        <v>19</v>
      </c>
      <c r="C11" t="s">
        <v>20</v>
      </c>
      <c r="D11" s="2">
        <f>IFERROR(INDEX(D51:D500,MATCH($C$11,$C$51:$C$500,0)),"")</f>
        <v>260409552023</v>
      </c>
      <c r="E11" s="2">
        <f>IFERROR(INDEX(E51:E500,MATCH($C$11,$C$51:$C$500,0)),"")</f>
        <v>325897160026</v>
      </c>
      <c r="H11" s="2">
        <f>IFERROR(INDEX(D11:G11,COUNT(D11:G11)),"")</f>
        <v>325897160026</v>
      </c>
      <c r="I11" s="2">
        <f t="shared" ref="I11:P11" si="8">IFERROR(INDEX(I51:I500,MATCH($C$11,$C$51:$C$500,0)),"")</f>
        <v>350826306549</v>
      </c>
      <c r="J11" s="2">
        <f t="shared" si="8"/>
        <v>238703299039</v>
      </c>
      <c r="K11" s="2">
        <f t="shared" si="8"/>
        <v>246804856409</v>
      </c>
      <c r="L11" s="2">
        <f t="shared" si="8"/>
        <v>395613351222</v>
      </c>
      <c r="M11" s="2">
        <f t="shared" si="8"/>
        <v>87936367735</v>
      </c>
      <c r="N11" s="2">
        <f t="shared" si="8"/>
        <v>118114167317</v>
      </c>
      <c r="O11" s="2">
        <f t="shared" si="8"/>
        <v>142319323039</v>
      </c>
      <c r="P11" s="2">
        <f t="shared" si="8"/>
        <v>53426657228</v>
      </c>
    </row>
    <row r="12" spans="1:1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-260000000000</v>
      </c>
      <c r="E12" s="2">
        <f>IFERROR(INDEX(E51:E500,MATCH("Net Debt (Quarter)",$C$51:$C$500,0)),"")</f>
        <v>-326000000000</v>
      </c>
      <c r="H12" s="2">
        <f>IFERROR(INDEX(D12:G12,COUNT(D12:G12)),"")</f>
        <v>-326000000000</v>
      </c>
      <c r="I12" s="2">
        <f t="shared" ref="I12:P12" si="9">IFERROR(INDEX(I51:I500,MATCH($C$12,$C$51:$C$500,0)),"")</f>
        <v>-351000000000</v>
      </c>
      <c r="J12" s="2">
        <f t="shared" si="9"/>
        <v>-234000000000</v>
      </c>
      <c r="K12" s="2">
        <f t="shared" si="9"/>
        <v>-247000000000</v>
      </c>
      <c r="L12" s="2">
        <f t="shared" si="9"/>
        <v>-396000000000</v>
      </c>
      <c r="M12" s="2">
        <f t="shared" si="9"/>
        <v>-88000000000</v>
      </c>
      <c r="N12" s="2">
        <f t="shared" si="9"/>
        <v>-118000000000</v>
      </c>
      <c r="O12" s="2">
        <f t="shared" si="9"/>
        <v>-142000000000</v>
      </c>
      <c r="P12" s="2">
        <f t="shared" si="9"/>
        <v>-53000000000</v>
      </c>
    </row>
    <row r="13" spans="1:1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P13" si="10">IFERROR(INDEX(I51:I500,MATCH($C$13,$C$51:$C$500,0)),"")</f>
        <v>0</v>
      </c>
      <c r="J13" s="2">
        <f t="shared" si="10"/>
        <v>5000000000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</row>
    <row r="14" spans="1:16" ht="15.5" x14ac:dyDescent="0.35">
      <c r="C14" t="s">
        <v>27</v>
      </c>
      <c r="D14" s="2">
        <f>IFERROR(INDEX(D51:D500,MATCH($C$14,$C$51:$C$500,0)),"")</f>
        <v>-513008888</v>
      </c>
      <c r="E14" s="2">
        <f>IFERROR(INDEX(E51:E500,MATCH($C$14,$C$51:$C$500,0)),"")</f>
        <v>-506721348</v>
      </c>
      <c r="H14" s="2">
        <f>IFERROR(SUM(D14:G14)*(4/MAX(1,COUNT(D14:G14))),"")</f>
        <v>-2039460472</v>
      </c>
      <c r="I14" s="2">
        <f t="shared" ref="I14:P14" si="11">IFERROR(INDEX(I51:I500,MATCH($C$14,$C$51:$C$500,0)),"")</f>
        <v>-2425710502</v>
      </c>
      <c r="J14" s="2">
        <f t="shared" si="11"/>
        <v>-2258428677</v>
      </c>
      <c r="K14" s="2">
        <f t="shared" si="11"/>
        <v>-1684829023</v>
      </c>
      <c r="L14" s="2">
        <f t="shared" si="11"/>
        <v>-2507976807</v>
      </c>
      <c r="M14" s="2">
        <f t="shared" si="11"/>
        <v>-5477645747</v>
      </c>
      <c r="N14" s="2">
        <f t="shared" si="11"/>
        <v>-1705760041</v>
      </c>
      <c r="O14" s="2">
        <f t="shared" si="11"/>
        <v>0</v>
      </c>
      <c r="P14" s="2">
        <f t="shared" si="11"/>
        <v>0</v>
      </c>
    </row>
    <row r="15" spans="1:16" ht="15.5" x14ac:dyDescent="0.35">
      <c r="C15" t="s">
        <v>28</v>
      </c>
      <c r="D15" s="2">
        <f>IFERROR(INDEX(D51:D500,MATCH($C$15,$C$51:$C$500,0)),"")</f>
        <v>40764138</v>
      </c>
      <c r="E15" s="2">
        <f>IFERROR(INDEX(E51:E500,MATCH($C$15,$C$51:$C$500,0)),"")</f>
        <v>-1867587853</v>
      </c>
      <c r="H15" s="2">
        <f>IFERROR(SUM(D15:G15)*(4/MAX(1,COUNT(D15:G15))),"")</f>
        <v>-3653647430</v>
      </c>
      <c r="I15" s="2">
        <f t="shared" ref="I15:P15" si="12">IFERROR(INDEX(I51:I500,MATCH($C$15,$C$51:$C$500,0)),"")</f>
        <v>-10457677260</v>
      </c>
      <c r="J15" s="2">
        <f t="shared" si="12"/>
        <v>-12967521416</v>
      </c>
      <c r="K15" s="2">
        <f t="shared" si="12"/>
        <v>-6263442790</v>
      </c>
      <c r="L15" s="2">
        <f t="shared" si="12"/>
        <v>-1776206909</v>
      </c>
      <c r="M15" s="2">
        <f t="shared" si="12"/>
        <v>-11714608241</v>
      </c>
      <c r="N15" s="2">
        <f t="shared" si="12"/>
        <v>-12119637167</v>
      </c>
      <c r="O15" s="2">
        <f t="shared" si="12"/>
        <v>-13688291775</v>
      </c>
      <c r="P15" s="2">
        <f t="shared" si="12"/>
        <v>-4924914191</v>
      </c>
    </row>
    <row r="16" spans="1:16" ht="15.5" x14ac:dyDescent="0.35">
      <c r="C16" t="s">
        <v>29</v>
      </c>
      <c r="D16" s="2">
        <f>IFERROR(INDEX(D51:D500,MATCH($C$16,$C$51:$C$500,0)),"")</f>
        <v>1503426983</v>
      </c>
      <c r="E16" s="2">
        <f>IFERROR(INDEX(E51:E500,MATCH($C$16,$C$51:$C$500,0)),"")</f>
        <v>9229129573</v>
      </c>
      <c r="H16" s="2">
        <f>IFERROR(SUM(D16:G16)*(4/MAX(1,COUNT(D16:G16))),"")</f>
        <v>21465113112</v>
      </c>
      <c r="I16" s="2">
        <f t="shared" ref="I16:P16" si="13">IFERROR(INDEX(I51:I500,MATCH($C$16,$C$51:$C$500,0)),"")</f>
        <v>55457688905</v>
      </c>
      <c r="J16" s="2">
        <f t="shared" si="13"/>
        <v>63221832434</v>
      </c>
      <c r="K16" s="2">
        <f t="shared" si="13"/>
        <v>32999957523</v>
      </c>
      <c r="L16" s="2">
        <f t="shared" si="13"/>
        <v>5061133476</v>
      </c>
      <c r="M16" s="2">
        <f t="shared" si="13"/>
        <v>35899423408</v>
      </c>
      <c r="N16" s="2">
        <f t="shared" si="13"/>
        <v>52718981308</v>
      </c>
      <c r="O16" s="2">
        <f t="shared" si="13"/>
        <v>40327986795</v>
      </c>
      <c r="P16" s="2">
        <f t="shared" si="13"/>
        <v>19930294686</v>
      </c>
    </row>
    <row r="17" spans="1:16" ht="15.5" x14ac:dyDescent="0.35">
      <c r="A17" t="s">
        <v>30</v>
      </c>
    </row>
    <row r="18" spans="1:1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</row>
    <row r="19" spans="1:16" ht="15.5" x14ac:dyDescent="0.35">
      <c r="A19" t="s">
        <v>40</v>
      </c>
      <c r="C19" t="s">
        <v>41</v>
      </c>
    </row>
    <row r="20" spans="1:16" ht="15.5" x14ac:dyDescent="0.35">
      <c r="A20" t="s">
        <v>42</v>
      </c>
      <c r="C20" t="s">
        <v>43</v>
      </c>
      <c r="D20" s="2">
        <f ca="1">IFERROR(D21*D2,"")</f>
        <v>956250000000</v>
      </c>
      <c r="E20" s="2">
        <f ca="1">IFERROR(E21*E2,"")</f>
        <v>739500000000</v>
      </c>
      <c r="H20" s="2">
        <f t="shared" ref="H20:P20" ca="1" si="14">IFERROR(H21*H2,"")</f>
        <v>739500000000</v>
      </c>
      <c r="I20" s="2">
        <f t="shared" ca="1" si="14"/>
        <v>1109250000000</v>
      </c>
      <c r="J20" s="2">
        <f t="shared" ca="1" si="14"/>
        <v>981750000000</v>
      </c>
      <c r="K20" s="2">
        <f t="shared" ca="1" si="14"/>
        <v>1236750000000</v>
      </c>
      <c r="L20" s="2">
        <f t="shared" ca="1" si="14"/>
        <v>1542750000000</v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</row>
    <row r="21" spans="1:16" ht="15.5" x14ac:dyDescent="0.35">
      <c r="C21" t="s">
        <v>12</v>
      </c>
      <c r="D21" s="2">
        <f>IFERROR(INDEX(D51:D500,MATCH($C$7,$C$51:$C$500,0)),"")</f>
        <v>12750000000</v>
      </c>
      <c r="E21" s="2">
        <f>IFERROR(INDEX(E51:E500,MATCH($C$7,$C$51:$C$500,0)),"")</f>
        <v>12750000000</v>
      </c>
      <c r="H21" s="2">
        <f>IFERROR(INDEX(D21:G21,COUNT(D21:G21)),"")</f>
        <v>12750000000</v>
      </c>
      <c r="I21" s="2">
        <f t="shared" ref="I21:P21" si="15">IFERROR(INDEX(I51:I500,MATCH($C$7,$C$51:$C$500,0)),"")</f>
        <v>12750000000</v>
      </c>
      <c r="J21" s="2">
        <f t="shared" si="15"/>
        <v>12750000000</v>
      </c>
      <c r="K21" s="2">
        <f t="shared" si="15"/>
        <v>12750000000</v>
      </c>
      <c r="L21" s="2">
        <f t="shared" si="15"/>
        <v>12750000000</v>
      </c>
      <c r="M21" s="2">
        <f t="shared" si="15"/>
        <v>10200000000</v>
      </c>
      <c r="N21" s="2">
        <f t="shared" si="15"/>
        <v>0</v>
      </c>
      <c r="O21" s="2">
        <f t="shared" si="15"/>
        <v>0</v>
      </c>
      <c r="P21" s="2">
        <f t="shared" si="15"/>
        <v>0</v>
      </c>
    </row>
    <row r="23" spans="1:16" ht="15.5" x14ac:dyDescent="0.35">
      <c r="B23" t="s">
        <v>44</v>
      </c>
      <c r="C23" t="s">
        <v>45</v>
      </c>
      <c r="D23" s="3">
        <f>IFERROR(D5/D6*100,"")</f>
        <v>-9.3131799584913466E-2</v>
      </c>
      <c r="E23" s="3">
        <f>IFERROR(E5/E6*100,"")</f>
        <v>0.50844471586998008</v>
      </c>
      <c r="H23" s="3">
        <f t="shared" ref="H23:P23" si="16">IFERROR(H5/H6*100,"")</f>
        <v>0.83478219659836406</v>
      </c>
      <c r="I23" s="3">
        <f t="shared" si="16"/>
        <v>5.9964085100892861</v>
      </c>
      <c r="J23" s="3">
        <f t="shared" si="16"/>
        <v>5.5805570871521697</v>
      </c>
      <c r="K23" s="3">
        <f t="shared" si="16"/>
        <v>2.9455923690054093</v>
      </c>
      <c r="L23" s="3">
        <f t="shared" si="16"/>
        <v>0.29336727797186718</v>
      </c>
      <c r="M23" s="3">
        <f t="shared" si="16"/>
        <v>19.453623889481101</v>
      </c>
      <c r="N23" s="3">
        <f t="shared" si="16"/>
        <v>8.7050405956070822</v>
      </c>
      <c r="O23" s="3">
        <f t="shared" si="16"/>
        <v>6.6619881514846293</v>
      </c>
      <c r="P23" s="3">
        <f t="shared" si="16"/>
        <v>31.820000851894893</v>
      </c>
    </row>
    <row r="24" spans="1:16" ht="15.5" x14ac:dyDescent="0.35">
      <c r="C24" t="s">
        <v>46</v>
      </c>
      <c r="D24" s="4" t="str">
        <f>IFERROR(_xlfn.RRI(5,I23,D23),"")</f>
        <v/>
      </c>
      <c r="E24" s="4">
        <f>IFERROR(_xlfn.RRI(5,J23,E23),"")</f>
        <v>-0.3806826645657112</v>
      </c>
      <c r="H24" s="4">
        <f t="shared" ref="H24:P24" si="17">IFERROR(_xlfn.RRI(5,M23,H23),"")</f>
        <v>-0.46726094912225324</v>
      </c>
      <c r="I24" s="4">
        <f t="shared" si="17"/>
        <v>-7.1837362539430072E-2</v>
      </c>
      <c r="J24" s="4">
        <f t="shared" si="17"/>
        <v>-3.4805719232074206E-2</v>
      </c>
      <c r="K24" s="4">
        <f t="shared" si="17"/>
        <v>-0.37870981637149548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47</v>
      </c>
      <c r="C25" t="s">
        <v>48</v>
      </c>
      <c r="D25" s="3">
        <f>IFERROR(INDEX(D51:D500,MATCH($A$25,$C$51:$C$500,0)),"")</f>
        <v>0.11</v>
      </c>
      <c r="E25" s="3">
        <f>IFERROR(INDEX(E51:E500,MATCH($A$25,$C$51:$C$500,0)),"")</f>
        <v>0.56000000000000005</v>
      </c>
      <c r="H25" s="3">
        <f>IFERROR(INDEX(D25:G25,COUNT(D25:G25)),"")</f>
        <v>0.56000000000000005</v>
      </c>
      <c r="I25" s="3">
        <f t="shared" ref="I25:P25" si="18">IFERROR(INDEX(I51:I500,MATCH($C$25,$C$51:$C$500,0)),"")</f>
        <v>3.3</v>
      </c>
      <c r="J25" s="3">
        <f t="shared" si="18"/>
        <v>3.54</v>
      </c>
      <c r="K25" s="3">
        <f t="shared" si="18"/>
        <v>1.8</v>
      </c>
      <c r="L25" s="3">
        <f t="shared" si="18"/>
        <v>0.04</v>
      </c>
      <c r="M25" s="3">
        <f t="shared" si="18"/>
        <v>1.03</v>
      </c>
      <c r="N25" s="3">
        <f t="shared" si="18"/>
        <v>189911.6</v>
      </c>
      <c r="O25" s="3">
        <f t="shared" si="18"/>
        <v>152331.23000000001</v>
      </c>
      <c r="P25" s="3">
        <f t="shared" si="18"/>
        <v>1005183.58</v>
      </c>
    </row>
    <row r="26" spans="1:16" ht="15.5" x14ac:dyDescent="0.35">
      <c r="C26" t="s">
        <v>49</v>
      </c>
      <c r="D26" s="4">
        <f>IFERROR(_xlfn.RRI(5,I25,D25),"")</f>
        <v>-0.49350431588788179</v>
      </c>
      <c r="E26" s="4">
        <f>IFERROR(_xlfn.RRI(5,J25,E25),"")</f>
        <v>-0.30842871415642992</v>
      </c>
      <c r="H26" s="4">
        <f t="shared" ref="H26:P26" si="19">IFERROR(_xlfn.RRI(5,M25,H25),"")</f>
        <v>-0.11474138781124987</v>
      </c>
      <c r="I26" s="4">
        <f t="shared" si="19"/>
        <v>-0.88831560667709608</v>
      </c>
      <c r="J26" s="4">
        <f t="shared" si="19"/>
        <v>-0.88162966883450289</v>
      </c>
      <c r="K26" s="4">
        <f t="shared" si="19"/>
        <v>-0.92910666226401739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50</v>
      </c>
      <c r="D27" s="3">
        <f>IFERROR(D4/D21,"")</f>
        <v>24.021495338588235</v>
      </c>
      <c r="E27" s="3">
        <f>IFERROR(E4/E21,"")</f>
        <v>22.24291780854902</v>
      </c>
      <c r="H27" s="3">
        <f t="shared" ref="H27:P27" si="20">IFERROR(H4/H21,"")</f>
        <v>92.528826294274509</v>
      </c>
      <c r="I27" s="3">
        <f t="shared" si="20"/>
        <v>78.729443207686273</v>
      </c>
      <c r="J27" s="3">
        <f t="shared" si="20"/>
        <v>68.749215556862751</v>
      </c>
      <c r="K27" s="3">
        <f t="shared" si="20"/>
        <v>53.522065255843138</v>
      </c>
      <c r="L27" s="3">
        <f t="shared" si="20"/>
        <v>37.638339885176471</v>
      </c>
      <c r="M27" s="3">
        <f t="shared" si="20"/>
        <v>17.40736533637255</v>
      </c>
      <c r="N27" s="3" t="str">
        <f t="shared" si="20"/>
        <v/>
      </c>
      <c r="O27" s="3" t="str">
        <f t="shared" si="20"/>
        <v/>
      </c>
      <c r="P27" s="3" t="str">
        <f t="shared" si="20"/>
        <v/>
      </c>
    </row>
    <row r="28" spans="1:16" ht="15.5" x14ac:dyDescent="0.35">
      <c r="C28" t="s">
        <v>51</v>
      </c>
      <c r="D28" s="4">
        <f>IFERROR(_xlfn.RRI(5,I27,D27),"")</f>
        <v>-0.21133499281665113</v>
      </c>
      <c r="E28" s="4">
        <f>IFERROR(_xlfn.RRI(5,J27,E27),"")</f>
        <v>-0.20203323784852534</v>
      </c>
      <c r="H28" s="4">
        <f t="shared" ref="H28:P28" si="21">IFERROR(_xlfn.RRI(5,M27,H27),"")</f>
        <v>0.39671823070935286</v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52</v>
      </c>
      <c r="H29" s="4">
        <f t="shared" ref="H29:P29" si="22">IFERROR(((H25-I25)/I25)*100%,"")</f>
        <v>-0.83030303030303032</v>
      </c>
      <c r="I29" s="4">
        <f t="shared" si="22"/>
        <v>-6.7796610169491581E-2</v>
      </c>
      <c r="J29" s="4">
        <f t="shared" si="22"/>
        <v>0.96666666666666667</v>
      </c>
      <c r="K29" s="4">
        <f t="shared" si="22"/>
        <v>44</v>
      </c>
      <c r="L29" s="4">
        <f t="shared" si="22"/>
        <v>-0.96116504854368934</v>
      </c>
      <c r="M29" s="4">
        <f t="shared" si="22"/>
        <v>-0.99999457642397827</v>
      </c>
      <c r="N29" s="4">
        <f t="shared" si="22"/>
        <v>0.24670167765336098</v>
      </c>
      <c r="O29" s="4">
        <f t="shared" si="22"/>
        <v>-0.84845431916028713</v>
      </c>
      <c r="P29" s="4" t="str">
        <f t="shared" si="22"/>
        <v/>
      </c>
    </row>
    <row r="30" spans="1:16" ht="15.5" x14ac:dyDescent="0.35">
      <c r="C30" t="s">
        <v>53</v>
      </c>
      <c r="H30" s="4">
        <f t="shared" ref="H30:P30" si="23">IFERROR(((H27-I27)/I27)*100%,"")</f>
        <v>0.17527601522832842</v>
      </c>
      <c r="I30" s="4">
        <f t="shared" si="23"/>
        <v>0.14516860403401746</v>
      </c>
      <c r="J30" s="4">
        <f t="shared" si="23"/>
        <v>0.28450229318004927</v>
      </c>
      <c r="K30" s="4">
        <f t="shared" si="23"/>
        <v>0.42200919113657115</v>
      </c>
      <c r="L30" s="4">
        <f t="shared" si="23"/>
        <v>1.1622077297666329</v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  <c r="P30" s="4" t="str">
        <f t="shared" si="23"/>
        <v/>
      </c>
    </row>
    <row r="32" spans="1:16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59.18</v>
      </c>
      <c r="E32" s="3">
        <f>IFERROR(INDEX(E51:E500,MATCH($A$32,$C$51:$C$500,0)),"")</f>
        <v>60.39</v>
      </c>
      <c r="H32" s="3">
        <f>IFERROR(INDEX(D32:G32,COUNT(D32:G32)),"")</f>
        <v>60.39</v>
      </c>
      <c r="I32" s="3">
        <f t="shared" ref="I32:P32" si="24">IFERROR(INDEX(I51:I500,MATCH($C$32,$C$51:$C$500,0)),"")</f>
        <v>60.31</v>
      </c>
      <c r="J32" s="3">
        <f t="shared" si="24"/>
        <v>57.62</v>
      </c>
      <c r="K32" s="3">
        <f t="shared" si="24"/>
        <v>54.33</v>
      </c>
      <c r="L32" s="3">
        <f t="shared" si="24"/>
        <v>52.73</v>
      </c>
      <c r="M32" s="3">
        <f t="shared" si="24"/>
        <v>3.11</v>
      </c>
      <c r="N32" s="3">
        <f t="shared" si="24"/>
        <v>1514155.45</v>
      </c>
      <c r="O32" s="3">
        <f t="shared" si="24"/>
        <v>1440265.98</v>
      </c>
      <c r="P32" s="3">
        <f t="shared" si="24"/>
        <v>3156891.21</v>
      </c>
    </row>
    <row r="33" spans="1:16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0.98</v>
      </c>
      <c r="E33" s="3">
        <f>IFERROR(INDEX(E51:E500,MATCH($A$33,$C$51:$C$500,0)),"")</f>
        <v>1.24</v>
      </c>
      <c r="H33" s="3">
        <f>IFERROR(INDEX(D33:G33,COUNT(D33:G33)),"")</f>
        <v>1.24</v>
      </c>
      <c r="I33" s="3">
        <f t="shared" ref="I33:P33" si="25">IFERROR(INDEX(I51:I500,MATCH($C$33,$C$51:$C$500,0)),"")</f>
        <v>1.44</v>
      </c>
      <c r="J33" s="3">
        <f t="shared" si="25"/>
        <v>1.34</v>
      </c>
      <c r="K33" s="3">
        <f t="shared" si="25"/>
        <v>1.79</v>
      </c>
      <c r="L33" s="3">
        <f t="shared" si="25"/>
        <v>2.29</v>
      </c>
      <c r="M33" s="3">
        <f t="shared" si="25"/>
        <v>0</v>
      </c>
      <c r="N33" s="3">
        <f t="shared" si="25"/>
        <v>0</v>
      </c>
      <c r="O33" s="3">
        <f t="shared" si="25"/>
        <v>0</v>
      </c>
      <c r="P33" s="3">
        <f t="shared" si="25"/>
        <v>0</v>
      </c>
    </row>
    <row r="34" spans="1:16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527.27</v>
      </c>
      <c r="E34" s="3">
        <f>IFERROR(INDEX(E51:E500,MATCH($A$34,$C$51:$C$500,0)),"")</f>
        <v>133.93</v>
      </c>
      <c r="H34" s="3">
        <f>IFERROR(INDEX(D34:G34,COUNT(D34:G34)),"")</f>
        <v>133.93</v>
      </c>
      <c r="I34" s="3">
        <f t="shared" ref="I34:P34" si="26">IFERROR(INDEX(I51:I500,MATCH($C$34,$C$51:$C$500,0)),"")</f>
        <v>26.36</v>
      </c>
      <c r="J34" s="3">
        <f t="shared" si="26"/>
        <v>21.75</v>
      </c>
      <c r="K34" s="3">
        <f t="shared" si="26"/>
        <v>53.89</v>
      </c>
      <c r="L34" s="3">
        <f t="shared" si="26"/>
        <v>3025</v>
      </c>
      <c r="M34" s="3">
        <f t="shared" si="26"/>
        <v>0</v>
      </c>
      <c r="N34" s="3">
        <f t="shared" si="26"/>
        <v>0</v>
      </c>
      <c r="O34" s="3">
        <f t="shared" si="26"/>
        <v>0</v>
      </c>
      <c r="P34" s="3">
        <f t="shared" si="26"/>
        <v>0</v>
      </c>
    </row>
    <row r="35" spans="1:16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2.41</v>
      </c>
      <c r="E35" s="3">
        <f>IFERROR(INDEX(E51:E500,MATCH($A$35,$C$51:$C$500,0)),"")</f>
        <v>3.37</v>
      </c>
      <c r="H35" s="3">
        <f>IFERROR(INDEX(D35:G35,COUNT(D35:G35)),"")</f>
        <v>3.37</v>
      </c>
      <c r="I35" s="3">
        <f t="shared" ref="I35:P35" si="27">IFERROR(INDEX(I51:I500,MATCH($C$35,$C$51:$C$500,0)),"")</f>
        <v>1.1000000000000001</v>
      </c>
      <c r="J35" s="3">
        <f t="shared" si="27"/>
        <v>1.1200000000000001</v>
      </c>
      <c r="K35" s="3">
        <f t="shared" si="27"/>
        <v>1.81</v>
      </c>
      <c r="L35" s="3">
        <f t="shared" si="27"/>
        <v>3.21</v>
      </c>
      <c r="M35" s="3">
        <f t="shared" si="27"/>
        <v>0</v>
      </c>
      <c r="N35" s="3">
        <f t="shared" si="27"/>
        <v>0</v>
      </c>
      <c r="O35" s="3">
        <f t="shared" si="27"/>
        <v>0</v>
      </c>
      <c r="P35" s="3">
        <f t="shared" si="27"/>
        <v>0</v>
      </c>
    </row>
    <row r="36" spans="1:16" ht="15.5" x14ac:dyDescent="0.35">
      <c r="B36" t="s">
        <v>66</v>
      </c>
      <c r="C36" t="s">
        <v>67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P36" si="28">IFERROR(INDEX(H51:H500,MATCH($C$36,$C$51:$C$500,0)),"")</f>
        <v>0.75090000000000001</v>
      </c>
      <c r="I36" s="4">
        <f t="shared" si="28"/>
        <v>0.28260000000000002</v>
      </c>
      <c r="J36" s="4">
        <f t="shared" si="28"/>
        <v>0.28260000000000002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</v>
      </c>
      <c r="P36" s="4">
        <f t="shared" si="28"/>
        <v>0</v>
      </c>
    </row>
    <row r="37" spans="1:16" ht="15.5" x14ac:dyDescent="0.35">
      <c r="B37" t="s">
        <v>68</v>
      </c>
      <c r="C37" t="s">
        <v>69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P37" si="29">IFERROR(INDEX(H51:H500,MATCH($C$37,$C$51:$C$500,0)),"")</f>
        <v>1</v>
      </c>
      <c r="I37" s="3">
        <f t="shared" si="29"/>
        <v>1</v>
      </c>
      <c r="J37" s="3">
        <f t="shared" si="29"/>
        <v>1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0</v>
      </c>
      <c r="P37" s="3">
        <f t="shared" si="29"/>
        <v>0</v>
      </c>
    </row>
    <row r="50" spans="2:16" ht="15.5" x14ac:dyDescent="0.35">
      <c r="D50" t="s">
        <v>70</v>
      </c>
      <c r="E50" t="s">
        <v>243</v>
      </c>
      <c r="F50" t="s">
        <v>71</v>
      </c>
      <c r="G50" t="s">
        <v>244</v>
      </c>
      <c r="H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</row>
    <row r="51" spans="2:16" ht="15.5" x14ac:dyDescent="0.35">
      <c r="B51" t="s">
        <v>75</v>
      </c>
      <c r="C51" t="s">
        <v>6</v>
      </c>
      <c r="D51" s="5">
        <v>306274065567</v>
      </c>
      <c r="E51" s="5">
        <v>283597202059</v>
      </c>
      <c r="F51" s="5">
        <v>290826801054</v>
      </c>
      <c r="G51" s="5">
        <v>265877223462</v>
      </c>
      <c r="I51" s="5">
        <v>1003800400898</v>
      </c>
      <c r="J51" s="5">
        <v>876552498350</v>
      </c>
      <c r="K51" s="5">
        <v>682406332012</v>
      </c>
      <c r="L51" s="5">
        <v>479888833536</v>
      </c>
      <c r="M51" s="5">
        <v>177555126431</v>
      </c>
      <c r="N51" s="5">
        <v>187789183001</v>
      </c>
      <c r="O51" s="5">
        <v>154245747337</v>
      </c>
      <c r="P51" s="5">
        <v>58184954993</v>
      </c>
    </row>
    <row r="52" spans="2:16" ht="15.5" x14ac:dyDescent="0.35">
      <c r="C52" t="s">
        <v>76</v>
      </c>
      <c r="D52" s="5">
        <v>-249856234090</v>
      </c>
      <c r="E52" s="5">
        <v>-221075077502</v>
      </c>
      <c r="F52" s="5">
        <v>-221480546696</v>
      </c>
      <c r="G52" s="5">
        <v>-193498737752</v>
      </c>
      <c r="I52" s="5">
        <v>-732564592109</v>
      </c>
      <c r="J52" s="5">
        <v>-604720716877</v>
      </c>
      <c r="K52" s="5">
        <v>-487298912475</v>
      </c>
      <c r="L52" s="5">
        <v>-347442362787</v>
      </c>
      <c r="M52" s="5">
        <v>-27973792275</v>
      </c>
      <c r="N52" s="5">
        <v>-38714470829</v>
      </c>
      <c r="O52" s="5">
        <v>-32072365842</v>
      </c>
      <c r="P52" s="5">
        <v>-15662850405</v>
      </c>
    </row>
    <row r="53" spans="2:16" ht="15.5" x14ac:dyDescent="0.35">
      <c r="C53" t="s">
        <v>77</v>
      </c>
      <c r="D53" s="5">
        <v>56417831477</v>
      </c>
      <c r="E53" s="5">
        <v>62522124557</v>
      </c>
      <c r="F53" s="5">
        <v>69346254358</v>
      </c>
      <c r="G53" s="5">
        <v>72378485710</v>
      </c>
      <c r="I53" s="5">
        <v>271235808789</v>
      </c>
      <c r="J53" s="5">
        <v>271831781473</v>
      </c>
      <c r="K53" s="5">
        <v>195107419537</v>
      </c>
      <c r="L53" s="5">
        <v>132446470749</v>
      </c>
      <c r="M53" s="5">
        <v>149581334156</v>
      </c>
      <c r="N53" s="5">
        <v>149074712172</v>
      </c>
      <c r="O53" s="5">
        <v>122173381495</v>
      </c>
      <c r="P53" s="5">
        <v>42522104588</v>
      </c>
    </row>
    <row r="54" spans="2:16" ht="15.5" x14ac:dyDescent="0.35">
      <c r="C54" t="s">
        <v>78</v>
      </c>
      <c r="D54" s="5">
        <v>-58587753701</v>
      </c>
      <c r="E54" s="5">
        <v>-57186206773</v>
      </c>
      <c r="F54" s="5">
        <v>-60761973673</v>
      </c>
      <c r="G54" s="5">
        <v>-60637859082</v>
      </c>
      <c r="I54" s="5">
        <v>-232972021108</v>
      </c>
      <c r="J54" s="5">
        <v>-226163032213</v>
      </c>
      <c r="K54" s="5">
        <v>-177212526745</v>
      </c>
      <c r="L54" s="5">
        <v>-135618328351</v>
      </c>
      <c r="M54" s="5">
        <v>-111634614005</v>
      </c>
      <c r="N54" s="5">
        <v>-101858632813</v>
      </c>
      <c r="O54" s="5">
        <v>-89270866368</v>
      </c>
      <c r="P54" s="5">
        <v>-24415258215</v>
      </c>
    </row>
    <row r="55" spans="2:16" ht="15.5" x14ac:dyDescent="0.35">
      <c r="C55" t="s">
        <v>245</v>
      </c>
      <c r="D55" s="5">
        <v>-2655107960</v>
      </c>
      <c r="E55" s="5">
        <v>-2492799728</v>
      </c>
      <c r="F55" s="5">
        <v>-8176641102</v>
      </c>
      <c r="G55" s="5">
        <v>-5557494950</v>
      </c>
      <c r="I55" s="5">
        <v>-21598370306</v>
      </c>
      <c r="J55" s="5">
        <v>-22681066189</v>
      </c>
      <c r="K55" s="5">
        <v>-11979640425</v>
      </c>
      <c r="L55" s="5">
        <v>-5834465525</v>
      </c>
      <c r="M55" s="5">
        <v>-8149729468</v>
      </c>
      <c r="N55" s="5">
        <v>-5047219788</v>
      </c>
      <c r="O55" s="5">
        <v>-3929870611</v>
      </c>
      <c r="P55" s="5">
        <v>-2351628235</v>
      </c>
    </row>
    <row r="56" spans="2:16" ht="15.5" x14ac:dyDescent="0.35">
      <c r="C56" t="s">
        <v>246</v>
      </c>
      <c r="D56" s="5">
        <v>-57861688584</v>
      </c>
      <c r="E56" s="5">
        <v>-56301159892</v>
      </c>
      <c r="F56" s="5">
        <v>-58948599717</v>
      </c>
      <c r="G56" s="5">
        <v>-57713857748</v>
      </c>
      <c r="I56" s="5">
        <v>-223579999143</v>
      </c>
      <c r="J56" s="5">
        <v>-213125061753</v>
      </c>
      <c r="K56" s="5">
        <v>-177245286244</v>
      </c>
      <c r="L56" s="5">
        <v>-140294243740</v>
      </c>
      <c r="M56" s="5">
        <v>-115056019232</v>
      </c>
      <c r="N56" s="5">
        <v>-105236382863</v>
      </c>
      <c r="O56" s="5">
        <v>-95418644399</v>
      </c>
      <c r="P56" s="5">
        <v>-24931103762</v>
      </c>
    </row>
    <row r="57" spans="2:16" ht="15.5" x14ac:dyDescent="0.35">
      <c r="C57" t="s">
        <v>83</v>
      </c>
      <c r="D57" s="5">
        <v>131524483</v>
      </c>
      <c r="E57" s="5">
        <v>281880333</v>
      </c>
      <c r="F57" s="5">
        <v>1210711404</v>
      </c>
      <c r="G57" s="5">
        <v>1358110083</v>
      </c>
      <c r="I57" s="5">
        <v>5125976396</v>
      </c>
      <c r="J57" s="5">
        <v>5443185560</v>
      </c>
      <c r="K57" s="5">
        <v>3644486536</v>
      </c>
      <c r="L57" s="5">
        <v>3107443217</v>
      </c>
      <c r="M57" s="5">
        <v>14015636037</v>
      </c>
      <c r="N57" s="5">
        <v>20600859684</v>
      </c>
      <c r="O57" s="5">
        <v>8828341321</v>
      </c>
    </row>
    <row r="58" spans="2:16" ht="15.5" x14ac:dyDescent="0.35">
      <c r="C58" t="s">
        <v>80</v>
      </c>
      <c r="D58" s="5">
        <v>-2169922224</v>
      </c>
      <c r="E58" s="5">
        <v>5335917784</v>
      </c>
      <c r="F58" s="5">
        <v>8584280685</v>
      </c>
      <c r="G58" s="5">
        <v>11740626628</v>
      </c>
      <c r="I58" s="5">
        <v>38263787681</v>
      </c>
      <c r="J58" s="5">
        <v>45668749260</v>
      </c>
      <c r="K58" s="5">
        <v>17894892792</v>
      </c>
      <c r="L58" s="5">
        <v>-3171857602</v>
      </c>
      <c r="M58" s="5">
        <v>37946720151</v>
      </c>
      <c r="N58" s="5">
        <v>47216079359</v>
      </c>
      <c r="O58" s="5">
        <v>32902515127</v>
      </c>
      <c r="P58" s="5">
        <v>18106846373</v>
      </c>
    </row>
    <row r="59" spans="2:16" ht="15.5" x14ac:dyDescent="0.35">
      <c r="C59" t="s">
        <v>81</v>
      </c>
      <c r="D59" s="5">
        <v>3673349207</v>
      </c>
      <c r="E59" s="5">
        <v>3893211789</v>
      </c>
      <c r="F59" s="5">
        <v>3892529937</v>
      </c>
      <c r="G59" s="5">
        <v>4475406667</v>
      </c>
      <c r="I59" s="5">
        <v>17193901224</v>
      </c>
      <c r="J59" s="5">
        <v>17553083174</v>
      </c>
      <c r="K59" s="5">
        <v>15105064731</v>
      </c>
      <c r="L59" s="5">
        <v>8232991078</v>
      </c>
      <c r="M59" s="5">
        <v>-2047296743</v>
      </c>
      <c r="N59" s="5">
        <v>5502901949</v>
      </c>
      <c r="O59" s="5">
        <v>7425471668</v>
      </c>
      <c r="P59" s="5">
        <v>1823448313</v>
      </c>
    </row>
    <row r="60" spans="2:16" ht="15.5" x14ac:dyDescent="0.35">
      <c r="C60" t="s">
        <v>142</v>
      </c>
      <c r="D60" s="5">
        <v>5108641458</v>
      </c>
      <c r="E60" s="5">
        <v>5314738013</v>
      </c>
      <c r="F60" s="5">
        <v>5459118271</v>
      </c>
      <c r="G60" s="5">
        <v>6134042561</v>
      </c>
      <c r="I60" s="5">
        <v>23807793226</v>
      </c>
      <c r="J60" s="5">
        <v>19811511851</v>
      </c>
      <c r="K60" s="5">
        <v>16789893754</v>
      </c>
      <c r="L60" s="5">
        <v>13426209856</v>
      </c>
      <c r="M60" s="5">
        <v>4287936256</v>
      </c>
      <c r="N60" s="5">
        <v>9010827488</v>
      </c>
      <c r="O60" s="5">
        <v>9281839585</v>
      </c>
      <c r="P60" s="5">
        <v>2279263733</v>
      </c>
    </row>
    <row r="61" spans="2:16" ht="15.5" x14ac:dyDescent="0.35">
      <c r="C61" t="s">
        <v>27</v>
      </c>
      <c r="D61" s="5">
        <v>-513008888</v>
      </c>
      <c r="E61" s="5">
        <v>-506721348</v>
      </c>
      <c r="F61" s="5">
        <v>-553703137</v>
      </c>
      <c r="G61" s="5">
        <v>-589000044</v>
      </c>
      <c r="I61" s="5">
        <v>-2425710502</v>
      </c>
      <c r="J61" s="5">
        <v>-2258428677</v>
      </c>
      <c r="K61" s="5">
        <v>-1684829023</v>
      </c>
      <c r="L61" s="5">
        <v>-2507976807</v>
      </c>
      <c r="M61" s="5">
        <v>-5477645747</v>
      </c>
      <c r="N61" s="5">
        <v>-1705760041</v>
      </c>
    </row>
    <row r="62" spans="2:16" ht="15.5" x14ac:dyDescent="0.35">
      <c r="C62" t="s">
        <v>84</v>
      </c>
      <c r="D62" s="5">
        <v>3673349207</v>
      </c>
      <c r="E62" s="5">
        <v>3893211789</v>
      </c>
      <c r="F62" s="5">
        <v>3892529937</v>
      </c>
      <c r="G62" s="5">
        <v>4475406667</v>
      </c>
      <c r="I62" s="5">
        <v>17193901224</v>
      </c>
      <c r="J62" s="5">
        <v>17553083174</v>
      </c>
      <c r="K62" s="5">
        <v>15105064731</v>
      </c>
      <c r="L62" s="5">
        <v>8232991078</v>
      </c>
      <c r="M62" s="5">
        <v>-2047296743</v>
      </c>
      <c r="N62" s="5">
        <v>5502901949</v>
      </c>
      <c r="O62" s="5">
        <v>7425471668</v>
      </c>
      <c r="P62" s="5">
        <v>1823448313</v>
      </c>
    </row>
    <row r="63" spans="2:16" ht="15.5" x14ac:dyDescent="0.35">
      <c r="C63" t="s">
        <v>29</v>
      </c>
      <c r="D63" s="5">
        <v>1503426983</v>
      </c>
      <c r="E63" s="5">
        <v>9229129573</v>
      </c>
      <c r="F63" s="5">
        <v>12476810622</v>
      </c>
      <c r="G63" s="5">
        <v>16216033295</v>
      </c>
      <c r="I63" s="5">
        <v>55457688905</v>
      </c>
      <c r="J63" s="5">
        <v>63221832434</v>
      </c>
      <c r="K63" s="5">
        <v>32999957523</v>
      </c>
      <c r="L63" s="5">
        <v>5061133476</v>
      </c>
      <c r="M63" s="5">
        <v>35899423408</v>
      </c>
      <c r="N63" s="5">
        <v>52718981308</v>
      </c>
      <c r="O63" s="5">
        <v>40327986795</v>
      </c>
      <c r="P63" s="5">
        <v>19930294686</v>
      </c>
    </row>
    <row r="64" spans="2:16" ht="15.5" x14ac:dyDescent="0.35">
      <c r="C64" t="s">
        <v>28</v>
      </c>
      <c r="D64" s="5">
        <v>40764138</v>
      </c>
      <c r="E64" s="5">
        <v>-1867587853</v>
      </c>
      <c r="F64" s="5">
        <v>-1335984721</v>
      </c>
      <c r="G64" s="5">
        <v>-3464345304</v>
      </c>
      <c r="I64" s="5">
        <v>-10457677260</v>
      </c>
      <c r="J64" s="5">
        <v>-12967521416</v>
      </c>
      <c r="K64" s="5">
        <v>-6263442790</v>
      </c>
      <c r="L64" s="5">
        <v>-1776206909</v>
      </c>
      <c r="M64" s="5">
        <v>-11714608241</v>
      </c>
      <c r="N64" s="5">
        <v>-12119637167</v>
      </c>
      <c r="O64" s="5">
        <v>-13688291775</v>
      </c>
      <c r="P64" s="5">
        <v>-4924914191</v>
      </c>
    </row>
    <row r="65" spans="2:16" ht="15.5" x14ac:dyDescent="0.35">
      <c r="C65" t="s">
        <v>85</v>
      </c>
      <c r="L65" s="5">
        <v>-7267546660</v>
      </c>
      <c r="M65" s="5">
        <v>-11965489140</v>
      </c>
      <c r="N65" s="5">
        <v>-12091337940</v>
      </c>
      <c r="O65" s="5">
        <v>-14848368649</v>
      </c>
      <c r="P65" s="5">
        <v>-5017535500</v>
      </c>
    </row>
    <row r="66" spans="2:16" ht="15.5" x14ac:dyDescent="0.35">
      <c r="C66" t="s">
        <v>87</v>
      </c>
      <c r="L66" s="5">
        <v>5491339751</v>
      </c>
      <c r="M66" s="5">
        <v>250880899</v>
      </c>
      <c r="N66" s="5">
        <v>-28299227</v>
      </c>
      <c r="O66" s="5">
        <v>1160076874</v>
      </c>
      <c r="P66" s="5">
        <v>92621309</v>
      </c>
    </row>
    <row r="67" spans="2:16" ht="15.5" x14ac:dyDescent="0.35">
      <c r="C67" t="s">
        <v>88</v>
      </c>
      <c r="D67" s="5">
        <v>40764138</v>
      </c>
      <c r="E67" s="5">
        <v>-1867587853</v>
      </c>
      <c r="F67" s="5">
        <v>-1335984721</v>
      </c>
      <c r="G67" s="5">
        <v>-3464345304</v>
      </c>
      <c r="I67" s="5">
        <v>-10457677260</v>
      </c>
      <c r="J67" s="5">
        <v>-12967521416</v>
      </c>
      <c r="K67" s="5">
        <v>-6263442790</v>
      </c>
      <c r="L67" s="5">
        <v>-1776206909</v>
      </c>
      <c r="M67" s="5">
        <v>-11714608241</v>
      </c>
      <c r="N67" s="5">
        <v>-12119637167</v>
      </c>
      <c r="O67" s="5">
        <v>-13688291775</v>
      </c>
      <c r="P67" s="5">
        <v>-4924914191</v>
      </c>
    </row>
    <row r="68" spans="2:16" ht="15.5" x14ac:dyDescent="0.35">
      <c r="C68" t="s">
        <v>89</v>
      </c>
      <c r="D68" s="5">
        <v>1544191121</v>
      </c>
      <c r="E68" s="5">
        <v>7361541720</v>
      </c>
      <c r="F68" s="5">
        <v>11140825901</v>
      </c>
      <c r="G68" s="5">
        <v>12751687991</v>
      </c>
      <c r="I68" s="5">
        <v>45000011645</v>
      </c>
      <c r="J68" s="5">
        <v>50254311018</v>
      </c>
      <c r="K68" s="5">
        <v>26736514733</v>
      </c>
      <c r="L68" s="5">
        <v>3284926567</v>
      </c>
      <c r="M68" s="5">
        <v>24184815167</v>
      </c>
      <c r="N68" s="5">
        <v>40599344141</v>
      </c>
      <c r="O68" s="5">
        <v>26639695020</v>
      </c>
      <c r="P68" s="5">
        <v>15005380495</v>
      </c>
    </row>
    <row r="69" spans="2:16" ht="15.5" x14ac:dyDescent="0.35">
      <c r="C69" t="s">
        <v>90</v>
      </c>
      <c r="D69" s="5">
        <v>-2129284564</v>
      </c>
      <c r="E69" s="5">
        <v>-3078056536</v>
      </c>
      <c r="F69" s="5">
        <v>3031798318</v>
      </c>
      <c r="G69" s="5">
        <v>1594252499</v>
      </c>
      <c r="I69" s="5">
        <v>7242809745</v>
      </c>
      <c r="J69" s="5">
        <v>-2944401090</v>
      </c>
      <c r="K69" s="5">
        <v>-2329581191</v>
      </c>
      <c r="L69" s="5">
        <v>1891160738</v>
      </c>
      <c r="M69" s="5">
        <v>1814678796</v>
      </c>
      <c r="N69" s="5">
        <v>1092893408</v>
      </c>
      <c r="O69" s="5">
        <v>-2736106372</v>
      </c>
      <c r="P69" s="5">
        <v>-9864000</v>
      </c>
    </row>
    <row r="70" spans="2:16" ht="15.5" x14ac:dyDescent="0.35">
      <c r="C70" t="s">
        <v>91</v>
      </c>
      <c r="D70" s="5">
        <v>-585093443</v>
      </c>
      <c r="E70" s="5">
        <v>4283485184</v>
      </c>
      <c r="F70" s="5">
        <v>14172624219</v>
      </c>
      <c r="G70" s="5">
        <v>14345940490</v>
      </c>
      <c r="I70" s="5">
        <v>52242821390</v>
      </c>
      <c r="J70" s="5">
        <v>47309909928</v>
      </c>
      <c r="K70" s="5">
        <v>24406933542</v>
      </c>
      <c r="L70" s="5">
        <v>5176087305</v>
      </c>
      <c r="M70" s="5">
        <v>25999493963</v>
      </c>
      <c r="N70" s="5">
        <v>41692237549</v>
      </c>
      <c r="O70" s="5">
        <v>23903588648</v>
      </c>
      <c r="P70" s="5">
        <v>14995516495</v>
      </c>
    </row>
    <row r="71" spans="2:16" ht="15.5" x14ac:dyDescent="0.35">
      <c r="C71" t="s">
        <v>92</v>
      </c>
      <c r="D71" s="5">
        <v>1544191121</v>
      </c>
      <c r="E71" s="5">
        <v>7361541720</v>
      </c>
      <c r="F71" s="5">
        <v>11140825901</v>
      </c>
      <c r="G71" s="5">
        <v>12751687981</v>
      </c>
      <c r="I71" s="5">
        <v>45000011645</v>
      </c>
      <c r="J71" s="5">
        <v>50254311018</v>
      </c>
      <c r="K71" s="5">
        <v>26736514733</v>
      </c>
      <c r="L71" s="5">
        <v>3284926567</v>
      </c>
      <c r="M71" s="5">
        <v>24184815167</v>
      </c>
      <c r="N71" s="5">
        <v>40599344141</v>
      </c>
      <c r="O71" s="5">
        <v>26639695020</v>
      </c>
      <c r="P71" s="5">
        <v>15005380495</v>
      </c>
    </row>
    <row r="72" spans="2:16" ht="15.5" x14ac:dyDescent="0.35">
      <c r="C72" t="s">
        <v>8</v>
      </c>
      <c r="D72" s="5">
        <v>-716617926</v>
      </c>
      <c r="E72" s="5">
        <v>4001604851</v>
      </c>
      <c r="F72" s="5">
        <v>12961912815</v>
      </c>
      <c r="G72" s="5">
        <v>12987830397</v>
      </c>
      <c r="I72" s="5">
        <v>47116844994</v>
      </c>
      <c r="J72" s="5">
        <v>41866724368</v>
      </c>
      <c r="K72" s="5">
        <v>20762447006</v>
      </c>
      <c r="L72" s="5">
        <v>2068644088</v>
      </c>
      <c r="M72" s="5">
        <v>11983857926</v>
      </c>
      <c r="N72" s="5">
        <v>21091377865</v>
      </c>
      <c r="O72" s="5">
        <v>15075247327</v>
      </c>
      <c r="P72" s="5">
        <v>14995516495</v>
      </c>
    </row>
    <row r="73" spans="2:16" ht="15.5" x14ac:dyDescent="0.35">
      <c r="C73" t="s">
        <v>94</v>
      </c>
      <c r="D73" s="5">
        <v>1544191121</v>
      </c>
      <c r="E73" s="5">
        <v>7361541720</v>
      </c>
      <c r="F73" s="5">
        <v>11140825901</v>
      </c>
      <c r="G73" s="5">
        <v>12751687981</v>
      </c>
      <c r="I73" s="5">
        <v>45000011645</v>
      </c>
      <c r="J73" s="5">
        <v>50254311018</v>
      </c>
      <c r="K73" s="5">
        <v>26736514733</v>
      </c>
      <c r="L73" s="5">
        <v>3284926567</v>
      </c>
      <c r="M73" s="5">
        <v>24184815167</v>
      </c>
      <c r="N73" s="5">
        <v>40599344141</v>
      </c>
      <c r="O73" s="5">
        <v>26639695020</v>
      </c>
      <c r="P73" s="5">
        <v>15005380495</v>
      </c>
    </row>
    <row r="74" spans="2:16" ht="15.5" x14ac:dyDescent="0.35">
      <c r="C74" t="s">
        <v>95</v>
      </c>
      <c r="D74" s="5">
        <v>-585093443</v>
      </c>
      <c r="E74" s="5">
        <v>4283485184</v>
      </c>
      <c r="F74" s="5">
        <v>14172624219</v>
      </c>
      <c r="G74" s="5">
        <v>14345940480</v>
      </c>
      <c r="I74" s="5">
        <v>52242821390</v>
      </c>
      <c r="J74" s="5">
        <v>47309909928</v>
      </c>
      <c r="K74" s="5">
        <v>24406933542</v>
      </c>
      <c r="L74" s="5">
        <v>5176087305</v>
      </c>
      <c r="M74" s="5">
        <v>25999493963</v>
      </c>
      <c r="N74" s="5">
        <v>41692237549</v>
      </c>
      <c r="O74" s="5">
        <v>23903588648</v>
      </c>
      <c r="P74" s="5">
        <v>14995516495</v>
      </c>
    </row>
    <row r="75" spans="2:16" ht="15.5" x14ac:dyDescent="0.35">
      <c r="C75" t="s">
        <v>96</v>
      </c>
      <c r="D75" s="5">
        <v>-585093443</v>
      </c>
      <c r="E75" s="5">
        <v>4283485184</v>
      </c>
      <c r="F75" s="5">
        <v>14172624219</v>
      </c>
      <c r="G75" s="5">
        <v>14345940480</v>
      </c>
      <c r="I75" s="5">
        <v>52242821390</v>
      </c>
      <c r="J75" s="5">
        <v>47309909928</v>
      </c>
      <c r="K75" s="5">
        <v>24406933542</v>
      </c>
      <c r="L75" s="5">
        <v>5176087305</v>
      </c>
      <c r="M75" s="5">
        <v>25999493963</v>
      </c>
      <c r="N75" s="5">
        <v>41692237549</v>
      </c>
      <c r="O75" s="5">
        <v>23903588648</v>
      </c>
      <c r="P75" s="5">
        <v>14995516495</v>
      </c>
    </row>
    <row r="77" spans="2:16" ht="15.5" x14ac:dyDescent="0.35">
      <c r="B77" t="s">
        <v>97</v>
      </c>
      <c r="C77" t="s">
        <v>98</v>
      </c>
    </row>
    <row r="78" spans="2:16" ht="15.5" x14ac:dyDescent="0.35">
      <c r="C78" t="s">
        <v>99</v>
      </c>
    </row>
    <row r="79" spans="2:16" ht="15.5" x14ac:dyDescent="0.35">
      <c r="C79" t="s">
        <v>20</v>
      </c>
      <c r="D79" s="5">
        <v>260409552023</v>
      </c>
      <c r="E79" s="5">
        <v>325897160026</v>
      </c>
      <c r="F79" s="5">
        <v>350826306549</v>
      </c>
      <c r="G79" s="5">
        <v>332039639235</v>
      </c>
      <c r="I79" s="5">
        <v>350826306549</v>
      </c>
      <c r="J79" s="5">
        <v>238703299039</v>
      </c>
      <c r="K79" s="5">
        <v>246804856409</v>
      </c>
      <c r="L79" s="5">
        <v>395613351222</v>
      </c>
      <c r="M79" s="5">
        <v>87936367735</v>
      </c>
      <c r="N79" s="5">
        <v>118114167317</v>
      </c>
      <c r="O79" s="5">
        <v>142319323039</v>
      </c>
      <c r="P79" s="5">
        <v>53426657228</v>
      </c>
    </row>
    <row r="80" spans="2:16" ht="15.5" x14ac:dyDescent="0.35">
      <c r="C80" t="s">
        <v>100</v>
      </c>
      <c r="D80" s="5">
        <v>86511297490</v>
      </c>
      <c r="E80" s="5">
        <v>60116204110</v>
      </c>
      <c r="F80" s="5">
        <v>69314212612</v>
      </c>
      <c r="G80" s="5">
        <v>102208749479</v>
      </c>
      <c r="I80" s="5">
        <v>69314212612</v>
      </c>
      <c r="J80" s="5">
        <v>99165779023</v>
      </c>
      <c r="K80" s="5">
        <v>62628180415</v>
      </c>
      <c r="L80" s="5">
        <v>39055220027</v>
      </c>
      <c r="M80" s="5">
        <v>22368338716</v>
      </c>
      <c r="N80" s="5">
        <v>45009238942</v>
      </c>
      <c r="O80" s="5">
        <v>39048427533</v>
      </c>
      <c r="P80" s="5">
        <v>606403641</v>
      </c>
    </row>
    <row r="81" spans="3:16" ht="15.5" x14ac:dyDescent="0.35">
      <c r="C81" t="s">
        <v>250</v>
      </c>
      <c r="D81" s="5">
        <v>116124325959</v>
      </c>
      <c r="E81" s="5">
        <v>67563159789</v>
      </c>
      <c r="F81" s="5">
        <v>92631591596</v>
      </c>
      <c r="G81" s="5">
        <v>151122702351</v>
      </c>
      <c r="I81" s="5">
        <v>92631591596</v>
      </c>
      <c r="J81" s="5">
        <v>101330769126</v>
      </c>
      <c r="K81" s="5">
        <v>92721005946</v>
      </c>
      <c r="L81" s="5">
        <v>53051976376</v>
      </c>
      <c r="M81" s="5">
        <v>57778124517</v>
      </c>
      <c r="N81" s="5">
        <v>126575164883</v>
      </c>
      <c r="O81" s="5">
        <v>80646357565</v>
      </c>
      <c r="P81" s="5">
        <v>10734341472</v>
      </c>
    </row>
    <row r="82" spans="3:16" ht="15.5" x14ac:dyDescent="0.35">
      <c r="C82" t="s">
        <v>251</v>
      </c>
      <c r="D82" s="5">
        <v>86511297490</v>
      </c>
      <c r="E82" s="5">
        <v>60116204110</v>
      </c>
      <c r="F82" s="5">
        <v>69314212612</v>
      </c>
      <c r="G82" s="5">
        <v>102208749479</v>
      </c>
      <c r="I82" s="5">
        <v>69314212612</v>
      </c>
      <c r="J82" s="5">
        <v>99165779023</v>
      </c>
      <c r="K82" s="5">
        <v>62628180415</v>
      </c>
      <c r="L82" s="5">
        <v>39055220027</v>
      </c>
      <c r="M82" s="5">
        <v>22368338716</v>
      </c>
      <c r="N82" s="5">
        <v>45009238942</v>
      </c>
      <c r="O82" s="5">
        <v>39048427533</v>
      </c>
      <c r="P82" s="5">
        <v>606403641</v>
      </c>
    </row>
    <row r="83" spans="3:16" ht="15.5" x14ac:dyDescent="0.35">
      <c r="C83" t="s">
        <v>102</v>
      </c>
      <c r="D83" s="5">
        <v>1601155384</v>
      </c>
      <c r="E83" s="5">
        <v>334197029</v>
      </c>
      <c r="F83" s="5">
        <v>3518807316</v>
      </c>
      <c r="G83" s="5">
        <v>6462186498</v>
      </c>
      <c r="I83" s="5">
        <v>3518807316</v>
      </c>
      <c r="J83" s="5">
        <v>8096369774</v>
      </c>
      <c r="K83" s="5">
        <v>11817214888</v>
      </c>
      <c r="L83" s="5">
        <v>12773151307</v>
      </c>
      <c r="M83" s="5">
        <v>107167040</v>
      </c>
      <c r="N83" s="5">
        <v>61384440</v>
      </c>
      <c r="O83" s="5">
        <v>670200266</v>
      </c>
      <c r="P83" s="5">
        <v>6850355</v>
      </c>
    </row>
    <row r="84" spans="3:16" ht="15.5" x14ac:dyDescent="0.35">
      <c r="C84" t="s">
        <v>249</v>
      </c>
      <c r="D84" s="5">
        <v>284105257</v>
      </c>
      <c r="E84" s="5">
        <v>841405867</v>
      </c>
      <c r="F84" s="5">
        <v>1315962237</v>
      </c>
      <c r="G84" s="5">
        <v>66955585</v>
      </c>
      <c r="I84" s="5">
        <v>1315962237</v>
      </c>
      <c r="J84" s="5">
        <v>1514701</v>
      </c>
      <c r="K84" s="5">
        <v>186017307</v>
      </c>
      <c r="L84" s="5">
        <v>64078266</v>
      </c>
      <c r="M84" s="5">
        <v>227879057182</v>
      </c>
      <c r="N84" s="5">
        <v>6379160811</v>
      </c>
      <c r="O84" s="5">
        <v>3455052809</v>
      </c>
      <c r="P84" s="5">
        <v>11775075650</v>
      </c>
    </row>
    <row r="85" spans="3:16" ht="15.5" x14ac:dyDescent="0.35">
      <c r="C85" t="s">
        <v>252</v>
      </c>
      <c r="D85" s="5">
        <v>1601155384</v>
      </c>
      <c r="E85" s="5">
        <v>334197029</v>
      </c>
      <c r="F85" s="5">
        <v>3518807316</v>
      </c>
      <c r="G85" s="5">
        <v>6462186498</v>
      </c>
      <c r="I85" s="5">
        <v>3518807316</v>
      </c>
      <c r="J85" s="5">
        <v>8096369774</v>
      </c>
      <c r="K85" s="5">
        <v>11817214888</v>
      </c>
      <c r="L85" s="5">
        <v>12773151307</v>
      </c>
      <c r="M85" s="5">
        <v>107167040</v>
      </c>
      <c r="N85" s="5">
        <v>61384440</v>
      </c>
      <c r="O85" s="5">
        <v>670200266</v>
      </c>
      <c r="P85" s="5">
        <v>6850355</v>
      </c>
    </row>
    <row r="86" spans="3:16" ht="15.5" x14ac:dyDescent="0.35">
      <c r="C86" t="s">
        <v>103</v>
      </c>
      <c r="D86" s="5">
        <v>148254671848</v>
      </c>
      <c r="E86" s="5">
        <v>68108830330</v>
      </c>
      <c r="F86" s="5">
        <v>75290672061</v>
      </c>
      <c r="G86" s="5">
        <v>80620126719</v>
      </c>
      <c r="I86" s="5">
        <v>75290672061</v>
      </c>
      <c r="J86" s="5">
        <v>66692107174</v>
      </c>
      <c r="K86" s="5">
        <v>58553942954</v>
      </c>
      <c r="L86" s="5">
        <v>37134464158</v>
      </c>
      <c r="M86" s="5">
        <v>2174377089</v>
      </c>
    </row>
    <row r="87" spans="3:16" ht="15.5" x14ac:dyDescent="0.35">
      <c r="C87" t="s">
        <v>650</v>
      </c>
    </row>
    <row r="88" spans="3:16" ht="15.5" x14ac:dyDescent="0.35">
      <c r="C88" t="s">
        <v>83</v>
      </c>
      <c r="D88" s="5">
        <v>-154081190738</v>
      </c>
      <c r="E88" s="5">
        <v>-149977457329</v>
      </c>
      <c r="F88" s="5">
        <v>-143926457253</v>
      </c>
      <c r="G88" s="5">
        <v>-145876945170</v>
      </c>
      <c r="I88" s="5">
        <v>-143926457253</v>
      </c>
      <c r="J88" s="5">
        <v>-149755361618</v>
      </c>
      <c r="K88" s="5">
        <v>-146367500468</v>
      </c>
      <c r="L88" s="5">
        <v>-144030773922</v>
      </c>
      <c r="M88" s="5">
        <v>-144030773922</v>
      </c>
    </row>
    <row r="89" spans="3:16" ht="15.5" x14ac:dyDescent="0.35">
      <c r="C89" t="s">
        <v>104</v>
      </c>
      <c r="D89" s="5">
        <v>582287816023</v>
      </c>
      <c r="E89" s="5">
        <v>548121828184</v>
      </c>
      <c r="F89" s="5">
        <v>573441748469</v>
      </c>
      <c r="G89" s="5">
        <v>619878528797</v>
      </c>
      <c r="I89" s="5">
        <v>573441748469</v>
      </c>
      <c r="J89" s="5">
        <v>550235458251</v>
      </c>
      <c r="K89" s="5">
        <v>526444035821</v>
      </c>
      <c r="L89" s="5">
        <v>490484426561</v>
      </c>
      <c r="M89" s="5">
        <v>123578656465</v>
      </c>
      <c r="N89" s="5">
        <v>171487109080</v>
      </c>
      <c r="O89" s="5">
        <v>202556587669</v>
      </c>
      <c r="P89" s="5">
        <v>63324388565</v>
      </c>
    </row>
    <row r="90" spans="3:16" ht="15.5" x14ac:dyDescent="0.35">
      <c r="C90" t="s">
        <v>105</v>
      </c>
    </row>
    <row r="91" spans="3:16" ht="15.5" x14ac:dyDescent="0.35">
      <c r="C91" t="s">
        <v>109</v>
      </c>
      <c r="D91" s="5">
        <v>27156924538</v>
      </c>
      <c r="E91" s="5">
        <v>26646183805</v>
      </c>
      <c r="F91" s="5">
        <v>27288405930</v>
      </c>
      <c r="G91" s="5">
        <v>25757643652</v>
      </c>
      <c r="I91" s="5">
        <v>27288405930</v>
      </c>
      <c r="J91" s="5">
        <v>20512031108</v>
      </c>
      <c r="K91" s="5">
        <v>14336922377</v>
      </c>
      <c r="L91" s="5">
        <v>6816683440</v>
      </c>
      <c r="M91" s="5">
        <v>1858747998</v>
      </c>
      <c r="N91" s="5">
        <v>2119699582</v>
      </c>
      <c r="O91" s="5">
        <v>2647761245</v>
      </c>
      <c r="P91" s="5">
        <v>188117576</v>
      </c>
    </row>
    <row r="92" spans="3:16" ht="15.5" x14ac:dyDescent="0.35">
      <c r="C92" t="s">
        <v>107</v>
      </c>
      <c r="D92" s="5">
        <v>180817149576</v>
      </c>
      <c r="E92" s="5">
        <v>183615426160</v>
      </c>
      <c r="F92" s="5">
        <v>184491522964</v>
      </c>
      <c r="G92" s="5">
        <v>186489073428</v>
      </c>
      <c r="I92" s="5">
        <v>184491522964</v>
      </c>
      <c r="J92" s="5">
        <v>178461398750</v>
      </c>
      <c r="K92" s="5">
        <v>170145594977</v>
      </c>
      <c r="L92" s="5">
        <v>167473373342</v>
      </c>
      <c r="M92" s="5">
        <v>147813269262</v>
      </c>
      <c r="N92" s="5">
        <v>30945219292</v>
      </c>
      <c r="O92" s="5">
        <v>26612585715</v>
      </c>
      <c r="P92" s="5">
        <v>8862617283</v>
      </c>
    </row>
    <row r="93" spans="3:16" ht="15.5" x14ac:dyDescent="0.35">
      <c r="C93" t="s">
        <v>108</v>
      </c>
      <c r="D93" s="5">
        <v>37867710198</v>
      </c>
      <c r="E93" s="5">
        <v>39245437444</v>
      </c>
      <c r="F93" s="5">
        <v>40258135748</v>
      </c>
      <c r="G93" s="5">
        <v>41285816015</v>
      </c>
      <c r="I93" s="5">
        <v>40258135748</v>
      </c>
      <c r="J93" s="5">
        <v>45107574038</v>
      </c>
      <c r="K93" s="5">
        <v>48548651120</v>
      </c>
      <c r="L93" s="5">
        <v>49736192507</v>
      </c>
      <c r="M93" s="5">
        <v>42393565170</v>
      </c>
      <c r="N93" s="5">
        <v>41107322972</v>
      </c>
      <c r="O93" s="5">
        <v>44801003015</v>
      </c>
      <c r="P93" s="5">
        <v>5849687</v>
      </c>
    </row>
    <row r="94" spans="3:16" ht="15.5" x14ac:dyDescent="0.35">
      <c r="C94" t="s">
        <v>396</v>
      </c>
      <c r="D94" s="5">
        <v>32649457327</v>
      </c>
      <c r="E94" s="5">
        <v>32649457327</v>
      </c>
      <c r="F94" s="5">
        <v>32649457327</v>
      </c>
      <c r="G94" s="5">
        <v>32649457327</v>
      </c>
      <c r="I94" s="5">
        <v>32649457327</v>
      </c>
      <c r="J94" s="5">
        <v>32649457327</v>
      </c>
      <c r="K94" s="5">
        <v>32649457327</v>
      </c>
      <c r="L94" s="5">
        <v>32649457327</v>
      </c>
      <c r="M94" s="5">
        <v>32649457327</v>
      </c>
      <c r="N94" s="5">
        <v>32649457327</v>
      </c>
      <c r="O94" s="5">
        <v>32649457327</v>
      </c>
    </row>
    <row r="95" spans="3:16" ht="15.5" x14ac:dyDescent="0.35">
      <c r="C95" t="s">
        <v>110</v>
      </c>
      <c r="D95" s="5">
        <v>356645862213</v>
      </c>
      <c r="E95" s="5">
        <v>365078592747</v>
      </c>
      <c r="F95" s="5">
        <v>362188241732</v>
      </c>
      <c r="G95" s="5">
        <v>370000010244</v>
      </c>
      <c r="I95" s="5">
        <v>362188241732</v>
      </c>
      <c r="J95" s="5">
        <v>357898058059</v>
      </c>
      <c r="K95" s="5">
        <v>320143932253</v>
      </c>
      <c r="L95" s="5">
        <v>299174953376</v>
      </c>
      <c r="M95" s="5">
        <v>265105431703</v>
      </c>
      <c r="N95" s="5">
        <v>241753153338</v>
      </c>
      <c r="O95" s="5">
        <v>127024499990</v>
      </c>
      <c r="P95" s="5">
        <v>13723495183</v>
      </c>
    </row>
    <row r="96" spans="3:16" ht="15.5" x14ac:dyDescent="0.35">
      <c r="C96" t="s">
        <v>111</v>
      </c>
      <c r="D96" s="5">
        <v>938933678236</v>
      </c>
      <c r="E96" s="5">
        <v>913200420931</v>
      </c>
      <c r="F96" s="5">
        <v>935629990201</v>
      </c>
      <c r="G96" s="5">
        <v>989878539041</v>
      </c>
      <c r="I96" s="5">
        <v>935629990201</v>
      </c>
      <c r="J96" s="5">
        <v>908133516310</v>
      </c>
      <c r="K96" s="5">
        <v>846587968074</v>
      </c>
      <c r="L96" s="5">
        <v>789659379937</v>
      </c>
      <c r="M96" s="5">
        <v>388684088168</v>
      </c>
      <c r="N96" s="5">
        <v>413240262418</v>
      </c>
      <c r="O96" s="5">
        <v>329581087659</v>
      </c>
      <c r="P96" s="5">
        <v>77047883748</v>
      </c>
    </row>
    <row r="97" spans="3:16" ht="15.5" x14ac:dyDescent="0.35">
      <c r="C97" t="s">
        <v>112</v>
      </c>
    </row>
    <row r="98" spans="3:16" ht="15.5" x14ac:dyDescent="0.35">
      <c r="C98" t="s">
        <v>113</v>
      </c>
    </row>
    <row r="99" spans="3:16" ht="15.5" x14ac:dyDescent="0.35">
      <c r="C99" t="s">
        <v>114</v>
      </c>
      <c r="D99" s="5">
        <v>142217165575</v>
      </c>
      <c r="E99" s="5">
        <v>97706978805</v>
      </c>
      <c r="F99" s="5">
        <v>119839702495</v>
      </c>
      <c r="G99" s="5">
        <v>187206731466</v>
      </c>
      <c r="I99" s="5">
        <v>119839702495</v>
      </c>
      <c r="J99" s="5">
        <v>138903506264</v>
      </c>
      <c r="K99" s="5">
        <v>125194106939</v>
      </c>
      <c r="L99" s="5">
        <v>70293841487</v>
      </c>
      <c r="M99" s="5">
        <v>308145042290</v>
      </c>
      <c r="N99" s="5">
        <v>154379542306</v>
      </c>
      <c r="O99" s="5">
        <v>92695700497</v>
      </c>
      <c r="P99" s="5">
        <v>27934960801</v>
      </c>
    </row>
    <row r="100" spans="3:16" ht="15.5" x14ac:dyDescent="0.35">
      <c r="C100" t="s">
        <v>785</v>
      </c>
      <c r="J100" s="5">
        <v>5000000000</v>
      </c>
    </row>
    <row r="101" spans="3:16" ht="15.5" x14ac:dyDescent="0.35">
      <c r="C101" t="s">
        <v>115</v>
      </c>
    </row>
    <row r="102" spans="3:16" ht="15.5" x14ac:dyDescent="0.35">
      <c r="C102" t="s">
        <v>253</v>
      </c>
      <c r="D102" s="5">
        <v>2408208349</v>
      </c>
      <c r="E102" s="5">
        <v>1076961330</v>
      </c>
      <c r="F102" s="5">
        <v>777678784</v>
      </c>
      <c r="G102" s="5">
        <v>2174342652</v>
      </c>
      <c r="I102" s="5">
        <v>777678784</v>
      </c>
      <c r="J102" s="5">
        <v>475982560</v>
      </c>
      <c r="K102" s="5">
        <v>396851607</v>
      </c>
      <c r="L102" s="5">
        <v>1056414895</v>
      </c>
      <c r="P102" s="5">
        <v>737659967</v>
      </c>
    </row>
    <row r="103" spans="3:16" ht="15.5" x14ac:dyDescent="0.35">
      <c r="C103" t="s">
        <v>118</v>
      </c>
    </row>
    <row r="104" spans="3:16" ht="15.5" x14ac:dyDescent="0.35">
      <c r="C104" t="s">
        <v>254</v>
      </c>
      <c r="D104" s="5">
        <v>116408431216</v>
      </c>
      <c r="E104" s="5">
        <v>68404565656</v>
      </c>
      <c r="F104" s="5">
        <v>93947553833</v>
      </c>
      <c r="G104" s="5">
        <v>151189657936</v>
      </c>
      <c r="I104" s="5">
        <v>93947553833</v>
      </c>
      <c r="J104" s="5">
        <v>101332283827</v>
      </c>
      <c r="K104" s="5">
        <v>92907023253</v>
      </c>
      <c r="L104" s="5">
        <v>53116054642</v>
      </c>
      <c r="M104" s="5">
        <v>285657181699</v>
      </c>
      <c r="N104" s="5">
        <v>132954325694</v>
      </c>
      <c r="O104" s="5">
        <v>84101410374</v>
      </c>
      <c r="P104" s="5">
        <v>22509417122</v>
      </c>
    </row>
    <row r="105" spans="3:16" ht="15.5" x14ac:dyDescent="0.35">
      <c r="C105" t="s">
        <v>116</v>
      </c>
      <c r="D105" s="5">
        <v>12979263572</v>
      </c>
      <c r="E105" s="5">
        <v>13631099366</v>
      </c>
      <c r="F105" s="5">
        <v>15980911637</v>
      </c>
      <c r="G105" s="5">
        <v>20413015498</v>
      </c>
      <c r="I105" s="5">
        <v>15980911637</v>
      </c>
      <c r="J105" s="5">
        <v>15478784662</v>
      </c>
      <c r="K105" s="5">
        <v>9067988868</v>
      </c>
      <c r="L105" s="5">
        <v>8064676828</v>
      </c>
      <c r="M105" s="5">
        <v>7931314911</v>
      </c>
      <c r="N105" s="5">
        <v>6958521776</v>
      </c>
      <c r="O105" s="5">
        <v>1789632750</v>
      </c>
      <c r="P105" s="5">
        <v>776629783</v>
      </c>
    </row>
    <row r="106" spans="3:16" ht="15.5" x14ac:dyDescent="0.35">
      <c r="C106" t="s">
        <v>117</v>
      </c>
      <c r="D106" s="5">
        <v>3549191644</v>
      </c>
      <c r="E106" s="5">
        <v>7528883288</v>
      </c>
      <c r="F106" s="5">
        <v>6790606664</v>
      </c>
      <c r="G106" s="5">
        <v>8914914688</v>
      </c>
      <c r="I106" s="5">
        <v>6790606664</v>
      </c>
      <c r="J106" s="5">
        <v>13559888962</v>
      </c>
      <c r="K106" s="5">
        <v>11377030385</v>
      </c>
      <c r="L106" s="5">
        <v>3193002002</v>
      </c>
      <c r="M106" s="5">
        <v>2556819853</v>
      </c>
      <c r="N106" s="5">
        <v>4633340375</v>
      </c>
      <c r="O106" s="5">
        <v>6804657373</v>
      </c>
      <c r="P106" s="5">
        <v>2665343157</v>
      </c>
    </row>
    <row r="107" spans="3:16" ht="15.5" x14ac:dyDescent="0.35">
      <c r="C107" t="s">
        <v>122</v>
      </c>
      <c r="D107" s="5">
        <v>27250090672</v>
      </c>
      <c r="E107" s="5">
        <v>28464936155</v>
      </c>
      <c r="F107" s="5">
        <v>30039201623</v>
      </c>
      <c r="G107" s="5">
        <v>29923345021</v>
      </c>
      <c r="I107" s="5">
        <v>30039201623</v>
      </c>
      <c r="J107" s="5">
        <v>19005189940</v>
      </c>
      <c r="K107" s="5">
        <v>16528950957</v>
      </c>
      <c r="L107" s="5">
        <v>14227561815</v>
      </c>
      <c r="M107" s="5">
        <v>18936858059</v>
      </c>
      <c r="N107" s="5">
        <v>16571466738</v>
      </c>
      <c r="O107" s="5">
        <v>10597873822</v>
      </c>
      <c r="P107" s="5">
        <v>1986851000</v>
      </c>
    </row>
    <row r="108" spans="3:16" ht="15.5" x14ac:dyDescent="0.35">
      <c r="C108" t="s">
        <v>123</v>
      </c>
      <c r="D108" s="5">
        <v>27250090672</v>
      </c>
      <c r="E108" s="5">
        <v>28464936155</v>
      </c>
      <c r="F108" s="5">
        <v>30039201623</v>
      </c>
      <c r="G108" s="5">
        <v>29923345021</v>
      </c>
      <c r="I108" s="5">
        <v>30039201623</v>
      </c>
      <c r="J108" s="5">
        <v>19005189940</v>
      </c>
      <c r="K108" s="5">
        <v>16528950957</v>
      </c>
      <c r="L108" s="5">
        <v>14227561815</v>
      </c>
      <c r="M108" s="5">
        <v>18936858059</v>
      </c>
      <c r="N108" s="5">
        <v>16571466738</v>
      </c>
      <c r="O108" s="5">
        <v>10597873822</v>
      </c>
      <c r="P108" s="5">
        <v>1986851000</v>
      </c>
    </row>
    <row r="109" spans="3:16" ht="15.5" x14ac:dyDescent="0.35">
      <c r="C109" t="s">
        <v>357</v>
      </c>
      <c r="O109" s="5">
        <v>6828840</v>
      </c>
    </row>
    <row r="110" spans="3:16" ht="15.5" x14ac:dyDescent="0.35">
      <c r="C110" t="s">
        <v>126</v>
      </c>
      <c r="D110" s="5">
        <v>169467256247</v>
      </c>
      <c r="E110" s="5">
        <v>126171914960</v>
      </c>
      <c r="F110" s="5">
        <v>149878904118</v>
      </c>
      <c r="G110" s="5">
        <v>217130076487</v>
      </c>
      <c r="I110" s="5">
        <v>149878904118</v>
      </c>
      <c r="J110" s="5">
        <v>157908696204</v>
      </c>
      <c r="K110" s="5">
        <v>141723057896</v>
      </c>
      <c r="L110" s="5">
        <v>84521403302</v>
      </c>
      <c r="M110" s="5">
        <v>327081900349</v>
      </c>
      <c r="N110" s="5">
        <v>170951009044</v>
      </c>
      <c r="O110" s="5">
        <v>103293574319</v>
      </c>
      <c r="P110" s="5">
        <v>29921811801</v>
      </c>
    </row>
    <row r="111" spans="3:16" ht="15.5" x14ac:dyDescent="0.35">
      <c r="C111" t="s">
        <v>127</v>
      </c>
    </row>
    <row r="112" spans="3:16" ht="15.5" x14ac:dyDescent="0.35">
      <c r="C112" t="s">
        <v>128</v>
      </c>
      <c r="D112" s="5">
        <v>203941676480</v>
      </c>
      <c r="E112" s="5">
        <v>203941676480</v>
      </c>
      <c r="F112" s="5">
        <v>203941676480</v>
      </c>
      <c r="G112" s="5">
        <v>203941676480</v>
      </c>
      <c r="I112" s="5">
        <v>203941676480</v>
      </c>
      <c r="J112" s="5">
        <v>203941676480</v>
      </c>
      <c r="K112" s="5">
        <v>203941676480</v>
      </c>
      <c r="L112" s="5">
        <v>203941676480</v>
      </c>
      <c r="M112" s="5">
        <v>163153340480</v>
      </c>
      <c r="N112" s="5">
        <v>109144000000</v>
      </c>
      <c r="O112" s="5">
        <v>109144000000</v>
      </c>
      <c r="P112" s="5">
        <v>15618000000</v>
      </c>
    </row>
    <row r="113" spans="2:16" ht="15.5" x14ac:dyDescent="0.35">
      <c r="C113" t="s">
        <v>129</v>
      </c>
      <c r="D113" s="5">
        <v>597571364513</v>
      </c>
      <c r="E113" s="5">
        <v>597571364513</v>
      </c>
      <c r="F113" s="5">
        <v>597571364513</v>
      </c>
      <c r="G113" s="5">
        <v>597571364513</v>
      </c>
      <c r="I113" s="5">
        <v>597571364513</v>
      </c>
      <c r="J113" s="5">
        <v>597571364513</v>
      </c>
      <c r="K113" s="5">
        <v>597571364513</v>
      </c>
      <c r="L113" s="5">
        <v>597571364513</v>
      </c>
    </row>
    <row r="114" spans="2:16" ht="15.5" x14ac:dyDescent="0.35">
      <c r="C114" t="s">
        <v>130</v>
      </c>
      <c r="D114" s="5">
        <v>106930787853</v>
      </c>
      <c r="E114" s="5">
        <v>118241112909</v>
      </c>
      <c r="F114" s="5">
        <v>111194573278</v>
      </c>
      <c r="G114" s="5">
        <v>100183149054</v>
      </c>
      <c r="I114" s="5">
        <v>111194573278</v>
      </c>
      <c r="J114" s="5">
        <v>82652988047</v>
      </c>
      <c r="K114" s="5">
        <v>37398402529</v>
      </c>
      <c r="L114" s="5">
        <v>14625045422</v>
      </c>
      <c r="M114" s="5">
        <v>12556401336</v>
      </c>
      <c r="N114" s="5">
        <v>54572543406</v>
      </c>
      <c r="O114" s="5">
        <v>46583319274</v>
      </c>
      <c r="P114" s="5">
        <v>31508071947</v>
      </c>
    </row>
    <row r="115" spans="2:16" ht="15.5" x14ac:dyDescent="0.35">
      <c r="C115" t="s">
        <v>258</v>
      </c>
      <c r="D115" s="5">
        <v>100430787853</v>
      </c>
      <c r="E115" s="5">
        <v>112241112909</v>
      </c>
      <c r="F115" s="5">
        <v>105194573278</v>
      </c>
      <c r="G115" s="5">
        <v>94183149054</v>
      </c>
      <c r="I115" s="5">
        <v>105194573278</v>
      </c>
      <c r="J115" s="5">
        <v>77152988047</v>
      </c>
      <c r="K115" s="5">
        <v>36898402529</v>
      </c>
      <c r="L115" s="5">
        <v>14125045422</v>
      </c>
      <c r="M115" s="5">
        <v>12056401336</v>
      </c>
    </row>
    <row r="116" spans="2:16" ht="15.5" x14ac:dyDescent="0.35">
      <c r="C116" t="s">
        <v>257</v>
      </c>
      <c r="D116" s="5">
        <v>6500000000</v>
      </c>
      <c r="E116" s="5">
        <v>6000000000</v>
      </c>
      <c r="F116" s="5">
        <v>6000000000</v>
      </c>
      <c r="G116" s="5">
        <v>6000000000</v>
      </c>
      <c r="I116" s="5">
        <v>6000000000</v>
      </c>
      <c r="J116" s="5">
        <v>5500000000</v>
      </c>
      <c r="K116" s="5">
        <v>500000000</v>
      </c>
      <c r="L116" s="5">
        <v>500000000</v>
      </c>
      <c r="M116" s="5">
        <v>500000000</v>
      </c>
    </row>
    <row r="117" spans="2:16" ht="15.5" x14ac:dyDescent="0.35">
      <c r="C117" t="s">
        <v>259</v>
      </c>
      <c r="D117" s="5">
        <v>106930787853</v>
      </c>
      <c r="E117" s="5">
        <v>118241112909</v>
      </c>
      <c r="F117" s="5">
        <v>111194573278</v>
      </c>
      <c r="G117" s="5">
        <v>100183149054</v>
      </c>
      <c r="I117" s="5">
        <v>111194573278</v>
      </c>
      <c r="J117" s="5">
        <v>82652988047</v>
      </c>
      <c r="K117" s="5">
        <v>37398402529</v>
      </c>
      <c r="L117" s="5">
        <v>14625045422</v>
      </c>
      <c r="M117" s="5">
        <v>12556401336</v>
      </c>
      <c r="N117" s="5">
        <v>54572543406</v>
      </c>
      <c r="O117" s="5">
        <v>46583319274</v>
      </c>
      <c r="P117" s="5">
        <v>31508071947</v>
      </c>
    </row>
    <row r="118" spans="2:16" ht="15.5" x14ac:dyDescent="0.35">
      <c r="C118" t="s">
        <v>131</v>
      </c>
      <c r="D118" s="5">
        <v>15103783881</v>
      </c>
      <c r="E118" s="5">
        <v>17251809398</v>
      </c>
      <c r="F118" s="5">
        <v>16969929065</v>
      </c>
      <c r="G118" s="5">
        <v>16929217677</v>
      </c>
      <c r="I118" s="5">
        <v>16969929065</v>
      </c>
      <c r="J118" s="5">
        <v>15814152684</v>
      </c>
      <c r="K118" s="5">
        <v>12320967124</v>
      </c>
      <c r="L118" s="5">
        <v>33030664142</v>
      </c>
      <c r="M118" s="5">
        <v>29923219925</v>
      </c>
      <c r="N118" s="5">
        <v>78572709968</v>
      </c>
      <c r="O118" s="5">
        <v>70560194066</v>
      </c>
    </row>
    <row r="119" spans="2:16" ht="15.5" x14ac:dyDescent="0.35">
      <c r="C119" t="s">
        <v>10</v>
      </c>
      <c r="D119" s="5">
        <v>769466421989</v>
      </c>
      <c r="E119" s="5">
        <v>787028505971</v>
      </c>
      <c r="F119" s="5">
        <v>785751086083</v>
      </c>
      <c r="G119" s="5">
        <v>772748462554</v>
      </c>
      <c r="I119" s="5">
        <v>785751086083</v>
      </c>
      <c r="J119" s="5">
        <v>750224820106</v>
      </c>
      <c r="K119" s="5">
        <v>704864910178</v>
      </c>
      <c r="L119" s="5">
        <v>705137976635</v>
      </c>
      <c r="M119" s="5">
        <v>61602187819</v>
      </c>
      <c r="N119" s="5">
        <v>242289253374</v>
      </c>
      <c r="O119" s="5">
        <v>226287513340</v>
      </c>
      <c r="P119" s="5">
        <v>47126071947</v>
      </c>
    </row>
    <row r="120" spans="2:16" ht="15.5" x14ac:dyDescent="0.35">
      <c r="C120" t="s">
        <v>132</v>
      </c>
      <c r="D120" s="5">
        <v>938933678236</v>
      </c>
      <c r="E120" s="5">
        <v>913200420931</v>
      </c>
      <c r="F120" s="5">
        <v>935629990201</v>
      </c>
      <c r="G120" s="5">
        <v>989878539041</v>
      </c>
      <c r="I120" s="5">
        <v>935629990201</v>
      </c>
      <c r="J120" s="5">
        <v>908133516310</v>
      </c>
      <c r="K120" s="5">
        <v>846587968074</v>
      </c>
      <c r="L120" s="5">
        <v>789659379937</v>
      </c>
      <c r="M120" s="5">
        <v>388684088168</v>
      </c>
      <c r="N120" s="5">
        <v>413240262418</v>
      </c>
      <c r="O120" s="5">
        <v>329581087659</v>
      </c>
      <c r="P120" s="5">
        <v>77047883748</v>
      </c>
    </row>
    <row r="121" spans="2:16" ht="15.5" x14ac:dyDescent="0.35">
      <c r="C121" t="s">
        <v>133</v>
      </c>
      <c r="D121" s="5">
        <v>12746354780</v>
      </c>
      <c r="E121" s="5">
        <v>12746354780</v>
      </c>
      <c r="F121" s="5">
        <v>12746354780</v>
      </c>
      <c r="G121" s="5">
        <v>12746354780</v>
      </c>
      <c r="I121" s="5">
        <v>12746354780</v>
      </c>
      <c r="J121" s="5">
        <v>12746354780</v>
      </c>
      <c r="K121" s="5">
        <v>12746354780</v>
      </c>
      <c r="L121" s="5">
        <v>12746354780</v>
      </c>
      <c r="M121" s="5">
        <v>10197083780</v>
      </c>
      <c r="N121" s="5">
        <v>108124</v>
      </c>
      <c r="O121" s="5">
        <v>108124</v>
      </c>
      <c r="P121" s="5">
        <v>14928</v>
      </c>
    </row>
    <row r="123" spans="2:16" ht="15.5" x14ac:dyDescent="0.35">
      <c r="B123" t="s">
        <v>134</v>
      </c>
      <c r="C123" t="s">
        <v>135</v>
      </c>
      <c r="D123" s="5">
        <v>-66098978381</v>
      </c>
      <c r="E123" s="5">
        <v>-6387415386</v>
      </c>
      <c r="F123" s="5">
        <v>26866972206</v>
      </c>
      <c r="G123" s="5">
        <v>55181766438</v>
      </c>
      <c r="I123" s="5">
        <v>102332875286</v>
      </c>
      <c r="J123" s="5">
        <v>40239371863</v>
      </c>
      <c r="K123" s="5">
        <v>42769811954</v>
      </c>
      <c r="L123" s="5">
        <v>-42405475235</v>
      </c>
      <c r="M123" s="5">
        <v>-1269961346</v>
      </c>
      <c r="N123" s="5">
        <v>121736620086</v>
      </c>
      <c r="O123" s="5">
        <v>26047583008</v>
      </c>
      <c r="P123" s="5">
        <v>-2514367889</v>
      </c>
    </row>
    <row r="124" spans="2:16" ht="15.5" x14ac:dyDescent="0.35">
      <c r="C124" t="s">
        <v>316</v>
      </c>
      <c r="D124" s="5">
        <v>326149239517</v>
      </c>
      <c r="E124" s="5">
        <v>262927852534</v>
      </c>
      <c r="F124" s="5">
        <v>286400347511</v>
      </c>
      <c r="G124" s="5">
        <v>286364103965</v>
      </c>
      <c r="I124" s="5">
        <v>1039984224247</v>
      </c>
      <c r="J124" s="5">
        <v>859979376678</v>
      </c>
      <c r="K124" s="5">
        <v>706094575230</v>
      </c>
      <c r="L124" s="5">
        <v>470247096711</v>
      </c>
      <c r="M124" s="5">
        <v>142334823446</v>
      </c>
      <c r="N124" s="5">
        <v>237119933720</v>
      </c>
      <c r="O124" s="5">
        <v>191075251020</v>
      </c>
      <c r="P124" s="5">
        <v>47290803821</v>
      </c>
    </row>
    <row r="125" spans="2:16" ht="15.5" x14ac:dyDescent="0.35">
      <c r="C125" t="s">
        <v>318</v>
      </c>
      <c r="D125" s="5">
        <v>-30034559291</v>
      </c>
      <c r="E125" s="5">
        <v>-30471568270</v>
      </c>
      <c r="F125" s="5">
        <v>-26087882818</v>
      </c>
      <c r="G125" s="5">
        <v>-28789575169</v>
      </c>
      <c r="I125" s="5">
        <v>-109823399979</v>
      </c>
      <c r="J125" s="5">
        <v>-115687013407</v>
      </c>
      <c r="K125" s="5">
        <v>-94562317605</v>
      </c>
      <c r="L125" s="5">
        <v>-81388940147</v>
      </c>
      <c r="M125" s="5">
        <v>-49363518569</v>
      </c>
      <c r="N125" s="5">
        <v>-42939712421</v>
      </c>
      <c r="O125" s="5">
        <v>-42422686736</v>
      </c>
      <c r="P125" s="5">
        <v>-10040103498</v>
      </c>
    </row>
    <row r="126" spans="2:16" ht="15.5" x14ac:dyDescent="0.35">
      <c r="C126" t="s">
        <v>317</v>
      </c>
      <c r="D126" s="5">
        <v>-326723586155</v>
      </c>
      <c r="E126" s="5">
        <v>-206423700308</v>
      </c>
      <c r="F126" s="5">
        <v>-230954289943</v>
      </c>
      <c r="G126" s="5">
        <v>-196239243636</v>
      </c>
      <c r="I126" s="5">
        <v>-752642716045</v>
      </c>
      <c r="J126" s="5">
        <v>-620134114590</v>
      </c>
      <c r="K126" s="5">
        <v>-503861549979</v>
      </c>
      <c r="L126" s="5">
        <v>-390031499813</v>
      </c>
      <c r="M126" s="5">
        <v>-43139794105</v>
      </c>
      <c r="N126" s="5">
        <v>-40198676459</v>
      </c>
      <c r="O126" s="5">
        <v>-51650338676</v>
      </c>
      <c r="P126" s="5">
        <v>-8833234522</v>
      </c>
    </row>
    <row r="127" spans="2:16" ht="15.5" x14ac:dyDescent="0.35">
      <c r="C127" t="s">
        <v>521</v>
      </c>
      <c r="D127" s="5">
        <v>-23619055031</v>
      </c>
      <c r="E127" s="5">
        <v>-17707035995</v>
      </c>
      <c r="F127" s="5">
        <v>-6843926836</v>
      </c>
      <c r="G127" s="5">
        <v>-5815253617</v>
      </c>
      <c r="I127" s="5">
        <v>-70439327437</v>
      </c>
      <c r="J127" s="5">
        <v>-85486135104</v>
      </c>
      <c r="K127" s="5">
        <v>-74151093389</v>
      </c>
      <c r="L127" s="5">
        <v>-44712091255</v>
      </c>
      <c r="M127" s="5">
        <v>-43682219922</v>
      </c>
      <c r="N127" s="5">
        <v>-26233792355</v>
      </c>
      <c r="O127" s="5">
        <v>-66139476492</v>
      </c>
      <c r="P127" s="5">
        <v>-27440972060</v>
      </c>
    </row>
    <row r="128" spans="2:16" ht="15.5" x14ac:dyDescent="0.35">
      <c r="C128" t="s">
        <v>581</v>
      </c>
      <c r="D128" s="5">
        <v>6129284632</v>
      </c>
      <c r="F128" s="5">
        <v>10660857573</v>
      </c>
      <c r="G128" s="5">
        <v>3345265211</v>
      </c>
      <c r="I128" s="5">
        <v>19619611726</v>
      </c>
      <c r="J128" s="5">
        <v>19811511851</v>
      </c>
      <c r="K128" s="5">
        <v>16789893754</v>
      </c>
      <c r="L128" s="5">
        <v>10740967885</v>
      </c>
      <c r="M128" s="5">
        <v>3430349004</v>
      </c>
      <c r="N128" s="5">
        <v>7208661990</v>
      </c>
      <c r="O128" s="5">
        <v>7425471668</v>
      </c>
      <c r="P128" s="5">
        <v>1823448313</v>
      </c>
    </row>
    <row r="129" spans="3:16" ht="15.5" x14ac:dyDescent="0.35">
      <c r="C129" t="s">
        <v>358</v>
      </c>
      <c r="D129" s="5">
        <v>-3030083237</v>
      </c>
      <c r="E129" s="5">
        <v>3030083237</v>
      </c>
    </row>
    <row r="130" spans="3:16" ht="15.5" x14ac:dyDescent="0.35">
      <c r="C130" t="s">
        <v>1001</v>
      </c>
      <c r="L130" s="5">
        <v>1254383874</v>
      </c>
      <c r="M130" s="5">
        <v>1573992260</v>
      </c>
    </row>
    <row r="131" spans="3:16" ht="15.5" x14ac:dyDescent="0.35">
      <c r="C131" t="s">
        <v>265</v>
      </c>
      <c r="D131" s="5">
        <v>-14917041743</v>
      </c>
      <c r="E131" s="5">
        <v>-17581731826</v>
      </c>
      <c r="F131" s="5">
        <v>-5745084186</v>
      </c>
      <c r="G131" s="5">
        <v>-3683530316</v>
      </c>
      <c r="I131" s="5">
        <v>-23802468131</v>
      </c>
      <c r="J131" s="5">
        <v>-17285985553</v>
      </c>
      <c r="K131" s="5">
        <v>-7211681378</v>
      </c>
      <c r="L131" s="5">
        <v>-8133835451</v>
      </c>
      <c r="M131" s="5">
        <v>-12225941424</v>
      </c>
      <c r="N131" s="5">
        <v>-13025329980</v>
      </c>
      <c r="O131" s="5">
        <v>-12082154734</v>
      </c>
      <c r="P131" s="5">
        <v>-5210048943</v>
      </c>
    </row>
    <row r="132" spans="3:16" ht="15.5" x14ac:dyDescent="0.35">
      <c r="C132" t="s">
        <v>1002</v>
      </c>
      <c r="D132" s="5">
        <v>-53177073</v>
      </c>
      <c r="E132" s="5">
        <v>-161314758</v>
      </c>
      <c r="F132" s="5">
        <v>-563049095</v>
      </c>
      <c r="I132" s="5">
        <v>-563049095</v>
      </c>
      <c r="J132" s="5">
        <v>-958268012</v>
      </c>
      <c r="K132" s="5">
        <v>-328014679</v>
      </c>
      <c r="L132" s="5">
        <v>-381557039</v>
      </c>
      <c r="M132" s="5">
        <v>-197652036</v>
      </c>
      <c r="N132" s="5">
        <v>-194464409</v>
      </c>
      <c r="O132" s="5">
        <v>-158483042</v>
      </c>
      <c r="P132" s="5">
        <v>-104261000</v>
      </c>
    </row>
    <row r="133" spans="3:16" ht="15.5" x14ac:dyDescent="0.35">
      <c r="C133" t="s">
        <v>144</v>
      </c>
      <c r="D133" s="5">
        <v>281444981</v>
      </c>
      <c r="E133" s="5">
        <v>-11824264180</v>
      </c>
      <c r="F133" s="5">
        <v>-13513379240</v>
      </c>
      <c r="G133" s="5">
        <v>-18385847629</v>
      </c>
      <c r="I133" s="5">
        <v>-26617625752</v>
      </c>
      <c r="J133" s="5">
        <v>-18392057517</v>
      </c>
      <c r="K133" s="5">
        <v>-35710111479</v>
      </c>
      <c r="L133" s="5">
        <v>397007282266</v>
      </c>
      <c r="M133" s="5">
        <v>209458553573</v>
      </c>
      <c r="N133" s="5">
        <v>-35618540310</v>
      </c>
      <c r="O133" s="5">
        <v>93526000000</v>
      </c>
      <c r="P133" s="5">
        <v>10618000000</v>
      </c>
    </row>
    <row r="134" spans="3:16" ht="15.5" x14ac:dyDescent="0.35">
      <c r="C134" t="s">
        <v>145</v>
      </c>
      <c r="D134" s="5">
        <v>329925397</v>
      </c>
      <c r="E134" s="5">
        <v>-6717466957</v>
      </c>
      <c r="F134" s="5">
        <v>5433074348</v>
      </c>
      <c r="G134" s="5">
        <v>30513849339</v>
      </c>
      <c r="I134" s="5">
        <v>36407757976</v>
      </c>
      <c r="J134" s="5">
        <v>-29948871716</v>
      </c>
      <c r="K134" s="5">
        <v>-155868195288</v>
      </c>
      <c r="L134" s="5">
        <v>-46924823543</v>
      </c>
      <c r="M134" s="5">
        <v>-238366391810</v>
      </c>
      <c r="N134" s="5">
        <v>-110323235498</v>
      </c>
      <c r="O134" s="5">
        <v>-30680917197</v>
      </c>
      <c r="P134" s="5">
        <v>-7876740412</v>
      </c>
    </row>
    <row r="135" spans="3:16" ht="15.5" x14ac:dyDescent="0.35">
      <c r="C135" t="s">
        <v>146</v>
      </c>
      <c r="D135" s="5">
        <v>-769744454</v>
      </c>
      <c r="E135" s="5">
        <v>-2706190870</v>
      </c>
      <c r="F135" s="5">
        <v>-185243951</v>
      </c>
      <c r="G135" s="5">
        <v>-7204206472</v>
      </c>
      <c r="I135" s="5">
        <v>-18204484058</v>
      </c>
      <c r="J135" s="5">
        <v>-18936582397</v>
      </c>
      <c r="K135" s="5">
        <v>-12186678324</v>
      </c>
      <c r="L135" s="5">
        <v>-28386496130</v>
      </c>
      <c r="M135" s="5">
        <v>-24217495865</v>
      </c>
      <c r="N135" s="5">
        <v>-10348862864</v>
      </c>
      <c r="O135" s="5">
        <v>-17446608556</v>
      </c>
      <c r="P135" s="5">
        <v>-7876740412</v>
      </c>
    </row>
    <row r="136" spans="3:16" ht="15.5" x14ac:dyDescent="0.35">
      <c r="C136" t="s">
        <v>326</v>
      </c>
      <c r="D136" s="5">
        <v>9005097</v>
      </c>
      <c r="E136" s="5">
        <v>23657689</v>
      </c>
      <c r="F136" s="5">
        <v>7566682</v>
      </c>
      <c r="G136" s="5">
        <v>128978510</v>
      </c>
      <c r="I136" s="5">
        <v>85484047</v>
      </c>
      <c r="J136" s="5">
        <v>76591333</v>
      </c>
      <c r="K136" s="5">
        <v>63958860</v>
      </c>
      <c r="L136" s="5">
        <v>129326577</v>
      </c>
      <c r="M136" s="5">
        <v>100072724</v>
      </c>
      <c r="N136" s="5">
        <v>53636364</v>
      </c>
      <c r="O136" s="5">
        <v>8452206763</v>
      </c>
    </row>
    <row r="137" spans="3:16" ht="15.5" x14ac:dyDescent="0.35">
      <c r="C137" t="s">
        <v>323</v>
      </c>
      <c r="D137" s="5">
        <v>-215711899</v>
      </c>
      <c r="E137" s="5">
        <v>215711899</v>
      </c>
      <c r="F137" s="5">
        <v>-331441587</v>
      </c>
      <c r="G137" s="5">
        <v>-27926399</v>
      </c>
      <c r="I137" s="5">
        <v>-115729688</v>
      </c>
      <c r="J137" s="5">
        <v>-183866613</v>
      </c>
      <c r="K137" s="5">
        <v>-472759169</v>
      </c>
      <c r="L137" s="5">
        <v>-3961431785</v>
      </c>
      <c r="M137" s="5">
        <v>-148781266</v>
      </c>
      <c r="N137" s="5">
        <v>-98356958998</v>
      </c>
      <c r="O137" s="5">
        <v>-2836031271</v>
      </c>
    </row>
    <row r="138" spans="3:16" ht="15.5" x14ac:dyDescent="0.35">
      <c r="C138" t="s">
        <v>1003</v>
      </c>
      <c r="D138" s="5">
        <v>2096162450</v>
      </c>
      <c r="E138" s="5">
        <v>-3072065050</v>
      </c>
      <c r="F138" s="5">
        <v>-51529083550</v>
      </c>
      <c r="G138" s="5">
        <v>38614112450</v>
      </c>
    </row>
    <row r="139" spans="3:16" ht="15.5" x14ac:dyDescent="0.35">
      <c r="C139" t="s">
        <v>147</v>
      </c>
      <c r="D139" s="5">
        <v>-789785797</v>
      </c>
      <c r="E139" s="5">
        <v>-1178580625</v>
      </c>
      <c r="F139" s="5">
        <v>-1129818896</v>
      </c>
      <c r="G139" s="5">
        <v>-997108750</v>
      </c>
      <c r="I139" s="5">
        <v>-3958607975</v>
      </c>
      <c r="J139" s="5">
        <v>-5872551539</v>
      </c>
      <c r="K139" s="5">
        <v>-7277588861</v>
      </c>
      <c r="L139" s="5">
        <v>-14706222205</v>
      </c>
      <c r="M139" s="5">
        <v>-7404287403</v>
      </c>
      <c r="N139" s="5">
        <v>-1671050000</v>
      </c>
      <c r="O139" s="5">
        <v>-267482137</v>
      </c>
    </row>
    <row r="140" spans="3:16" ht="15.5" x14ac:dyDescent="0.35">
      <c r="C140" t="s">
        <v>588</v>
      </c>
      <c r="F140" s="5">
        <v>-5126805000</v>
      </c>
      <c r="I140" s="5">
        <v>-5126805000</v>
      </c>
      <c r="J140" s="5">
        <v>-5032462500</v>
      </c>
      <c r="K140" s="5">
        <v>-135995127794</v>
      </c>
    </row>
    <row r="141" spans="3:16" ht="15.5" x14ac:dyDescent="0.35">
      <c r="C141" t="s">
        <v>833</v>
      </c>
      <c r="F141" s="5">
        <v>63727900650</v>
      </c>
      <c r="I141" s="5">
        <v>63727900650</v>
      </c>
    </row>
    <row r="142" spans="3:16" ht="15.5" x14ac:dyDescent="0.35">
      <c r="C142" t="s">
        <v>1004</v>
      </c>
      <c r="M142" s="5">
        <v>-206695900000</v>
      </c>
    </row>
    <row r="143" spans="3:16" ht="15.5" x14ac:dyDescent="0.35">
      <c r="C143" t="s">
        <v>591</v>
      </c>
      <c r="O143" s="5">
        <v>-18583001996</v>
      </c>
    </row>
    <row r="144" spans="3:16" ht="15.5" x14ac:dyDescent="0.35">
      <c r="C144" t="s">
        <v>153</v>
      </c>
      <c r="D144" s="5">
        <v>281444981</v>
      </c>
      <c r="E144" s="5">
        <v>-11824264180</v>
      </c>
      <c r="F144" s="5">
        <v>-13513379240</v>
      </c>
      <c r="G144" s="5">
        <v>-18385847629</v>
      </c>
      <c r="I144" s="5">
        <v>-26617625752</v>
      </c>
      <c r="J144" s="5">
        <v>-18392057517</v>
      </c>
      <c r="K144" s="5">
        <v>-35710111479</v>
      </c>
      <c r="L144" s="5">
        <v>397007282266</v>
      </c>
      <c r="M144" s="5">
        <v>209458553573</v>
      </c>
      <c r="N144" s="5">
        <v>-35618540310</v>
      </c>
      <c r="O144" s="5">
        <v>93526000000</v>
      </c>
      <c r="P144" s="5">
        <v>10618000000</v>
      </c>
    </row>
    <row r="145" spans="3:16" ht="15.5" x14ac:dyDescent="0.35">
      <c r="C145" t="s">
        <v>512</v>
      </c>
      <c r="D145" s="5">
        <v>4568565940</v>
      </c>
      <c r="E145" s="5">
        <v>-8818198884</v>
      </c>
      <c r="F145" s="5">
        <v>402975540</v>
      </c>
      <c r="G145" s="5">
        <v>-1485847628</v>
      </c>
      <c r="I145" s="5">
        <v>-9901070972</v>
      </c>
      <c r="J145" s="5">
        <v>-16442057517</v>
      </c>
      <c r="K145" s="5">
        <v>-15710111480</v>
      </c>
      <c r="L145" s="5">
        <v>-12469602203</v>
      </c>
      <c r="M145" s="5">
        <v>-15550786907</v>
      </c>
      <c r="N145" s="5">
        <v>-10618540310</v>
      </c>
    </row>
    <row r="146" spans="3:16" ht="15.5" x14ac:dyDescent="0.35">
      <c r="C146" t="s">
        <v>1005</v>
      </c>
      <c r="G146" s="5">
        <v>-16900000001</v>
      </c>
    </row>
    <row r="147" spans="3:16" ht="15.5" x14ac:dyDescent="0.35">
      <c r="C147" t="s">
        <v>1006</v>
      </c>
      <c r="M147" s="5">
        <v>225000000000</v>
      </c>
    </row>
    <row r="148" spans="3:16" ht="15.5" x14ac:dyDescent="0.35">
      <c r="C148" t="s">
        <v>1007</v>
      </c>
      <c r="L148" s="5">
        <v>-228882816044</v>
      </c>
    </row>
    <row r="149" spans="3:16" ht="15.5" x14ac:dyDescent="0.35">
      <c r="C149" t="s">
        <v>150</v>
      </c>
      <c r="D149" s="5">
        <v>-2007570959</v>
      </c>
      <c r="E149" s="5">
        <v>-3006065296</v>
      </c>
    </row>
    <row r="150" spans="3:16" ht="15.5" x14ac:dyDescent="0.35">
      <c r="C150" t="s">
        <v>1008</v>
      </c>
      <c r="M150" s="5">
        <v>9340480</v>
      </c>
    </row>
    <row r="151" spans="3:16" ht="15.5" x14ac:dyDescent="0.35">
      <c r="C151" t="s">
        <v>947</v>
      </c>
      <c r="L151" s="5">
        <v>652613376000</v>
      </c>
    </row>
    <row r="152" spans="3:16" ht="15.5" x14ac:dyDescent="0.35">
      <c r="C152" t="s">
        <v>404</v>
      </c>
      <c r="L152" s="5">
        <v>-14253675487</v>
      </c>
    </row>
    <row r="153" spans="3:16" ht="15.5" x14ac:dyDescent="0.35">
      <c r="C153" t="s">
        <v>1009</v>
      </c>
      <c r="K153" s="5">
        <v>-19999999999</v>
      </c>
    </row>
    <row r="154" spans="3:16" ht="15.5" x14ac:dyDescent="0.35">
      <c r="C154" t="s">
        <v>502</v>
      </c>
    </row>
    <row r="155" spans="3:16" ht="15.5" x14ac:dyDescent="0.35">
      <c r="C155" t="s">
        <v>814</v>
      </c>
      <c r="O155" s="5">
        <v>93526000000</v>
      </c>
      <c r="P155" s="5">
        <v>10618000000</v>
      </c>
    </row>
    <row r="156" spans="3:16" ht="15.5" x14ac:dyDescent="0.35">
      <c r="C156" t="s">
        <v>347</v>
      </c>
      <c r="D156" s="5">
        <v>-2279550000</v>
      </c>
      <c r="F156" s="5">
        <v>-13916354780</v>
      </c>
      <c r="I156" s="5">
        <v>-16716554780</v>
      </c>
      <c r="J156" s="5">
        <v>-1950000000</v>
      </c>
      <c r="N156" s="5">
        <v>-25000000000</v>
      </c>
    </row>
    <row r="157" spans="3:16" ht="15.5" x14ac:dyDescent="0.35">
      <c r="C157" t="s">
        <v>519</v>
      </c>
    </row>
    <row r="158" spans="3:16" ht="15.5" x14ac:dyDescent="0.35">
      <c r="C158" t="s">
        <v>163</v>
      </c>
      <c r="D158" s="5">
        <v>-65487608003</v>
      </c>
      <c r="E158" s="5">
        <v>-24929146523</v>
      </c>
      <c r="F158" s="5">
        <v>18786667314</v>
      </c>
      <c r="G158" s="5">
        <v>67309768148</v>
      </c>
      <c r="I158" s="5">
        <v>112123007510</v>
      </c>
      <c r="J158" s="5">
        <v>-8101557370</v>
      </c>
      <c r="K158" s="5">
        <v>-148808494813</v>
      </c>
      <c r="L158" s="5">
        <v>307676983488</v>
      </c>
      <c r="M158" s="5">
        <v>-30177799583</v>
      </c>
      <c r="N158" s="5">
        <v>-24205155722</v>
      </c>
      <c r="O158" s="5">
        <v>88892665811</v>
      </c>
      <c r="P158" s="5">
        <v>226891699</v>
      </c>
    </row>
    <row r="159" spans="3:16" ht="15.5" x14ac:dyDescent="0.35">
      <c r="C159" t="s">
        <v>164</v>
      </c>
      <c r="E159" s="5">
        <v>350826306549</v>
      </c>
      <c r="I159" s="5">
        <v>238703299039</v>
      </c>
      <c r="J159" s="5">
        <v>246804856409</v>
      </c>
      <c r="K159" s="5">
        <v>395613351222</v>
      </c>
      <c r="L159" s="5">
        <v>87936367734</v>
      </c>
      <c r="M159" s="5">
        <v>118114167317</v>
      </c>
      <c r="N159" s="5">
        <v>142319323039</v>
      </c>
      <c r="O159" s="5">
        <v>53426657228</v>
      </c>
      <c r="P159" s="5">
        <v>53199765529</v>
      </c>
    </row>
    <row r="160" spans="3:16" ht="15.5" x14ac:dyDescent="0.35">
      <c r="C160" t="s">
        <v>166</v>
      </c>
      <c r="D160" s="5">
        <v>-65487608003</v>
      </c>
      <c r="E160" s="5">
        <v>325897160026</v>
      </c>
      <c r="F160" s="5">
        <v>18786667314</v>
      </c>
      <c r="G160" s="5">
        <v>67309768148</v>
      </c>
      <c r="I160" s="5">
        <v>350826306549</v>
      </c>
      <c r="J160" s="5">
        <v>238703299039</v>
      </c>
      <c r="K160" s="5">
        <v>246804856409</v>
      </c>
      <c r="L160" s="5">
        <v>395613351222</v>
      </c>
      <c r="M160" s="5">
        <v>87936367734</v>
      </c>
      <c r="N160" s="5">
        <v>118114167317</v>
      </c>
      <c r="O160" s="5">
        <v>142319323039</v>
      </c>
      <c r="P160" s="5">
        <v>53426657228</v>
      </c>
    </row>
    <row r="162" spans="2:16" ht="15.5" x14ac:dyDescent="0.35">
      <c r="B162" t="s">
        <v>167</v>
      </c>
      <c r="C162" t="s">
        <v>12</v>
      </c>
      <c r="D162" s="5">
        <v>12750000000</v>
      </c>
      <c r="E162" s="5">
        <v>12750000000</v>
      </c>
      <c r="F162" s="5">
        <v>12750000000</v>
      </c>
      <c r="G162" s="5">
        <v>12750000000</v>
      </c>
      <c r="I162" s="5">
        <v>12750000000</v>
      </c>
      <c r="J162" s="5">
        <v>12750000000</v>
      </c>
      <c r="K162" s="5">
        <v>12750000000</v>
      </c>
      <c r="L162" s="5">
        <v>12750000000</v>
      </c>
      <c r="M162" s="5">
        <v>10200000000</v>
      </c>
      <c r="N162" s="5">
        <v>0</v>
      </c>
      <c r="O162" s="5">
        <v>0</v>
      </c>
      <c r="P162" s="5">
        <v>0</v>
      </c>
    </row>
    <row r="163" spans="2:16" ht="15.5" x14ac:dyDescent="0.35">
      <c r="C163" t="s">
        <v>168</v>
      </c>
      <c r="D163" s="6">
        <v>0.11</v>
      </c>
      <c r="E163" s="6">
        <v>0.56000000000000005</v>
      </c>
      <c r="F163" s="6">
        <v>0.95</v>
      </c>
      <c r="G163" s="6">
        <v>0.89</v>
      </c>
    </row>
    <row r="164" spans="2:16" ht="15.5" x14ac:dyDescent="0.35">
      <c r="C164" t="s">
        <v>169</v>
      </c>
      <c r="D164" s="6">
        <v>527.27</v>
      </c>
      <c r="E164" s="6">
        <v>133.93</v>
      </c>
      <c r="F164" s="6">
        <v>91.58</v>
      </c>
      <c r="G164" s="6">
        <v>96.63</v>
      </c>
    </row>
    <row r="165" spans="2:16" ht="15.5" x14ac:dyDescent="0.35">
      <c r="C165" t="s">
        <v>63</v>
      </c>
      <c r="D165" s="6">
        <v>2.41</v>
      </c>
      <c r="E165" s="6">
        <v>3.37</v>
      </c>
      <c r="F165" s="6">
        <v>3.81</v>
      </c>
      <c r="G165" s="6">
        <v>4.12</v>
      </c>
    </row>
    <row r="166" spans="2:16" ht="15.5" x14ac:dyDescent="0.35">
      <c r="C166" t="s">
        <v>170</v>
      </c>
      <c r="D166" s="5">
        <v>9980000000</v>
      </c>
      <c r="E166" s="5">
        <v>17600000000</v>
      </c>
      <c r="F166" s="5">
        <v>21940000000</v>
      </c>
      <c r="G166" s="5">
        <v>23820000000</v>
      </c>
    </row>
    <row r="167" spans="2:16" ht="15.5" x14ac:dyDescent="0.35">
      <c r="C167" t="s">
        <v>171</v>
      </c>
      <c r="D167" s="6">
        <v>1.5E-3</v>
      </c>
      <c r="E167" s="6">
        <v>7.7000000000000002E-3</v>
      </c>
      <c r="F167" s="6">
        <v>1.29E-2</v>
      </c>
      <c r="G167" s="6">
        <v>1.15E-2</v>
      </c>
    </row>
    <row r="168" spans="2:16" ht="15.5" x14ac:dyDescent="0.35">
      <c r="C168" t="s">
        <v>172</v>
      </c>
      <c r="D168" s="6">
        <v>1.9E-3</v>
      </c>
      <c r="E168" s="6">
        <v>9.1999999999999998E-3</v>
      </c>
      <c r="F168" s="6">
        <v>1.5800000000000002E-2</v>
      </c>
      <c r="G168" s="6">
        <v>1.5100000000000001E-2</v>
      </c>
    </row>
    <row r="169" spans="2:16" ht="15.5" x14ac:dyDescent="0.35">
      <c r="C169" t="s">
        <v>173</v>
      </c>
      <c r="D169" s="6">
        <v>-2.7000000000000001E-3</v>
      </c>
      <c r="E169" s="6">
        <v>6.5000000000000006E-3</v>
      </c>
      <c r="F169" s="6">
        <v>1.06E-2</v>
      </c>
      <c r="G169" s="6">
        <v>1.4800000000000001E-2</v>
      </c>
    </row>
    <row r="170" spans="2:16" ht="15.5" x14ac:dyDescent="0.35">
      <c r="C170" t="s">
        <v>174</v>
      </c>
      <c r="D170" s="6">
        <v>-4.2300000000000004</v>
      </c>
      <c r="E170" s="6">
        <v>10.53</v>
      </c>
      <c r="F170" s="6">
        <v>15.5</v>
      </c>
      <c r="G170" s="6">
        <v>19.93</v>
      </c>
    </row>
    <row r="171" spans="2:16" ht="15.5" x14ac:dyDescent="0.35">
      <c r="C171" t="s">
        <v>175</v>
      </c>
      <c r="D171" s="5">
        <v>769000000000</v>
      </c>
      <c r="E171" s="5">
        <v>787000000000</v>
      </c>
      <c r="F171" s="5">
        <v>786000000000</v>
      </c>
      <c r="G171" s="5">
        <v>773000000000</v>
      </c>
    </row>
    <row r="172" spans="2:16" ht="15.5" x14ac:dyDescent="0.35">
      <c r="C172" t="s">
        <v>176</v>
      </c>
      <c r="D172" s="6">
        <v>0.98</v>
      </c>
      <c r="E172" s="6">
        <v>1.24</v>
      </c>
      <c r="F172" s="6">
        <v>1.44</v>
      </c>
      <c r="G172" s="6">
        <v>1.45</v>
      </c>
    </row>
    <row r="173" spans="2:16" ht="15.5" x14ac:dyDescent="0.35">
      <c r="C173" t="s">
        <v>177</v>
      </c>
      <c r="D173" s="6">
        <v>59.18</v>
      </c>
      <c r="E173" s="6">
        <v>60.39</v>
      </c>
      <c r="F173" s="6">
        <v>60.31</v>
      </c>
      <c r="G173" s="6">
        <v>59.3</v>
      </c>
    </row>
    <row r="174" spans="2:16" ht="15.5" x14ac:dyDescent="0.35">
      <c r="C174" t="s">
        <v>178</v>
      </c>
      <c r="D174" s="6">
        <v>1.08</v>
      </c>
      <c r="E174" s="6">
        <v>1.37</v>
      </c>
      <c r="F174" s="6">
        <v>1.59</v>
      </c>
      <c r="G174" s="6">
        <v>1.61</v>
      </c>
    </row>
    <row r="175" spans="2:16" ht="15.5" x14ac:dyDescent="0.35">
      <c r="C175" t="s">
        <v>179</v>
      </c>
      <c r="D175" s="6">
        <v>53.65</v>
      </c>
      <c r="E175" s="6">
        <v>54.75</v>
      </c>
      <c r="F175" s="6">
        <v>54.59</v>
      </c>
      <c r="G175" s="6">
        <v>53.5</v>
      </c>
    </row>
    <row r="176" spans="2:16" ht="15.5" x14ac:dyDescent="0.35">
      <c r="C176" t="s">
        <v>180</v>
      </c>
    </row>
    <row r="177" spans="3:16" ht="15.5" x14ac:dyDescent="0.35">
      <c r="C177" t="s">
        <v>181</v>
      </c>
    </row>
    <row r="178" spans="3:16" ht="15.5" x14ac:dyDescent="0.35">
      <c r="C178" t="s">
        <v>182</v>
      </c>
      <c r="D178" s="5">
        <v>754000000000</v>
      </c>
      <c r="E178" s="5">
        <v>770000000000</v>
      </c>
      <c r="F178" s="5">
        <v>769000000000</v>
      </c>
      <c r="G178" s="5">
        <v>756000000000</v>
      </c>
    </row>
    <row r="179" spans="3:16" ht="15.5" x14ac:dyDescent="0.35">
      <c r="C179" t="s">
        <v>24</v>
      </c>
    </row>
    <row r="180" spans="3:16" ht="15.5" x14ac:dyDescent="0.35">
      <c r="C180" t="s">
        <v>21</v>
      </c>
      <c r="D180" s="5">
        <v>-260000000000</v>
      </c>
      <c r="E180" s="5">
        <v>-326000000000</v>
      </c>
      <c r="F180" s="5">
        <v>-351000000000</v>
      </c>
      <c r="G180" s="5">
        <v>-332000000000</v>
      </c>
    </row>
    <row r="181" spans="3:16" ht="15.5" x14ac:dyDescent="0.35">
      <c r="C181" t="s">
        <v>183</v>
      </c>
      <c r="D181" s="5">
        <v>440000000000</v>
      </c>
      <c r="E181" s="5">
        <v>450000000000</v>
      </c>
      <c r="F181" s="5">
        <v>454000000000</v>
      </c>
      <c r="G181" s="5">
        <v>433000000000</v>
      </c>
    </row>
    <row r="182" spans="3:16" ht="15.5" x14ac:dyDescent="0.35">
      <c r="C182" t="s">
        <v>184</v>
      </c>
      <c r="D182" s="5">
        <v>-66000000000</v>
      </c>
      <c r="E182" s="5">
        <v>-6000000000</v>
      </c>
      <c r="F182" s="5">
        <v>27000000000</v>
      </c>
      <c r="G182" s="5">
        <v>55000000000</v>
      </c>
    </row>
    <row r="183" spans="3:16" ht="15.5" x14ac:dyDescent="0.35">
      <c r="C183" t="s">
        <v>185</v>
      </c>
      <c r="D183" s="5">
        <v>-2000000000</v>
      </c>
      <c r="E183" s="5">
        <v>-4000000000</v>
      </c>
      <c r="F183" s="5">
        <v>-2000000000</v>
      </c>
      <c r="G183" s="5">
        <v>-8000000000</v>
      </c>
    </row>
    <row r="184" spans="3:16" ht="15.5" x14ac:dyDescent="0.35">
      <c r="C184" t="s">
        <v>13</v>
      </c>
      <c r="D184" s="5">
        <v>-68000000000</v>
      </c>
      <c r="E184" s="5">
        <v>-10000000000</v>
      </c>
      <c r="F184" s="5">
        <v>25000000000</v>
      </c>
      <c r="G184" s="5">
        <v>47000000000</v>
      </c>
    </row>
    <row r="185" spans="3:16" ht="15.5" x14ac:dyDescent="0.35">
      <c r="C185" t="s">
        <v>16</v>
      </c>
      <c r="D185" s="6">
        <v>-5.32</v>
      </c>
      <c r="E185" s="6">
        <v>-0.79</v>
      </c>
      <c r="F185" s="6">
        <v>1.98</v>
      </c>
      <c r="G185" s="6">
        <v>3.68</v>
      </c>
    </row>
    <row r="186" spans="3:16" ht="15.5" x14ac:dyDescent="0.35">
      <c r="C186" t="s">
        <v>48</v>
      </c>
      <c r="I186" s="6">
        <v>3.3</v>
      </c>
      <c r="J186" s="6">
        <v>3.54</v>
      </c>
      <c r="K186" s="6">
        <v>1.8</v>
      </c>
      <c r="L186" s="6">
        <v>0.04</v>
      </c>
      <c r="M186" s="6">
        <v>1.03</v>
      </c>
      <c r="N186" s="6">
        <v>189911.6</v>
      </c>
      <c r="O186" s="6">
        <v>152331.23000000001</v>
      </c>
      <c r="P186" s="6">
        <v>1005183.58</v>
      </c>
    </row>
    <row r="187" spans="3:16" ht="15.5" x14ac:dyDescent="0.35">
      <c r="C187" t="s">
        <v>62</v>
      </c>
      <c r="I187" s="6">
        <v>26.36</v>
      </c>
      <c r="J187" s="6">
        <v>21.75</v>
      </c>
      <c r="K187" s="6">
        <v>53.89</v>
      </c>
      <c r="L187" s="5">
        <v>3025</v>
      </c>
      <c r="M187" s="5">
        <v>0</v>
      </c>
      <c r="N187" s="5">
        <v>0</v>
      </c>
      <c r="O187" s="5">
        <v>0</v>
      </c>
      <c r="P187" s="5">
        <v>0</v>
      </c>
    </row>
    <row r="188" spans="3:16" ht="15.5" x14ac:dyDescent="0.35">
      <c r="C188" t="s">
        <v>65</v>
      </c>
      <c r="I188" s="6">
        <v>1.1000000000000001</v>
      </c>
      <c r="J188" s="6">
        <v>1.1200000000000001</v>
      </c>
      <c r="K188" s="6">
        <v>1.81</v>
      </c>
      <c r="L188" s="6">
        <v>3.21</v>
      </c>
      <c r="M188" s="5">
        <v>0</v>
      </c>
      <c r="N188" s="5">
        <v>0</v>
      </c>
      <c r="O188" s="5">
        <v>0</v>
      </c>
      <c r="P188" s="5">
        <v>0</v>
      </c>
    </row>
    <row r="189" spans="3:16" ht="15.5" x14ac:dyDescent="0.35">
      <c r="C189" t="s">
        <v>186</v>
      </c>
      <c r="I189" s="5">
        <v>86320000000</v>
      </c>
      <c r="J189" s="5">
        <v>87460000000</v>
      </c>
      <c r="K189" s="5">
        <v>52340000000</v>
      </c>
      <c r="L189" s="5">
        <v>36210000000</v>
      </c>
      <c r="M189" s="5">
        <v>68860000000</v>
      </c>
      <c r="N189" s="5">
        <v>74340000000</v>
      </c>
      <c r="O189" s="5">
        <v>40090000000</v>
      </c>
      <c r="P189" s="5">
        <v>19460000000</v>
      </c>
    </row>
    <row r="190" spans="3:16" ht="15.5" x14ac:dyDescent="0.35">
      <c r="C190" t="s">
        <v>187</v>
      </c>
      <c r="I190" s="6">
        <v>4.4999999999999998E-2</v>
      </c>
      <c r="J190" s="6">
        <v>4.9699999999999994E-2</v>
      </c>
      <c r="K190" s="6">
        <v>2.7099999999999999E-2</v>
      </c>
      <c r="L190" s="6">
        <v>5.9999999999999995E-4</v>
      </c>
      <c r="M190" s="6">
        <v>2.69E-2</v>
      </c>
      <c r="N190" s="6">
        <v>4.9699999999999994E-2</v>
      </c>
      <c r="O190" s="6">
        <v>0.05</v>
      </c>
      <c r="P190" s="6">
        <v>0.1948</v>
      </c>
    </row>
    <row r="191" spans="3:16" ht="15.5" x14ac:dyDescent="0.35">
      <c r="C191" t="s">
        <v>188</v>
      </c>
      <c r="I191" s="6">
        <v>5.4699999999999999E-2</v>
      </c>
      <c r="J191" s="6">
        <v>6.1399999999999996E-2</v>
      </c>
      <c r="K191" s="6">
        <v>3.3099999999999997E-2</v>
      </c>
      <c r="L191" s="6">
        <v>7.000000000000001E-4</v>
      </c>
      <c r="M191" s="6">
        <v>0.32990000000000003</v>
      </c>
      <c r="N191" s="6">
        <v>0.12539999999999998</v>
      </c>
      <c r="O191" s="6">
        <v>0.10580000000000001</v>
      </c>
      <c r="P191" s="6">
        <v>0.31840000000000002</v>
      </c>
    </row>
    <row r="192" spans="3:16" ht="15.5" x14ac:dyDescent="0.35">
      <c r="C192" t="s">
        <v>189</v>
      </c>
      <c r="I192" s="6">
        <v>4.8300000000000003E-2</v>
      </c>
      <c r="J192" s="6">
        <v>6.13E-2</v>
      </c>
      <c r="K192" s="6">
        <v>2.4799999999999999E-2</v>
      </c>
      <c r="L192" s="6">
        <v>-7.9000000000000008E-3</v>
      </c>
      <c r="M192" s="6">
        <v>0.22359999999999999</v>
      </c>
      <c r="N192" s="6">
        <v>0.1905</v>
      </c>
      <c r="O192" s="6">
        <v>0.23010000000000003</v>
      </c>
      <c r="P192" s="6">
        <v>0.73739999999999994</v>
      </c>
    </row>
    <row r="193" spans="2:16" ht="15.5" x14ac:dyDescent="0.35">
      <c r="C193" t="s">
        <v>190</v>
      </c>
      <c r="I193" s="6">
        <v>15.77</v>
      </c>
      <c r="J193" s="6">
        <v>20.22</v>
      </c>
      <c r="K193" s="6">
        <v>10.62</v>
      </c>
      <c r="L193" s="6">
        <v>-1.26</v>
      </c>
      <c r="M193" s="6">
        <v>6.93</v>
      </c>
      <c r="N193" s="6">
        <v>27.68</v>
      </c>
    </row>
    <row r="194" spans="2:16" ht="15.5" x14ac:dyDescent="0.35">
      <c r="C194" t="s">
        <v>59</v>
      </c>
      <c r="I194" s="6">
        <v>1.44</v>
      </c>
      <c r="J194" s="6">
        <v>1.34</v>
      </c>
      <c r="K194" s="6">
        <v>1.79</v>
      </c>
      <c r="L194" s="6">
        <v>2.29</v>
      </c>
      <c r="M194" s="5">
        <v>0</v>
      </c>
      <c r="N194" s="5">
        <v>0</v>
      </c>
      <c r="O194" s="5">
        <v>0</v>
      </c>
      <c r="P194" s="5">
        <v>0</v>
      </c>
    </row>
    <row r="195" spans="2:16" ht="15.5" x14ac:dyDescent="0.35">
      <c r="C195" t="s">
        <v>56</v>
      </c>
      <c r="I195" s="6">
        <v>60.31</v>
      </c>
      <c r="J195" s="6">
        <v>57.62</v>
      </c>
      <c r="K195" s="6">
        <v>54.33</v>
      </c>
      <c r="L195" s="6">
        <v>52.73</v>
      </c>
      <c r="M195" s="6">
        <v>3.11</v>
      </c>
      <c r="N195" s="6">
        <v>1514155.45</v>
      </c>
      <c r="O195" s="6">
        <v>1440265.98</v>
      </c>
      <c r="P195" s="6">
        <v>3156891.21</v>
      </c>
    </row>
    <row r="196" spans="2:16" ht="15.5" x14ac:dyDescent="0.35">
      <c r="C196" t="s">
        <v>191</v>
      </c>
      <c r="I196" s="6">
        <v>1.59</v>
      </c>
      <c r="J196" s="6">
        <v>1.49</v>
      </c>
      <c r="K196" s="6">
        <v>2.02</v>
      </c>
      <c r="L196" s="6">
        <v>2.62</v>
      </c>
      <c r="M196" s="5">
        <v>0</v>
      </c>
      <c r="N196" s="5">
        <v>0</v>
      </c>
      <c r="O196" s="5">
        <v>0</v>
      </c>
      <c r="P196" s="5">
        <v>0</v>
      </c>
    </row>
    <row r="197" spans="2:16" ht="15.5" x14ac:dyDescent="0.35">
      <c r="C197" t="s">
        <v>192</v>
      </c>
      <c r="I197" s="6">
        <v>54.59</v>
      </c>
      <c r="J197" s="6">
        <v>51.52</v>
      </c>
      <c r="K197" s="6">
        <v>47.96</v>
      </c>
      <c r="L197" s="6">
        <v>46.27</v>
      </c>
      <c r="M197" s="6">
        <v>-4.25</v>
      </c>
      <c r="N197" s="6">
        <v>832005.5</v>
      </c>
      <c r="O197" s="6">
        <v>723954.52</v>
      </c>
      <c r="P197" s="6">
        <v>3156499.35</v>
      </c>
    </row>
    <row r="198" spans="2:16" ht="15.5" x14ac:dyDescent="0.35">
      <c r="C198" t="s">
        <v>193</v>
      </c>
      <c r="J198" s="5">
        <v>5000000000</v>
      </c>
    </row>
    <row r="199" spans="2:16" ht="15.5" x14ac:dyDescent="0.35">
      <c r="C199" t="s">
        <v>194</v>
      </c>
    </row>
    <row r="200" spans="2:16" ht="15.5" x14ac:dyDescent="0.35">
      <c r="C200" t="s">
        <v>26</v>
      </c>
      <c r="J200" s="5">
        <v>5000000000</v>
      </c>
    </row>
    <row r="201" spans="2:16" ht="15.5" x14ac:dyDescent="0.35">
      <c r="C201" t="s">
        <v>23</v>
      </c>
      <c r="I201" s="5">
        <v>-351000000000</v>
      </c>
      <c r="J201" s="5">
        <v>-234000000000</v>
      </c>
      <c r="K201" s="5">
        <v>-247000000000</v>
      </c>
      <c r="L201" s="5">
        <v>-396000000000</v>
      </c>
      <c r="M201" s="5">
        <v>-88000000000</v>
      </c>
      <c r="N201" s="5">
        <v>-118000000000</v>
      </c>
      <c r="O201" s="5">
        <v>-142000000000</v>
      </c>
      <c r="P201" s="5">
        <v>-53000000000</v>
      </c>
    </row>
    <row r="202" spans="2:16" ht="15.5" x14ac:dyDescent="0.35">
      <c r="C202" t="s">
        <v>195</v>
      </c>
      <c r="I202" s="5">
        <v>454000000000</v>
      </c>
      <c r="J202" s="5">
        <v>411000000000</v>
      </c>
      <c r="K202" s="5">
        <v>401000000000</v>
      </c>
      <c r="L202" s="5">
        <v>420000000000</v>
      </c>
      <c r="M202" s="5">
        <v>-185000000000</v>
      </c>
      <c r="N202" s="5">
        <v>17000000000</v>
      </c>
      <c r="O202" s="5">
        <v>110000000000</v>
      </c>
      <c r="P202" s="5">
        <v>35000000000</v>
      </c>
    </row>
    <row r="203" spans="2:16" ht="15.5" x14ac:dyDescent="0.35">
      <c r="C203" t="s">
        <v>196</v>
      </c>
      <c r="I203" s="5">
        <v>102000000000</v>
      </c>
      <c r="J203" s="5">
        <v>40000000000</v>
      </c>
      <c r="K203" s="5">
        <v>43000000000</v>
      </c>
      <c r="L203" s="5">
        <v>-42000000000</v>
      </c>
      <c r="M203" s="5">
        <v>-1000000000</v>
      </c>
      <c r="N203" s="5">
        <v>122000000000</v>
      </c>
      <c r="O203" s="5">
        <v>26000000000</v>
      </c>
      <c r="P203" s="5">
        <v>-3000000000</v>
      </c>
    </row>
    <row r="204" spans="2:16" ht="15.5" x14ac:dyDescent="0.35">
      <c r="C204" t="s">
        <v>197</v>
      </c>
      <c r="I204" s="5">
        <v>-22000000000</v>
      </c>
      <c r="J204" s="5">
        <v>-25000000000</v>
      </c>
      <c r="K204" s="5">
        <v>-20000000000</v>
      </c>
      <c r="L204" s="5">
        <v>-47000000000</v>
      </c>
      <c r="M204" s="5">
        <v>-32000000000</v>
      </c>
      <c r="N204" s="5">
        <v>-110000000000</v>
      </c>
      <c r="O204" s="5">
        <v>-21000000000</v>
      </c>
      <c r="P204" s="5">
        <v>-8000000000</v>
      </c>
    </row>
    <row r="205" spans="2:16" ht="15.5" x14ac:dyDescent="0.35">
      <c r="C205" t="s">
        <v>15</v>
      </c>
      <c r="I205" s="5">
        <v>80000000000</v>
      </c>
      <c r="J205" s="5">
        <v>15000000000</v>
      </c>
      <c r="K205" s="5">
        <v>23000000000</v>
      </c>
      <c r="L205" s="5">
        <v>-89000000000</v>
      </c>
      <c r="M205" s="5">
        <v>-33000000000</v>
      </c>
      <c r="N205" s="5">
        <v>11000000000</v>
      </c>
      <c r="O205" s="5">
        <v>5000000000</v>
      </c>
      <c r="P205" s="5">
        <v>-10000000000</v>
      </c>
    </row>
    <row r="206" spans="2:16" ht="15.5" x14ac:dyDescent="0.35">
      <c r="C206" t="s">
        <v>17</v>
      </c>
      <c r="I206" s="6">
        <v>6.28</v>
      </c>
      <c r="J206" s="6">
        <v>1.2</v>
      </c>
      <c r="K206" s="6">
        <v>1.79</v>
      </c>
      <c r="L206" s="6">
        <v>-7.02</v>
      </c>
      <c r="M206" s="6">
        <v>-3.24</v>
      </c>
      <c r="N206" s="6">
        <v>105062.23</v>
      </c>
      <c r="O206" s="6">
        <v>50844.04</v>
      </c>
      <c r="P206" s="6">
        <v>-696081.75</v>
      </c>
    </row>
    <row r="208" spans="2:16" ht="15.5" x14ac:dyDescent="0.35">
      <c r="B208" t="s">
        <v>198</v>
      </c>
      <c r="C208" t="s">
        <v>199</v>
      </c>
      <c r="D208" s="5">
        <v>1000000000</v>
      </c>
      <c r="E208" s="5">
        <v>7000000000</v>
      </c>
      <c r="F208" s="5">
        <v>12000000000</v>
      </c>
      <c r="G208" s="5">
        <v>11000000000</v>
      </c>
      <c r="H208" s="5">
        <v>17000000000</v>
      </c>
      <c r="I208" s="5">
        <v>42000000000</v>
      </c>
      <c r="J208" s="5">
        <v>45000000000</v>
      </c>
      <c r="K208" s="5">
        <v>23000000000</v>
      </c>
      <c r="L208" s="5">
        <v>477000000</v>
      </c>
      <c r="M208" s="5">
        <v>10000000000</v>
      </c>
      <c r="N208" s="5">
        <v>21000000000</v>
      </c>
      <c r="O208" s="5">
        <v>16000000000</v>
      </c>
      <c r="P208" s="5">
        <v>15000000000</v>
      </c>
    </row>
    <row r="209" spans="3:16" ht="15.5" x14ac:dyDescent="0.35">
      <c r="C209" t="s">
        <v>381</v>
      </c>
      <c r="H209" s="5">
        <v>1</v>
      </c>
      <c r="I209" s="5">
        <v>1</v>
      </c>
      <c r="J209" s="5">
        <v>1</v>
      </c>
    </row>
    <row r="210" spans="3:16" ht="15.5" x14ac:dyDescent="0.35">
      <c r="C210" t="s">
        <v>67</v>
      </c>
      <c r="H210" s="6">
        <v>0.75090000000000001</v>
      </c>
      <c r="I210" s="6">
        <v>0.28260000000000002</v>
      </c>
      <c r="J210" s="6">
        <v>0.28260000000000002</v>
      </c>
    </row>
    <row r="211" spans="3:16" ht="15.5" x14ac:dyDescent="0.35">
      <c r="C211" t="s">
        <v>382</v>
      </c>
      <c r="H211" s="6">
        <v>2.1700000000000001E-2</v>
      </c>
      <c r="I211" s="6">
        <v>1.52E-2</v>
      </c>
      <c r="J211" s="6">
        <v>1.5600000000000001E-2</v>
      </c>
    </row>
    <row r="212" spans="3:16" ht="15.5" x14ac:dyDescent="0.35">
      <c r="C212" t="s">
        <v>47</v>
      </c>
      <c r="D212" s="6">
        <v>0.11</v>
      </c>
      <c r="E212" s="6">
        <v>0.56000000000000005</v>
      </c>
      <c r="F212" s="6">
        <v>0.95</v>
      </c>
      <c r="G212" s="6">
        <v>0.89</v>
      </c>
      <c r="H212" s="6">
        <v>1.33</v>
      </c>
      <c r="I212" s="6">
        <v>3.3</v>
      </c>
      <c r="J212" s="6">
        <v>3.54</v>
      </c>
      <c r="K212" s="6">
        <v>1.8</v>
      </c>
      <c r="L212" s="6">
        <v>0.04</v>
      </c>
      <c r="M212" s="6">
        <v>0.82</v>
      </c>
      <c r="N212" s="6">
        <v>1.61</v>
      </c>
      <c r="O212" s="6">
        <v>1.29</v>
      </c>
      <c r="P212" s="6">
        <v>1.18</v>
      </c>
    </row>
    <row r="213" spans="3:16" ht="15.5" x14ac:dyDescent="0.35">
      <c r="C213" t="s">
        <v>69</v>
      </c>
      <c r="H213" s="5">
        <v>1</v>
      </c>
      <c r="I213" s="5">
        <v>1</v>
      </c>
      <c r="J213" s="5">
        <v>1</v>
      </c>
    </row>
    <row r="214" spans="3:16" ht="15.5" x14ac:dyDescent="0.35">
      <c r="C214" t="s">
        <v>383</v>
      </c>
      <c r="H214" s="6">
        <v>0.75090000000000001</v>
      </c>
      <c r="I214" s="6">
        <v>0.28260000000000002</v>
      </c>
      <c r="J214" s="6">
        <v>0.28260000000000002</v>
      </c>
    </row>
    <row r="215" spans="3:16" ht="15.5" x14ac:dyDescent="0.35">
      <c r="C215" t="s">
        <v>384</v>
      </c>
      <c r="H215" s="6">
        <v>2.1700000000000001E-2</v>
      </c>
      <c r="I215" s="6">
        <v>1.52E-2</v>
      </c>
      <c r="J215" s="6">
        <v>1.5600000000000001E-2</v>
      </c>
    </row>
    <row r="216" spans="3:16" ht="15.5" x14ac:dyDescent="0.35">
      <c r="C216" t="s">
        <v>200</v>
      </c>
      <c r="D216" s="5">
        <v>306000000000</v>
      </c>
      <c r="E216" s="5">
        <v>284000000000</v>
      </c>
      <c r="F216" s="5">
        <v>291000000000</v>
      </c>
      <c r="G216" s="5">
        <v>266000000000</v>
      </c>
      <c r="H216" s="5">
        <v>1180000000000</v>
      </c>
      <c r="I216" s="5">
        <v>1004000000000</v>
      </c>
      <c r="J216" s="5">
        <v>877000000000</v>
      </c>
      <c r="K216" s="5">
        <v>682000000000</v>
      </c>
      <c r="L216" s="5">
        <v>480000000000</v>
      </c>
      <c r="M216" s="5">
        <v>178000000000</v>
      </c>
      <c r="N216" s="5">
        <v>188000000000</v>
      </c>
      <c r="O216" s="5">
        <v>154000000000</v>
      </c>
      <c r="P216" s="5">
        <v>58000000000</v>
      </c>
    </row>
    <row r="217" spans="3:16" ht="15.5" x14ac:dyDescent="0.35">
      <c r="C217" t="s">
        <v>385</v>
      </c>
      <c r="H217" s="5">
        <v>1</v>
      </c>
      <c r="I217" s="5">
        <v>1</v>
      </c>
      <c r="J217" s="5">
        <v>1</v>
      </c>
    </row>
    <row r="218" spans="3:16" ht="15.5" x14ac:dyDescent="0.35">
      <c r="C218" t="s">
        <v>386</v>
      </c>
      <c r="H218" s="6">
        <v>0.75090000000000001</v>
      </c>
      <c r="I218" s="6">
        <v>0.28260000000000002</v>
      </c>
      <c r="J218" s="6">
        <v>0.28260000000000002</v>
      </c>
    </row>
    <row r="219" spans="3:16" ht="15.5" x14ac:dyDescent="0.35">
      <c r="C219" t="s">
        <v>387</v>
      </c>
      <c r="H219" s="6">
        <v>2.1700000000000001E-2</v>
      </c>
      <c r="I219" s="6">
        <v>1.52E-2</v>
      </c>
      <c r="J219" s="6">
        <v>1.5600000000000001E-2</v>
      </c>
    </row>
    <row r="220" spans="3:16" ht="15.5" x14ac:dyDescent="0.35">
      <c r="C220" t="s">
        <v>201</v>
      </c>
      <c r="I220" s="6">
        <v>34.54</v>
      </c>
    </row>
    <row r="221" spans="3:16" ht="15.5" x14ac:dyDescent="0.35">
      <c r="C221" t="s">
        <v>281</v>
      </c>
      <c r="I221" s="6">
        <v>18.32</v>
      </c>
    </row>
    <row r="222" spans="3:16" ht="15.5" x14ac:dyDescent="0.35">
      <c r="C222" t="s">
        <v>202</v>
      </c>
      <c r="I222" s="6">
        <v>6.95</v>
      </c>
    </row>
    <row r="223" spans="3:16" ht="15.5" x14ac:dyDescent="0.35">
      <c r="C223" t="s">
        <v>282</v>
      </c>
      <c r="I223" s="6">
        <v>5.4600000000000003E-2</v>
      </c>
    </row>
    <row r="224" spans="3:16" ht="15.5" x14ac:dyDescent="0.35">
      <c r="C224" t="s">
        <v>283</v>
      </c>
      <c r="I224" s="6">
        <v>0.51</v>
      </c>
    </row>
    <row r="225" spans="3:9" ht="15.5" x14ac:dyDescent="0.35">
      <c r="C225" t="s">
        <v>203</v>
      </c>
      <c r="I225" s="6">
        <v>0.78</v>
      </c>
    </row>
    <row r="226" spans="3:9" ht="15.5" x14ac:dyDescent="0.35">
      <c r="C226" t="s">
        <v>284</v>
      </c>
      <c r="I226" s="6">
        <v>61.32</v>
      </c>
    </row>
    <row r="227" spans="3:9" ht="15.5" x14ac:dyDescent="0.35">
      <c r="C227" t="s">
        <v>285</v>
      </c>
      <c r="I227" s="6">
        <v>-101.83</v>
      </c>
    </row>
    <row r="228" spans="3:9" ht="15.5" x14ac:dyDescent="0.35">
      <c r="C228" t="s">
        <v>286</v>
      </c>
      <c r="I228" s="6">
        <v>14.52</v>
      </c>
    </row>
    <row r="229" spans="3:9" ht="15.5" x14ac:dyDescent="0.35">
      <c r="C229" t="s">
        <v>287</v>
      </c>
      <c r="I229" s="6">
        <v>4.6500000000000004</v>
      </c>
    </row>
    <row r="230" spans="3:9" ht="15.5" x14ac:dyDescent="0.35">
      <c r="C230" t="s">
        <v>288</v>
      </c>
      <c r="I230" s="6">
        <v>-2.7</v>
      </c>
    </row>
    <row r="231" spans="3:9" ht="15.5" x14ac:dyDescent="0.35">
      <c r="C231" t="s">
        <v>289</v>
      </c>
      <c r="I231" s="6">
        <v>0.05</v>
      </c>
    </row>
    <row r="232" spans="3:9" ht="15.5" x14ac:dyDescent="0.35">
      <c r="C232" t="s">
        <v>290</v>
      </c>
      <c r="I232" s="6">
        <v>2.5099999999999998</v>
      </c>
    </row>
    <row r="233" spans="3:9" ht="15.5" x14ac:dyDescent="0.35">
      <c r="C233" t="s">
        <v>204</v>
      </c>
      <c r="I233" s="6">
        <v>1.33</v>
      </c>
    </row>
    <row r="234" spans="3:9" ht="15.5" x14ac:dyDescent="0.35">
      <c r="C234" t="s">
        <v>291</v>
      </c>
      <c r="I234" s="6">
        <v>89.95</v>
      </c>
    </row>
    <row r="235" spans="3:9" ht="15.5" x14ac:dyDescent="0.35">
      <c r="C235" t="s">
        <v>205</v>
      </c>
      <c r="D235" s="6">
        <v>20.43</v>
      </c>
    </row>
    <row r="236" spans="3:9" ht="15.5" x14ac:dyDescent="0.35">
      <c r="C236" t="s">
        <v>206</v>
      </c>
      <c r="I236" s="6">
        <v>59.18</v>
      </c>
    </row>
    <row r="237" spans="3:9" ht="15.5" x14ac:dyDescent="0.35">
      <c r="C237" t="s">
        <v>292</v>
      </c>
      <c r="I237" s="6">
        <v>-0.45</v>
      </c>
    </row>
    <row r="238" spans="3:9" ht="15.5" x14ac:dyDescent="0.35">
      <c r="C238" t="s">
        <v>207</v>
      </c>
      <c r="D238" s="6">
        <v>4.09</v>
      </c>
    </row>
    <row r="239" spans="3:9" ht="15.5" x14ac:dyDescent="0.35">
      <c r="C239" t="s">
        <v>208</v>
      </c>
      <c r="D239" s="6">
        <v>3.05</v>
      </c>
    </row>
    <row r="240" spans="3:9" ht="15.5" x14ac:dyDescent="0.35">
      <c r="C240" t="s">
        <v>209</v>
      </c>
      <c r="D240" s="6">
        <v>0.22</v>
      </c>
    </row>
    <row r="241" spans="3:9" ht="15.5" x14ac:dyDescent="0.35">
      <c r="C241" t="s">
        <v>210</v>
      </c>
      <c r="D241" s="6">
        <v>1.24</v>
      </c>
    </row>
    <row r="242" spans="3:9" ht="15.5" x14ac:dyDescent="0.35">
      <c r="C242" t="s">
        <v>296</v>
      </c>
      <c r="I242" s="6">
        <v>10.86</v>
      </c>
    </row>
    <row r="243" spans="3:9" ht="15.5" x14ac:dyDescent="0.35">
      <c r="C243" t="s">
        <v>13</v>
      </c>
      <c r="D243" s="5">
        <v>-68000000000</v>
      </c>
    </row>
    <row r="244" spans="3:9" ht="15.5" x14ac:dyDescent="0.35">
      <c r="C244" t="s">
        <v>211</v>
      </c>
      <c r="I244" s="6">
        <v>8.2899999999999991</v>
      </c>
    </row>
    <row r="245" spans="3:9" ht="15.5" x14ac:dyDescent="0.35">
      <c r="C245" t="s">
        <v>212</v>
      </c>
      <c r="I245" s="6">
        <v>3.4099999999999998E-2</v>
      </c>
    </row>
    <row r="246" spans="3:9" ht="15.5" x14ac:dyDescent="0.35">
      <c r="C246" t="s">
        <v>213</v>
      </c>
      <c r="I246" s="6">
        <v>4.24E-2</v>
      </c>
    </row>
    <row r="247" spans="3:9" ht="15.5" x14ac:dyDescent="0.35">
      <c r="C247" t="s">
        <v>214</v>
      </c>
      <c r="I247" s="6">
        <v>2.9100000000000001E-2</v>
      </c>
    </row>
    <row r="248" spans="3:9" ht="15.5" x14ac:dyDescent="0.35">
      <c r="C248" t="s">
        <v>297</v>
      </c>
      <c r="I248" s="6">
        <v>2.5099999999999997E-2</v>
      </c>
    </row>
    <row r="249" spans="3:9" ht="15.5" x14ac:dyDescent="0.35">
      <c r="C249" t="s">
        <v>215</v>
      </c>
      <c r="D249" s="6">
        <v>21.78</v>
      </c>
    </row>
    <row r="250" spans="3:9" ht="15.5" x14ac:dyDescent="0.35">
      <c r="C250" t="s">
        <v>216</v>
      </c>
      <c r="D250" s="6">
        <v>39.4</v>
      </c>
    </row>
    <row r="251" spans="3:9" ht="15.5" x14ac:dyDescent="0.35">
      <c r="C251" t="s">
        <v>217</v>
      </c>
      <c r="D251" s="6">
        <v>0.63</v>
      </c>
    </row>
    <row r="252" spans="3:9" ht="15.5" x14ac:dyDescent="0.35">
      <c r="C252" t="s">
        <v>218</v>
      </c>
      <c r="D252" s="6">
        <v>60.55</v>
      </c>
    </row>
    <row r="253" spans="3:9" ht="15.5" x14ac:dyDescent="0.35">
      <c r="C253" t="s">
        <v>219</v>
      </c>
      <c r="D253" s="6">
        <v>4.18</v>
      </c>
    </row>
    <row r="254" spans="3:9" ht="15.5" x14ac:dyDescent="0.35">
      <c r="C254" t="s">
        <v>298</v>
      </c>
      <c r="I254" s="6">
        <v>1.24</v>
      </c>
    </row>
    <row r="255" spans="3:9" ht="15.5" x14ac:dyDescent="0.35">
      <c r="C255" t="s">
        <v>299</v>
      </c>
      <c r="I255" s="6">
        <v>8.19</v>
      </c>
    </row>
    <row r="256" spans="3:9" ht="15.5" x14ac:dyDescent="0.35">
      <c r="C256" t="s">
        <v>43</v>
      </c>
      <c r="I256" s="5">
        <v>586000000000</v>
      </c>
    </row>
    <row r="257" spans="3:9" ht="15.5" x14ac:dyDescent="0.35">
      <c r="C257" t="s">
        <v>220</v>
      </c>
      <c r="I257" s="5">
        <v>341000000000</v>
      </c>
    </row>
    <row r="258" spans="3:9" ht="15.5" x14ac:dyDescent="0.35">
      <c r="C258" t="s">
        <v>221</v>
      </c>
      <c r="I258" s="5">
        <v>12750000000</v>
      </c>
    </row>
    <row r="259" spans="3:9" ht="15.5" x14ac:dyDescent="0.35">
      <c r="C259" t="s">
        <v>222</v>
      </c>
      <c r="I259" s="6">
        <v>0.18590000000000001</v>
      </c>
    </row>
    <row r="260" spans="3:9" ht="15.5" x14ac:dyDescent="0.35">
      <c r="C260" t="s">
        <v>223</v>
      </c>
      <c r="D260" s="6">
        <v>0.18420000000000003</v>
      </c>
    </row>
    <row r="261" spans="3:9" ht="15.5" x14ac:dyDescent="0.35">
      <c r="C261" t="s">
        <v>224</v>
      </c>
      <c r="D261" s="6">
        <v>-7.0999999999999995E-3</v>
      </c>
    </row>
    <row r="262" spans="3:9" ht="15.5" x14ac:dyDescent="0.35">
      <c r="C262" t="s">
        <v>225</v>
      </c>
      <c r="D262" s="6">
        <v>4.5999999999999999E-3</v>
      </c>
    </row>
    <row r="263" spans="3:9" ht="15.5" x14ac:dyDescent="0.35">
      <c r="C263" t="s">
        <v>226</v>
      </c>
      <c r="D263" s="6">
        <v>0.36380000000000001</v>
      </c>
    </row>
    <row r="264" spans="3:9" ht="15.5" x14ac:dyDescent="0.35">
      <c r="C264" t="s">
        <v>227</v>
      </c>
      <c r="D264" s="6">
        <v>-0.1052</v>
      </c>
    </row>
    <row r="265" spans="3:9" ht="15.5" x14ac:dyDescent="0.35">
      <c r="C265" t="s">
        <v>228</v>
      </c>
      <c r="D265" s="6">
        <v>-0.77459999999999996</v>
      </c>
    </row>
    <row r="266" spans="3:9" ht="15.5" x14ac:dyDescent="0.35">
      <c r="C266" t="s">
        <v>388</v>
      </c>
      <c r="I266" s="5">
        <v>1</v>
      </c>
    </row>
    <row r="267" spans="3:9" ht="15.5" x14ac:dyDescent="0.35">
      <c r="C267" t="s">
        <v>389</v>
      </c>
      <c r="I267" s="5">
        <v>1</v>
      </c>
    </row>
    <row r="268" spans="3:9" ht="15.5" x14ac:dyDescent="0.35">
      <c r="C268" t="s">
        <v>390</v>
      </c>
      <c r="I268" s="6">
        <v>0.75090000000000001</v>
      </c>
    </row>
    <row r="269" spans="3:9" ht="15.5" x14ac:dyDescent="0.35">
      <c r="C269" t="s">
        <v>391</v>
      </c>
      <c r="I269" s="6">
        <v>2.1700000000000001E-2</v>
      </c>
    </row>
    <row r="270" spans="3:9" ht="15.5" x14ac:dyDescent="0.35">
      <c r="C270" t="s">
        <v>392</v>
      </c>
      <c r="I270" t="s">
        <v>1010</v>
      </c>
    </row>
    <row r="271" spans="3:9" ht="15.5" x14ac:dyDescent="0.35">
      <c r="C271" t="s">
        <v>229</v>
      </c>
      <c r="I271" s="5">
        <v>6</v>
      </c>
    </row>
    <row r="272" spans="3:9" ht="15.5" x14ac:dyDescent="0.35">
      <c r="C272" t="s">
        <v>230</v>
      </c>
      <c r="I272" s="6">
        <v>0.09</v>
      </c>
    </row>
    <row r="273" spans="3:9" ht="15.5" x14ac:dyDescent="0.35">
      <c r="C273" t="s">
        <v>231</v>
      </c>
      <c r="I273" s="6">
        <v>0.41</v>
      </c>
    </row>
    <row r="274" spans="3:9" ht="15.5" x14ac:dyDescent="0.35">
      <c r="C274" t="s">
        <v>232</v>
      </c>
      <c r="I274" s="6">
        <v>0.4</v>
      </c>
    </row>
    <row r="275" spans="3:9" ht="15.5" x14ac:dyDescent="0.35">
      <c r="C275" t="s">
        <v>233</v>
      </c>
      <c r="I275" s="6">
        <v>0.42</v>
      </c>
    </row>
    <row r="276" spans="3:9" ht="15.5" x14ac:dyDescent="0.35">
      <c r="C276" t="s">
        <v>234</v>
      </c>
      <c r="I276" s="6">
        <v>0.74</v>
      </c>
    </row>
    <row r="277" spans="3:9" ht="15.5" x14ac:dyDescent="0.35">
      <c r="C277" t="s">
        <v>235</v>
      </c>
      <c r="I277" s="6">
        <v>0.67</v>
      </c>
    </row>
    <row r="278" spans="3:9" ht="15.5" x14ac:dyDescent="0.35">
      <c r="C278" t="s">
        <v>236</v>
      </c>
      <c r="I278" s="6">
        <v>0.28000000000000003</v>
      </c>
    </row>
    <row r="279" spans="3:9" ht="15.5" x14ac:dyDescent="0.35">
      <c r="C279" t="s">
        <v>300</v>
      </c>
      <c r="I279" s="5">
        <v>1147000000000</v>
      </c>
    </row>
    <row r="280" spans="3:9" ht="15.5" x14ac:dyDescent="0.35">
      <c r="C280" t="s">
        <v>301</v>
      </c>
      <c r="I280" s="5">
        <v>261000000000</v>
      </c>
    </row>
    <row r="281" spans="3:9" ht="15.5" x14ac:dyDescent="0.35">
      <c r="C281" t="s">
        <v>302</v>
      </c>
      <c r="I281" s="5">
        <v>73000000000</v>
      </c>
    </row>
    <row r="282" spans="3:9" ht="15.5" x14ac:dyDescent="0.35">
      <c r="C282" t="s">
        <v>303</v>
      </c>
      <c r="I282" s="5">
        <v>32000000000</v>
      </c>
    </row>
    <row r="283" spans="3:9" ht="15.5" x14ac:dyDescent="0.35">
      <c r="C283" t="s">
        <v>237</v>
      </c>
      <c r="D283" s="5">
        <v>260000000000</v>
      </c>
    </row>
    <row r="284" spans="3:9" ht="15.5" x14ac:dyDescent="0.35">
      <c r="C284" t="s">
        <v>238</v>
      </c>
      <c r="D284" s="5">
        <v>939000000000</v>
      </c>
    </row>
    <row r="285" spans="3:9" ht="15.5" x14ac:dyDescent="0.35">
      <c r="C285" t="s">
        <v>239</v>
      </c>
      <c r="D285" s="5">
        <v>169000000000</v>
      </c>
    </row>
    <row r="286" spans="3:9" ht="15.5" x14ac:dyDescent="0.35">
      <c r="C286" t="s">
        <v>183</v>
      </c>
      <c r="D286" s="5">
        <v>440000000000</v>
      </c>
    </row>
    <row r="287" spans="3:9" ht="15.5" x14ac:dyDescent="0.35">
      <c r="C287" t="s">
        <v>182</v>
      </c>
      <c r="I287" s="5">
        <v>754000000000</v>
      </c>
    </row>
    <row r="288" spans="3:9" ht="15.5" x14ac:dyDescent="0.35">
      <c r="C288" t="s">
        <v>21</v>
      </c>
      <c r="D288" s="5">
        <v>-260000000000</v>
      </c>
    </row>
    <row r="289" spans="3:9" ht="15.5" x14ac:dyDescent="0.35">
      <c r="C289" t="s">
        <v>240</v>
      </c>
      <c r="I289" s="5">
        <v>769000000000</v>
      </c>
    </row>
    <row r="290" spans="3:9" ht="15.5" x14ac:dyDescent="0.35">
      <c r="C290" t="s">
        <v>304</v>
      </c>
      <c r="I290" s="5">
        <v>10000000000</v>
      </c>
    </row>
    <row r="291" spans="3:9" ht="15.5" x14ac:dyDescent="0.35">
      <c r="C291" t="s">
        <v>305</v>
      </c>
      <c r="I291" s="5">
        <v>30000000000</v>
      </c>
    </row>
    <row r="292" spans="3:9" ht="15.5" x14ac:dyDescent="0.35">
      <c r="C292" t="s">
        <v>306</v>
      </c>
      <c r="I292" s="5">
        <v>-43000000000</v>
      </c>
    </row>
    <row r="293" spans="3:9" ht="15.5" x14ac:dyDescent="0.35">
      <c r="C293" t="s">
        <v>307</v>
      </c>
      <c r="I293" s="5">
        <v>-15000000000</v>
      </c>
    </row>
    <row r="294" spans="3:9" ht="15.5" x14ac:dyDescent="0.35">
      <c r="C294" t="s">
        <v>308</v>
      </c>
      <c r="I294" s="5">
        <v>-6000000000</v>
      </c>
    </row>
  </sheetData>
  <pageMargins left="0.7" right="0.7" top="0.75" bottom="0.75" header="0.3" footer="0.3"/>
  <ignoredErrors>
    <ignoredError sqref="A1:P295" numberStoredAsText="1"/>
  </ignoredError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P28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1011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1012</v>
      </c>
      <c r="D2" s="2" vm="143">
        <f ca="1">IFERROR(_xlfn.STOCKHISTORY("XIDX:" &amp; $C$1, D3, , 0, 0, 1), "Libur")</f>
        <v>90</v>
      </c>
      <c r="E2" s="2" vm="9">
        <f ca="1">IFERROR(_xlfn.STOCKHISTORY("XIDX:" &amp; $C$1, E3, , 0, 0, 1), "Libur")</f>
        <v>50</v>
      </c>
      <c r="H2" s="2" vm="9">
        <f ca="1">IFERROR(INDEX(D2:G2,COUNT(D2:G2)),"")</f>
        <v>50</v>
      </c>
      <c r="I2" s="2" vm="24">
        <f t="shared" ref="I2:P2" ca="1" si="0">IFERROR(_xlfn.STOCKHISTORY("XIDX:" &amp; $C$1, I1, , 0, 0, 1), "Libur")</f>
        <v>156</v>
      </c>
      <c r="J2" s="2" vm="11">
        <f t="shared" ca="1" si="0"/>
        <v>112</v>
      </c>
      <c r="K2" s="2" vm="203">
        <f t="shared" ca="1" si="0"/>
        <v>118</v>
      </c>
      <c r="L2" s="2" vm="204">
        <f t="shared" ca="1" si="0"/>
        <v>432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</row>
    <row r="3" spans="1:1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6" ht="15.5" x14ac:dyDescent="0.35">
      <c r="B4" t="s">
        <v>5</v>
      </c>
      <c r="C4" t="s">
        <v>6</v>
      </c>
      <c r="D4" s="2">
        <f>IFERROR(INDEX(D51:D500,MATCH($C$4,$C$51:$C$500,0)),"")</f>
        <v>21843703352</v>
      </c>
      <c r="E4" s="2">
        <f>IFERROR(INDEX(E51:E500,MATCH($C$4,$C$51:$C$500,0)),"")</f>
        <v>26365465376</v>
      </c>
      <c r="H4" s="2">
        <f>IFERROR(SUM(D4:G4)*(4/MAX(1,COUNT(D4:G4))),"")</f>
        <v>96418337456</v>
      </c>
      <c r="I4" s="2">
        <f t="shared" ref="I4:P4" si="1">IFERROR(INDEX(I51:I500,MATCH($C$4,$C$51:$C$500,0)),"")</f>
        <v>82940382844</v>
      </c>
      <c r="J4" s="2">
        <f t="shared" si="1"/>
        <v>209729710295</v>
      </c>
      <c r="K4" s="2">
        <f t="shared" si="1"/>
        <v>235745414500</v>
      </c>
      <c r="L4" s="2">
        <f t="shared" si="1"/>
        <v>438679000808</v>
      </c>
      <c r="M4" s="2">
        <f t="shared" si="1"/>
        <v>490196859796</v>
      </c>
      <c r="N4" s="2">
        <f t="shared" si="1"/>
        <v>446490355139</v>
      </c>
      <c r="O4" s="2">
        <f t="shared" si="1"/>
        <v>519834625058</v>
      </c>
      <c r="P4" s="2">
        <f t="shared" si="1"/>
        <v>708186091222</v>
      </c>
    </row>
    <row r="5" spans="1:16" ht="15.5" x14ac:dyDescent="0.35">
      <c r="B5" t="s">
        <v>7</v>
      </c>
      <c r="C5" t="s">
        <v>8</v>
      </c>
      <c r="D5" s="2">
        <f>IFERROR(INDEX(D51:D500,MATCH($C$5,$C$51:$C$500,0)),"")</f>
        <v>-23486573158</v>
      </c>
      <c r="E5" s="2">
        <f>IFERROR(INDEX(E51:E500,MATCH($C$5,$C$51:$C$500,0)),"")</f>
        <v>-25500774255</v>
      </c>
      <c r="H5" s="2">
        <f>IFERROR(SUM(D5:G5)*(4/MAX(1,COUNT(D5:G5))),"")</f>
        <v>-97974694826</v>
      </c>
      <c r="I5" s="2">
        <f t="shared" ref="I5:P5" si="2">IFERROR(INDEX(I51:I500,MATCH($C$5,$C$51:$C$500,0)),"")</f>
        <v>-285975709131</v>
      </c>
      <c r="J5" s="2">
        <f t="shared" si="2"/>
        <v>-77650761809</v>
      </c>
      <c r="K5" s="2">
        <f t="shared" si="2"/>
        <v>-632607327973</v>
      </c>
      <c r="L5" s="2">
        <f t="shared" si="2"/>
        <v>-178652132672</v>
      </c>
      <c r="M5" s="2">
        <f t="shared" si="2"/>
        <v>-169235603257</v>
      </c>
      <c r="N5" s="2">
        <f t="shared" si="2"/>
        <v>-613778078537</v>
      </c>
      <c r="O5" s="2">
        <f t="shared" si="2"/>
        <v>-424272914831</v>
      </c>
      <c r="P5" s="2">
        <f t="shared" si="2"/>
        <v>-172385439398</v>
      </c>
    </row>
    <row r="6" spans="1:16" ht="15.5" x14ac:dyDescent="0.35">
      <c r="B6" t="s">
        <v>9</v>
      </c>
      <c r="C6" t="s">
        <v>10</v>
      </c>
      <c r="D6" s="2">
        <f>IFERROR(INDEX(D51:D500,MATCH($C$6,$C$51:$C$500,0)),"")</f>
        <v>339440205005</v>
      </c>
      <c r="E6" s="2">
        <f>IFERROR(INDEX(E51:E500,MATCH($C$6,$C$51:$C$500,0)),"")</f>
        <v>362985623843</v>
      </c>
      <c r="H6" s="2">
        <f>IFERROR(INDEX(D6:G6,COUNT(D6:G6)),"")</f>
        <v>362985623843</v>
      </c>
      <c r="I6" s="2">
        <f t="shared" ref="I6:P6" si="3">IFERROR(INDEX(I51:I500,MATCH($C$6,$C$51:$C$500,0)),"")</f>
        <v>388553981955</v>
      </c>
      <c r="J6" s="2">
        <f t="shared" si="3"/>
        <v>675395176228</v>
      </c>
      <c r="K6" s="2">
        <f t="shared" si="3"/>
        <v>-728475759863</v>
      </c>
      <c r="L6" s="2">
        <f t="shared" si="3"/>
        <v>-91967545521</v>
      </c>
      <c r="M6" s="2">
        <f t="shared" si="3"/>
        <v>-27464232164</v>
      </c>
      <c r="N6" s="2">
        <f t="shared" si="3"/>
        <v>51622058564</v>
      </c>
      <c r="O6" s="2">
        <f t="shared" si="3"/>
        <v>1747337745</v>
      </c>
      <c r="P6" s="2">
        <f t="shared" si="3"/>
        <v>23299115962</v>
      </c>
    </row>
    <row r="7" spans="1:16" ht="15.5" x14ac:dyDescent="0.35">
      <c r="B7" t="s">
        <v>11</v>
      </c>
      <c r="C7" t="s">
        <v>12</v>
      </c>
      <c r="D7" s="3">
        <f>IFERROR(INDEX(D51:D500,MATCH($C$7,$C$51:$C$500,0))/1000000000,"")</f>
        <v>41.36</v>
      </c>
      <c r="E7" s="3">
        <f>IFERROR(INDEX(E51:E500,MATCH($C$7,$C$51:$C$500,0))/1000000000,"")</f>
        <v>41.36</v>
      </c>
      <c r="H7" s="3">
        <f>IFERROR(INDEX(D7:G7,COUNT(D7:G7)),"")</f>
        <v>41.36</v>
      </c>
      <c r="I7" s="3">
        <f t="shared" ref="I7:P7" si="4">IFERROR(INDEX(I51:I500,MATCH($C$7,$C$51:$C$500,0))/1000000000,"")</f>
        <v>41.36</v>
      </c>
      <c r="J7" s="3">
        <f t="shared" si="4"/>
        <v>41.36</v>
      </c>
      <c r="K7" s="3">
        <f t="shared" si="4"/>
        <v>23.45</v>
      </c>
      <c r="L7" s="3">
        <f t="shared" si="4"/>
        <v>23.45</v>
      </c>
      <c r="M7" s="3">
        <f t="shared" si="4"/>
        <v>16.75</v>
      </c>
      <c r="N7" s="3">
        <f t="shared" si="4"/>
        <v>16.75</v>
      </c>
      <c r="O7" s="3">
        <f t="shared" si="4"/>
        <v>16.75</v>
      </c>
      <c r="P7" s="3">
        <f t="shared" si="4"/>
        <v>16.75</v>
      </c>
    </row>
    <row r="8" spans="1:1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-5000000000</v>
      </c>
      <c r="E8" s="2">
        <f>IFERROR(INDEX(E51:E500,MATCH("Free cash flow (Quarter)",$C$51:$C$500,0)),"")</f>
        <v>-18000000000</v>
      </c>
      <c r="H8" s="2">
        <f>IFERROR(INDEX(D8:G8,COUNT(D8:G8)),"")</f>
        <v>-18000000000</v>
      </c>
      <c r="I8" s="2">
        <f t="shared" ref="I8:P8" si="5">IFERROR(INDEX(I51:I500,MATCH($C$8,$C$51:$C$500,0)),"")</f>
        <v>-229000000000</v>
      </c>
      <c r="J8" s="2">
        <f t="shared" si="5"/>
        <v>-524000000000</v>
      </c>
      <c r="K8" s="2">
        <f t="shared" si="5"/>
        <v>18000000000</v>
      </c>
      <c r="L8" s="2">
        <f t="shared" si="5"/>
        <v>-96000000000</v>
      </c>
      <c r="M8" s="2">
        <f t="shared" si="5"/>
        <v>-17000000000</v>
      </c>
      <c r="N8" s="2">
        <f t="shared" si="5"/>
        <v>-59000000000</v>
      </c>
      <c r="O8" s="2">
        <f t="shared" si="5"/>
        <v>-236000000000</v>
      </c>
      <c r="P8" s="2">
        <f t="shared" si="5"/>
        <v>-463000000000</v>
      </c>
    </row>
    <row r="9" spans="1:16" ht="15.5" x14ac:dyDescent="0.35">
      <c r="A9" t="s">
        <v>16</v>
      </c>
      <c r="C9" t="s">
        <v>17</v>
      </c>
      <c r="D9" s="3">
        <f>IFERROR(INDEX(D51:D500,MATCH("Free cash flow per share (Quarter)",$C$51:$C$500,0)),"")</f>
        <v>-0.12</v>
      </c>
      <c r="E9" s="3">
        <f>IFERROR(INDEX(E51:E500,MATCH("Free cash flow per share (Quarter)",$C$51:$C$500,0)),"")</f>
        <v>-0.45</v>
      </c>
      <c r="H9" s="3">
        <f>IFERROR(INDEX(D9:G9,COUNT(D9:G9)),"")</f>
        <v>-0.45</v>
      </c>
      <c r="I9" s="3">
        <f t="shared" ref="I9:P9" si="6">IFERROR(INDEX(I51:I500,MATCH($C$9,$C$51:$C$500,0)),"")</f>
        <v>-5.54</v>
      </c>
      <c r="J9" s="3">
        <f t="shared" si="6"/>
        <v>-12.68</v>
      </c>
      <c r="K9" s="3">
        <f t="shared" si="6"/>
        <v>0.75</v>
      </c>
      <c r="L9" s="3">
        <f t="shared" si="6"/>
        <v>-4.07</v>
      </c>
      <c r="M9" s="3">
        <f t="shared" si="6"/>
        <v>-1.04</v>
      </c>
      <c r="N9" s="3">
        <f t="shared" si="6"/>
        <v>-3.54</v>
      </c>
      <c r="O9" s="3">
        <f t="shared" si="6"/>
        <v>-14.07</v>
      </c>
      <c r="P9" s="3">
        <f t="shared" si="6"/>
        <v>-27.66</v>
      </c>
    </row>
    <row r="10" spans="1:16" ht="15.5" x14ac:dyDescent="0.35">
      <c r="C10" t="s">
        <v>18</v>
      </c>
      <c r="D10" s="3">
        <f ca="1">IFERROR(IF(D9=0,"",D2/D9),"")</f>
        <v>-750</v>
      </c>
      <c r="E10" s="3">
        <f ca="1">IFERROR(IF(E9=0,"",E2/E9),"")</f>
        <v>-111.11111111111111</v>
      </c>
      <c r="I10" s="3">
        <f t="shared" ref="I10:P10" ca="1" si="7">IFERROR(IF(I9=0,"",I2/I9),"")</f>
        <v>-28.158844765342959</v>
      </c>
      <c r="J10" s="3">
        <f t="shared" ca="1" si="7"/>
        <v>-8.8328075709779181</v>
      </c>
      <c r="K10" s="3">
        <f t="shared" ca="1" si="7"/>
        <v>157.33333333333334</v>
      </c>
      <c r="L10" s="3">
        <f t="shared" ca="1" si="7"/>
        <v>-106.14250614250614</v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</row>
    <row r="11" spans="1:16" ht="15.5" x14ac:dyDescent="0.35">
      <c r="B11" t="s">
        <v>19</v>
      </c>
      <c r="C11" t="s">
        <v>20</v>
      </c>
      <c r="D11" s="2">
        <f>IFERROR(INDEX(D51:D500,MATCH($C$11,$C$51:$C$500,0)),"")</f>
        <v>10257818373</v>
      </c>
      <c r="E11" s="2">
        <f>IFERROR(INDEX(E51:E500,MATCH($C$11,$C$51:$C$500,0)),"")</f>
        <v>15328050557</v>
      </c>
      <c r="H11" s="2">
        <f>IFERROR(INDEX(D11:G11,COUNT(D11:G11)),"")</f>
        <v>15328050557</v>
      </c>
      <c r="I11" s="2">
        <f t="shared" ref="I11:P11" si="8">IFERROR(INDEX(I51:I500,MATCH($C$11,$C$51:$C$500,0)),"")</f>
        <v>33755183838</v>
      </c>
      <c r="J11" s="2">
        <f t="shared" si="8"/>
        <v>93157316326</v>
      </c>
      <c r="K11" s="2">
        <f t="shared" si="8"/>
        <v>7309481258</v>
      </c>
      <c r="L11" s="2">
        <f t="shared" si="8"/>
        <v>9847763422</v>
      </c>
      <c r="M11" s="2">
        <f t="shared" si="8"/>
        <v>10484757842</v>
      </c>
      <c r="N11" s="2">
        <f t="shared" si="8"/>
        <v>16481687464</v>
      </c>
      <c r="O11" s="2">
        <f t="shared" si="8"/>
        <v>52978979949</v>
      </c>
      <c r="P11" s="2">
        <f t="shared" si="8"/>
        <v>54092739700</v>
      </c>
    </row>
    <row r="12" spans="1:1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379000000000</v>
      </c>
      <c r="E12" s="2">
        <f>IFERROR(INDEX(E51:E500,MATCH("Net Debt (Quarter)",$C$51:$C$500,0)),"")</f>
        <v>374000000000</v>
      </c>
      <c r="H12" s="2">
        <f>IFERROR(INDEX(D12:G12,COUNT(D12:G12)),"")</f>
        <v>374000000000</v>
      </c>
      <c r="I12" s="2">
        <f t="shared" ref="I12:P12" si="9">IFERROR(INDEX(I51:I500,MATCH($C$12,$C$51:$C$500,0)),"")</f>
        <v>355000000000</v>
      </c>
      <c r="J12" s="2">
        <f t="shared" si="9"/>
        <v>131000000000</v>
      </c>
      <c r="K12" s="2">
        <f t="shared" si="9"/>
        <v>1145000000000</v>
      </c>
      <c r="L12" s="2">
        <f t="shared" si="9"/>
        <v>1166000000000</v>
      </c>
      <c r="M12" s="2">
        <f t="shared" si="9"/>
        <v>1159000000000</v>
      </c>
      <c r="N12" s="2">
        <f t="shared" si="9"/>
        <v>1174000000000</v>
      </c>
      <c r="O12" s="2">
        <f t="shared" si="9"/>
        <v>1495000000000</v>
      </c>
      <c r="P12" s="2">
        <f t="shared" si="9"/>
        <v>1890000000000</v>
      </c>
    </row>
    <row r="13" spans="1:1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389000000000</v>
      </c>
      <c r="E13" s="2">
        <f>IFERROR(INDEX(E51:E500,MATCH("Total Debt (Quarter)",$C$51:$C$500,0)),"")</f>
        <v>389000000000</v>
      </c>
      <c r="H13" s="2">
        <f>IFERROR(INDEX(D13:G13,COUNT(D13:G13)),"")</f>
        <v>389000000000</v>
      </c>
      <c r="I13" s="2">
        <f t="shared" ref="I13:P13" si="10">IFERROR(INDEX(I51:I500,MATCH($C$13,$C$51:$C$500,0)),"")</f>
        <v>389000000000</v>
      </c>
      <c r="J13" s="2">
        <f t="shared" si="10"/>
        <v>224000000000</v>
      </c>
      <c r="K13" s="2">
        <f t="shared" si="10"/>
        <v>1152000000000</v>
      </c>
      <c r="L13" s="2">
        <f t="shared" si="10"/>
        <v>1176000000000</v>
      </c>
      <c r="M13" s="2">
        <f t="shared" si="10"/>
        <v>1169000000000</v>
      </c>
      <c r="N13" s="2">
        <f t="shared" si="10"/>
        <v>1190000000000</v>
      </c>
      <c r="O13" s="2">
        <f t="shared" si="10"/>
        <v>1548000000000</v>
      </c>
      <c r="P13" s="2">
        <f t="shared" si="10"/>
        <v>1944000000000</v>
      </c>
    </row>
    <row r="14" spans="1:16" ht="15.5" x14ac:dyDescent="0.35">
      <c r="C14" t="s">
        <v>27</v>
      </c>
      <c r="D14" s="2">
        <f>IFERROR(INDEX(D51:D500,MATCH($C$14,$C$51:$C$500,0)),"")</f>
        <v>-1229399237</v>
      </c>
      <c r="E14" s="2">
        <f>IFERROR(INDEX(E51:E500,MATCH($C$14,$C$51:$C$500,0)),"")</f>
        <v>-1216255859</v>
      </c>
      <c r="H14" s="2">
        <f>IFERROR(SUM(D14:G14)*(4/MAX(1,COUNT(D14:G14))),"")</f>
        <v>-4891310192</v>
      </c>
      <c r="I14" s="2">
        <f t="shared" ref="I14:P14" si="11">IFERROR(INDEX(I51:I500,MATCH($C$14,$C$51:$C$500,0)),"")</f>
        <v>-3045504878</v>
      </c>
      <c r="J14" s="2">
        <f t="shared" si="11"/>
        <v>-91126861652</v>
      </c>
      <c r="K14" s="2">
        <f t="shared" si="11"/>
        <v>-99011281404</v>
      </c>
      <c r="L14" s="2">
        <f t="shared" si="11"/>
        <v>-97759608035</v>
      </c>
      <c r="M14" s="2">
        <f t="shared" si="11"/>
        <v>-113864788140</v>
      </c>
      <c r="N14" s="2">
        <f t="shared" si="11"/>
        <v>-141114300700</v>
      </c>
      <c r="O14" s="2">
        <f t="shared" si="11"/>
        <v>-206373399185</v>
      </c>
      <c r="P14" s="2">
        <f t="shared" si="11"/>
        <v>-209280059448</v>
      </c>
    </row>
    <row r="15" spans="1:16" ht="15.5" x14ac:dyDescent="0.35">
      <c r="C15" t="s">
        <v>28</v>
      </c>
      <c r="D15" s="2">
        <f>IFERROR(INDEX(D51:D500,MATCH($C$15,$C$51:$C$500,0)),"")</f>
        <v>212977603</v>
      </c>
      <c r="E15" s="2">
        <f>IFERROR(INDEX(E51:E500,MATCH($C$15,$C$51:$C$500,0)),"")</f>
        <v>216748755</v>
      </c>
      <c r="H15" s="2">
        <f>IFERROR(SUM(D15:G15)*(4/MAX(1,COUNT(D15:G15))),"")</f>
        <v>859452716</v>
      </c>
      <c r="I15" s="2">
        <f t="shared" ref="I15:P15" si="12">IFERROR(INDEX(I51:I500,MATCH($C$15,$C$51:$C$500,0)),"")</f>
        <v>-8727294553</v>
      </c>
      <c r="J15" s="2">
        <f t="shared" si="12"/>
        <v>2045449093</v>
      </c>
      <c r="K15" s="2">
        <f t="shared" si="12"/>
        <v>3944683658</v>
      </c>
      <c r="L15" s="2">
        <f t="shared" si="12"/>
        <v>-37735079594</v>
      </c>
      <c r="M15" s="2">
        <f t="shared" si="12"/>
        <v>-2779242960</v>
      </c>
      <c r="N15" s="2">
        <f t="shared" si="12"/>
        <v>-178517295533</v>
      </c>
      <c r="O15" s="2">
        <f t="shared" si="12"/>
        <v>-86031255442</v>
      </c>
      <c r="P15" s="2">
        <f t="shared" si="12"/>
        <v>-8718826402</v>
      </c>
    </row>
    <row r="16" spans="1:16" ht="15.5" x14ac:dyDescent="0.35">
      <c r="C16" t="s">
        <v>29</v>
      </c>
      <c r="D16" s="2">
        <f>IFERROR(INDEX(D51:D500,MATCH($C$16,$C$51:$C$500,0)),"")</f>
        <v>-23758396441</v>
      </c>
      <c r="E16" s="2">
        <f>IFERROR(INDEX(E51:E500,MATCH($C$16,$C$51:$C$500,0)),"")</f>
        <v>-25785106867</v>
      </c>
      <c r="H16" s="2">
        <f>IFERROR(SUM(D16:G16)*(4/MAX(1,COUNT(D16:G16))),"")</f>
        <v>-99087006616</v>
      </c>
      <c r="I16" s="2">
        <f t="shared" ref="I16:P16" si="13">IFERROR(INDEX(I51:I500,MATCH($C$16,$C$51:$C$500,0)),"")</f>
        <v>-278163965650</v>
      </c>
      <c r="J16" s="2">
        <f t="shared" si="13"/>
        <v>-80682115830</v>
      </c>
      <c r="K16" s="2">
        <f t="shared" si="13"/>
        <v>-638265481108</v>
      </c>
      <c r="L16" s="2">
        <f t="shared" si="13"/>
        <v>-143875328227</v>
      </c>
      <c r="M16" s="2">
        <f t="shared" si="13"/>
        <v>-168735196872</v>
      </c>
      <c r="N16" s="2">
        <f t="shared" si="13"/>
        <v>-437541512753</v>
      </c>
      <c r="O16" s="2">
        <f t="shared" si="13"/>
        <v>-336750745954</v>
      </c>
      <c r="P16" s="2">
        <f t="shared" si="13"/>
        <v>-162724060567</v>
      </c>
    </row>
    <row r="17" spans="1:16" ht="15.5" x14ac:dyDescent="0.35">
      <c r="A17" t="s">
        <v>30</v>
      </c>
    </row>
    <row r="18" spans="1:1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</row>
    <row r="19" spans="1:16" ht="15.5" x14ac:dyDescent="0.35">
      <c r="A19" t="s">
        <v>40</v>
      </c>
      <c r="C19" t="s">
        <v>41</v>
      </c>
    </row>
    <row r="20" spans="1:16" ht="15.5" x14ac:dyDescent="0.35">
      <c r="A20" t="s">
        <v>42</v>
      </c>
      <c r="C20" t="s">
        <v>43</v>
      </c>
      <c r="D20" s="2">
        <f ca="1">IFERROR(D21*D2,"")</f>
        <v>3722400000000</v>
      </c>
      <c r="E20" s="2">
        <f ca="1">IFERROR(E21*E2,"")</f>
        <v>2068000000000</v>
      </c>
      <c r="H20" s="2">
        <f t="shared" ref="H20:P20" ca="1" si="14">IFERROR(H21*H2,"")</f>
        <v>2068000000000</v>
      </c>
      <c r="I20" s="2">
        <f t="shared" ca="1" si="14"/>
        <v>6452160000000</v>
      </c>
      <c r="J20" s="2">
        <f t="shared" ca="1" si="14"/>
        <v>4632320000000</v>
      </c>
      <c r="K20" s="2">
        <f t="shared" ca="1" si="14"/>
        <v>2767100000000</v>
      </c>
      <c r="L20" s="2">
        <f t="shared" ca="1" si="14"/>
        <v>10130400000000</v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</row>
    <row r="21" spans="1:16" ht="15.5" x14ac:dyDescent="0.35">
      <c r="C21" t="s">
        <v>12</v>
      </c>
      <c r="D21" s="2">
        <f>IFERROR(INDEX(D51:D500,MATCH($C$7,$C$51:$C$500,0)),"")</f>
        <v>41360000000</v>
      </c>
      <c r="E21" s="2">
        <f>IFERROR(INDEX(E51:E500,MATCH($C$7,$C$51:$C$500,0)),"")</f>
        <v>41360000000</v>
      </c>
      <c r="H21" s="2">
        <f>IFERROR(INDEX(D21:G21,COUNT(D21:G21)),"")</f>
        <v>41360000000</v>
      </c>
      <c r="I21" s="2">
        <f t="shared" ref="I21:P21" si="15">IFERROR(INDEX(I51:I500,MATCH($C$7,$C$51:$C$500,0)),"")</f>
        <v>41360000000</v>
      </c>
      <c r="J21" s="2">
        <f t="shared" si="15"/>
        <v>41360000000</v>
      </c>
      <c r="K21" s="2">
        <f t="shared" si="15"/>
        <v>23450000000</v>
      </c>
      <c r="L21" s="2">
        <f t="shared" si="15"/>
        <v>23450000000</v>
      </c>
      <c r="M21" s="2">
        <f t="shared" si="15"/>
        <v>16750000000</v>
      </c>
      <c r="N21" s="2">
        <f t="shared" si="15"/>
        <v>16750000000</v>
      </c>
      <c r="O21" s="2">
        <f t="shared" si="15"/>
        <v>16750000000</v>
      </c>
      <c r="P21" s="2">
        <f t="shared" si="15"/>
        <v>16750000000</v>
      </c>
    </row>
    <row r="23" spans="1:16" ht="15.5" x14ac:dyDescent="0.35">
      <c r="B23" t="s">
        <v>44</v>
      </c>
      <c r="C23" t="s">
        <v>45</v>
      </c>
      <c r="D23" s="3">
        <f>IFERROR(D5/D6*100,"")</f>
        <v>-6.9192078049958878</v>
      </c>
      <c r="E23" s="3">
        <f>IFERROR(E5/E6*100,"")</f>
        <v>-7.0252849093631591</v>
      </c>
      <c r="H23" s="3">
        <f t="shared" ref="H23:P23" si="16">IFERROR(H5/H6*100,"")</f>
        <v>-26.991343014834218</v>
      </c>
      <c r="I23" s="3">
        <f t="shared" si="16"/>
        <v>-73.599994444046118</v>
      </c>
      <c r="J23" s="3">
        <f t="shared" si="16"/>
        <v>-11.497085638465775</v>
      </c>
      <c r="K23" s="3">
        <f t="shared" si="16"/>
        <v>86.839859721889795</v>
      </c>
      <c r="L23" s="3">
        <f t="shared" si="16"/>
        <v>194.25562752591489</v>
      </c>
      <c r="M23" s="3">
        <f t="shared" si="16"/>
        <v>616.20365807580561</v>
      </c>
      <c r="N23" s="3">
        <f t="shared" si="16"/>
        <v>-1188.9841196008294</v>
      </c>
      <c r="O23" s="3">
        <f t="shared" si="16"/>
        <v>-24281.105129506603</v>
      </c>
      <c r="P23" s="3">
        <f t="shared" si="16"/>
        <v>-739.87974341667848</v>
      </c>
    </row>
    <row r="24" spans="1:16" ht="15.5" x14ac:dyDescent="0.35">
      <c r="C24" t="s">
        <v>46</v>
      </c>
      <c r="D24" s="4">
        <f>IFERROR(_xlfn.RRI(5,I23,D23),"")</f>
        <v>-0.37678812719013488</v>
      </c>
      <c r="E24" s="4">
        <f>IFERROR(_xlfn.RRI(5,J23,E23),"")</f>
        <v>-9.3818409424451077E-2</v>
      </c>
      <c r="H24" s="4" t="str">
        <f t="shared" ref="H24:P24" si="17">IFERROR(_xlfn.RRI(5,M23,H23),"")</f>
        <v/>
      </c>
      <c r="I24" s="4">
        <f t="shared" si="17"/>
        <v>-0.42675490746192613</v>
      </c>
      <c r="J24" s="4">
        <f t="shared" si="17"/>
        <v>-0.78369634231678653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47</v>
      </c>
      <c r="C25" t="s">
        <v>48</v>
      </c>
      <c r="D25" s="3">
        <f>IFERROR(INDEX(D51:D500,MATCH($A$25,$C$51:$C$500,0)),"")</f>
        <v>-0.56999999999999995</v>
      </c>
      <c r="E25" s="3">
        <f>IFERROR(INDEX(E51:E500,MATCH($A$25,$C$51:$C$500,0)),"")</f>
        <v>-0.62</v>
      </c>
      <c r="H25" s="3">
        <f>IFERROR(INDEX(D25:G25,COUNT(D25:G25)),"")</f>
        <v>-0.62</v>
      </c>
      <c r="I25" s="3">
        <f t="shared" ref="I25:P25" si="18">IFERROR(INDEX(I51:I500,MATCH($C$25,$C$51:$C$500,0)),"")</f>
        <v>-6.92</v>
      </c>
      <c r="J25" s="3">
        <f t="shared" si="18"/>
        <v>-1.9</v>
      </c>
      <c r="K25" s="3">
        <f t="shared" si="18"/>
        <v>-26.88</v>
      </c>
      <c r="L25" s="3">
        <f t="shared" si="18"/>
        <v>-7.71</v>
      </c>
      <c r="M25" s="3">
        <f t="shared" si="18"/>
        <v>-10.18</v>
      </c>
      <c r="N25" s="3">
        <f t="shared" si="18"/>
        <v>-36.56</v>
      </c>
      <c r="O25" s="3">
        <f t="shared" si="18"/>
        <v>-25.1</v>
      </c>
      <c r="P25" s="3">
        <f t="shared" si="18"/>
        <v>-10.199999999999999</v>
      </c>
    </row>
    <row r="26" spans="1:16" ht="15.5" x14ac:dyDescent="0.35">
      <c r="C26" t="s">
        <v>49</v>
      </c>
      <c r="D26" s="4">
        <f>IFERROR(_xlfn.RRI(5,I25,D25),"")</f>
        <v>-0.39304883096358612</v>
      </c>
      <c r="E26" s="4">
        <f>IFERROR(_xlfn.RRI(5,J25,E25),"")</f>
        <v>-0.200667230484461</v>
      </c>
      <c r="H26" s="4">
        <f t="shared" ref="H26:P26" si="19">IFERROR(_xlfn.RRI(5,M25,H25),"")</f>
        <v>-0.42861506946354089</v>
      </c>
      <c r="I26" s="4">
        <f t="shared" si="19"/>
        <v>-0.28316371328203005</v>
      </c>
      <c r="J26" s="4">
        <f t="shared" si="19"/>
        <v>-0.40321764228143719</v>
      </c>
      <c r="K26" s="4">
        <f t="shared" si="19"/>
        <v>0.21385222444766949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50</v>
      </c>
      <c r="D27" s="3">
        <f>IFERROR(D4/D21,"")</f>
        <v>0.5281359611218569</v>
      </c>
      <c r="E27" s="3">
        <f>IFERROR(E4/E21,"")</f>
        <v>0.63746289593810446</v>
      </c>
      <c r="H27" s="3">
        <f t="shared" ref="H27:P27" si="20">IFERROR(H4/H21,"")</f>
        <v>2.3311977141199227</v>
      </c>
      <c r="I27" s="3">
        <f t="shared" si="20"/>
        <v>2.0053284053191489</v>
      </c>
      <c r="J27" s="3">
        <f t="shared" si="20"/>
        <v>5.0708343881769826</v>
      </c>
      <c r="K27" s="3">
        <f t="shared" si="20"/>
        <v>10.053109360341152</v>
      </c>
      <c r="L27" s="3">
        <f t="shared" si="20"/>
        <v>18.706993637867804</v>
      </c>
      <c r="M27" s="3">
        <f t="shared" si="20"/>
        <v>29.265484166925372</v>
      </c>
      <c r="N27" s="3">
        <f t="shared" si="20"/>
        <v>26.656140605313432</v>
      </c>
      <c r="O27" s="3">
        <f t="shared" si="20"/>
        <v>31.034902988537315</v>
      </c>
      <c r="P27" s="3">
        <f t="shared" si="20"/>
        <v>42.279766640119405</v>
      </c>
    </row>
    <row r="28" spans="1:16" ht="15.5" x14ac:dyDescent="0.35">
      <c r="C28" t="s">
        <v>51</v>
      </c>
      <c r="D28" s="4">
        <f>IFERROR(_xlfn.RRI(5,I27,D27),"")</f>
        <v>-0.23420584565485114</v>
      </c>
      <c r="E28" s="4">
        <f>IFERROR(_xlfn.RRI(5,J27,E27),"")</f>
        <v>-0.33949654011517516</v>
      </c>
      <c r="H28" s="4">
        <f t="shared" ref="H28:P28" si="21">IFERROR(_xlfn.RRI(5,M27,H27),"")</f>
        <v>-0.39710083965881193</v>
      </c>
      <c r="I28" s="4">
        <f t="shared" si="21"/>
        <v>-0.40395692441169162</v>
      </c>
      <c r="J28" s="4">
        <f t="shared" si="21"/>
        <v>-0.30394139476179538</v>
      </c>
      <c r="K28" s="4">
        <f t="shared" si="21"/>
        <v>-0.24970238650543031</v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52</v>
      </c>
      <c r="H29" s="4">
        <f t="shared" ref="H29:P29" si="22">IFERROR(((H25-I25)/I25)*100%,"")</f>
        <v>-0.91040462427745661</v>
      </c>
      <c r="I29" s="4">
        <f t="shared" si="22"/>
        <v>2.6421052631578945</v>
      </c>
      <c r="J29" s="4">
        <f t="shared" si="22"/>
        <v>-0.92931547619047628</v>
      </c>
      <c r="K29" s="4">
        <f t="shared" si="22"/>
        <v>2.486381322957198</v>
      </c>
      <c r="L29" s="4">
        <f t="shared" si="22"/>
        <v>-0.24263261296660116</v>
      </c>
      <c r="M29" s="4">
        <f t="shared" si="22"/>
        <v>-0.72155361050328226</v>
      </c>
      <c r="N29" s="4">
        <f t="shared" si="22"/>
        <v>0.45657370517928286</v>
      </c>
      <c r="O29" s="4">
        <f t="shared" si="22"/>
        <v>1.4607843137254906</v>
      </c>
      <c r="P29" s="4" t="str">
        <f t="shared" si="22"/>
        <v/>
      </c>
    </row>
    <row r="30" spans="1:16" ht="15.5" x14ac:dyDescent="0.35">
      <c r="C30" t="s">
        <v>53</v>
      </c>
      <c r="H30" s="4">
        <f t="shared" ref="H30:P30" si="23">IFERROR(((H27-I27)/I27)*100%,"")</f>
        <v>0.16250171689405235</v>
      </c>
      <c r="I30" s="4">
        <f t="shared" si="23"/>
        <v>-0.60453679773200297</v>
      </c>
      <c r="J30" s="4">
        <f t="shared" si="23"/>
        <v>-0.49559542163332199</v>
      </c>
      <c r="K30" s="4">
        <f t="shared" si="23"/>
        <v>-0.46260155132618141</v>
      </c>
      <c r="L30" s="4">
        <f t="shared" si="23"/>
        <v>-0.36078304629555158</v>
      </c>
      <c r="M30" s="4">
        <f t="shared" si="23"/>
        <v>9.7889023030281186E-2</v>
      </c>
      <c r="N30" s="4">
        <f t="shared" si="23"/>
        <v>-0.14109154408638463</v>
      </c>
      <c r="O30" s="4">
        <f t="shared" si="23"/>
        <v>-0.26596323833329305</v>
      </c>
      <c r="P30" s="4" t="str">
        <f t="shared" si="23"/>
        <v/>
      </c>
    </row>
    <row r="32" spans="1:16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8.99</v>
      </c>
      <c r="E32" s="3">
        <f>IFERROR(INDEX(E51:E500,MATCH($A$32,$C$51:$C$500,0)),"")</f>
        <v>9.56</v>
      </c>
      <c r="H32" s="3">
        <f>IFERROR(INDEX(D32:G32,COUNT(D32:G32)),"")</f>
        <v>9.56</v>
      </c>
      <c r="I32" s="3">
        <f t="shared" ref="I32:P32" si="24">IFERROR(INDEX(I51:I500,MATCH($C$32,$C$51:$C$500,0)),"")</f>
        <v>10.18</v>
      </c>
      <c r="J32" s="3">
        <f t="shared" si="24"/>
        <v>17.09</v>
      </c>
      <c r="K32" s="3">
        <f t="shared" si="24"/>
        <v>-29.73</v>
      </c>
      <c r="L32" s="3">
        <f t="shared" si="24"/>
        <v>-2.75</v>
      </c>
      <c r="M32" s="3">
        <f t="shared" si="24"/>
        <v>-0.05</v>
      </c>
      <c r="N32" s="3">
        <f t="shared" si="24"/>
        <v>4.6100000000000003</v>
      </c>
      <c r="O32" s="3">
        <f t="shared" si="24"/>
        <v>1.42</v>
      </c>
      <c r="P32" s="3">
        <f t="shared" si="24"/>
        <v>2.57</v>
      </c>
    </row>
    <row r="33" spans="1:16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5.56</v>
      </c>
      <c r="E33" s="3">
        <f>IFERROR(INDEX(E51:E500,MATCH($A$33,$C$51:$C$500,0)),"")</f>
        <v>9.1</v>
      </c>
      <c r="H33" s="3">
        <f>IFERROR(INDEX(D33:G33,COUNT(D33:G33)),"")</f>
        <v>9.1</v>
      </c>
      <c r="I33" s="3">
        <f t="shared" ref="I33:P33" si="25">IFERROR(INDEX(I51:I500,MATCH($C$33,$C$51:$C$500,0)),"")</f>
        <v>15.32</v>
      </c>
      <c r="J33" s="3">
        <f t="shared" si="25"/>
        <v>6.55</v>
      </c>
      <c r="K33" s="3">
        <f t="shared" si="25"/>
        <v>-1.98</v>
      </c>
      <c r="L33" s="3">
        <f t="shared" si="25"/>
        <v>-78.55</v>
      </c>
      <c r="M33" s="3">
        <f t="shared" si="25"/>
        <v>0</v>
      </c>
      <c r="N33" s="3">
        <f t="shared" si="25"/>
        <v>0</v>
      </c>
      <c r="O33" s="3">
        <f t="shared" si="25"/>
        <v>0</v>
      </c>
      <c r="P33" s="3">
        <f t="shared" si="25"/>
        <v>0</v>
      </c>
    </row>
    <row r="34" spans="1:16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-87.72</v>
      </c>
      <c r="E34" s="3">
        <f>IFERROR(INDEX(E51:E500,MATCH($A$34,$C$51:$C$500,0)),"")</f>
        <v>-140.32</v>
      </c>
      <c r="H34" s="3">
        <f>IFERROR(INDEX(D34:G34,COUNT(D34:G34)),"")</f>
        <v>-140.32</v>
      </c>
      <c r="I34" s="3">
        <f t="shared" ref="I34:P34" si="26">IFERROR(INDEX(I51:I500,MATCH($C$34,$C$51:$C$500,0)),"")</f>
        <v>-22.54</v>
      </c>
      <c r="J34" s="3">
        <f t="shared" si="26"/>
        <v>-58.95</v>
      </c>
      <c r="K34" s="3">
        <f t="shared" si="26"/>
        <v>-2.19</v>
      </c>
      <c r="L34" s="3">
        <f t="shared" si="26"/>
        <v>-28.02</v>
      </c>
      <c r="M34" s="3">
        <f t="shared" si="26"/>
        <v>0</v>
      </c>
      <c r="N34" s="3">
        <f t="shared" si="26"/>
        <v>0</v>
      </c>
      <c r="O34" s="3">
        <f t="shared" si="26"/>
        <v>0</v>
      </c>
      <c r="P34" s="3">
        <f t="shared" si="26"/>
        <v>0</v>
      </c>
    </row>
    <row r="35" spans="1:16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94.67</v>
      </c>
      <c r="E35" s="3">
        <f>IFERROR(INDEX(E51:E500,MATCH($A$35,$C$51:$C$500,0)),"")</f>
        <v>136.47999999999999</v>
      </c>
      <c r="H35" s="3">
        <f>IFERROR(INDEX(D35:G35,COUNT(D35:G35)),"")</f>
        <v>136.47999999999999</v>
      </c>
      <c r="I35" s="3">
        <f t="shared" ref="I35:P35" si="27">IFERROR(INDEX(I51:I500,MATCH($C$35,$C$51:$C$500,0)),"")</f>
        <v>77.790000000000006</v>
      </c>
      <c r="J35" s="3">
        <f t="shared" si="27"/>
        <v>22.09</v>
      </c>
      <c r="K35" s="3">
        <f t="shared" si="27"/>
        <v>5.87</v>
      </c>
      <c r="L35" s="3">
        <f t="shared" si="27"/>
        <v>11.55</v>
      </c>
      <c r="M35" s="3">
        <f t="shared" si="27"/>
        <v>0</v>
      </c>
      <c r="N35" s="3">
        <f t="shared" si="27"/>
        <v>0</v>
      </c>
      <c r="O35" s="3">
        <f t="shared" si="27"/>
        <v>0</v>
      </c>
      <c r="P35" s="3">
        <f t="shared" si="27"/>
        <v>0</v>
      </c>
    </row>
    <row r="36" spans="1:16" ht="15.5" x14ac:dyDescent="0.35">
      <c r="B36" t="s">
        <v>66</v>
      </c>
      <c r="C36" t="s">
        <v>67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P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</row>
    <row r="37" spans="1:16" ht="15.5" x14ac:dyDescent="0.35">
      <c r="B37" t="s">
        <v>68</v>
      </c>
      <c r="C37" t="s">
        <v>69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P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</row>
    <row r="50" spans="2:16" ht="15.5" x14ac:dyDescent="0.35">
      <c r="D50" t="s">
        <v>70</v>
      </c>
      <c r="E50" t="s">
        <v>243</v>
      </c>
      <c r="F50" t="s">
        <v>71</v>
      </c>
      <c r="G50" t="s">
        <v>244</v>
      </c>
      <c r="H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</row>
    <row r="51" spans="2:16" ht="15.5" x14ac:dyDescent="0.35">
      <c r="B51" t="s">
        <v>75</v>
      </c>
      <c r="C51" t="s">
        <v>6</v>
      </c>
      <c r="D51" s="5">
        <v>21843703352</v>
      </c>
      <c r="E51" s="5">
        <v>26365465376</v>
      </c>
      <c r="F51" s="5">
        <v>18060766854</v>
      </c>
      <c r="G51" s="5">
        <v>16772449846</v>
      </c>
      <c r="I51" s="5">
        <v>82940382844</v>
      </c>
      <c r="J51" s="5">
        <v>209729710295</v>
      </c>
      <c r="K51" s="5">
        <v>235745414500</v>
      </c>
      <c r="L51" s="5">
        <v>438679000808</v>
      </c>
      <c r="M51" s="5">
        <v>490196859796</v>
      </c>
      <c r="N51" s="5">
        <v>446490355139</v>
      </c>
      <c r="O51" s="5">
        <v>519834625058</v>
      </c>
      <c r="P51" s="5">
        <v>708186091222</v>
      </c>
    </row>
    <row r="52" spans="2:16" ht="15.5" x14ac:dyDescent="0.35">
      <c r="C52" t="s">
        <v>76</v>
      </c>
      <c r="D52" s="5">
        <v>-25045439295</v>
      </c>
      <c r="E52" s="5">
        <v>-25041105764</v>
      </c>
      <c r="F52" s="5">
        <v>-61119113958</v>
      </c>
      <c r="G52" s="5">
        <v>-35651133566</v>
      </c>
      <c r="I52" s="5">
        <v>-198868866418</v>
      </c>
      <c r="J52" s="5">
        <v>-172914339023</v>
      </c>
      <c r="K52" s="5">
        <v>-205501395016</v>
      </c>
      <c r="L52" s="5">
        <v>-222614769424</v>
      </c>
      <c r="M52" s="5">
        <v>-284350042205</v>
      </c>
      <c r="N52" s="5">
        <v>-311043004872</v>
      </c>
      <c r="O52" s="5">
        <v>-384250493214</v>
      </c>
      <c r="P52" s="5">
        <v>-370915608156</v>
      </c>
    </row>
    <row r="53" spans="2:16" ht="15.5" x14ac:dyDescent="0.35">
      <c r="C53" t="s">
        <v>1013</v>
      </c>
      <c r="D53" s="5">
        <v>-25045439295</v>
      </c>
      <c r="E53" s="5">
        <v>-25041105764</v>
      </c>
      <c r="F53" s="5">
        <v>-61119113958</v>
      </c>
      <c r="G53" s="5">
        <v>-35651133566</v>
      </c>
      <c r="I53" s="5">
        <v>-198868866418</v>
      </c>
      <c r="J53" s="5">
        <v>-172914339023</v>
      </c>
      <c r="K53" s="5">
        <v>-205501395016</v>
      </c>
      <c r="L53" s="5">
        <v>-222614769424</v>
      </c>
      <c r="M53" s="5">
        <v>-284350042205</v>
      </c>
      <c r="N53" s="5">
        <v>-311043004872</v>
      </c>
      <c r="O53" s="5">
        <v>-384250493214</v>
      </c>
      <c r="P53" s="5">
        <v>-370915608156</v>
      </c>
    </row>
    <row r="54" spans="2:16" ht="15.5" x14ac:dyDescent="0.35">
      <c r="C54" t="s">
        <v>412</v>
      </c>
      <c r="D54" s="5">
        <v>-25045439295</v>
      </c>
      <c r="E54" s="5">
        <v>-25041105764</v>
      </c>
      <c r="F54" s="5">
        <v>-61119113958</v>
      </c>
      <c r="G54" s="5">
        <v>-35651133566</v>
      </c>
      <c r="I54" s="5">
        <v>-198868866418</v>
      </c>
      <c r="J54" s="5">
        <v>-172914339023</v>
      </c>
      <c r="K54" s="5">
        <v>-205501395016</v>
      </c>
      <c r="L54" s="5">
        <v>-222614769424</v>
      </c>
      <c r="M54" s="5">
        <v>-284350042205</v>
      </c>
      <c r="N54" s="5">
        <v>-311043004872</v>
      </c>
      <c r="O54" s="5">
        <v>-384250493214</v>
      </c>
      <c r="P54" s="5">
        <v>-370915608156</v>
      </c>
    </row>
    <row r="55" spans="2:16" ht="15.5" x14ac:dyDescent="0.35">
      <c r="C55" t="s">
        <v>77</v>
      </c>
      <c r="D55" s="5">
        <v>-3201735943</v>
      </c>
      <c r="E55" s="5">
        <v>1324359612</v>
      </c>
      <c r="F55" s="5">
        <v>-43058347104</v>
      </c>
      <c r="G55" s="5">
        <v>-18878683720</v>
      </c>
      <c r="I55" s="5">
        <v>-115928483574</v>
      </c>
      <c r="J55" s="5">
        <v>36815371272</v>
      </c>
      <c r="K55" s="5">
        <v>30244019484</v>
      </c>
      <c r="L55" s="5">
        <v>216064231384</v>
      </c>
      <c r="M55" s="5">
        <v>205846817591</v>
      </c>
      <c r="N55" s="5">
        <v>135447350267</v>
      </c>
      <c r="O55" s="5">
        <v>135584131844</v>
      </c>
      <c r="P55" s="5">
        <v>337270483066</v>
      </c>
    </row>
    <row r="56" spans="2:16" ht="15.5" x14ac:dyDescent="0.35">
      <c r="C56" t="s">
        <v>78</v>
      </c>
      <c r="D56" s="5">
        <v>-21249206409</v>
      </c>
      <c r="E56" s="5">
        <v>-26050016453</v>
      </c>
      <c r="F56" s="5">
        <v>-17916987404</v>
      </c>
      <c r="G56" s="5">
        <v>-26395003448</v>
      </c>
      <c r="I56" s="5">
        <v>-113242202126</v>
      </c>
      <c r="J56" s="5">
        <v>-265121541031</v>
      </c>
      <c r="K56" s="5">
        <v>-255273526058</v>
      </c>
      <c r="L56" s="5">
        <v>-262125104729</v>
      </c>
      <c r="M56" s="5">
        <v>-263247807578</v>
      </c>
      <c r="N56" s="5">
        <v>-258616833096</v>
      </c>
      <c r="O56" s="5">
        <v>-276555169065</v>
      </c>
      <c r="P56" s="5">
        <v>-314395336302</v>
      </c>
    </row>
    <row r="57" spans="2:16" ht="15.5" x14ac:dyDescent="0.35">
      <c r="C57" t="s">
        <v>246</v>
      </c>
      <c r="D57" s="5">
        <v>-21249206409</v>
      </c>
      <c r="E57" s="5">
        <v>-26050016453</v>
      </c>
      <c r="F57" s="5">
        <v>-17916987404</v>
      </c>
      <c r="G57" s="5">
        <v>-26395003448</v>
      </c>
      <c r="I57" s="5">
        <v>-113242202126</v>
      </c>
      <c r="J57" s="5">
        <v>-265121541031</v>
      </c>
      <c r="K57" s="5">
        <v>-255273526058</v>
      </c>
      <c r="L57" s="5">
        <v>-262125104729</v>
      </c>
      <c r="M57" s="5">
        <v>-263247807578</v>
      </c>
      <c r="N57" s="5">
        <v>-258616833096</v>
      </c>
      <c r="O57" s="5">
        <v>-276555169065</v>
      </c>
      <c r="P57" s="5">
        <v>-314395336302</v>
      </c>
    </row>
    <row r="58" spans="2:16" ht="15.5" x14ac:dyDescent="0.35">
      <c r="C58" t="s">
        <v>80</v>
      </c>
      <c r="D58" s="5">
        <v>-24450942352</v>
      </c>
      <c r="E58" s="5">
        <v>-24725656841</v>
      </c>
      <c r="F58" s="5">
        <v>-60975334508</v>
      </c>
      <c r="G58" s="5">
        <v>-45273687168</v>
      </c>
      <c r="I58" s="5">
        <v>-229170685700</v>
      </c>
      <c r="J58" s="5">
        <v>-228306169759</v>
      </c>
      <c r="K58" s="5">
        <v>-225029506574</v>
      </c>
      <c r="L58" s="5">
        <v>-46060873345</v>
      </c>
      <c r="M58" s="5">
        <v>-57400989987</v>
      </c>
      <c r="N58" s="5">
        <v>-123169482829</v>
      </c>
      <c r="O58" s="5">
        <v>-140971037221</v>
      </c>
      <c r="P58" s="5">
        <v>22875146764</v>
      </c>
    </row>
    <row r="59" spans="2:16" ht="15.5" x14ac:dyDescent="0.35">
      <c r="C59" t="s">
        <v>81</v>
      </c>
      <c r="D59" s="5">
        <v>692545911</v>
      </c>
      <c r="E59" s="5">
        <v>-1059450026</v>
      </c>
      <c r="F59" s="5">
        <v>-43594935244</v>
      </c>
      <c r="G59" s="5">
        <v>-254348999</v>
      </c>
      <c r="I59" s="5">
        <v>-48993279950</v>
      </c>
      <c r="J59" s="5">
        <v>147624053929</v>
      </c>
      <c r="K59" s="5">
        <v>-413235974534</v>
      </c>
      <c r="L59" s="5">
        <v>-97814454882</v>
      </c>
      <c r="M59" s="5">
        <v>-111334206885</v>
      </c>
      <c r="N59" s="5">
        <v>-314372029924</v>
      </c>
      <c r="O59" s="5">
        <v>-195779708733</v>
      </c>
      <c r="P59" s="5">
        <v>-185599207331</v>
      </c>
    </row>
    <row r="60" spans="2:16" ht="15.5" x14ac:dyDescent="0.35">
      <c r="C60" t="s">
        <v>27</v>
      </c>
      <c r="D60" s="5">
        <v>-1229399237</v>
      </c>
      <c r="E60" s="5">
        <v>-1216255859</v>
      </c>
      <c r="F60" s="5">
        <v>-817671769</v>
      </c>
      <c r="G60" s="5">
        <v>-736294020</v>
      </c>
      <c r="I60" s="5">
        <v>-3045504878</v>
      </c>
      <c r="J60" s="5">
        <v>-91126861652</v>
      </c>
      <c r="K60" s="5">
        <v>-99011281404</v>
      </c>
      <c r="L60" s="5">
        <v>-97759608035</v>
      </c>
      <c r="M60" s="5">
        <v>-113864788140</v>
      </c>
      <c r="N60" s="5">
        <v>-141114300700</v>
      </c>
      <c r="O60" s="5">
        <v>-206373399185</v>
      </c>
      <c r="P60" s="5">
        <v>-209280059448</v>
      </c>
    </row>
    <row r="61" spans="2:16" ht="15.5" x14ac:dyDescent="0.35">
      <c r="C61" t="s">
        <v>82</v>
      </c>
      <c r="D61" s="5">
        <v>-151451371</v>
      </c>
      <c r="E61" s="5">
        <v>-65816229</v>
      </c>
      <c r="F61" s="5">
        <v>273071961</v>
      </c>
      <c r="G61" s="5">
        <v>13604502</v>
      </c>
      <c r="I61" s="5">
        <v>96051216</v>
      </c>
      <c r="J61" s="5">
        <v>-511604281</v>
      </c>
      <c r="K61" s="5">
        <v>-386226028</v>
      </c>
      <c r="L61" s="5">
        <v>-1055447649</v>
      </c>
      <c r="M61" s="5">
        <v>-2638440773</v>
      </c>
      <c r="N61" s="5">
        <v>-12849007241</v>
      </c>
      <c r="O61" s="5">
        <v>4833579656</v>
      </c>
      <c r="P61" s="5">
        <v>-5038368609</v>
      </c>
    </row>
    <row r="62" spans="2:16" ht="15.5" x14ac:dyDescent="0.35">
      <c r="C62" t="s">
        <v>830</v>
      </c>
      <c r="N62" s="5">
        <v>-12613832</v>
      </c>
    </row>
    <row r="63" spans="2:16" ht="15.5" x14ac:dyDescent="0.35">
      <c r="C63" t="s">
        <v>312</v>
      </c>
      <c r="D63" s="5">
        <v>-885699</v>
      </c>
      <c r="E63" s="5">
        <v>12864640</v>
      </c>
      <c r="F63" s="5">
        <v>204811248</v>
      </c>
      <c r="G63" s="5">
        <v>161217538</v>
      </c>
      <c r="I63" s="5">
        <v>-4971978876</v>
      </c>
      <c r="J63" s="5">
        <v>-31084135923</v>
      </c>
      <c r="O63" s="5">
        <v>-25406107</v>
      </c>
      <c r="P63" s="5">
        <v>-1205042849</v>
      </c>
    </row>
    <row r="64" spans="2:16" ht="15.5" x14ac:dyDescent="0.35">
      <c r="C64" t="s">
        <v>142</v>
      </c>
      <c r="D64" s="5">
        <v>29189842</v>
      </c>
      <c r="E64" s="5">
        <v>176092248</v>
      </c>
      <c r="F64" s="5">
        <v>101793145</v>
      </c>
      <c r="G64" s="5">
        <v>272662008</v>
      </c>
      <c r="I64" s="5">
        <v>1449782147</v>
      </c>
      <c r="J64" s="5">
        <v>187547924</v>
      </c>
      <c r="K64" s="5">
        <v>88547427</v>
      </c>
      <c r="L64" s="5">
        <v>128486753</v>
      </c>
      <c r="M64" s="5">
        <v>38114491</v>
      </c>
      <c r="N64" s="5">
        <v>209484141</v>
      </c>
      <c r="O64" s="5">
        <v>1184273904</v>
      </c>
      <c r="P64" s="5">
        <v>9446527038</v>
      </c>
    </row>
    <row r="65" spans="2:16" ht="15.5" x14ac:dyDescent="0.35">
      <c r="C65" t="s">
        <v>83</v>
      </c>
      <c r="D65" s="5">
        <v>-58845680</v>
      </c>
      <c r="E65" s="5">
        <v>-67583857</v>
      </c>
      <c r="F65" s="5">
        <v>-431076009</v>
      </c>
      <c r="G65" s="5">
        <v>-144183589</v>
      </c>
      <c r="I65" s="5">
        <v>-865485142</v>
      </c>
      <c r="J65" s="5">
        <v>-174757200</v>
      </c>
      <c r="K65" s="5">
        <v>-3900886369</v>
      </c>
      <c r="L65" s="5">
        <v>-789854867</v>
      </c>
      <c r="M65" s="5">
        <v>-972976125</v>
      </c>
      <c r="N65" s="5">
        <v>-3678747273</v>
      </c>
      <c r="O65" s="5">
        <v>-2278863387</v>
      </c>
      <c r="P65" s="5">
        <v>-656286166</v>
      </c>
    </row>
    <row r="66" spans="2:16" ht="15.5" x14ac:dyDescent="0.35">
      <c r="C66" t="s">
        <v>84</v>
      </c>
      <c r="D66" s="5">
        <v>692545911</v>
      </c>
      <c r="E66" s="5">
        <v>-1059450026</v>
      </c>
      <c r="F66" s="5">
        <v>-43594935244</v>
      </c>
      <c r="G66" s="5">
        <v>-254348999</v>
      </c>
      <c r="I66" s="5">
        <v>-48993279950</v>
      </c>
      <c r="J66" s="5">
        <v>147624053929</v>
      </c>
      <c r="K66" s="5">
        <v>-413235974534</v>
      </c>
      <c r="L66" s="5">
        <v>-97814454882</v>
      </c>
      <c r="M66" s="5">
        <v>-111334206885</v>
      </c>
      <c r="N66" s="5">
        <v>-314372029924</v>
      </c>
      <c r="O66" s="5">
        <v>-195779708733</v>
      </c>
      <c r="P66" s="5">
        <v>-185599207331</v>
      </c>
    </row>
    <row r="67" spans="2:16" ht="15.5" x14ac:dyDescent="0.35">
      <c r="C67" t="s">
        <v>29</v>
      </c>
      <c r="D67" s="5">
        <v>-23758396441</v>
      </c>
      <c r="E67" s="5">
        <v>-25785106867</v>
      </c>
      <c r="F67" s="5">
        <v>-104570269752</v>
      </c>
      <c r="G67" s="5">
        <v>-45528036167</v>
      </c>
      <c r="I67" s="5">
        <v>-278163965650</v>
      </c>
      <c r="J67" s="5">
        <v>-80682115830</v>
      </c>
      <c r="K67" s="5">
        <v>-638265481108</v>
      </c>
      <c r="L67" s="5">
        <v>-143875328227</v>
      </c>
      <c r="M67" s="5">
        <v>-168735196872</v>
      </c>
      <c r="N67" s="5">
        <v>-437541512753</v>
      </c>
      <c r="O67" s="5">
        <v>-336750745954</v>
      </c>
      <c r="P67" s="5">
        <v>-162724060567</v>
      </c>
    </row>
    <row r="68" spans="2:16" ht="15.5" x14ac:dyDescent="0.35">
      <c r="C68" t="s">
        <v>28</v>
      </c>
      <c r="D68" s="5">
        <v>212977603</v>
      </c>
      <c r="E68" s="5">
        <v>216748755</v>
      </c>
      <c r="F68" s="5">
        <v>-44809562078</v>
      </c>
      <c r="G68" s="5">
        <v>8556449561</v>
      </c>
      <c r="I68" s="5">
        <v>-8727294553</v>
      </c>
      <c r="J68" s="5">
        <v>2045449093</v>
      </c>
      <c r="K68" s="5">
        <v>3944683658</v>
      </c>
      <c r="L68" s="5">
        <v>-37735079594</v>
      </c>
      <c r="M68" s="5">
        <v>-2779242960</v>
      </c>
      <c r="N68" s="5">
        <v>-178517295533</v>
      </c>
      <c r="O68" s="5">
        <v>-86031255442</v>
      </c>
      <c r="P68" s="5">
        <v>-8718826402</v>
      </c>
    </row>
    <row r="69" spans="2:16" ht="15.5" x14ac:dyDescent="0.35">
      <c r="C69" t="s">
        <v>89</v>
      </c>
      <c r="D69" s="5">
        <v>-23545418838</v>
      </c>
      <c r="E69" s="5">
        <v>-25568358112</v>
      </c>
      <c r="F69" s="5">
        <v>-149379831830</v>
      </c>
      <c r="G69" s="5">
        <v>-36971586606</v>
      </c>
      <c r="I69" s="5">
        <v>-286891260203</v>
      </c>
      <c r="J69" s="5">
        <v>-78636666737</v>
      </c>
      <c r="K69" s="5">
        <v>-634320797450</v>
      </c>
      <c r="L69" s="5">
        <v>-181610407821</v>
      </c>
      <c r="M69" s="5">
        <v>-171514439832</v>
      </c>
      <c r="N69" s="5">
        <v>-616058808286</v>
      </c>
      <c r="O69" s="5">
        <v>-422782001396</v>
      </c>
      <c r="P69" s="5">
        <v>-171442886969</v>
      </c>
    </row>
    <row r="70" spans="2:16" ht="15.5" x14ac:dyDescent="0.35">
      <c r="C70" t="s">
        <v>90</v>
      </c>
      <c r="F70" s="5">
        <v>-834676477</v>
      </c>
      <c r="G70" s="5">
        <v>294914136</v>
      </c>
      <c r="I70" s="5">
        <v>50065930</v>
      </c>
      <c r="J70" s="5">
        <v>811147728</v>
      </c>
      <c r="K70" s="5">
        <v>-2187416892</v>
      </c>
      <c r="L70" s="5">
        <v>2168420282</v>
      </c>
      <c r="M70" s="5">
        <v>1305860451</v>
      </c>
      <c r="N70" s="5">
        <v>-1398017524</v>
      </c>
      <c r="O70" s="5">
        <v>-3769776822</v>
      </c>
      <c r="P70" s="5">
        <v>-1598838595</v>
      </c>
    </row>
    <row r="71" spans="2:16" ht="15.5" x14ac:dyDescent="0.35">
      <c r="C71" t="s">
        <v>91</v>
      </c>
      <c r="D71" s="5">
        <v>-23545418838</v>
      </c>
      <c r="E71" s="5">
        <v>-25568358112</v>
      </c>
      <c r="F71" s="5">
        <v>-150214508307</v>
      </c>
      <c r="G71" s="5">
        <v>-36676672470</v>
      </c>
      <c r="I71" s="5">
        <v>-286841194273</v>
      </c>
      <c r="J71" s="5">
        <v>-77825519009</v>
      </c>
      <c r="K71" s="5">
        <v>-636508214342</v>
      </c>
      <c r="L71" s="5">
        <v>-179441987539</v>
      </c>
      <c r="M71" s="5">
        <v>-170208579381</v>
      </c>
      <c r="N71" s="5">
        <v>-617456825810</v>
      </c>
      <c r="O71" s="5">
        <v>-426551778218</v>
      </c>
      <c r="P71" s="5">
        <v>-173041725564</v>
      </c>
    </row>
    <row r="72" spans="2:16" ht="15.5" x14ac:dyDescent="0.35">
      <c r="C72" t="s">
        <v>92</v>
      </c>
      <c r="D72" s="5">
        <v>-23545418838</v>
      </c>
      <c r="E72" s="5">
        <v>-25568358112</v>
      </c>
      <c r="F72" s="5">
        <v>-149379831830</v>
      </c>
      <c r="G72" s="5">
        <v>-36971586606</v>
      </c>
      <c r="I72" s="5">
        <v>-286891260203</v>
      </c>
      <c r="J72" s="5">
        <v>-78636666737</v>
      </c>
      <c r="K72" s="5">
        <v>-634320797450</v>
      </c>
      <c r="L72" s="5">
        <v>-181610407821</v>
      </c>
      <c r="M72" s="5">
        <v>-171514439833</v>
      </c>
      <c r="N72" s="5">
        <v>-616058808286</v>
      </c>
      <c r="O72" s="5">
        <v>-422782001396</v>
      </c>
      <c r="P72" s="5">
        <v>-171442886969</v>
      </c>
    </row>
    <row r="73" spans="2:16" ht="15.5" x14ac:dyDescent="0.35">
      <c r="C73" t="s">
        <v>8</v>
      </c>
      <c r="D73" s="5">
        <v>-23486573158</v>
      </c>
      <c r="E73" s="5">
        <v>-25500774255</v>
      </c>
      <c r="F73" s="5">
        <v>-149783432298</v>
      </c>
      <c r="G73" s="5">
        <v>-36532488881</v>
      </c>
      <c r="I73" s="5">
        <v>-285975709131</v>
      </c>
      <c r="J73" s="5">
        <v>-77650761809</v>
      </c>
      <c r="K73" s="5">
        <v>-632607327973</v>
      </c>
      <c r="L73" s="5">
        <v>-178652132672</v>
      </c>
      <c r="M73" s="5">
        <v>-169235603257</v>
      </c>
      <c r="N73" s="5">
        <v>-613778078537</v>
      </c>
      <c r="O73" s="5">
        <v>-424272914831</v>
      </c>
      <c r="P73" s="5">
        <v>-172385439398</v>
      </c>
    </row>
    <row r="74" spans="2:16" ht="15.5" x14ac:dyDescent="0.35">
      <c r="C74" t="s">
        <v>94</v>
      </c>
      <c r="D74" s="5">
        <v>-23545418838</v>
      </c>
      <c r="E74" s="5">
        <v>-25568358112</v>
      </c>
      <c r="F74" s="5">
        <v>-149379831830</v>
      </c>
      <c r="G74" s="5">
        <v>-36971586606</v>
      </c>
      <c r="I74" s="5">
        <v>-286891260203</v>
      </c>
      <c r="J74" s="5">
        <v>-78636666737</v>
      </c>
      <c r="K74" s="5">
        <v>-634320797450</v>
      </c>
      <c r="L74" s="5">
        <v>-181610407821</v>
      </c>
      <c r="M74" s="5">
        <v>-171514439833</v>
      </c>
      <c r="N74" s="5">
        <v>-616058808286</v>
      </c>
      <c r="O74" s="5">
        <v>-422782001396</v>
      </c>
      <c r="P74" s="5">
        <v>-171442886969</v>
      </c>
    </row>
    <row r="75" spans="2:16" ht="15.5" x14ac:dyDescent="0.35">
      <c r="C75" t="s">
        <v>95</v>
      </c>
      <c r="D75" s="5">
        <v>-23545418838</v>
      </c>
      <c r="E75" s="5">
        <v>-25568358112</v>
      </c>
      <c r="F75" s="5">
        <v>-150214508307</v>
      </c>
      <c r="G75" s="5">
        <v>-36676672470</v>
      </c>
      <c r="I75" s="5">
        <v>-286841194273</v>
      </c>
      <c r="J75" s="5">
        <v>-77825519009</v>
      </c>
      <c r="K75" s="5">
        <v>-636508214342</v>
      </c>
      <c r="L75" s="5">
        <v>-179441987539</v>
      </c>
      <c r="M75" s="5">
        <v>-170208579382</v>
      </c>
      <c r="N75" s="5">
        <v>-617456825810</v>
      </c>
      <c r="O75" s="5">
        <v>-426551778218</v>
      </c>
      <c r="P75" s="5">
        <v>-173041725564</v>
      </c>
    </row>
    <row r="76" spans="2:16" ht="15.5" x14ac:dyDescent="0.35">
      <c r="C76" t="s">
        <v>96</v>
      </c>
      <c r="D76" s="5">
        <v>-23545418838</v>
      </c>
      <c r="E76" s="5">
        <v>-25568358112</v>
      </c>
      <c r="F76" s="5">
        <v>-150214508307</v>
      </c>
      <c r="G76" s="5">
        <v>-36676672470</v>
      </c>
      <c r="I76" s="5">
        <v>-286841194273</v>
      </c>
      <c r="J76" s="5">
        <v>-77825519009</v>
      </c>
      <c r="K76" s="5">
        <v>-636508214342</v>
      </c>
      <c r="L76" s="5">
        <v>-179441987539</v>
      </c>
      <c r="M76" s="5">
        <v>-170208579382</v>
      </c>
      <c r="N76" s="5">
        <v>-617456825810</v>
      </c>
      <c r="O76" s="5">
        <v>-426551778218</v>
      </c>
      <c r="P76" s="5">
        <v>-173041725564</v>
      </c>
    </row>
    <row r="78" spans="2:16" ht="15.5" x14ac:dyDescent="0.35">
      <c r="B78" t="s">
        <v>97</v>
      </c>
      <c r="C78" t="s">
        <v>98</v>
      </c>
    </row>
    <row r="79" spans="2:16" ht="15.5" x14ac:dyDescent="0.35">
      <c r="C79" t="s">
        <v>99</v>
      </c>
    </row>
    <row r="80" spans="2:16" ht="15.5" x14ac:dyDescent="0.35">
      <c r="C80" t="s">
        <v>20</v>
      </c>
      <c r="D80" s="5">
        <v>10257818373</v>
      </c>
      <c r="E80" s="5">
        <v>15328050557</v>
      </c>
      <c r="F80" s="5">
        <v>33755183838</v>
      </c>
      <c r="G80" s="5">
        <v>13488374297</v>
      </c>
      <c r="I80" s="5">
        <v>33755183838</v>
      </c>
      <c r="J80" s="5">
        <v>93157316326</v>
      </c>
      <c r="K80" s="5">
        <v>7309481258</v>
      </c>
      <c r="L80" s="5">
        <v>9847763422</v>
      </c>
      <c r="M80" s="5">
        <v>10484757842</v>
      </c>
      <c r="N80" s="5">
        <v>16481687464</v>
      </c>
      <c r="O80" s="5">
        <v>52978979949</v>
      </c>
      <c r="P80" s="5">
        <v>54092739700</v>
      </c>
    </row>
    <row r="81" spans="3:16" ht="15.5" x14ac:dyDescent="0.35">
      <c r="C81" t="s">
        <v>83</v>
      </c>
      <c r="D81" s="5">
        <v>3424376148</v>
      </c>
      <c r="E81" s="5">
        <v>3424376148</v>
      </c>
      <c r="F81" s="5">
        <v>3424376148</v>
      </c>
      <c r="G81" s="5">
        <v>4253315426</v>
      </c>
      <c r="I81" s="5">
        <v>3424376148</v>
      </c>
      <c r="J81" s="5">
        <v>3370991939</v>
      </c>
      <c r="K81" s="5">
        <v>2561890209</v>
      </c>
      <c r="L81" s="5">
        <v>4751038091</v>
      </c>
      <c r="M81" s="5">
        <v>812585606535</v>
      </c>
      <c r="N81" s="5">
        <v>811279746436</v>
      </c>
      <c r="O81" s="5">
        <v>407670637430</v>
      </c>
      <c r="P81" s="5">
        <v>89531459714</v>
      </c>
    </row>
    <row r="82" spans="3:16" ht="15.5" x14ac:dyDescent="0.35">
      <c r="C82" t="s">
        <v>1014</v>
      </c>
      <c r="D82" s="5">
        <v>10257818373</v>
      </c>
      <c r="E82" s="5">
        <v>15328050557</v>
      </c>
      <c r="F82" s="5">
        <v>33755183838</v>
      </c>
      <c r="G82" s="5">
        <v>13488374297</v>
      </c>
      <c r="I82" s="5">
        <v>33755183838</v>
      </c>
      <c r="J82" s="5">
        <v>93157316326</v>
      </c>
      <c r="K82" s="5">
        <v>7309481258</v>
      </c>
      <c r="L82" s="5">
        <v>9847763422</v>
      </c>
      <c r="M82" s="5">
        <v>10484757842</v>
      </c>
      <c r="N82" s="5">
        <v>16481687464</v>
      </c>
      <c r="O82" s="5">
        <v>52978979949</v>
      </c>
      <c r="P82" s="5">
        <v>54092739700</v>
      </c>
    </row>
    <row r="83" spans="3:16" ht="15.5" x14ac:dyDescent="0.35">
      <c r="C83" t="s">
        <v>476</v>
      </c>
      <c r="K83" s="5">
        <v>4856737</v>
      </c>
      <c r="L83" s="5">
        <v>4856737</v>
      </c>
      <c r="M83" s="5">
        <v>4856737</v>
      </c>
      <c r="N83" s="5">
        <v>4856737</v>
      </c>
      <c r="O83" s="5">
        <v>4928737</v>
      </c>
      <c r="P83" s="5">
        <v>37728231163</v>
      </c>
    </row>
    <row r="84" spans="3:16" ht="15.5" x14ac:dyDescent="0.35">
      <c r="C84" t="s">
        <v>100</v>
      </c>
      <c r="D84" s="5">
        <v>28609710701</v>
      </c>
      <c r="E84" s="5">
        <v>27174615278</v>
      </c>
      <c r="F84" s="5">
        <v>20026945619</v>
      </c>
      <c r="G84" s="5">
        <v>16107263208</v>
      </c>
      <c r="I84" s="5">
        <v>20026945619</v>
      </c>
      <c r="J84" s="5">
        <v>37544494052</v>
      </c>
      <c r="K84" s="5">
        <v>121173885018</v>
      </c>
      <c r="L84" s="5">
        <v>217563136807</v>
      </c>
      <c r="M84" s="5">
        <v>175263969890</v>
      </c>
      <c r="N84" s="5">
        <v>164658795332</v>
      </c>
      <c r="O84" s="5">
        <v>157341125704</v>
      </c>
      <c r="P84" s="5">
        <v>258526521922</v>
      </c>
    </row>
    <row r="85" spans="3:16" ht="15.5" x14ac:dyDescent="0.35">
      <c r="C85" t="s">
        <v>249</v>
      </c>
      <c r="D85" s="5">
        <v>50488624763</v>
      </c>
      <c r="E85" s="5">
        <v>8043337119</v>
      </c>
      <c r="G85" s="5">
        <v>84614979237</v>
      </c>
      <c r="J85" s="5">
        <v>3838823674</v>
      </c>
      <c r="K85" s="5">
        <v>5785291314</v>
      </c>
      <c r="L85" s="5">
        <v>8885393008</v>
      </c>
      <c r="M85" s="5">
        <v>11257859126</v>
      </c>
      <c r="N85" s="5">
        <v>13875633404</v>
      </c>
      <c r="O85" s="5">
        <v>8608032633</v>
      </c>
      <c r="P85" s="5">
        <v>10314606872</v>
      </c>
    </row>
    <row r="86" spans="3:16" ht="15.5" x14ac:dyDescent="0.35">
      <c r="C86" t="s">
        <v>250</v>
      </c>
      <c r="D86" s="5">
        <v>13710059061</v>
      </c>
      <c r="E86" s="5">
        <v>45517137734</v>
      </c>
      <c r="F86" s="5">
        <v>43322900115</v>
      </c>
      <c r="G86" s="5">
        <v>70066487069</v>
      </c>
      <c r="I86" s="5">
        <v>43322900115</v>
      </c>
      <c r="J86" s="5">
        <v>68053337808</v>
      </c>
      <c r="K86" s="5">
        <v>339498145925</v>
      </c>
      <c r="L86" s="5">
        <v>169104453666</v>
      </c>
      <c r="M86" s="5">
        <v>188690730186</v>
      </c>
      <c r="N86" s="5">
        <v>224536415661</v>
      </c>
      <c r="O86" s="5">
        <v>226307679615</v>
      </c>
      <c r="P86" s="5">
        <v>185029252955</v>
      </c>
    </row>
    <row r="87" spans="3:16" ht="15.5" x14ac:dyDescent="0.35">
      <c r="C87" t="s">
        <v>251</v>
      </c>
      <c r="D87" s="5">
        <v>28609710701</v>
      </c>
      <c r="E87" s="5">
        <v>27174615278</v>
      </c>
      <c r="F87" s="5">
        <v>20026945619</v>
      </c>
      <c r="G87" s="5">
        <v>16107263208</v>
      </c>
      <c r="I87" s="5">
        <v>20026945619</v>
      </c>
      <c r="J87" s="5">
        <v>37544494052</v>
      </c>
      <c r="K87" s="5">
        <v>121173885018</v>
      </c>
      <c r="L87" s="5">
        <v>217563136807</v>
      </c>
      <c r="M87" s="5">
        <v>175263969890</v>
      </c>
      <c r="N87" s="5">
        <v>164658795332</v>
      </c>
      <c r="O87" s="5">
        <v>157341125704</v>
      </c>
      <c r="P87" s="5">
        <v>258526521922</v>
      </c>
    </row>
    <row r="88" spans="3:16" ht="15.5" x14ac:dyDescent="0.35">
      <c r="C88" t="s">
        <v>102</v>
      </c>
      <c r="D88" s="5">
        <v>41825417</v>
      </c>
      <c r="E88" s="5">
        <v>132725758</v>
      </c>
      <c r="F88" s="5">
        <v>92250848</v>
      </c>
      <c r="G88" s="5">
        <v>93601355</v>
      </c>
      <c r="I88" s="5">
        <v>92250848</v>
      </c>
      <c r="J88" s="5">
        <v>810061986</v>
      </c>
      <c r="K88" s="5">
        <v>16750929309</v>
      </c>
      <c r="L88" s="5">
        <v>30453686861</v>
      </c>
      <c r="M88" s="5">
        <v>14165557339</v>
      </c>
      <c r="N88" s="5">
        <v>13918165070</v>
      </c>
      <c r="O88" s="5">
        <v>13950767694</v>
      </c>
      <c r="P88" s="5">
        <v>11039840251</v>
      </c>
    </row>
    <row r="89" spans="3:16" ht="15.5" x14ac:dyDescent="0.35">
      <c r="C89" t="s">
        <v>252</v>
      </c>
      <c r="D89" s="5">
        <v>41825417</v>
      </c>
      <c r="E89" s="5">
        <v>132725758</v>
      </c>
      <c r="F89" s="5">
        <v>92250848</v>
      </c>
      <c r="G89" s="5">
        <v>93601355</v>
      </c>
      <c r="I89" s="5">
        <v>92250848</v>
      </c>
      <c r="J89" s="5">
        <v>810061986</v>
      </c>
      <c r="K89" s="5">
        <v>16750929309</v>
      </c>
      <c r="L89" s="5">
        <v>30453686861</v>
      </c>
      <c r="M89" s="5">
        <v>14165557339</v>
      </c>
      <c r="N89" s="5">
        <v>13918165070</v>
      </c>
      <c r="O89" s="5">
        <v>13950767694</v>
      </c>
      <c r="P89" s="5">
        <v>11039840251</v>
      </c>
    </row>
    <row r="90" spans="3:16" ht="15.5" x14ac:dyDescent="0.35">
      <c r="C90" t="s">
        <v>103</v>
      </c>
      <c r="D90" s="5">
        <v>453558913164</v>
      </c>
      <c r="E90" s="5">
        <v>462164408637</v>
      </c>
      <c r="F90" s="5">
        <v>466704997491</v>
      </c>
      <c r="G90" s="5">
        <v>502116962757</v>
      </c>
      <c r="I90" s="5">
        <v>466704997491</v>
      </c>
      <c r="J90" s="5">
        <v>505070855254</v>
      </c>
      <c r="K90" s="5">
        <v>524580068677</v>
      </c>
      <c r="L90" s="5">
        <v>803684751725</v>
      </c>
      <c r="M90" s="5">
        <v>827087062022</v>
      </c>
      <c r="N90" s="5">
        <v>878017398418</v>
      </c>
      <c r="O90" s="5">
        <v>983252611026</v>
      </c>
      <c r="P90" s="5">
        <v>957829282512</v>
      </c>
    </row>
    <row r="91" spans="3:16" ht="15.5" x14ac:dyDescent="0.35">
      <c r="C91" t="s">
        <v>104</v>
      </c>
      <c r="D91" s="5">
        <v>522403686753</v>
      </c>
      <c r="E91" s="5">
        <v>534359103960</v>
      </c>
      <c r="F91" s="5">
        <v>547274285715</v>
      </c>
      <c r="G91" s="5">
        <v>552540548633</v>
      </c>
      <c r="I91" s="5">
        <v>547274285715</v>
      </c>
      <c r="J91" s="5">
        <v>654521093691</v>
      </c>
      <c r="K91" s="5">
        <v>691043625288</v>
      </c>
      <c r="L91" s="5">
        <v>1099128954781</v>
      </c>
      <c r="M91" s="5">
        <v>1123276249608</v>
      </c>
      <c r="N91" s="5">
        <v>1186198816564</v>
      </c>
      <c r="O91" s="5">
        <v>1339832244696</v>
      </c>
      <c r="P91" s="5">
        <v>1443145358452</v>
      </c>
    </row>
    <row r="92" spans="3:16" ht="15.5" x14ac:dyDescent="0.35">
      <c r="C92" t="s">
        <v>105</v>
      </c>
    </row>
    <row r="93" spans="3:16" ht="15.5" x14ac:dyDescent="0.35">
      <c r="C93" t="s">
        <v>107</v>
      </c>
      <c r="D93" s="5">
        <v>15246641880</v>
      </c>
      <c r="E93" s="5">
        <v>16194360548</v>
      </c>
      <c r="F93" s="5">
        <v>16899027591</v>
      </c>
      <c r="G93" s="5">
        <v>64585982095</v>
      </c>
      <c r="I93" s="5">
        <v>16899027591</v>
      </c>
      <c r="J93" s="5">
        <v>75807570960</v>
      </c>
      <c r="K93" s="5">
        <v>162811090436</v>
      </c>
      <c r="L93" s="5">
        <v>185714681384</v>
      </c>
      <c r="M93" s="5">
        <v>191104726817</v>
      </c>
      <c r="N93" s="5">
        <v>220114981412</v>
      </c>
      <c r="O93" s="5">
        <v>260369610084</v>
      </c>
      <c r="P93" s="5">
        <v>289476681840</v>
      </c>
    </row>
    <row r="94" spans="3:16" ht="15.5" x14ac:dyDescent="0.35">
      <c r="C94" t="s">
        <v>108</v>
      </c>
      <c r="D94" s="5">
        <v>167381959558</v>
      </c>
      <c r="E94" s="5">
        <v>169663209559</v>
      </c>
      <c r="F94" s="5">
        <v>172035374974</v>
      </c>
      <c r="G94" s="5">
        <v>174452941429</v>
      </c>
      <c r="I94" s="5">
        <v>172035374974</v>
      </c>
      <c r="J94" s="5">
        <v>181705640794</v>
      </c>
      <c r="K94" s="5">
        <v>179594646904</v>
      </c>
      <c r="L94" s="5">
        <v>152960901581</v>
      </c>
      <c r="M94" s="5">
        <v>151735503483</v>
      </c>
      <c r="N94" s="5">
        <v>156913388359</v>
      </c>
      <c r="O94" s="5">
        <v>287488297780</v>
      </c>
      <c r="P94" s="5">
        <v>220487790525</v>
      </c>
    </row>
    <row r="95" spans="3:16" ht="15.5" x14ac:dyDescent="0.35">
      <c r="C95" t="s">
        <v>109</v>
      </c>
      <c r="D95" s="5">
        <v>118956494054</v>
      </c>
      <c r="E95" s="5">
        <v>118743516450</v>
      </c>
      <c r="F95" s="5">
        <v>118526767696</v>
      </c>
      <c r="G95" s="5">
        <v>163100908203</v>
      </c>
      <c r="I95" s="5">
        <v>118526767696</v>
      </c>
      <c r="J95" s="5">
        <v>127268183409</v>
      </c>
      <c r="K95" s="5">
        <v>125451519573</v>
      </c>
      <c r="L95" s="5">
        <v>120889872177</v>
      </c>
      <c r="M95" s="5">
        <v>159236557493</v>
      </c>
      <c r="N95" s="5">
        <v>162256447229</v>
      </c>
      <c r="O95" s="5">
        <v>340419107466</v>
      </c>
      <c r="P95" s="5">
        <v>425193770635</v>
      </c>
    </row>
    <row r="96" spans="3:16" ht="15.5" x14ac:dyDescent="0.35">
      <c r="C96" t="s">
        <v>110</v>
      </c>
      <c r="D96" s="5">
        <v>304349938422</v>
      </c>
      <c r="E96" s="5">
        <v>307371374487</v>
      </c>
      <c r="F96" s="5">
        <v>310231458191</v>
      </c>
      <c r="G96" s="5">
        <v>407147899421</v>
      </c>
      <c r="I96" s="5">
        <v>310231458191</v>
      </c>
      <c r="J96" s="5">
        <v>390347949993</v>
      </c>
      <c r="K96" s="5">
        <v>523962137455</v>
      </c>
      <c r="L96" s="5">
        <v>551199287138</v>
      </c>
      <c r="M96" s="5">
        <v>578704892736</v>
      </c>
      <c r="N96" s="5">
        <v>629789399574</v>
      </c>
      <c r="O96" s="5">
        <v>966829339266</v>
      </c>
      <c r="P96" s="5">
        <v>1002622377219</v>
      </c>
    </row>
    <row r="97" spans="3:16" ht="15.5" x14ac:dyDescent="0.35">
      <c r="C97" t="s">
        <v>111</v>
      </c>
      <c r="D97" s="5">
        <v>826753625175</v>
      </c>
      <c r="E97" s="5">
        <v>841730478447</v>
      </c>
      <c r="F97" s="5">
        <v>857505743906</v>
      </c>
      <c r="G97" s="5">
        <v>959688448054</v>
      </c>
      <c r="I97" s="5">
        <v>857505743906</v>
      </c>
      <c r="J97" s="5">
        <v>1044869043684</v>
      </c>
      <c r="K97" s="5">
        <v>1215005762743</v>
      </c>
      <c r="L97" s="5">
        <v>1650328241919</v>
      </c>
      <c r="M97" s="5">
        <v>1701981142344</v>
      </c>
      <c r="N97" s="5">
        <v>1815988216138</v>
      </c>
      <c r="O97" s="5">
        <v>2306661583962</v>
      </c>
      <c r="P97" s="5">
        <v>2445767735671</v>
      </c>
    </row>
    <row r="98" spans="3:16" ht="15.5" x14ac:dyDescent="0.35">
      <c r="C98" t="s">
        <v>112</v>
      </c>
    </row>
    <row r="99" spans="3:16" ht="15.5" x14ac:dyDescent="0.35">
      <c r="C99" t="s">
        <v>113</v>
      </c>
    </row>
    <row r="100" spans="3:16" ht="15.5" x14ac:dyDescent="0.35">
      <c r="C100" t="s">
        <v>114</v>
      </c>
      <c r="D100" s="5">
        <v>468127540647</v>
      </c>
      <c r="E100" s="5">
        <v>460577562062</v>
      </c>
      <c r="F100" s="5">
        <v>451803056389</v>
      </c>
      <c r="G100" s="5">
        <v>396092527076</v>
      </c>
      <c r="I100" s="5">
        <v>451803056389</v>
      </c>
      <c r="J100" s="5">
        <v>342093320087</v>
      </c>
      <c r="K100" s="5">
        <v>1875302652458</v>
      </c>
      <c r="L100" s="5">
        <v>554707296745</v>
      </c>
      <c r="M100" s="5">
        <v>1692773176567</v>
      </c>
      <c r="N100" s="5">
        <v>1635439188912</v>
      </c>
      <c r="O100" s="5">
        <v>841535053450</v>
      </c>
      <c r="P100" s="5">
        <v>1412585946363</v>
      </c>
    </row>
    <row r="101" spans="3:16" ht="15.5" x14ac:dyDescent="0.35">
      <c r="C101" t="s">
        <v>115</v>
      </c>
    </row>
    <row r="102" spans="3:16" ht="15.5" x14ac:dyDescent="0.35">
      <c r="C102" t="s">
        <v>253</v>
      </c>
      <c r="D102" s="5">
        <v>64198683824</v>
      </c>
      <c r="E102" s="5">
        <v>53560474853</v>
      </c>
      <c r="F102" s="5">
        <v>43322900115</v>
      </c>
      <c r="G102" s="5">
        <v>154681466306</v>
      </c>
      <c r="I102" s="5">
        <v>43322900115</v>
      </c>
      <c r="J102" s="5">
        <v>71892161482</v>
      </c>
      <c r="K102" s="5">
        <v>345283437239</v>
      </c>
      <c r="L102" s="5">
        <v>177989846674</v>
      </c>
      <c r="M102" s="5">
        <v>199948589312</v>
      </c>
      <c r="N102" s="5">
        <v>238412049065</v>
      </c>
      <c r="O102" s="5">
        <v>234915712248</v>
      </c>
      <c r="P102" s="5">
        <v>195343859827</v>
      </c>
    </row>
    <row r="103" spans="3:16" ht="15.5" x14ac:dyDescent="0.35">
      <c r="C103" t="s">
        <v>116</v>
      </c>
      <c r="D103" s="5">
        <v>6396953895</v>
      </c>
      <c r="E103" s="5">
        <v>8987758961</v>
      </c>
      <c r="F103" s="5">
        <v>11477427395</v>
      </c>
      <c r="G103" s="5">
        <v>8027966803</v>
      </c>
      <c r="I103" s="5">
        <v>11477427395</v>
      </c>
      <c r="J103" s="5">
        <v>28742966424</v>
      </c>
      <c r="K103" s="5">
        <v>392303412936</v>
      </c>
      <c r="L103" s="5">
        <v>341177867523</v>
      </c>
      <c r="M103" s="5">
        <v>298123534454</v>
      </c>
      <c r="N103" s="5">
        <v>202439475657</v>
      </c>
      <c r="O103" s="5">
        <v>165980358621</v>
      </c>
      <c r="P103" s="5">
        <v>146499105373</v>
      </c>
    </row>
    <row r="104" spans="3:16" ht="15.5" x14ac:dyDescent="0.35">
      <c r="C104" t="s">
        <v>117</v>
      </c>
      <c r="D104" s="5">
        <v>1699564027</v>
      </c>
      <c r="E104" s="5">
        <v>1477461347</v>
      </c>
      <c r="F104" s="5">
        <v>4120747334</v>
      </c>
      <c r="G104" s="5">
        <v>715467377</v>
      </c>
      <c r="I104" s="5">
        <v>4120747334</v>
      </c>
      <c r="J104" s="5">
        <v>8480655681</v>
      </c>
      <c r="K104" s="5">
        <v>14383741635</v>
      </c>
      <c r="L104" s="5">
        <v>9142079147</v>
      </c>
      <c r="M104" s="5">
        <v>17902945976</v>
      </c>
      <c r="N104" s="5">
        <v>6136034504</v>
      </c>
      <c r="O104" s="5">
        <v>8236065530</v>
      </c>
      <c r="P104" s="5">
        <v>8595618332</v>
      </c>
    </row>
    <row r="105" spans="3:16" ht="15.5" x14ac:dyDescent="0.35">
      <c r="C105" t="s">
        <v>119</v>
      </c>
      <c r="D105" s="5">
        <v>389220000000</v>
      </c>
      <c r="E105" s="5">
        <v>389220000000</v>
      </c>
      <c r="F105" s="5">
        <v>389220000000</v>
      </c>
      <c r="G105" s="5">
        <v>224320000000</v>
      </c>
      <c r="I105" s="5">
        <v>389220000000</v>
      </c>
      <c r="J105" s="5">
        <v>224320000000</v>
      </c>
    </row>
    <row r="106" spans="3:16" ht="15.5" x14ac:dyDescent="0.35">
      <c r="C106" t="s">
        <v>120</v>
      </c>
    </row>
    <row r="107" spans="3:16" ht="15.5" x14ac:dyDescent="0.35">
      <c r="C107" t="s">
        <v>520</v>
      </c>
      <c r="K107" s="5">
        <v>29742374008</v>
      </c>
      <c r="L107" s="5">
        <v>43675064817</v>
      </c>
      <c r="N107" s="5">
        <v>9562108798</v>
      </c>
    </row>
    <row r="108" spans="3:16" ht="15.5" x14ac:dyDescent="0.35">
      <c r="C108" t="s">
        <v>313</v>
      </c>
      <c r="L108" s="5">
        <v>1106982579378</v>
      </c>
      <c r="O108" s="5">
        <v>1141685425849</v>
      </c>
      <c r="P108" s="5">
        <v>905295437480</v>
      </c>
    </row>
    <row r="109" spans="3:16" ht="15.5" x14ac:dyDescent="0.35">
      <c r="C109" t="s">
        <v>499</v>
      </c>
      <c r="O109" s="5">
        <v>405000000000</v>
      </c>
      <c r="P109" s="5">
        <v>773184550445</v>
      </c>
    </row>
    <row r="110" spans="3:16" ht="15.5" x14ac:dyDescent="0.35">
      <c r="C110" t="s">
        <v>121</v>
      </c>
      <c r="K110" s="5">
        <v>1122739764148</v>
      </c>
      <c r="L110" s="5">
        <v>25096172701</v>
      </c>
      <c r="M110" s="5">
        <v>1169139615125</v>
      </c>
      <c r="N110" s="5">
        <v>1180575998242</v>
      </c>
      <c r="O110" s="5">
        <v>406337955351</v>
      </c>
      <c r="P110" s="5">
        <v>1038847574331</v>
      </c>
    </row>
    <row r="111" spans="3:16" ht="15.5" x14ac:dyDescent="0.35">
      <c r="C111" t="s">
        <v>122</v>
      </c>
      <c r="D111" s="5">
        <v>19185879523</v>
      </c>
      <c r="E111" s="5">
        <v>18167292542</v>
      </c>
      <c r="F111" s="5">
        <v>17148705562</v>
      </c>
      <c r="G111" s="5">
        <v>24827430716</v>
      </c>
      <c r="I111" s="5">
        <v>17148705562</v>
      </c>
      <c r="J111" s="5">
        <v>27380547369</v>
      </c>
      <c r="K111" s="5">
        <v>68178870148</v>
      </c>
      <c r="L111" s="5">
        <v>1187588490695</v>
      </c>
      <c r="M111" s="5">
        <v>36672197941</v>
      </c>
      <c r="N111" s="5">
        <v>128926968662</v>
      </c>
      <c r="O111" s="5">
        <v>1463379192768</v>
      </c>
      <c r="P111" s="5">
        <v>1009882673346</v>
      </c>
    </row>
    <row r="112" spans="3:16" ht="15.5" x14ac:dyDescent="0.35">
      <c r="C112" t="s">
        <v>123</v>
      </c>
      <c r="D112" s="5">
        <v>19185879523</v>
      </c>
      <c r="E112" s="5">
        <v>18167292542</v>
      </c>
      <c r="F112" s="5">
        <v>17148705562</v>
      </c>
      <c r="G112" s="5">
        <v>24827430716</v>
      </c>
      <c r="I112" s="5">
        <v>17148705562</v>
      </c>
      <c r="J112" s="5">
        <v>27380547369</v>
      </c>
      <c r="K112" s="5">
        <v>68178870148</v>
      </c>
      <c r="L112" s="5">
        <v>1187588490695</v>
      </c>
      <c r="M112" s="5">
        <v>36672197941</v>
      </c>
      <c r="N112" s="5">
        <v>128926968662</v>
      </c>
      <c r="O112" s="5">
        <v>1463379192768</v>
      </c>
      <c r="P112" s="5">
        <v>1009882673346</v>
      </c>
    </row>
    <row r="113" spans="2:16" ht="15.5" x14ac:dyDescent="0.35">
      <c r="C113" t="s">
        <v>124</v>
      </c>
    </row>
    <row r="114" spans="2:16" ht="15.5" x14ac:dyDescent="0.35">
      <c r="C114" t="s">
        <v>125</v>
      </c>
      <c r="K114" s="5">
        <v>29742374008</v>
      </c>
      <c r="L114" s="5">
        <v>1150657644195</v>
      </c>
      <c r="N114" s="5">
        <v>9562108798</v>
      </c>
      <c r="O114" s="5">
        <v>1141685425849</v>
      </c>
      <c r="P114" s="5">
        <v>905295437480</v>
      </c>
    </row>
    <row r="115" spans="2:16" ht="15.5" x14ac:dyDescent="0.35">
      <c r="C115" t="s">
        <v>607</v>
      </c>
      <c r="N115" s="5">
        <v>85815272675</v>
      </c>
      <c r="O115" s="5">
        <v>294888184657</v>
      </c>
      <c r="P115" s="5">
        <v>77966106280</v>
      </c>
    </row>
    <row r="116" spans="2:16" ht="15.5" x14ac:dyDescent="0.35">
      <c r="C116" t="s">
        <v>126</v>
      </c>
      <c r="D116" s="5">
        <v>487313420170</v>
      </c>
      <c r="E116" s="5">
        <v>478744854604</v>
      </c>
      <c r="F116" s="5">
        <v>468951761951</v>
      </c>
      <c r="G116" s="5">
        <v>420919957792</v>
      </c>
      <c r="I116" s="5">
        <v>468951761951</v>
      </c>
      <c r="J116" s="5">
        <v>369473867456</v>
      </c>
      <c r="K116" s="5">
        <v>1943481522606</v>
      </c>
      <c r="L116" s="5">
        <v>1742295787440</v>
      </c>
      <c r="M116" s="5">
        <v>1729445374508</v>
      </c>
      <c r="N116" s="5">
        <v>1764366157574</v>
      </c>
      <c r="O116" s="5">
        <v>2304914246218</v>
      </c>
      <c r="P116" s="5">
        <v>2422468619709</v>
      </c>
    </row>
    <row r="117" spans="2:16" ht="15.5" x14ac:dyDescent="0.35">
      <c r="C117" t="s">
        <v>127</v>
      </c>
    </row>
    <row r="118" spans="2:16" ht="15.5" x14ac:dyDescent="0.35">
      <c r="C118" t="s">
        <v>128</v>
      </c>
      <c r="D118" s="5">
        <v>3827014179100</v>
      </c>
      <c r="E118" s="5">
        <v>3827014179100</v>
      </c>
      <c r="F118" s="5">
        <v>3827014179100</v>
      </c>
      <c r="G118" s="5">
        <v>3827014179100</v>
      </c>
      <c r="I118" s="5">
        <v>3827014179100</v>
      </c>
      <c r="J118" s="5">
        <v>3827014179100</v>
      </c>
      <c r="K118" s="5">
        <v>2345317724000</v>
      </c>
      <c r="L118" s="5">
        <v>2345317724000</v>
      </c>
      <c r="M118" s="5">
        <v>1675188218400</v>
      </c>
      <c r="N118" s="5">
        <v>1675188218400</v>
      </c>
      <c r="O118" s="5">
        <v>1675188218400</v>
      </c>
      <c r="P118" s="5">
        <v>1675188218400</v>
      </c>
    </row>
    <row r="119" spans="2:16" ht="15.5" x14ac:dyDescent="0.35">
      <c r="C119" t="s">
        <v>129</v>
      </c>
      <c r="D119" s="5">
        <v>608263003865</v>
      </c>
      <c r="E119" s="5">
        <v>608263003865</v>
      </c>
      <c r="F119" s="5">
        <v>608263003865</v>
      </c>
      <c r="G119" s="5">
        <v>608263003865</v>
      </c>
      <c r="I119" s="5">
        <v>608263003865</v>
      </c>
      <c r="J119" s="5">
        <v>608263003865</v>
      </c>
      <c r="K119" s="5">
        <v>608263003865</v>
      </c>
      <c r="L119" s="5">
        <v>608263003865</v>
      </c>
      <c r="M119" s="5">
        <v>353453835283</v>
      </c>
      <c r="N119" s="5">
        <v>262331546629</v>
      </c>
    </row>
    <row r="120" spans="2:16" ht="15.5" x14ac:dyDescent="0.35">
      <c r="C120" t="s">
        <v>130</v>
      </c>
      <c r="D120" s="5">
        <v>-4066772569109</v>
      </c>
      <c r="E120" s="5">
        <v>-4043285995951</v>
      </c>
      <c r="F120" s="5">
        <v>-4017785221696</v>
      </c>
      <c r="G120" s="5">
        <v>-3868830728676</v>
      </c>
      <c r="I120" s="5">
        <v>-4017785221696</v>
      </c>
      <c r="J120" s="5">
        <v>-3731756128356</v>
      </c>
      <c r="K120" s="5">
        <v>-3653296264817</v>
      </c>
      <c r="L120" s="5">
        <v>-3022878084726</v>
      </c>
      <c r="M120" s="5">
        <v>-2842060520498</v>
      </c>
      <c r="N120" s="5">
        <v>-2671519057142</v>
      </c>
      <c r="O120" s="5">
        <v>-2059131869599</v>
      </c>
      <c r="P120" s="5">
        <v>-1721719777053</v>
      </c>
    </row>
    <row r="121" spans="2:16" ht="15.5" x14ac:dyDescent="0.35">
      <c r="C121" t="s">
        <v>131</v>
      </c>
      <c r="D121" s="5">
        <v>-32488784999</v>
      </c>
      <c r="E121" s="5">
        <v>-32429939319</v>
      </c>
      <c r="F121" s="5">
        <v>-32362355462</v>
      </c>
      <c r="G121" s="5">
        <v>-31931279453</v>
      </c>
      <c r="I121" s="5">
        <v>-32362355462</v>
      </c>
      <c r="J121" s="5">
        <v>-31496870320</v>
      </c>
      <c r="K121" s="5">
        <v>-31322113120</v>
      </c>
      <c r="L121" s="5">
        <v>-27421226751</v>
      </c>
      <c r="M121" s="5">
        <v>-26631371884</v>
      </c>
      <c r="N121" s="5">
        <v>-25658395759</v>
      </c>
      <c r="O121" s="5">
        <v>-21979648486</v>
      </c>
      <c r="P121" s="5">
        <v>-19700785099</v>
      </c>
    </row>
    <row r="122" spans="2:16" ht="15.5" x14ac:dyDescent="0.35">
      <c r="C122" t="s">
        <v>10</v>
      </c>
      <c r="D122" s="5">
        <v>339440205005</v>
      </c>
      <c r="E122" s="5">
        <v>362985623843</v>
      </c>
      <c r="F122" s="5">
        <v>388553981955</v>
      </c>
      <c r="G122" s="5">
        <v>538768490262</v>
      </c>
      <c r="I122" s="5">
        <v>388553981955</v>
      </c>
      <c r="J122" s="5">
        <v>675395176228</v>
      </c>
      <c r="K122" s="5">
        <v>-728475759863</v>
      </c>
      <c r="L122" s="5">
        <v>-91967545521</v>
      </c>
      <c r="M122" s="5">
        <v>-27464232164</v>
      </c>
      <c r="N122" s="5">
        <v>51622058564</v>
      </c>
      <c r="O122" s="5">
        <v>1747337745</v>
      </c>
      <c r="P122" s="5">
        <v>23299115962</v>
      </c>
    </row>
    <row r="123" spans="2:16" ht="15.5" x14ac:dyDescent="0.35">
      <c r="C123" t="s">
        <v>132</v>
      </c>
      <c r="D123" s="5">
        <v>826753625175</v>
      </c>
      <c r="E123" s="5">
        <v>841730478447</v>
      </c>
      <c r="F123" s="5">
        <v>857505743906</v>
      </c>
      <c r="G123" s="5">
        <v>959688448054</v>
      </c>
      <c r="I123" s="5">
        <v>857505743906</v>
      </c>
      <c r="J123" s="5">
        <v>1044869043684</v>
      </c>
      <c r="K123" s="5">
        <v>1215005762743</v>
      </c>
      <c r="L123" s="5">
        <v>1650328241919</v>
      </c>
      <c r="M123" s="5">
        <v>1701981142344</v>
      </c>
      <c r="N123" s="5">
        <v>1815988216138</v>
      </c>
      <c r="O123" s="5">
        <v>2306661583963</v>
      </c>
      <c r="P123" s="5">
        <v>2445767735671</v>
      </c>
    </row>
    <row r="124" spans="2:16" ht="15.5" x14ac:dyDescent="0.35">
      <c r="C124" t="s">
        <v>133</v>
      </c>
      <c r="D124" s="5">
        <v>41360517722</v>
      </c>
      <c r="E124" s="5">
        <v>41360517722</v>
      </c>
      <c r="F124" s="5">
        <v>41360517722</v>
      </c>
      <c r="G124" s="5">
        <v>41360517722</v>
      </c>
      <c r="I124" s="5">
        <v>41360517722</v>
      </c>
      <c r="J124" s="5">
        <v>41360517722</v>
      </c>
      <c r="K124" s="5">
        <v>23453177240</v>
      </c>
      <c r="L124" s="5">
        <v>23453177240</v>
      </c>
      <c r="M124" s="5">
        <v>16751882184</v>
      </c>
      <c r="N124" s="5">
        <v>16751882184</v>
      </c>
      <c r="O124" s="5">
        <v>16751882184</v>
      </c>
      <c r="P124" s="5">
        <v>16751882184</v>
      </c>
    </row>
    <row r="126" spans="2:16" ht="15.5" x14ac:dyDescent="0.35">
      <c r="B126" t="s">
        <v>134</v>
      </c>
      <c r="C126" t="s">
        <v>135</v>
      </c>
      <c r="D126" s="5">
        <v>-4859640490</v>
      </c>
      <c r="E126" s="5">
        <v>-18032252748</v>
      </c>
      <c r="F126" s="5">
        <v>-142454437207</v>
      </c>
      <c r="G126" s="5">
        <v>-16247385998</v>
      </c>
      <c r="I126" s="5">
        <v>-217241100575</v>
      </c>
      <c r="J126" s="5">
        <v>-512011206286</v>
      </c>
      <c r="K126" s="5">
        <v>46526126510</v>
      </c>
      <c r="L126" s="5">
        <v>-91737698003</v>
      </c>
      <c r="M126" s="5">
        <v>-16257471284</v>
      </c>
      <c r="N126" s="5">
        <v>-57330999641</v>
      </c>
      <c r="O126" s="5">
        <v>-204473467024</v>
      </c>
      <c r="P126" s="5">
        <v>-365433339923</v>
      </c>
    </row>
    <row r="127" spans="2:16" ht="15.5" x14ac:dyDescent="0.35">
      <c r="C127" t="s">
        <v>316</v>
      </c>
      <c r="D127" s="5">
        <v>19739586902</v>
      </c>
      <c r="E127" s="5">
        <v>22921046435</v>
      </c>
      <c r="F127" s="5">
        <v>14046365534</v>
      </c>
      <c r="G127" s="5">
        <v>25290953852</v>
      </c>
      <c r="I127" s="5">
        <v>100400325073</v>
      </c>
      <c r="J127" s="5">
        <v>301531990822</v>
      </c>
      <c r="K127" s="5">
        <v>331091270105</v>
      </c>
      <c r="L127" s="5">
        <v>389688310907</v>
      </c>
      <c r="M127" s="5">
        <v>479769294582</v>
      </c>
      <c r="N127" s="5">
        <v>420991255255</v>
      </c>
      <c r="O127" s="5">
        <v>624151914926</v>
      </c>
      <c r="P127" s="5">
        <v>705511893899</v>
      </c>
    </row>
    <row r="128" spans="2:16" ht="15.5" x14ac:dyDescent="0.35">
      <c r="C128" t="s">
        <v>317</v>
      </c>
      <c r="D128" s="5">
        <v>-23385827764</v>
      </c>
      <c r="E128" s="5">
        <v>-40051140277</v>
      </c>
      <c r="F128" s="5">
        <v>-155867891272</v>
      </c>
      <c r="G128" s="5">
        <v>-41070984805</v>
      </c>
      <c r="I128" s="5">
        <v>-314136036767</v>
      </c>
      <c r="J128" s="5">
        <v>-742109875455</v>
      </c>
      <c r="K128" s="5">
        <v>-241911322388</v>
      </c>
      <c r="L128" s="5">
        <v>-463104618048</v>
      </c>
      <c r="M128" s="5">
        <v>-461051180109</v>
      </c>
      <c r="N128" s="5">
        <v>-444584255939</v>
      </c>
      <c r="O128" s="5">
        <v>-674308782430</v>
      </c>
      <c r="P128" s="5">
        <v>-963241452728</v>
      </c>
    </row>
    <row r="129" spans="3:16" ht="15.5" x14ac:dyDescent="0.35">
      <c r="C129" t="s">
        <v>266</v>
      </c>
      <c r="D129" s="5">
        <v>29189842</v>
      </c>
      <c r="E129" s="5">
        <v>176092248</v>
      </c>
      <c r="F129" s="5">
        <v>101793145</v>
      </c>
      <c r="G129" s="5">
        <v>272662008</v>
      </c>
      <c r="I129" s="5">
        <v>1449782147</v>
      </c>
      <c r="J129" s="5">
        <v>187547924</v>
      </c>
      <c r="K129" s="5">
        <v>88547427</v>
      </c>
      <c r="L129" s="5">
        <v>128486753</v>
      </c>
      <c r="M129" s="5">
        <v>38114491</v>
      </c>
      <c r="N129" s="5">
        <v>209484141</v>
      </c>
      <c r="O129" s="5">
        <v>1184273904</v>
      </c>
      <c r="P129" s="5">
        <v>9446527038</v>
      </c>
    </row>
    <row r="130" spans="3:16" ht="15.5" x14ac:dyDescent="0.35">
      <c r="C130" t="s">
        <v>1015</v>
      </c>
      <c r="M130" s="5">
        <v>-18667238654</v>
      </c>
    </row>
    <row r="131" spans="3:16" ht="15.5" x14ac:dyDescent="0.35">
      <c r="C131" t="s">
        <v>502</v>
      </c>
      <c r="D131" s="5">
        <v>-1242589470</v>
      </c>
      <c r="E131" s="5">
        <v>-1078251154</v>
      </c>
      <c r="F131" s="5">
        <v>-734704614</v>
      </c>
      <c r="G131" s="5">
        <v>-740017053</v>
      </c>
      <c r="I131" s="5">
        <v>-2909324034</v>
      </c>
      <c r="J131" s="5">
        <v>-71620869577</v>
      </c>
      <c r="K131" s="5">
        <v>-42742368634</v>
      </c>
      <c r="L131" s="5">
        <v>-18449877615</v>
      </c>
      <c r="M131" s="5">
        <v>-16346461594</v>
      </c>
      <c r="N131" s="5">
        <v>-33947483098</v>
      </c>
      <c r="O131" s="5">
        <v>-155500873424</v>
      </c>
      <c r="P131" s="5">
        <v>-152709024624</v>
      </c>
    </row>
    <row r="132" spans="3:16" ht="15.5" x14ac:dyDescent="0.35">
      <c r="C132" t="s">
        <v>363</v>
      </c>
      <c r="I132" s="5">
        <v>-2045846994</v>
      </c>
    </row>
    <row r="133" spans="3:16" ht="15.5" x14ac:dyDescent="0.35">
      <c r="C133" t="s">
        <v>566</v>
      </c>
      <c r="P133" s="5">
        <v>35558716492</v>
      </c>
    </row>
    <row r="134" spans="3:16" ht="15.5" x14ac:dyDescent="0.35">
      <c r="C134" t="s">
        <v>144</v>
      </c>
      <c r="F134" s="5">
        <v>164900000000</v>
      </c>
      <c r="I134" s="5">
        <v>164900000000</v>
      </c>
      <c r="J134" s="5">
        <v>566346542959</v>
      </c>
      <c r="K134" s="5">
        <v>-17775918988</v>
      </c>
      <c r="L134" s="5">
        <v>94274990917</v>
      </c>
      <c r="M134" s="5">
        <v>13873991153</v>
      </c>
      <c r="N134" s="5">
        <v>22768932004</v>
      </c>
      <c r="O134" s="5">
        <v>234370756715</v>
      </c>
      <c r="P134" s="5">
        <v>150189630904</v>
      </c>
    </row>
    <row r="135" spans="3:16" ht="15.5" x14ac:dyDescent="0.35">
      <c r="C135" t="s">
        <v>145</v>
      </c>
      <c r="D135" s="5">
        <v>-210591694</v>
      </c>
      <c r="E135" s="5">
        <v>-394880533</v>
      </c>
      <c r="F135" s="5">
        <v>-2178753252</v>
      </c>
      <c r="G135" s="5">
        <v>-2398674131</v>
      </c>
      <c r="I135" s="5">
        <v>-7061031913</v>
      </c>
      <c r="J135" s="5">
        <v>31512498395</v>
      </c>
      <c r="K135" s="5">
        <v>-31288489686</v>
      </c>
      <c r="L135" s="5">
        <v>-3174287334</v>
      </c>
      <c r="M135" s="5">
        <v>-3613449491</v>
      </c>
      <c r="N135" s="5">
        <v>-1935224848</v>
      </c>
      <c r="O135" s="5">
        <v>-31011049441</v>
      </c>
      <c r="P135" s="5">
        <v>-89661476842</v>
      </c>
    </row>
    <row r="136" spans="3:16" ht="15.5" x14ac:dyDescent="0.35">
      <c r="C136" t="s">
        <v>625</v>
      </c>
      <c r="J136" s="5">
        <v>1614101991</v>
      </c>
      <c r="L136" s="5">
        <v>40000000</v>
      </c>
      <c r="M136" s="5">
        <v>29600000</v>
      </c>
      <c r="N136" s="5">
        <v>3210000</v>
      </c>
      <c r="O136" s="5">
        <v>213480000</v>
      </c>
      <c r="P136" s="5">
        <v>668922000</v>
      </c>
    </row>
    <row r="137" spans="3:16" ht="15.5" x14ac:dyDescent="0.35">
      <c r="C137" t="s">
        <v>157</v>
      </c>
      <c r="J137" s="5">
        <v>16416844540</v>
      </c>
    </row>
    <row r="138" spans="3:16" ht="15.5" x14ac:dyDescent="0.35">
      <c r="C138" t="s">
        <v>1016</v>
      </c>
    </row>
    <row r="139" spans="3:16" ht="15.5" x14ac:dyDescent="0.35">
      <c r="C139" t="s">
        <v>1017</v>
      </c>
      <c r="D139" s="5">
        <v>8051806</v>
      </c>
      <c r="E139" s="5">
        <v>16216217</v>
      </c>
      <c r="F139" s="5">
        <v>-413600000</v>
      </c>
      <c r="G139" s="5">
        <v>833108108</v>
      </c>
      <c r="I139" s="5">
        <v>5713212613</v>
      </c>
      <c r="J139" s="5">
        <v>27152719864</v>
      </c>
      <c r="K139" s="5">
        <v>1491812437</v>
      </c>
      <c r="L139" s="5">
        <v>733333302</v>
      </c>
    </row>
    <row r="140" spans="3:16" ht="15.5" x14ac:dyDescent="0.35">
      <c r="C140" t="s">
        <v>1018</v>
      </c>
      <c r="K140" s="5">
        <v>-3934274500</v>
      </c>
      <c r="L140" s="5">
        <v>-119003500</v>
      </c>
      <c r="M140" s="5">
        <v>-2413130537</v>
      </c>
    </row>
    <row r="141" spans="3:16" ht="15.5" x14ac:dyDescent="0.35">
      <c r="C141" t="s">
        <v>326</v>
      </c>
      <c r="O141" s="5">
        <v>2499952</v>
      </c>
      <c r="P141" s="5">
        <v>7105454566</v>
      </c>
    </row>
    <row r="142" spans="3:16" ht="15.5" x14ac:dyDescent="0.35">
      <c r="C142" t="s">
        <v>146</v>
      </c>
      <c r="D142" s="5">
        <v>-224088500</v>
      </c>
      <c r="E142" s="5">
        <v>-411096750</v>
      </c>
      <c r="F142" s="5">
        <v>-4094387908</v>
      </c>
      <c r="G142" s="5">
        <v>-389095036</v>
      </c>
      <c r="I142" s="5">
        <v>-12048941979</v>
      </c>
      <c r="J142" s="5">
        <v>-6800398970</v>
      </c>
      <c r="K142" s="5">
        <v>-1685469132</v>
      </c>
      <c r="L142" s="5">
        <v>-2844616340</v>
      </c>
      <c r="M142" s="5">
        <v>-1229918954</v>
      </c>
      <c r="N142" s="5">
        <v>-744602656</v>
      </c>
      <c r="O142" s="5">
        <v>-722440047</v>
      </c>
      <c r="P142" s="5">
        <v>-15349175202</v>
      </c>
    </row>
    <row r="143" spans="3:16" ht="15.5" x14ac:dyDescent="0.35">
      <c r="C143" t="s">
        <v>504</v>
      </c>
      <c r="F143" s="5">
        <v>1339260204</v>
      </c>
      <c r="G143" s="5">
        <v>-1339260204</v>
      </c>
      <c r="J143" s="5">
        <v>-1290769030</v>
      </c>
    </row>
    <row r="144" spans="3:16" ht="15.5" x14ac:dyDescent="0.35">
      <c r="C144" t="s">
        <v>323</v>
      </c>
      <c r="G144" s="5">
        <v>211850000</v>
      </c>
      <c r="N144" s="5">
        <v>-102923100</v>
      </c>
      <c r="O144" s="5">
        <v>-14235422675</v>
      </c>
      <c r="P144" s="5">
        <v>-17114040206</v>
      </c>
    </row>
    <row r="145" spans="3:16" ht="15.5" x14ac:dyDescent="0.35">
      <c r="C145" t="s">
        <v>147</v>
      </c>
      <c r="J145" s="5">
        <v>-5580000000</v>
      </c>
      <c r="K145" s="5">
        <v>-27160558491</v>
      </c>
      <c r="L145" s="5">
        <v>-984000796</v>
      </c>
      <c r="N145" s="5">
        <v>-1090909092</v>
      </c>
      <c r="O145" s="5">
        <v>-16269166671</v>
      </c>
      <c r="P145" s="5">
        <v>-65470108000</v>
      </c>
    </row>
    <row r="146" spans="3:16" ht="15.5" x14ac:dyDescent="0.35">
      <c r="C146" t="s">
        <v>333</v>
      </c>
      <c r="G146" s="5">
        <v>-2738206450</v>
      </c>
      <c r="I146" s="5">
        <v>-2738206450</v>
      </c>
    </row>
    <row r="147" spans="3:16" ht="15.5" x14ac:dyDescent="0.35">
      <c r="C147" t="s">
        <v>327</v>
      </c>
      <c r="D147" s="5">
        <v>5445000</v>
      </c>
      <c r="F147" s="5">
        <v>989974452</v>
      </c>
      <c r="G147" s="5">
        <v>1022929451</v>
      </c>
      <c r="I147" s="5">
        <v>2012903903</v>
      </c>
      <c r="P147" s="5">
        <v>497470000</v>
      </c>
    </row>
    <row r="148" spans="3:16" ht="15.5" x14ac:dyDescent="0.35">
      <c r="C148" t="s">
        <v>153</v>
      </c>
      <c r="F148" s="5">
        <v>164900000000</v>
      </c>
      <c r="I148" s="5">
        <v>164900000000</v>
      </c>
      <c r="J148" s="5">
        <v>566346542959</v>
      </c>
      <c r="K148" s="5">
        <v>-17775918988</v>
      </c>
      <c r="L148" s="5">
        <v>94274990917</v>
      </c>
      <c r="M148" s="5">
        <v>13873991153</v>
      </c>
      <c r="N148" s="5">
        <v>22768932004</v>
      </c>
      <c r="O148" s="5">
        <v>234370756715</v>
      </c>
      <c r="P148" s="5">
        <v>150189630904</v>
      </c>
    </row>
    <row r="149" spans="3:16" ht="15.5" x14ac:dyDescent="0.35">
      <c r="C149" t="s">
        <v>600</v>
      </c>
      <c r="M149" s="5">
        <v>91122288654</v>
      </c>
    </row>
    <row r="150" spans="3:16" ht="15.5" x14ac:dyDescent="0.35">
      <c r="C150" t="s">
        <v>757</v>
      </c>
      <c r="J150" s="5">
        <v>24924605000</v>
      </c>
    </row>
    <row r="151" spans="3:16" ht="15.5" x14ac:dyDescent="0.35">
      <c r="C151" t="s">
        <v>1019</v>
      </c>
      <c r="J151" s="5">
        <v>599100000000</v>
      </c>
    </row>
    <row r="152" spans="3:16" ht="15.5" x14ac:dyDescent="0.35">
      <c r="C152" t="s">
        <v>937</v>
      </c>
      <c r="J152" s="5">
        <v>370000000000</v>
      </c>
      <c r="N152" s="5">
        <v>30930000000</v>
      </c>
      <c r="O152" s="5">
        <v>215844980000</v>
      </c>
    </row>
    <row r="153" spans="3:16" ht="15.5" x14ac:dyDescent="0.35">
      <c r="C153" t="s">
        <v>915</v>
      </c>
      <c r="J153" s="5">
        <v>-53410000000</v>
      </c>
    </row>
    <row r="154" spans="3:16" ht="15.5" x14ac:dyDescent="0.35">
      <c r="C154" t="s">
        <v>1020</v>
      </c>
      <c r="J154" s="5">
        <v>-10424622240</v>
      </c>
    </row>
    <row r="155" spans="3:16" ht="15.5" x14ac:dyDescent="0.35">
      <c r="C155" t="s">
        <v>1021</v>
      </c>
      <c r="L155" s="5">
        <v>185061317018</v>
      </c>
    </row>
    <row r="156" spans="3:16" ht="15.5" x14ac:dyDescent="0.35">
      <c r="C156" t="s">
        <v>1022</v>
      </c>
      <c r="L156" s="5">
        <v>-35061321418</v>
      </c>
      <c r="M156" s="5">
        <v>-105000000</v>
      </c>
    </row>
    <row r="157" spans="3:16" ht="15.5" x14ac:dyDescent="0.35">
      <c r="C157" t="s">
        <v>1023</v>
      </c>
      <c r="J157" s="5">
        <v>-7551020408</v>
      </c>
    </row>
    <row r="158" spans="3:16" ht="15.5" x14ac:dyDescent="0.35">
      <c r="C158" t="s">
        <v>726</v>
      </c>
      <c r="J158" s="5">
        <v>-370000000000</v>
      </c>
      <c r="M158" s="5">
        <v>-72455050000</v>
      </c>
    </row>
    <row r="159" spans="3:16" ht="15.5" x14ac:dyDescent="0.35">
      <c r="C159" t="s">
        <v>511</v>
      </c>
      <c r="J159" s="5">
        <v>-231278742673</v>
      </c>
      <c r="K159" s="5">
        <v>-10123483883</v>
      </c>
      <c r="L159" s="5">
        <v>-46279343570</v>
      </c>
      <c r="M159" s="5">
        <v>-1700000001</v>
      </c>
      <c r="N159" s="5">
        <v>-1320656432</v>
      </c>
      <c r="O159" s="5">
        <v>-19197525711</v>
      </c>
      <c r="P159" s="5">
        <v>-37500000000</v>
      </c>
    </row>
    <row r="160" spans="3:16" ht="15.5" x14ac:dyDescent="0.35">
      <c r="C160" t="s">
        <v>1024</v>
      </c>
      <c r="J160" s="5">
        <v>-32748533457</v>
      </c>
    </row>
    <row r="161" spans="2:16" ht="15.5" x14ac:dyDescent="0.35">
      <c r="C161" t="s">
        <v>1025</v>
      </c>
      <c r="J161" s="5">
        <v>4856737</v>
      </c>
      <c r="N161" s="5">
        <v>72000</v>
      </c>
      <c r="O161" s="5">
        <v>37723302426</v>
      </c>
      <c r="P161" s="5">
        <v>72000</v>
      </c>
    </row>
    <row r="162" spans="2:16" ht="15.5" x14ac:dyDescent="0.35">
      <c r="C162" t="s">
        <v>1026</v>
      </c>
      <c r="P162" s="5">
        <v>202500000000</v>
      </c>
    </row>
    <row r="163" spans="2:16" ht="15.5" x14ac:dyDescent="0.35">
      <c r="C163" t="s">
        <v>1027</v>
      </c>
      <c r="N163" s="5">
        <v>-50641025</v>
      </c>
      <c r="P163" s="5">
        <v>-14332466170</v>
      </c>
    </row>
    <row r="164" spans="2:16" ht="15.5" x14ac:dyDescent="0.35">
      <c r="C164" t="s">
        <v>512</v>
      </c>
      <c r="K164" s="5">
        <v>-7652435105</v>
      </c>
      <c r="L164" s="5">
        <v>-9445661113</v>
      </c>
      <c r="M164" s="5">
        <v>-2988247500</v>
      </c>
      <c r="N164" s="5">
        <v>-6789842539</v>
      </c>
      <c r="P164" s="5">
        <v>-477974926</v>
      </c>
    </row>
    <row r="165" spans="2:16" ht="15.5" x14ac:dyDescent="0.35">
      <c r="C165" t="s">
        <v>163</v>
      </c>
      <c r="D165" s="5">
        <v>-5070232184</v>
      </c>
      <c r="E165" s="5">
        <v>-18427133281</v>
      </c>
      <c r="F165" s="5">
        <v>20266809541</v>
      </c>
      <c r="G165" s="5">
        <v>-18646060129</v>
      </c>
      <c r="I165" s="5">
        <v>-59402132488</v>
      </c>
      <c r="J165" s="5">
        <v>85847835068</v>
      </c>
      <c r="K165" s="5">
        <v>-2538282164</v>
      </c>
      <c r="L165" s="5">
        <v>-636994420</v>
      </c>
      <c r="M165" s="5">
        <v>-5996929622</v>
      </c>
      <c r="N165" s="5">
        <v>-36497292485</v>
      </c>
      <c r="O165" s="5">
        <v>-1113759750</v>
      </c>
      <c r="P165" s="5">
        <v>-304905185861</v>
      </c>
    </row>
    <row r="166" spans="2:16" ht="15.5" x14ac:dyDescent="0.35">
      <c r="C166" t="s">
        <v>164</v>
      </c>
      <c r="E166" s="5">
        <v>33755183838</v>
      </c>
      <c r="I166" s="5">
        <v>93157316326</v>
      </c>
      <c r="J166" s="5">
        <v>7309481258</v>
      </c>
      <c r="K166" s="5">
        <v>9847763422</v>
      </c>
      <c r="L166" s="5">
        <v>10484757842</v>
      </c>
      <c r="M166" s="5">
        <v>16481687464</v>
      </c>
      <c r="N166" s="5">
        <v>52978979949</v>
      </c>
      <c r="O166" s="5">
        <v>54092739700</v>
      </c>
      <c r="P166" s="5">
        <v>358997925561</v>
      </c>
    </row>
    <row r="167" spans="2:16" ht="15.5" x14ac:dyDescent="0.35">
      <c r="C167" t="s">
        <v>166</v>
      </c>
      <c r="D167" s="5">
        <v>-5070232184</v>
      </c>
      <c r="E167" s="5">
        <v>15328050557</v>
      </c>
      <c r="F167" s="5">
        <v>20266809541</v>
      </c>
      <c r="G167" s="5">
        <v>-18646060129</v>
      </c>
      <c r="I167" s="5">
        <v>33755183838</v>
      </c>
      <c r="J167" s="5">
        <v>93157316326</v>
      </c>
      <c r="K167" s="5">
        <v>7309481258</v>
      </c>
      <c r="L167" s="5">
        <v>9847763422</v>
      </c>
      <c r="M167" s="5">
        <v>10484757842</v>
      </c>
      <c r="N167" s="5">
        <v>16481687464</v>
      </c>
      <c r="O167" s="5">
        <v>52978979950</v>
      </c>
      <c r="P167" s="5">
        <v>54092739700</v>
      </c>
    </row>
    <row r="169" spans="2:16" ht="15.5" x14ac:dyDescent="0.35">
      <c r="B169" t="s">
        <v>167</v>
      </c>
      <c r="C169" t="s">
        <v>12</v>
      </c>
      <c r="D169" s="5">
        <v>41360000000</v>
      </c>
      <c r="E169" s="5">
        <v>41360000000</v>
      </c>
      <c r="F169" s="5">
        <v>41360000000</v>
      </c>
      <c r="G169" s="5">
        <v>41360000000</v>
      </c>
      <c r="I169" s="5">
        <v>41360000000</v>
      </c>
      <c r="J169" s="5">
        <v>41360000000</v>
      </c>
      <c r="K169" s="5">
        <v>23450000000</v>
      </c>
      <c r="L169" s="5">
        <v>23450000000</v>
      </c>
      <c r="M169" s="5">
        <v>16750000000</v>
      </c>
      <c r="N169" s="5">
        <v>16750000000</v>
      </c>
      <c r="O169" s="5">
        <v>16750000000</v>
      </c>
      <c r="P169" s="5">
        <v>16750000000</v>
      </c>
    </row>
    <row r="170" spans="2:16" ht="15.5" x14ac:dyDescent="0.35">
      <c r="C170" t="s">
        <v>168</v>
      </c>
      <c r="D170" s="6">
        <v>-0.56999999999999995</v>
      </c>
      <c r="E170" s="6">
        <v>-0.62</v>
      </c>
      <c r="F170" s="6">
        <v>-3.6</v>
      </c>
      <c r="G170" s="6">
        <v>-0.89</v>
      </c>
    </row>
    <row r="171" spans="2:16" ht="15.5" x14ac:dyDescent="0.35">
      <c r="C171" t="s">
        <v>169</v>
      </c>
      <c r="D171" s="6">
        <v>-87.72</v>
      </c>
      <c r="E171" s="6">
        <v>-140.32</v>
      </c>
      <c r="F171" s="6">
        <v>-43.33</v>
      </c>
      <c r="G171" s="6">
        <v>-141.57</v>
      </c>
    </row>
    <row r="172" spans="2:16" ht="15.5" x14ac:dyDescent="0.35">
      <c r="C172" t="s">
        <v>63</v>
      </c>
      <c r="D172" s="6">
        <v>94.67</v>
      </c>
      <c r="E172" s="6">
        <v>136.47999999999999</v>
      </c>
      <c r="F172" s="6">
        <v>357.25</v>
      </c>
      <c r="G172" s="6">
        <v>310.70999999999998</v>
      </c>
    </row>
    <row r="173" spans="2:16" ht="15.5" x14ac:dyDescent="0.35">
      <c r="C173" t="s">
        <v>170</v>
      </c>
      <c r="D173" s="5">
        <v>-21030000000</v>
      </c>
      <c r="E173" s="5">
        <v>-21220000000</v>
      </c>
      <c r="F173" s="5">
        <v>-56720000000</v>
      </c>
      <c r="G173" s="5">
        <v>-40200000000</v>
      </c>
    </row>
    <row r="174" spans="2:16" ht="15.5" x14ac:dyDescent="0.35">
      <c r="C174" t="s">
        <v>171</v>
      </c>
      <c r="D174" s="6">
        <v>-2.8399999999999998E-2</v>
      </c>
      <c r="E174" s="6">
        <v>-3.0299999999999997E-2</v>
      </c>
      <c r="F174" s="6">
        <v>-0.17370000000000002</v>
      </c>
      <c r="G174" s="6">
        <v>-3.8399999999999997E-2</v>
      </c>
    </row>
    <row r="175" spans="2:16" ht="15.5" x14ac:dyDescent="0.35">
      <c r="C175" t="s">
        <v>172</v>
      </c>
      <c r="D175" s="6">
        <v>-6.3099999999999989E-2</v>
      </c>
      <c r="E175" s="6">
        <v>-6.4500000000000002E-2</v>
      </c>
      <c r="F175" s="6">
        <v>-0.35389999999999999</v>
      </c>
      <c r="G175" s="6">
        <v>-6.4500000000000002E-2</v>
      </c>
    </row>
    <row r="176" spans="2:16" ht="15.5" x14ac:dyDescent="0.35">
      <c r="C176" t="s">
        <v>173</v>
      </c>
      <c r="D176" s="6">
        <v>-6.6100000000000006E-2</v>
      </c>
      <c r="E176" s="6">
        <v>-6.2800000000000009E-2</v>
      </c>
      <c r="F176" s="6">
        <v>-0.1258</v>
      </c>
      <c r="G176" s="6">
        <v>-7.8100000000000003E-2</v>
      </c>
    </row>
    <row r="177" spans="3:7" ht="15.5" x14ac:dyDescent="0.35">
      <c r="C177" t="s">
        <v>174</v>
      </c>
      <c r="D177" s="6">
        <v>-19.89</v>
      </c>
      <c r="E177" s="6">
        <v>-20.329999999999998</v>
      </c>
      <c r="F177" s="6">
        <v>-74.569999999999993</v>
      </c>
      <c r="G177" s="6">
        <v>-61.49</v>
      </c>
    </row>
    <row r="178" spans="3:7" ht="15.5" x14ac:dyDescent="0.35">
      <c r="C178" t="s">
        <v>175</v>
      </c>
      <c r="D178" s="5">
        <v>339000000000</v>
      </c>
      <c r="E178" s="5">
        <v>363000000000</v>
      </c>
      <c r="F178" s="5">
        <v>389000000000</v>
      </c>
      <c r="G178" s="5">
        <v>539000000000</v>
      </c>
    </row>
    <row r="179" spans="3:7" ht="15.5" x14ac:dyDescent="0.35">
      <c r="C179" t="s">
        <v>176</v>
      </c>
      <c r="D179" s="6">
        <v>5.56</v>
      </c>
      <c r="E179" s="6">
        <v>9.1</v>
      </c>
      <c r="F179" s="6">
        <v>15.32</v>
      </c>
      <c r="G179" s="6">
        <v>9.1300000000000008</v>
      </c>
    </row>
    <row r="180" spans="3:7" ht="15.5" x14ac:dyDescent="0.35">
      <c r="C180" t="s">
        <v>177</v>
      </c>
      <c r="D180" s="6">
        <v>8.99</v>
      </c>
      <c r="E180" s="6">
        <v>9.56</v>
      </c>
      <c r="F180" s="6">
        <v>10.18</v>
      </c>
      <c r="G180" s="6">
        <v>13.8</v>
      </c>
    </row>
    <row r="181" spans="3:7" ht="15.5" x14ac:dyDescent="0.35">
      <c r="C181" t="s">
        <v>178</v>
      </c>
      <c r="D181" s="6">
        <v>10.1</v>
      </c>
      <c r="E181" s="6">
        <v>15.93</v>
      </c>
      <c r="F181" s="6">
        <v>25.91</v>
      </c>
      <c r="G181" s="6">
        <v>13.15</v>
      </c>
    </row>
    <row r="182" spans="3:7" ht="15.5" x14ac:dyDescent="0.35">
      <c r="C182" t="s">
        <v>179</v>
      </c>
      <c r="D182" s="6">
        <v>4.95</v>
      </c>
      <c r="E182" s="6">
        <v>5.46</v>
      </c>
      <c r="F182" s="6">
        <v>6.02</v>
      </c>
      <c r="G182" s="6">
        <v>9.58</v>
      </c>
    </row>
    <row r="183" spans="3:7" ht="15.5" x14ac:dyDescent="0.35">
      <c r="C183" t="s">
        <v>180</v>
      </c>
      <c r="D183" s="5">
        <v>389000000000</v>
      </c>
      <c r="E183" s="5">
        <v>389000000000</v>
      </c>
      <c r="F183" s="5">
        <v>389000000000</v>
      </c>
      <c r="G183" s="5">
        <v>224000000000</v>
      </c>
    </row>
    <row r="184" spans="3:7" ht="15.5" x14ac:dyDescent="0.35">
      <c r="C184" t="s">
        <v>181</v>
      </c>
    </row>
    <row r="185" spans="3:7" ht="15.5" x14ac:dyDescent="0.35">
      <c r="C185" t="s">
        <v>182</v>
      </c>
      <c r="D185" s="5">
        <v>372000000000</v>
      </c>
      <c r="E185" s="5">
        <v>395000000000</v>
      </c>
      <c r="F185" s="5">
        <v>421000000000</v>
      </c>
      <c r="G185" s="5">
        <v>571000000000</v>
      </c>
    </row>
    <row r="186" spans="3:7" ht="15.5" x14ac:dyDescent="0.35">
      <c r="C186" t="s">
        <v>24</v>
      </c>
      <c r="D186" s="5">
        <v>389000000000</v>
      </c>
      <c r="E186" s="5">
        <v>389000000000</v>
      </c>
      <c r="F186" s="5">
        <v>389000000000</v>
      </c>
      <c r="G186" s="5">
        <v>224000000000</v>
      </c>
    </row>
    <row r="187" spans="3:7" ht="15.5" x14ac:dyDescent="0.35">
      <c r="C187" t="s">
        <v>21</v>
      </c>
      <c r="D187" s="5">
        <v>379000000000</v>
      </c>
      <c r="E187" s="5">
        <v>374000000000</v>
      </c>
      <c r="F187" s="5">
        <v>355000000000</v>
      </c>
      <c r="G187" s="5">
        <v>211000000000</v>
      </c>
    </row>
    <row r="188" spans="3:7" ht="15.5" x14ac:dyDescent="0.35">
      <c r="C188" t="s">
        <v>183</v>
      </c>
      <c r="D188" s="5">
        <v>54000000000</v>
      </c>
      <c r="E188" s="5">
        <v>74000000000</v>
      </c>
      <c r="F188" s="5">
        <v>95000000000</v>
      </c>
      <c r="G188" s="5">
        <v>156000000000</v>
      </c>
    </row>
    <row r="189" spans="3:7" ht="15.5" x14ac:dyDescent="0.35">
      <c r="C189" t="s">
        <v>184</v>
      </c>
      <c r="D189" s="5">
        <v>-5000000000</v>
      </c>
      <c r="E189" s="5">
        <v>-18000000000</v>
      </c>
      <c r="F189" s="5">
        <v>-142000000000</v>
      </c>
      <c r="G189" s="5">
        <v>-16000000000</v>
      </c>
    </row>
    <row r="190" spans="3:7" ht="15.5" x14ac:dyDescent="0.35">
      <c r="C190" t="s">
        <v>185</v>
      </c>
      <c r="D190" s="5">
        <v>0</v>
      </c>
      <c r="E190" s="5">
        <v>0</v>
      </c>
      <c r="F190" s="5">
        <v>-4000000000</v>
      </c>
      <c r="G190" s="5">
        <v>0</v>
      </c>
    </row>
    <row r="191" spans="3:7" ht="15.5" x14ac:dyDescent="0.35">
      <c r="C191" t="s">
        <v>13</v>
      </c>
      <c r="D191" s="5">
        <v>-5000000000</v>
      </c>
      <c r="E191" s="5">
        <v>-18000000000</v>
      </c>
      <c r="F191" s="5">
        <v>-147000000000</v>
      </c>
      <c r="G191" s="5">
        <v>-16000000000</v>
      </c>
    </row>
    <row r="192" spans="3:7" ht="15.5" x14ac:dyDescent="0.35">
      <c r="C192" t="s">
        <v>16</v>
      </c>
      <c r="D192" s="6">
        <v>-0.12</v>
      </c>
      <c r="E192" s="6">
        <v>-0.45</v>
      </c>
      <c r="F192" s="6">
        <v>-3.54</v>
      </c>
      <c r="G192" s="6">
        <v>-0.4</v>
      </c>
    </row>
    <row r="193" spans="3:16" ht="15.5" x14ac:dyDescent="0.35">
      <c r="C193" t="s">
        <v>48</v>
      </c>
      <c r="I193" s="6">
        <v>-6.92</v>
      </c>
      <c r="J193" s="6">
        <v>-1.9</v>
      </c>
      <c r="K193" s="6">
        <v>-26.88</v>
      </c>
      <c r="L193" s="6">
        <v>-7.71</v>
      </c>
      <c r="M193" s="6">
        <v>-10.18</v>
      </c>
      <c r="N193" s="6">
        <v>-36.56</v>
      </c>
      <c r="O193" s="6">
        <v>-25.1</v>
      </c>
      <c r="P193" s="6">
        <v>-10.199999999999999</v>
      </c>
    </row>
    <row r="194" spans="3:16" ht="15.5" x14ac:dyDescent="0.35">
      <c r="C194" t="s">
        <v>62</v>
      </c>
      <c r="I194" s="6">
        <v>-22.54</v>
      </c>
      <c r="J194" s="6">
        <v>-58.95</v>
      </c>
      <c r="K194" s="6">
        <v>-2.19</v>
      </c>
      <c r="L194" s="6">
        <v>-28.02</v>
      </c>
      <c r="M194" s="5">
        <v>0</v>
      </c>
      <c r="N194" s="5">
        <v>0</v>
      </c>
      <c r="O194" s="5">
        <v>0</v>
      </c>
      <c r="P194" s="5">
        <v>0</v>
      </c>
    </row>
    <row r="195" spans="3:16" ht="15.5" x14ac:dyDescent="0.35">
      <c r="C195" t="s">
        <v>65</v>
      </c>
      <c r="I195" s="6">
        <v>77.790000000000006</v>
      </c>
      <c r="J195" s="6">
        <v>22.09</v>
      </c>
      <c r="K195" s="6">
        <v>5.87</v>
      </c>
      <c r="L195" s="6">
        <v>11.55</v>
      </c>
      <c r="M195" s="5">
        <v>0</v>
      </c>
      <c r="N195" s="5">
        <v>0</v>
      </c>
      <c r="O195" s="5">
        <v>0</v>
      </c>
      <c r="P195" s="5">
        <v>0</v>
      </c>
    </row>
    <row r="196" spans="3:16" ht="15.5" x14ac:dyDescent="0.35">
      <c r="C196" t="s">
        <v>186</v>
      </c>
      <c r="I196" s="5">
        <v>-208990000000</v>
      </c>
      <c r="J196" s="5">
        <v>-194730000000</v>
      </c>
      <c r="K196" s="5">
        <v>-180720000000</v>
      </c>
      <c r="L196" s="5">
        <v>6990000000</v>
      </c>
      <c r="M196" s="5">
        <v>4050000000</v>
      </c>
      <c r="N196" s="5">
        <v>-57990000000</v>
      </c>
      <c r="O196" s="5">
        <v>-87530000000</v>
      </c>
      <c r="P196" s="5">
        <v>96340000000</v>
      </c>
    </row>
    <row r="197" spans="3:16" ht="15.5" x14ac:dyDescent="0.35">
      <c r="C197" t="s">
        <v>187</v>
      </c>
      <c r="I197" s="6">
        <v>-0.33360000000000001</v>
      </c>
      <c r="J197" s="6">
        <v>-7.51E-2</v>
      </c>
      <c r="K197" s="6">
        <v>-0.51890000000000003</v>
      </c>
      <c r="L197" s="6">
        <v>-0.1096</v>
      </c>
      <c r="M197" s="6">
        <v>-0.1002</v>
      </c>
      <c r="N197" s="6">
        <v>-0.3372</v>
      </c>
      <c r="O197" s="6">
        <v>-0.18230000000000002</v>
      </c>
      <c r="P197" s="6">
        <v>-6.9800000000000001E-2</v>
      </c>
    </row>
    <row r="198" spans="3:16" ht="15.5" x14ac:dyDescent="0.35">
      <c r="C198" t="s">
        <v>188</v>
      </c>
      <c r="I198" s="6">
        <v>-0.67949999999999999</v>
      </c>
      <c r="J198" s="6">
        <v>-0.111</v>
      </c>
      <c r="K198" s="6">
        <v>0.9043000000000001</v>
      </c>
      <c r="L198" s="6">
        <v>2.8013999999999997</v>
      </c>
      <c r="M198" s="6">
        <v>204.76599999999999</v>
      </c>
      <c r="N198" s="6">
        <v>-7.9241999999999999</v>
      </c>
      <c r="O198" s="6">
        <v>-17.723599999999998</v>
      </c>
      <c r="P198" s="6">
        <v>-3.972</v>
      </c>
    </row>
    <row r="199" spans="3:16" ht="15.5" x14ac:dyDescent="0.35">
      <c r="C199" t="s">
        <v>189</v>
      </c>
      <c r="I199" s="6">
        <v>-0.41350000000000003</v>
      </c>
      <c r="J199" s="6">
        <v>-10.7492</v>
      </c>
      <c r="K199" s="6">
        <v>-1.0338000000000001</v>
      </c>
      <c r="L199" s="6">
        <v>-8.3400000000000002E-2</v>
      </c>
      <c r="M199" s="6">
        <v>-0.60499999999999998</v>
      </c>
      <c r="N199" s="6">
        <v>-0.1497</v>
      </c>
      <c r="O199" s="6">
        <v>-0.11289999999999999</v>
      </c>
      <c r="P199" s="6">
        <v>4.4299999999999999E-2</v>
      </c>
    </row>
    <row r="200" spans="3:16" ht="15.5" x14ac:dyDescent="0.35">
      <c r="C200" t="s">
        <v>190</v>
      </c>
      <c r="I200" s="6">
        <v>-75.25</v>
      </c>
      <c r="J200" s="6">
        <v>-2.5099999999999998</v>
      </c>
      <c r="K200" s="6">
        <v>-2.27</v>
      </c>
      <c r="L200" s="6">
        <v>-0.47</v>
      </c>
      <c r="M200" s="6">
        <v>-0.5</v>
      </c>
      <c r="N200" s="6">
        <v>-0.87</v>
      </c>
      <c r="O200" s="6">
        <v>-0.68</v>
      </c>
      <c r="P200" s="6">
        <v>0.11</v>
      </c>
    </row>
    <row r="201" spans="3:16" ht="15.5" x14ac:dyDescent="0.35">
      <c r="C201" t="s">
        <v>59</v>
      </c>
      <c r="I201" s="6">
        <v>15.32</v>
      </c>
      <c r="J201" s="6">
        <v>6.55</v>
      </c>
      <c r="K201" s="6">
        <v>-1.98</v>
      </c>
      <c r="L201" s="6">
        <v>-78.55</v>
      </c>
      <c r="M201" s="5">
        <v>0</v>
      </c>
      <c r="N201" s="5">
        <v>0</v>
      </c>
      <c r="O201" s="5">
        <v>0</v>
      </c>
      <c r="P201" s="5">
        <v>0</v>
      </c>
    </row>
    <row r="202" spans="3:16" ht="15.5" x14ac:dyDescent="0.35">
      <c r="C202" t="s">
        <v>56</v>
      </c>
      <c r="I202" s="6">
        <v>10.18</v>
      </c>
      <c r="J202" s="6">
        <v>17.09</v>
      </c>
      <c r="K202" s="6">
        <v>-29.73</v>
      </c>
      <c r="L202" s="6">
        <v>-2.75</v>
      </c>
      <c r="M202" s="6">
        <v>-0.05</v>
      </c>
      <c r="N202" s="6">
        <v>4.6100000000000003</v>
      </c>
      <c r="O202" s="6">
        <v>1.42</v>
      </c>
      <c r="P202" s="6">
        <v>2.57</v>
      </c>
    </row>
    <row r="203" spans="3:16" ht="15.5" x14ac:dyDescent="0.35">
      <c r="C203" t="s">
        <v>191</v>
      </c>
      <c r="I203" s="6">
        <v>25.91</v>
      </c>
      <c r="J203" s="6">
        <v>8.82</v>
      </c>
      <c r="K203" s="6">
        <v>-1.58</v>
      </c>
      <c r="L203" s="6">
        <v>-23.3</v>
      </c>
      <c r="M203" s="5">
        <v>0</v>
      </c>
      <c r="N203" s="5">
        <v>0</v>
      </c>
      <c r="O203" s="5">
        <v>0</v>
      </c>
      <c r="P203" s="5">
        <v>0</v>
      </c>
    </row>
    <row r="204" spans="3:16" ht="15.5" x14ac:dyDescent="0.35">
      <c r="C204" t="s">
        <v>192</v>
      </c>
      <c r="I204" s="6">
        <v>6.02</v>
      </c>
      <c r="J204" s="6">
        <v>12.7</v>
      </c>
      <c r="K204" s="6">
        <v>-37.380000000000003</v>
      </c>
      <c r="L204" s="6">
        <v>-9.27</v>
      </c>
      <c r="M204" s="6">
        <v>-9.11</v>
      </c>
      <c r="N204" s="6">
        <v>-4.75</v>
      </c>
      <c r="O204" s="6">
        <v>-15.75</v>
      </c>
      <c r="P204" s="6">
        <v>-10.6</v>
      </c>
    </row>
    <row r="205" spans="3:16" ht="15.5" x14ac:dyDescent="0.35">
      <c r="C205" t="s">
        <v>193</v>
      </c>
      <c r="I205" s="5">
        <v>389000000000</v>
      </c>
      <c r="J205" s="5">
        <v>224000000000</v>
      </c>
      <c r="K205" s="5">
        <v>1123000000000</v>
      </c>
      <c r="L205" s="5">
        <v>25000000000</v>
      </c>
      <c r="M205" s="5">
        <v>1169000000000</v>
      </c>
      <c r="N205" s="5">
        <v>1181000000000</v>
      </c>
      <c r="O205" s="5">
        <v>406000000000</v>
      </c>
      <c r="P205" s="5">
        <v>1039000000000</v>
      </c>
    </row>
    <row r="206" spans="3:16" ht="15.5" x14ac:dyDescent="0.35">
      <c r="C206" t="s">
        <v>194</v>
      </c>
      <c r="K206" s="5">
        <v>30000000000</v>
      </c>
      <c r="L206" s="5">
        <v>1151000000000</v>
      </c>
      <c r="N206" s="5">
        <v>10000000000</v>
      </c>
      <c r="O206" s="5">
        <v>1142000000000</v>
      </c>
      <c r="P206" s="5">
        <v>905000000000</v>
      </c>
    </row>
    <row r="207" spans="3:16" ht="15.5" x14ac:dyDescent="0.35">
      <c r="C207" t="s">
        <v>26</v>
      </c>
      <c r="I207" s="5">
        <v>389000000000</v>
      </c>
      <c r="J207" s="5">
        <v>224000000000</v>
      </c>
      <c r="K207" s="5">
        <v>1152000000000</v>
      </c>
      <c r="L207" s="5">
        <v>1176000000000</v>
      </c>
      <c r="M207" s="5">
        <v>1169000000000</v>
      </c>
      <c r="N207" s="5">
        <v>1190000000000</v>
      </c>
      <c r="O207" s="5">
        <v>1548000000000</v>
      </c>
      <c r="P207" s="5">
        <v>1944000000000</v>
      </c>
    </row>
    <row r="208" spans="3:16" ht="15.5" x14ac:dyDescent="0.35">
      <c r="C208" t="s">
        <v>23</v>
      </c>
      <c r="I208" s="5">
        <v>355000000000</v>
      </c>
      <c r="J208" s="5">
        <v>131000000000</v>
      </c>
      <c r="K208" s="5">
        <v>1145000000000</v>
      </c>
      <c r="L208" s="5">
        <v>1166000000000</v>
      </c>
      <c r="M208" s="5">
        <v>1159000000000</v>
      </c>
      <c r="N208" s="5">
        <v>1174000000000</v>
      </c>
      <c r="O208" s="5">
        <v>1495000000000</v>
      </c>
      <c r="P208" s="5">
        <v>1890000000000</v>
      </c>
    </row>
    <row r="209" spans="2:16" ht="15.5" x14ac:dyDescent="0.35">
      <c r="C209" t="s">
        <v>195</v>
      </c>
      <c r="I209" s="5">
        <v>95000000000</v>
      </c>
      <c r="J209" s="5">
        <v>312000000000</v>
      </c>
      <c r="K209" s="5">
        <v>-1184000000000</v>
      </c>
      <c r="L209" s="5">
        <v>544000000000</v>
      </c>
      <c r="M209" s="5">
        <v>-569000000000</v>
      </c>
      <c r="N209" s="5">
        <v>-449000000000</v>
      </c>
      <c r="O209" s="5">
        <v>498000000000</v>
      </c>
      <c r="P209" s="5">
        <v>31000000000</v>
      </c>
    </row>
    <row r="210" spans="2:16" ht="15.5" x14ac:dyDescent="0.35">
      <c r="C210" t="s">
        <v>196</v>
      </c>
      <c r="I210" s="5">
        <v>-217000000000</v>
      </c>
      <c r="J210" s="5">
        <v>-512000000000</v>
      </c>
      <c r="K210" s="5">
        <v>47000000000</v>
      </c>
      <c r="L210" s="5">
        <v>-92000000000</v>
      </c>
      <c r="M210" s="5">
        <v>-16000000000</v>
      </c>
      <c r="N210" s="5">
        <v>-57000000000</v>
      </c>
      <c r="O210" s="5">
        <v>-204000000000</v>
      </c>
      <c r="P210" s="5">
        <v>-365000000000</v>
      </c>
    </row>
    <row r="211" spans="2:16" ht="15.5" x14ac:dyDescent="0.35">
      <c r="C211" t="s">
        <v>197</v>
      </c>
      <c r="I211" s="5">
        <v>-12000000000</v>
      </c>
      <c r="J211" s="5">
        <v>-12000000000</v>
      </c>
      <c r="K211" s="5">
        <v>-29000000000</v>
      </c>
      <c r="L211" s="5">
        <v>-4000000000</v>
      </c>
      <c r="M211" s="5">
        <v>-1000000000</v>
      </c>
      <c r="N211" s="5">
        <v>-2000000000</v>
      </c>
      <c r="O211" s="5">
        <v>-31000000000</v>
      </c>
      <c r="P211" s="5">
        <v>-98000000000</v>
      </c>
    </row>
    <row r="212" spans="2:16" ht="15.5" x14ac:dyDescent="0.35">
      <c r="C212" t="s">
        <v>15</v>
      </c>
      <c r="I212" s="5">
        <v>-229000000000</v>
      </c>
      <c r="J212" s="5">
        <v>-524000000000</v>
      </c>
      <c r="K212" s="5">
        <v>18000000000</v>
      </c>
      <c r="L212" s="5">
        <v>-96000000000</v>
      </c>
      <c r="M212" s="5">
        <v>-17000000000</v>
      </c>
      <c r="N212" s="5">
        <v>-59000000000</v>
      </c>
      <c r="O212" s="5">
        <v>-236000000000</v>
      </c>
      <c r="P212" s="5">
        <v>-463000000000</v>
      </c>
    </row>
    <row r="213" spans="2:16" ht="15.5" x14ac:dyDescent="0.35">
      <c r="C213" t="s">
        <v>17</v>
      </c>
      <c r="I213" s="6">
        <v>-5.54</v>
      </c>
      <c r="J213" s="6">
        <v>-12.68</v>
      </c>
      <c r="K213" s="6">
        <v>0.75</v>
      </c>
      <c r="L213" s="6">
        <v>-4.07</v>
      </c>
      <c r="M213" s="6">
        <v>-1.04</v>
      </c>
      <c r="N213" s="6">
        <v>-3.54</v>
      </c>
      <c r="O213" s="6">
        <v>-14.07</v>
      </c>
      <c r="P213" s="6">
        <v>-27.66</v>
      </c>
    </row>
    <row r="215" spans="2:16" ht="15.5" x14ac:dyDescent="0.35">
      <c r="B215" t="s">
        <v>198</v>
      </c>
      <c r="C215" t="s">
        <v>199</v>
      </c>
      <c r="D215" s="5">
        <v>-23000000000</v>
      </c>
      <c r="E215" s="5">
        <v>-26000000000</v>
      </c>
      <c r="F215" s="5">
        <v>-149000000000</v>
      </c>
      <c r="G215" s="5">
        <v>-37000000000</v>
      </c>
      <c r="H215" s="5">
        <v>-98000000000</v>
      </c>
      <c r="I215" s="5">
        <v>-286000000000</v>
      </c>
      <c r="J215" s="5">
        <v>-78000000000</v>
      </c>
      <c r="K215" s="5">
        <v>-630000000000</v>
      </c>
      <c r="L215" s="5">
        <v>-181000000000</v>
      </c>
      <c r="M215" s="5">
        <v>-171000000000</v>
      </c>
      <c r="N215" s="5">
        <v>-612000000000</v>
      </c>
      <c r="O215" s="5">
        <v>-421000000000</v>
      </c>
      <c r="P215" s="5">
        <v>-171000000000</v>
      </c>
    </row>
    <row r="216" spans="2:16" ht="15.5" x14ac:dyDescent="0.35">
      <c r="C216" t="s">
        <v>47</v>
      </c>
      <c r="D216" s="6">
        <v>-0.56999999999999995</v>
      </c>
      <c r="E216" s="6">
        <v>-0.62</v>
      </c>
      <c r="F216" s="6">
        <v>-3.6</v>
      </c>
      <c r="G216" s="6">
        <v>-0.89</v>
      </c>
      <c r="H216" s="6">
        <v>-2.37</v>
      </c>
      <c r="I216" s="6">
        <v>-6.92</v>
      </c>
      <c r="J216" s="6">
        <v>-1.9</v>
      </c>
      <c r="K216" s="6">
        <v>-15.24</v>
      </c>
      <c r="L216" s="6">
        <v>-4.37</v>
      </c>
      <c r="M216" s="6">
        <v>-4.12</v>
      </c>
      <c r="N216" s="6">
        <v>-14.81</v>
      </c>
      <c r="O216" s="6">
        <v>-10.17</v>
      </c>
      <c r="P216" s="6">
        <v>-4.13</v>
      </c>
    </row>
    <row r="217" spans="2:16" ht="15.5" x14ac:dyDescent="0.35">
      <c r="C217" t="s">
        <v>200</v>
      </c>
      <c r="D217" s="5">
        <v>22000000000</v>
      </c>
      <c r="E217" s="5">
        <v>26000000000</v>
      </c>
      <c r="F217" s="5">
        <v>18000000000</v>
      </c>
      <c r="G217" s="5">
        <v>17000000000</v>
      </c>
      <c r="H217" s="5">
        <v>96000000000</v>
      </c>
      <c r="I217" s="5">
        <v>83000000000</v>
      </c>
      <c r="J217" s="5">
        <v>210000000000</v>
      </c>
      <c r="K217" s="5">
        <v>236000000000</v>
      </c>
      <c r="L217" s="5">
        <v>439000000000</v>
      </c>
      <c r="M217" s="5">
        <v>490000000000</v>
      </c>
      <c r="N217" s="5">
        <v>446000000000</v>
      </c>
      <c r="O217" s="5">
        <v>520000000000</v>
      </c>
      <c r="P217" s="5">
        <v>708000000000</v>
      </c>
    </row>
    <row r="218" spans="2:16" ht="15.5" x14ac:dyDescent="0.35">
      <c r="C218" t="s">
        <v>201</v>
      </c>
      <c r="I218" s="6">
        <v>-12.24</v>
      </c>
    </row>
    <row r="219" spans="2:16" ht="15.5" x14ac:dyDescent="0.35">
      <c r="C219" t="s">
        <v>281</v>
      </c>
      <c r="I219" s="6">
        <v>-5.1100000000000003</v>
      </c>
    </row>
    <row r="220" spans="2:16" ht="15.5" x14ac:dyDescent="0.35">
      <c r="C220" t="s">
        <v>202</v>
      </c>
      <c r="I220" s="6">
        <v>6.95</v>
      </c>
    </row>
    <row r="221" spans="2:16" ht="15.5" x14ac:dyDescent="0.35">
      <c r="C221" t="s">
        <v>282</v>
      </c>
      <c r="I221" s="6">
        <v>-0.19570000000000001</v>
      </c>
    </row>
    <row r="222" spans="2:16" ht="15.5" x14ac:dyDescent="0.35">
      <c r="C222" t="s">
        <v>283</v>
      </c>
      <c r="I222" s="6">
        <v>14.44</v>
      </c>
    </row>
    <row r="223" spans="2:16" ht="15.5" x14ac:dyDescent="0.35">
      <c r="C223" t="s">
        <v>203</v>
      </c>
      <c r="I223" s="6">
        <v>3.22</v>
      </c>
    </row>
    <row r="224" spans="2:16" ht="15.5" x14ac:dyDescent="0.35">
      <c r="C224" t="s">
        <v>284</v>
      </c>
      <c r="I224" s="6">
        <v>-6.61</v>
      </c>
    </row>
    <row r="225" spans="3:9" ht="15.5" x14ac:dyDescent="0.35">
      <c r="C225" t="s">
        <v>285</v>
      </c>
      <c r="I225" s="6">
        <v>-6.43</v>
      </c>
    </row>
    <row r="226" spans="3:9" ht="15.5" x14ac:dyDescent="0.35">
      <c r="C226" t="s">
        <v>286</v>
      </c>
      <c r="I226" s="6">
        <v>-9.9499999999999993</v>
      </c>
    </row>
    <row r="227" spans="3:9" ht="15.5" x14ac:dyDescent="0.35">
      <c r="C227" t="s">
        <v>287</v>
      </c>
      <c r="I227" s="6">
        <v>-11.11</v>
      </c>
    </row>
    <row r="228" spans="3:9" ht="15.5" x14ac:dyDescent="0.35">
      <c r="C228" t="s">
        <v>290</v>
      </c>
      <c r="I228" s="6">
        <v>-5.68</v>
      </c>
    </row>
    <row r="229" spans="3:9" ht="15.5" x14ac:dyDescent="0.35">
      <c r="C229" t="s">
        <v>204</v>
      </c>
      <c r="I229" s="6">
        <v>-2.37</v>
      </c>
    </row>
    <row r="230" spans="3:9" ht="15.5" x14ac:dyDescent="0.35">
      <c r="C230" t="s">
        <v>291</v>
      </c>
      <c r="I230" s="6">
        <v>2.0099999999999998</v>
      </c>
    </row>
    <row r="231" spans="3:9" ht="15.5" x14ac:dyDescent="0.35">
      <c r="C231" t="s">
        <v>205</v>
      </c>
      <c r="D231" s="6">
        <v>0.25</v>
      </c>
    </row>
    <row r="232" spans="3:9" ht="15.5" x14ac:dyDescent="0.35">
      <c r="C232" t="s">
        <v>206</v>
      </c>
      <c r="I232" s="6">
        <v>8.99</v>
      </c>
    </row>
    <row r="233" spans="3:9" ht="15.5" x14ac:dyDescent="0.35">
      <c r="C233" t="s">
        <v>292</v>
      </c>
      <c r="I233" s="6">
        <v>-4.51</v>
      </c>
    </row>
    <row r="234" spans="3:9" ht="15.5" x14ac:dyDescent="0.35">
      <c r="C234" t="s">
        <v>207</v>
      </c>
      <c r="D234" s="6">
        <v>1.1200000000000001</v>
      </c>
    </row>
    <row r="235" spans="3:9" ht="15.5" x14ac:dyDescent="0.35">
      <c r="C235" t="s">
        <v>208</v>
      </c>
      <c r="D235" s="6">
        <v>0.15</v>
      </c>
    </row>
    <row r="236" spans="3:9" ht="15.5" x14ac:dyDescent="0.35">
      <c r="C236" t="s">
        <v>293</v>
      </c>
      <c r="D236" s="6">
        <v>1.05</v>
      </c>
    </row>
    <row r="237" spans="3:9" ht="15.5" x14ac:dyDescent="0.35">
      <c r="C237" t="s">
        <v>209</v>
      </c>
      <c r="D237" s="6">
        <v>1.31</v>
      </c>
    </row>
    <row r="238" spans="3:9" ht="15.5" x14ac:dyDescent="0.35">
      <c r="C238" t="s">
        <v>295</v>
      </c>
      <c r="D238" s="6">
        <v>0.47</v>
      </c>
    </row>
    <row r="239" spans="3:9" ht="15.5" x14ac:dyDescent="0.35">
      <c r="C239" t="s">
        <v>210</v>
      </c>
      <c r="D239" s="6">
        <v>2.2200000000000002</v>
      </c>
    </row>
    <row r="240" spans="3:9" ht="15.5" x14ac:dyDescent="0.35">
      <c r="C240" t="s">
        <v>296</v>
      </c>
      <c r="I240" s="6">
        <v>-38.86</v>
      </c>
    </row>
    <row r="241" spans="3:9" ht="15.5" x14ac:dyDescent="0.35">
      <c r="C241" t="s">
        <v>13</v>
      </c>
      <c r="D241" s="5">
        <v>-5000000000</v>
      </c>
    </row>
    <row r="242" spans="3:9" ht="15.5" x14ac:dyDescent="0.35">
      <c r="C242" t="s">
        <v>211</v>
      </c>
      <c r="I242" s="6">
        <v>-16.07</v>
      </c>
    </row>
    <row r="243" spans="3:9" ht="15.5" x14ac:dyDescent="0.35">
      <c r="C243" t="s">
        <v>212</v>
      </c>
      <c r="I243" s="6">
        <v>-0.28399999999999997</v>
      </c>
    </row>
    <row r="244" spans="3:9" ht="15.5" x14ac:dyDescent="0.35">
      <c r="C244" t="s">
        <v>213</v>
      </c>
      <c r="I244" s="6">
        <v>-0.63119999999999998</v>
      </c>
    </row>
    <row r="245" spans="3:9" ht="15.5" x14ac:dyDescent="0.35">
      <c r="C245" t="s">
        <v>214</v>
      </c>
      <c r="I245" s="6">
        <v>-0.42020000000000002</v>
      </c>
    </row>
    <row r="246" spans="3:9" ht="15.5" x14ac:dyDescent="0.35">
      <c r="C246" t="s">
        <v>297</v>
      </c>
      <c r="I246" s="6">
        <v>-0.17219999999999999</v>
      </c>
    </row>
    <row r="247" spans="3:9" ht="15.5" x14ac:dyDescent="0.35">
      <c r="C247" t="s">
        <v>215</v>
      </c>
      <c r="D247" s="6">
        <v>116.2</v>
      </c>
    </row>
    <row r="248" spans="3:9" ht="15.5" x14ac:dyDescent="0.35">
      <c r="C248" t="s">
        <v>216</v>
      </c>
      <c r="D248" s="6">
        <v>1663.59</v>
      </c>
    </row>
    <row r="249" spans="3:9" ht="15.5" x14ac:dyDescent="0.35">
      <c r="C249" t="s">
        <v>217</v>
      </c>
      <c r="D249" s="6">
        <v>213.93</v>
      </c>
    </row>
    <row r="250" spans="3:9" ht="15.5" x14ac:dyDescent="0.35">
      <c r="C250" t="s">
        <v>218</v>
      </c>
      <c r="D250" s="6">
        <v>1565.86</v>
      </c>
    </row>
    <row r="251" spans="3:9" ht="15.5" x14ac:dyDescent="0.35">
      <c r="C251" t="s">
        <v>219</v>
      </c>
      <c r="D251" s="6">
        <v>0.78</v>
      </c>
    </row>
    <row r="252" spans="3:9" ht="15.5" x14ac:dyDescent="0.35">
      <c r="C252" t="s">
        <v>298</v>
      </c>
      <c r="I252" s="6">
        <v>0.1</v>
      </c>
    </row>
    <row r="253" spans="3:9" ht="15.5" x14ac:dyDescent="0.35">
      <c r="C253" t="s">
        <v>299</v>
      </c>
      <c r="I253" s="6">
        <v>0.32</v>
      </c>
    </row>
    <row r="254" spans="3:9" ht="15.5" x14ac:dyDescent="0.35">
      <c r="C254" t="s">
        <v>43</v>
      </c>
      <c r="I254" s="5">
        <v>1199000000000</v>
      </c>
    </row>
    <row r="255" spans="3:9" ht="15.5" x14ac:dyDescent="0.35">
      <c r="C255" t="s">
        <v>220</v>
      </c>
      <c r="I255" s="5">
        <v>1546000000000</v>
      </c>
    </row>
    <row r="256" spans="3:9" ht="15.5" x14ac:dyDescent="0.35">
      <c r="C256" t="s">
        <v>221</v>
      </c>
      <c r="I256" s="5">
        <v>41360000000</v>
      </c>
    </row>
    <row r="257" spans="3:9" ht="15.5" x14ac:dyDescent="0.35">
      <c r="C257" t="s">
        <v>222</v>
      </c>
      <c r="I257" s="6">
        <v>0.1195</v>
      </c>
    </row>
    <row r="258" spans="3:9" ht="15.5" x14ac:dyDescent="0.35">
      <c r="C258" t="s">
        <v>223</v>
      </c>
      <c r="D258" s="6">
        <v>-0.14660000000000001</v>
      </c>
    </row>
    <row r="259" spans="3:9" ht="15.5" x14ac:dyDescent="0.35">
      <c r="C259" t="s">
        <v>224</v>
      </c>
      <c r="D259" s="6">
        <v>-1.1194</v>
      </c>
    </row>
    <row r="260" spans="3:9" ht="15.5" x14ac:dyDescent="0.35">
      <c r="C260" t="s">
        <v>225</v>
      </c>
      <c r="D260" s="6">
        <v>-1.0751999999999999</v>
      </c>
    </row>
    <row r="261" spans="3:9" ht="15.5" x14ac:dyDescent="0.35">
      <c r="C261" t="s">
        <v>226</v>
      </c>
      <c r="D261" s="6">
        <v>0.41710000000000003</v>
      </c>
    </row>
    <row r="262" spans="3:9" ht="15.5" x14ac:dyDescent="0.35">
      <c r="C262" t="s">
        <v>227</v>
      </c>
      <c r="D262" s="6">
        <v>0.88230000000000008</v>
      </c>
    </row>
    <row r="263" spans="3:9" ht="15.5" x14ac:dyDescent="0.35">
      <c r="C263" t="s">
        <v>228</v>
      </c>
      <c r="D263" s="6">
        <v>0.49530000000000002</v>
      </c>
    </row>
    <row r="264" spans="3:9" ht="15.5" x14ac:dyDescent="0.35">
      <c r="C264" t="s">
        <v>229</v>
      </c>
      <c r="I264" s="5">
        <v>3</v>
      </c>
    </row>
    <row r="265" spans="3:9" ht="15.5" x14ac:dyDescent="0.35">
      <c r="C265" t="s">
        <v>230</v>
      </c>
      <c r="I265" s="6">
        <v>0.02</v>
      </c>
    </row>
    <row r="266" spans="3:9" ht="15.5" x14ac:dyDescent="0.35">
      <c r="C266" t="s">
        <v>231</v>
      </c>
      <c r="I266" s="6">
        <v>0.54</v>
      </c>
    </row>
    <row r="267" spans="3:9" ht="15.5" x14ac:dyDescent="0.35">
      <c r="C267" t="s">
        <v>232</v>
      </c>
      <c r="I267" s="6">
        <v>0.01</v>
      </c>
    </row>
    <row r="268" spans="3:9" ht="15.5" x14ac:dyDescent="0.35">
      <c r="C268" t="s">
        <v>233</v>
      </c>
      <c r="I268" s="6">
        <v>0.11</v>
      </c>
    </row>
    <row r="269" spans="3:9" ht="15.5" x14ac:dyDescent="0.35">
      <c r="C269" t="s">
        <v>234</v>
      </c>
      <c r="I269" s="6">
        <v>0.11</v>
      </c>
    </row>
    <row r="270" spans="3:9" ht="15.5" x14ac:dyDescent="0.35">
      <c r="C270" t="s">
        <v>235</v>
      </c>
      <c r="I270" s="6">
        <v>0.2</v>
      </c>
    </row>
    <row r="271" spans="3:9" ht="15.5" x14ac:dyDescent="0.35">
      <c r="C271" t="s">
        <v>236</v>
      </c>
      <c r="I271" s="6">
        <v>0.02</v>
      </c>
    </row>
    <row r="272" spans="3:9" ht="15.5" x14ac:dyDescent="0.35">
      <c r="C272" t="s">
        <v>300</v>
      </c>
      <c r="I272" s="5">
        <v>83000000000</v>
      </c>
    </row>
    <row r="273" spans="3:9" ht="15.5" x14ac:dyDescent="0.35">
      <c r="C273" t="s">
        <v>301</v>
      </c>
      <c r="I273" s="5">
        <v>-64000000000</v>
      </c>
    </row>
    <row r="274" spans="3:9" ht="15.5" x14ac:dyDescent="0.35">
      <c r="C274" t="s">
        <v>302</v>
      </c>
      <c r="I274" s="5">
        <v>-139000000000</v>
      </c>
    </row>
    <row r="275" spans="3:9" ht="15.5" x14ac:dyDescent="0.35">
      <c r="C275" t="s">
        <v>303</v>
      </c>
      <c r="I275" s="5">
        <v>-235000000000</v>
      </c>
    </row>
    <row r="276" spans="3:9" ht="15.5" x14ac:dyDescent="0.35">
      <c r="C276" t="s">
        <v>237</v>
      </c>
      <c r="D276" s="5">
        <v>10000000000</v>
      </c>
    </row>
    <row r="277" spans="3:9" ht="15.5" x14ac:dyDescent="0.35">
      <c r="C277" t="s">
        <v>238</v>
      </c>
      <c r="D277" s="5">
        <v>827000000000</v>
      </c>
    </row>
    <row r="278" spans="3:9" ht="15.5" x14ac:dyDescent="0.35">
      <c r="C278" t="s">
        <v>239</v>
      </c>
      <c r="D278" s="5">
        <v>487000000000</v>
      </c>
    </row>
    <row r="279" spans="3:9" ht="15.5" x14ac:dyDescent="0.35">
      <c r="C279" t="s">
        <v>183</v>
      </c>
      <c r="D279" s="5">
        <v>54000000000</v>
      </c>
    </row>
    <row r="280" spans="3:9" ht="15.5" x14ac:dyDescent="0.35">
      <c r="C280" t="s">
        <v>182</v>
      </c>
      <c r="I280" s="5">
        <v>372000000000</v>
      </c>
    </row>
    <row r="281" spans="3:9" ht="15.5" x14ac:dyDescent="0.35">
      <c r="C281" t="s">
        <v>180</v>
      </c>
      <c r="D281" s="5">
        <v>389000000000</v>
      </c>
    </row>
    <row r="282" spans="3:9" ht="15.5" x14ac:dyDescent="0.35">
      <c r="C282" t="s">
        <v>24</v>
      </c>
      <c r="D282" s="5">
        <v>389000000000</v>
      </c>
    </row>
    <row r="283" spans="3:9" ht="15.5" x14ac:dyDescent="0.35">
      <c r="C283" t="s">
        <v>21</v>
      </c>
      <c r="D283" s="5">
        <v>379000000000</v>
      </c>
    </row>
    <row r="284" spans="3:9" ht="15.5" x14ac:dyDescent="0.35">
      <c r="C284" t="s">
        <v>240</v>
      </c>
      <c r="I284" s="5">
        <v>339000000000</v>
      </c>
    </row>
    <row r="285" spans="3:9" ht="15.5" x14ac:dyDescent="0.35">
      <c r="C285" t="s">
        <v>304</v>
      </c>
      <c r="I285" s="5">
        <v>-182000000000</v>
      </c>
    </row>
    <row r="286" spans="3:9" ht="15.5" x14ac:dyDescent="0.35">
      <c r="C286" t="s">
        <v>305</v>
      </c>
      <c r="I286" s="5">
        <v>-5000000000</v>
      </c>
    </row>
    <row r="287" spans="3:9" ht="15.5" x14ac:dyDescent="0.35">
      <c r="C287" t="s">
        <v>306</v>
      </c>
      <c r="I287" s="5">
        <v>165000000000</v>
      </c>
    </row>
    <row r="288" spans="3:9" ht="15.5" x14ac:dyDescent="0.35">
      <c r="C288" t="s">
        <v>307</v>
      </c>
      <c r="I288" s="5">
        <v>-5000000000</v>
      </c>
    </row>
    <row r="289" spans="3:9" ht="15.5" x14ac:dyDescent="0.35">
      <c r="C289" t="s">
        <v>308</v>
      </c>
      <c r="I289" s="5">
        <v>-187000000000</v>
      </c>
    </row>
  </sheetData>
  <pageMargins left="0.7" right="0.7" top="0.75" bottom="0.75" header="0.3" footer="0.3"/>
  <ignoredErrors>
    <ignoredError sqref="A1:P290" numberStoredAsText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P29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1028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1029</v>
      </c>
      <c r="D2" s="2" vm="205">
        <f ca="1">IFERROR(_xlfn.STOCKHISTORY("XIDX:" &amp; $C$1, D3, , 0, 0, 1), "Libur")</f>
        <v>34</v>
      </c>
      <c r="E2" s="2" vm="206">
        <f ca="1">IFERROR(_xlfn.STOCKHISTORY("XIDX:" &amp; $C$1, E3, , 0, 0, 1), "Libur")</f>
        <v>25</v>
      </c>
      <c r="H2" s="2" vm="206">
        <f ca="1">IFERROR(INDEX(D2:G2,COUNT(D2:G2)),"")</f>
        <v>25</v>
      </c>
      <c r="I2" s="2" vm="207">
        <f t="shared" ref="I2:P2" ca="1" si="0">IFERROR(_xlfn.STOCKHISTORY("XIDX:" &amp; $C$1, I1, , 0, 0, 1), "Libur")</f>
        <v>36</v>
      </c>
      <c r="J2" s="2" vm="161">
        <f t="shared" ca="1" si="0"/>
        <v>15</v>
      </c>
      <c r="K2" s="2" vm="9">
        <f t="shared" ca="1" si="0"/>
        <v>50</v>
      </c>
      <c r="L2" s="2" vm="9">
        <f t="shared" ca="1" si="0"/>
        <v>50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</row>
    <row r="3" spans="1:1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6" ht="15.5" x14ac:dyDescent="0.35">
      <c r="B4" t="s">
        <v>5</v>
      </c>
      <c r="C4" t="s">
        <v>6</v>
      </c>
      <c r="D4" s="2">
        <f>IFERROR(INDEX(D51:D500,MATCH($C$4,$C$51:$C$500,0)),"")</f>
        <v>31809134067</v>
      </c>
      <c r="E4" s="2">
        <f>IFERROR(INDEX(E51:E500,MATCH($C$4,$C$51:$C$500,0)),"")</f>
        <v>28919101566</v>
      </c>
      <c r="H4" s="2">
        <f>IFERROR(SUM(D4:G4)*(4/MAX(1,COUNT(D4:G4))),"")</f>
        <v>121456471266</v>
      </c>
      <c r="I4" s="2">
        <f t="shared" ref="I4:P4" si="1">IFERROR(INDEX(I51:I500,MATCH($C$4,$C$51:$C$500,0)),"")</f>
        <v>136329182359</v>
      </c>
      <c r="J4" s="2">
        <f t="shared" si="1"/>
        <v>152956334212</v>
      </c>
      <c r="K4" s="2">
        <f t="shared" si="1"/>
        <v>193286854098</v>
      </c>
      <c r="L4" s="2">
        <f t="shared" si="1"/>
        <v>180921964656</v>
      </c>
      <c r="M4" s="2">
        <f t="shared" si="1"/>
        <v>120026231380</v>
      </c>
      <c r="N4" s="2">
        <f t="shared" si="1"/>
        <v>116280823967</v>
      </c>
      <c r="O4" s="2">
        <f t="shared" si="1"/>
        <v>84652819886</v>
      </c>
      <c r="P4" s="2">
        <f t="shared" si="1"/>
        <v>66131003623</v>
      </c>
    </row>
    <row r="5" spans="1:16" ht="15.5" x14ac:dyDescent="0.35">
      <c r="B5" t="s">
        <v>7</v>
      </c>
      <c r="C5" t="s">
        <v>8</v>
      </c>
      <c r="D5" s="2">
        <f>IFERROR(INDEX(D51:D500,MATCH($C$5,$C$51:$C$500,0)),"")</f>
        <v>-733885706</v>
      </c>
      <c r="E5" s="2">
        <f>IFERROR(INDEX(E51:E500,MATCH($C$5,$C$51:$C$500,0)),"")</f>
        <v>-3216395578</v>
      </c>
      <c r="H5" s="2">
        <f>IFERROR(SUM(D5:G5)*(4/MAX(1,COUNT(D5:G5))),"")</f>
        <v>-7900562568</v>
      </c>
      <c r="I5" s="2">
        <f t="shared" ref="I5:P5" si="2">IFERROR(INDEX(I51:I500,MATCH($C$5,$C$51:$C$500,0)),"")</f>
        <v>-11868671007</v>
      </c>
      <c r="J5" s="2">
        <f t="shared" si="2"/>
        <v>-13210569051</v>
      </c>
      <c r="K5" s="2">
        <f t="shared" si="2"/>
        <v>5090191042</v>
      </c>
      <c r="L5" s="2">
        <f t="shared" si="2"/>
        <v>6425065894</v>
      </c>
      <c r="M5" s="2">
        <f t="shared" si="2"/>
        <v>4740069508</v>
      </c>
      <c r="N5" s="2">
        <f t="shared" si="2"/>
        <v>281617203</v>
      </c>
      <c r="O5" s="2">
        <f t="shared" si="2"/>
        <v>1202394688</v>
      </c>
      <c r="P5" s="2">
        <f t="shared" si="2"/>
        <v>2818542980</v>
      </c>
    </row>
    <row r="6" spans="1:16" ht="15.5" x14ac:dyDescent="0.35">
      <c r="B6" t="s">
        <v>9</v>
      </c>
      <c r="C6" t="s">
        <v>10</v>
      </c>
      <c r="D6" s="2">
        <f>IFERROR(INDEX(D51:D500,MATCH($C$6,$C$51:$C$500,0)),"")</f>
        <v>167807528270</v>
      </c>
      <c r="E6" s="2">
        <f>IFERROR(INDEX(E51:E500,MATCH($C$6,$C$51:$C$500,0)),"")</f>
        <v>168542027952</v>
      </c>
      <c r="H6" s="2">
        <f>IFERROR(INDEX(D6:G6,COUNT(D6:G6)),"")</f>
        <v>168542027952</v>
      </c>
      <c r="I6" s="2">
        <f t="shared" ref="I6:P6" si="3">IFERROR(INDEX(I51:I500,MATCH($C$6,$C$51:$C$500,0)),"")</f>
        <v>171768030147</v>
      </c>
      <c r="J6" s="2">
        <f t="shared" si="3"/>
        <v>183641450624</v>
      </c>
      <c r="K6" s="2">
        <f t="shared" si="3"/>
        <v>197863991075</v>
      </c>
      <c r="L6" s="2">
        <f t="shared" si="3"/>
        <v>194070847836</v>
      </c>
      <c r="M6" s="2">
        <f t="shared" si="3"/>
        <v>45997252658</v>
      </c>
      <c r="N6" s="2">
        <f t="shared" si="3"/>
        <v>10250751946</v>
      </c>
      <c r="O6" s="2">
        <f t="shared" si="3"/>
        <v>9969134743</v>
      </c>
      <c r="P6" s="2">
        <f t="shared" si="3"/>
        <v>8766740055</v>
      </c>
    </row>
    <row r="7" spans="1:16" ht="15.5" x14ac:dyDescent="0.35">
      <c r="B7" t="s">
        <v>11</v>
      </c>
      <c r="C7" t="s">
        <v>12</v>
      </c>
      <c r="D7" s="3">
        <f>IFERROR(INDEX(D51:D500,MATCH($C$7,$C$51:$C$500,0))/1000000000,"")</f>
        <v>4.8</v>
      </c>
      <c r="E7" s="3">
        <f>IFERROR(INDEX(E51:E500,MATCH($C$7,$C$51:$C$500,0))/1000000000,"")</f>
        <v>4.8</v>
      </c>
      <c r="H7" s="3">
        <f>IFERROR(INDEX(D7:G7,COUNT(D7:G7)),"")</f>
        <v>4.8</v>
      </c>
      <c r="I7" s="3">
        <f t="shared" ref="I7:P7" si="4">IFERROR(INDEX(I51:I500,MATCH($C$7,$C$51:$C$500,0))/1000000000,"")</f>
        <v>4.8</v>
      </c>
      <c r="J7" s="3">
        <f t="shared" si="4"/>
        <v>4.8</v>
      </c>
      <c r="K7" s="3">
        <f t="shared" si="4"/>
        <v>4.8</v>
      </c>
      <c r="L7" s="3">
        <f t="shared" si="4"/>
        <v>4.8</v>
      </c>
      <c r="M7" s="3">
        <f t="shared" si="4"/>
        <v>3.35</v>
      </c>
      <c r="N7" s="3">
        <f t="shared" si="4"/>
        <v>0</v>
      </c>
      <c r="O7" s="3">
        <f t="shared" si="4"/>
        <v>0</v>
      </c>
      <c r="P7" s="3">
        <f t="shared" si="4"/>
        <v>0</v>
      </c>
    </row>
    <row r="8" spans="1:1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1000000000</v>
      </c>
      <c r="E8" s="2">
        <f>IFERROR(INDEX(E51:E500,MATCH("Free cash flow (Quarter)",$C$51:$C$500,0)),"")</f>
        <v>4000000000</v>
      </c>
      <c r="H8" s="2">
        <f>IFERROR(INDEX(D8:G8,COUNT(D8:G8)),"")</f>
        <v>4000000000</v>
      </c>
      <c r="I8" s="2">
        <f t="shared" ref="I8:P8" si="5">IFERROR(INDEX(I51:I500,MATCH($C$8,$C$51:$C$500,0)),"")</f>
        <v>4000000000</v>
      </c>
      <c r="J8" s="2">
        <f t="shared" si="5"/>
        <v>7000000000</v>
      </c>
      <c r="K8" s="2">
        <f t="shared" si="5"/>
        <v>-1000000000</v>
      </c>
      <c r="L8" s="2">
        <f t="shared" si="5"/>
        <v>-141000000000</v>
      </c>
      <c r="M8" s="2">
        <f t="shared" si="5"/>
        <v>-19000000000</v>
      </c>
      <c r="N8" s="2">
        <f t="shared" si="5"/>
        <v>3000000000</v>
      </c>
      <c r="O8" s="2">
        <f t="shared" si="5"/>
        <v>26000000000</v>
      </c>
      <c r="P8" s="2">
        <f t="shared" si="5"/>
        <v>31000000000</v>
      </c>
    </row>
    <row r="9" spans="1:16" ht="15.5" x14ac:dyDescent="0.35">
      <c r="A9" t="s">
        <v>16</v>
      </c>
      <c r="C9" t="s">
        <v>17</v>
      </c>
      <c r="D9" s="3">
        <f>IFERROR(INDEX(D51:D500,MATCH("Free cash flow per share (Quarter)",$C$51:$C$500,0)),"")</f>
        <v>0.24</v>
      </c>
      <c r="E9" s="3">
        <f>IFERROR(INDEX(E51:E500,MATCH("Free cash flow per share (Quarter)",$C$51:$C$500,0)),"")</f>
        <v>0.84</v>
      </c>
      <c r="H9" s="3">
        <f>IFERROR(INDEX(D9:G9,COUNT(D9:G9)),"")</f>
        <v>0.84</v>
      </c>
      <c r="I9" s="3">
        <f t="shared" ref="I9:P9" si="6">IFERROR(INDEX(I51:I500,MATCH($C$9,$C$51:$C$500,0)),"")</f>
        <v>0.93</v>
      </c>
      <c r="J9" s="3">
        <f t="shared" si="6"/>
        <v>1.39</v>
      </c>
      <c r="K9" s="3">
        <f t="shared" si="6"/>
        <v>-0.16</v>
      </c>
      <c r="L9" s="3">
        <f t="shared" si="6"/>
        <v>-29.29</v>
      </c>
      <c r="M9" s="3">
        <f t="shared" si="6"/>
        <v>-5.7</v>
      </c>
      <c r="N9" s="3">
        <f t="shared" si="6"/>
        <v>1076923.6200000001</v>
      </c>
      <c r="O9" s="3">
        <f t="shared" si="6"/>
        <v>10498978.189999999</v>
      </c>
      <c r="P9" s="3">
        <f t="shared" si="6"/>
        <v>12361567.67</v>
      </c>
    </row>
    <row r="10" spans="1:16" ht="15.5" x14ac:dyDescent="0.35">
      <c r="C10" t="s">
        <v>18</v>
      </c>
      <c r="D10" s="3">
        <f ca="1">IFERROR(IF(D9=0,"",D2/D9),"")</f>
        <v>141.66666666666669</v>
      </c>
      <c r="E10" s="3">
        <f ca="1">IFERROR(IF(E9=0,"",E2/E9),"")</f>
        <v>29.761904761904763</v>
      </c>
      <c r="I10" s="3">
        <f t="shared" ref="I10:P10" ca="1" si="7">IFERROR(IF(I9=0,"",I2/I9),"")</f>
        <v>38.70967741935484</v>
      </c>
      <c r="J10" s="3">
        <f t="shared" ca="1" si="7"/>
        <v>10.791366906474821</v>
      </c>
      <c r="K10" s="3">
        <f t="shared" ca="1" si="7"/>
        <v>-312.5</v>
      </c>
      <c r="L10" s="3">
        <f t="shared" ca="1" si="7"/>
        <v>-1.7070672584499831</v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</row>
    <row r="11" spans="1:16" ht="15.5" x14ac:dyDescent="0.35">
      <c r="B11" t="s">
        <v>19</v>
      </c>
      <c r="C11" t="s">
        <v>20</v>
      </c>
      <c r="D11" s="2">
        <f>IFERROR(INDEX(D51:D500,MATCH($C$11,$C$51:$C$500,0)),"")</f>
        <v>155220510</v>
      </c>
      <c r="E11" s="2">
        <f>IFERROR(INDEX(E51:E500,MATCH($C$11,$C$51:$C$500,0)),"")</f>
        <v>100070397</v>
      </c>
      <c r="H11" s="2">
        <f>IFERROR(INDEX(D11:G11,COUNT(D11:G11)),"")</f>
        <v>100070397</v>
      </c>
      <c r="I11" s="2">
        <f t="shared" ref="I11:P11" si="8">IFERROR(INDEX(I51:I500,MATCH($C$11,$C$51:$C$500,0)),"")</f>
        <v>347414303</v>
      </c>
      <c r="J11" s="2">
        <f t="shared" si="8"/>
        <v>157203163</v>
      </c>
      <c r="K11" s="2">
        <f t="shared" si="8"/>
        <v>568743995</v>
      </c>
      <c r="L11" s="2">
        <f t="shared" si="8"/>
        <v>313116680</v>
      </c>
      <c r="M11" s="2">
        <f t="shared" si="8"/>
        <v>241086275</v>
      </c>
      <c r="N11" s="2">
        <f t="shared" si="8"/>
        <v>803870806</v>
      </c>
      <c r="O11" s="2">
        <f t="shared" si="8"/>
        <v>1131409575</v>
      </c>
      <c r="P11" s="2">
        <f t="shared" si="8"/>
        <v>3363177554</v>
      </c>
    </row>
    <row r="12" spans="1:1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14000000000</v>
      </c>
      <c r="E12" s="2">
        <f>IFERROR(INDEX(E51:E500,MATCH("Net Debt (Quarter)",$C$51:$C$500,0)),"")</f>
        <v>15000000000</v>
      </c>
      <c r="H12" s="2">
        <f>IFERROR(INDEX(D12:G12,COUNT(D12:G12)),"")</f>
        <v>15000000000</v>
      </c>
      <c r="I12" s="2">
        <f t="shared" ref="I12:P12" si="9">IFERROR(INDEX(I51:I500,MATCH($C$12,$C$51:$C$500,0)),"")</f>
        <v>19000000000</v>
      </c>
      <c r="J12" s="2">
        <f t="shared" si="9"/>
        <v>21000000000</v>
      </c>
      <c r="K12" s="2">
        <f t="shared" si="9"/>
        <v>22000000000</v>
      </c>
      <c r="L12" s="2">
        <f t="shared" si="9"/>
        <v>16000000000</v>
      </c>
      <c r="M12" s="2">
        <f t="shared" si="9"/>
        <v>13000000000</v>
      </c>
      <c r="N12" s="2">
        <f t="shared" si="9"/>
        <v>12000000000</v>
      </c>
      <c r="O12" s="2">
        <f t="shared" si="9"/>
        <v>6000000000</v>
      </c>
      <c r="P12" s="2">
        <f t="shared" si="9"/>
        <v>-3000000000</v>
      </c>
    </row>
    <row r="13" spans="1:1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14000000000</v>
      </c>
      <c r="E13" s="2">
        <f>IFERROR(INDEX(E51:E500,MATCH("Total Debt (Quarter)",$C$51:$C$500,0)),"")</f>
        <v>15000000000</v>
      </c>
      <c r="H13" s="2">
        <f>IFERROR(INDEX(D13:G13,COUNT(D13:G13)),"")</f>
        <v>15000000000</v>
      </c>
      <c r="I13" s="2">
        <f t="shared" ref="I13:P13" si="10">IFERROR(INDEX(I51:I500,MATCH($C$13,$C$51:$C$500,0)),"")</f>
        <v>19000000000</v>
      </c>
      <c r="J13" s="2">
        <f t="shared" si="10"/>
        <v>21000000000</v>
      </c>
      <c r="K13" s="2">
        <f t="shared" si="10"/>
        <v>22000000000</v>
      </c>
      <c r="L13" s="2">
        <f t="shared" si="10"/>
        <v>16000000000</v>
      </c>
      <c r="M13" s="2">
        <f t="shared" si="10"/>
        <v>13000000000</v>
      </c>
      <c r="N13" s="2">
        <f t="shared" si="10"/>
        <v>13000000000</v>
      </c>
      <c r="O13" s="2">
        <f t="shared" si="10"/>
        <v>7000000000</v>
      </c>
      <c r="P13" s="2">
        <f t="shared" si="10"/>
        <v>0</v>
      </c>
    </row>
    <row r="14" spans="1:16" ht="15.5" x14ac:dyDescent="0.35">
      <c r="C14" t="s">
        <v>27</v>
      </c>
      <c r="D14" s="2">
        <f>IFERROR(INDEX(D51:D500,MATCH($C$14,$C$51:$C$500,0)),"")</f>
        <v>-361709849</v>
      </c>
      <c r="E14" s="2">
        <f>IFERROR(INDEX(E51:E500,MATCH($C$14,$C$51:$C$500,0)),"")</f>
        <v>-364781109</v>
      </c>
      <c r="H14" s="2">
        <f>IFERROR(SUM(D14:G14)*(4/MAX(1,COUNT(D14:G14))),"")</f>
        <v>-1452981916</v>
      </c>
      <c r="I14" s="2">
        <f t="shared" ref="I14:P14" si="11">IFERROR(INDEX(I51:I500,MATCH($C$14,$C$51:$C$500,0)),"")</f>
        <v>-2191800605</v>
      </c>
      <c r="J14" s="2">
        <f t="shared" si="11"/>
        <v>-2111464074</v>
      </c>
      <c r="K14" s="2">
        <f t="shared" si="11"/>
        <v>-1739059059</v>
      </c>
      <c r="L14" s="2">
        <f t="shared" si="11"/>
        <v>-1618917764</v>
      </c>
      <c r="M14" s="2">
        <f t="shared" si="11"/>
        <v>-1468932225</v>
      </c>
      <c r="N14" s="2">
        <f t="shared" si="11"/>
        <v>-997625153</v>
      </c>
      <c r="O14" s="2">
        <f t="shared" si="11"/>
        <v>-397090087</v>
      </c>
      <c r="P14" s="2">
        <f t="shared" si="11"/>
        <v>-16509508</v>
      </c>
    </row>
    <row r="15" spans="1:16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 t="shared" ref="I15:P15" si="12">IFERROR(INDEX(I51:I500,MATCH($C$15,$C$51:$C$500,0)),"")</f>
        <v>71840477</v>
      </c>
      <c r="J15" s="2">
        <f t="shared" si="12"/>
        <v>904608528</v>
      </c>
      <c r="K15" s="2">
        <f t="shared" si="12"/>
        <v>-1453607950</v>
      </c>
      <c r="L15" s="2">
        <f t="shared" si="12"/>
        <v>-2466473611</v>
      </c>
      <c r="M15" s="2">
        <f t="shared" si="12"/>
        <v>-869633692</v>
      </c>
      <c r="N15" s="2">
        <f t="shared" si="12"/>
        <v>-189742149</v>
      </c>
      <c r="O15" s="2">
        <f t="shared" si="12"/>
        <v>-392565980</v>
      </c>
      <c r="P15" s="2">
        <f t="shared" si="12"/>
        <v>-805798857</v>
      </c>
    </row>
    <row r="16" spans="1:16" ht="15.5" x14ac:dyDescent="0.35">
      <c r="C16" t="s">
        <v>29</v>
      </c>
      <c r="D16" s="2">
        <f>IFERROR(INDEX(D51:D500,MATCH($C$16,$C$51:$C$500,0)),"")</f>
        <v>-734499682</v>
      </c>
      <c r="E16" s="2">
        <f>IFERROR(INDEX(E51:E500,MATCH($C$16,$C$51:$C$500,0)),"")</f>
        <v>-3226002195</v>
      </c>
      <c r="H16" s="2">
        <f>IFERROR(SUM(D16:G16)*(4/MAX(1,COUNT(D16:G16))),"")</f>
        <v>-7921003754</v>
      </c>
      <c r="I16" s="2">
        <f t="shared" ref="I16:P16" si="13">IFERROR(INDEX(I51:I500,MATCH($C$16,$C$51:$C$500,0)),"")</f>
        <v>-11923802151</v>
      </c>
      <c r="J16" s="2">
        <f t="shared" si="13"/>
        <v>-14365595161</v>
      </c>
      <c r="K16" s="2">
        <f t="shared" si="13"/>
        <v>6584781747</v>
      </c>
      <c r="L16" s="2">
        <f t="shared" si="13"/>
        <v>8908604441</v>
      </c>
      <c r="M16" s="2">
        <f t="shared" si="13"/>
        <v>5645981484</v>
      </c>
      <c r="N16" s="2">
        <f t="shared" si="13"/>
        <v>644676102</v>
      </c>
      <c r="O16" s="2">
        <f t="shared" si="13"/>
        <v>1787853918</v>
      </c>
      <c r="P16" s="2">
        <f t="shared" si="13"/>
        <v>3624341837</v>
      </c>
    </row>
    <row r="17" spans="1:16" ht="15.5" x14ac:dyDescent="0.35">
      <c r="A17" t="s">
        <v>30</v>
      </c>
    </row>
    <row r="18" spans="1:1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</row>
    <row r="19" spans="1:16" ht="15.5" x14ac:dyDescent="0.35">
      <c r="A19" t="s">
        <v>40</v>
      </c>
      <c r="C19" t="s">
        <v>41</v>
      </c>
    </row>
    <row r="20" spans="1:16" ht="15.5" x14ac:dyDescent="0.35">
      <c r="A20" t="s">
        <v>42</v>
      </c>
      <c r="C20" t="s">
        <v>43</v>
      </c>
      <c r="D20" s="2">
        <f ca="1">IFERROR(D21*D2,"")</f>
        <v>163200000000</v>
      </c>
      <c r="E20" s="2">
        <f ca="1">IFERROR(E21*E2,"")</f>
        <v>120000000000</v>
      </c>
      <c r="H20" s="2">
        <f t="shared" ref="H20:P20" ca="1" si="14">IFERROR(H21*H2,"")</f>
        <v>120000000000</v>
      </c>
      <c r="I20" s="2">
        <f t="shared" ca="1" si="14"/>
        <v>172800000000</v>
      </c>
      <c r="J20" s="2">
        <f t="shared" ca="1" si="14"/>
        <v>72000000000</v>
      </c>
      <c r="K20" s="2">
        <f t="shared" ca="1" si="14"/>
        <v>240000000000</v>
      </c>
      <c r="L20" s="2">
        <f t="shared" ca="1" si="14"/>
        <v>240000000000</v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</row>
    <row r="21" spans="1:16" ht="15.5" x14ac:dyDescent="0.35">
      <c r="C21" t="s">
        <v>12</v>
      </c>
      <c r="D21" s="2">
        <f>IFERROR(INDEX(D51:D500,MATCH($C$7,$C$51:$C$500,0)),"")</f>
        <v>4800000000</v>
      </c>
      <c r="E21" s="2">
        <f>IFERROR(INDEX(E51:E500,MATCH($C$7,$C$51:$C$500,0)),"")</f>
        <v>4800000000</v>
      </c>
      <c r="H21" s="2">
        <f>IFERROR(INDEX(D21:G21,COUNT(D21:G21)),"")</f>
        <v>4800000000</v>
      </c>
      <c r="I21" s="2">
        <f t="shared" ref="I21:P21" si="15">IFERROR(INDEX(I51:I500,MATCH($C$7,$C$51:$C$500,0)),"")</f>
        <v>4800000000</v>
      </c>
      <c r="J21" s="2">
        <f t="shared" si="15"/>
        <v>4800000000</v>
      </c>
      <c r="K21" s="2">
        <f t="shared" si="15"/>
        <v>4800000000</v>
      </c>
      <c r="L21" s="2">
        <f t="shared" si="15"/>
        <v>4800000000</v>
      </c>
      <c r="M21" s="2">
        <f t="shared" si="15"/>
        <v>3350000000</v>
      </c>
      <c r="N21" s="2">
        <f t="shared" si="15"/>
        <v>0</v>
      </c>
      <c r="O21" s="2">
        <f t="shared" si="15"/>
        <v>0</v>
      </c>
      <c r="P21" s="2">
        <f t="shared" si="15"/>
        <v>0</v>
      </c>
    </row>
    <row r="23" spans="1:16" ht="15.5" x14ac:dyDescent="0.35">
      <c r="B23" t="s">
        <v>44</v>
      </c>
      <c r="C23" t="s">
        <v>45</v>
      </c>
      <c r="D23" s="3">
        <f>IFERROR(D5/D6*100,"")</f>
        <v>-0.43733777236691551</v>
      </c>
      <c r="E23" s="3">
        <f>IFERROR(E5/E6*100,"")</f>
        <v>-1.9083641137366727</v>
      </c>
      <c r="H23" s="3">
        <f t="shared" ref="H23:P23" si="16">IFERROR(H5/H6*100,"")</f>
        <v>-4.6875919697904926</v>
      </c>
      <c r="I23" s="3">
        <f t="shared" si="16"/>
        <v>-6.9097089818418054</v>
      </c>
      <c r="J23" s="3">
        <f t="shared" si="16"/>
        <v>-7.1936749606973089</v>
      </c>
      <c r="K23" s="3">
        <f t="shared" si="16"/>
        <v>2.5725706907784813</v>
      </c>
      <c r="L23" s="3">
        <f t="shared" si="16"/>
        <v>3.3106805919812938</v>
      </c>
      <c r="M23" s="3">
        <f t="shared" si="16"/>
        <v>10.305114401600225</v>
      </c>
      <c r="N23" s="3">
        <f t="shared" si="16"/>
        <v>2.7472833650012509</v>
      </c>
      <c r="O23" s="3">
        <f t="shared" si="16"/>
        <v>12.061174003534079</v>
      </c>
      <c r="P23" s="3">
        <f t="shared" si="16"/>
        <v>32.150411239722793</v>
      </c>
    </row>
    <row r="24" spans="1:16" ht="15.5" x14ac:dyDescent="0.35">
      <c r="C24" t="s">
        <v>46</v>
      </c>
      <c r="D24" s="4">
        <f>IFERROR(_xlfn.RRI(5,I23,D23),"")</f>
        <v>-0.42420028390769993</v>
      </c>
      <c r="E24" s="4">
        <f>IFERROR(_xlfn.RRI(5,J23,E23),"")</f>
        <v>-0.23309408734473225</v>
      </c>
      <c r="H24" s="4" t="str">
        <f t="shared" ref="H24:P24" si="17">IFERROR(_xlfn.RRI(5,M23,H23),"")</f>
        <v/>
      </c>
      <c r="I24" s="4" t="str">
        <f t="shared" si="17"/>
        <v/>
      </c>
      <c r="J24" s="4" t="str">
        <f t="shared" si="17"/>
        <v/>
      </c>
      <c r="K24" s="4">
        <f t="shared" si="17"/>
        <v>-0.39655713449115182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47</v>
      </c>
      <c r="C25" t="s">
        <v>48</v>
      </c>
      <c r="D25" s="3">
        <f>IFERROR(INDEX(D51:D500,MATCH($A$25,$C$51:$C$500,0)),"")</f>
        <v>-0.15</v>
      </c>
      <c r="E25" s="3">
        <f>IFERROR(INDEX(E51:E500,MATCH($A$25,$C$51:$C$500,0)),"")</f>
        <v>-0.67</v>
      </c>
      <c r="H25" s="3">
        <f>IFERROR(INDEX(D25:G25,COUNT(D25:G25)),"")</f>
        <v>-0.67</v>
      </c>
      <c r="I25" s="3">
        <f t="shared" ref="I25:P25" si="18">IFERROR(INDEX(I51:I500,MATCH($C$25,$C$51:$C$500,0)),"")</f>
        <v>-2.4700000000000002</v>
      </c>
      <c r="J25" s="3">
        <f t="shared" si="18"/>
        <v>-2.8</v>
      </c>
      <c r="K25" s="3">
        <f t="shared" si="18"/>
        <v>1.07</v>
      </c>
      <c r="L25" s="3">
        <f t="shared" si="18"/>
        <v>1.35</v>
      </c>
      <c r="M25" s="3">
        <f t="shared" si="18"/>
        <v>1.43</v>
      </c>
      <c r="N25" s="3">
        <f t="shared" si="18"/>
        <v>181973.58</v>
      </c>
      <c r="O25" s="3">
        <f t="shared" si="18"/>
        <v>558115.18000000005</v>
      </c>
      <c r="P25" s="3">
        <f t="shared" si="18"/>
        <v>1127417.19</v>
      </c>
    </row>
    <row r="26" spans="1:16" ht="15.5" x14ac:dyDescent="0.35">
      <c r="C26" t="s">
        <v>49</v>
      </c>
      <c r="D26" s="4">
        <f>IFERROR(_xlfn.RRI(5,I25,D25),"")</f>
        <v>-0.42894378672498978</v>
      </c>
      <c r="E26" s="4">
        <f>IFERROR(_xlfn.RRI(5,J25,E25),"")</f>
        <v>-0.24875195596918509</v>
      </c>
      <c r="H26" s="4" t="str">
        <f t="shared" ref="H26:P26" si="19">IFERROR(_xlfn.RRI(5,M25,H25),"")</f>
        <v/>
      </c>
      <c r="I26" s="4" t="str">
        <f t="shared" si="19"/>
        <v/>
      </c>
      <c r="J26" s="4" t="str">
        <f t="shared" si="19"/>
        <v/>
      </c>
      <c r="K26" s="4">
        <f t="shared" si="19"/>
        <v>-0.93756044128486216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50</v>
      </c>
      <c r="D27" s="3">
        <f>IFERROR(D4/D21,"")</f>
        <v>6.6269029306249996</v>
      </c>
      <c r="E27" s="3">
        <f>IFERROR(E4/E21,"")</f>
        <v>6.0248128262499998</v>
      </c>
      <c r="H27" s="3">
        <f t="shared" ref="H27:P27" si="20">IFERROR(H4/H21,"")</f>
        <v>25.303431513749999</v>
      </c>
      <c r="I27" s="3">
        <f t="shared" si="20"/>
        <v>28.401912991458332</v>
      </c>
      <c r="J27" s="3">
        <f t="shared" si="20"/>
        <v>31.865902960833335</v>
      </c>
      <c r="K27" s="3">
        <f t="shared" si="20"/>
        <v>40.268094603750001</v>
      </c>
      <c r="L27" s="3">
        <f t="shared" si="20"/>
        <v>37.692075969999998</v>
      </c>
      <c r="M27" s="3">
        <f t="shared" si="20"/>
        <v>35.828725785074624</v>
      </c>
      <c r="N27" s="3" t="str">
        <f t="shared" si="20"/>
        <v/>
      </c>
      <c r="O27" s="3" t="str">
        <f t="shared" si="20"/>
        <v/>
      </c>
      <c r="P27" s="3" t="str">
        <f t="shared" si="20"/>
        <v/>
      </c>
    </row>
    <row r="28" spans="1:16" ht="15.5" x14ac:dyDescent="0.35">
      <c r="C28" t="s">
        <v>51</v>
      </c>
      <c r="D28" s="4">
        <f>IFERROR(_xlfn.RRI(5,I27,D27),"")</f>
        <v>-0.25253200244007645</v>
      </c>
      <c r="E28" s="4">
        <f>IFERROR(_xlfn.RRI(5,J27,E27),"")</f>
        <v>-0.28332300180417502</v>
      </c>
      <c r="H28" s="4">
        <f t="shared" ref="H28:P28" si="21">IFERROR(_xlfn.RRI(5,M27,H27),"")</f>
        <v>-6.7197692524149422E-2</v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52</v>
      </c>
      <c r="H29" s="4">
        <f t="shared" ref="H29:P29" si="22">IFERROR(((H25-I25)/I25)*100%,"")</f>
        <v>-0.72874493927125517</v>
      </c>
      <c r="I29" s="4">
        <f t="shared" si="22"/>
        <v>-0.11785714285714273</v>
      </c>
      <c r="J29" s="4">
        <f t="shared" si="22"/>
        <v>-3.6168224299065419</v>
      </c>
      <c r="K29" s="4">
        <f t="shared" si="22"/>
        <v>-0.2074074074074074</v>
      </c>
      <c r="L29" s="4">
        <f t="shared" si="22"/>
        <v>-5.594405594405584E-2</v>
      </c>
      <c r="M29" s="4">
        <f t="shared" si="22"/>
        <v>-0.9999921417163965</v>
      </c>
      <c r="N29" s="4">
        <f t="shared" si="22"/>
        <v>-0.67394977502672493</v>
      </c>
      <c r="O29" s="4">
        <f t="shared" si="22"/>
        <v>-0.50496126460516355</v>
      </c>
      <c r="P29" s="4" t="str">
        <f t="shared" si="22"/>
        <v/>
      </c>
    </row>
    <row r="30" spans="1:16" ht="15.5" x14ac:dyDescent="0.35">
      <c r="C30" t="s">
        <v>53</v>
      </c>
      <c r="H30" s="4">
        <f t="shared" ref="H30:P30" si="23">IFERROR(((H27-I27)/I27)*100%,"")</f>
        <v>-0.10909411202830523</v>
      </c>
      <c r="I30" s="4">
        <f t="shared" si="23"/>
        <v>-0.10870521929451125</v>
      </c>
      <c r="J30" s="4">
        <f t="shared" si="23"/>
        <v>-0.20865630036873423</v>
      </c>
      <c r="K30" s="4">
        <f t="shared" si="23"/>
        <v>6.8343771667029332E-2</v>
      </c>
      <c r="L30" s="4">
        <f t="shared" si="23"/>
        <v>5.200715749990751E-2</v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  <c r="P30" s="4" t="str">
        <f t="shared" si="23"/>
        <v/>
      </c>
    </row>
    <row r="32" spans="1:16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34.96</v>
      </c>
      <c r="E32" s="3">
        <f>IFERROR(INDEX(E51:E500,MATCH($A$32,$C$51:$C$500,0)),"")</f>
        <v>35.11</v>
      </c>
      <c r="H32" s="3">
        <f>IFERROR(INDEX(D32:G32,COUNT(D32:G32)),"")</f>
        <v>35.11</v>
      </c>
      <c r="I32" s="3">
        <f t="shared" ref="I32:P32" si="24">IFERROR(INDEX(I51:I500,MATCH($C$32,$C$51:$C$500,0)),"")</f>
        <v>35.78</v>
      </c>
      <c r="J32" s="3">
        <f t="shared" si="24"/>
        <v>38.25</v>
      </c>
      <c r="K32" s="3">
        <f t="shared" si="24"/>
        <v>41.21</v>
      </c>
      <c r="L32" s="3">
        <f t="shared" si="24"/>
        <v>40.42</v>
      </c>
      <c r="M32" s="3">
        <f t="shared" si="24"/>
        <v>13.73</v>
      </c>
      <c r="N32" s="3">
        <f t="shared" si="24"/>
        <v>4100300.78</v>
      </c>
      <c r="O32" s="3">
        <f t="shared" si="24"/>
        <v>3987653.9</v>
      </c>
      <c r="P32" s="3">
        <f t="shared" si="24"/>
        <v>3506696.02</v>
      </c>
    </row>
    <row r="33" spans="1:16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0.72</v>
      </c>
      <c r="E33" s="3">
        <f>IFERROR(INDEX(E51:E500,MATCH($A$33,$C$51:$C$500,0)),"")</f>
        <v>1</v>
      </c>
      <c r="H33" s="3">
        <f>IFERROR(INDEX(D33:G33,COUNT(D33:G33)),"")</f>
        <v>1</v>
      </c>
      <c r="I33" s="3">
        <f t="shared" ref="I33:P33" si="25">IFERROR(INDEX(I51:I500,MATCH($C$33,$C$51:$C$500,0)),"")</f>
        <v>1.01</v>
      </c>
      <c r="J33" s="3">
        <f t="shared" si="25"/>
        <v>0.39</v>
      </c>
      <c r="K33" s="3">
        <f t="shared" si="25"/>
        <v>1.21</v>
      </c>
      <c r="L33" s="3">
        <f t="shared" si="25"/>
        <v>1.24</v>
      </c>
      <c r="M33" s="3">
        <f t="shared" si="25"/>
        <v>0</v>
      </c>
      <c r="N33" s="3">
        <f t="shared" si="25"/>
        <v>0</v>
      </c>
      <c r="O33" s="3">
        <f t="shared" si="25"/>
        <v>0</v>
      </c>
      <c r="P33" s="3">
        <f t="shared" si="25"/>
        <v>0</v>
      </c>
    </row>
    <row r="34" spans="1:16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-166.67</v>
      </c>
      <c r="E34" s="3">
        <f>IFERROR(INDEX(E51:E500,MATCH($A$34,$C$51:$C$500,0)),"")</f>
        <v>-52.24</v>
      </c>
      <c r="H34" s="3">
        <f>IFERROR(INDEX(D34:G34,COUNT(D34:G34)),"")</f>
        <v>-52.24</v>
      </c>
      <c r="I34" s="3">
        <f t="shared" ref="I34:P34" si="26">IFERROR(INDEX(I51:I500,MATCH($C$34,$C$51:$C$500,0)),"")</f>
        <v>-14.57</v>
      </c>
      <c r="J34" s="3">
        <f t="shared" si="26"/>
        <v>-5.36</v>
      </c>
      <c r="K34" s="3">
        <f t="shared" si="26"/>
        <v>46.73</v>
      </c>
      <c r="L34" s="3">
        <f t="shared" si="26"/>
        <v>37.04</v>
      </c>
      <c r="M34" s="3">
        <f t="shared" si="26"/>
        <v>0</v>
      </c>
      <c r="N34" s="3">
        <f t="shared" si="26"/>
        <v>0</v>
      </c>
      <c r="O34" s="3">
        <f t="shared" si="26"/>
        <v>0</v>
      </c>
      <c r="P34" s="3">
        <f t="shared" si="26"/>
        <v>0</v>
      </c>
    </row>
    <row r="35" spans="1:16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3.77</v>
      </c>
      <c r="E35" s="3">
        <f>IFERROR(INDEX(E51:E500,MATCH($A$35,$C$51:$C$500,0)),"")</f>
        <v>5.81</v>
      </c>
      <c r="H35" s="3">
        <f>IFERROR(INDEX(D35:G35,COUNT(D35:G35)),"")</f>
        <v>5.81</v>
      </c>
      <c r="I35" s="3">
        <f t="shared" ref="I35:P35" si="27">IFERROR(INDEX(I51:I500,MATCH($C$35,$C$51:$C$500,0)),"")</f>
        <v>1.27</v>
      </c>
      <c r="J35" s="3">
        <f t="shared" si="27"/>
        <v>0.47</v>
      </c>
      <c r="K35" s="3">
        <f t="shared" si="27"/>
        <v>1.24</v>
      </c>
      <c r="L35" s="3">
        <f t="shared" si="27"/>
        <v>1.33</v>
      </c>
      <c r="M35" s="3">
        <f t="shared" si="27"/>
        <v>0</v>
      </c>
      <c r="N35" s="3">
        <f t="shared" si="27"/>
        <v>0</v>
      </c>
      <c r="O35" s="3">
        <f t="shared" si="27"/>
        <v>0</v>
      </c>
      <c r="P35" s="3">
        <f t="shared" si="27"/>
        <v>0</v>
      </c>
    </row>
    <row r="36" spans="1:16" ht="15.5" x14ac:dyDescent="0.35">
      <c r="B36" t="s">
        <v>66</v>
      </c>
      <c r="C36" t="s">
        <v>67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P36" si="28">IFERROR(INDEX(H51:H500,MATCH($C$36,$C$51:$C$500,0)),"")</f>
        <v>0</v>
      </c>
      <c r="I36" s="4">
        <f t="shared" si="28"/>
        <v>-7.8700000000000006E-2</v>
      </c>
      <c r="J36" s="4">
        <f t="shared" si="28"/>
        <v>0</v>
      </c>
      <c r="K36" s="4">
        <f t="shared" si="28"/>
        <v>0.20530000000000001</v>
      </c>
      <c r="L36" s="4">
        <f t="shared" si="28"/>
        <v>0.20050000000000001</v>
      </c>
      <c r="M36" s="4">
        <f t="shared" si="28"/>
        <v>0</v>
      </c>
      <c r="N36" s="4">
        <f t="shared" si="28"/>
        <v>0</v>
      </c>
      <c r="O36" s="4">
        <f t="shared" si="28"/>
        <v>0</v>
      </c>
      <c r="P36" s="4">
        <f t="shared" si="28"/>
        <v>0</v>
      </c>
    </row>
    <row r="37" spans="1:16" ht="15.5" x14ac:dyDescent="0.35">
      <c r="B37" t="s">
        <v>68</v>
      </c>
      <c r="C37" t="s">
        <v>69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P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0.22</v>
      </c>
      <c r="L37" s="3">
        <f t="shared" si="29"/>
        <v>0.27</v>
      </c>
      <c r="M37" s="3">
        <f t="shared" si="29"/>
        <v>0</v>
      </c>
      <c r="N37" s="3">
        <f t="shared" si="29"/>
        <v>0</v>
      </c>
      <c r="O37" s="3">
        <f t="shared" si="29"/>
        <v>0</v>
      </c>
      <c r="P37" s="3">
        <f t="shared" si="29"/>
        <v>0</v>
      </c>
    </row>
    <row r="50" spans="2:16" ht="15.5" x14ac:dyDescent="0.35">
      <c r="D50" t="s">
        <v>70</v>
      </c>
      <c r="E50" t="s">
        <v>243</v>
      </c>
      <c r="F50" t="s">
        <v>71</v>
      </c>
      <c r="G50" t="s">
        <v>244</v>
      </c>
      <c r="H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</row>
    <row r="51" spans="2:16" ht="15.5" x14ac:dyDescent="0.35">
      <c r="B51" t="s">
        <v>75</v>
      </c>
      <c r="C51" t="s">
        <v>6</v>
      </c>
      <c r="D51" s="5">
        <v>31809134067</v>
      </c>
      <c r="E51" s="5">
        <v>28919101566</v>
      </c>
      <c r="F51" s="5">
        <v>38037016455</v>
      </c>
      <c r="G51" s="5">
        <v>37207578170</v>
      </c>
      <c r="I51" s="5">
        <v>136329182359</v>
      </c>
      <c r="J51" s="5">
        <v>152956334212</v>
      </c>
      <c r="K51" s="5">
        <v>193286854098</v>
      </c>
      <c r="L51" s="5">
        <v>180921964656</v>
      </c>
      <c r="M51" s="5">
        <v>120026231380</v>
      </c>
      <c r="N51" s="5">
        <v>116280823967</v>
      </c>
      <c r="O51" s="5">
        <v>84652819886</v>
      </c>
      <c r="P51" s="5">
        <v>66131003623</v>
      </c>
    </row>
    <row r="52" spans="2:16" ht="15.5" x14ac:dyDescent="0.35">
      <c r="C52" t="s">
        <v>76</v>
      </c>
      <c r="D52" s="5">
        <v>-23836360073</v>
      </c>
      <c r="E52" s="5">
        <v>-22303625193</v>
      </c>
      <c r="F52" s="5">
        <v>-28238427748</v>
      </c>
      <c r="G52" s="5">
        <v>-27824954613</v>
      </c>
      <c r="I52" s="5">
        <v>-107339967574</v>
      </c>
      <c r="J52" s="5">
        <v>-119868341546</v>
      </c>
      <c r="K52" s="5">
        <v>-149797311926</v>
      </c>
      <c r="L52" s="5">
        <v>-142798232833</v>
      </c>
      <c r="M52" s="5">
        <v>-98327862400</v>
      </c>
      <c r="N52" s="5">
        <v>-100389761142</v>
      </c>
      <c r="O52" s="5">
        <v>-71394868854</v>
      </c>
      <c r="P52" s="5">
        <v>-56487556199</v>
      </c>
    </row>
    <row r="53" spans="2:16" ht="15.5" x14ac:dyDescent="0.35">
      <c r="C53" t="s">
        <v>77</v>
      </c>
      <c r="D53" s="5">
        <v>7972773994</v>
      </c>
      <c r="E53" s="5">
        <v>6615476373</v>
      </c>
      <c r="F53" s="5">
        <v>9798588707</v>
      </c>
      <c r="G53" s="5">
        <v>9382623557</v>
      </c>
      <c r="I53" s="5">
        <v>28989214785</v>
      </c>
      <c r="J53" s="5">
        <v>33087992666</v>
      </c>
      <c r="K53" s="5">
        <v>43489542172</v>
      </c>
      <c r="L53" s="5">
        <v>38123731823</v>
      </c>
      <c r="M53" s="5">
        <v>21698368980</v>
      </c>
      <c r="N53" s="5">
        <v>15891062825</v>
      </c>
      <c r="O53" s="5">
        <v>13257951032</v>
      </c>
      <c r="P53" s="5">
        <v>9643447424</v>
      </c>
    </row>
    <row r="54" spans="2:16" ht="15.5" x14ac:dyDescent="0.35">
      <c r="C54" t="s">
        <v>78</v>
      </c>
      <c r="D54" s="5">
        <v>-8345676097</v>
      </c>
      <c r="E54" s="5">
        <v>-9477105220</v>
      </c>
      <c r="F54" s="5">
        <v>-9415812454</v>
      </c>
      <c r="G54" s="5">
        <v>-9410179858</v>
      </c>
      <c r="I54" s="5">
        <v>-38722882254</v>
      </c>
      <c r="J54" s="5">
        <v>-45345225023</v>
      </c>
      <c r="K54" s="5">
        <v>-35168240152</v>
      </c>
      <c r="L54" s="5">
        <v>-27605449094</v>
      </c>
      <c r="M54" s="5">
        <v>-14585171686</v>
      </c>
      <c r="N54" s="5">
        <v>-14250935995</v>
      </c>
      <c r="O54" s="5">
        <v>-11079603624</v>
      </c>
      <c r="P54" s="5">
        <v>-6005078686</v>
      </c>
    </row>
    <row r="55" spans="2:16" ht="15.5" x14ac:dyDescent="0.35">
      <c r="C55" t="s">
        <v>245</v>
      </c>
      <c r="D55" s="5">
        <v>-833148914</v>
      </c>
      <c r="E55" s="5">
        <v>-856062796</v>
      </c>
      <c r="F55" s="5">
        <v>-1226419926</v>
      </c>
      <c r="G55" s="5">
        <v>-1053137068</v>
      </c>
      <c r="I55" s="5">
        <v>-3876019585</v>
      </c>
      <c r="J55" s="5">
        <v>-3271141466</v>
      </c>
      <c r="K55" s="5">
        <v>-3173591134</v>
      </c>
      <c r="L55" s="5">
        <v>-2223510941</v>
      </c>
      <c r="M55" s="5">
        <v>-2429493035</v>
      </c>
      <c r="N55" s="5">
        <v>-1220897737</v>
      </c>
      <c r="O55" s="5">
        <v>-144205514</v>
      </c>
      <c r="P55" s="5">
        <v>-294368476</v>
      </c>
    </row>
    <row r="56" spans="2:16" ht="15.5" x14ac:dyDescent="0.35">
      <c r="C56" t="s">
        <v>246</v>
      </c>
      <c r="D56" s="5">
        <v>-7565174369</v>
      </c>
      <c r="E56" s="5">
        <v>-8607202559</v>
      </c>
      <c r="F56" s="5">
        <v>-8337211485</v>
      </c>
      <c r="G56" s="5">
        <v>-8209796219</v>
      </c>
      <c r="I56" s="5">
        <v>-34922676795</v>
      </c>
      <c r="J56" s="5">
        <v>-38127185063</v>
      </c>
      <c r="K56" s="5">
        <v>-32180057435</v>
      </c>
      <c r="L56" s="5">
        <v>-23201495993</v>
      </c>
      <c r="M56" s="5">
        <v>-18172454199</v>
      </c>
      <c r="N56" s="5">
        <v>-13116059317</v>
      </c>
      <c r="O56" s="5">
        <v>-12532567411</v>
      </c>
      <c r="P56" s="5">
        <v>-5998969578</v>
      </c>
    </row>
    <row r="57" spans="2:16" ht="15.5" x14ac:dyDescent="0.35">
      <c r="C57" t="s">
        <v>83</v>
      </c>
      <c r="D57" s="5">
        <v>-613976</v>
      </c>
      <c r="E57" s="5">
        <v>-9606617</v>
      </c>
      <c r="F57" s="5">
        <v>14435558</v>
      </c>
      <c r="G57" s="5">
        <v>-3622430</v>
      </c>
      <c r="I57" s="5">
        <v>-9754470</v>
      </c>
      <c r="J57" s="5">
        <v>-43085191</v>
      </c>
      <c r="K57" s="5">
        <v>-11746062</v>
      </c>
      <c r="L57" s="5">
        <v>-23425341</v>
      </c>
      <c r="M57" s="5">
        <v>-3568796</v>
      </c>
    </row>
    <row r="58" spans="2:16" ht="15.5" x14ac:dyDescent="0.35">
      <c r="C58" t="s">
        <v>80</v>
      </c>
      <c r="D58" s="5">
        <v>-372902103</v>
      </c>
      <c r="E58" s="5">
        <v>-2861628847</v>
      </c>
      <c r="F58" s="5">
        <v>382776253</v>
      </c>
      <c r="G58" s="5">
        <v>-27556301</v>
      </c>
      <c r="I58" s="5">
        <v>-9733667469</v>
      </c>
      <c r="J58" s="5">
        <v>-12257232357</v>
      </c>
      <c r="K58" s="5">
        <v>8321302020</v>
      </c>
      <c r="L58" s="5">
        <v>10518282729</v>
      </c>
      <c r="M58" s="5">
        <v>7113197294</v>
      </c>
      <c r="N58" s="5">
        <v>1640126830</v>
      </c>
      <c r="O58" s="5">
        <v>2178347408</v>
      </c>
      <c r="P58" s="5">
        <v>3638368738</v>
      </c>
    </row>
    <row r="59" spans="2:16" ht="15.5" x14ac:dyDescent="0.35">
      <c r="C59" t="s">
        <v>81</v>
      </c>
      <c r="D59" s="5">
        <v>-361597579</v>
      </c>
      <c r="E59" s="5">
        <v>-364373348</v>
      </c>
      <c r="F59" s="5">
        <v>-606087131</v>
      </c>
      <c r="G59" s="5">
        <v>-531536503</v>
      </c>
      <c r="I59" s="5">
        <v>-2190134682</v>
      </c>
      <c r="J59" s="5">
        <v>-2108362804</v>
      </c>
      <c r="K59" s="5">
        <v>-1736520273</v>
      </c>
      <c r="L59" s="5">
        <v>-1609678288</v>
      </c>
      <c r="M59" s="5">
        <v>-1467215810</v>
      </c>
      <c r="N59" s="5">
        <v>-995450728</v>
      </c>
      <c r="O59" s="5">
        <v>-390493490</v>
      </c>
      <c r="P59" s="5">
        <v>-14026901</v>
      </c>
    </row>
    <row r="60" spans="2:16" ht="15.5" x14ac:dyDescent="0.35">
      <c r="C60" t="s">
        <v>142</v>
      </c>
      <c r="D60" s="5">
        <v>112270</v>
      </c>
      <c r="E60" s="5">
        <v>407761</v>
      </c>
      <c r="F60" s="5">
        <v>756324</v>
      </c>
      <c r="G60" s="5">
        <v>297589</v>
      </c>
      <c r="I60" s="5">
        <v>1665923</v>
      </c>
      <c r="J60" s="5">
        <v>3101270</v>
      </c>
      <c r="K60" s="5">
        <v>2538786</v>
      </c>
      <c r="L60" s="5">
        <v>9239476</v>
      </c>
      <c r="M60" s="5">
        <v>1716415</v>
      </c>
      <c r="N60" s="5">
        <v>2174425</v>
      </c>
      <c r="O60" s="5">
        <v>6596597</v>
      </c>
      <c r="P60" s="5">
        <v>2482607</v>
      </c>
    </row>
    <row r="61" spans="2:16" ht="15.5" x14ac:dyDescent="0.35">
      <c r="C61" t="s">
        <v>27</v>
      </c>
      <c r="D61" s="5">
        <v>-361709849</v>
      </c>
      <c r="E61" s="5">
        <v>-364781109</v>
      </c>
      <c r="F61" s="5">
        <v>-606843455</v>
      </c>
      <c r="G61" s="5">
        <v>-531834092</v>
      </c>
      <c r="I61" s="5">
        <v>-2191800605</v>
      </c>
      <c r="J61" s="5">
        <v>-2111464074</v>
      </c>
      <c r="K61" s="5">
        <v>-1739059059</v>
      </c>
      <c r="L61" s="5">
        <v>-1618917764</v>
      </c>
      <c r="M61" s="5">
        <v>-1468932225</v>
      </c>
      <c r="N61" s="5">
        <v>-997625153</v>
      </c>
      <c r="O61" s="5">
        <v>-397090087</v>
      </c>
      <c r="P61" s="5">
        <v>-16509508</v>
      </c>
    </row>
    <row r="62" spans="2:16" ht="15.5" x14ac:dyDescent="0.35">
      <c r="C62" t="s">
        <v>84</v>
      </c>
      <c r="D62" s="5">
        <v>-361597579</v>
      </c>
      <c r="E62" s="5">
        <v>-364373348</v>
      </c>
      <c r="F62" s="5">
        <v>-606087131</v>
      </c>
      <c r="G62" s="5">
        <v>-531536503</v>
      </c>
      <c r="I62" s="5">
        <v>-2190134682</v>
      </c>
      <c r="J62" s="5">
        <v>-2108362804</v>
      </c>
      <c r="K62" s="5">
        <v>-1736520273</v>
      </c>
      <c r="L62" s="5">
        <v>-1609678288</v>
      </c>
      <c r="M62" s="5">
        <v>-1467215810</v>
      </c>
      <c r="N62" s="5">
        <v>-995450728</v>
      </c>
      <c r="O62" s="5">
        <v>-390493490</v>
      </c>
      <c r="P62" s="5">
        <v>-14026901</v>
      </c>
    </row>
    <row r="63" spans="2:16" ht="15.5" x14ac:dyDescent="0.35">
      <c r="C63" t="s">
        <v>29</v>
      </c>
      <c r="D63" s="5">
        <v>-734499682</v>
      </c>
      <c r="E63" s="5">
        <v>-3226002195</v>
      </c>
      <c r="F63" s="5">
        <v>-223310878</v>
      </c>
      <c r="G63" s="5">
        <v>-559092804</v>
      </c>
      <c r="I63" s="5">
        <v>-11923802151</v>
      </c>
      <c r="J63" s="5">
        <v>-14365595161</v>
      </c>
      <c r="K63" s="5">
        <v>6584781747</v>
      </c>
      <c r="L63" s="5">
        <v>8908604441</v>
      </c>
      <c r="M63" s="5">
        <v>5645981484</v>
      </c>
      <c r="N63" s="5">
        <v>644676102</v>
      </c>
      <c r="O63" s="5">
        <v>1787853918</v>
      </c>
      <c r="P63" s="5">
        <v>3624341837</v>
      </c>
    </row>
    <row r="64" spans="2:16" ht="15.5" x14ac:dyDescent="0.35">
      <c r="C64" t="s">
        <v>28</v>
      </c>
      <c r="F64" s="5">
        <v>71840477</v>
      </c>
      <c r="I64" s="5">
        <v>71840477</v>
      </c>
      <c r="J64" s="5">
        <v>904608528</v>
      </c>
      <c r="K64" s="5">
        <v>-1453607950</v>
      </c>
      <c r="L64" s="5">
        <v>-2466473611</v>
      </c>
      <c r="M64" s="5">
        <v>-869633692</v>
      </c>
      <c r="N64" s="5">
        <v>-189742149</v>
      </c>
      <c r="O64" s="5">
        <v>-392565980</v>
      </c>
      <c r="P64" s="5">
        <v>-805798857</v>
      </c>
    </row>
    <row r="65" spans="2:16" ht="15.5" x14ac:dyDescent="0.35">
      <c r="C65" t="s">
        <v>89</v>
      </c>
      <c r="D65" s="5">
        <v>-734499682</v>
      </c>
      <c r="E65" s="5">
        <v>-3226002195</v>
      </c>
      <c r="F65" s="5">
        <v>-151470401</v>
      </c>
      <c r="G65" s="5">
        <v>-559092804</v>
      </c>
      <c r="I65" s="5">
        <v>-11851961674</v>
      </c>
      <c r="J65" s="5">
        <v>-13460986633</v>
      </c>
      <c r="K65" s="5">
        <v>5131173797</v>
      </c>
      <c r="L65" s="5">
        <v>6442130830</v>
      </c>
      <c r="M65" s="5">
        <v>4776347792</v>
      </c>
      <c r="N65" s="5">
        <v>454933953</v>
      </c>
      <c r="O65" s="5">
        <v>1395287938</v>
      </c>
      <c r="P65" s="5">
        <v>2818542980</v>
      </c>
    </row>
    <row r="66" spans="2:16" ht="15.5" x14ac:dyDescent="0.35">
      <c r="C66" t="s">
        <v>90</v>
      </c>
      <c r="F66" s="5">
        <v>-26463803</v>
      </c>
      <c r="I66" s="5">
        <v>-26463803</v>
      </c>
      <c r="J66" s="5">
        <v>207332391</v>
      </c>
      <c r="K66" s="5">
        <v>-52728817</v>
      </c>
      <c r="L66" s="5">
        <v>-40490277</v>
      </c>
      <c r="M66" s="5">
        <v>-39847080</v>
      </c>
      <c r="N66" s="5">
        <v>-173316750</v>
      </c>
      <c r="O66" s="5">
        <v>-192893250</v>
      </c>
    </row>
    <row r="67" spans="2:16" ht="15.5" x14ac:dyDescent="0.35">
      <c r="C67" t="s">
        <v>91</v>
      </c>
      <c r="D67" s="5">
        <v>-734499682</v>
      </c>
      <c r="E67" s="5">
        <v>-3226002195</v>
      </c>
      <c r="F67" s="5">
        <v>-177934204</v>
      </c>
      <c r="G67" s="5">
        <v>-559092804</v>
      </c>
      <c r="I67" s="5">
        <v>-11878425477</v>
      </c>
      <c r="J67" s="5">
        <v>-13253654242</v>
      </c>
      <c r="K67" s="5">
        <v>5078444980</v>
      </c>
      <c r="L67" s="5">
        <v>6401640553</v>
      </c>
      <c r="M67" s="5">
        <v>4736500712</v>
      </c>
      <c r="N67" s="5">
        <v>281617203</v>
      </c>
      <c r="O67" s="5">
        <v>1202394688</v>
      </c>
      <c r="P67" s="5">
        <v>2818542980</v>
      </c>
    </row>
    <row r="68" spans="2:16" ht="15.5" x14ac:dyDescent="0.35">
      <c r="C68" t="s">
        <v>92</v>
      </c>
      <c r="D68" s="5">
        <v>-734499682</v>
      </c>
      <c r="E68" s="5">
        <v>-3226002195</v>
      </c>
      <c r="F68" s="5">
        <v>-151470401</v>
      </c>
      <c r="G68" s="5">
        <v>-559092804</v>
      </c>
      <c r="I68" s="5">
        <v>-11851961674</v>
      </c>
      <c r="J68" s="5">
        <v>-13460986633</v>
      </c>
      <c r="K68" s="5">
        <v>5131173797</v>
      </c>
      <c r="L68" s="5">
        <v>6442130830</v>
      </c>
      <c r="M68" s="5">
        <v>4776347792</v>
      </c>
      <c r="N68" s="5">
        <v>454933953</v>
      </c>
      <c r="O68" s="5">
        <v>1395287938</v>
      </c>
      <c r="P68" s="5">
        <v>2818542980</v>
      </c>
    </row>
    <row r="69" spans="2:16" ht="15.5" x14ac:dyDescent="0.35">
      <c r="C69" t="s">
        <v>8</v>
      </c>
      <c r="D69" s="5">
        <v>-733885706</v>
      </c>
      <c r="E69" s="5">
        <v>-3216395578</v>
      </c>
      <c r="F69" s="5">
        <v>-192369762</v>
      </c>
      <c r="G69" s="5">
        <v>-555470374</v>
      </c>
      <c r="I69" s="5">
        <v>-11868671007</v>
      </c>
      <c r="J69" s="5">
        <v>-13210569051</v>
      </c>
      <c r="K69" s="5">
        <v>5090191042</v>
      </c>
      <c r="L69" s="5">
        <v>6425065894</v>
      </c>
      <c r="M69" s="5">
        <v>4740069508</v>
      </c>
      <c r="N69" s="5">
        <v>281617203</v>
      </c>
      <c r="O69" s="5">
        <v>1202394688</v>
      </c>
      <c r="P69" s="5">
        <v>2818542980</v>
      </c>
    </row>
    <row r="70" spans="2:16" ht="15.5" x14ac:dyDescent="0.35">
      <c r="C70" t="s">
        <v>94</v>
      </c>
      <c r="D70" s="5">
        <v>-734499682</v>
      </c>
      <c r="E70" s="5">
        <v>-3226002195</v>
      </c>
      <c r="F70" s="5">
        <v>-151470401</v>
      </c>
      <c r="G70" s="5">
        <v>-559092804</v>
      </c>
      <c r="I70" s="5">
        <v>-11851961674</v>
      </c>
      <c r="J70" s="5">
        <v>-13460986633</v>
      </c>
      <c r="K70" s="5">
        <v>5131173797</v>
      </c>
      <c r="L70" s="5">
        <v>6442130830</v>
      </c>
      <c r="M70" s="5">
        <v>4776347792</v>
      </c>
      <c r="N70" s="5">
        <v>454933953</v>
      </c>
      <c r="O70" s="5">
        <v>1395287938</v>
      </c>
      <c r="P70" s="5">
        <v>2818542980</v>
      </c>
    </row>
    <row r="71" spans="2:16" ht="15.5" x14ac:dyDescent="0.35">
      <c r="C71" t="s">
        <v>95</v>
      </c>
      <c r="D71" s="5">
        <v>-734499682</v>
      </c>
      <c r="E71" s="5">
        <v>-3226002195</v>
      </c>
      <c r="F71" s="5">
        <v>-177934204</v>
      </c>
      <c r="G71" s="5">
        <v>-559092804</v>
      </c>
      <c r="I71" s="5">
        <v>-11878425477</v>
      </c>
      <c r="J71" s="5">
        <v>-13253654242</v>
      </c>
      <c r="K71" s="5">
        <v>5078444980</v>
      </c>
      <c r="L71" s="5">
        <v>6401640553</v>
      </c>
      <c r="M71" s="5">
        <v>4736500712</v>
      </c>
      <c r="N71" s="5">
        <v>281617203</v>
      </c>
      <c r="O71" s="5">
        <v>1202394688</v>
      </c>
      <c r="P71" s="5">
        <v>2818542980</v>
      </c>
    </row>
    <row r="72" spans="2:16" ht="15.5" x14ac:dyDescent="0.35">
      <c r="C72" t="s">
        <v>96</v>
      </c>
      <c r="D72" s="5">
        <v>-734499682</v>
      </c>
      <c r="E72" s="5">
        <v>-3226002195</v>
      </c>
      <c r="F72" s="5">
        <v>-177934204</v>
      </c>
      <c r="G72" s="5">
        <v>-559092804</v>
      </c>
      <c r="I72" s="5">
        <v>-11878425477</v>
      </c>
      <c r="J72" s="5">
        <v>-13253654242</v>
      </c>
      <c r="K72" s="5">
        <v>5078444980</v>
      </c>
      <c r="L72" s="5">
        <v>6401640553</v>
      </c>
      <c r="M72" s="5">
        <v>4736500712</v>
      </c>
      <c r="N72" s="5">
        <v>281617203</v>
      </c>
      <c r="O72" s="5">
        <v>1202394688</v>
      </c>
      <c r="P72" s="5">
        <v>2818542980</v>
      </c>
    </row>
    <row r="74" spans="2:16" ht="15.5" x14ac:dyDescent="0.35">
      <c r="B74" t="s">
        <v>97</v>
      </c>
      <c r="C74" t="s">
        <v>98</v>
      </c>
    </row>
    <row r="75" spans="2:16" ht="15.5" x14ac:dyDescent="0.35">
      <c r="C75" t="s">
        <v>99</v>
      </c>
    </row>
    <row r="76" spans="2:16" ht="15.5" x14ac:dyDescent="0.35">
      <c r="C76" t="s">
        <v>20</v>
      </c>
      <c r="D76" s="5">
        <v>155220510</v>
      </c>
      <c r="E76" s="5">
        <v>100070397</v>
      </c>
      <c r="F76" s="5">
        <v>347414303</v>
      </c>
      <c r="G76" s="5">
        <v>106111170</v>
      </c>
      <c r="I76" s="5">
        <v>347414303</v>
      </c>
      <c r="J76" s="5">
        <v>157203163</v>
      </c>
      <c r="K76" s="5">
        <v>568743995</v>
      </c>
      <c r="L76" s="5">
        <v>313116680</v>
      </c>
      <c r="M76" s="5">
        <v>241086275</v>
      </c>
      <c r="N76" s="5">
        <v>803870806</v>
      </c>
      <c r="O76" s="5">
        <v>1131409575</v>
      </c>
      <c r="P76" s="5">
        <v>3363177554</v>
      </c>
    </row>
    <row r="77" spans="2:16" ht="15.5" x14ac:dyDescent="0.35">
      <c r="C77" t="s">
        <v>100</v>
      </c>
      <c r="D77" s="5">
        <v>27756330904</v>
      </c>
      <c r="E77" s="5">
        <v>22439602797</v>
      </c>
      <c r="F77" s="5">
        <v>22928691683</v>
      </c>
      <c r="G77" s="5">
        <v>23379206320</v>
      </c>
      <c r="I77" s="5">
        <v>22928691683</v>
      </c>
      <c r="J77" s="5">
        <v>18610697441</v>
      </c>
      <c r="K77" s="5">
        <v>35326293625</v>
      </c>
      <c r="L77" s="5">
        <v>25065563977</v>
      </c>
      <c r="M77" s="5">
        <v>17090676078</v>
      </c>
      <c r="N77" s="5">
        <v>19650027705</v>
      </c>
      <c r="O77" s="5">
        <v>21985210962</v>
      </c>
      <c r="P77" s="5">
        <v>17774166953</v>
      </c>
    </row>
    <row r="78" spans="2:16" ht="15.5" x14ac:dyDescent="0.35">
      <c r="C78" t="s">
        <v>250</v>
      </c>
      <c r="D78" s="5">
        <v>35842971733</v>
      </c>
      <c r="E78" s="5">
        <v>28480621463</v>
      </c>
      <c r="F78" s="5">
        <v>23064126958</v>
      </c>
      <c r="G78" s="5">
        <v>20909733621</v>
      </c>
      <c r="I78" s="5">
        <v>23064126958</v>
      </c>
      <c r="J78" s="5">
        <v>12730846459</v>
      </c>
      <c r="K78" s="5">
        <v>26804152950</v>
      </c>
      <c r="L78" s="5">
        <v>18517925322</v>
      </c>
      <c r="M78" s="5">
        <v>10958524615</v>
      </c>
      <c r="N78" s="5">
        <v>11136628673</v>
      </c>
      <c r="O78" s="5">
        <v>5463577964</v>
      </c>
      <c r="P78" s="5">
        <v>217962466</v>
      </c>
    </row>
    <row r="79" spans="2:16" ht="15.5" x14ac:dyDescent="0.35">
      <c r="C79" t="s">
        <v>249</v>
      </c>
      <c r="L79" s="5">
        <v>658957509</v>
      </c>
      <c r="N79" s="5">
        <v>9415828464</v>
      </c>
      <c r="O79" s="5">
        <v>7300000000</v>
      </c>
      <c r="P79" s="5">
        <v>1500000000</v>
      </c>
    </row>
    <row r="80" spans="2:16" ht="15.5" x14ac:dyDescent="0.35">
      <c r="C80" t="s">
        <v>251</v>
      </c>
      <c r="D80" s="5">
        <v>27756330904</v>
      </c>
      <c r="E80" s="5">
        <v>22439602797</v>
      </c>
      <c r="F80" s="5">
        <v>22928691683</v>
      </c>
      <c r="G80" s="5">
        <v>23379206320</v>
      </c>
      <c r="I80" s="5">
        <v>22928691683</v>
      </c>
      <c r="J80" s="5">
        <v>18610697441</v>
      </c>
      <c r="K80" s="5">
        <v>35326293625</v>
      </c>
      <c r="L80" s="5">
        <v>25065563977</v>
      </c>
      <c r="M80" s="5">
        <v>17090676078</v>
      </c>
      <c r="N80" s="5">
        <v>19650027705</v>
      </c>
      <c r="O80" s="5">
        <v>21985210962</v>
      </c>
      <c r="P80" s="5">
        <v>17774166953</v>
      </c>
    </row>
    <row r="81" spans="3:16" ht="15.5" x14ac:dyDescent="0.35">
      <c r="C81" t="s">
        <v>102</v>
      </c>
      <c r="N81" s="5">
        <v>20492438233</v>
      </c>
      <c r="O81" s="5">
        <v>24324940405</v>
      </c>
      <c r="P81" s="5">
        <v>27898624229</v>
      </c>
    </row>
    <row r="82" spans="3:16" ht="15.5" x14ac:dyDescent="0.35">
      <c r="C82" t="s">
        <v>252</v>
      </c>
      <c r="N82" s="5">
        <v>20492438233</v>
      </c>
      <c r="O82" s="5">
        <v>24324940405</v>
      </c>
      <c r="P82" s="5">
        <v>27898624229</v>
      </c>
    </row>
    <row r="83" spans="3:16" ht="15.5" x14ac:dyDescent="0.35">
      <c r="C83" t="s">
        <v>103</v>
      </c>
      <c r="D83" s="5">
        <v>122526173738</v>
      </c>
      <c r="E83" s="5">
        <v>126892501527</v>
      </c>
      <c r="F83" s="5">
        <v>134054135920</v>
      </c>
      <c r="G83" s="5">
        <v>122422952129</v>
      </c>
      <c r="I83" s="5">
        <v>134054135920</v>
      </c>
      <c r="J83" s="5">
        <v>127537165803</v>
      </c>
      <c r="K83" s="5">
        <v>134425895763</v>
      </c>
      <c r="L83" s="5">
        <v>124019835387</v>
      </c>
      <c r="M83" s="5">
        <v>52818100194</v>
      </c>
      <c r="N83" s="5">
        <v>23639833867</v>
      </c>
      <c r="O83" s="5">
        <v>15102896868</v>
      </c>
      <c r="P83" s="5">
        <v>13612536016</v>
      </c>
    </row>
    <row r="84" spans="3:16" ht="15.5" x14ac:dyDescent="0.35">
      <c r="C84" t="s">
        <v>83</v>
      </c>
      <c r="D84" s="5">
        <v>-319177975</v>
      </c>
      <c r="E84" s="5">
        <v>-319177975</v>
      </c>
      <c r="F84" s="5">
        <v>-319177975</v>
      </c>
      <c r="G84" s="5">
        <v>-292794102</v>
      </c>
      <c r="I84" s="5">
        <v>-319177975</v>
      </c>
      <c r="J84" s="5">
        <v>-292794102</v>
      </c>
      <c r="K84" s="5">
        <v>-499353475</v>
      </c>
      <c r="L84" s="5">
        <v>-446547357</v>
      </c>
      <c r="M84" s="5">
        <v>-406057080</v>
      </c>
      <c r="N84" s="5">
        <v>-366210000</v>
      </c>
      <c r="O84" s="5">
        <v>-192893250</v>
      </c>
    </row>
    <row r="85" spans="3:16" ht="15.5" x14ac:dyDescent="0.35">
      <c r="C85" t="s">
        <v>104</v>
      </c>
      <c r="D85" s="5">
        <v>205531150380</v>
      </c>
      <c r="E85" s="5">
        <v>196840702597</v>
      </c>
      <c r="F85" s="5">
        <v>203756531383</v>
      </c>
      <c r="G85" s="5">
        <v>201696979716</v>
      </c>
      <c r="I85" s="5">
        <v>203756531383</v>
      </c>
      <c r="J85" s="5">
        <v>199989380335</v>
      </c>
      <c r="K85" s="5">
        <v>229299092669</v>
      </c>
      <c r="L85" s="5">
        <v>219440995260</v>
      </c>
      <c r="M85" s="5">
        <v>74558103962</v>
      </c>
      <c r="N85" s="5">
        <v>48674896450</v>
      </c>
      <c r="O85" s="5">
        <v>39141622413</v>
      </c>
      <c r="P85" s="5">
        <v>34749880523</v>
      </c>
    </row>
    <row r="86" spans="3:16" ht="15.5" x14ac:dyDescent="0.35">
      <c r="C86" t="s">
        <v>105</v>
      </c>
    </row>
    <row r="87" spans="3:16" ht="15.5" x14ac:dyDescent="0.35">
      <c r="C87" t="s">
        <v>107</v>
      </c>
      <c r="D87" s="5">
        <v>3639698997</v>
      </c>
      <c r="E87" s="5">
        <v>3681276225</v>
      </c>
      <c r="F87" s="5">
        <v>4151160346</v>
      </c>
      <c r="G87" s="5">
        <v>4289791897</v>
      </c>
      <c r="I87" s="5">
        <v>4151160346</v>
      </c>
      <c r="J87" s="5">
        <v>5730375280</v>
      </c>
      <c r="K87" s="5">
        <v>6743946789</v>
      </c>
      <c r="L87" s="5">
        <v>8221929665</v>
      </c>
      <c r="M87" s="5">
        <v>2217036851</v>
      </c>
      <c r="N87" s="5">
        <v>12295377383</v>
      </c>
      <c r="O87" s="5">
        <v>6303271318</v>
      </c>
      <c r="P87" s="5">
        <v>69863000</v>
      </c>
    </row>
    <row r="88" spans="3:16" ht="15.5" x14ac:dyDescent="0.35">
      <c r="C88" t="s">
        <v>106</v>
      </c>
      <c r="D88" s="5">
        <v>16243800000</v>
      </c>
      <c r="E88" s="5">
        <v>16243800000</v>
      </c>
      <c r="F88" s="5">
        <v>16243800000</v>
      </c>
      <c r="G88" s="5">
        <v>16243800000</v>
      </c>
      <c r="I88" s="5">
        <v>16243800000</v>
      </c>
      <c r="J88" s="5">
        <v>16243800000</v>
      </c>
      <c r="K88" s="5">
        <v>15667500000</v>
      </c>
      <c r="L88" s="5">
        <v>15667500000</v>
      </c>
      <c r="M88" s="5">
        <v>15667500000</v>
      </c>
    </row>
    <row r="89" spans="3:16" ht="15.5" x14ac:dyDescent="0.35">
      <c r="C89" t="s">
        <v>108</v>
      </c>
      <c r="M89" s="5">
        <v>11288542</v>
      </c>
      <c r="N89" s="5">
        <v>33181042</v>
      </c>
      <c r="O89" s="5">
        <v>55998542</v>
      </c>
      <c r="P89" s="5">
        <v>80666042</v>
      </c>
    </row>
    <row r="90" spans="3:16" ht="15.5" x14ac:dyDescent="0.35">
      <c r="C90" t="s">
        <v>109</v>
      </c>
      <c r="D90" s="5">
        <v>1883294114</v>
      </c>
      <c r="E90" s="5">
        <v>1883294114</v>
      </c>
      <c r="F90" s="5">
        <v>1883294114</v>
      </c>
      <c r="G90" s="5">
        <v>1803989487</v>
      </c>
      <c r="I90" s="5">
        <v>1883294114</v>
      </c>
      <c r="J90" s="5">
        <v>1803989487</v>
      </c>
      <c r="K90" s="5">
        <v>957859326</v>
      </c>
      <c r="L90" s="5">
        <v>653806362</v>
      </c>
      <c r="M90" s="5">
        <v>398541129</v>
      </c>
      <c r="N90" s="5">
        <v>515170829</v>
      </c>
      <c r="O90" s="5">
        <v>318994750</v>
      </c>
      <c r="P90" s="5">
        <v>1226250</v>
      </c>
    </row>
    <row r="91" spans="3:16" ht="15.5" x14ac:dyDescent="0.35">
      <c r="C91" t="s">
        <v>110</v>
      </c>
      <c r="D91" s="5">
        <v>26234935322</v>
      </c>
      <c r="E91" s="5">
        <v>24580726802</v>
      </c>
      <c r="F91" s="5">
        <v>25659668577</v>
      </c>
      <c r="G91" s="5">
        <v>26233197796</v>
      </c>
      <c r="I91" s="5">
        <v>25659668577</v>
      </c>
      <c r="J91" s="5">
        <v>28067588674</v>
      </c>
      <c r="K91" s="5">
        <v>27316459016</v>
      </c>
      <c r="L91" s="5">
        <v>25786194617</v>
      </c>
      <c r="M91" s="5">
        <v>18781889309</v>
      </c>
      <c r="N91" s="5">
        <v>33723004474</v>
      </c>
      <c r="O91" s="5">
        <v>31003205015</v>
      </c>
      <c r="P91" s="5">
        <v>28050379521</v>
      </c>
    </row>
    <row r="92" spans="3:16" ht="15.5" x14ac:dyDescent="0.35">
      <c r="C92" t="s">
        <v>111</v>
      </c>
      <c r="D92" s="5">
        <v>231766085702</v>
      </c>
      <c r="E92" s="5">
        <v>221421429399</v>
      </c>
      <c r="F92" s="5">
        <v>229416199960</v>
      </c>
      <c r="G92" s="5">
        <v>227930177512</v>
      </c>
      <c r="I92" s="5">
        <v>229416199960</v>
      </c>
      <c r="J92" s="5">
        <v>228056969009</v>
      </c>
      <c r="K92" s="5">
        <v>256615551685</v>
      </c>
      <c r="L92" s="5">
        <v>245227189877</v>
      </c>
      <c r="M92" s="5">
        <v>93339993271</v>
      </c>
      <c r="N92" s="5">
        <v>82397900924</v>
      </c>
      <c r="O92" s="5">
        <v>70144827428</v>
      </c>
      <c r="P92" s="5">
        <v>62800260044</v>
      </c>
    </row>
    <row r="93" spans="3:16" ht="15.5" x14ac:dyDescent="0.35">
      <c r="C93" t="s">
        <v>112</v>
      </c>
    </row>
    <row r="94" spans="3:16" ht="15.5" x14ac:dyDescent="0.35">
      <c r="C94" t="s">
        <v>113</v>
      </c>
    </row>
    <row r="95" spans="3:16" ht="15.5" x14ac:dyDescent="0.35">
      <c r="C95" t="s">
        <v>114</v>
      </c>
      <c r="D95" s="5">
        <v>59325673835</v>
      </c>
      <c r="E95" s="5">
        <v>49643477618</v>
      </c>
      <c r="F95" s="5">
        <v>54357795901</v>
      </c>
      <c r="G95" s="5">
        <v>53100932429</v>
      </c>
      <c r="I95" s="5">
        <v>54357795901</v>
      </c>
      <c r="J95" s="5">
        <v>40936367215</v>
      </c>
      <c r="K95" s="5">
        <v>54165973832</v>
      </c>
      <c r="L95" s="5">
        <v>47019635741</v>
      </c>
      <c r="M95" s="5">
        <v>45461521552</v>
      </c>
      <c r="N95" s="5">
        <v>59982999694</v>
      </c>
      <c r="O95" s="5">
        <v>51304038855</v>
      </c>
      <c r="P95" s="5">
        <v>52528614989</v>
      </c>
    </row>
    <row r="96" spans="3:16" ht="15.5" x14ac:dyDescent="0.35">
      <c r="C96" t="s">
        <v>119</v>
      </c>
      <c r="D96" s="5">
        <v>12772989592</v>
      </c>
      <c r="E96" s="5">
        <v>14309399912</v>
      </c>
      <c r="F96" s="5">
        <v>17745929776</v>
      </c>
      <c r="G96" s="5">
        <v>19749212468</v>
      </c>
      <c r="I96" s="5">
        <v>17745929776</v>
      </c>
      <c r="J96" s="5">
        <v>18821318868</v>
      </c>
      <c r="K96" s="5">
        <v>18706740464</v>
      </c>
      <c r="L96" s="5">
        <v>12609058976</v>
      </c>
      <c r="M96" s="5">
        <v>11949072905</v>
      </c>
      <c r="N96" s="5">
        <v>11180481951</v>
      </c>
      <c r="O96" s="5">
        <v>6545130248</v>
      </c>
    </row>
    <row r="97" spans="3:16" ht="15.5" x14ac:dyDescent="0.35">
      <c r="C97" t="s">
        <v>115</v>
      </c>
    </row>
    <row r="98" spans="3:16" ht="15.5" x14ac:dyDescent="0.35">
      <c r="C98" t="s">
        <v>253</v>
      </c>
      <c r="D98" s="5">
        <v>37118853167</v>
      </c>
      <c r="E98" s="5">
        <v>30489662335</v>
      </c>
      <c r="F98" s="5">
        <v>33060156323</v>
      </c>
      <c r="G98" s="5">
        <v>26899116911</v>
      </c>
      <c r="I98" s="5">
        <v>33060156323</v>
      </c>
      <c r="J98" s="5">
        <v>17938272775</v>
      </c>
      <c r="K98" s="5">
        <v>30421406453</v>
      </c>
      <c r="L98" s="5">
        <v>27960530530</v>
      </c>
      <c r="M98" s="5">
        <v>27510354590</v>
      </c>
      <c r="N98" s="5">
        <v>47469308438</v>
      </c>
      <c r="O98" s="5">
        <v>43889533787</v>
      </c>
      <c r="P98" s="5">
        <v>49085012599</v>
      </c>
    </row>
    <row r="99" spans="3:16" ht="15.5" x14ac:dyDescent="0.35">
      <c r="C99" t="s">
        <v>118</v>
      </c>
    </row>
    <row r="100" spans="3:16" ht="15.5" x14ac:dyDescent="0.35">
      <c r="C100" t="s">
        <v>254</v>
      </c>
      <c r="L100" s="5">
        <v>658957509</v>
      </c>
      <c r="N100" s="5">
        <v>9415828464</v>
      </c>
      <c r="O100" s="5">
        <v>7300000000</v>
      </c>
      <c r="P100" s="5">
        <v>1500000000</v>
      </c>
    </row>
    <row r="101" spans="3:16" ht="15.5" x14ac:dyDescent="0.35">
      <c r="C101" t="s">
        <v>117</v>
      </c>
      <c r="D101" s="5">
        <v>3522745551</v>
      </c>
      <c r="E101" s="5">
        <v>1646126447</v>
      </c>
      <c r="F101" s="5">
        <v>64253122</v>
      </c>
      <c r="G101" s="5">
        <v>656169000</v>
      </c>
      <c r="I101" s="5">
        <v>64253122</v>
      </c>
      <c r="J101" s="5">
        <v>274874377</v>
      </c>
      <c r="K101" s="5">
        <v>343795118</v>
      </c>
      <c r="L101" s="5">
        <v>526711487</v>
      </c>
      <c r="M101" s="5">
        <v>88104115</v>
      </c>
      <c r="N101" s="5">
        <v>882707795</v>
      </c>
      <c r="O101" s="5">
        <v>662393361</v>
      </c>
      <c r="P101" s="5">
        <v>99890262</v>
      </c>
    </row>
    <row r="102" spans="3:16" ht="15.5" x14ac:dyDescent="0.35">
      <c r="C102" t="s">
        <v>116</v>
      </c>
      <c r="D102" s="5">
        <v>2162934401</v>
      </c>
      <c r="E102" s="5">
        <v>1399146246</v>
      </c>
      <c r="F102" s="5">
        <v>847474542</v>
      </c>
      <c r="G102" s="5">
        <v>1516182868</v>
      </c>
      <c r="I102" s="5">
        <v>847474542</v>
      </c>
      <c r="J102" s="5">
        <v>1194871803</v>
      </c>
      <c r="K102" s="5">
        <v>471274250</v>
      </c>
      <c r="L102" s="5">
        <v>598963715</v>
      </c>
      <c r="M102" s="5">
        <v>1047609295</v>
      </c>
      <c r="P102" s="5">
        <v>3343712128</v>
      </c>
    </row>
    <row r="103" spans="3:16" ht="15.5" x14ac:dyDescent="0.35">
      <c r="C103" t="s">
        <v>120</v>
      </c>
    </row>
    <row r="104" spans="3:16" ht="15.5" x14ac:dyDescent="0.35">
      <c r="C104" t="s">
        <v>313</v>
      </c>
      <c r="F104" s="5">
        <v>17990892</v>
      </c>
      <c r="G104" s="5">
        <v>44505483</v>
      </c>
      <c r="I104" s="5">
        <v>17990892</v>
      </c>
      <c r="J104" s="5">
        <v>191666667</v>
      </c>
      <c r="K104" s="5">
        <v>547422231</v>
      </c>
      <c r="L104" s="5">
        <v>960662947</v>
      </c>
      <c r="M104" s="5">
        <v>853193061</v>
      </c>
      <c r="N104" s="5">
        <v>1111048049</v>
      </c>
    </row>
    <row r="105" spans="3:16" ht="15.5" x14ac:dyDescent="0.35">
      <c r="C105" t="s">
        <v>256</v>
      </c>
      <c r="D105" s="5">
        <v>277863491</v>
      </c>
      <c r="E105" s="5">
        <v>154824706</v>
      </c>
      <c r="F105" s="5">
        <v>191283897</v>
      </c>
      <c r="G105" s="5">
        <v>118151699</v>
      </c>
      <c r="I105" s="5">
        <v>191283897</v>
      </c>
      <c r="J105" s="5">
        <v>566860953</v>
      </c>
      <c r="K105" s="5">
        <v>1328993472</v>
      </c>
      <c r="L105" s="5">
        <v>1189973701</v>
      </c>
      <c r="N105" s="5">
        <v>79111771</v>
      </c>
      <c r="O105" s="5">
        <v>295674830</v>
      </c>
    </row>
    <row r="106" spans="3:16" ht="15.5" x14ac:dyDescent="0.35">
      <c r="C106" t="s">
        <v>121</v>
      </c>
      <c r="D106" s="5">
        <v>2615341133</v>
      </c>
      <c r="E106" s="5">
        <v>975496876</v>
      </c>
      <c r="F106" s="5">
        <v>1638573128</v>
      </c>
      <c r="G106" s="5">
        <v>2249893750</v>
      </c>
      <c r="I106" s="5">
        <v>1638573128</v>
      </c>
      <c r="J106" s="5">
        <v>2240440122</v>
      </c>
      <c r="K106" s="5">
        <v>2782983440</v>
      </c>
      <c r="L106" s="5">
        <v>2521249242</v>
      </c>
      <c r="M106" s="5">
        <v>336966759</v>
      </c>
      <c r="N106" s="5">
        <v>450501510</v>
      </c>
      <c r="O106" s="5">
        <v>206981459</v>
      </c>
    </row>
    <row r="107" spans="3:16" ht="15.5" x14ac:dyDescent="0.35">
      <c r="C107" t="s">
        <v>122</v>
      </c>
      <c r="D107" s="5">
        <v>4632883597</v>
      </c>
      <c r="E107" s="5">
        <v>3235923829</v>
      </c>
      <c r="F107" s="5">
        <v>3290373912</v>
      </c>
      <c r="G107" s="5">
        <v>2883280732</v>
      </c>
      <c r="I107" s="5">
        <v>3290373912</v>
      </c>
      <c r="J107" s="5">
        <v>3479151170</v>
      </c>
      <c r="K107" s="5">
        <v>4585586778</v>
      </c>
      <c r="L107" s="5">
        <v>4136706300</v>
      </c>
      <c r="M107" s="5">
        <v>1881219061</v>
      </c>
      <c r="N107" s="5">
        <v>12164149284</v>
      </c>
      <c r="O107" s="5">
        <v>8871653830</v>
      </c>
      <c r="P107" s="5">
        <v>1504905000</v>
      </c>
    </row>
    <row r="108" spans="3:16" ht="15.5" x14ac:dyDescent="0.35">
      <c r="C108" t="s">
        <v>123</v>
      </c>
      <c r="D108" s="5">
        <v>4632883597</v>
      </c>
      <c r="E108" s="5">
        <v>3235923829</v>
      </c>
      <c r="F108" s="5">
        <v>3290373912</v>
      </c>
      <c r="G108" s="5">
        <v>2883280732</v>
      </c>
      <c r="I108" s="5">
        <v>3290373912</v>
      </c>
      <c r="J108" s="5">
        <v>3479151170</v>
      </c>
      <c r="K108" s="5">
        <v>4585586778</v>
      </c>
      <c r="L108" s="5">
        <v>4136706300</v>
      </c>
      <c r="M108" s="5">
        <v>1881219061</v>
      </c>
      <c r="N108" s="5">
        <v>12164149284</v>
      </c>
      <c r="O108" s="5">
        <v>8871653830</v>
      </c>
      <c r="P108" s="5">
        <v>1504905000</v>
      </c>
    </row>
    <row r="109" spans="3:16" ht="15.5" x14ac:dyDescent="0.35">
      <c r="C109" t="s">
        <v>124</v>
      </c>
    </row>
    <row r="110" spans="3:16" ht="15.5" x14ac:dyDescent="0.35">
      <c r="C110" t="s">
        <v>125</v>
      </c>
      <c r="D110" s="5">
        <v>277863491</v>
      </c>
      <c r="E110" s="5">
        <v>154824706</v>
      </c>
      <c r="F110" s="5">
        <v>209274789</v>
      </c>
      <c r="G110" s="5">
        <v>162657182</v>
      </c>
      <c r="I110" s="5">
        <v>209274789</v>
      </c>
      <c r="J110" s="5">
        <v>758527620</v>
      </c>
      <c r="K110" s="5">
        <v>1876415703</v>
      </c>
      <c r="L110" s="5">
        <v>2150636648</v>
      </c>
      <c r="M110" s="5">
        <v>853193061</v>
      </c>
      <c r="N110" s="5">
        <v>1190159820</v>
      </c>
      <c r="O110" s="5">
        <v>295674830</v>
      </c>
    </row>
    <row r="111" spans="3:16" ht="15.5" x14ac:dyDescent="0.35">
      <c r="C111" t="s">
        <v>126</v>
      </c>
      <c r="D111" s="5">
        <v>63958557432</v>
      </c>
      <c r="E111" s="5">
        <v>52879401447</v>
      </c>
      <c r="F111" s="5">
        <v>57648169813</v>
      </c>
      <c r="G111" s="5">
        <v>55984213161</v>
      </c>
      <c r="I111" s="5">
        <v>57648169813</v>
      </c>
      <c r="J111" s="5">
        <v>44415518385</v>
      </c>
      <c r="K111" s="5">
        <v>58751560610</v>
      </c>
      <c r="L111" s="5">
        <v>51156342041</v>
      </c>
      <c r="M111" s="5">
        <v>47342740613</v>
      </c>
      <c r="N111" s="5">
        <v>72147148978</v>
      </c>
      <c r="O111" s="5">
        <v>60175692685</v>
      </c>
      <c r="P111" s="5">
        <v>54033519989</v>
      </c>
    </row>
    <row r="112" spans="3:16" ht="15.5" x14ac:dyDescent="0.35">
      <c r="C112" t="s">
        <v>127</v>
      </c>
    </row>
    <row r="113" spans="2:16" ht="15.5" x14ac:dyDescent="0.35">
      <c r="C113" t="s">
        <v>128</v>
      </c>
      <c r="D113" s="5">
        <v>48001829690</v>
      </c>
      <c r="E113" s="5">
        <v>48001829690</v>
      </c>
      <c r="F113" s="5">
        <v>48001829690</v>
      </c>
      <c r="G113" s="5">
        <v>48001829690</v>
      </c>
      <c r="I113" s="5">
        <v>48001829690</v>
      </c>
      <c r="J113" s="5">
        <v>48001429290</v>
      </c>
      <c r="K113" s="5">
        <v>48001333660</v>
      </c>
      <c r="L113" s="5">
        <v>48000476370</v>
      </c>
      <c r="M113" s="5">
        <v>33500000000</v>
      </c>
      <c r="N113" s="5">
        <v>2500000000</v>
      </c>
      <c r="O113" s="5">
        <v>2500000000</v>
      </c>
      <c r="P113" s="5">
        <v>2500000000</v>
      </c>
    </row>
    <row r="114" spans="2:16" ht="15.5" x14ac:dyDescent="0.35">
      <c r="C114" t="s">
        <v>129</v>
      </c>
      <c r="D114" s="5">
        <v>127097041435</v>
      </c>
      <c r="E114" s="5">
        <v>127097041435</v>
      </c>
      <c r="F114" s="5">
        <v>127097041435</v>
      </c>
      <c r="G114" s="5">
        <v>127097041435</v>
      </c>
      <c r="I114" s="5">
        <v>127097041435</v>
      </c>
      <c r="J114" s="5">
        <v>127092436835</v>
      </c>
      <c r="K114" s="5">
        <v>127091337090</v>
      </c>
      <c r="L114" s="5">
        <v>127081478255</v>
      </c>
    </row>
    <row r="115" spans="2:16" ht="15.5" x14ac:dyDescent="0.35">
      <c r="C115" t="s">
        <v>130</v>
      </c>
      <c r="D115" s="5">
        <v>-6970364427</v>
      </c>
      <c r="E115" s="5">
        <v>-6236478721</v>
      </c>
      <c r="F115" s="5">
        <v>-3020083143</v>
      </c>
      <c r="G115" s="5">
        <v>-2854097254</v>
      </c>
      <c r="I115" s="5">
        <v>-3020083143</v>
      </c>
      <c r="J115" s="5">
        <v>8822203991</v>
      </c>
      <c r="K115" s="5">
        <v>23209413999</v>
      </c>
      <c r="L115" s="5">
        <v>19362434705</v>
      </c>
      <c r="M115" s="5">
        <v>12896878534</v>
      </c>
      <c r="N115" s="5">
        <v>8116961946</v>
      </c>
      <c r="O115" s="5">
        <v>7662027993</v>
      </c>
      <c r="P115" s="5">
        <v>6266740055</v>
      </c>
    </row>
    <row r="116" spans="2:16" ht="15.5" x14ac:dyDescent="0.35">
      <c r="C116" t="s">
        <v>257</v>
      </c>
      <c r="D116" s="5">
        <v>1500000000</v>
      </c>
      <c r="E116" s="5">
        <v>1500000000</v>
      </c>
      <c r="F116" s="5">
        <v>1500000000</v>
      </c>
      <c r="G116" s="5">
        <v>1500000000</v>
      </c>
      <c r="I116" s="5">
        <v>1500000000</v>
      </c>
      <c r="J116" s="5">
        <v>1500000000</v>
      </c>
      <c r="K116" s="5">
        <v>1000000000</v>
      </c>
      <c r="L116" s="5">
        <v>500000000</v>
      </c>
      <c r="M116" s="5">
        <v>500000000</v>
      </c>
      <c r="N116" s="5">
        <v>500000000</v>
      </c>
      <c r="O116" s="5">
        <v>500000000</v>
      </c>
    </row>
    <row r="117" spans="2:16" ht="15.5" x14ac:dyDescent="0.35">
      <c r="C117" t="s">
        <v>258</v>
      </c>
      <c r="D117" s="5">
        <v>-8470364427</v>
      </c>
      <c r="E117" s="5">
        <v>-7736478721</v>
      </c>
      <c r="F117" s="5">
        <v>-4520083143</v>
      </c>
      <c r="G117" s="5">
        <v>-4354097254</v>
      </c>
      <c r="I117" s="5">
        <v>-4520083143</v>
      </c>
      <c r="J117" s="5">
        <v>7322203991</v>
      </c>
      <c r="K117" s="5">
        <v>22209413999</v>
      </c>
      <c r="L117" s="5">
        <v>18862434705</v>
      </c>
      <c r="M117" s="5">
        <v>12396878534</v>
      </c>
      <c r="N117" s="5">
        <v>7616961946</v>
      </c>
      <c r="O117" s="5">
        <v>7162027993</v>
      </c>
      <c r="P117" s="5">
        <v>6266740055</v>
      </c>
    </row>
    <row r="118" spans="2:16" ht="15.5" x14ac:dyDescent="0.35">
      <c r="C118" t="s">
        <v>259</v>
      </c>
      <c r="D118" s="5">
        <v>-6970364427</v>
      </c>
      <c r="E118" s="5">
        <v>-6236478721</v>
      </c>
      <c r="F118" s="5">
        <v>-3020083143</v>
      </c>
      <c r="G118" s="5">
        <v>-2854097254</v>
      </c>
      <c r="I118" s="5">
        <v>-3020083143</v>
      </c>
      <c r="J118" s="5">
        <v>8822203991</v>
      </c>
      <c r="K118" s="5">
        <v>23209413999</v>
      </c>
      <c r="L118" s="5">
        <v>19362434705</v>
      </c>
      <c r="M118" s="5">
        <v>12896878534</v>
      </c>
      <c r="N118" s="5">
        <v>8116961946</v>
      </c>
      <c r="O118" s="5">
        <v>7662027993</v>
      </c>
      <c r="P118" s="5">
        <v>6266740055</v>
      </c>
    </row>
    <row r="119" spans="2:16" ht="15.5" x14ac:dyDescent="0.35">
      <c r="C119" t="s">
        <v>131</v>
      </c>
      <c r="D119" s="5">
        <v>-1800453</v>
      </c>
      <c r="E119" s="5">
        <v>-1186477</v>
      </c>
      <c r="F119" s="5">
        <v>8420140</v>
      </c>
      <c r="G119" s="5">
        <v>-6015418</v>
      </c>
      <c r="I119" s="5">
        <v>8420140</v>
      </c>
      <c r="J119" s="5">
        <v>18174610</v>
      </c>
      <c r="K119" s="5">
        <v>61259801</v>
      </c>
      <c r="L119" s="5">
        <v>73005863</v>
      </c>
      <c r="M119" s="5">
        <v>6431204</v>
      </c>
    </row>
    <row r="120" spans="2:16" ht="15.5" x14ac:dyDescent="0.35">
      <c r="C120" t="s">
        <v>10</v>
      </c>
      <c r="D120" s="5">
        <v>167807528270</v>
      </c>
      <c r="E120" s="5">
        <v>168542027952</v>
      </c>
      <c r="F120" s="5">
        <v>171768030147</v>
      </c>
      <c r="G120" s="5">
        <v>171945964351</v>
      </c>
      <c r="I120" s="5">
        <v>171768030147</v>
      </c>
      <c r="J120" s="5">
        <v>183641450624</v>
      </c>
      <c r="K120" s="5">
        <v>197863991075</v>
      </c>
      <c r="L120" s="5">
        <v>194070847836</v>
      </c>
      <c r="M120" s="5">
        <v>45997252658</v>
      </c>
      <c r="N120" s="5">
        <v>10250751946</v>
      </c>
      <c r="O120" s="5">
        <v>9969134743</v>
      </c>
      <c r="P120" s="5">
        <v>8766740055</v>
      </c>
    </row>
    <row r="121" spans="2:16" ht="15.5" x14ac:dyDescent="0.35">
      <c r="C121" t="s">
        <v>132</v>
      </c>
      <c r="D121" s="5">
        <v>231766085702</v>
      </c>
      <c r="E121" s="5">
        <v>221421429399</v>
      </c>
      <c r="F121" s="5">
        <v>229416199960</v>
      </c>
      <c r="G121" s="5">
        <v>227930177512</v>
      </c>
      <c r="I121" s="5">
        <v>229416199960</v>
      </c>
      <c r="J121" s="5">
        <v>228056969009</v>
      </c>
      <c r="K121" s="5">
        <v>256615551685</v>
      </c>
      <c r="L121" s="5">
        <v>245227189877</v>
      </c>
      <c r="M121" s="5">
        <v>93339993271</v>
      </c>
      <c r="N121" s="5">
        <v>82397900924</v>
      </c>
      <c r="O121" s="5">
        <v>70144827428</v>
      </c>
      <c r="P121" s="5">
        <v>62800260044</v>
      </c>
    </row>
    <row r="122" spans="2:16" ht="15.5" x14ac:dyDescent="0.35">
      <c r="C122" t="s">
        <v>133</v>
      </c>
      <c r="D122" s="5">
        <v>4800182969</v>
      </c>
      <c r="E122" s="5">
        <v>4800182969</v>
      </c>
      <c r="F122" s="5">
        <v>4800182969</v>
      </c>
      <c r="G122" s="5">
        <v>4800182969</v>
      </c>
      <c r="I122" s="5">
        <v>4800182969</v>
      </c>
      <c r="J122" s="5">
        <v>4800142929</v>
      </c>
      <c r="K122" s="5">
        <v>4800133446</v>
      </c>
      <c r="L122" s="5">
        <v>4800047637</v>
      </c>
      <c r="M122" s="5">
        <v>3350000000</v>
      </c>
      <c r="N122" s="5">
        <v>2500</v>
      </c>
      <c r="O122" s="5">
        <v>2500</v>
      </c>
      <c r="P122" s="5">
        <v>2500</v>
      </c>
    </row>
    <row r="124" spans="2:16" ht="15.5" x14ac:dyDescent="0.35">
      <c r="B124" t="s">
        <v>134</v>
      </c>
      <c r="C124" t="s">
        <v>135</v>
      </c>
      <c r="D124" s="5">
        <v>1290198897</v>
      </c>
      <c r="E124" s="5">
        <v>4060554959</v>
      </c>
      <c r="F124" s="5">
        <v>3163796012</v>
      </c>
      <c r="G124" s="5">
        <v>1454237962</v>
      </c>
      <c r="I124" s="5">
        <v>4881637801</v>
      </c>
      <c r="J124" s="5">
        <v>7379453716</v>
      </c>
      <c r="K124" s="5">
        <v>903527943</v>
      </c>
      <c r="L124" s="5">
        <v>-138840792666</v>
      </c>
      <c r="M124" s="5">
        <v>-17525361456</v>
      </c>
      <c r="N124" s="5">
        <v>2720796655</v>
      </c>
      <c r="O124" s="5">
        <v>26263315484</v>
      </c>
      <c r="P124" s="5">
        <v>31030998164</v>
      </c>
    </row>
    <row r="125" spans="2:16" ht="15.5" x14ac:dyDescent="0.35">
      <c r="C125" t="s">
        <v>316</v>
      </c>
      <c r="D125" s="5">
        <v>30300574897</v>
      </c>
      <c r="E125" s="5">
        <v>32411528416</v>
      </c>
      <c r="F125" s="5">
        <v>37458582670</v>
      </c>
      <c r="G125" s="5">
        <v>28829925027</v>
      </c>
      <c r="I125" s="5">
        <v>132546007857</v>
      </c>
      <c r="J125" s="5">
        <v>184521747554</v>
      </c>
      <c r="K125" s="5">
        <v>202233968717</v>
      </c>
      <c r="L125" s="5">
        <v>169492344381</v>
      </c>
      <c r="M125" s="5">
        <v>126979676304</v>
      </c>
      <c r="N125" s="5">
        <v>118616007224</v>
      </c>
      <c r="O125" s="5">
        <v>80441775877</v>
      </c>
      <c r="P125" s="5">
        <v>48376274135</v>
      </c>
    </row>
    <row r="126" spans="2:16" ht="15.5" x14ac:dyDescent="0.35">
      <c r="C126" t="s">
        <v>317</v>
      </c>
      <c r="D126" s="5">
        <v>-15120342351</v>
      </c>
      <c r="E126" s="5">
        <v>-18804421082</v>
      </c>
      <c r="F126" s="5">
        <v>-29025751899</v>
      </c>
      <c r="G126" s="5">
        <v>-16271033448</v>
      </c>
      <c r="I126" s="5">
        <v>-93741398946</v>
      </c>
      <c r="J126" s="5">
        <v>-137370575528</v>
      </c>
      <c r="K126" s="5">
        <v>-168159251039</v>
      </c>
      <c r="L126" s="5">
        <v>-303848589456</v>
      </c>
      <c r="M126" s="5">
        <v>-141806749964</v>
      </c>
      <c r="N126" s="5">
        <v>-113616384038</v>
      </c>
      <c r="O126" s="5">
        <v>-52666427209</v>
      </c>
      <c r="P126" s="5">
        <v>-16522262071</v>
      </c>
    </row>
    <row r="127" spans="2:16" ht="15.5" x14ac:dyDescent="0.35">
      <c r="C127" t="s">
        <v>318</v>
      </c>
      <c r="D127" s="5">
        <v>-4833208098</v>
      </c>
      <c r="E127" s="5">
        <v>-5768582077</v>
      </c>
      <c r="F127" s="5">
        <v>-5382808963</v>
      </c>
      <c r="G127" s="5">
        <v>-5903548135</v>
      </c>
      <c r="I127" s="5">
        <v>-24709080536</v>
      </c>
      <c r="J127" s="5">
        <v>-26465519500</v>
      </c>
      <c r="K127" s="5">
        <v>-20736809369</v>
      </c>
    </row>
    <row r="128" spans="2:16" ht="15.5" x14ac:dyDescent="0.35">
      <c r="C128" t="s">
        <v>1030</v>
      </c>
      <c r="D128" s="5">
        <v>-8678409982</v>
      </c>
      <c r="E128" s="5">
        <v>-3424622320</v>
      </c>
      <c r="F128" s="5">
        <v>848314745</v>
      </c>
      <c r="G128" s="5">
        <v>-4744403801</v>
      </c>
      <c r="I128" s="5">
        <v>-6931793760</v>
      </c>
      <c r="J128" s="5">
        <v>-11078124401</v>
      </c>
      <c r="K128" s="5">
        <v>-8654758330</v>
      </c>
    </row>
    <row r="129" spans="3:16" ht="15.5" x14ac:dyDescent="0.35">
      <c r="C129" t="s">
        <v>501</v>
      </c>
      <c r="D129" s="5">
        <v>112270</v>
      </c>
      <c r="E129" s="5">
        <v>407761</v>
      </c>
      <c r="F129" s="5">
        <v>756324</v>
      </c>
      <c r="G129" s="5">
        <v>297589</v>
      </c>
      <c r="I129" s="5">
        <v>1665923</v>
      </c>
      <c r="J129" s="5">
        <v>3101270</v>
      </c>
      <c r="K129" s="5">
        <v>2538786</v>
      </c>
      <c r="L129" s="5">
        <v>9239476</v>
      </c>
      <c r="M129" s="5">
        <v>1716415</v>
      </c>
      <c r="N129" s="5">
        <v>2174425</v>
      </c>
      <c r="O129" s="5">
        <v>6596597</v>
      </c>
      <c r="P129" s="5">
        <v>2482607</v>
      </c>
    </row>
    <row r="130" spans="3:16" ht="15.5" x14ac:dyDescent="0.35">
      <c r="C130" t="s">
        <v>363</v>
      </c>
      <c r="D130" s="5">
        <v>-21485050</v>
      </c>
      <c r="E130" s="5">
        <v>-528062</v>
      </c>
      <c r="F130" s="5">
        <v>-146748929</v>
      </c>
      <c r="G130" s="5">
        <v>-116256250</v>
      </c>
      <c r="I130" s="5">
        <v>-316631829</v>
      </c>
      <c r="J130" s="5">
        <v>-580926849</v>
      </c>
      <c r="K130" s="5">
        <v>-2097342806</v>
      </c>
      <c r="L130" s="5">
        <v>-2920891234</v>
      </c>
      <c r="M130" s="5">
        <v>-1231071986</v>
      </c>
      <c r="N130" s="5">
        <v>-1283375803</v>
      </c>
      <c r="O130" s="5">
        <v>-1121539694</v>
      </c>
      <c r="P130" s="5">
        <v>-808986999</v>
      </c>
    </row>
    <row r="131" spans="3:16" ht="15.5" x14ac:dyDescent="0.35">
      <c r="C131" t="s">
        <v>1031</v>
      </c>
      <c r="G131" s="5">
        <v>166194733</v>
      </c>
      <c r="I131" s="5">
        <v>166194733</v>
      </c>
      <c r="J131" s="5">
        <v>412764949</v>
      </c>
    </row>
    <row r="132" spans="3:16" ht="15.5" x14ac:dyDescent="0.35">
      <c r="C132" t="s">
        <v>502</v>
      </c>
      <c r="D132" s="5">
        <v>-357042789</v>
      </c>
      <c r="E132" s="5">
        <v>-353227677</v>
      </c>
      <c r="F132" s="5">
        <v>-588547936</v>
      </c>
      <c r="G132" s="5">
        <v>-506937753</v>
      </c>
      <c r="I132" s="5">
        <v>-2133325641</v>
      </c>
      <c r="J132" s="5">
        <v>-2063013779</v>
      </c>
      <c r="K132" s="5">
        <v>-1684818016</v>
      </c>
      <c r="L132" s="5">
        <v>-1572895833</v>
      </c>
      <c r="M132" s="5">
        <v>-1468932225</v>
      </c>
      <c r="N132" s="5">
        <v>-997625153</v>
      </c>
      <c r="O132" s="5">
        <v>-397090087</v>
      </c>
      <c r="P132" s="5">
        <v>-16509508</v>
      </c>
    </row>
    <row r="133" spans="3:16" ht="15.5" x14ac:dyDescent="0.35">
      <c r="C133" t="s">
        <v>144</v>
      </c>
      <c r="D133" s="5">
        <v>-1179535185</v>
      </c>
      <c r="E133" s="5">
        <v>-4300407742</v>
      </c>
      <c r="F133" s="5">
        <v>1206069708</v>
      </c>
      <c r="G133" s="5">
        <v>-1210074707</v>
      </c>
      <c r="I133" s="5">
        <v>-1149053522</v>
      </c>
      <c r="J133" s="5">
        <v>-6349084327</v>
      </c>
      <c r="K133" s="5">
        <v>-158417639</v>
      </c>
      <c r="L133" s="5">
        <v>139605658852</v>
      </c>
      <c r="M133" s="5">
        <v>-2725501512</v>
      </c>
      <c r="N133" s="5">
        <v>3253833505</v>
      </c>
      <c r="O133" s="5">
        <v>502656289</v>
      </c>
    </row>
    <row r="134" spans="3:16" ht="15.5" x14ac:dyDescent="0.35">
      <c r="C134" t="s">
        <v>145</v>
      </c>
      <c r="D134" s="5">
        <v>-19103279</v>
      </c>
      <c r="E134" s="5">
        <v>-120811409</v>
      </c>
      <c r="F134" s="5">
        <v>-498560157</v>
      </c>
      <c r="G134" s="5">
        <v>-777690</v>
      </c>
      <c r="I134" s="5">
        <v>-887375301</v>
      </c>
      <c r="J134" s="5">
        <v>-1438626771</v>
      </c>
      <c r="K134" s="5">
        <v>-1734784927</v>
      </c>
      <c r="L134" s="5">
        <v>-1352821852</v>
      </c>
      <c r="M134" s="5">
        <v>18919487483</v>
      </c>
      <c r="N134" s="5">
        <v>-10937520632</v>
      </c>
      <c r="O134" s="5">
        <v>-35542870000</v>
      </c>
      <c r="P134" s="5">
        <v>-28023993059</v>
      </c>
    </row>
    <row r="135" spans="3:16" ht="15.5" x14ac:dyDescent="0.35">
      <c r="C135" t="s">
        <v>146</v>
      </c>
      <c r="D135" s="5">
        <v>-144464942</v>
      </c>
      <c r="E135" s="5">
        <v>-26257765</v>
      </c>
      <c r="F135" s="5">
        <v>-263742589</v>
      </c>
      <c r="G135" s="5">
        <v>-57534447</v>
      </c>
      <c r="I135" s="5">
        <v>-401397826</v>
      </c>
      <c r="J135" s="5">
        <v>-712388033</v>
      </c>
      <c r="K135" s="5">
        <v>-1640567219</v>
      </c>
      <c r="L135" s="5">
        <v>-1387178143</v>
      </c>
      <c r="M135" s="5">
        <v>-1572950750</v>
      </c>
      <c r="N135" s="5">
        <v>-28487595</v>
      </c>
      <c r="O135" s="5">
        <v>-15870000</v>
      </c>
      <c r="P135" s="5">
        <v>-39509000</v>
      </c>
    </row>
    <row r="136" spans="3:16" ht="15.5" x14ac:dyDescent="0.35">
      <c r="C136" t="s">
        <v>151</v>
      </c>
      <c r="F136" s="5">
        <v>-442083333</v>
      </c>
      <c r="I136" s="5">
        <v>-749999997</v>
      </c>
      <c r="J136" s="5">
        <v>-815833333</v>
      </c>
      <c r="K136" s="5">
        <v>-82217708</v>
      </c>
    </row>
    <row r="137" spans="3:16" ht="15.5" x14ac:dyDescent="0.35">
      <c r="C137" t="s">
        <v>150</v>
      </c>
      <c r="D137" s="5">
        <v>32418019</v>
      </c>
      <c r="F137" s="5">
        <v>215765765</v>
      </c>
      <c r="G137" s="5">
        <v>56756757</v>
      </c>
      <c r="I137" s="5">
        <v>272522522</v>
      </c>
      <c r="J137" s="5">
        <v>94594595</v>
      </c>
      <c r="L137" s="5">
        <v>393959894</v>
      </c>
    </row>
    <row r="138" spans="3:16" ht="15.5" x14ac:dyDescent="0.35">
      <c r="C138" t="s">
        <v>685</v>
      </c>
      <c r="D138" s="5">
        <v>92943644</v>
      </c>
      <c r="E138" s="5">
        <v>-94553644</v>
      </c>
    </row>
    <row r="139" spans="3:16" ht="15.5" x14ac:dyDescent="0.35">
      <c r="C139" t="s">
        <v>147</v>
      </c>
      <c r="F139" s="5">
        <v>-8500000</v>
      </c>
      <c r="I139" s="5">
        <v>-8500000</v>
      </c>
      <c r="J139" s="5">
        <v>-5000000</v>
      </c>
      <c r="K139" s="5">
        <v>-12000000</v>
      </c>
      <c r="L139" s="5">
        <v>-359603603</v>
      </c>
      <c r="P139" s="5">
        <v>-87570000</v>
      </c>
    </row>
    <row r="140" spans="3:16" ht="15.5" x14ac:dyDescent="0.35">
      <c r="C140" t="s">
        <v>571</v>
      </c>
      <c r="M140" s="5">
        <v>24568451976</v>
      </c>
    </row>
    <row r="141" spans="3:16" ht="15.5" x14ac:dyDescent="0.35">
      <c r="C141" t="s">
        <v>570</v>
      </c>
      <c r="M141" s="5">
        <v>-4076013743</v>
      </c>
      <c r="N141" s="5">
        <v>-10909033037</v>
      </c>
      <c r="O141" s="5">
        <v>-35527000000</v>
      </c>
      <c r="P141" s="5">
        <v>-27896914059</v>
      </c>
    </row>
    <row r="142" spans="3:16" ht="15.5" x14ac:dyDescent="0.35">
      <c r="C142" t="s">
        <v>153</v>
      </c>
      <c r="D142" s="5">
        <v>-1179535185</v>
      </c>
      <c r="E142" s="5">
        <v>-4300407742</v>
      </c>
      <c r="F142" s="5">
        <v>1206069708</v>
      </c>
      <c r="G142" s="5">
        <v>-1210074707</v>
      </c>
      <c r="I142" s="5">
        <v>-1149053522</v>
      </c>
      <c r="J142" s="5">
        <v>-6349084327</v>
      </c>
      <c r="K142" s="5">
        <v>-158417639</v>
      </c>
      <c r="L142" s="5">
        <v>139605658852</v>
      </c>
      <c r="M142" s="5">
        <v>-2725501512</v>
      </c>
      <c r="N142" s="5">
        <v>3253833505</v>
      </c>
      <c r="O142" s="5">
        <v>502656289</v>
      </c>
    </row>
    <row r="143" spans="3:16" ht="15.5" x14ac:dyDescent="0.35">
      <c r="C143" t="s">
        <v>371</v>
      </c>
      <c r="D143" s="5">
        <v>-1500000000</v>
      </c>
      <c r="E143" s="5">
        <v>-3549850150</v>
      </c>
      <c r="F143" s="5">
        <v>-2336758310</v>
      </c>
      <c r="G143" s="5">
        <v>-3177798022</v>
      </c>
      <c r="I143" s="5">
        <v>-11883624561</v>
      </c>
      <c r="J143" s="5">
        <v>-10920545258</v>
      </c>
      <c r="K143" s="5">
        <v>-810000000</v>
      </c>
    </row>
    <row r="144" spans="3:16" ht="15.5" x14ac:dyDescent="0.35">
      <c r="C144" t="s">
        <v>370</v>
      </c>
      <c r="F144" s="5">
        <v>13463233307</v>
      </c>
      <c r="G144" s="5">
        <v>-6390054609</v>
      </c>
      <c r="I144" s="5">
        <v>13463233307</v>
      </c>
      <c r="J144" s="5">
        <v>11038407112</v>
      </c>
      <c r="K144" s="5">
        <v>5662379550</v>
      </c>
    </row>
    <row r="145" spans="3:16" ht="15.5" x14ac:dyDescent="0.35">
      <c r="C145" t="s">
        <v>274</v>
      </c>
      <c r="D145" s="5">
        <v>-210959889</v>
      </c>
      <c r="E145" s="5">
        <v>-244630792</v>
      </c>
      <c r="F145" s="5">
        <v>-345275615</v>
      </c>
      <c r="G145" s="5">
        <v>-334609894</v>
      </c>
      <c r="I145" s="5">
        <v>-1670911771</v>
      </c>
      <c r="J145" s="5">
        <v>-413240718</v>
      </c>
      <c r="K145" s="5">
        <v>-384196780</v>
      </c>
      <c r="L145" s="5">
        <v>-266188321</v>
      </c>
      <c r="M145" s="5">
        <v>-233938451</v>
      </c>
      <c r="N145" s="5">
        <v>-55013500</v>
      </c>
    </row>
    <row r="146" spans="3:16" ht="15.5" x14ac:dyDescent="0.35">
      <c r="C146" t="s">
        <v>336</v>
      </c>
      <c r="F146" s="5">
        <v>-8035755259</v>
      </c>
      <c r="G146" s="5">
        <v>9499755259</v>
      </c>
      <c r="I146" s="5">
        <v>1464000000</v>
      </c>
      <c r="L146" s="5">
        <v>500000000</v>
      </c>
      <c r="N146" s="5">
        <v>1400000000</v>
      </c>
    </row>
    <row r="147" spans="3:16" ht="15.5" x14ac:dyDescent="0.35">
      <c r="C147" t="s">
        <v>1032</v>
      </c>
      <c r="D147" s="5">
        <v>1112000000</v>
      </c>
      <c r="F147" s="5">
        <v>-1464000000</v>
      </c>
    </row>
    <row r="148" spans="3:16" ht="15.5" x14ac:dyDescent="0.35">
      <c r="C148" t="s">
        <v>337</v>
      </c>
      <c r="L148" s="5">
        <v>45798000000</v>
      </c>
      <c r="M148" s="5">
        <v>621000000</v>
      </c>
      <c r="N148" s="5">
        <v>4777318128</v>
      </c>
      <c r="O148" s="5">
        <v>3288500000</v>
      </c>
    </row>
    <row r="149" spans="3:16" ht="15.5" x14ac:dyDescent="0.35">
      <c r="C149" t="s">
        <v>573</v>
      </c>
      <c r="J149" s="5">
        <v>-690362000</v>
      </c>
      <c r="L149" s="5">
        <v>-47928828462</v>
      </c>
      <c r="M149" s="5">
        <v>-2906000002</v>
      </c>
      <c r="N149" s="5">
        <v>-2661489664</v>
      </c>
      <c r="O149" s="5">
        <v>-3288500000</v>
      </c>
    </row>
    <row r="150" spans="3:16" ht="15.5" x14ac:dyDescent="0.35">
      <c r="C150" t="s">
        <v>278</v>
      </c>
      <c r="D150" s="5">
        <v>-199959128</v>
      </c>
      <c r="E150" s="5">
        <v>-172593467</v>
      </c>
      <c r="F150" s="5">
        <v>-154541081</v>
      </c>
      <c r="G150" s="5">
        <v>-199034108</v>
      </c>
      <c r="I150" s="5">
        <v>-943422164</v>
      </c>
      <c r="J150" s="5">
        <v>-1465429691</v>
      </c>
      <c r="K150" s="5">
        <v>-914544498</v>
      </c>
      <c r="L150" s="5">
        <v>-617579898</v>
      </c>
      <c r="M150" s="5">
        <v>-216563059</v>
      </c>
      <c r="N150" s="5">
        <v>-206981459</v>
      </c>
      <c r="O150" s="5">
        <v>-123729869</v>
      </c>
    </row>
    <row r="151" spans="3:16" ht="15.5" x14ac:dyDescent="0.35">
      <c r="C151" t="s">
        <v>512</v>
      </c>
      <c r="D151" s="5">
        <v>-380616168</v>
      </c>
      <c r="E151" s="5">
        <v>-333333333</v>
      </c>
      <c r="F151" s="5">
        <v>79166666</v>
      </c>
      <c r="G151" s="5">
        <v>-608333333</v>
      </c>
      <c r="I151" s="5">
        <v>-1583333333</v>
      </c>
      <c r="J151" s="5">
        <v>-2929027563</v>
      </c>
      <c r="K151" s="5">
        <v>-2426754170</v>
      </c>
      <c r="L151" s="5">
        <v>-2679199092</v>
      </c>
    </row>
    <row r="152" spans="3:16" ht="15.5" x14ac:dyDescent="0.35">
      <c r="C152" t="s">
        <v>1033</v>
      </c>
      <c r="O152" s="5">
        <v>626386158</v>
      </c>
    </row>
    <row r="153" spans="3:16" ht="15.5" x14ac:dyDescent="0.35">
      <c r="C153" t="s">
        <v>341</v>
      </c>
      <c r="L153" s="5">
        <v>145000000000</v>
      </c>
    </row>
    <row r="154" spans="3:16" ht="15.5" x14ac:dyDescent="0.35">
      <c r="C154" t="s">
        <v>279</v>
      </c>
      <c r="L154" s="5">
        <v>-296500000</v>
      </c>
    </row>
    <row r="155" spans="3:16" ht="15.5" x14ac:dyDescent="0.35">
      <c r="C155" t="s">
        <v>347</v>
      </c>
      <c r="J155" s="5">
        <v>-970081584</v>
      </c>
      <c r="K155" s="5">
        <v>-1296017866</v>
      </c>
    </row>
    <row r="156" spans="3:16" ht="15.5" x14ac:dyDescent="0.35">
      <c r="C156" t="s">
        <v>343</v>
      </c>
      <c r="I156" s="5">
        <v>5005000</v>
      </c>
      <c r="J156" s="5">
        <v>1195375</v>
      </c>
      <c r="K156" s="5">
        <v>10716125</v>
      </c>
      <c r="L156" s="5">
        <v>5954625</v>
      </c>
    </row>
    <row r="157" spans="3:16" ht="15.5" x14ac:dyDescent="0.35">
      <c r="C157" t="s">
        <v>1034</v>
      </c>
      <c r="L157" s="5">
        <v>90000000</v>
      </c>
      <c r="M157" s="5">
        <v>10000000</v>
      </c>
    </row>
    <row r="158" spans="3:16" ht="15.5" x14ac:dyDescent="0.35">
      <c r="C158" t="s">
        <v>163</v>
      </c>
      <c r="D158" s="5">
        <v>91560433</v>
      </c>
      <c r="E158" s="5">
        <v>-360664192</v>
      </c>
      <c r="F158" s="5">
        <v>3871305563</v>
      </c>
      <c r="G158" s="5">
        <v>243385565</v>
      </c>
      <c r="I158" s="5">
        <v>2845208978</v>
      </c>
      <c r="J158" s="5">
        <v>-408257382</v>
      </c>
      <c r="K158" s="5">
        <v>-989674623</v>
      </c>
      <c r="L158" s="5">
        <v>-587955666</v>
      </c>
      <c r="M158" s="5">
        <v>-1331375485</v>
      </c>
      <c r="N158" s="5">
        <v>-4962890472</v>
      </c>
      <c r="O158" s="5">
        <v>-8776898227</v>
      </c>
      <c r="P158" s="5">
        <v>3007005105</v>
      </c>
    </row>
    <row r="159" spans="3:16" ht="15.5" x14ac:dyDescent="0.35">
      <c r="C159" t="s">
        <v>164</v>
      </c>
      <c r="E159" s="5">
        <v>-10848665323</v>
      </c>
      <c r="I159" s="5">
        <v>-13693874301</v>
      </c>
      <c r="J159" s="5">
        <v>-13285616919</v>
      </c>
      <c r="K159" s="5">
        <v>-12295942296</v>
      </c>
      <c r="L159" s="5">
        <v>-11707986630</v>
      </c>
      <c r="M159" s="5">
        <v>-10376611145</v>
      </c>
      <c r="N159" s="5">
        <v>-5413720673</v>
      </c>
      <c r="O159" s="5">
        <v>3363177554</v>
      </c>
      <c r="P159" s="5">
        <v>356172449</v>
      </c>
    </row>
    <row r="160" spans="3:16" ht="15.5" x14ac:dyDescent="0.35">
      <c r="C160" t="s">
        <v>166</v>
      </c>
      <c r="D160" s="5">
        <v>91560433</v>
      </c>
      <c r="E160" s="5">
        <v>-11209329515</v>
      </c>
      <c r="F160" s="5">
        <v>3871305563</v>
      </c>
      <c r="G160" s="5">
        <v>243385565</v>
      </c>
      <c r="I160" s="5">
        <v>-10848665323</v>
      </c>
      <c r="J160" s="5">
        <v>-13693874301</v>
      </c>
      <c r="K160" s="5">
        <v>-13285616919</v>
      </c>
      <c r="L160" s="5">
        <v>-12295942296</v>
      </c>
      <c r="M160" s="5">
        <v>-11707986630</v>
      </c>
      <c r="N160" s="5">
        <v>-10376611145</v>
      </c>
      <c r="O160" s="5">
        <v>-5413720673</v>
      </c>
      <c r="P160" s="5">
        <v>3363177554</v>
      </c>
    </row>
    <row r="162" spans="2:16" ht="15.5" x14ac:dyDescent="0.35">
      <c r="B162" t="s">
        <v>167</v>
      </c>
      <c r="C162" t="s">
        <v>12</v>
      </c>
      <c r="D162" s="5">
        <v>4800000000</v>
      </c>
      <c r="E162" s="5">
        <v>4800000000</v>
      </c>
      <c r="F162" s="5">
        <v>4800000000</v>
      </c>
      <c r="G162" s="5">
        <v>4800000000</v>
      </c>
      <c r="I162" s="5">
        <v>4800000000</v>
      </c>
      <c r="J162" s="5">
        <v>4800000000</v>
      </c>
      <c r="K162" s="5">
        <v>4800000000</v>
      </c>
      <c r="L162" s="5">
        <v>4800000000</v>
      </c>
      <c r="M162" s="5">
        <v>3350000000</v>
      </c>
      <c r="N162" s="5">
        <v>0</v>
      </c>
      <c r="O162" s="5">
        <v>0</v>
      </c>
      <c r="P162" s="5">
        <v>0</v>
      </c>
    </row>
    <row r="163" spans="2:16" ht="15.5" x14ac:dyDescent="0.35">
      <c r="C163" t="s">
        <v>168</v>
      </c>
      <c r="D163" s="6">
        <v>-0.15</v>
      </c>
      <c r="E163" s="6">
        <v>-0.67</v>
      </c>
      <c r="F163" s="6">
        <v>-0.03</v>
      </c>
      <c r="G163" s="6">
        <v>-0.12</v>
      </c>
    </row>
    <row r="164" spans="2:16" ht="15.5" x14ac:dyDescent="0.35">
      <c r="C164" t="s">
        <v>169</v>
      </c>
      <c r="D164" s="6">
        <v>-166.67</v>
      </c>
      <c r="E164" s="6">
        <v>-52.24</v>
      </c>
      <c r="F164" s="5">
        <v>-1200</v>
      </c>
      <c r="G164" s="5">
        <v>-400</v>
      </c>
    </row>
    <row r="165" spans="2:16" ht="15.5" x14ac:dyDescent="0.35">
      <c r="C165" t="s">
        <v>63</v>
      </c>
      <c r="D165" s="6">
        <v>3.77</v>
      </c>
      <c r="E165" s="6">
        <v>5.81</v>
      </c>
      <c r="F165" s="6">
        <v>4.54</v>
      </c>
      <c r="G165" s="6">
        <v>6.19</v>
      </c>
    </row>
    <row r="166" spans="2:16" ht="15.5" x14ac:dyDescent="0.35">
      <c r="C166" t="s">
        <v>170</v>
      </c>
      <c r="D166" s="5">
        <v>760000000</v>
      </c>
      <c r="E166" s="5">
        <v>-1640000000</v>
      </c>
      <c r="F166" s="5">
        <v>1630000000</v>
      </c>
      <c r="G166" s="5">
        <v>1170000000</v>
      </c>
    </row>
    <row r="167" spans="2:16" ht="15.5" x14ac:dyDescent="0.35">
      <c r="C167" t="s">
        <v>171</v>
      </c>
      <c r="D167" s="6">
        <v>-3.2000000000000002E-3</v>
      </c>
      <c r="E167" s="6">
        <v>-1.4499999999999999E-2</v>
      </c>
      <c r="F167" s="6">
        <v>-7.000000000000001E-4</v>
      </c>
      <c r="G167" s="6">
        <v>-2.3999999999999998E-3</v>
      </c>
    </row>
    <row r="168" spans="2:16" ht="15.5" x14ac:dyDescent="0.35">
      <c r="C168" t="s">
        <v>172</v>
      </c>
      <c r="D168" s="6">
        <v>-4.4000000000000003E-3</v>
      </c>
      <c r="E168" s="6">
        <v>-1.9099999999999999E-2</v>
      </c>
      <c r="F168" s="6">
        <v>-1E-3</v>
      </c>
      <c r="G168" s="6">
        <v>-3.2000000000000002E-3</v>
      </c>
    </row>
    <row r="169" spans="2:16" ht="15.5" x14ac:dyDescent="0.35">
      <c r="C169" t="s">
        <v>173</v>
      </c>
      <c r="D169" s="6">
        <v>-2.2000000000000001E-3</v>
      </c>
      <c r="E169" s="6">
        <v>-1.6500000000000001E-2</v>
      </c>
      <c r="F169" s="6">
        <v>2.2000000000000001E-3</v>
      </c>
      <c r="G169" s="6">
        <v>-2.0000000000000001E-4</v>
      </c>
    </row>
    <row r="170" spans="2:16" ht="15.5" x14ac:dyDescent="0.35">
      <c r="C170" t="s">
        <v>174</v>
      </c>
      <c r="D170" s="6">
        <v>-1.03</v>
      </c>
      <c r="E170" s="6">
        <v>-7.84</v>
      </c>
      <c r="F170" s="6">
        <v>0.63</v>
      </c>
      <c r="G170" s="6">
        <v>-0.05</v>
      </c>
    </row>
    <row r="171" spans="2:16" ht="15.5" x14ac:dyDescent="0.35">
      <c r="C171" t="s">
        <v>175</v>
      </c>
      <c r="D171" s="5">
        <v>168000000000</v>
      </c>
      <c r="E171" s="5">
        <v>169000000000</v>
      </c>
      <c r="F171" s="5">
        <v>172000000000</v>
      </c>
      <c r="G171" s="5">
        <v>172000000000</v>
      </c>
    </row>
    <row r="172" spans="2:16" ht="15.5" x14ac:dyDescent="0.35">
      <c r="C172" t="s">
        <v>176</v>
      </c>
      <c r="D172" s="6">
        <v>0.72</v>
      </c>
      <c r="E172" s="5">
        <v>1</v>
      </c>
      <c r="F172" s="6">
        <v>1.01</v>
      </c>
      <c r="G172" s="6">
        <v>1.34</v>
      </c>
    </row>
    <row r="173" spans="2:16" ht="15.5" x14ac:dyDescent="0.35">
      <c r="C173" t="s">
        <v>177</v>
      </c>
      <c r="D173" s="6">
        <v>34.96</v>
      </c>
      <c r="E173" s="6">
        <v>35.11</v>
      </c>
      <c r="F173" s="6">
        <v>35.78</v>
      </c>
      <c r="G173" s="6">
        <v>35.82</v>
      </c>
    </row>
    <row r="174" spans="2:16" ht="15.5" x14ac:dyDescent="0.35">
      <c r="C174" t="s">
        <v>178</v>
      </c>
      <c r="D174" s="6">
        <v>0.72</v>
      </c>
      <c r="E174" s="5">
        <v>1</v>
      </c>
      <c r="F174" s="6">
        <v>1.01</v>
      </c>
      <c r="G174" s="6">
        <v>1.34</v>
      </c>
    </row>
    <row r="175" spans="2:16" ht="15.5" x14ac:dyDescent="0.35">
      <c r="C175" t="s">
        <v>179</v>
      </c>
      <c r="D175" s="6">
        <v>34.96</v>
      </c>
      <c r="E175" s="6">
        <v>35.11</v>
      </c>
      <c r="F175" s="6">
        <v>35.78</v>
      </c>
      <c r="G175" s="6">
        <v>35.82</v>
      </c>
    </row>
    <row r="176" spans="2:16" ht="15.5" x14ac:dyDescent="0.35">
      <c r="C176" t="s">
        <v>180</v>
      </c>
      <c r="D176" s="5">
        <v>14000000000</v>
      </c>
      <c r="E176" s="5">
        <v>15000000000</v>
      </c>
      <c r="F176" s="5">
        <v>19000000000</v>
      </c>
      <c r="G176" s="5">
        <v>21000000000</v>
      </c>
    </row>
    <row r="177" spans="3:16" ht="15.5" x14ac:dyDescent="0.35">
      <c r="C177" t="s">
        <v>181</v>
      </c>
      <c r="D177" s="5">
        <v>0</v>
      </c>
      <c r="E177" s="5">
        <v>0</v>
      </c>
      <c r="F177" s="5">
        <v>0</v>
      </c>
      <c r="G177" s="5">
        <v>0</v>
      </c>
    </row>
    <row r="178" spans="3:16" ht="15.5" x14ac:dyDescent="0.35">
      <c r="C178" t="s">
        <v>182</v>
      </c>
      <c r="D178" s="5">
        <v>168000000000</v>
      </c>
      <c r="E178" s="5">
        <v>169000000000</v>
      </c>
      <c r="F178" s="5">
        <v>172000000000</v>
      </c>
      <c r="G178" s="5">
        <v>172000000000</v>
      </c>
    </row>
    <row r="179" spans="3:16" ht="15.5" x14ac:dyDescent="0.35">
      <c r="C179" t="s">
        <v>24</v>
      </c>
      <c r="D179" s="5">
        <v>14000000000</v>
      </c>
      <c r="E179" s="5">
        <v>15000000000</v>
      </c>
      <c r="F179" s="5">
        <v>19000000000</v>
      </c>
      <c r="G179" s="5">
        <v>21000000000</v>
      </c>
    </row>
    <row r="180" spans="3:16" ht="15.5" x14ac:dyDescent="0.35">
      <c r="C180" t="s">
        <v>21</v>
      </c>
      <c r="D180" s="5">
        <v>14000000000</v>
      </c>
      <c r="E180" s="5">
        <v>15000000000</v>
      </c>
      <c r="F180" s="5">
        <v>19000000000</v>
      </c>
      <c r="G180" s="5">
        <v>21000000000</v>
      </c>
    </row>
    <row r="181" spans="3:16" ht="15.5" x14ac:dyDescent="0.35">
      <c r="C181" t="s">
        <v>183</v>
      </c>
      <c r="D181" s="5">
        <v>146000000000</v>
      </c>
      <c r="E181" s="5">
        <v>147000000000</v>
      </c>
      <c r="F181" s="5">
        <v>149000000000</v>
      </c>
      <c r="G181" s="5">
        <v>149000000000</v>
      </c>
    </row>
    <row r="182" spans="3:16" ht="15.5" x14ac:dyDescent="0.35">
      <c r="C182" t="s">
        <v>184</v>
      </c>
      <c r="D182" s="5">
        <v>1000000000</v>
      </c>
      <c r="E182" s="5">
        <v>4000000000</v>
      </c>
      <c r="F182" s="5">
        <v>3000000000</v>
      </c>
      <c r="G182" s="5">
        <v>1000000000</v>
      </c>
    </row>
    <row r="183" spans="3:16" ht="15.5" x14ac:dyDescent="0.35">
      <c r="C183" t="s">
        <v>185</v>
      </c>
      <c r="D183" s="5">
        <v>0</v>
      </c>
      <c r="E183" s="5">
        <v>0</v>
      </c>
      <c r="F183" s="5">
        <v>0</v>
      </c>
      <c r="G183" s="5">
        <v>0</v>
      </c>
    </row>
    <row r="184" spans="3:16" ht="15.5" x14ac:dyDescent="0.35">
      <c r="C184" t="s">
        <v>13</v>
      </c>
      <c r="D184" s="5">
        <v>1000000000</v>
      </c>
      <c r="E184" s="5">
        <v>4000000000</v>
      </c>
      <c r="F184" s="5">
        <v>3000000000</v>
      </c>
      <c r="G184" s="5">
        <v>1000000000</v>
      </c>
    </row>
    <row r="185" spans="3:16" ht="15.5" x14ac:dyDescent="0.35">
      <c r="C185" t="s">
        <v>16</v>
      </c>
      <c r="D185" s="6">
        <v>0.24</v>
      </c>
      <c r="E185" s="6">
        <v>0.84</v>
      </c>
      <c r="F185" s="6">
        <v>0.6</v>
      </c>
      <c r="G185" s="6">
        <v>0.28999999999999998</v>
      </c>
    </row>
    <row r="186" spans="3:16" ht="15.5" x14ac:dyDescent="0.35">
      <c r="C186" t="s">
        <v>48</v>
      </c>
      <c r="I186" s="6">
        <v>-2.4700000000000002</v>
      </c>
      <c r="J186" s="6">
        <v>-2.8</v>
      </c>
      <c r="K186" s="6">
        <v>1.07</v>
      </c>
      <c r="L186" s="6">
        <v>1.35</v>
      </c>
      <c r="M186" s="6">
        <v>1.43</v>
      </c>
      <c r="N186" s="6">
        <v>181973.58</v>
      </c>
      <c r="O186" s="6">
        <v>558115.18000000005</v>
      </c>
      <c r="P186" s="6">
        <v>1127417.19</v>
      </c>
    </row>
    <row r="187" spans="3:16" ht="15.5" x14ac:dyDescent="0.35">
      <c r="C187" t="s">
        <v>62</v>
      </c>
      <c r="I187" s="6">
        <v>-14.57</v>
      </c>
      <c r="J187" s="6">
        <v>-5.36</v>
      </c>
      <c r="K187" s="6">
        <v>46.73</v>
      </c>
      <c r="L187" s="6">
        <v>37.04</v>
      </c>
      <c r="M187" s="5">
        <v>0</v>
      </c>
      <c r="N187" s="5">
        <v>0</v>
      </c>
      <c r="O187" s="5">
        <v>0</v>
      </c>
      <c r="P187" s="5">
        <v>0</v>
      </c>
    </row>
    <row r="188" spans="3:16" ht="15.5" x14ac:dyDescent="0.35">
      <c r="C188" t="s">
        <v>65</v>
      </c>
      <c r="I188" s="6">
        <v>1.27</v>
      </c>
      <c r="J188" s="6">
        <v>0.47</v>
      </c>
      <c r="K188" s="6">
        <v>1.24</v>
      </c>
      <c r="L188" s="6">
        <v>1.33</v>
      </c>
      <c r="M188" s="5">
        <v>0</v>
      </c>
      <c r="N188" s="5">
        <v>0</v>
      </c>
      <c r="O188" s="5">
        <v>0</v>
      </c>
      <c r="P188" s="5">
        <v>0</v>
      </c>
    </row>
    <row r="189" spans="3:16" ht="15.5" x14ac:dyDescent="0.35">
      <c r="C189" t="s">
        <v>186</v>
      </c>
      <c r="I189" s="5">
        <v>-4770000000</v>
      </c>
      <c r="J189" s="5">
        <v>-7320000000</v>
      </c>
      <c r="K189" s="5">
        <v>12350000000</v>
      </c>
      <c r="L189" s="5">
        <v>12920000000</v>
      </c>
      <c r="M189" s="6">
        <v>8119999999.999999</v>
      </c>
      <c r="N189" s="5">
        <v>2780000000</v>
      </c>
      <c r="O189" s="5">
        <v>2410000000</v>
      </c>
      <c r="P189" s="5">
        <v>3670000000</v>
      </c>
    </row>
    <row r="190" spans="3:16" ht="15.5" x14ac:dyDescent="0.35">
      <c r="C190" t="s">
        <v>187</v>
      </c>
      <c r="I190" s="6">
        <v>-5.16E-2</v>
      </c>
      <c r="J190" s="6">
        <v>-5.8799999999999998E-2</v>
      </c>
      <c r="K190" s="6">
        <v>0.02</v>
      </c>
      <c r="L190" s="6">
        <v>2.64E-2</v>
      </c>
      <c r="M190" s="6">
        <v>5.1200000000000002E-2</v>
      </c>
      <c r="N190" s="6">
        <v>5.5000000000000005E-3</v>
      </c>
      <c r="O190" s="6">
        <v>1.9900000000000001E-2</v>
      </c>
      <c r="P190" s="6">
        <v>4.4900000000000002E-2</v>
      </c>
    </row>
    <row r="191" spans="3:16" ht="15.5" x14ac:dyDescent="0.35">
      <c r="C191" t="s">
        <v>188</v>
      </c>
      <c r="I191" s="6">
        <v>-6.8900000000000003E-2</v>
      </c>
      <c r="J191" s="6">
        <v>-7.3099999999999998E-2</v>
      </c>
      <c r="K191" s="6">
        <v>2.6000000000000002E-2</v>
      </c>
      <c r="L191" s="6">
        <v>3.3300000000000003E-2</v>
      </c>
      <c r="M191" s="6">
        <v>0.10390000000000001</v>
      </c>
      <c r="N191" s="6">
        <v>4.4400000000000002E-2</v>
      </c>
      <c r="O191" s="6">
        <v>0.14000000000000001</v>
      </c>
      <c r="P191" s="6">
        <v>0.32150000000000001</v>
      </c>
    </row>
    <row r="192" spans="3:16" ht="15.5" x14ac:dyDescent="0.35">
      <c r="C192" t="s">
        <v>189</v>
      </c>
      <c r="I192" s="6">
        <v>-5.3800000000000001E-2</v>
      </c>
      <c r="J192" s="6">
        <v>-6.2899999999999998E-2</v>
      </c>
      <c r="K192" s="6">
        <v>4.1500000000000002E-2</v>
      </c>
      <c r="L192" s="6">
        <v>8.5500000000000007E-2</v>
      </c>
      <c r="M192" s="6">
        <v>0.2024</v>
      </c>
      <c r="N192" s="6">
        <v>7.9500000000000001E-2</v>
      </c>
      <c r="O192" s="6">
        <v>0.1497</v>
      </c>
      <c r="P192" s="6">
        <v>0.70840000000000003</v>
      </c>
    </row>
    <row r="193" spans="2:16" ht="15.5" x14ac:dyDescent="0.35">
      <c r="C193" t="s">
        <v>190</v>
      </c>
      <c r="I193" s="6">
        <v>-4.4400000000000004</v>
      </c>
      <c r="J193" s="6">
        <v>-5.81</v>
      </c>
      <c r="K193" s="6">
        <v>4.78</v>
      </c>
      <c r="L193" s="6">
        <v>6.5</v>
      </c>
      <c r="M193" s="6">
        <v>4.84</v>
      </c>
      <c r="N193" s="6">
        <v>1.64</v>
      </c>
      <c r="O193" s="6">
        <v>5.49</v>
      </c>
      <c r="P193" s="6">
        <v>220.38</v>
      </c>
    </row>
    <row r="194" spans="2:16" ht="15.5" x14ac:dyDescent="0.35">
      <c r="C194" t="s">
        <v>59</v>
      </c>
      <c r="I194" s="6">
        <v>1.01</v>
      </c>
      <c r="J194" s="6">
        <v>0.39</v>
      </c>
      <c r="K194" s="6">
        <v>1.21</v>
      </c>
      <c r="L194" s="6">
        <v>1.24</v>
      </c>
      <c r="M194" s="5">
        <v>0</v>
      </c>
      <c r="N194" s="5">
        <v>0</v>
      </c>
      <c r="O194" s="5">
        <v>0</v>
      </c>
      <c r="P194" s="5">
        <v>0</v>
      </c>
    </row>
    <row r="195" spans="2:16" ht="15.5" x14ac:dyDescent="0.35">
      <c r="C195" t="s">
        <v>56</v>
      </c>
      <c r="I195" s="6">
        <v>35.78</v>
      </c>
      <c r="J195" s="6">
        <v>38.25</v>
      </c>
      <c r="K195" s="6">
        <v>41.21</v>
      </c>
      <c r="L195" s="6">
        <v>40.42</v>
      </c>
      <c r="M195" s="6">
        <v>13.73</v>
      </c>
      <c r="N195" s="6">
        <v>4100300.78</v>
      </c>
      <c r="O195" s="6">
        <v>3987653.9</v>
      </c>
      <c r="P195" s="6">
        <v>3506696.02</v>
      </c>
    </row>
    <row r="196" spans="2:16" ht="15.5" x14ac:dyDescent="0.35">
      <c r="C196" t="s">
        <v>191</v>
      </c>
      <c r="I196" s="6">
        <v>1.01</v>
      </c>
      <c r="J196" s="6">
        <v>0.39</v>
      </c>
      <c r="K196" s="6">
        <v>1.21</v>
      </c>
      <c r="L196" s="6">
        <v>1.24</v>
      </c>
      <c r="M196" s="5">
        <v>0</v>
      </c>
      <c r="N196" s="5">
        <v>0</v>
      </c>
      <c r="O196" s="5">
        <v>0</v>
      </c>
      <c r="P196" s="5">
        <v>0</v>
      </c>
    </row>
    <row r="197" spans="2:16" ht="15.5" x14ac:dyDescent="0.35">
      <c r="C197" t="s">
        <v>192</v>
      </c>
      <c r="I197" s="6">
        <v>35.78</v>
      </c>
      <c r="J197" s="6">
        <v>38.25</v>
      </c>
      <c r="K197" s="6">
        <v>41.21</v>
      </c>
      <c r="L197" s="6">
        <v>40.42</v>
      </c>
      <c r="M197" s="6">
        <v>13.73</v>
      </c>
      <c r="N197" s="6">
        <v>4087028.36</v>
      </c>
      <c r="O197" s="6">
        <v>3965254.48</v>
      </c>
      <c r="P197" s="6">
        <v>3474429.61</v>
      </c>
    </row>
    <row r="198" spans="2:16" ht="15.5" x14ac:dyDescent="0.35">
      <c r="C198" t="s">
        <v>193</v>
      </c>
      <c r="I198" s="5">
        <v>19000000000</v>
      </c>
      <c r="J198" s="5">
        <v>20000000000</v>
      </c>
      <c r="K198" s="5">
        <v>21000000000</v>
      </c>
      <c r="L198" s="5">
        <v>14000000000</v>
      </c>
      <c r="M198" s="5">
        <v>12000000000</v>
      </c>
      <c r="N198" s="5">
        <v>12000000000</v>
      </c>
      <c r="O198" s="5">
        <v>7000000000</v>
      </c>
    </row>
    <row r="199" spans="2:16" ht="15.5" x14ac:dyDescent="0.35">
      <c r="C199" t="s">
        <v>194</v>
      </c>
      <c r="I199" s="5">
        <v>0</v>
      </c>
      <c r="J199" s="5">
        <v>1000000000</v>
      </c>
      <c r="K199" s="5">
        <v>2000000000</v>
      </c>
      <c r="L199" s="5">
        <v>2000000000</v>
      </c>
      <c r="M199" s="5">
        <v>1000000000</v>
      </c>
      <c r="N199" s="5">
        <v>1000000000</v>
      </c>
      <c r="O199" s="5">
        <v>0</v>
      </c>
    </row>
    <row r="200" spans="2:16" ht="15.5" x14ac:dyDescent="0.35">
      <c r="C200" t="s">
        <v>26</v>
      </c>
      <c r="I200" s="5">
        <v>19000000000</v>
      </c>
      <c r="J200" s="5">
        <v>21000000000</v>
      </c>
      <c r="K200" s="5">
        <v>22000000000</v>
      </c>
      <c r="L200" s="5">
        <v>16000000000</v>
      </c>
      <c r="M200" s="5">
        <v>13000000000</v>
      </c>
      <c r="N200" s="5">
        <v>13000000000</v>
      </c>
      <c r="O200" s="5">
        <v>7000000000</v>
      </c>
    </row>
    <row r="201" spans="2:16" ht="15.5" x14ac:dyDescent="0.35">
      <c r="C201" t="s">
        <v>23</v>
      </c>
      <c r="I201" s="5">
        <v>19000000000</v>
      </c>
      <c r="J201" s="5">
        <v>21000000000</v>
      </c>
      <c r="K201" s="5">
        <v>22000000000</v>
      </c>
      <c r="L201" s="5">
        <v>16000000000</v>
      </c>
      <c r="M201" s="5">
        <v>13000000000</v>
      </c>
      <c r="N201" s="5">
        <v>12000000000</v>
      </c>
      <c r="O201" s="5">
        <v>6000000000</v>
      </c>
      <c r="P201" s="5">
        <v>-3000000000</v>
      </c>
    </row>
    <row r="202" spans="2:16" ht="15.5" x14ac:dyDescent="0.35">
      <c r="C202" t="s">
        <v>195</v>
      </c>
      <c r="I202" s="5">
        <v>149000000000</v>
      </c>
      <c r="J202" s="5">
        <v>159000000000</v>
      </c>
      <c r="K202" s="5">
        <v>175000000000</v>
      </c>
      <c r="L202" s="5">
        <v>172000000000</v>
      </c>
      <c r="M202" s="5">
        <v>29000000000</v>
      </c>
      <c r="N202" s="5">
        <v>-11000000000</v>
      </c>
      <c r="O202" s="5">
        <v>-12000000000</v>
      </c>
      <c r="P202" s="5">
        <v>-18000000000</v>
      </c>
    </row>
    <row r="203" spans="2:16" ht="15.5" x14ac:dyDescent="0.35">
      <c r="C203" t="s">
        <v>196</v>
      </c>
      <c r="I203" s="5">
        <v>5000000000</v>
      </c>
      <c r="J203" s="5">
        <v>7000000000</v>
      </c>
      <c r="K203" s="5">
        <v>1000000000</v>
      </c>
      <c r="L203" s="5">
        <v>-139000000000</v>
      </c>
      <c r="M203" s="5">
        <v>-18000000000</v>
      </c>
      <c r="N203" s="5">
        <v>3000000000</v>
      </c>
      <c r="O203" s="5">
        <v>26000000000</v>
      </c>
      <c r="P203" s="5">
        <v>31000000000</v>
      </c>
    </row>
    <row r="204" spans="2:16" ht="15.5" x14ac:dyDescent="0.35">
      <c r="C204" t="s">
        <v>197</v>
      </c>
      <c r="I204" s="5">
        <v>0</v>
      </c>
      <c r="J204" s="5">
        <v>-1000000000</v>
      </c>
      <c r="K204" s="5">
        <v>-2000000000</v>
      </c>
      <c r="L204" s="5">
        <v>-2000000000</v>
      </c>
      <c r="M204" s="5">
        <v>-2000000000</v>
      </c>
      <c r="N204" s="5">
        <v>0</v>
      </c>
      <c r="O204" s="5">
        <v>0</v>
      </c>
      <c r="P204" s="5">
        <v>0</v>
      </c>
    </row>
    <row r="205" spans="2:16" ht="15.5" x14ac:dyDescent="0.35">
      <c r="C205" t="s">
        <v>15</v>
      </c>
      <c r="I205" s="5">
        <v>4000000000</v>
      </c>
      <c r="J205" s="5">
        <v>7000000000</v>
      </c>
      <c r="K205" s="5">
        <v>-1000000000</v>
      </c>
      <c r="L205" s="5">
        <v>-141000000000</v>
      </c>
      <c r="M205" s="5">
        <v>-19000000000</v>
      </c>
      <c r="N205" s="5">
        <v>3000000000</v>
      </c>
      <c r="O205" s="5">
        <v>26000000000</v>
      </c>
      <c r="P205" s="5">
        <v>31000000000</v>
      </c>
    </row>
    <row r="206" spans="2:16" ht="15.5" x14ac:dyDescent="0.35">
      <c r="C206" t="s">
        <v>17</v>
      </c>
      <c r="I206" s="6">
        <v>0.93</v>
      </c>
      <c r="J206" s="6">
        <v>1.39</v>
      </c>
      <c r="K206" s="6">
        <v>-0.16</v>
      </c>
      <c r="L206" s="6">
        <v>-29.29</v>
      </c>
      <c r="M206" s="6">
        <v>-5.7</v>
      </c>
      <c r="N206" s="6">
        <v>1076923.6200000001</v>
      </c>
      <c r="O206" s="6">
        <v>10498978.189999999</v>
      </c>
      <c r="P206" s="6">
        <v>12361567.67</v>
      </c>
    </row>
    <row r="208" spans="2:16" ht="15.5" x14ac:dyDescent="0.35">
      <c r="B208" t="s">
        <v>198</v>
      </c>
      <c r="C208" t="s">
        <v>199</v>
      </c>
      <c r="D208" s="5">
        <v>-734000000</v>
      </c>
      <c r="E208" s="5">
        <v>-3000000000</v>
      </c>
      <c r="F208" s="5">
        <v>-166000000</v>
      </c>
      <c r="G208" s="5">
        <v>-555000000</v>
      </c>
      <c r="H208" s="5">
        <v>-8000000000</v>
      </c>
      <c r="I208" s="5">
        <v>-12000000000</v>
      </c>
      <c r="J208" s="5">
        <v>-13000000000</v>
      </c>
      <c r="K208" s="5">
        <v>5000000000</v>
      </c>
      <c r="L208" s="5">
        <v>6000000000</v>
      </c>
      <c r="M208" s="5">
        <v>5000000000</v>
      </c>
      <c r="N208" s="5">
        <v>455000000</v>
      </c>
      <c r="O208" s="5">
        <v>1000000000</v>
      </c>
      <c r="P208" s="5">
        <v>3000000000</v>
      </c>
    </row>
    <row r="209" spans="3:16" ht="15.5" x14ac:dyDescent="0.35">
      <c r="C209" t="s">
        <v>381</v>
      </c>
      <c r="K209" s="6">
        <v>0.22</v>
      </c>
      <c r="L209" s="6">
        <v>0.27</v>
      </c>
    </row>
    <row r="210" spans="3:16" ht="15.5" x14ac:dyDescent="0.35">
      <c r="C210" t="s">
        <v>67</v>
      </c>
      <c r="I210" s="6">
        <v>-7.8700000000000006E-2</v>
      </c>
      <c r="K210" s="6">
        <v>0.20530000000000001</v>
      </c>
      <c r="L210" s="6">
        <v>0.20050000000000001</v>
      </c>
    </row>
    <row r="211" spans="3:16" ht="15.5" x14ac:dyDescent="0.35">
      <c r="C211" t="s">
        <v>382</v>
      </c>
      <c r="I211" s="6">
        <v>1.29E-2</v>
      </c>
      <c r="K211" s="6">
        <v>1.29E-2</v>
      </c>
      <c r="L211" s="6">
        <v>5.4000000000000003E-3</v>
      </c>
    </row>
    <row r="212" spans="3:16" ht="15.5" x14ac:dyDescent="0.35">
      <c r="C212" t="s">
        <v>47</v>
      </c>
      <c r="D212" s="6">
        <v>-0.15</v>
      </c>
      <c r="E212" s="6">
        <v>-0.67</v>
      </c>
      <c r="F212" s="6">
        <v>-0.03</v>
      </c>
      <c r="G212" s="6">
        <v>-0.12</v>
      </c>
      <c r="H212" s="6">
        <v>-1.65</v>
      </c>
      <c r="I212" s="6">
        <v>-2.4700000000000002</v>
      </c>
      <c r="J212" s="6">
        <v>-2.8</v>
      </c>
      <c r="K212" s="6">
        <v>1.07</v>
      </c>
      <c r="L212" s="6">
        <v>1.35</v>
      </c>
      <c r="M212" s="5">
        <v>1</v>
      </c>
      <c r="N212" s="6">
        <v>0.09</v>
      </c>
      <c r="O212" s="6">
        <v>0.28999999999999998</v>
      </c>
      <c r="P212" s="6">
        <v>0.59</v>
      </c>
    </row>
    <row r="213" spans="3:16" ht="15.5" x14ac:dyDescent="0.35">
      <c r="C213" t="s">
        <v>69</v>
      </c>
      <c r="K213" s="6">
        <v>0.22</v>
      </c>
      <c r="L213" s="6">
        <v>0.27</v>
      </c>
    </row>
    <row r="214" spans="3:16" ht="15.5" x14ac:dyDescent="0.35">
      <c r="C214" t="s">
        <v>383</v>
      </c>
      <c r="I214" s="6">
        <v>-7.8700000000000006E-2</v>
      </c>
      <c r="K214" s="6">
        <v>0.20530000000000001</v>
      </c>
      <c r="L214" s="6">
        <v>0.20050000000000001</v>
      </c>
    </row>
    <row r="215" spans="3:16" ht="15.5" x14ac:dyDescent="0.35">
      <c r="C215" t="s">
        <v>384</v>
      </c>
      <c r="I215" s="6">
        <v>1.29E-2</v>
      </c>
      <c r="K215" s="6">
        <v>1.29E-2</v>
      </c>
      <c r="L215" s="6">
        <v>5.4000000000000003E-3</v>
      </c>
    </row>
    <row r="216" spans="3:16" ht="15.5" x14ac:dyDescent="0.35">
      <c r="C216" t="s">
        <v>200</v>
      </c>
      <c r="D216" s="5">
        <v>32000000000</v>
      </c>
      <c r="E216" s="5">
        <v>29000000000</v>
      </c>
      <c r="F216" s="5">
        <v>38000000000</v>
      </c>
      <c r="G216" s="5">
        <v>37000000000</v>
      </c>
      <c r="H216" s="5">
        <v>121000000000</v>
      </c>
      <c r="I216" s="5">
        <v>136000000000</v>
      </c>
      <c r="J216" s="5">
        <v>153000000000</v>
      </c>
      <c r="K216" s="5">
        <v>193000000000</v>
      </c>
      <c r="L216" s="5">
        <v>181000000000</v>
      </c>
      <c r="M216" s="5">
        <v>120000000000</v>
      </c>
      <c r="N216" s="5">
        <v>116000000000</v>
      </c>
      <c r="O216" s="5">
        <v>85000000000</v>
      </c>
      <c r="P216" s="5">
        <v>66000000000</v>
      </c>
    </row>
    <row r="217" spans="3:16" ht="15.5" x14ac:dyDescent="0.35">
      <c r="C217" t="s">
        <v>385</v>
      </c>
      <c r="K217" s="6">
        <v>0.22</v>
      </c>
      <c r="L217" s="6">
        <v>0.27</v>
      </c>
    </row>
    <row r="218" spans="3:16" ht="15.5" x14ac:dyDescent="0.35">
      <c r="C218" t="s">
        <v>386</v>
      </c>
      <c r="I218" s="6">
        <v>-7.8700000000000006E-2</v>
      </c>
      <c r="K218" s="6">
        <v>0.20530000000000001</v>
      </c>
      <c r="L218" s="6">
        <v>0.20050000000000001</v>
      </c>
    </row>
    <row r="219" spans="3:16" ht="15.5" x14ac:dyDescent="0.35">
      <c r="C219" t="s">
        <v>387</v>
      </c>
      <c r="I219" s="6">
        <v>1.29E-2</v>
      </c>
      <c r="K219" s="6">
        <v>1.29E-2</v>
      </c>
      <c r="L219" s="6">
        <v>5.4000000000000003E-3</v>
      </c>
    </row>
    <row r="220" spans="3:16" ht="15.5" x14ac:dyDescent="0.35">
      <c r="C220" t="s">
        <v>201</v>
      </c>
      <c r="I220" s="6">
        <v>-17.010000000000002</v>
      </c>
    </row>
    <row r="221" spans="3:16" ht="15.5" x14ac:dyDescent="0.35">
      <c r="C221" t="s">
        <v>281</v>
      </c>
      <c r="I221" s="6">
        <v>-28.77</v>
      </c>
    </row>
    <row r="222" spans="3:16" ht="15.5" x14ac:dyDescent="0.35">
      <c r="C222" t="s">
        <v>202</v>
      </c>
      <c r="I222" s="6">
        <v>6.95</v>
      </c>
    </row>
    <row r="223" spans="3:16" ht="15.5" x14ac:dyDescent="0.35">
      <c r="C223" t="s">
        <v>282</v>
      </c>
      <c r="I223" s="6">
        <v>-3.4799999999999998E-2</v>
      </c>
    </row>
    <row r="224" spans="3:16" ht="15.5" x14ac:dyDescent="0.35">
      <c r="C224" t="s">
        <v>283</v>
      </c>
      <c r="I224" s="6">
        <v>0.99</v>
      </c>
    </row>
    <row r="225" spans="3:9" ht="15.5" x14ac:dyDescent="0.35">
      <c r="C225" t="s">
        <v>203</v>
      </c>
      <c r="I225" s="6">
        <v>0.8</v>
      </c>
    </row>
    <row r="226" spans="3:9" ht="15.5" x14ac:dyDescent="0.35">
      <c r="C226" t="s">
        <v>284</v>
      </c>
      <c r="I226" s="6">
        <v>13.48</v>
      </c>
    </row>
    <row r="227" spans="3:9" ht="15.5" x14ac:dyDescent="0.35">
      <c r="C227" t="s">
        <v>285</v>
      </c>
      <c r="I227" s="6">
        <v>14.2</v>
      </c>
    </row>
    <row r="228" spans="3:9" ht="15.5" x14ac:dyDescent="0.35">
      <c r="C228" t="s">
        <v>286</v>
      </c>
      <c r="I228" s="6">
        <v>-51.66</v>
      </c>
    </row>
    <row r="229" spans="3:9" ht="15.5" x14ac:dyDescent="0.35">
      <c r="C229" t="s">
        <v>287</v>
      </c>
      <c r="I229" s="6">
        <v>77.7</v>
      </c>
    </row>
    <row r="230" spans="3:9" ht="15.5" x14ac:dyDescent="0.35">
      <c r="C230" t="s">
        <v>288</v>
      </c>
      <c r="I230" s="6">
        <v>-2.44</v>
      </c>
    </row>
    <row r="231" spans="3:9" ht="15.5" x14ac:dyDescent="0.35">
      <c r="C231" t="s">
        <v>289</v>
      </c>
      <c r="I231" s="6">
        <v>-1.29</v>
      </c>
    </row>
    <row r="232" spans="3:9" ht="15.5" x14ac:dyDescent="0.35">
      <c r="C232" t="s">
        <v>290</v>
      </c>
      <c r="I232" s="6">
        <v>-0.97</v>
      </c>
    </row>
    <row r="233" spans="3:9" ht="15.5" x14ac:dyDescent="0.35">
      <c r="C233" t="s">
        <v>204</v>
      </c>
      <c r="I233" s="6">
        <v>-1.65</v>
      </c>
    </row>
    <row r="234" spans="3:9" ht="15.5" x14ac:dyDescent="0.35">
      <c r="C234" t="s">
        <v>291</v>
      </c>
      <c r="I234" s="6">
        <v>28.33</v>
      </c>
    </row>
    <row r="235" spans="3:9" ht="15.5" x14ac:dyDescent="0.35">
      <c r="C235" t="s">
        <v>205</v>
      </c>
      <c r="D235" s="6">
        <v>0.03</v>
      </c>
    </row>
    <row r="236" spans="3:9" ht="15.5" x14ac:dyDescent="0.35">
      <c r="C236" t="s">
        <v>206</v>
      </c>
      <c r="I236" s="6">
        <v>34.96</v>
      </c>
    </row>
    <row r="237" spans="3:9" ht="15.5" x14ac:dyDescent="0.35">
      <c r="C237" t="s">
        <v>292</v>
      </c>
      <c r="I237" s="6">
        <v>1.97</v>
      </c>
    </row>
    <row r="238" spans="3:9" ht="15.5" x14ac:dyDescent="0.35">
      <c r="C238" t="s">
        <v>207</v>
      </c>
      <c r="D238" s="6">
        <v>3.46</v>
      </c>
    </row>
    <row r="239" spans="3:9" ht="15.5" x14ac:dyDescent="0.35">
      <c r="C239" t="s">
        <v>208</v>
      </c>
      <c r="D239" s="6">
        <v>1.4</v>
      </c>
    </row>
    <row r="240" spans="3:9" ht="15.5" x14ac:dyDescent="0.35">
      <c r="C240" t="s">
        <v>293</v>
      </c>
      <c r="D240" s="6">
        <v>0.09</v>
      </c>
    </row>
    <row r="241" spans="3:9" ht="15.5" x14ac:dyDescent="0.35">
      <c r="C241" t="s">
        <v>209</v>
      </c>
      <c r="D241" s="6">
        <v>0.38</v>
      </c>
    </row>
    <row r="242" spans="3:9" ht="15.5" x14ac:dyDescent="0.35">
      <c r="C242" t="s">
        <v>295</v>
      </c>
      <c r="D242" s="6">
        <v>0.06</v>
      </c>
    </row>
    <row r="243" spans="3:9" ht="15.5" x14ac:dyDescent="0.35">
      <c r="C243" t="s">
        <v>210</v>
      </c>
      <c r="D243" s="6">
        <v>1.38</v>
      </c>
    </row>
    <row r="244" spans="3:9" ht="15.5" x14ac:dyDescent="0.35">
      <c r="C244" t="s">
        <v>296</v>
      </c>
      <c r="I244" s="6">
        <v>-1.54</v>
      </c>
    </row>
    <row r="245" spans="3:9" ht="15.5" x14ac:dyDescent="0.35">
      <c r="C245" t="s">
        <v>13</v>
      </c>
      <c r="D245" s="5">
        <v>1000000000</v>
      </c>
    </row>
    <row r="246" spans="3:9" ht="15.5" x14ac:dyDescent="0.35">
      <c r="C246" t="s">
        <v>211</v>
      </c>
      <c r="I246" s="6">
        <v>6.71</v>
      </c>
    </row>
    <row r="247" spans="3:9" ht="15.5" x14ac:dyDescent="0.35">
      <c r="C247" t="s">
        <v>212</v>
      </c>
      <c r="I247" s="6">
        <v>-2.0199999999999999E-2</v>
      </c>
    </row>
    <row r="248" spans="3:9" ht="15.5" x14ac:dyDescent="0.35">
      <c r="C248" t="s">
        <v>213</v>
      </c>
      <c r="I248" s="6">
        <v>-2.7799999999999998E-2</v>
      </c>
    </row>
    <row r="249" spans="3:9" ht="15.5" x14ac:dyDescent="0.35">
      <c r="C249" t="s">
        <v>214</v>
      </c>
      <c r="I249" s="6">
        <v>-1.67E-2</v>
      </c>
    </row>
    <row r="250" spans="3:9" ht="15.5" x14ac:dyDescent="0.35">
      <c r="C250" t="s">
        <v>297</v>
      </c>
      <c r="I250" s="6">
        <v>-1.6E-2</v>
      </c>
    </row>
    <row r="251" spans="3:9" ht="15.5" x14ac:dyDescent="0.35">
      <c r="C251" t="s">
        <v>215</v>
      </c>
      <c r="D251" s="6">
        <v>71.8</v>
      </c>
    </row>
    <row r="252" spans="3:9" ht="15.5" x14ac:dyDescent="0.35">
      <c r="C252" t="s">
        <v>216</v>
      </c>
      <c r="D252" s="6">
        <v>476.1</v>
      </c>
    </row>
    <row r="253" spans="3:9" ht="15.5" x14ac:dyDescent="0.35">
      <c r="C253" t="s">
        <v>217</v>
      </c>
      <c r="D253" s="6">
        <v>129.05000000000001</v>
      </c>
    </row>
    <row r="254" spans="3:9" ht="15.5" x14ac:dyDescent="0.35">
      <c r="C254" t="s">
        <v>218</v>
      </c>
      <c r="D254" s="6">
        <v>418.85</v>
      </c>
    </row>
    <row r="255" spans="3:9" ht="15.5" x14ac:dyDescent="0.35">
      <c r="C255" t="s">
        <v>219</v>
      </c>
      <c r="D255" s="6">
        <v>1.27</v>
      </c>
    </row>
    <row r="256" spans="3:9" ht="15.5" x14ac:dyDescent="0.35">
      <c r="C256" t="s">
        <v>298</v>
      </c>
      <c r="I256" s="6">
        <v>0.6</v>
      </c>
    </row>
    <row r="257" spans="3:9" ht="15.5" x14ac:dyDescent="0.35">
      <c r="C257" t="s">
        <v>299</v>
      </c>
      <c r="I257" s="6">
        <v>0.82</v>
      </c>
    </row>
    <row r="258" spans="3:9" ht="15.5" x14ac:dyDescent="0.35">
      <c r="C258" t="s">
        <v>43</v>
      </c>
      <c r="I258" s="5">
        <v>134000000000</v>
      </c>
    </row>
    <row r="259" spans="3:9" ht="15.5" x14ac:dyDescent="0.35">
      <c r="C259" t="s">
        <v>220</v>
      </c>
      <c r="I259" s="5">
        <v>149000000000</v>
      </c>
    </row>
    <row r="260" spans="3:9" ht="15.5" x14ac:dyDescent="0.35">
      <c r="C260" t="s">
        <v>221</v>
      </c>
      <c r="I260" s="5">
        <v>4800000000</v>
      </c>
    </row>
    <row r="261" spans="3:9" ht="15.5" x14ac:dyDescent="0.35">
      <c r="C261" t="s">
        <v>222</v>
      </c>
      <c r="I261" s="6">
        <v>0.2999</v>
      </c>
    </row>
    <row r="262" spans="3:9" ht="15.5" x14ac:dyDescent="0.35">
      <c r="C262" t="s">
        <v>223</v>
      </c>
      <c r="D262" s="6">
        <v>0.25059999999999999</v>
      </c>
    </row>
    <row r="263" spans="3:9" ht="15.5" x14ac:dyDescent="0.35">
      <c r="C263" t="s">
        <v>224</v>
      </c>
      <c r="D263" s="6">
        <v>-1.1699999999999999E-2</v>
      </c>
    </row>
    <row r="264" spans="3:9" ht="15.5" x14ac:dyDescent="0.35">
      <c r="C264" t="s">
        <v>225</v>
      </c>
      <c r="D264" s="6">
        <v>-2.3099999999999999E-2</v>
      </c>
    </row>
    <row r="265" spans="3:9" ht="15.5" x14ac:dyDescent="0.35">
      <c r="C265" t="s">
        <v>226</v>
      </c>
      <c r="D265" s="6">
        <v>5.5800000000000002E-2</v>
      </c>
    </row>
    <row r="266" spans="3:9" ht="15.5" x14ac:dyDescent="0.35">
      <c r="C266" t="s">
        <v>227</v>
      </c>
      <c r="D266" s="6">
        <v>0.62070000000000003</v>
      </c>
    </row>
    <row r="267" spans="3:9" ht="15.5" x14ac:dyDescent="0.35">
      <c r="C267" t="s">
        <v>228</v>
      </c>
      <c r="D267" s="6">
        <v>0.83200000000000007</v>
      </c>
    </row>
    <row r="268" spans="3:9" ht="15.5" x14ac:dyDescent="0.35">
      <c r="C268" t="s">
        <v>388</v>
      </c>
      <c r="I268" s="6">
        <v>0.22</v>
      </c>
    </row>
    <row r="269" spans="3:9" ht="15.5" x14ac:dyDescent="0.35">
      <c r="C269" t="s">
        <v>392</v>
      </c>
      <c r="I269" t="s">
        <v>1035</v>
      </c>
    </row>
    <row r="270" spans="3:9" ht="15.5" x14ac:dyDescent="0.35">
      <c r="C270" t="s">
        <v>229</v>
      </c>
      <c r="I270" s="5">
        <v>6</v>
      </c>
    </row>
    <row r="271" spans="3:9" ht="15.5" x14ac:dyDescent="0.35">
      <c r="C271" t="s">
        <v>230</v>
      </c>
      <c r="I271" s="6">
        <v>0.33</v>
      </c>
    </row>
    <row r="272" spans="3:9" ht="15.5" x14ac:dyDescent="0.35">
      <c r="C272" t="s">
        <v>231</v>
      </c>
      <c r="I272" s="6">
        <v>0.14000000000000001</v>
      </c>
    </row>
    <row r="273" spans="3:9" ht="15.5" x14ac:dyDescent="0.35">
      <c r="C273" t="s">
        <v>233</v>
      </c>
      <c r="I273" s="6">
        <v>0.5</v>
      </c>
    </row>
    <row r="274" spans="3:9" ht="15.5" x14ac:dyDescent="0.35">
      <c r="C274" t="s">
        <v>234</v>
      </c>
      <c r="I274" s="6">
        <v>0.57999999999999996</v>
      </c>
    </row>
    <row r="275" spans="3:9" ht="15.5" x14ac:dyDescent="0.35">
      <c r="C275" t="s">
        <v>235</v>
      </c>
      <c r="I275" s="6">
        <v>0.64</v>
      </c>
    </row>
    <row r="276" spans="3:9" ht="15.5" x14ac:dyDescent="0.35">
      <c r="C276" t="s">
        <v>236</v>
      </c>
      <c r="I276" s="6">
        <v>0.36</v>
      </c>
    </row>
    <row r="277" spans="3:9" ht="15.5" x14ac:dyDescent="0.35">
      <c r="C277" t="s">
        <v>300</v>
      </c>
      <c r="I277" s="5">
        <v>136000000000</v>
      </c>
    </row>
    <row r="278" spans="3:9" ht="15.5" x14ac:dyDescent="0.35">
      <c r="C278" t="s">
        <v>301</v>
      </c>
      <c r="I278" s="5">
        <v>34000000000</v>
      </c>
    </row>
    <row r="279" spans="3:9" ht="15.5" x14ac:dyDescent="0.35">
      <c r="C279" t="s">
        <v>302</v>
      </c>
      <c r="I279" s="5">
        <v>2000000000</v>
      </c>
    </row>
    <row r="280" spans="3:9" ht="15.5" x14ac:dyDescent="0.35">
      <c r="C280" t="s">
        <v>303</v>
      </c>
      <c r="I280" s="5">
        <v>-5000000000</v>
      </c>
    </row>
    <row r="281" spans="3:9" ht="15.5" x14ac:dyDescent="0.35">
      <c r="C281" t="s">
        <v>237</v>
      </c>
      <c r="D281" s="5">
        <v>0</v>
      </c>
    </row>
    <row r="282" spans="3:9" ht="15.5" x14ac:dyDescent="0.35">
      <c r="C282" t="s">
        <v>238</v>
      </c>
      <c r="D282" s="5">
        <v>232000000000</v>
      </c>
    </row>
    <row r="283" spans="3:9" ht="15.5" x14ac:dyDescent="0.35">
      <c r="C283" t="s">
        <v>239</v>
      </c>
      <c r="D283" s="5">
        <v>64000000000</v>
      </c>
    </row>
    <row r="284" spans="3:9" ht="15.5" x14ac:dyDescent="0.35">
      <c r="C284" t="s">
        <v>183</v>
      </c>
      <c r="D284" s="5">
        <v>146000000000</v>
      </c>
    </row>
    <row r="285" spans="3:9" ht="15.5" x14ac:dyDescent="0.35">
      <c r="C285" t="s">
        <v>182</v>
      </c>
      <c r="I285" s="5">
        <v>168000000000</v>
      </c>
    </row>
    <row r="286" spans="3:9" ht="15.5" x14ac:dyDescent="0.35">
      <c r="C286" t="s">
        <v>181</v>
      </c>
      <c r="D286" s="5">
        <v>0</v>
      </c>
    </row>
    <row r="287" spans="3:9" ht="15.5" x14ac:dyDescent="0.35">
      <c r="C287" t="s">
        <v>180</v>
      </c>
      <c r="D287" s="5">
        <v>14000000000</v>
      </c>
    </row>
    <row r="288" spans="3:9" ht="15.5" x14ac:dyDescent="0.35">
      <c r="C288" t="s">
        <v>24</v>
      </c>
      <c r="D288" s="5">
        <v>14000000000</v>
      </c>
    </row>
    <row r="289" spans="3:9" ht="15.5" x14ac:dyDescent="0.35">
      <c r="C289" t="s">
        <v>21</v>
      </c>
      <c r="D289" s="5">
        <v>14000000000</v>
      </c>
    </row>
    <row r="290" spans="3:9" ht="15.5" x14ac:dyDescent="0.35">
      <c r="C290" t="s">
        <v>240</v>
      </c>
      <c r="I290" s="5">
        <v>168000000000</v>
      </c>
    </row>
    <row r="291" spans="3:9" ht="15.5" x14ac:dyDescent="0.35">
      <c r="C291" t="s">
        <v>304</v>
      </c>
      <c r="I291" s="5">
        <v>10000000000</v>
      </c>
    </row>
    <row r="292" spans="3:9" ht="15.5" x14ac:dyDescent="0.35">
      <c r="C292" t="s">
        <v>305</v>
      </c>
      <c r="I292" s="5">
        <v>-1000000000</v>
      </c>
    </row>
    <row r="293" spans="3:9" ht="15.5" x14ac:dyDescent="0.35">
      <c r="C293" t="s">
        <v>306</v>
      </c>
      <c r="I293" s="5">
        <v>-5000000000</v>
      </c>
    </row>
    <row r="294" spans="3:9" ht="15.5" x14ac:dyDescent="0.35">
      <c r="C294" t="s">
        <v>307</v>
      </c>
      <c r="I294" s="5">
        <v>-1000000000</v>
      </c>
    </row>
    <row r="295" spans="3:9" ht="15.5" x14ac:dyDescent="0.35">
      <c r="C295" t="s">
        <v>308</v>
      </c>
      <c r="I295" s="5">
        <v>9000000000</v>
      </c>
    </row>
  </sheetData>
  <pageMargins left="0.7" right="0.7" top="0.75" bottom="0.75" header="0.3" footer="0.3"/>
  <ignoredErrors>
    <ignoredError sqref="A1:P296" numberStoredAsText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P30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1036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1037</v>
      </c>
      <c r="D2" s="2" vm="208">
        <f ca="1">IFERROR(_xlfn.STOCKHISTORY("XIDX:" &amp; $C$1, D3, , 0, 0, 1), "Libur")</f>
        <v>354</v>
      </c>
      <c r="E2" s="2" vm="209">
        <f ca="1">IFERROR(_xlfn.STOCKHISTORY("XIDX:" &amp; $C$1, E3, , 0, 0, 1), "Libur")</f>
        <v>304</v>
      </c>
      <c r="H2" s="2" vm="209">
        <f ca="1">IFERROR(INDEX(D2:G2,COUNT(D2:G2)),"")</f>
        <v>304</v>
      </c>
      <c r="I2" s="2" vm="210">
        <f t="shared" ref="I2:P2" ca="1" si="0">IFERROR(_xlfn.STOCKHISTORY("XIDX:" &amp; $C$1, I1, , 0, 0, 1), "Libur")</f>
        <v>600</v>
      </c>
      <c r="J2" s="2" vm="211">
        <f t="shared" ca="1" si="0"/>
        <v>840</v>
      </c>
      <c r="K2" s="2" vm="212">
        <f t="shared" ca="1" si="0"/>
        <v>1295</v>
      </c>
      <c r="L2" s="2" vm="213">
        <f t="shared" ca="1" si="0"/>
        <v>1825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</row>
    <row r="3" spans="1:1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6" ht="15.5" x14ac:dyDescent="0.35">
      <c r="B4" t="s">
        <v>5</v>
      </c>
      <c r="C4" t="s">
        <v>6</v>
      </c>
      <c r="D4" s="2">
        <f>IFERROR(INDEX(D51:D500,MATCH($C$4,$C$51:$C$500,0)),"")</f>
        <v>274690475914</v>
      </c>
      <c r="E4" s="2">
        <f>IFERROR(INDEX(E51:E500,MATCH($C$4,$C$51:$C$500,0)),"")</f>
        <v>341550454877</v>
      </c>
      <c r="H4" s="2">
        <f>IFERROR(SUM(D4:G4)*(4/MAX(1,COUNT(D4:G4))),"")</f>
        <v>1232481861582</v>
      </c>
      <c r="I4" s="2">
        <f t="shared" ref="I4:P4" si="1">IFERROR(INDEX(I51:I500,MATCH($C$4,$C$51:$C$500,0)),"")</f>
        <v>1443278540527</v>
      </c>
      <c r="J4" s="2">
        <f t="shared" si="1"/>
        <v>1540577530520</v>
      </c>
      <c r="K4" s="2">
        <f t="shared" si="1"/>
        <v>1425953229663</v>
      </c>
      <c r="L4" s="2">
        <f t="shared" si="1"/>
        <v>1265243615372</v>
      </c>
      <c r="M4" s="2">
        <f t="shared" si="1"/>
        <v>789362442133</v>
      </c>
      <c r="N4" s="2">
        <f t="shared" si="1"/>
        <v>560182656148</v>
      </c>
      <c r="O4" s="2">
        <f t="shared" si="1"/>
        <v>1087378319057</v>
      </c>
      <c r="P4" s="2">
        <f t="shared" si="1"/>
        <v>744907254255</v>
      </c>
    </row>
    <row r="5" spans="1:16" ht="15.5" x14ac:dyDescent="0.35">
      <c r="B5" t="s">
        <v>7</v>
      </c>
      <c r="C5" t="s">
        <v>8</v>
      </c>
      <c r="D5" s="2">
        <f>IFERROR(INDEX(D51:D500,MATCH($C$5,$C$51:$C$500,0)),"")</f>
        <v>-46375888983</v>
      </c>
      <c r="E5" s="2">
        <f>IFERROR(INDEX(E51:E500,MATCH($C$5,$C$51:$C$500,0)),"")</f>
        <v>-18098439663</v>
      </c>
      <c r="H5" s="2">
        <f>IFERROR(SUM(D5:G5)*(4/MAX(1,COUNT(D5:G5))),"")</f>
        <v>-128948657292</v>
      </c>
      <c r="I5" s="2">
        <f t="shared" ref="I5:P5" si="2">IFERROR(INDEX(I51:I500,MATCH($C$5,$C$51:$C$500,0)),"")</f>
        <v>-32282915998</v>
      </c>
      <c r="J5" s="2">
        <f t="shared" si="2"/>
        <v>19305091199</v>
      </c>
      <c r="K5" s="2">
        <f t="shared" si="2"/>
        <v>21596921506</v>
      </c>
      <c r="L5" s="2">
        <f t="shared" si="2"/>
        <v>63913101473</v>
      </c>
      <c r="M5" s="2">
        <f t="shared" si="2"/>
        <v>-5853928271</v>
      </c>
      <c r="N5" s="2">
        <f t="shared" si="2"/>
        <v>-136548359762</v>
      </c>
      <c r="O5" s="2">
        <f t="shared" si="2"/>
        <v>101276155863</v>
      </c>
      <c r="P5" s="2">
        <f t="shared" si="2"/>
        <v>51593051710</v>
      </c>
    </row>
    <row r="6" spans="1:16" ht="15.5" x14ac:dyDescent="0.35">
      <c r="B6" t="s">
        <v>9</v>
      </c>
      <c r="C6" t="s">
        <v>10</v>
      </c>
      <c r="D6" s="2">
        <f>IFERROR(INDEX(D51:D500,MATCH($C$6,$C$51:$C$500,0)),"")</f>
        <v>181887302779</v>
      </c>
      <c r="E6" s="2">
        <f>IFERROR(INDEX(E51:E500,MATCH($C$6,$C$51:$C$500,0)),"")</f>
        <v>228263191762</v>
      </c>
      <c r="H6" s="2">
        <f>IFERROR(INDEX(D6:G6,COUNT(D6:G6)),"")</f>
        <v>228263191762</v>
      </c>
      <c r="I6" s="2">
        <f t="shared" ref="I6:P6" si="3">IFERROR(INDEX(I51:I500,MATCH($C$6,$C$51:$C$500,0)),"")</f>
        <v>246361631425</v>
      </c>
      <c r="J6" s="2">
        <f t="shared" si="3"/>
        <v>283636324899</v>
      </c>
      <c r="K6" s="2">
        <f t="shared" si="3"/>
        <v>264331233700</v>
      </c>
      <c r="L6" s="2">
        <f t="shared" si="3"/>
        <v>268734313794</v>
      </c>
      <c r="M6" s="2">
        <f t="shared" si="3"/>
        <v>64839224465</v>
      </c>
      <c r="N6" s="2">
        <f t="shared" si="3"/>
        <v>110374835287</v>
      </c>
      <c r="O6" s="2">
        <f t="shared" si="3"/>
        <v>210794628048</v>
      </c>
      <c r="P6" s="2">
        <f t="shared" si="3"/>
        <v>91918472185</v>
      </c>
    </row>
    <row r="7" spans="1:16" ht="15.5" x14ac:dyDescent="0.35">
      <c r="B7" t="s">
        <v>11</v>
      </c>
      <c r="C7" t="s">
        <v>12</v>
      </c>
      <c r="D7" s="3">
        <f>IFERROR(INDEX(D51:D500,MATCH($C$7,$C$51:$C$500,0))/1000000000,"")</f>
        <v>2.17</v>
      </c>
      <c r="E7" s="3">
        <f>IFERROR(INDEX(E51:E500,MATCH($C$7,$C$51:$C$500,0))/1000000000,"")</f>
        <v>2.17</v>
      </c>
      <c r="H7" s="3">
        <f>IFERROR(INDEX(D7:G7,COUNT(D7:G7)),"")</f>
        <v>2.17</v>
      </c>
      <c r="I7" s="3">
        <f t="shared" ref="I7:P7" si="4">IFERROR(INDEX(I51:I500,MATCH($C$7,$C$51:$C$500,0))/1000000000,"")</f>
        <v>2.17</v>
      </c>
      <c r="J7" s="3">
        <f t="shared" si="4"/>
        <v>2.17</v>
      </c>
      <c r="K7" s="3">
        <f t="shared" si="4"/>
        <v>2.17</v>
      </c>
      <c r="L7" s="3">
        <f t="shared" si="4"/>
        <v>2.17</v>
      </c>
      <c r="M7" s="3">
        <f t="shared" si="4"/>
        <v>2</v>
      </c>
      <c r="N7" s="3">
        <f t="shared" si="4"/>
        <v>2</v>
      </c>
      <c r="O7" s="3">
        <f t="shared" si="4"/>
        <v>2</v>
      </c>
      <c r="P7" s="3">
        <f t="shared" si="4"/>
        <v>0</v>
      </c>
    </row>
    <row r="8" spans="1:1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-6000000000</v>
      </c>
      <c r="E8" s="2">
        <f>IFERROR(INDEX(E51:E500,MATCH("Free cash flow (Quarter)",$C$51:$C$500,0)),"")</f>
        <v>-19000000000</v>
      </c>
      <c r="H8" s="2">
        <f>IFERROR(INDEX(D8:G8,COUNT(D8:G8)),"")</f>
        <v>-19000000000</v>
      </c>
      <c r="I8" s="2">
        <f t="shared" ref="I8:P8" si="5">IFERROR(INDEX(I51:I500,MATCH($C$8,$C$51:$C$500,0)),"")</f>
        <v>33000000000</v>
      </c>
      <c r="J8" s="2">
        <f t="shared" si="5"/>
        <v>68000000000</v>
      </c>
      <c r="K8" s="2">
        <f t="shared" si="5"/>
        <v>58000000000</v>
      </c>
      <c r="L8" s="2">
        <f t="shared" si="5"/>
        <v>52000000000</v>
      </c>
      <c r="M8" s="2">
        <f t="shared" si="5"/>
        <v>29000000000</v>
      </c>
      <c r="N8" s="2">
        <f t="shared" si="5"/>
        <v>-49000000000</v>
      </c>
      <c r="O8" s="2">
        <f t="shared" si="5"/>
        <v>-4000000000</v>
      </c>
      <c r="P8" s="2">
        <f t="shared" si="5"/>
        <v>-17000000000</v>
      </c>
    </row>
    <row r="9" spans="1:16" ht="15.5" x14ac:dyDescent="0.35">
      <c r="A9" t="s">
        <v>16</v>
      </c>
      <c r="C9" t="s">
        <v>17</v>
      </c>
      <c r="D9" s="3">
        <f>IFERROR(INDEX(D51:D500,MATCH("Free cash flow per share (Quarter)",$C$51:$C$500,0)),"")</f>
        <v>-3</v>
      </c>
      <c r="E9" s="3">
        <f>IFERROR(INDEX(E51:E500,MATCH("Free cash flow per share (Quarter)",$C$51:$C$500,0)),"")</f>
        <v>-8.9499999999999993</v>
      </c>
      <c r="H9" s="3">
        <f>IFERROR(INDEX(D9:G9,COUNT(D9:G9)),"")</f>
        <v>-8.9499999999999993</v>
      </c>
      <c r="I9" s="3">
        <f t="shared" ref="I9:P9" si="6">IFERROR(INDEX(I51:I500,MATCH($C$9,$C$51:$C$500,0)),"")</f>
        <v>15.31</v>
      </c>
      <c r="J9" s="3">
        <f t="shared" si="6"/>
        <v>31.15</v>
      </c>
      <c r="K9" s="3">
        <f t="shared" si="6"/>
        <v>26.61</v>
      </c>
      <c r="L9" s="3">
        <f t="shared" si="6"/>
        <v>24.06</v>
      </c>
      <c r="M9" s="3">
        <f t="shared" si="6"/>
        <v>14.33</v>
      </c>
      <c r="N9" s="3">
        <f t="shared" si="6"/>
        <v>-24.3</v>
      </c>
      <c r="O9" s="3">
        <f t="shared" si="6"/>
        <v>-1.89</v>
      </c>
      <c r="P9" s="3">
        <f t="shared" si="6"/>
        <v>-7203895.9000000004</v>
      </c>
    </row>
    <row r="10" spans="1:16" ht="15.5" x14ac:dyDescent="0.35">
      <c r="C10" t="s">
        <v>18</v>
      </c>
      <c r="D10" s="3">
        <f ca="1">IFERROR(IF(D9=0,"",D2/D9),"")</f>
        <v>-118</v>
      </c>
      <c r="E10" s="3">
        <f ca="1">IFERROR(IF(E9=0,"",E2/E9),"")</f>
        <v>-33.966480446927378</v>
      </c>
      <c r="I10" s="3">
        <f t="shared" ref="I10:P10" ca="1" si="7">IFERROR(IF(I9=0,"",I2/I9),"")</f>
        <v>39.190071848465053</v>
      </c>
      <c r="J10" s="3">
        <f t="shared" ca="1" si="7"/>
        <v>26.966292134831463</v>
      </c>
      <c r="K10" s="3">
        <f t="shared" ca="1" si="7"/>
        <v>48.66591506952274</v>
      </c>
      <c r="L10" s="3">
        <f t="shared" ca="1" si="7"/>
        <v>75.852036575228595</v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</row>
    <row r="11" spans="1:16" ht="15.5" x14ac:dyDescent="0.35">
      <c r="B11" t="s">
        <v>19</v>
      </c>
      <c r="C11" t="s">
        <v>20</v>
      </c>
      <c r="D11" s="2">
        <f>IFERROR(INDEX(D51:D500,MATCH($C$11,$C$51:$C$500,0)),"")</f>
        <v>13126936482</v>
      </c>
      <c r="E11" s="2">
        <f>IFERROR(INDEX(E51:E500,MATCH($C$11,$C$51:$C$500,0)),"")</f>
        <v>19390731497</v>
      </c>
      <c r="H11" s="2">
        <f>IFERROR(INDEX(D11:G11,COUNT(D11:G11)),"")</f>
        <v>19390731497</v>
      </c>
      <c r="I11" s="2">
        <f t="shared" ref="I11:P11" si="8">IFERROR(INDEX(I51:I500,MATCH($C$11,$C$51:$C$500,0)),"")</f>
        <v>17958725411</v>
      </c>
      <c r="J11" s="2">
        <f t="shared" si="8"/>
        <v>41351029153</v>
      </c>
      <c r="K11" s="2">
        <f t="shared" si="8"/>
        <v>48816496054</v>
      </c>
      <c r="L11" s="2">
        <f t="shared" si="8"/>
        <v>63413841426</v>
      </c>
      <c r="M11" s="2">
        <f t="shared" si="8"/>
        <v>57983218758</v>
      </c>
      <c r="N11" s="2">
        <f t="shared" si="8"/>
        <v>59768268726</v>
      </c>
      <c r="O11" s="2">
        <f t="shared" si="8"/>
        <v>67825912371</v>
      </c>
      <c r="P11" s="2">
        <f t="shared" si="8"/>
        <v>36241890302</v>
      </c>
    </row>
    <row r="12" spans="1:1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291000000000</v>
      </c>
      <c r="E12" s="2">
        <f>IFERROR(INDEX(E51:E500,MATCH("Net Debt (Quarter)",$C$51:$C$500,0)),"")</f>
        <v>278000000000</v>
      </c>
      <c r="H12" s="2">
        <f>IFERROR(INDEX(D12:G12,COUNT(D12:G12)),"")</f>
        <v>278000000000</v>
      </c>
      <c r="I12" s="2">
        <f t="shared" ref="I12:P12" si="9">IFERROR(INDEX(I51:I500,MATCH($C$12,$C$51:$C$500,0)),"")</f>
        <v>251000000000</v>
      </c>
      <c r="J12" s="2">
        <f t="shared" si="9"/>
        <v>200000000000</v>
      </c>
      <c r="K12" s="2">
        <f t="shared" si="9"/>
        <v>170000000000</v>
      </c>
      <c r="L12" s="2">
        <f t="shared" si="9"/>
        <v>67000000000</v>
      </c>
      <c r="M12" s="2">
        <f t="shared" si="9"/>
        <v>90000000000</v>
      </c>
      <c r="N12" s="2">
        <f t="shared" si="9"/>
        <v>93000000000</v>
      </c>
      <c r="O12" s="2">
        <f t="shared" si="9"/>
        <v>65000000000</v>
      </c>
      <c r="P12" s="2">
        <f t="shared" si="9"/>
        <v>57000000000</v>
      </c>
    </row>
    <row r="13" spans="1:1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304000000000</v>
      </c>
      <c r="E13" s="2">
        <f>IFERROR(INDEX(E51:E500,MATCH("Total Debt (Quarter)",$C$51:$C$500,0)),"")</f>
        <v>297000000000</v>
      </c>
      <c r="H13" s="2">
        <f>IFERROR(INDEX(D13:G13,COUNT(D13:G13)),"")</f>
        <v>297000000000</v>
      </c>
      <c r="I13" s="2">
        <f t="shared" ref="I13:P13" si="10">IFERROR(INDEX(I51:I500,MATCH($C$13,$C$51:$C$500,0)),"")</f>
        <v>269000000000</v>
      </c>
      <c r="J13" s="2">
        <f t="shared" si="10"/>
        <v>241000000000</v>
      </c>
      <c r="K13" s="2">
        <f t="shared" si="10"/>
        <v>219000000000</v>
      </c>
      <c r="L13" s="2">
        <f t="shared" si="10"/>
        <v>130000000000</v>
      </c>
      <c r="M13" s="2">
        <f t="shared" si="10"/>
        <v>148000000000</v>
      </c>
      <c r="N13" s="2">
        <f t="shared" si="10"/>
        <v>153000000000</v>
      </c>
      <c r="O13" s="2">
        <f t="shared" si="10"/>
        <v>133000000000</v>
      </c>
      <c r="P13" s="2">
        <f t="shared" si="10"/>
        <v>94000000000</v>
      </c>
    </row>
    <row r="14" spans="1:16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 t="shared" ref="I14:P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</row>
    <row r="15" spans="1:16" ht="15.5" x14ac:dyDescent="0.35">
      <c r="C15" t="s">
        <v>28</v>
      </c>
      <c r="D15" s="2">
        <f>IFERROR(INDEX(D51:D500,MATCH($C$15,$C$51:$C$500,0)),"")</f>
        <v>-4580715597</v>
      </c>
      <c r="E15" s="2">
        <f>IFERROR(INDEX(E51:E500,MATCH($C$15,$C$51:$C$500,0)),"")</f>
        <v>-4570491217</v>
      </c>
      <c r="H15" s="2">
        <f>IFERROR(SUM(D15:G15)*(4/MAX(1,COUNT(D15:G15))),"")</f>
        <v>-18302413628</v>
      </c>
      <c r="I15" s="2">
        <f t="shared" ref="I15:P15" si="12">IFERROR(INDEX(I51:I500,MATCH($C$15,$C$51:$C$500,0)),"")</f>
        <v>-11377912319</v>
      </c>
      <c r="J15" s="2">
        <f t="shared" si="12"/>
        <v>-107205458</v>
      </c>
      <c r="K15" s="2">
        <f t="shared" si="12"/>
        <v>-229431531</v>
      </c>
      <c r="L15" s="2">
        <f t="shared" si="12"/>
        <v>2556856145</v>
      </c>
      <c r="M15" s="2">
        <f t="shared" si="12"/>
        <v>9260861786</v>
      </c>
      <c r="N15" s="2">
        <f t="shared" si="12"/>
        <v>7402689098</v>
      </c>
      <c r="O15" s="2">
        <f t="shared" si="12"/>
        <v>-35231020087</v>
      </c>
      <c r="P15" s="2">
        <f t="shared" si="12"/>
        <v>-18268121527</v>
      </c>
    </row>
    <row r="16" spans="1:16" ht="15.5" x14ac:dyDescent="0.35">
      <c r="C16" t="s">
        <v>29</v>
      </c>
      <c r="D16" s="2">
        <f>IFERROR(INDEX(D51:D500,MATCH($C$16,$C$51:$C$500,0)),"")</f>
        <v>-41795173386</v>
      </c>
      <c r="E16" s="2">
        <f>IFERROR(INDEX(E51:E500,MATCH($C$16,$C$51:$C$500,0)),"")</f>
        <v>-13527948446</v>
      </c>
      <c r="H16" s="2">
        <f>IFERROR(SUM(D16:G16)*(4/MAX(1,COUNT(D16:G16))),"")</f>
        <v>-110646243664</v>
      </c>
      <c r="I16" s="2">
        <f t="shared" ref="I16:P16" si="13">IFERROR(INDEX(I51:I500,MATCH($C$16,$C$51:$C$500,0)),"")</f>
        <v>-63596358833</v>
      </c>
      <c r="J16" s="2">
        <f t="shared" si="13"/>
        <v>17958919033</v>
      </c>
      <c r="K16" s="2">
        <f t="shared" si="13"/>
        <v>21581088793</v>
      </c>
      <c r="L16" s="2">
        <f t="shared" si="13"/>
        <v>59727931194</v>
      </c>
      <c r="M16" s="2">
        <f t="shared" si="13"/>
        <v>-16587869381</v>
      </c>
      <c r="N16" s="2">
        <f t="shared" si="13"/>
        <v>-143168818719</v>
      </c>
      <c r="O16" s="2">
        <f t="shared" si="13"/>
        <v>136886916454</v>
      </c>
      <c r="P16" s="2">
        <f t="shared" si="13"/>
        <v>70286113243</v>
      </c>
    </row>
    <row r="17" spans="1:16" ht="15.5" x14ac:dyDescent="0.35">
      <c r="A17" t="s">
        <v>30</v>
      </c>
    </row>
    <row r="18" spans="1:1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</row>
    <row r="19" spans="1:16" ht="15.5" x14ac:dyDescent="0.35">
      <c r="A19" t="s">
        <v>40</v>
      </c>
      <c r="C19" t="s">
        <v>41</v>
      </c>
    </row>
    <row r="20" spans="1:16" ht="15.5" x14ac:dyDescent="0.35">
      <c r="A20" t="s">
        <v>42</v>
      </c>
      <c r="C20" t="s">
        <v>43</v>
      </c>
      <c r="D20" s="2">
        <f ca="1">IFERROR(D21*D2,"")</f>
        <v>768180000000</v>
      </c>
      <c r="E20" s="2">
        <f ca="1">IFERROR(E21*E2,"")</f>
        <v>659680000000</v>
      </c>
      <c r="H20" s="2">
        <f t="shared" ref="H20:P20" ca="1" si="14">IFERROR(H21*H2,"")</f>
        <v>659680000000</v>
      </c>
      <c r="I20" s="2">
        <f t="shared" ca="1" si="14"/>
        <v>1302000000000</v>
      </c>
      <c r="J20" s="2">
        <f t="shared" ca="1" si="14"/>
        <v>1822800000000</v>
      </c>
      <c r="K20" s="2">
        <f t="shared" ca="1" si="14"/>
        <v>2810150000000</v>
      </c>
      <c r="L20" s="2">
        <f t="shared" ca="1" si="14"/>
        <v>3960250000000</v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</row>
    <row r="21" spans="1:16" ht="15.5" x14ac:dyDescent="0.35">
      <c r="C21" t="s">
        <v>12</v>
      </c>
      <c r="D21" s="2">
        <f>IFERROR(INDEX(D51:D500,MATCH($C$7,$C$51:$C$500,0)),"")</f>
        <v>2170000000</v>
      </c>
      <c r="E21" s="2">
        <f>IFERROR(INDEX(E51:E500,MATCH($C$7,$C$51:$C$500,0)),"")</f>
        <v>2170000000</v>
      </c>
      <c r="H21" s="2">
        <f>IFERROR(INDEX(D21:G21,COUNT(D21:G21)),"")</f>
        <v>2170000000</v>
      </c>
      <c r="I21" s="2">
        <f t="shared" ref="I21:P21" si="15">IFERROR(INDEX(I51:I500,MATCH($C$7,$C$51:$C$500,0)),"")</f>
        <v>2170000000</v>
      </c>
      <c r="J21" s="2">
        <f t="shared" si="15"/>
        <v>2170000000</v>
      </c>
      <c r="K21" s="2">
        <f t="shared" si="15"/>
        <v>2170000000</v>
      </c>
      <c r="L21" s="2">
        <f t="shared" si="15"/>
        <v>2170000000</v>
      </c>
      <c r="M21" s="2">
        <f t="shared" si="15"/>
        <v>2000000000</v>
      </c>
      <c r="N21" s="2">
        <f t="shared" si="15"/>
        <v>2000000000</v>
      </c>
      <c r="O21" s="2">
        <f t="shared" si="15"/>
        <v>2000000000</v>
      </c>
      <c r="P21" s="2">
        <f t="shared" si="15"/>
        <v>0</v>
      </c>
    </row>
    <row r="23" spans="1:16" ht="15.5" x14ac:dyDescent="0.35">
      <c r="B23" t="s">
        <v>44</v>
      </c>
      <c r="C23" t="s">
        <v>45</v>
      </c>
      <c r="D23" s="3">
        <f>IFERROR(D5/D6*100,"")</f>
        <v>-25.497045848960919</v>
      </c>
      <c r="E23" s="3">
        <f>IFERROR(E5/E6*100,"")</f>
        <v>-7.9287595706058669</v>
      </c>
      <c r="H23" s="3">
        <f t="shared" ref="H23:P23" si="16">IFERROR(H5/H6*100,"")</f>
        <v>-56.491218008748909</v>
      </c>
      <c r="I23" s="3">
        <f t="shared" si="16"/>
        <v>-13.103873282243589</v>
      </c>
      <c r="J23" s="3">
        <f t="shared" si="16"/>
        <v>6.8062830830551579</v>
      </c>
      <c r="K23" s="3">
        <f t="shared" si="16"/>
        <v>8.1704009033269234</v>
      </c>
      <c r="L23" s="3">
        <f t="shared" si="16"/>
        <v>23.783007302146387</v>
      </c>
      <c r="M23" s="3">
        <f t="shared" si="16"/>
        <v>-9.0283749062420249</v>
      </c>
      <c r="N23" s="3">
        <f t="shared" si="16"/>
        <v>-123.71330784498369</v>
      </c>
      <c r="O23" s="3">
        <f t="shared" si="16"/>
        <v>48.044941562713085</v>
      </c>
      <c r="P23" s="3">
        <f t="shared" si="16"/>
        <v>56.129144103005842</v>
      </c>
    </row>
    <row r="24" spans="1:16" ht="15.5" x14ac:dyDescent="0.35">
      <c r="C24" t="s">
        <v>46</v>
      </c>
      <c r="D24" s="4">
        <f>IFERROR(_xlfn.RRI(5,I23,D23),"")</f>
        <v>0.14239958336030445</v>
      </c>
      <c r="E24" s="4" t="str">
        <f>IFERROR(_xlfn.RRI(5,J23,E23),"")</f>
        <v/>
      </c>
      <c r="H24" s="4">
        <f t="shared" ref="H24:P24" si="17">IFERROR(_xlfn.RRI(5,M23,H23),"")</f>
        <v>0.44302638073202538</v>
      </c>
      <c r="I24" s="4">
        <f t="shared" si="17"/>
        <v>-0.36174143258667357</v>
      </c>
      <c r="J24" s="4">
        <f t="shared" si="17"/>
        <v>-0.32352388411360278</v>
      </c>
      <c r="K24" s="4">
        <f t="shared" si="17"/>
        <v>-0.3198401538059582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47</v>
      </c>
      <c r="C25" t="s">
        <v>48</v>
      </c>
      <c r="D25" s="3">
        <f>IFERROR(INDEX(D51:D500,MATCH($A$25,$C$51:$C$500,0)),"")</f>
        <v>-21.4</v>
      </c>
      <c r="E25" s="3">
        <f>IFERROR(INDEX(E51:E500,MATCH($A$25,$C$51:$C$500,0)),"")</f>
        <v>-8.35</v>
      </c>
      <c r="H25" s="3">
        <f>IFERROR(INDEX(D25:G25,COUNT(D25:G25)),"")</f>
        <v>-8.35</v>
      </c>
      <c r="I25" s="3">
        <f t="shared" ref="I25:P25" si="18">IFERROR(INDEX(I51:I500,MATCH($C$25,$C$51:$C$500,0)),"")</f>
        <v>-34.6</v>
      </c>
      <c r="J25" s="3">
        <f t="shared" si="18"/>
        <v>8.24</v>
      </c>
      <c r="K25" s="3">
        <f t="shared" si="18"/>
        <v>9.85</v>
      </c>
      <c r="L25" s="3">
        <f t="shared" si="18"/>
        <v>28.75</v>
      </c>
      <c r="M25" s="3">
        <f t="shared" si="18"/>
        <v>-3.66</v>
      </c>
      <c r="N25" s="3">
        <f t="shared" si="18"/>
        <v>-67.88</v>
      </c>
      <c r="O25" s="3">
        <f t="shared" si="18"/>
        <v>50.83</v>
      </c>
      <c r="P25" s="3">
        <f t="shared" si="18"/>
        <v>21674163.210000001</v>
      </c>
    </row>
    <row r="26" spans="1:16" ht="15.5" x14ac:dyDescent="0.35">
      <c r="C26" t="s">
        <v>49</v>
      </c>
      <c r="D26" s="4">
        <f>IFERROR(_xlfn.RRI(5,I25,D25),"")</f>
        <v>-9.1620060208652765E-2</v>
      </c>
      <c r="E26" s="4" t="str">
        <f>IFERROR(_xlfn.RRI(5,J25,E25),"")</f>
        <v/>
      </c>
      <c r="H26" s="4">
        <f t="shared" ref="H26:P26" si="19">IFERROR(_xlfn.RRI(5,M25,H25),"")</f>
        <v>0.1793455645227009</v>
      </c>
      <c r="I26" s="4">
        <f t="shared" si="19"/>
        <v>-0.12608971003942859</v>
      </c>
      <c r="J26" s="4">
        <f t="shared" si="19"/>
        <v>-0.30503742063519912</v>
      </c>
      <c r="K26" s="4">
        <f t="shared" si="19"/>
        <v>-0.94611116706465803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50</v>
      </c>
      <c r="D27" s="3">
        <f>IFERROR(D4/D21,"")</f>
        <v>126.58547277142857</v>
      </c>
      <c r="E27" s="3">
        <f>IFERROR(E4/E21,"")</f>
        <v>157.39652298479263</v>
      </c>
      <c r="H27" s="3">
        <f t="shared" ref="H27:P27" si="20">IFERROR(H4/H21,"")</f>
        <v>567.96399151244236</v>
      </c>
      <c r="I27" s="3">
        <f t="shared" si="20"/>
        <v>665.10531821520738</v>
      </c>
      <c r="J27" s="3">
        <f t="shared" si="20"/>
        <v>709.94356245161293</v>
      </c>
      <c r="K27" s="3">
        <f t="shared" si="20"/>
        <v>657.12130399216585</v>
      </c>
      <c r="L27" s="3">
        <f t="shared" si="20"/>
        <v>583.06157390414751</v>
      </c>
      <c r="M27" s="3">
        <f t="shared" si="20"/>
        <v>394.68122106649997</v>
      </c>
      <c r="N27" s="3">
        <f t="shared" si="20"/>
        <v>280.09132807399999</v>
      </c>
      <c r="O27" s="3">
        <f t="shared" si="20"/>
        <v>543.6891595285</v>
      </c>
      <c r="P27" s="3" t="str">
        <f t="shared" si="20"/>
        <v/>
      </c>
    </row>
    <row r="28" spans="1:16" ht="15.5" x14ac:dyDescent="0.35">
      <c r="C28" t="s">
        <v>51</v>
      </c>
      <c r="D28" s="4">
        <f>IFERROR(_xlfn.RRI(5,I27,D27),"")</f>
        <v>-0.28237313342844583</v>
      </c>
      <c r="E28" s="4">
        <f>IFERROR(_xlfn.RRI(5,J27,E27),"")</f>
        <v>-0.26013196989867327</v>
      </c>
      <c r="H28" s="4">
        <f t="shared" ref="H28:P28" si="21">IFERROR(_xlfn.RRI(5,M27,H27),"")</f>
        <v>7.5511028031479244E-2</v>
      </c>
      <c r="I28" s="4">
        <f t="shared" si="21"/>
        <v>0.18882560816563854</v>
      </c>
      <c r="J28" s="4">
        <f t="shared" si="21"/>
        <v>5.481095189036389E-2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52</v>
      </c>
      <c r="H29" s="4">
        <f t="shared" ref="H29:P29" si="22">IFERROR(((H25-I25)/I25)*100%,"")</f>
        <v>-0.75867052023121384</v>
      </c>
      <c r="I29" s="4">
        <f t="shared" si="22"/>
        <v>-5.1990291262135928</v>
      </c>
      <c r="J29" s="4">
        <f t="shared" si="22"/>
        <v>-0.16345177664974614</v>
      </c>
      <c r="K29" s="4">
        <f t="shared" si="22"/>
        <v>-0.657391304347826</v>
      </c>
      <c r="L29" s="4">
        <f t="shared" si="22"/>
        <v>-8.855191256830599</v>
      </c>
      <c r="M29" s="4">
        <f t="shared" si="22"/>
        <v>-0.94608131997642908</v>
      </c>
      <c r="N29" s="4">
        <f t="shared" si="22"/>
        <v>-2.3354318315955145</v>
      </c>
      <c r="O29" s="4">
        <f t="shared" si="22"/>
        <v>-0.999997654811422</v>
      </c>
      <c r="P29" s="4" t="str">
        <f t="shared" si="22"/>
        <v/>
      </c>
    </row>
    <row r="30" spans="1:16" ht="15.5" x14ac:dyDescent="0.35">
      <c r="C30" t="s">
        <v>53</v>
      </c>
      <c r="H30" s="4">
        <f t="shared" ref="H30:P30" si="23">IFERROR(((H27-I27)/I27)*100%,"")</f>
        <v>-0.14605405195592364</v>
      </c>
      <c r="I30" s="4">
        <f t="shared" si="23"/>
        <v>-6.3157477027565218E-2</v>
      </c>
      <c r="J30" s="4">
        <f t="shared" si="23"/>
        <v>8.0384334122999043E-2</v>
      </c>
      <c r="K30" s="4">
        <f t="shared" si="23"/>
        <v>0.12701871192114161</v>
      </c>
      <c r="L30" s="4">
        <f t="shared" si="23"/>
        <v>0.47729748156907437</v>
      </c>
      <c r="M30" s="4">
        <f t="shared" si="23"/>
        <v>0.40911617571474895</v>
      </c>
      <c r="N30" s="4">
        <f t="shared" si="23"/>
        <v>-0.48483186915681425</v>
      </c>
      <c r="O30" s="4" t="str">
        <f t="shared" si="23"/>
        <v/>
      </c>
      <c r="P30" s="4" t="str">
        <f t="shared" si="23"/>
        <v/>
      </c>
    </row>
    <row r="32" spans="1:16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83.95</v>
      </c>
      <c r="E32" s="3">
        <f>IFERROR(INDEX(E51:E500,MATCH($A$32,$C$51:$C$500,0)),"")</f>
        <v>105.35</v>
      </c>
      <c r="H32" s="3">
        <f>IFERROR(INDEX(D32:G32,COUNT(D32:G32)),"")</f>
        <v>105.35</v>
      </c>
      <c r="I32" s="3">
        <f t="shared" ref="I32:P32" si="24">IFERROR(INDEX(I51:I500,MATCH($C$32,$C$51:$C$500,0)),"")</f>
        <v>113.71</v>
      </c>
      <c r="J32" s="3">
        <f t="shared" si="24"/>
        <v>130.91</v>
      </c>
      <c r="K32" s="3">
        <f t="shared" si="24"/>
        <v>122</v>
      </c>
      <c r="L32" s="3">
        <f t="shared" si="24"/>
        <v>124.03</v>
      </c>
      <c r="M32" s="3">
        <f t="shared" si="24"/>
        <v>32.42</v>
      </c>
      <c r="N32" s="3">
        <f t="shared" si="24"/>
        <v>55.19</v>
      </c>
      <c r="O32" s="3">
        <f t="shared" si="24"/>
        <v>105.4</v>
      </c>
      <c r="P32" s="3">
        <f t="shared" si="24"/>
        <v>38299363.409999996</v>
      </c>
    </row>
    <row r="33" spans="1:16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3.62</v>
      </c>
      <c r="E33" s="3">
        <f>IFERROR(INDEX(E51:E500,MATCH($A$33,$C$51:$C$500,0)),"")</f>
        <v>3.28</v>
      </c>
      <c r="H33" s="3">
        <f>IFERROR(INDEX(D33:G33,COUNT(D33:G33)),"")</f>
        <v>3.28</v>
      </c>
      <c r="I33" s="3">
        <f t="shared" ref="I33:P33" si="25">IFERROR(INDEX(I51:I500,MATCH($C$33,$C$51:$C$500,0)),"")</f>
        <v>5.28</v>
      </c>
      <c r="J33" s="3">
        <f t="shared" si="25"/>
        <v>6.42</v>
      </c>
      <c r="K33" s="3">
        <f t="shared" si="25"/>
        <v>10.61</v>
      </c>
      <c r="L33" s="3">
        <f t="shared" si="25"/>
        <v>14.71</v>
      </c>
      <c r="M33" s="3">
        <f t="shared" si="25"/>
        <v>0</v>
      </c>
      <c r="N33" s="3">
        <f t="shared" si="25"/>
        <v>0</v>
      </c>
      <c r="O33" s="3">
        <f t="shared" si="25"/>
        <v>0</v>
      </c>
      <c r="P33" s="3">
        <f t="shared" si="25"/>
        <v>0</v>
      </c>
    </row>
    <row r="34" spans="1:16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-14.21</v>
      </c>
      <c r="E34" s="3">
        <f>IFERROR(INDEX(E51:E500,MATCH($A$34,$C$51:$C$500,0)),"")</f>
        <v>-41.44</v>
      </c>
      <c r="H34" s="3">
        <f>IFERROR(INDEX(D34:G34,COUNT(D34:G34)),"")</f>
        <v>-41.44</v>
      </c>
      <c r="I34" s="3">
        <f t="shared" ref="I34:P34" si="26">IFERROR(INDEX(I51:I500,MATCH($C$34,$C$51:$C$500,0)),"")</f>
        <v>-17.34</v>
      </c>
      <c r="J34" s="3">
        <f t="shared" si="26"/>
        <v>101.94</v>
      </c>
      <c r="K34" s="3">
        <f t="shared" si="26"/>
        <v>131.47</v>
      </c>
      <c r="L34" s="3">
        <f t="shared" si="26"/>
        <v>63.48</v>
      </c>
      <c r="M34" s="3">
        <f t="shared" si="26"/>
        <v>0</v>
      </c>
      <c r="N34" s="3">
        <f t="shared" si="26"/>
        <v>0</v>
      </c>
      <c r="O34" s="3">
        <f t="shared" si="26"/>
        <v>0</v>
      </c>
      <c r="P34" s="3">
        <f t="shared" si="26"/>
        <v>0</v>
      </c>
    </row>
    <row r="35" spans="1:16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2.4</v>
      </c>
      <c r="E35" s="3">
        <f>IFERROR(INDEX(E51:E500,MATCH($A$35,$C$51:$C$500,0)),"")</f>
        <v>2.19</v>
      </c>
      <c r="H35" s="3">
        <f>IFERROR(INDEX(D35:G35,COUNT(D35:G35)),"")</f>
        <v>2.19</v>
      </c>
      <c r="I35" s="3">
        <f t="shared" ref="I35:P35" si="27">IFERROR(INDEX(I51:I500,MATCH($C$35,$C$51:$C$500,0)),"")</f>
        <v>0.9</v>
      </c>
      <c r="J35" s="3">
        <f t="shared" si="27"/>
        <v>1.18</v>
      </c>
      <c r="K35" s="3">
        <f t="shared" si="27"/>
        <v>1.97</v>
      </c>
      <c r="L35" s="3">
        <f t="shared" si="27"/>
        <v>3.13</v>
      </c>
      <c r="M35" s="3">
        <f t="shared" si="27"/>
        <v>0</v>
      </c>
      <c r="N35" s="3">
        <f t="shared" si="27"/>
        <v>0</v>
      </c>
      <c r="O35" s="3">
        <f t="shared" si="27"/>
        <v>0</v>
      </c>
      <c r="P35" s="3">
        <f t="shared" si="27"/>
        <v>0</v>
      </c>
    </row>
    <row r="36" spans="1:16" ht="15.5" x14ac:dyDescent="0.35">
      <c r="B36" t="s">
        <v>66</v>
      </c>
      <c r="C36" t="s">
        <v>67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P36" si="28">IFERROR(INDEX(H51:H500,MATCH($C$36,$C$51:$C$500,0)),"")</f>
        <v>0</v>
      </c>
      <c r="I36" s="4">
        <f t="shared" si="28"/>
        <v>0</v>
      </c>
      <c r="J36" s="4">
        <f t="shared" si="28"/>
        <v>0</v>
      </c>
      <c r="K36" s="4">
        <f t="shared" si="28"/>
        <v>0</v>
      </c>
      <c r="L36" s="4">
        <f t="shared" si="28"/>
        <v>0.41739999999999999</v>
      </c>
      <c r="M36" s="4">
        <f t="shared" si="28"/>
        <v>0</v>
      </c>
      <c r="N36" s="4">
        <f t="shared" si="28"/>
        <v>0</v>
      </c>
      <c r="O36" s="4">
        <f t="shared" si="28"/>
        <v>0</v>
      </c>
      <c r="P36" s="4">
        <f t="shared" si="28"/>
        <v>0</v>
      </c>
    </row>
    <row r="37" spans="1:16" ht="15.5" x14ac:dyDescent="0.35">
      <c r="B37" t="s">
        <v>68</v>
      </c>
      <c r="C37" t="s">
        <v>69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P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</v>
      </c>
      <c r="L37" s="3">
        <f t="shared" si="29"/>
        <v>12</v>
      </c>
      <c r="M37" s="3">
        <f t="shared" si="29"/>
        <v>0</v>
      </c>
      <c r="N37" s="3">
        <f t="shared" si="29"/>
        <v>0</v>
      </c>
      <c r="O37" s="3">
        <f t="shared" si="29"/>
        <v>0</v>
      </c>
      <c r="P37" s="3">
        <f t="shared" si="29"/>
        <v>0</v>
      </c>
    </row>
    <row r="50" spans="2:16" ht="15.5" x14ac:dyDescent="0.35">
      <c r="D50" t="s">
        <v>70</v>
      </c>
      <c r="E50" t="s">
        <v>243</v>
      </c>
      <c r="F50" t="s">
        <v>71</v>
      </c>
      <c r="G50" t="s">
        <v>244</v>
      </c>
      <c r="H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</row>
    <row r="51" spans="2:16" ht="15.5" x14ac:dyDescent="0.35">
      <c r="B51" t="s">
        <v>75</v>
      </c>
      <c r="C51" t="s">
        <v>6</v>
      </c>
      <c r="D51" s="5">
        <v>274690475914</v>
      </c>
      <c r="E51" s="5">
        <v>341550454877</v>
      </c>
      <c r="F51" s="5">
        <v>361028994545</v>
      </c>
      <c r="G51" s="5">
        <v>339174044692</v>
      </c>
      <c r="I51" s="5">
        <v>1443278540527</v>
      </c>
      <c r="J51" s="5">
        <v>1540577530520</v>
      </c>
      <c r="K51" s="5">
        <v>1425953229663</v>
      </c>
      <c r="L51" s="5">
        <v>1265243615372</v>
      </c>
      <c r="M51" s="5">
        <v>789362442133</v>
      </c>
      <c r="N51" s="5">
        <v>560182656148</v>
      </c>
      <c r="O51" s="5">
        <v>1087378319057</v>
      </c>
      <c r="P51" s="5">
        <v>744907254255</v>
      </c>
    </row>
    <row r="52" spans="2:16" ht="15.5" x14ac:dyDescent="0.35">
      <c r="C52" t="s">
        <v>76</v>
      </c>
      <c r="D52" s="5">
        <v>-94170497847</v>
      </c>
      <c r="E52" s="5">
        <v>-119110802347</v>
      </c>
      <c r="F52" s="5">
        <v>-124477053567</v>
      </c>
      <c r="G52" s="5">
        <v>-114603467172</v>
      </c>
      <c r="I52" s="5">
        <v>-490316799024</v>
      </c>
      <c r="J52" s="5">
        <v>-546925273453</v>
      </c>
      <c r="K52" s="5">
        <v>-540495112584</v>
      </c>
      <c r="L52" s="5">
        <v>-513978551327</v>
      </c>
      <c r="M52" s="5">
        <v>-309740557829</v>
      </c>
      <c r="N52" s="5">
        <v>-236144717797</v>
      </c>
      <c r="O52" s="5">
        <v>-397554599165</v>
      </c>
      <c r="P52" s="5">
        <v>-267813249153</v>
      </c>
    </row>
    <row r="53" spans="2:16" ht="15.5" x14ac:dyDescent="0.35">
      <c r="C53" t="s">
        <v>77</v>
      </c>
      <c r="D53" s="5">
        <v>180519978067</v>
      </c>
      <c r="E53" s="5">
        <v>222439652530</v>
      </c>
      <c r="F53" s="5">
        <v>236551940978</v>
      </c>
      <c r="G53" s="5">
        <v>224570577520</v>
      </c>
      <c r="I53" s="5">
        <v>952961741503</v>
      </c>
      <c r="J53" s="5">
        <v>993652257067</v>
      </c>
      <c r="K53" s="5">
        <v>885458117079</v>
      </c>
      <c r="L53" s="5">
        <v>751265064045</v>
      </c>
      <c r="M53" s="5">
        <v>479621884304</v>
      </c>
      <c r="N53" s="5">
        <v>324037938351</v>
      </c>
      <c r="O53" s="5">
        <v>689823719892</v>
      </c>
      <c r="P53" s="5">
        <v>477094005102</v>
      </c>
    </row>
    <row r="54" spans="2:16" ht="15.5" x14ac:dyDescent="0.35">
      <c r="C54" t="s">
        <v>78</v>
      </c>
      <c r="D54" s="5">
        <v>-212664154993</v>
      </c>
      <c r="E54" s="5">
        <v>-226653248343</v>
      </c>
      <c r="F54" s="5">
        <v>-246976290723</v>
      </c>
      <c r="G54" s="5">
        <v>-243995665290</v>
      </c>
      <c r="I54" s="5">
        <v>-968874493153</v>
      </c>
      <c r="J54" s="5">
        <v>-937970149462</v>
      </c>
      <c r="K54" s="5">
        <v>-826198212685</v>
      </c>
      <c r="L54" s="5">
        <v>-681216772174</v>
      </c>
      <c r="M54" s="5">
        <v>-500398096625</v>
      </c>
      <c r="N54" s="5">
        <v>-429502175363</v>
      </c>
      <c r="O54" s="5">
        <v>-534641392541</v>
      </c>
      <c r="P54" s="5">
        <v>-382941462818</v>
      </c>
    </row>
    <row r="55" spans="2:16" ht="15.5" x14ac:dyDescent="0.35">
      <c r="C55" t="s">
        <v>245</v>
      </c>
      <c r="D55" s="5">
        <v>-180308643279</v>
      </c>
      <c r="E55" s="5">
        <v>-193464195139</v>
      </c>
      <c r="F55" s="5">
        <v>-210073422334</v>
      </c>
      <c r="G55" s="5">
        <v>-210714264438</v>
      </c>
      <c r="I55" s="5">
        <v>-834669993096</v>
      </c>
      <c r="J55" s="5">
        <v>-819505401949</v>
      </c>
      <c r="K55" s="5">
        <v>-724744139137</v>
      </c>
      <c r="L55" s="5">
        <v>-587599557672</v>
      </c>
      <c r="M55" s="5">
        <v>-435979211774</v>
      </c>
      <c r="N55" s="5">
        <v>-371348845389</v>
      </c>
      <c r="O55" s="5">
        <v>-471759471199</v>
      </c>
      <c r="P55" s="5">
        <v>-331747444540</v>
      </c>
    </row>
    <row r="56" spans="2:16" ht="15.5" x14ac:dyDescent="0.35">
      <c r="C56" t="s">
        <v>246</v>
      </c>
      <c r="D56" s="5">
        <v>-32355511714</v>
      </c>
      <c r="E56" s="5">
        <v>-33189053204</v>
      </c>
      <c r="F56" s="5">
        <v>-36902868389</v>
      </c>
      <c r="G56" s="5">
        <v>-33281400852</v>
      </c>
      <c r="I56" s="5">
        <v>-134204500057</v>
      </c>
      <c r="J56" s="5">
        <v>-118464747513</v>
      </c>
      <c r="K56" s="5">
        <v>-101454073548</v>
      </c>
      <c r="L56" s="5">
        <v>-93617214502</v>
      </c>
      <c r="M56" s="5">
        <v>-64418884851</v>
      </c>
      <c r="N56" s="5">
        <v>-58153329974</v>
      </c>
      <c r="O56" s="5">
        <v>-62881921342</v>
      </c>
      <c r="P56" s="5">
        <v>-51194018278</v>
      </c>
    </row>
    <row r="57" spans="2:16" ht="15.5" x14ac:dyDescent="0.35">
      <c r="C57" t="s">
        <v>80</v>
      </c>
      <c r="D57" s="5">
        <v>-32144176926</v>
      </c>
      <c r="E57" s="5">
        <v>-4213595813</v>
      </c>
      <c r="F57" s="5">
        <v>-10424349745</v>
      </c>
      <c r="G57" s="5">
        <v>-19425087770</v>
      </c>
      <c r="I57" s="5">
        <v>-15912751650</v>
      </c>
      <c r="J57" s="5">
        <v>55682107605</v>
      </c>
      <c r="K57" s="5">
        <v>59259904394</v>
      </c>
      <c r="L57" s="5">
        <v>70048291871</v>
      </c>
      <c r="M57" s="5">
        <v>-20776212321</v>
      </c>
      <c r="N57" s="5">
        <v>-105464237012</v>
      </c>
      <c r="O57" s="5">
        <v>155182327351</v>
      </c>
      <c r="P57" s="5">
        <v>94152542284</v>
      </c>
    </row>
    <row r="58" spans="2:16" ht="15.5" x14ac:dyDescent="0.35">
      <c r="C58" t="s">
        <v>81</v>
      </c>
      <c r="D58" s="5">
        <v>-9650996460</v>
      </c>
      <c r="E58" s="5">
        <v>-9314352633</v>
      </c>
      <c r="F58" s="5">
        <v>-19381607882</v>
      </c>
      <c r="G58" s="5">
        <v>-9061278528</v>
      </c>
      <c r="I58" s="5">
        <v>-47683607183</v>
      </c>
      <c r="J58" s="5">
        <v>-37723188572</v>
      </c>
      <c r="K58" s="5">
        <v>-37678815601</v>
      </c>
      <c r="L58" s="5">
        <v>-10320360677</v>
      </c>
      <c r="M58" s="5">
        <v>4188342940</v>
      </c>
      <c r="N58" s="5">
        <v>-37704581707</v>
      </c>
      <c r="O58" s="5">
        <v>-18295410897</v>
      </c>
      <c r="P58" s="5">
        <v>-23866429041</v>
      </c>
    </row>
    <row r="59" spans="2:16" ht="15.5" x14ac:dyDescent="0.35">
      <c r="C59" t="s">
        <v>83</v>
      </c>
    </row>
    <row r="60" spans="2:16" ht="15.5" x14ac:dyDescent="0.35">
      <c r="C60" t="s">
        <v>84</v>
      </c>
      <c r="D60" s="5">
        <v>-9650996460</v>
      </c>
      <c r="E60" s="5">
        <v>-9314352633</v>
      </c>
      <c r="F60" s="5">
        <v>-19381607882</v>
      </c>
      <c r="G60" s="5">
        <v>-9061278528</v>
      </c>
      <c r="I60" s="5">
        <v>-47683607183</v>
      </c>
      <c r="J60" s="5">
        <v>-37723188572</v>
      </c>
      <c r="K60" s="5">
        <v>-37678815601</v>
      </c>
      <c r="L60" s="5">
        <v>-10320360677</v>
      </c>
      <c r="M60" s="5">
        <v>4188342940</v>
      </c>
      <c r="N60" s="5">
        <v>-37704581707</v>
      </c>
      <c r="O60" s="5">
        <v>-18295410897</v>
      </c>
      <c r="P60" s="5">
        <v>-23866429041</v>
      </c>
    </row>
    <row r="61" spans="2:16" ht="15.5" x14ac:dyDescent="0.35">
      <c r="C61" t="s">
        <v>29</v>
      </c>
      <c r="D61" s="5">
        <v>-41795173386</v>
      </c>
      <c r="E61" s="5">
        <v>-13527948446</v>
      </c>
      <c r="F61" s="5">
        <v>-29805957627</v>
      </c>
      <c r="G61" s="5">
        <v>-28486366298</v>
      </c>
      <c r="I61" s="5">
        <v>-63596358833</v>
      </c>
      <c r="J61" s="5">
        <v>17958919033</v>
      </c>
      <c r="K61" s="5">
        <v>21581088793</v>
      </c>
      <c r="L61" s="5">
        <v>59727931194</v>
      </c>
      <c r="M61" s="5">
        <v>-16587869381</v>
      </c>
      <c r="N61" s="5">
        <v>-143168818719</v>
      </c>
      <c r="O61" s="5">
        <v>136886916454</v>
      </c>
      <c r="P61" s="5">
        <v>70286113243</v>
      </c>
    </row>
    <row r="62" spans="2:16" ht="15.5" x14ac:dyDescent="0.35">
      <c r="C62" t="s">
        <v>28</v>
      </c>
      <c r="D62" s="5">
        <v>-4580715597</v>
      </c>
      <c r="E62" s="5">
        <v>-4570491217</v>
      </c>
      <c r="F62" s="5">
        <v>-8129594176</v>
      </c>
      <c r="G62" s="5">
        <v>-3000000005</v>
      </c>
      <c r="I62" s="5">
        <v>-11377912319</v>
      </c>
      <c r="J62" s="5">
        <v>-107205458</v>
      </c>
      <c r="K62" s="5">
        <v>-229431531</v>
      </c>
      <c r="L62" s="5">
        <v>2556856145</v>
      </c>
      <c r="M62" s="5">
        <v>9260861786</v>
      </c>
      <c r="N62" s="5">
        <v>7402689098</v>
      </c>
      <c r="O62" s="5">
        <v>-35231020087</v>
      </c>
      <c r="P62" s="5">
        <v>-18268121527</v>
      </c>
    </row>
    <row r="63" spans="2:16" ht="15.5" x14ac:dyDescent="0.35">
      <c r="C63" t="s">
        <v>85</v>
      </c>
      <c r="O63" s="5">
        <v>-35698403250</v>
      </c>
      <c r="P63" s="5">
        <v>-18466972000</v>
      </c>
    </row>
    <row r="64" spans="2:16" ht="15.5" x14ac:dyDescent="0.35">
      <c r="C64" t="s">
        <v>87</v>
      </c>
      <c r="D64" s="5">
        <v>-4580715597</v>
      </c>
      <c r="E64" s="5">
        <v>-4570491217</v>
      </c>
      <c r="F64" s="5">
        <v>-8129594176</v>
      </c>
      <c r="G64" s="5">
        <v>-3000000005</v>
      </c>
      <c r="I64" s="5">
        <v>-11377912319</v>
      </c>
      <c r="J64" s="5">
        <v>-107205458</v>
      </c>
      <c r="K64" s="5">
        <v>-229431531</v>
      </c>
      <c r="L64" s="5">
        <v>2556856145</v>
      </c>
      <c r="M64" s="5">
        <v>9260861786</v>
      </c>
      <c r="N64" s="5">
        <v>7402689098</v>
      </c>
      <c r="O64" s="5">
        <v>467383163</v>
      </c>
      <c r="P64" s="5">
        <v>198850473</v>
      </c>
    </row>
    <row r="65" spans="2:16" ht="15.5" x14ac:dyDescent="0.35">
      <c r="C65" t="s">
        <v>88</v>
      </c>
      <c r="D65" s="5">
        <v>-4580715597</v>
      </c>
      <c r="E65" s="5">
        <v>-4570491217</v>
      </c>
      <c r="F65" s="5">
        <v>-8129594176</v>
      </c>
      <c r="G65" s="5">
        <v>-3000000005</v>
      </c>
      <c r="I65" s="5">
        <v>-11377912319</v>
      </c>
      <c r="J65" s="5">
        <v>-107205458</v>
      </c>
      <c r="K65" s="5">
        <v>-229431531</v>
      </c>
      <c r="L65" s="5">
        <v>2556856145</v>
      </c>
      <c r="M65" s="5">
        <v>9260861786</v>
      </c>
      <c r="N65" s="5">
        <v>7402689098</v>
      </c>
      <c r="O65" s="5">
        <v>-35231020087</v>
      </c>
      <c r="P65" s="5">
        <v>-18268121527</v>
      </c>
    </row>
    <row r="66" spans="2:16" ht="15.5" x14ac:dyDescent="0.35">
      <c r="C66" t="s">
        <v>89</v>
      </c>
      <c r="D66" s="5">
        <v>-46375888983</v>
      </c>
      <c r="E66" s="5">
        <v>-18098439663</v>
      </c>
      <c r="F66" s="5">
        <v>-37935551803</v>
      </c>
      <c r="G66" s="5">
        <v>-31486366303</v>
      </c>
      <c r="I66" s="5">
        <v>-74974271152</v>
      </c>
      <c r="J66" s="5">
        <v>17851713575</v>
      </c>
      <c r="K66" s="5">
        <v>21351657262</v>
      </c>
      <c r="L66" s="5">
        <v>62284787339</v>
      </c>
      <c r="M66" s="5">
        <v>-7327007595</v>
      </c>
      <c r="N66" s="5">
        <v>-135766129621</v>
      </c>
      <c r="O66" s="5">
        <v>101655896367</v>
      </c>
      <c r="P66" s="5">
        <v>52017991716</v>
      </c>
    </row>
    <row r="67" spans="2:16" ht="15.5" x14ac:dyDescent="0.35">
      <c r="C67" t="s">
        <v>90</v>
      </c>
      <c r="F67" s="5">
        <v>42691355154</v>
      </c>
      <c r="I67" s="5">
        <v>42691355154</v>
      </c>
      <c r="J67" s="5">
        <v>1453377624</v>
      </c>
      <c r="K67" s="5">
        <v>245264244</v>
      </c>
      <c r="L67" s="5">
        <v>1628314134</v>
      </c>
      <c r="M67" s="5">
        <v>1473079325</v>
      </c>
      <c r="N67" s="5">
        <v>-782230141</v>
      </c>
      <c r="O67" s="5">
        <v>-379740504</v>
      </c>
      <c r="P67" s="5">
        <v>-424940006</v>
      </c>
    </row>
    <row r="68" spans="2:16" ht="15.5" x14ac:dyDescent="0.35">
      <c r="C68" t="s">
        <v>91</v>
      </c>
      <c r="D68" s="5">
        <v>-46375888983</v>
      </c>
      <c r="E68" s="5">
        <v>-18098439663</v>
      </c>
      <c r="F68" s="5">
        <v>4755803351</v>
      </c>
      <c r="G68" s="5">
        <v>-31486366303</v>
      </c>
      <c r="I68" s="5">
        <v>-32282915998</v>
      </c>
      <c r="J68" s="5">
        <v>19305091199</v>
      </c>
      <c r="K68" s="5">
        <v>21596921506</v>
      </c>
      <c r="L68" s="5">
        <v>63913101473</v>
      </c>
      <c r="M68" s="5">
        <v>-5853928270</v>
      </c>
      <c r="N68" s="5">
        <v>-136548359762</v>
      </c>
      <c r="O68" s="5">
        <v>101276155863</v>
      </c>
      <c r="P68" s="5">
        <v>51593051710</v>
      </c>
    </row>
    <row r="69" spans="2:16" ht="15.5" x14ac:dyDescent="0.35">
      <c r="C69" t="s">
        <v>92</v>
      </c>
      <c r="D69" s="5">
        <v>-46375888983</v>
      </c>
      <c r="E69" s="5">
        <v>-18098439663</v>
      </c>
      <c r="F69" s="5">
        <v>-37935551803</v>
      </c>
      <c r="G69" s="5">
        <v>-31486366303</v>
      </c>
      <c r="I69" s="5">
        <v>-74974271152</v>
      </c>
      <c r="J69" s="5">
        <v>17851713575</v>
      </c>
      <c r="K69" s="5">
        <v>21351657262</v>
      </c>
      <c r="L69" s="5">
        <v>62284787339</v>
      </c>
      <c r="M69" s="5">
        <v>-7327007595</v>
      </c>
      <c r="N69" s="5">
        <v>-135766129621</v>
      </c>
      <c r="O69" s="5">
        <v>101655896367</v>
      </c>
      <c r="P69" s="5">
        <v>52017991716</v>
      </c>
    </row>
    <row r="70" spans="2:16" ht="15.5" x14ac:dyDescent="0.35">
      <c r="C70" t="s">
        <v>8</v>
      </c>
      <c r="D70" s="5">
        <v>-46375888983</v>
      </c>
      <c r="E70" s="5">
        <v>-18098439663</v>
      </c>
      <c r="F70" s="5">
        <v>4755803351</v>
      </c>
      <c r="G70" s="5">
        <v>-31486366303</v>
      </c>
      <c r="I70" s="5">
        <v>-32282915998</v>
      </c>
      <c r="J70" s="5">
        <v>19305091199</v>
      </c>
      <c r="K70" s="5">
        <v>21596921506</v>
      </c>
      <c r="L70" s="5">
        <v>63913101473</v>
      </c>
      <c r="M70" s="5">
        <v>-5853928271</v>
      </c>
      <c r="N70" s="5">
        <v>-136548359762</v>
      </c>
      <c r="O70" s="5">
        <v>101276155863</v>
      </c>
      <c r="P70" s="5">
        <v>51593051710</v>
      </c>
    </row>
    <row r="71" spans="2:16" ht="15.5" x14ac:dyDescent="0.35">
      <c r="C71" t="s">
        <v>94</v>
      </c>
      <c r="D71" s="5">
        <v>-46375888983</v>
      </c>
      <c r="E71" s="5">
        <v>-18098439663</v>
      </c>
      <c r="F71" s="5">
        <v>-37935551803</v>
      </c>
      <c r="G71" s="5">
        <v>-31486366303</v>
      </c>
      <c r="I71" s="5">
        <v>-74974271152</v>
      </c>
      <c r="J71" s="5">
        <v>17851713575</v>
      </c>
      <c r="K71" s="5">
        <v>21351657262</v>
      </c>
      <c r="L71" s="5">
        <v>62284787339</v>
      </c>
      <c r="M71" s="5">
        <v>-7327007595</v>
      </c>
      <c r="N71" s="5">
        <v>-135766129621</v>
      </c>
      <c r="O71" s="5">
        <v>101655896367</v>
      </c>
      <c r="P71" s="5">
        <v>52017991716</v>
      </c>
    </row>
    <row r="72" spans="2:16" ht="15.5" x14ac:dyDescent="0.35">
      <c r="C72" t="s">
        <v>95</v>
      </c>
      <c r="D72" s="5">
        <v>-46375888983</v>
      </c>
      <c r="E72" s="5">
        <v>-18098439663</v>
      </c>
      <c r="F72" s="5">
        <v>4755803351</v>
      </c>
      <c r="G72" s="5">
        <v>-31486366303</v>
      </c>
      <c r="I72" s="5">
        <v>-32282915998</v>
      </c>
      <c r="J72" s="5">
        <v>19305091199</v>
      </c>
      <c r="K72" s="5">
        <v>21596921506</v>
      </c>
      <c r="L72" s="5">
        <v>63913101473</v>
      </c>
      <c r="M72" s="5">
        <v>-5853928271</v>
      </c>
      <c r="N72" s="5">
        <v>-136548359762</v>
      </c>
      <c r="O72" s="5">
        <v>101276155863</v>
      </c>
      <c r="P72" s="5">
        <v>51593051710</v>
      </c>
    </row>
    <row r="73" spans="2:16" ht="15.5" x14ac:dyDescent="0.35">
      <c r="C73" t="s">
        <v>96</v>
      </c>
      <c r="D73" s="5">
        <v>-46375888983</v>
      </c>
      <c r="E73" s="5">
        <v>-18098439663</v>
      </c>
      <c r="F73" s="5">
        <v>4755803351</v>
      </c>
      <c r="G73" s="5">
        <v>-31486366303</v>
      </c>
      <c r="I73" s="5">
        <v>-32282915998</v>
      </c>
      <c r="J73" s="5">
        <v>19305091199</v>
      </c>
      <c r="K73" s="5">
        <v>21596921506</v>
      </c>
      <c r="L73" s="5">
        <v>63913101473</v>
      </c>
      <c r="M73" s="5">
        <v>-5853928271</v>
      </c>
      <c r="N73" s="5">
        <v>-136548359762</v>
      </c>
      <c r="O73" s="5">
        <v>101276155863</v>
      </c>
      <c r="P73" s="5">
        <v>51593051710</v>
      </c>
    </row>
    <row r="75" spans="2:16" ht="15.5" x14ac:dyDescent="0.35">
      <c r="B75" t="s">
        <v>97</v>
      </c>
      <c r="C75" t="s">
        <v>98</v>
      </c>
    </row>
    <row r="76" spans="2:16" ht="15.5" x14ac:dyDescent="0.35">
      <c r="C76" t="s">
        <v>99</v>
      </c>
    </row>
    <row r="77" spans="2:16" ht="15.5" x14ac:dyDescent="0.35">
      <c r="C77" t="s">
        <v>20</v>
      </c>
      <c r="D77" s="5">
        <v>13126936482</v>
      </c>
      <c r="E77" s="5">
        <v>19390731497</v>
      </c>
      <c r="F77" s="5">
        <v>17958725411</v>
      </c>
      <c r="G77" s="5">
        <v>13656633484</v>
      </c>
      <c r="I77" s="5">
        <v>17958725411</v>
      </c>
      <c r="J77" s="5">
        <v>41351029153</v>
      </c>
      <c r="K77" s="5">
        <v>48816496054</v>
      </c>
      <c r="L77" s="5">
        <v>63413841426</v>
      </c>
      <c r="M77" s="5">
        <v>57983218758</v>
      </c>
      <c r="N77" s="5">
        <v>59768268726</v>
      </c>
      <c r="O77" s="5">
        <v>67825912371</v>
      </c>
      <c r="P77" s="5">
        <v>36241890302</v>
      </c>
    </row>
    <row r="78" spans="2:16" ht="15.5" x14ac:dyDescent="0.35">
      <c r="C78" t="s">
        <v>100</v>
      </c>
      <c r="D78" s="5">
        <v>3914084081</v>
      </c>
      <c r="E78" s="5">
        <v>4469084205</v>
      </c>
      <c r="F78" s="5">
        <v>6147687774</v>
      </c>
      <c r="G78" s="5">
        <v>3024607064</v>
      </c>
      <c r="I78" s="5">
        <v>6147687774</v>
      </c>
      <c r="J78" s="5">
        <v>5988808906</v>
      </c>
      <c r="K78" s="5">
        <v>8379247131</v>
      </c>
      <c r="L78" s="5">
        <v>9672103524</v>
      </c>
      <c r="M78" s="5">
        <v>4787844942</v>
      </c>
      <c r="N78" s="5">
        <v>3249684408</v>
      </c>
      <c r="O78" s="5">
        <v>4616346864</v>
      </c>
      <c r="P78" s="5">
        <v>27442996247</v>
      </c>
    </row>
    <row r="79" spans="2:16" ht="15.5" x14ac:dyDescent="0.35">
      <c r="C79" t="s">
        <v>250</v>
      </c>
      <c r="D79" s="5">
        <v>32479929858</v>
      </c>
      <c r="E79" s="5">
        <v>39070099218</v>
      </c>
      <c r="F79" s="5">
        <v>48386299652</v>
      </c>
      <c r="G79" s="5">
        <v>37307601350</v>
      </c>
      <c r="I79" s="5">
        <v>48386299652</v>
      </c>
      <c r="J79" s="5">
        <v>37897934354</v>
      </c>
      <c r="K79" s="5">
        <v>33208348773</v>
      </c>
      <c r="L79" s="5">
        <v>5713561513</v>
      </c>
      <c r="M79" s="5">
        <v>4314356850</v>
      </c>
      <c r="N79" s="5">
        <v>6313378477</v>
      </c>
      <c r="O79" s="5">
        <v>20180808926</v>
      </c>
      <c r="P79" s="5">
        <v>11947886157</v>
      </c>
    </row>
    <row r="80" spans="2:16" ht="15.5" x14ac:dyDescent="0.35">
      <c r="C80" t="s">
        <v>251</v>
      </c>
      <c r="D80" s="5">
        <v>3914084081</v>
      </c>
      <c r="E80" s="5">
        <v>4469084205</v>
      </c>
      <c r="F80" s="5">
        <v>6147687774</v>
      </c>
      <c r="G80" s="5">
        <v>3024607064</v>
      </c>
      <c r="I80" s="5">
        <v>6147687774</v>
      </c>
      <c r="J80" s="5">
        <v>5988808906</v>
      </c>
      <c r="K80" s="5">
        <v>8379247131</v>
      </c>
      <c r="L80" s="5">
        <v>9672103524</v>
      </c>
      <c r="M80" s="5">
        <v>4787844942</v>
      </c>
      <c r="N80" s="5">
        <v>3249684408</v>
      </c>
      <c r="O80" s="5">
        <v>4616346864</v>
      </c>
      <c r="P80" s="5">
        <v>27442996247</v>
      </c>
    </row>
    <row r="81" spans="3:16" ht="15.5" x14ac:dyDescent="0.35">
      <c r="C81" t="s">
        <v>102</v>
      </c>
      <c r="D81" s="5">
        <v>4659416432</v>
      </c>
      <c r="E81" s="5">
        <v>4918764968</v>
      </c>
      <c r="F81" s="5">
        <v>5682672440</v>
      </c>
      <c r="G81" s="5">
        <v>6065028976</v>
      </c>
      <c r="I81" s="5">
        <v>5682672440</v>
      </c>
      <c r="J81" s="5">
        <v>7052256818</v>
      </c>
      <c r="K81" s="5">
        <v>8351260070</v>
      </c>
      <c r="L81" s="5">
        <v>9598931740</v>
      </c>
      <c r="M81" s="5">
        <v>10900999400</v>
      </c>
      <c r="P81" s="5">
        <v>19164500000</v>
      </c>
    </row>
    <row r="82" spans="3:16" ht="15.5" x14ac:dyDescent="0.35">
      <c r="C82" t="s">
        <v>249</v>
      </c>
      <c r="D82" s="5">
        <v>1296094000</v>
      </c>
      <c r="E82" s="5">
        <v>1296094000</v>
      </c>
      <c r="F82" s="5">
        <v>1296094000</v>
      </c>
      <c r="G82" s="5">
        <v>1296094000</v>
      </c>
      <c r="I82" s="5">
        <v>1296094000</v>
      </c>
      <c r="J82" s="5">
        <v>1296094000</v>
      </c>
      <c r="K82" s="5">
        <v>1296094000</v>
      </c>
      <c r="L82" s="5">
        <v>1296094000</v>
      </c>
      <c r="M82" s="5">
        <v>1535844000</v>
      </c>
      <c r="N82" s="5">
        <v>1617094000</v>
      </c>
    </row>
    <row r="83" spans="3:16" ht="15.5" x14ac:dyDescent="0.35">
      <c r="C83" t="s">
        <v>252</v>
      </c>
      <c r="D83" s="5">
        <v>4659416432</v>
      </c>
      <c r="E83" s="5">
        <v>4918764968</v>
      </c>
      <c r="F83" s="5">
        <v>5682672440</v>
      </c>
      <c r="G83" s="5">
        <v>6065028976</v>
      </c>
      <c r="I83" s="5">
        <v>5682672440</v>
      </c>
      <c r="J83" s="5">
        <v>7052256818</v>
      </c>
      <c r="K83" s="5">
        <v>8351260070</v>
      </c>
      <c r="L83" s="5">
        <v>9598931740</v>
      </c>
      <c r="M83" s="5">
        <v>10900999400</v>
      </c>
      <c r="P83" s="5">
        <v>19164500000</v>
      </c>
    </row>
    <row r="84" spans="3:16" ht="15.5" x14ac:dyDescent="0.35">
      <c r="C84" t="s">
        <v>103</v>
      </c>
      <c r="D84" s="5">
        <v>34678587194</v>
      </c>
      <c r="E84" s="5">
        <v>35284966035</v>
      </c>
      <c r="F84" s="5">
        <v>35863947425</v>
      </c>
      <c r="G84" s="5">
        <v>26249164813</v>
      </c>
      <c r="I84" s="5">
        <v>35863947425</v>
      </c>
      <c r="J84" s="5">
        <v>41641392551</v>
      </c>
      <c r="K84" s="5">
        <v>40269011733</v>
      </c>
      <c r="L84" s="5">
        <v>31219250625</v>
      </c>
      <c r="M84" s="5">
        <v>29056000081</v>
      </c>
      <c r="N84" s="5">
        <v>16787607372</v>
      </c>
      <c r="O84" s="5">
        <v>20379938816</v>
      </c>
      <c r="P84" s="5">
        <v>13928077839</v>
      </c>
    </row>
    <row r="85" spans="3:16" ht="15.5" x14ac:dyDescent="0.35">
      <c r="C85" t="s">
        <v>83</v>
      </c>
      <c r="D85" s="5">
        <v>70878711111</v>
      </c>
      <c r="E85" s="5">
        <v>70878711111</v>
      </c>
      <c r="F85" s="5">
        <v>70878711111</v>
      </c>
      <c r="G85" s="5">
        <v>31197311707</v>
      </c>
      <c r="I85" s="5">
        <v>70878711111</v>
      </c>
      <c r="J85" s="5">
        <v>8058853433</v>
      </c>
      <c r="K85" s="5">
        <v>31725755809</v>
      </c>
      <c r="L85" s="5">
        <v>31480491565</v>
      </c>
      <c r="M85" s="5">
        <v>-2214927189</v>
      </c>
      <c r="N85" s="5">
        <v>35993676039</v>
      </c>
      <c r="O85" s="5">
        <v>-2905776373</v>
      </c>
      <c r="P85" s="5">
        <v>-2526035869</v>
      </c>
    </row>
    <row r="86" spans="3:16" ht="15.5" x14ac:dyDescent="0.35">
      <c r="C86" t="s">
        <v>104</v>
      </c>
      <c r="D86" s="5">
        <v>94160887945</v>
      </c>
      <c r="E86" s="5">
        <v>112150207008</v>
      </c>
      <c r="F86" s="5">
        <v>104971992612</v>
      </c>
      <c r="G86" s="5">
        <v>94492310881</v>
      </c>
      <c r="I86" s="5">
        <v>104971992612</v>
      </c>
      <c r="J86" s="5">
        <v>129107839274</v>
      </c>
      <c r="K86" s="5">
        <v>148114976126</v>
      </c>
      <c r="L86" s="5">
        <v>149425195545</v>
      </c>
      <c r="M86" s="5">
        <v>115425324921</v>
      </c>
      <c r="N86" s="5">
        <v>107684502039</v>
      </c>
      <c r="O86" s="5">
        <v>198370527165</v>
      </c>
      <c r="P86" s="5">
        <v>151275236682</v>
      </c>
    </row>
    <row r="87" spans="3:16" ht="15.5" x14ac:dyDescent="0.35">
      <c r="C87" t="s">
        <v>105</v>
      </c>
    </row>
    <row r="88" spans="3:16" ht="15.5" x14ac:dyDescent="0.35">
      <c r="C88" t="s">
        <v>109</v>
      </c>
      <c r="E88" s="5">
        <v>3545085494</v>
      </c>
      <c r="F88" s="5">
        <v>8115576624</v>
      </c>
      <c r="G88" s="5">
        <v>17883660389</v>
      </c>
      <c r="I88" s="5">
        <v>8115576624</v>
      </c>
      <c r="J88" s="5">
        <v>21131978533</v>
      </c>
      <c r="K88" s="5">
        <v>21649111016</v>
      </c>
      <c r="L88" s="5">
        <v>21947719641</v>
      </c>
      <c r="M88" s="5">
        <v>19850131578</v>
      </c>
      <c r="N88" s="5">
        <v>11004753720</v>
      </c>
      <c r="O88" s="5">
        <v>2379274811</v>
      </c>
      <c r="P88" s="5">
        <v>1785311480</v>
      </c>
    </row>
    <row r="89" spans="3:16" ht="15.5" x14ac:dyDescent="0.35">
      <c r="C89" t="s">
        <v>107</v>
      </c>
      <c r="D89" s="5">
        <v>482775631581</v>
      </c>
      <c r="E89" s="5">
        <v>490548094807</v>
      </c>
      <c r="F89" s="5">
        <v>500281165502</v>
      </c>
      <c r="G89" s="5">
        <v>459233667115</v>
      </c>
      <c r="I89" s="5">
        <v>500281165502</v>
      </c>
      <c r="J89" s="5">
        <v>424446598967</v>
      </c>
      <c r="K89" s="5">
        <v>382653021097</v>
      </c>
      <c r="L89" s="5">
        <v>271921614194</v>
      </c>
      <c r="M89" s="5">
        <v>209712034741</v>
      </c>
      <c r="N89" s="5">
        <v>244650264000</v>
      </c>
      <c r="O89" s="5">
        <v>235606363298</v>
      </c>
      <c r="P89" s="5">
        <v>142836539562</v>
      </c>
    </row>
    <row r="90" spans="3:16" ht="15.5" x14ac:dyDescent="0.35">
      <c r="C90" t="s">
        <v>108</v>
      </c>
      <c r="D90" s="5">
        <v>7807429501</v>
      </c>
      <c r="E90" s="5">
        <v>8809227191</v>
      </c>
      <c r="F90" s="5">
        <v>10800872090</v>
      </c>
      <c r="G90" s="5">
        <v>10631616978</v>
      </c>
      <c r="I90" s="5">
        <v>10800872090</v>
      </c>
      <c r="J90" s="5">
        <v>11410994451</v>
      </c>
      <c r="K90" s="5">
        <v>17503646251</v>
      </c>
      <c r="L90" s="5">
        <v>23773566779</v>
      </c>
      <c r="M90" s="5">
        <v>30043487329</v>
      </c>
      <c r="N90" s="5">
        <v>36333074586</v>
      </c>
      <c r="O90" s="5">
        <v>42720995178</v>
      </c>
    </row>
    <row r="91" spans="3:16" ht="15.5" x14ac:dyDescent="0.35">
      <c r="C91" t="s">
        <v>110</v>
      </c>
      <c r="D91" s="5">
        <v>866350351491</v>
      </c>
      <c r="E91" s="5">
        <v>909703473458</v>
      </c>
      <c r="F91" s="5">
        <v>957743712512</v>
      </c>
      <c r="G91" s="5">
        <v>977146227540</v>
      </c>
      <c r="I91" s="5">
        <v>957743712512</v>
      </c>
      <c r="J91" s="5">
        <v>960999365564</v>
      </c>
      <c r="K91" s="5">
        <v>911183800974</v>
      </c>
      <c r="L91" s="5">
        <v>668089792342</v>
      </c>
      <c r="M91" s="5">
        <v>555730155855</v>
      </c>
      <c r="N91" s="5">
        <v>564491503831</v>
      </c>
      <c r="O91" s="5">
        <v>322739521121</v>
      </c>
      <c r="P91" s="5">
        <v>220182681663</v>
      </c>
    </row>
    <row r="92" spans="3:16" ht="15.5" x14ac:dyDescent="0.35">
      <c r="C92" t="s">
        <v>111</v>
      </c>
      <c r="D92" s="5">
        <v>960511239436</v>
      </c>
      <c r="E92" s="5">
        <v>1021853680466</v>
      </c>
      <c r="F92" s="5">
        <v>1062715705124</v>
      </c>
      <c r="G92" s="5">
        <v>1071638538421</v>
      </c>
      <c r="I92" s="5">
        <v>1062715705124</v>
      </c>
      <c r="J92" s="5">
        <v>1090107204838</v>
      </c>
      <c r="K92" s="5">
        <v>1059298777100</v>
      </c>
      <c r="L92" s="5">
        <v>817514987887</v>
      </c>
      <c r="M92" s="5">
        <v>671155480776</v>
      </c>
      <c r="N92" s="5">
        <v>672176005870</v>
      </c>
      <c r="O92" s="5">
        <v>521110048286</v>
      </c>
      <c r="P92" s="5">
        <v>371457918345</v>
      </c>
    </row>
    <row r="93" spans="3:16" ht="15.5" x14ac:dyDescent="0.35">
      <c r="C93" t="s">
        <v>112</v>
      </c>
    </row>
    <row r="94" spans="3:16" ht="15.5" x14ac:dyDescent="0.35">
      <c r="C94" t="s">
        <v>113</v>
      </c>
    </row>
    <row r="95" spans="3:16" ht="15.5" x14ac:dyDescent="0.35">
      <c r="C95" t="s">
        <v>114</v>
      </c>
      <c r="D95" s="5">
        <v>450885948876</v>
      </c>
      <c r="E95" s="5">
        <v>455931085780</v>
      </c>
      <c r="F95" s="5">
        <v>474457583396</v>
      </c>
      <c r="G95" s="5">
        <v>480584098091</v>
      </c>
      <c r="I95" s="5">
        <v>474457583396</v>
      </c>
      <c r="J95" s="5">
        <v>402483241176</v>
      </c>
      <c r="K95" s="5">
        <v>430916245605</v>
      </c>
      <c r="L95" s="5">
        <v>277447575771</v>
      </c>
      <c r="M95" s="5">
        <v>308677049143</v>
      </c>
      <c r="N95" s="5">
        <v>248918561202</v>
      </c>
      <c r="O95" s="5">
        <v>107042778882</v>
      </c>
      <c r="P95" s="5">
        <v>126782881043</v>
      </c>
    </row>
    <row r="96" spans="3:16" ht="15.5" x14ac:dyDescent="0.35">
      <c r="C96" t="s">
        <v>115</v>
      </c>
    </row>
    <row r="97" spans="3:16" ht="15.5" x14ac:dyDescent="0.35">
      <c r="C97" t="s">
        <v>253</v>
      </c>
      <c r="D97" s="5">
        <v>35802378484</v>
      </c>
      <c r="E97" s="5">
        <v>30728633544</v>
      </c>
      <c r="F97" s="5">
        <v>55151187877</v>
      </c>
      <c r="G97" s="5">
        <v>68533523590</v>
      </c>
      <c r="I97" s="5">
        <v>55151187877</v>
      </c>
      <c r="J97" s="5">
        <v>64648079577</v>
      </c>
      <c r="K97" s="5">
        <v>87718103823</v>
      </c>
      <c r="L97" s="5">
        <v>83841988651</v>
      </c>
      <c r="M97" s="5">
        <v>48099684522</v>
      </c>
      <c r="N97" s="5">
        <v>21697037638</v>
      </c>
      <c r="O97" s="5">
        <v>15876636263</v>
      </c>
      <c r="P97" s="5">
        <v>17211910707</v>
      </c>
    </row>
    <row r="98" spans="3:16" ht="15.5" x14ac:dyDescent="0.35">
      <c r="C98" t="s">
        <v>117</v>
      </c>
      <c r="D98" s="5">
        <v>88111127837</v>
      </c>
      <c r="E98" s="5">
        <v>86588453563</v>
      </c>
      <c r="F98" s="5">
        <v>72344428263</v>
      </c>
      <c r="G98" s="5">
        <v>76327179465</v>
      </c>
      <c r="I98" s="5">
        <v>72344428263</v>
      </c>
      <c r="J98" s="5">
        <v>53024940601</v>
      </c>
      <c r="K98" s="5">
        <v>50490820176</v>
      </c>
      <c r="L98" s="5">
        <v>22234234922</v>
      </c>
      <c r="M98" s="5">
        <v>41658599964</v>
      </c>
      <c r="N98" s="5">
        <v>38293502852</v>
      </c>
      <c r="O98" s="5">
        <v>34302772079</v>
      </c>
      <c r="P98" s="5">
        <v>23282324995</v>
      </c>
    </row>
    <row r="99" spans="3:16" ht="15.5" x14ac:dyDescent="0.35">
      <c r="C99" t="s">
        <v>118</v>
      </c>
    </row>
    <row r="100" spans="3:16" ht="15.5" x14ac:dyDescent="0.35">
      <c r="C100" t="s">
        <v>254</v>
      </c>
      <c r="D100" s="5">
        <v>1296094000</v>
      </c>
      <c r="E100" s="5">
        <v>1296094000</v>
      </c>
      <c r="F100" s="5">
        <v>1296094000</v>
      </c>
      <c r="G100" s="5">
        <v>1296094000</v>
      </c>
      <c r="I100" s="5">
        <v>1296094000</v>
      </c>
      <c r="J100" s="5">
        <v>1296094000</v>
      </c>
      <c r="K100" s="5">
        <v>1296094000</v>
      </c>
      <c r="L100" s="5">
        <v>1296094000</v>
      </c>
      <c r="M100" s="5">
        <v>1535844000</v>
      </c>
      <c r="N100" s="5">
        <v>1617094000</v>
      </c>
    </row>
    <row r="101" spans="3:16" ht="15.5" x14ac:dyDescent="0.35">
      <c r="C101" t="s">
        <v>116</v>
      </c>
      <c r="D101" s="5">
        <v>43681028439</v>
      </c>
      <c r="E101" s="5">
        <v>44530040730</v>
      </c>
      <c r="F101" s="5">
        <v>48875257037</v>
      </c>
      <c r="G101" s="5">
        <v>34961096529</v>
      </c>
      <c r="I101" s="5">
        <v>48875257037</v>
      </c>
      <c r="J101" s="5">
        <v>28008576362</v>
      </c>
      <c r="K101" s="5">
        <v>34359965146</v>
      </c>
      <c r="L101" s="5">
        <v>26841501038</v>
      </c>
      <c r="M101" s="5">
        <v>37634333515</v>
      </c>
      <c r="N101" s="5">
        <v>53452421503</v>
      </c>
      <c r="O101" s="5">
        <v>14188360888</v>
      </c>
      <c r="P101" s="5">
        <v>15290020075</v>
      </c>
    </row>
    <row r="102" spans="3:16" ht="15.5" x14ac:dyDescent="0.35">
      <c r="C102" t="s">
        <v>119</v>
      </c>
      <c r="D102" s="5">
        <v>48369592051</v>
      </c>
      <c r="E102" s="5">
        <v>48501986650</v>
      </c>
      <c r="F102" s="5">
        <v>40759605388</v>
      </c>
      <c r="G102" s="5">
        <v>22298289852</v>
      </c>
      <c r="I102" s="5">
        <v>40759605388</v>
      </c>
      <c r="J102" s="5">
        <v>25950454364</v>
      </c>
      <c r="K102" s="5">
        <v>26219484143</v>
      </c>
      <c r="L102" s="5">
        <v>19692205906</v>
      </c>
      <c r="M102" s="5">
        <v>11698437228</v>
      </c>
      <c r="N102" s="5">
        <v>24143557083</v>
      </c>
      <c r="P102" s="5">
        <v>10000000000</v>
      </c>
    </row>
    <row r="103" spans="3:16" ht="15.5" x14ac:dyDescent="0.35">
      <c r="C103" t="s">
        <v>120</v>
      </c>
    </row>
    <row r="104" spans="3:16" ht="15.5" x14ac:dyDescent="0.35">
      <c r="C104" t="s">
        <v>499</v>
      </c>
      <c r="P104" s="5">
        <v>43594707264</v>
      </c>
    </row>
    <row r="105" spans="3:16" ht="15.5" x14ac:dyDescent="0.35">
      <c r="C105" t="s">
        <v>313</v>
      </c>
      <c r="D105" s="5">
        <v>177192756779</v>
      </c>
      <c r="E105" s="5">
        <v>176137418389</v>
      </c>
      <c r="F105" s="5">
        <v>152565898258</v>
      </c>
      <c r="G105" s="5">
        <v>144569147436</v>
      </c>
      <c r="I105" s="5">
        <v>152565898258</v>
      </c>
      <c r="J105" s="5">
        <v>149532254651</v>
      </c>
      <c r="K105" s="5">
        <v>115619954805</v>
      </c>
      <c r="L105" s="5">
        <v>77648074573</v>
      </c>
      <c r="M105" s="5">
        <v>101662431849</v>
      </c>
      <c r="N105" s="5">
        <v>106799406113</v>
      </c>
      <c r="O105" s="5">
        <v>110582361004</v>
      </c>
      <c r="P105" s="5">
        <v>34287587567</v>
      </c>
    </row>
    <row r="106" spans="3:16" ht="15.5" x14ac:dyDescent="0.35">
      <c r="C106" t="s">
        <v>520</v>
      </c>
      <c r="E106" s="5">
        <v>374903432</v>
      </c>
      <c r="F106" s="5">
        <v>530093127</v>
      </c>
      <c r="G106" s="5">
        <v>788677718</v>
      </c>
      <c r="I106" s="5">
        <v>530093127</v>
      </c>
      <c r="J106" s="5">
        <v>1703742595</v>
      </c>
      <c r="K106" s="5">
        <v>1193062313</v>
      </c>
      <c r="L106" s="5">
        <v>597527370</v>
      </c>
      <c r="N106" s="5">
        <v>19083254</v>
      </c>
      <c r="O106" s="5">
        <v>276982298</v>
      </c>
      <c r="P106" s="5">
        <v>488688000</v>
      </c>
    </row>
    <row r="107" spans="3:16" ht="15.5" x14ac:dyDescent="0.35">
      <c r="C107" t="s">
        <v>121</v>
      </c>
      <c r="D107" s="5">
        <v>199120014446</v>
      </c>
      <c r="E107" s="5">
        <v>203175721237</v>
      </c>
      <c r="F107" s="5">
        <v>205290120672</v>
      </c>
      <c r="G107" s="5">
        <v>237204623213</v>
      </c>
      <c r="I107" s="5">
        <v>205290120672</v>
      </c>
      <c r="J107" s="5">
        <v>190269847275</v>
      </c>
      <c r="K107" s="5">
        <v>197077731543</v>
      </c>
      <c r="L107" s="5">
        <v>117769862979</v>
      </c>
      <c r="M107" s="5">
        <v>125595442234</v>
      </c>
      <c r="N107" s="5">
        <v>104285401265</v>
      </c>
      <c r="O107" s="5">
        <v>21681698256</v>
      </c>
      <c r="P107" s="5">
        <v>48930791416</v>
      </c>
    </row>
    <row r="108" spans="3:16" ht="15.5" x14ac:dyDescent="0.35">
      <c r="C108" t="s">
        <v>122</v>
      </c>
      <c r="D108" s="5">
        <v>327737987781</v>
      </c>
      <c r="E108" s="5">
        <v>337659402924</v>
      </c>
      <c r="F108" s="5">
        <v>341896490303</v>
      </c>
      <c r="G108" s="5">
        <v>346438656506</v>
      </c>
      <c r="I108" s="5">
        <v>341896490303</v>
      </c>
      <c r="J108" s="5">
        <v>403987638763</v>
      </c>
      <c r="K108" s="5">
        <v>364051297795</v>
      </c>
      <c r="L108" s="5">
        <v>271333098322</v>
      </c>
      <c r="M108" s="5">
        <v>297639207169</v>
      </c>
      <c r="N108" s="5">
        <v>312882609381</v>
      </c>
      <c r="O108" s="5">
        <v>203272641355</v>
      </c>
      <c r="P108" s="5">
        <v>152756565117</v>
      </c>
    </row>
    <row r="109" spans="3:16" ht="15.5" x14ac:dyDescent="0.35">
      <c r="C109" t="s">
        <v>123</v>
      </c>
      <c r="D109" s="5">
        <v>327737987781</v>
      </c>
      <c r="E109" s="5">
        <v>337659402924</v>
      </c>
      <c r="F109" s="5">
        <v>341896490303</v>
      </c>
      <c r="G109" s="5">
        <v>346438656506</v>
      </c>
      <c r="I109" s="5">
        <v>341896490303</v>
      </c>
      <c r="J109" s="5">
        <v>403987638763</v>
      </c>
      <c r="K109" s="5">
        <v>364051297795</v>
      </c>
      <c r="L109" s="5">
        <v>271333098322</v>
      </c>
      <c r="M109" s="5">
        <v>297639207169</v>
      </c>
      <c r="N109" s="5">
        <v>312882609381</v>
      </c>
      <c r="O109" s="5">
        <v>203272641355</v>
      </c>
      <c r="P109" s="5">
        <v>152756565117</v>
      </c>
    </row>
    <row r="110" spans="3:16" ht="15.5" x14ac:dyDescent="0.35">
      <c r="C110" t="s">
        <v>357</v>
      </c>
      <c r="D110" s="5">
        <v>1035630104</v>
      </c>
    </row>
    <row r="111" spans="3:16" ht="15.5" x14ac:dyDescent="0.35">
      <c r="C111" t="s">
        <v>124</v>
      </c>
    </row>
    <row r="112" spans="3:16" ht="15.5" x14ac:dyDescent="0.35">
      <c r="C112" t="s">
        <v>125</v>
      </c>
      <c r="D112" s="5">
        <v>305326821953</v>
      </c>
      <c r="E112" s="5">
        <v>316873793577</v>
      </c>
      <c r="F112" s="5">
        <v>321619073950</v>
      </c>
      <c r="G112" s="5">
        <v>327169864727</v>
      </c>
      <c r="I112" s="5">
        <v>321619073950</v>
      </c>
      <c r="J112" s="5">
        <v>386243425959</v>
      </c>
      <c r="K112" s="5">
        <v>346513076750</v>
      </c>
      <c r="L112" s="5">
        <v>216097719463</v>
      </c>
      <c r="M112" s="5">
        <v>220867022772</v>
      </c>
      <c r="N112" s="5">
        <v>221921490901</v>
      </c>
      <c r="O112" s="5">
        <v>110859343302</v>
      </c>
      <c r="P112" s="5">
        <v>34776275567</v>
      </c>
    </row>
    <row r="113" spans="2:16" ht="15.5" x14ac:dyDescent="0.35">
      <c r="C113" t="s">
        <v>446</v>
      </c>
      <c r="L113" s="5">
        <v>39415488494</v>
      </c>
      <c r="M113" s="5">
        <v>59980091187</v>
      </c>
      <c r="N113" s="5">
        <v>77117260097</v>
      </c>
      <c r="O113" s="5">
        <v>83137518336</v>
      </c>
      <c r="P113" s="5">
        <v>110839043628</v>
      </c>
    </row>
    <row r="114" spans="2:16" ht="15.5" x14ac:dyDescent="0.35">
      <c r="C114" t="s">
        <v>126</v>
      </c>
      <c r="D114" s="5">
        <v>778623936657</v>
      </c>
      <c r="E114" s="5">
        <v>793590488704</v>
      </c>
      <c r="F114" s="5">
        <v>816354073699</v>
      </c>
      <c r="G114" s="5">
        <v>827022754597</v>
      </c>
      <c r="I114" s="5">
        <v>816354073699</v>
      </c>
      <c r="J114" s="5">
        <v>806470879939</v>
      </c>
      <c r="K114" s="5">
        <v>794967543400</v>
      </c>
      <c r="L114" s="5">
        <v>548780674093</v>
      </c>
      <c r="M114" s="5">
        <v>606316256312</v>
      </c>
      <c r="N114" s="5">
        <v>561801170583</v>
      </c>
      <c r="O114" s="5">
        <v>310315420237</v>
      </c>
      <c r="P114" s="5">
        <v>279539446160</v>
      </c>
    </row>
    <row r="115" spans="2:16" ht="15.5" x14ac:dyDescent="0.35">
      <c r="C115" t="s">
        <v>127</v>
      </c>
    </row>
    <row r="116" spans="2:16" ht="15.5" x14ac:dyDescent="0.35">
      <c r="C116" t="s">
        <v>128</v>
      </c>
      <c r="D116" s="5">
        <v>21666668000</v>
      </c>
      <c r="E116" s="5">
        <v>21666668000</v>
      </c>
      <c r="F116" s="5">
        <v>21666668000</v>
      </c>
      <c r="G116" s="5">
        <v>21666668000</v>
      </c>
      <c r="I116" s="5">
        <v>21666668000</v>
      </c>
      <c r="J116" s="5">
        <v>21666668000</v>
      </c>
      <c r="K116" s="5">
        <v>21666668000</v>
      </c>
      <c r="L116" s="5">
        <v>21666668000</v>
      </c>
      <c r="M116" s="5">
        <v>20000000000</v>
      </c>
      <c r="N116" s="5">
        <v>20000000000</v>
      </c>
      <c r="O116" s="5">
        <v>20000000000</v>
      </c>
      <c r="P116" s="5">
        <v>2400000000</v>
      </c>
    </row>
    <row r="117" spans="2:16" ht="15.5" x14ac:dyDescent="0.35">
      <c r="C117" t="s">
        <v>129</v>
      </c>
      <c r="D117" s="5">
        <v>138315319856</v>
      </c>
      <c r="E117" s="5">
        <v>138315319856</v>
      </c>
      <c r="F117" s="5">
        <v>138315319856</v>
      </c>
      <c r="G117" s="5">
        <v>138315319856</v>
      </c>
      <c r="I117" s="5">
        <v>138315319856</v>
      </c>
      <c r="J117" s="5">
        <v>163435599856</v>
      </c>
      <c r="K117" s="5">
        <v>138315319856</v>
      </c>
      <c r="L117" s="5">
        <v>138315319856</v>
      </c>
      <c r="M117" s="5">
        <v>32067104621</v>
      </c>
      <c r="N117" s="5">
        <v>32067104621</v>
      </c>
      <c r="O117" s="5">
        <v>32067104621</v>
      </c>
      <c r="P117" s="5">
        <v>32067104621</v>
      </c>
    </row>
    <row r="118" spans="2:16" ht="15.5" x14ac:dyDescent="0.35">
      <c r="C118" t="s">
        <v>130</v>
      </c>
      <c r="D118" s="5">
        <v>-48973396188</v>
      </c>
      <c r="E118" s="5">
        <v>-2597507205</v>
      </c>
      <c r="F118" s="5">
        <v>15500932458</v>
      </c>
      <c r="G118" s="5">
        <v>53436484261</v>
      </c>
      <c r="I118" s="5">
        <v>15500932458</v>
      </c>
      <c r="J118" s="5">
        <v>90475203610</v>
      </c>
      <c r="K118" s="5">
        <v>72623490035</v>
      </c>
      <c r="L118" s="5">
        <v>77271834373</v>
      </c>
      <c r="M118" s="5">
        <v>14987047033</v>
      </c>
      <c r="N118" s="5">
        <v>22314054627</v>
      </c>
      <c r="O118" s="5">
        <v>161633299800</v>
      </c>
      <c r="P118" s="5">
        <v>59977403433</v>
      </c>
    </row>
    <row r="119" spans="2:16" ht="15.5" x14ac:dyDescent="0.35">
      <c r="C119" t="s">
        <v>257</v>
      </c>
      <c r="D119" s="5">
        <v>300000000</v>
      </c>
      <c r="E119" s="5">
        <v>300000000</v>
      </c>
      <c r="F119" s="5">
        <v>300000000</v>
      </c>
      <c r="G119" s="5">
        <v>300000000</v>
      </c>
      <c r="I119" s="5">
        <v>300000000</v>
      </c>
      <c r="J119" s="5">
        <v>200000000</v>
      </c>
      <c r="K119" s="5">
        <v>200000000</v>
      </c>
      <c r="L119" s="5">
        <v>100000000</v>
      </c>
    </row>
    <row r="120" spans="2:16" ht="15.5" x14ac:dyDescent="0.35">
      <c r="C120" t="s">
        <v>258</v>
      </c>
      <c r="D120" s="5">
        <v>-49273396188</v>
      </c>
      <c r="E120" s="5">
        <v>-2897507205</v>
      </c>
      <c r="F120" s="5">
        <v>15200932458</v>
      </c>
      <c r="G120" s="5">
        <v>53136484261</v>
      </c>
      <c r="I120" s="5">
        <v>15200932458</v>
      </c>
      <c r="J120" s="5">
        <v>90275203610</v>
      </c>
      <c r="K120" s="5">
        <v>72423490035</v>
      </c>
      <c r="L120" s="5">
        <v>77171834373</v>
      </c>
    </row>
    <row r="121" spans="2:16" ht="15.5" x14ac:dyDescent="0.35">
      <c r="C121" t="s">
        <v>259</v>
      </c>
      <c r="D121" s="5">
        <v>-48973396188</v>
      </c>
      <c r="E121" s="5">
        <v>-2597507205</v>
      </c>
      <c r="F121" s="5">
        <v>15500932458</v>
      </c>
      <c r="G121" s="5">
        <v>53436484261</v>
      </c>
      <c r="I121" s="5">
        <v>15500932458</v>
      </c>
      <c r="J121" s="5">
        <v>90475203610</v>
      </c>
      <c r="K121" s="5">
        <v>72623490035</v>
      </c>
      <c r="L121" s="5">
        <v>77271834373</v>
      </c>
      <c r="M121" s="5">
        <v>14987047033</v>
      </c>
      <c r="N121" s="5">
        <v>22314054627</v>
      </c>
      <c r="O121" s="5">
        <v>161633299800</v>
      </c>
      <c r="P121" s="5">
        <v>59977403433</v>
      </c>
    </row>
    <row r="122" spans="2:16" ht="15.5" x14ac:dyDescent="0.35">
      <c r="C122" t="s">
        <v>10</v>
      </c>
      <c r="D122" s="5">
        <v>181887302779</v>
      </c>
      <c r="E122" s="5">
        <v>228263191762</v>
      </c>
      <c r="F122" s="5">
        <v>246361631425</v>
      </c>
      <c r="G122" s="5">
        <v>244615783824</v>
      </c>
      <c r="I122" s="5">
        <v>246361631425</v>
      </c>
      <c r="J122" s="5">
        <v>283636324899</v>
      </c>
      <c r="K122" s="5">
        <v>264331233700</v>
      </c>
      <c r="L122" s="5">
        <v>268734313794</v>
      </c>
      <c r="M122" s="5">
        <v>64839224465</v>
      </c>
      <c r="N122" s="5">
        <v>110374835287</v>
      </c>
      <c r="O122" s="5">
        <v>210794628048</v>
      </c>
      <c r="P122" s="5">
        <v>91918472185</v>
      </c>
    </row>
    <row r="123" spans="2:16" ht="15.5" x14ac:dyDescent="0.35">
      <c r="C123" t="s">
        <v>132</v>
      </c>
      <c r="D123" s="5">
        <v>960511239436</v>
      </c>
      <c r="E123" s="5">
        <v>1021853680466</v>
      </c>
      <c r="F123" s="5">
        <v>1062715705124</v>
      </c>
      <c r="G123" s="5">
        <v>1071638538421</v>
      </c>
      <c r="I123" s="5">
        <v>1062715705124</v>
      </c>
      <c r="J123" s="5">
        <v>1090107204838</v>
      </c>
      <c r="K123" s="5">
        <v>1059298777100</v>
      </c>
      <c r="L123" s="5">
        <v>817514987887</v>
      </c>
      <c r="M123" s="5">
        <v>671155480777</v>
      </c>
      <c r="N123" s="5">
        <v>672176005870</v>
      </c>
      <c r="O123" s="5">
        <v>521110048285</v>
      </c>
      <c r="P123" s="5">
        <v>371457918345</v>
      </c>
    </row>
    <row r="124" spans="2:16" ht="15.5" x14ac:dyDescent="0.35">
      <c r="C124" t="s">
        <v>133</v>
      </c>
      <c r="D124" s="5">
        <v>2166666800</v>
      </c>
      <c r="E124" s="5">
        <v>2166666800</v>
      </c>
      <c r="F124" s="5">
        <v>2166666800</v>
      </c>
      <c r="G124" s="5">
        <v>2166666800</v>
      </c>
      <c r="I124" s="5">
        <v>2166666800</v>
      </c>
      <c r="J124" s="5">
        <v>2166666800</v>
      </c>
      <c r="K124" s="5">
        <v>2166666800</v>
      </c>
      <c r="L124" s="5">
        <v>2166666800</v>
      </c>
      <c r="M124" s="5">
        <v>2000000000</v>
      </c>
      <c r="N124" s="5">
        <v>2000000000</v>
      </c>
      <c r="O124" s="5">
        <v>2000000000</v>
      </c>
      <c r="P124" s="5">
        <v>2400</v>
      </c>
    </row>
    <row r="126" spans="2:16" ht="15.5" x14ac:dyDescent="0.35">
      <c r="B126" t="s">
        <v>134</v>
      </c>
      <c r="C126" t="s">
        <v>135</v>
      </c>
      <c r="D126" s="5">
        <v>-4937429732</v>
      </c>
      <c r="E126" s="5">
        <v>-18261348086</v>
      </c>
      <c r="F126" s="5">
        <v>-10062851116</v>
      </c>
      <c r="G126" s="5">
        <v>520589126</v>
      </c>
      <c r="I126" s="5">
        <v>58604725662</v>
      </c>
      <c r="J126" s="5">
        <v>100634620712</v>
      </c>
      <c r="K126" s="5">
        <v>170837383232</v>
      </c>
      <c r="L126" s="5">
        <v>98283968289</v>
      </c>
      <c r="M126" s="5">
        <v>62457595963</v>
      </c>
      <c r="N126" s="5">
        <v>987401357</v>
      </c>
      <c r="O126" s="5">
        <v>146316515635</v>
      </c>
      <c r="P126" s="5">
        <v>67612899399</v>
      </c>
    </row>
    <row r="127" spans="2:16" ht="15.5" x14ac:dyDescent="0.35">
      <c r="C127" t="s">
        <v>316</v>
      </c>
      <c r="D127" s="5">
        <v>272412744820</v>
      </c>
      <c r="E127" s="5">
        <v>350030753642</v>
      </c>
      <c r="F127" s="5">
        <v>380059955582</v>
      </c>
      <c r="G127" s="5">
        <v>349821705670</v>
      </c>
      <c r="I127" s="5">
        <v>1466388044277</v>
      </c>
      <c r="J127" s="5">
        <v>1543094746738</v>
      </c>
      <c r="K127" s="5">
        <v>1427163594729</v>
      </c>
      <c r="L127" s="5">
        <v>1263448465050</v>
      </c>
      <c r="M127" s="5">
        <v>786060369773</v>
      </c>
      <c r="N127" s="5">
        <v>559323741720</v>
      </c>
      <c r="O127" s="5">
        <v>1110162784592</v>
      </c>
      <c r="P127" s="5">
        <v>720953804316</v>
      </c>
    </row>
    <row r="128" spans="2:16" ht="15.5" x14ac:dyDescent="0.35">
      <c r="C128" t="s">
        <v>317</v>
      </c>
      <c r="D128" s="5">
        <v>-133335566894</v>
      </c>
      <c r="E128" s="5">
        <v>-218101960601</v>
      </c>
      <c r="F128" s="5">
        <v>-199153568906</v>
      </c>
      <c r="G128" s="5">
        <v>-182969366820</v>
      </c>
      <c r="I128" s="5">
        <v>-740222583172</v>
      </c>
      <c r="J128" s="5">
        <v>-820163669533</v>
      </c>
      <c r="K128" s="5">
        <v>-702384449439</v>
      </c>
      <c r="L128" s="5">
        <v>-632696104044</v>
      </c>
      <c r="M128" s="5">
        <v>-430504973381</v>
      </c>
      <c r="N128" s="5">
        <v>-320920817608</v>
      </c>
      <c r="O128" s="5">
        <v>-577895070273</v>
      </c>
      <c r="P128" s="5">
        <v>-353321552683</v>
      </c>
    </row>
    <row r="129" spans="3:16" ht="15.5" x14ac:dyDescent="0.35">
      <c r="C129" t="s">
        <v>1038</v>
      </c>
      <c r="D129" s="5">
        <v>-40792264981</v>
      </c>
      <c r="E129" s="5">
        <v>-48862240150</v>
      </c>
      <c r="F129" s="5">
        <v>-51808207924</v>
      </c>
      <c r="G129" s="5">
        <v>-47718508641</v>
      </c>
      <c r="I129" s="5">
        <v>-196962326006</v>
      </c>
      <c r="J129" s="5">
        <v>-179132048947</v>
      </c>
      <c r="K129" s="5">
        <v>-170046201713</v>
      </c>
      <c r="L129" s="5">
        <v>-198437874454</v>
      </c>
      <c r="M129" s="5">
        <v>-72422861284</v>
      </c>
      <c r="N129" s="5">
        <v>-12610347637</v>
      </c>
      <c r="O129" s="5">
        <v>-80339804141</v>
      </c>
      <c r="P129" s="5">
        <v>-92994483388</v>
      </c>
    </row>
    <row r="130" spans="3:16" ht="15.5" x14ac:dyDescent="0.35">
      <c r="C130" t="s">
        <v>139</v>
      </c>
      <c r="D130" s="5">
        <v>-101620905018</v>
      </c>
      <c r="E130" s="5">
        <v>-104575886756</v>
      </c>
      <c r="F130" s="5">
        <v>-110775814414</v>
      </c>
      <c r="G130" s="5">
        <v>-119911247053</v>
      </c>
      <c r="I130" s="5">
        <v>-456005132180</v>
      </c>
      <c r="J130" s="5">
        <v>-433941701550</v>
      </c>
      <c r="K130" s="5">
        <v>-412174297345</v>
      </c>
      <c r="L130" s="5">
        <v>-316056208584</v>
      </c>
      <c r="M130" s="5">
        <v>-177059488274</v>
      </c>
      <c r="N130" s="5">
        <v>-162339191648</v>
      </c>
      <c r="O130" s="5">
        <v>-261328470271</v>
      </c>
      <c r="P130" s="5">
        <v>-185126068664</v>
      </c>
    </row>
    <row r="131" spans="3:16" ht="15.5" x14ac:dyDescent="0.35">
      <c r="C131" t="s">
        <v>1039</v>
      </c>
      <c r="D131" s="5">
        <v>333616684</v>
      </c>
      <c r="F131" s="5">
        <v>2611086446</v>
      </c>
      <c r="G131" s="5">
        <v>812798283</v>
      </c>
      <c r="I131" s="5">
        <v>4960405318</v>
      </c>
      <c r="J131" s="5">
        <v>3736834086</v>
      </c>
      <c r="K131" s="5">
        <v>14029463121</v>
      </c>
      <c r="L131" s="5">
        <v>11879145589</v>
      </c>
      <c r="M131" s="5">
        <v>1009161840</v>
      </c>
      <c r="N131" s="5">
        <v>1816980725</v>
      </c>
      <c r="O131" s="5">
        <v>2718801697</v>
      </c>
      <c r="P131" s="5">
        <v>1148847269</v>
      </c>
    </row>
    <row r="132" spans="3:16" ht="15.5" x14ac:dyDescent="0.35">
      <c r="C132" t="s">
        <v>1040</v>
      </c>
      <c r="N132" s="5">
        <v>3000000000</v>
      </c>
    </row>
    <row r="133" spans="3:16" ht="15.5" x14ac:dyDescent="0.35">
      <c r="C133" t="s">
        <v>1041</v>
      </c>
      <c r="D133" s="5">
        <v>-1320314533</v>
      </c>
      <c r="E133" s="5">
        <v>1320314533</v>
      </c>
      <c r="N133" s="5">
        <v>-32818007786</v>
      </c>
      <c r="O133" s="5">
        <v>-2333809289</v>
      </c>
      <c r="P133" s="5">
        <v>-1016744069</v>
      </c>
    </row>
    <row r="134" spans="3:16" ht="15.5" x14ac:dyDescent="0.35">
      <c r="C134" t="s">
        <v>266</v>
      </c>
      <c r="D134" s="5">
        <v>72662182</v>
      </c>
      <c r="E134" s="5">
        <v>98202153</v>
      </c>
      <c r="F134" s="5">
        <v>59801770</v>
      </c>
      <c r="G134" s="5">
        <v>69565723</v>
      </c>
      <c r="I134" s="5">
        <v>402706993</v>
      </c>
      <c r="J134" s="5">
        <v>427874346</v>
      </c>
      <c r="K134" s="5">
        <v>335422394</v>
      </c>
      <c r="L134" s="5">
        <v>459383292</v>
      </c>
      <c r="M134" s="5">
        <v>153355950</v>
      </c>
      <c r="N134" s="5">
        <v>567327573</v>
      </c>
      <c r="O134" s="5">
        <v>437804394</v>
      </c>
      <c r="P134" s="5">
        <v>1653477369</v>
      </c>
    </row>
    <row r="135" spans="3:16" ht="15.5" x14ac:dyDescent="0.35">
      <c r="C135" t="s">
        <v>1042</v>
      </c>
      <c r="D135" s="5">
        <v>-5463985916</v>
      </c>
      <c r="E135" s="5">
        <v>-4976837634</v>
      </c>
      <c r="F135" s="5">
        <v>-4683656890</v>
      </c>
      <c r="G135" s="5">
        <v>-4055683500</v>
      </c>
      <c r="I135" s="5">
        <v>-17172789469</v>
      </c>
      <c r="J135" s="5">
        <v>-15634927036</v>
      </c>
      <c r="K135" s="5">
        <v>-14342733769</v>
      </c>
      <c r="L135" s="5">
        <v>-13289974733</v>
      </c>
      <c r="M135" s="5">
        <v>-29765979805</v>
      </c>
      <c r="N135" s="5">
        <v>-29126982072</v>
      </c>
      <c r="O135" s="5">
        <v>-20427764908</v>
      </c>
      <c r="P135" s="5">
        <v>-15451944017</v>
      </c>
    </row>
    <row r="136" spans="3:16" ht="15.5" x14ac:dyDescent="0.35">
      <c r="C136" t="s">
        <v>654</v>
      </c>
      <c r="L136" s="5">
        <v>2401501215</v>
      </c>
    </row>
    <row r="137" spans="3:16" ht="15.5" x14ac:dyDescent="0.35">
      <c r="C137" t="s">
        <v>265</v>
      </c>
      <c r="D137" s="5">
        <v>4776583924</v>
      </c>
      <c r="E137" s="5">
        <v>6806306727</v>
      </c>
      <c r="F137" s="5">
        <v>-26372446780</v>
      </c>
      <c r="G137" s="5">
        <v>4471325464</v>
      </c>
      <c r="I137" s="5">
        <v>-2783600099</v>
      </c>
      <c r="J137" s="5">
        <v>2247512608</v>
      </c>
      <c r="K137" s="5">
        <v>28256585254</v>
      </c>
      <c r="L137" s="5">
        <v>-19424365042</v>
      </c>
      <c r="M137" s="5">
        <v>-15011988856</v>
      </c>
      <c r="N137" s="5">
        <v>-5905301910</v>
      </c>
      <c r="O137" s="5">
        <v>-24677956166</v>
      </c>
      <c r="P137" s="5">
        <v>-8232436734</v>
      </c>
    </row>
    <row r="138" spans="3:16" ht="15.5" x14ac:dyDescent="0.35">
      <c r="C138" t="s">
        <v>144</v>
      </c>
      <c r="D138" s="5">
        <v>7554154172</v>
      </c>
      <c r="E138" s="5">
        <v>28707591357</v>
      </c>
      <c r="F138" s="5">
        <v>29602955447</v>
      </c>
      <c r="G138" s="5">
        <v>15905813452</v>
      </c>
      <c r="I138" s="5">
        <v>24247774376</v>
      </c>
      <c r="J138" s="5">
        <v>23386921054</v>
      </c>
      <c r="K138" s="5">
        <v>35774661997</v>
      </c>
      <c r="L138" s="5">
        <v>50076711223</v>
      </c>
      <c r="M138" s="5">
        <v>-20862887518</v>
      </c>
      <c r="N138" s="5">
        <v>55915082630</v>
      </c>
      <c r="O138" s="5">
        <v>48795068514</v>
      </c>
      <c r="P138" s="5">
        <v>32445474471</v>
      </c>
    </row>
    <row r="139" spans="3:16" ht="15.5" x14ac:dyDescent="0.35">
      <c r="C139" t="s">
        <v>145</v>
      </c>
      <c r="D139" s="5">
        <v>-8869097516</v>
      </c>
      <c r="E139" s="5">
        <v>-9016568802</v>
      </c>
      <c r="F139" s="5">
        <v>-15285869857</v>
      </c>
      <c r="G139" s="5">
        <v>-20357419603</v>
      </c>
      <c r="I139" s="5">
        <v>-106268210130</v>
      </c>
      <c r="J139" s="5">
        <v>-131589246450</v>
      </c>
      <c r="K139" s="5">
        <v>-220858657121</v>
      </c>
      <c r="L139" s="5">
        <v>-142930056844</v>
      </c>
      <c r="M139" s="5">
        <v>-43379758412</v>
      </c>
      <c r="N139" s="5">
        <v>-64960127631</v>
      </c>
      <c r="O139" s="5">
        <v>-163527562080</v>
      </c>
      <c r="P139" s="5">
        <v>-95641995227</v>
      </c>
    </row>
    <row r="140" spans="3:16" ht="15.5" x14ac:dyDescent="0.35">
      <c r="C140" t="s">
        <v>146</v>
      </c>
      <c r="D140" s="5">
        <v>-1423379120</v>
      </c>
      <c r="E140" s="5">
        <v>-1133112926</v>
      </c>
      <c r="F140" s="5">
        <v>-3568582145</v>
      </c>
      <c r="G140" s="5">
        <v>-4433191549</v>
      </c>
      <c r="I140" s="5">
        <v>-22370509100</v>
      </c>
      <c r="J140" s="5">
        <v>-33133233898</v>
      </c>
      <c r="K140" s="5">
        <v>-113191522377</v>
      </c>
      <c r="L140" s="5">
        <v>-46159465255</v>
      </c>
      <c r="M140" s="5">
        <v>-33800757689</v>
      </c>
      <c r="N140" s="5">
        <v>-49577945687</v>
      </c>
      <c r="O140" s="5">
        <v>-105646647209</v>
      </c>
      <c r="P140" s="5">
        <v>-84902249549</v>
      </c>
    </row>
    <row r="141" spans="3:16" ht="15.5" x14ac:dyDescent="0.35">
      <c r="C141" t="s">
        <v>1043</v>
      </c>
      <c r="D141" s="5">
        <v>-9859935692</v>
      </c>
      <c r="E141" s="5">
        <v>-11002553479</v>
      </c>
      <c r="F141" s="5">
        <v>-9996887428</v>
      </c>
      <c r="G141" s="5">
        <v>-15696643538</v>
      </c>
      <c r="I141" s="5">
        <v>-75696035947</v>
      </c>
      <c r="J141" s="5">
        <v>-83615963651</v>
      </c>
      <c r="K141" s="5">
        <v>-91589057272</v>
      </c>
      <c r="L141" s="5">
        <v>-84744131273</v>
      </c>
      <c r="M141" s="5">
        <v>-2768888063</v>
      </c>
      <c r="N141" s="5">
        <v>-12982340041</v>
      </c>
      <c r="O141" s="5">
        <v>-2421865000</v>
      </c>
    </row>
    <row r="142" spans="3:16" ht="15.5" x14ac:dyDescent="0.35">
      <c r="C142" t="s">
        <v>1044</v>
      </c>
      <c r="D142" s="5">
        <v>607964053</v>
      </c>
      <c r="E142" s="5">
        <v>201059414</v>
      </c>
      <c r="F142" s="5">
        <v>450708374</v>
      </c>
      <c r="G142" s="5">
        <v>-2088877899</v>
      </c>
      <c r="I142" s="5">
        <v>-1362195321</v>
      </c>
      <c r="J142" s="5">
        <v>-11010949763</v>
      </c>
      <c r="K142" s="5">
        <v>-7836505274</v>
      </c>
      <c r="L142" s="5">
        <v>-2827899642</v>
      </c>
      <c r="M142" s="5">
        <v>-2827899642</v>
      </c>
      <c r="N142" s="5">
        <v>-1220802145</v>
      </c>
      <c r="O142" s="5">
        <v>-1448271390</v>
      </c>
      <c r="P142" s="5">
        <v>-1565909168</v>
      </c>
    </row>
    <row r="143" spans="3:16" ht="15.5" x14ac:dyDescent="0.35">
      <c r="C143" t="s">
        <v>147</v>
      </c>
      <c r="D143" s="5">
        <v>-128759960</v>
      </c>
      <c r="F143" s="5">
        <v>-2255520001</v>
      </c>
      <c r="G143" s="5">
        <v>2603839986</v>
      </c>
      <c r="I143" s="5">
        <v>-3072132363</v>
      </c>
      <c r="O143" s="5">
        <v>-44443284928</v>
      </c>
    </row>
    <row r="144" spans="3:16" ht="15.5" x14ac:dyDescent="0.35">
      <c r="C144" t="s">
        <v>699</v>
      </c>
      <c r="D144" s="5">
        <v>1935013203</v>
      </c>
      <c r="E144" s="5">
        <v>2918038189</v>
      </c>
      <c r="F144" s="5">
        <v>84411343</v>
      </c>
      <c r="G144" s="5">
        <v>-742546603</v>
      </c>
      <c r="I144" s="5">
        <v>-3767337399</v>
      </c>
      <c r="J144" s="5">
        <v>-3829099138</v>
      </c>
      <c r="K144" s="5">
        <v>-8241572198</v>
      </c>
      <c r="L144" s="5">
        <v>-9198560674</v>
      </c>
      <c r="M144" s="5">
        <v>-3982213018</v>
      </c>
      <c r="N144" s="5">
        <v>-1179039758</v>
      </c>
      <c r="O144" s="5">
        <v>-9567493553</v>
      </c>
      <c r="P144" s="5">
        <v>-9173836510</v>
      </c>
    </row>
    <row r="145" spans="3:16" ht="15.5" x14ac:dyDescent="0.35">
      <c r="C145" t="s">
        <v>153</v>
      </c>
      <c r="D145" s="5">
        <v>7554154172</v>
      </c>
      <c r="E145" s="5">
        <v>28707591357</v>
      </c>
      <c r="F145" s="5">
        <v>29602955447</v>
      </c>
      <c r="G145" s="5">
        <v>15905813452</v>
      </c>
      <c r="I145" s="5">
        <v>24247774376</v>
      </c>
      <c r="J145" s="5">
        <v>23386921054</v>
      </c>
      <c r="K145" s="5">
        <v>35774661997</v>
      </c>
      <c r="L145" s="5">
        <v>50076711223</v>
      </c>
      <c r="M145" s="5">
        <v>-20862887518</v>
      </c>
      <c r="N145" s="5">
        <v>55915082630</v>
      </c>
      <c r="O145" s="5">
        <v>48795068514</v>
      </c>
      <c r="P145" s="5">
        <v>32445474471</v>
      </c>
    </row>
    <row r="146" spans="3:16" ht="15.5" x14ac:dyDescent="0.35">
      <c r="C146" t="s">
        <v>1045</v>
      </c>
      <c r="M146" s="5">
        <v>775488221</v>
      </c>
      <c r="N146" s="5">
        <v>595343327</v>
      </c>
    </row>
    <row r="147" spans="3:16" ht="15.5" x14ac:dyDescent="0.35">
      <c r="C147" t="s">
        <v>347</v>
      </c>
      <c r="K147" s="5">
        <v>-26000001600</v>
      </c>
      <c r="P147" s="5">
        <v>-15000000000</v>
      </c>
    </row>
    <row r="148" spans="3:16" ht="15.5" x14ac:dyDescent="0.35">
      <c r="C148" t="s">
        <v>778</v>
      </c>
      <c r="D148" s="5">
        <v>-270448161</v>
      </c>
      <c r="E148" s="5">
        <v>-369820846</v>
      </c>
      <c r="F148" s="5">
        <v>-443101203</v>
      </c>
      <c r="G148" s="5">
        <v>-499455544</v>
      </c>
      <c r="I148" s="5">
        <v>-1975402777</v>
      </c>
      <c r="J148" s="5">
        <v>1432416408</v>
      </c>
      <c r="K148" s="5">
        <v>1342592574</v>
      </c>
      <c r="L148" s="5">
        <v>-645868460</v>
      </c>
      <c r="M148" s="5">
        <v>-257899044</v>
      </c>
      <c r="N148" s="5">
        <v>-438003549</v>
      </c>
      <c r="O148" s="5">
        <v>-643888211</v>
      </c>
      <c r="P148" s="5">
        <v>-801189300</v>
      </c>
    </row>
    <row r="149" spans="3:16" ht="15.5" x14ac:dyDescent="0.35">
      <c r="C149" t="s">
        <v>370</v>
      </c>
      <c r="D149" s="5">
        <v>26947873940</v>
      </c>
      <c r="E149" s="5">
        <v>40654860519</v>
      </c>
      <c r="F149" s="5">
        <v>30960301323</v>
      </c>
      <c r="G149" s="5">
        <v>23139824104</v>
      </c>
      <c r="I149" s="5">
        <v>86512780492</v>
      </c>
      <c r="J149" s="5">
        <v>103691029109</v>
      </c>
      <c r="K149" s="5">
        <v>272387721898</v>
      </c>
      <c r="L149" s="5">
        <v>41864918529</v>
      </c>
      <c r="M149" s="5">
        <v>30667633572</v>
      </c>
      <c r="O149" s="5">
        <v>100518435254</v>
      </c>
      <c r="P149" s="5">
        <v>40000000000</v>
      </c>
    </row>
    <row r="150" spans="3:16" ht="15.5" x14ac:dyDescent="0.35">
      <c r="C150" t="s">
        <v>1046</v>
      </c>
      <c r="P150" s="5">
        <v>125372790580</v>
      </c>
    </row>
    <row r="151" spans="3:16" ht="15.5" x14ac:dyDescent="0.35">
      <c r="C151" t="s">
        <v>1047</v>
      </c>
      <c r="D151" s="5">
        <v>-19250225544</v>
      </c>
      <c r="E151" s="5">
        <v>-20083737050</v>
      </c>
      <c r="F151" s="5">
        <v>-16747960995</v>
      </c>
      <c r="G151" s="5">
        <v>-17940461855</v>
      </c>
      <c r="I151" s="5">
        <v>-71476561265</v>
      </c>
      <c r="J151" s="5">
        <v>-82766497937</v>
      </c>
      <c r="K151" s="5">
        <v>-230945355152</v>
      </c>
      <c r="L151" s="5">
        <v>-65765551269</v>
      </c>
      <c r="M151" s="5">
        <v>-22384571502</v>
      </c>
      <c r="N151" s="5">
        <v>-3664332545</v>
      </c>
      <c r="O151" s="5">
        <v>-7857303162</v>
      </c>
      <c r="P151" s="5">
        <v>-835076381</v>
      </c>
    </row>
    <row r="152" spans="3:16" ht="15.5" x14ac:dyDescent="0.35">
      <c r="C152" t="s">
        <v>877</v>
      </c>
      <c r="L152" s="5">
        <v>-20564602693</v>
      </c>
      <c r="M152" s="5">
        <v>-17137168910</v>
      </c>
      <c r="N152" s="5">
        <v>-6020258239</v>
      </c>
      <c r="O152" s="5">
        <v>-27701525292</v>
      </c>
      <c r="P152" s="5">
        <v>-138985659564</v>
      </c>
    </row>
    <row r="153" spans="3:16" ht="15.5" x14ac:dyDescent="0.35">
      <c r="C153" t="s">
        <v>1048</v>
      </c>
      <c r="L153" s="5">
        <v>141666780000</v>
      </c>
    </row>
    <row r="154" spans="3:16" ht="15.5" x14ac:dyDescent="0.35">
      <c r="C154" t="s">
        <v>279</v>
      </c>
      <c r="L154" s="5">
        <v>-1684792144</v>
      </c>
    </row>
    <row r="155" spans="3:16" ht="15.5" x14ac:dyDescent="0.35">
      <c r="C155" t="s">
        <v>630</v>
      </c>
      <c r="O155" s="5">
        <v>17600000000</v>
      </c>
    </row>
    <row r="156" spans="3:16" ht="15.5" x14ac:dyDescent="0.35">
      <c r="C156" t="s">
        <v>631</v>
      </c>
      <c r="N156" s="5">
        <v>39681682553</v>
      </c>
    </row>
    <row r="157" spans="3:16" ht="15.5" x14ac:dyDescent="0.35">
      <c r="C157" t="s">
        <v>157</v>
      </c>
      <c r="D157" s="5">
        <v>-763907472</v>
      </c>
      <c r="E157" s="5">
        <v>763907472</v>
      </c>
      <c r="O157" s="5">
        <v>22664500000</v>
      </c>
      <c r="P157" s="5">
        <v>15797467763</v>
      </c>
    </row>
    <row r="158" spans="3:16" ht="15.5" x14ac:dyDescent="0.35">
      <c r="C158" t="s">
        <v>902</v>
      </c>
      <c r="F158" s="5">
        <v>-3009955750</v>
      </c>
      <c r="G158" s="5">
        <v>-1981821726</v>
      </c>
      <c r="I158" s="5">
        <v>-4991777476</v>
      </c>
    </row>
    <row r="159" spans="3:16" ht="15.5" x14ac:dyDescent="0.35">
      <c r="C159" t="s">
        <v>1049</v>
      </c>
      <c r="F159" s="5">
        <v>-987227842</v>
      </c>
      <c r="G159" s="5">
        <v>987227842</v>
      </c>
    </row>
    <row r="160" spans="3:16" ht="15.5" x14ac:dyDescent="0.35">
      <c r="C160" t="s">
        <v>499</v>
      </c>
      <c r="O160" s="5">
        <v>-42285150075</v>
      </c>
      <c r="P160" s="5">
        <v>-2285887127</v>
      </c>
    </row>
    <row r="161" spans="2:16" ht="15.5" x14ac:dyDescent="0.35">
      <c r="C161" t="s">
        <v>154</v>
      </c>
      <c r="D161" s="5">
        <v>1023256008</v>
      </c>
      <c r="G161" s="5">
        <v>-606917521</v>
      </c>
      <c r="L161" s="5">
        <v>-38903225415</v>
      </c>
      <c r="M161" s="5">
        <v>-81250000</v>
      </c>
      <c r="N161" s="5">
        <v>1617094000</v>
      </c>
      <c r="P161" s="5">
        <v>-816971500</v>
      </c>
    </row>
    <row r="162" spans="2:16" ht="15.5" x14ac:dyDescent="0.35">
      <c r="C162" t="s">
        <v>163</v>
      </c>
      <c r="D162" s="5">
        <v>-6252373076</v>
      </c>
      <c r="E162" s="5">
        <v>1429674469</v>
      </c>
      <c r="F162" s="5">
        <v>4254234474</v>
      </c>
      <c r="G162" s="5">
        <v>-3931017025</v>
      </c>
      <c r="I162" s="5">
        <v>-23415710092</v>
      </c>
      <c r="J162" s="5">
        <v>-7567704684</v>
      </c>
      <c r="K162" s="5">
        <v>-14246611892</v>
      </c>
      <c r="L162" s="5">
        <v>5430622668</v>
      </c>
      <c r="M162" s="5">
        <v>-1785049967</v>
      </c>
      <c r="N162" s="5">
        <v>-8057643644</v>
      </c>
      <c r="O162" s="5">
        <v>31584022069</v>
      </c>
      <c r="P162" s="5">
        <v>4416378643</v>
      </c>
    </row>
    <row r="163" spans="2:16" ht="15.5" x14ac:dyDescent="0.35">
      <c r="C163" t="s">
        <v>164</v>
      </c>
      <c r="E163" s="5">
        <v>17958725411</v>
      </c>
      <c r="I163" s="5">
        <v>41351029153</v>
      </c>
      <c r="J163" s="5">
        <v>48816496054</v>
      </c>
      <c r="K163" s="5">
        <v>63413841426</v>
      </c>
      <c r="L163" s="5">
        <v>57983218758</v>
      </c>
      <c r="M163" s="5">
        <v>59768268726</v>
      </c>
      <c r="N163" s="5">
        <v>67825912371</v>
      </c>
      <c r="O163" s="5">
        <v>36241890302</v>
      </c>
      <c r="P163" s="5">
        <v>31825511659</v>
      </c>
    </row>
    <row r="164" spans="2:16" ht="15.5" x14ac:dyDescent="0.35">
      <c r="C164" t="s">
        <v>1050</v>
      </c>
      <c r="I164" s="5">
        <v>23406350</v>
      </c>
      <c r="J164" s="5">
        <v>102237783</v>
      </c>
      <c r="K164" s="5">
        <v>-350733480</v>
      </c>
    </row>
    <row r="165" spans="2:16" ht="15.5" x14ac:dyDescent="0.35">
      <c r="C165" t="s">
        <v>1051</v>
      </c>
      <c r="E165" s="5">
        <v>17958725411</v>
      </c>
      <c r="I165" s="5">
        <v>41351029153</v>
      </c>
      <c r="J165" s="5">
        <v>48816496054</v>
      </c>
      <c r="K165" s="5">
        <v>63413841426</v>
      </c>
      <c r="L165" s="5">
        <v>57983218758</v>
      </c>
      <c r="M165" s="5">
        <v>59768268726</v>
      </c>
      <c r="N165" s="5">
        <v>67825912371</v>
      </c>
      <c r="O165" s="5">
        <v>36241890302</v>
      </c>
      <c r="P165" s="5">
        <v>31825511659</v>
      </c>
    </row>
    <row r="166" spans="2:16" ht="15.5" x14ac:dyDescent="0.35">
      <c r="C166" t="s">
        <v>166</v>
      </c>
      <c r="D166" s="5">
        <v>-6263795015</v>
      </c>
      <c r="E166" s="5">
        <v>19390731497</v>
      </c>
      <c r="F166" s="5">
        <v>4302091938</v>
      </c>
      <c r="G166" s="5">
        <v>-3925981542</v>
      </c>
      <c r="I166" s="5">
        <v>17958725411</v>
      </c>
      <c r="J166" s="5">
        <v>41351029153</v>
      </c>
      <c r="K166" s="5">
        <v>48816496054</v>
      </c>
      <c r="L166" s="5">
        <v>63413841426</v>
      </c>
      <c r="M166" s="5">
        <v>57983218759</v>
      </c>
      <c r="N166" s="5">
        <v>59768268727</v>
      </c>
      <c r="O166" s="5">
        <v>67825912371</v>
      </c>
      <c r="P166" s="5">
        <v>36241890302</v>
      </c>
    </row>
    <row r="168" spans="2:16" ht="15.5" x14ac:dyDescent="0.35">
      <c r="B168" t="s">
        <v>167</v>
      </c>
      <c r="C168" t="s">
        <v>12</v>
      </c>
      <c r="D168" s="5">
        <v>2170000000</v>
      </c>
      <c r="E168" s="5">
        <v>2170000000</v>
      </c>
      <c r="F168" s="5">
        <v>2170000000</v>
      </c>
      <c r="G168" s="5">
        <v>2170000000</v>
      </c>
      <c r="I168" s="5">
        <v>2170000000</v>
      </c>
      <c r="J168" s="5">
        <v>2170000000</v>
      </c>
      <c r="K168" s="5">
        <v>2170000000</v>
      </c>
      <c r="L168" s="5">
        <v>2170000000</v>
      </c>
      <c r="M168" s="5">
        <v>2000000000</v>
      </c>
      <c r="N168" s="5">
        <v>2000000000</v>
      </c>
      <c r="O168" s="5">
        <v>2000000000</v>
      </c>
      <c r="P168" s="5">
        <v>0</v>
      </c>
    </row>
    <row r="169" spans="2:16" ht="15.5" x14ac:dyDescent="0.35">
      <c r="C169" t="s">
        <v>168</v>
      </c>
      <c r="D169" s="6">
        <v>-21.4</v>
      </c>
      <c r="E169" s="6">
        <v>-8.35</v>
      </c>
      <c r="F169" s="6">
        <v>-17.510000000000002</v>
      </c>
      <c r="G169" s="6">
        <v>-14.53</v>
      </c>
    </row>
    <row r="170" spans="2:16" ht="15.5" x14ac:dyDescent="0.35">
      <c r="C170" t="s">
        <v>169</v>
      </c>
      <c r="D170" s="6">
        <v>-14.21</v>
      </c>
      <c r="E170" s="6">
        <v>-41.44</v>
      </c>
      <c r="F170" s="6">
        <v>-34.270000000000003</v>
      </c>
      <c r="G170" s="6">
        <v>-48.18</v>
      </c>
    </row>
    <row r="171" spans="2:16" ht="15.5" x14ac:dyDescent="0.35">
      <c r="C171" t="s">
        <v>63</v>
      </c>
      <c r="D171" s="6">
        <v>2.4</v>
      </c>
      <c r="E171" s="6">
        <v>2.19</v>
      </c>
      <c r="F171" s="6">
        <v>3.6</v>
      </c>
      <c r="G171" s="6">
        <v>4.47</v>
      </c>
    </row>
    <row r="172" spans="2:16" ht="15.5" x14ac:dyDescent="0.35">
      <c r="C172" t="s">
        <v>170</v>
      </c>
      <c r="D172" s="5">
        <v>17940000000</v>
      </c>
      <c r="E172" s="5">
        <v>46320000000</v>
      </c>
      <c r="F172" s="5">
        <v>40210000000</v>
      </c>
      <c r="G172" s="5">
        <v>30700000000</v>
      </c>
    </row>
    <row r="173" spans="2:16" ht="15.5" x14ac:dyDescent="0.35">
      <c r="C173" t="s">
        <v>171</v>
      </c>
      <c r="D173" s="6">
        <v>-4.8300000000000003E-2</v>
      </c>
      <c r="E173" s="6">
        <v>-1.77E-2</v>
      </c>
      <c r="F173" s="6">
        <v>-3.5699999999999996E-2</v>
      </c>
      <c r="G173" s="6">
        <v>-2.9399999999999999E-2</v>
      </c>
    </row>
    <row r="174" spans="2:16" ht="15.5" x14ac:dyDescent="0.35">
      <c r="C174" t="s">
        <v>172</v>
      </c>
      <c r="D174" s="6">
        <v>-0.255</v>
      </c>
      <c r="E174" s="6">
        <v>-7.9299999999999995E-2</v>
      </c>
      <c r="F174" s="6">
        <v>-0.154</v>
      </c>
      <c r="G174" s="6">
        <v>-0.12869999999999998</v>
      </c>
    </row>
    <row r="175" spans="2:16" ht="15.5" x14ac:dyDescent="0.35">
      <c r="C175" t="s">
        <v>173</v>
      </c>
      <c r="D175" s="6">
        <v>-5.9800000000000006E-2</v>
      </c>
      <c r="E175" s="6">
        <v>-7.3000000000000001E-3</v>
      </c>
      <c r="F175" s="6">
        <v>-1.77E-2</v>
      </c>
      <c r="G175" s="6">
        <v>-3.0699999999999998E-2</v>
      </c>
    </row>
    <row r="176" spans="2:16" ht="15.5" x14ac:dyDescent="0.35">
      <c r="C176" t="s">
        <v>174</v>
      </c>
    </row>
    <row r="177" spans="3:16" ht="15.5" x14ac:dyDescent="0.35">
      <c r="C177" t="s">
        <v>175</v>
      </c>
      <c r="D177" s="5">
        <v>182000000000</v>
      </c>
      <c r="E177" s="5">
        <v>228000000000</v>
      </c>
      <c r="F177" s="5">
        <v>246000000000</v>
      </c>
      <c r="G177" s="5">
        <v>245000000000</v>
      </c>
    </row>
    <row r="178" spans="3:16" ht="15.5" x14ac:dyDescent="0.35">
      <c r="C178" t="s">
        <v>176</v>
      </c>
      <c r="D178" s="6">
        <v>3.62</v>
      </c>
      <c r="E178" s="6">
        <v>3.28</v>
      </c>
      <c r="F178" s="6">
        <v>5.28</v>
      </c>
      <c r="G178" s="6">
        <v>6.2</v>
      </c>
    </row>
    <row r="179" spans="3:16" ht="15.5" x14ac:dyDescent="0.35">
      <c r="C179" t="s">
        <v>177</v>
      </c>
      <c r="D179" s="6">
        <v>83.95</v>
      </c>
      <c r="E179" s="6">
        <v>105.35</v>
      </c>
      <c r="F179" s="6">
        <v>113.71</v>
      </c>
      <c r="G179" s="6">
        <v>112.9</v>
      </c>
    </row>
    <row r="180" spans="3:16" ht="15.5" x14ac:dyDescent="0.35">
      <c r="C180" t="s">
        <v>178</v>
      </c>
      <c r="D180" s="6">
        <v>3.78</v>
      </c>
      <c r="E180" s="6">
        <v>3.42</v>
      </c>
      <c r="F180" s="6">
        <v>5.52</v>
      </c>
      <c r="G180" s="6">
        <v>6.48</v>
      </c>
    </row>
    <row r="181" spans="3:16" ht="15.5" x14ac:dyDescent="0.35">
      <c r="C181" t="s">
        <v>179</v>
      </c>
      <c r="D181" s="6">
        <v>80.34</v>
      </c>
      <c r="E181" s="6">
        <v>101.29</v>
      </c>
      <c r="F181" s="6">
        <v>108.72</v>
      </c>
      <c r="G181" s="6">
        <v>107.99</v>
      </c>
    </row>
    <row r="182" spans="3:16" ht="15.5" x14ac:dyDescent="0.35">
      <c r="C182" t="s">
        <v>180</v>
      </c>
      <c r="D182" s="5">
        <v>127000000000</v>
      </c>
      <c r="E182" s="5">
        <v>121000000000</v>
      </c>
      <c r="F182" s="5">
        <v>116000000000</v>
      </c>
      <c r="G182" s="5">
        <v>92000000000</v>
      </c>
    </row>
    <row r="183" spans="3:16" ht="15.5" x14ac:dyDescent="0.35">
      <c r="C183" t="s">
        <v>181</v>
      </c>
      <c r="D183" s="5">
        <v>177000000000</v>
      </c>
      <c r="E183" s="5">
        <v>177000000000</v>
      </c>
      <c r="F183" s="5">
        <v>153000000000</v>
      </c>
      <c r="G183" s="5">
        <v>145000000000</v>
      </c>
    </row>
    <row r="184" spans="3:16" ht="15.5" x14ac:dyDescent="0.35">
      <c r="C184" t="s">
        <v>182</v>
      </c>
      <c r="D184" s="5">
        <v>182000000000</v>
      </c>
      <c r="E184" s="5">
        <v>228000000000</v>
      </c>
      <c r="F184" s="5">
        <v>246000000000</v>
      </c>
      <c r="G184" s="5">
        <v>245000000000</v>
      </c>
    </row>
    <row r="185" spans="3:16" ht="15.5" x14ac:dyDescent="0.35">
      <c r="C185" t="s">
        <v>24</v>
      </c>
      <c r="D185" s="5">
        <v>304000000000</v>
      </c>
      <c r="E185" s="5">
        <v>297000000000</v>
      </c>
      <c r="F185" s="5">
        <v>269000000000</v>
      </c>
      <c r="G185" s="5">
        <v>237000000000</v>
      </c>
    </row>
    <row r="186" spans="3:16" ht="15.5" x14ac:dyDescent="0.35">
      <c r="C186" t="s">
        <v>21</v>
      </c>
      <c r="D186" s="5">
        <v>291000000000</v>
      </c>
      <c r="E186" s="5">
        <v>278000000000</v>
      </c>
      <c r="F186" s="5">
        <v>251000000000</v>
      </c>
      <c r="G186" s="5">
        <v>223000000000</v>
      </c>
    </row>
    <row r="187" spans="3:16" ht="15.5" x14ac:dyDescent="0.35">
      <c r="C187" t="s">
        <v>183</v>
      </c>
      <c r="D187" s="5">
        <v>-357000000000</v>
      </c>
      <c r="E187" s="5">
        <v>-344000000000</v>
      </c>
      <c r="F187" s="5">
        <v>-369000000000</v>
      </c>
      <c r="G187" s="5">
        <v>-386000000000</v>
      </c>
    </row>
    <row r="188" spans="3:16" ht="15.5" x14ac:dyDescent="0.35">
      <c r="C188" t="s">
        <v>184</v>
      </c>
      <c r="D188" s="5">
        <v>-5000000000</v>
      </c>
      <c r="E188" s="5">
        <v>-18000000000</v>
      </c>
      <c r="F188" s="5">
        <v>-10000000000</v>
      </c>
      <c r="G188" s="5">
        <v>1000000000</v>
      </c>
    </row>
    <row r="189" spans="3:16" ht="15.5" x14ac:dyDescent="0.35">
      <c r="C189" t="s">
        <v>185</v>
      </c>
      <c r="D189" s="5">
        <v>-2000000000</v>
      </c>
      <c r="E189" s="5">
        <v>-1000000000</v>
      </c>
      <c r="F189" s="5">
        <v>-6000000000</v>
      </c>
      <c r="G189" s="5">
        <v>-2000000000</v>
      </c>
    </row>
    <row r="190" spans="3:16" ht="15.5" x14ac:dyDescent="0.35">
      <c r="C190" t="s">
        <v>13</v>
      </c>
      <c r="D190" s="5">
        <v>-6000000000</v>
      </c>
      <c r="E190" s="5">
        <v>-19000000000</v>
      </c>
      <c r="F190" s="5">
        <v>-16000000000</v>
      </c>
      <c r="G190" s="5">
        <v>-1000000000</v>
      </c>
    </row>
    <row r="191" spans="3:16" ht="15.5" x14ac:dyDescent="0.35">
      <c r="C191" t="s">
        <v>16</v>
      </c>
      <c r="D191" s="5">
        <v>-3</v>
      </c>
      <c r="E191" s="6">
        <v>-8.9499999999999993</v>
      </c>
      <c r="F191" s="6">
        <v>-7.33</v>
      </c>
      <c r="G191" s="6">
        <v>-0.6</v>
      </c>
    </row>
    <row r="192" spans="3:16" ht="15.5" x14ac:dyDescent="0.35">
      <c r="C192" t="s">
        <v>48</v>
      </c>
      <c r="I192" s="6">
        <v>-34.6</v>
      </c>
      <c r="J192" s="6">
        <v>8.24</v>
      </c>
      <c r="K192" s="6">
        <v>9.85</v>
      </c>
      <c r="L192" s="6">
        <v>28.75</v>
      </c>
      <c r="M192" s="6">
        <v>-3.66</v>
      </c>
      <c r="N192" s="6">
        <v>-67.88</v>
      </c>
      <c r="O192" s="6">
        <v>50.83</v>
      </c>
      <c r="P192" s="6">
        <v>21674163.210000001</v>
      </c>
    </row>
    <row r="193" spans="3:16" ht="15.5" x14ac:dyDescent="0.35">
      <c r="C193" t="s">
        <v>62</v>
      </c>
      <c r="I193" s="6">
        <v>-17.34</v>
      </c>
      <c r="J193" s="6">
        <v>101.94</v>
      </c>
      <c r="K193" s="6">
        <v>131.47</v>
      </c>
      <c r="L193" s="6">
        <v>63.48</v>
      </c>
      <c r="M193" s="5">
        <v>0</v>
      </c>
      <c r="N193" s="5">
        <v>0</v>
      </c>
      <c r="O193" s="5">
        <v>0</v>
      </c>
      <c r="P193" s="5">
        <v>0</v>
      </c>
    </row>
    <row r="194" spans="3:16" ht="15.5" x14ac:dyDescent="0.35">
      <c r="C194" t="s">
        <v>65</v>
      </c>
      <c r="I194" s="6">
        <v>0.9</v>
      </c>
      <c r="J194" s="6">
        <v>1.18</v>
      </c>
      <c r="K194" s="6">
        <v>1.97</v>
      </c>
      <c r="L194" s="6">
        <v>3.13</v>
      </c>
      <c r="M194" s="5">
        <v>0</v>
      </c>
      <c r="N194" s="5">
        <v>0</v>
      </c>
      <c r="O194" s="5">
        <v>0</v>
      </c>
      <c r="P194" s="5">
        <v>0</v>
      </c>
    </row>
    <row r="195" spans="3:16" ht="15.5" x14ac:dyDescent="0.35">
      <c r="C195" t="s">
        <v>186</v>
      </c>
      <c r="I195" s="5">
        <v>194960000000</v>
      </c>
      <c r="J195" s="5">
        <v>311630000000</v>
      </c>
      <c r="K195" s="5">
        <v>279030000000</v>
      </c>
      <c r="L195" s="5">
        <v>242270000000</v>
      </c>
      <c r="M195" s="5">
        <v>148860000000</v>
      </c>
      <c r="N195" s="5">
        <v>43660000000</v>
      </c>
      <c r="O195" s="5">
        <v>200750000000</v>
      </c>
      <c r="P195" s="5">
        <v>120470000000</v>
      </c>
    </row>
    <row r="196" spans="3:16" ht="15.5" x14ac:dyDescent="0.35">
      <c r="C196" t="s">
        <v>187</v>
      </c>
      <c r="I196" s="6">
        <v>-7.0499999999999993E-2</v>
      </c>
      <c r="J196" s="6">
        <v>1.6399999999999998E-2</v>
      </c>
      <c r="K196" s="6">
        <v>2.0199999999999999E-2</v>
      </c>
      <c r="L196" s="6">
        <v>7.6200000000000004E-2</v>
      </c>
      <c r="M196" s="6">
        <v>-1.09E-2</v>
      </c>
      <c r="N196" s="6">
        <v>-0.20199999999999999</v>
      </c>
      <c r="O196" s="6">
        <v>0.19510000000000002</v>
      </c>
      <c r="P196" s="6">
        <v>0.14000000000000001</v>
      </c>
    </row>
    <row r="197" spans="3:16" ht="15.5" x14ac:dyDescent="0.35">
      <c r="C197" t="s">
        <v>188</v>
      </c>
      <c r="I197" s="6">
        <v>-0.30430000000000001</v>
      </c>
      <c r="J197" s="6">
        <v>6.2899999999999998E-2</v>
      </c>
      <c r="K197" s="6">
        <v>8.0799999999999997E-2</v>
      </c>
      <c r="L197" s="6">
        <v>0.23180000000000001</v>
      </c>
      <c r="M197" s="6">
        <v>-0.113</v>
      </c>
      <c r="N197" s="6">
        <v>-1.23</v>
      </c>
      <c r="O197" s="6">
        <v>0.48229999999999995</v>
      </c>
      <c r="P197" s="6">
        <v>0.56590000000000007</v>
      </c>
    </row>
    <row r="198" spans="3:16" ht="15.5" x14ac:dyDescent="0.35">
      <c r="C198" t="s">
        <v>189</v>
      </c>
      <c r="I198" s="6">
        <v>-2.4900000000000002E-2</v>
      </c>
      <c r="J198" s="6">
        <v>8.4600000000000009E-2</v>
      </c>
      <c r="K198" s="6">
        <v>0.1014</v>
      </c>
      <c r="L198" s="6">
        <v>0.1552</v>
      </c>
      <c r="M198" s="6">
        <v>-5.2900000000000003E-2</v>
      </c>
      <c r="N198" s="6">
        <v>-0.25190000000000001</v>
      </c>
      <c r="O198" s="6">
        <v>0.47110000000000002</v>
      </c>
      <c r="P198" s="6">
        <v>0.76959999999999995</v>
      </c>
    </row>
    <row r="199" spans="3:16" ht="15.5" x14ac:dyDescent="0.35">
      <c r="C199" t="s">
        <v>190</v>
      </c>
    </row>
    <row r="200" spans="3:16" ht="15.5" x14ac:dyDescent="0.35">
      <c r="C200" t="s">
        <v>59</v>
      </c>
      <c r="I200" s="6">
        <v>5.28</v>
      </c>
      <c r="J200" s="6">
        <v>6.42</v>
      </c>
      <c r="K200" s="6">
        <v>10.61</v>
      </c>
      <c r="L200" s="6">
        <v>14.71</v>
      </c>
      <c r="M200" s="5">
        <v>0</v>
      </c>
      <c r="N200" s="5">
        <v>0</v>
      </c>
      <c r="O200" s="5">
        <v>0</v>
      </c>
      <c r="P200" s="5">
        <v>0</v>
      </c>
    </row>
    <row r="201" spans="3:16" ht="15.5" x14ac:dyDescent="0.35">
      <c r="C201" t="s">
        <v>56</v>
      </c>
      <c r="I201" s="6">
        <v>113.71</v>
      </c>
      <c r="J201" s="6">
        <v>130.91</v>
      </c>
      <c r="K201" s="5">
        <v>122</v>
      </c>
      <c r="L201" s="6">
        <v>124.03</v>
      </c>
      <c r="M201" s="6">
        <v>32.42</v>
      </c>
      <c r="N201" s="6">
        <v>55.19</v>
      </c>
      <c r="O201" s="6">
        <v>105.4</v>
      </c>
      <c r="P201" s="6">
        <v>38299363.409999996</v>
      </c>
    </row>
    <row r="202" spans="3:16" ht="15.5" x14ac:dyDescent="0.35">
      <c r="C202" t="s">
        <v>191</v>
      </c>
      <c r="I202" s="6">
        <v>5.52</v>
      </c>
      <c r="J202" s="6">
        <v>6.69</v>
      </c>
      <c r="K202" s="6">
        <v>11.37</v>
      </c>
      <c r="L202" s="6">
        <v>16.14</v>
      </c>
      <c r="M202" s="5">
        <v>0</v>
      </c>
      <c r="N202" s="5">
        <v>0</v>
      </c>
      <c r="O202" s="5">
        <v>0</v>
      </c>
      <c r="P202" s="5">
        <v>0</v>
      </c>
    </row>
    <row r="203" spans="3:16" ht="15.5" x14ac:dyDescent="0.35">
      <c r="C203" t="s">
        <v>192</v>
      </c>
      <c r="I203" s="6">
        <v>108.72</v>
      </c>
      <c r="J203" s="6">
        <v>125.64</v>
      </c>
      <c r="K203" s="6">
        <v>113.92</v>
      </c>
      <c r="L203" s="6">
        <v>113.06</v>
      </c>
      <c r="M203" s="6">
        <v>17.399999999999999</v>
      </c>
      <c r="N203" s="6">
        <v>37.020000000000003</v>
      </c>
      <c r="O203" s="6">
        <v>84.04</v>
      </c>
      <c r="P203" s="6">
        <v>38299363.409999996</v>
      </c>
    </row>
    <row r="204" spans="3:16" ht="15.5" x14ac:dyDescent="0.35">
      <c r="C204" t="s">
        <v>193</v>
      </c>
      <c r="I204" s="5">
        <v>116000000000</v>
      </c>
      <c r="J204" s="5">
        <v>90000000000</v>
      </c>
      <c r="K204" s="5">
        <v>102000000000</v>
      </c>
      <c r="L204" s="5">
        <v>52000000000</v>
      </c>
      <c r="M204" s="5">
        <v>46000000000</v>
      </c>
      <c r="N204" s="5">
        <v>46000000000</v>
      </c>
      <c r="O204" s="5">
        <v>22000000000</v>
      </c>
      <c r="P204" s="5">
        <v>59000000000</v>
      </c>
    </row>
    <row r="205" spans="3:16" ht="15.5" x14ac:dyDescent="0.35">
      <c r="C205" t="s">
        <v>194</v>
      </c>
      <c r="I205" s="5">
        <v>153000000000</v>
      </c>
      <c r="J205" s="5">
        <v>151000000000</v>
      </c>
      <c r="K205" s="5">
        <v>117000000000</v>
      </c>
      <c r="L205" s="5">
        <v>78000000000</v>
      </c>
      <c r="M205" s="5">
        <v>102000000000</v>
      </c>
      <c r="N205" s="5">
        <v>107000000000</v>
      </c>
      <c r="O205" s="5">
        <v>111000000000</v>
      </c>
      <c r="P205" s="5">
        <v>35000000000</v>
      </c>
    </row>
    <row r="206" spans="3:16" ht="15.5" x14ac:dyDescent="0.35">
      <c r="C206" t="s">
        <v>26</v>
      </c>
      <c r="I206" s="5">
        <v>269000000000</v>
      </c>
      <c r="J206" s="5">
        <v>241000000000</v>
      </c>
      <c r="K206" s="5">
        <v>219000000000</v>
      </c>
      <c r="L206" s="5">
        <v>130000000000</v>
      </c>
      <c r="M206" s="5">
        <v>148000000000</v>
      </c>
      <c r="N206" s="5">
        <v>153000000000</v>
      </c>
      <c r="O206" s="5">
        <v>133000000000</v>
      </c>
      <c r="P206" s="5">
        <v>94000000000</v>
      </c>
    </row>
    <row r="207" spans="3:16" ht="15.5" x14ac:dyDescent="0.35">
      <c r="C207" t="s">
        <v>23</v>
      </c>
      <c r="I207" s="5">
        <v>251000000000</v>
      </c>
      <c r="J207" s="5">
        <v>200000000000</v>
      </c>
      <c r="K207" s="5">
        <v>170000000000</v>
      </c>
      <c r="L207" s="5">
        <v>67000000000</v>
      </c>
      <c r="M207" s="5">
        <v>90000000000</v>
      </c>
      <c r="N207" s="5">
        <v>93000000000</v>
      </c>
      <c r="O207" s="5">
        <v>65000000000</v>
      </c>
      <c r="P207" s="5">
        <v>57000000000</v>
      </c>
    </row>
    <row r="208" spans="3:16" ht="15.5" x14ac:dyDescent="0.35">
      <c r="C208" t="s">
        <v>195</v>
      </c>
      <c r="I208" s="5">
        <v>-369000000000</v>
      </c>
      <c r="J208" s="5">
        <v>-273000000000</v>
      </c>
      <c r="K208" s="5">
        <v>-283000000000</v>
      </c>
      <c r="L208" s="5">
        <v>-128000000000</v>
      </c>
      <c r="M208" s="5">
        <v>-193000000000</v>
      </c>
      <c r="N208" s="5">
        <v>-141000000000</v>
      </c>
      <c r="O208" s="5">
        <v>91000000000</v>
      </c>
      <c r="P208" s="5">
        <v>24000000000</v>
      </c>
    </row>
    <row r="209" spans="2:16" ht="15.5" x14ac:dyDescent="0.35">
      <c r="C209" t="s">
        <v>196</v>
      </c>
      <c r="I209" s="5">
        <v>59000000000</v>
      </c>
      <c r="J209" s="5">
        <v>101000000000</v>
      </c>
      <c r="K209" s="5">
        <v>171000000000</v>
      </c>
      <c r="L209" s="5">
        <v>98000000000</v>
      </c>
      <c r="M209" s="5">
        <v>62000000000</v>
      </c>
      <c r="N209" s="5">
        <v>1000000000</v>
      </c>
      <c r="O209" s="5">
        <v>146000000000</v>
      </c>
      <c r="P209" s="5">
        <v>68000000000</v>
      </c>
    </row>
    <row r="210" spans="2:16" ht="15.5" x14ac:dyDescent="0.35">
      <c r="C210" t="s">
        <v>197</v>
      </c>
      <c r="I210" s="5">
        <v>-25000000000</v>
      </c>
      <c r="J210" s="5">
        <v>-33000000000</v>
      </c>
      <c r="K210" s="5">
        <v>-113000000000</v>
      </c>
      <c r="L210" s="5">
        <v>-46000000000</v>
      </c>
      <c r="M210" s="5">
        <v>-34000000000</v>
      </c>
      <c r="N210" s="5">
        <v>-50000000000</v>
      </c>
      <c r="O210" s="5">
        <v>-150000000000</v>
      </c>
      <c r="P210" s="5">
        <v>-85000000000</v>
      </c>
    </row>
    <row r="211" spans="2:16" ht="15.5" x14ac:dyDescent="0.35">
      <c r="C211" t="s">
        <v>15</v>
      </c>
      <c r="I211" s="5">
        <v>33000000000</v>
      </c>
      <c r="J211" s="5">
        <v>68000000000</v>
      </c>
      <c r="K211" s="5">
        <v>58000000000</v>
      </c>
      <c r="L211" s="5">
        <v>52000000000</v>
      </c>
      <c r="M211" s="5">
        <v>29000000000</v>
      </c>
      <c r="N211" s="5">
        <v>-49000000000</v>
      </c>
      <c r="O211" s="5">
        <v>-4000000000</v>
      </c>
      <c r="P211" s="5">
        <v>-17000000000</v>
      </c>
    </row>
    <row r="212" spans="2:16" ht="15.5" x14ac:dyDescent="0.35">
      <c r="C212" t="s">
        <v>17</v>
      </c>
      <c r="I212" s="6">
        <v>15.31</v>
      </c>
      <c r="J212" s="6">
        <v>31.15</v>
      </c>
      <c r="K212" s="6">
        <v>26.61</v>
      </c>
      <c r="L212" s="6">
        <v>24.06</v>
      </c>
      <c r="M212" s="6">
        <v>14.33</v>
      </c>
      <c r="N212" s="6">
        <v>-24.3</v>
      </c>
      <c r="O212" s="6">
        <v>-1.89</v>
      </c>
      <c r="P212" s="6">
        <v>-7203895.9000000004</v>
      </c>
    </row>
    <row r="214" spans="2:16" ht="15.5" x14ac:dyDescent="0.35">
      <c r="B214" t="s">
        <v>198</v>
      </c>
      <c r="C214" t="s">
        <v>199</v>
      </c>
      <c r="D214" s="5">
        <v>-46000000000</v>
      </c>
      <c r="E214" s="5">
        <v>-18000000000</v>
      </c>
      <c r="F214" s="5">
        <v>-38000000000</v>
      </c>
      <c r="G214" s="5">
        <v>-31000000000</v>
      </c>
      <c r="H214" s="5">
        <v>-129000000000</v>
      </c>
      <c r="I214" s="5">
        <v>-75000000000</v>
      </c>
      <c r="J214" s="5">
        <v>18000000000</v>
      </c>
      <c r="K214" s="5">
        <v>21000000000</v>
      </c>
      <c r="L214" s="5">
        <v>62000000000</v>
      </c>
      <c r="M214" s="5">
        <v>-7000000000</v>
      </c>
      <c r="N214" s="5">
        <v>-136000000000</v>
      </c>
      <c r="O214" s="5">
        <v>102000000000</v>
      </c>
      <c r="P214" s="5">
        <v>52000000000</v>
      </c>
    </row>
    <row r="215" spans="2:16" ht="15.5" x14ac:dyDescent="0.35">
      <c r="C215" t="s">
        <v>381</v>
      </c>
      <c r="L215" s="5">
        <v>12</v>
      </c>
    </row>
    <row r="216" spans="2:16" ht="15.5" x14ac:dyDescent="0.35">
      <c r="C216" t="s">
        <v>67</v>
      </c>
      <c r="L216" s="6">
        <v>0.41739999999999999</v>
      </c>
    </row>
    <row r="217" spans="2:16" ht="15.5" x14ac:dyDescent="0.35">
      <c r="C217" t="s">
        <v>382</v>
      </c>
      <c r="L217" s="6">
        <v>9.300000000000001E-3</v>
      </c>
    </row>
    <row r="218" spans="2:16" ht="15.5" x14ac:dyDescent="0.35">
      <c r="C218" t="s">
        <v>47</v>
      </c>
      <c r="D218" s="6">
        <v>-21.4</v>
      </c>
      <c r="E218" s="6">
        <v>-8.35</v>
      </c>
      <c r="F218" s="6">
        <v>-17.510000000000002</v>
      </c>
      <c r="G218" s="6">
        <v>-14.53</v>
      </c>
      <c r="H218" s="6">
        <v>-59.51</v>
      </c>
      <c r="I218" s="6">
        <v>-34.6</v>
      </c>
      <c r="J218" s="6">
        <v>8.24</v>
      </c>
      <c r="K218" s="6">
        <v>9.85</v>
      </c>
      <c r="L218" s="6">
        <v>28.75</v>
      </c>
      <c r="M218" s="6">
        <v>-3.38</v>
      </c>
      <c r="N218" s="6">
        <v>-62.66</v>
      </c>
      <c r="O218" s="6">
        <v>46.92</v>
      </c>
      <c r="P218" s="6">
        <v>24.01</v>
      </c>
    </row>
    <row r="219" spans="2:16" ht="15.5" x14ac:dyDescent="0.35">
      <c r="C219" t="s">
        <v>69</v>
      </c>
      <c r="L219" s="5">
        <v>12</v>
      </c>
    </row>
    <row r="220" spans="2:16" ht="15.5" x14ac:dyDescent="0.35">
      <c r="C220" t="s">
        <v>383</v>
      </c>
      <c r="L220" s="6">
        <v>0.41739999999999999</v>
      </c>
    </row>
    <row r="221" spans="2:16" ht="15.5" x14ac:dyDescent="0.35">
      <c r="C221" t="s">
        <v>384</v>
      </c>
      <c r="L221" s="6">
        <v>9.300000000000001E-3</v>
      </c>
    </row>
    <row r="222" spans="2:16" ht="15.5" x14ac:dyDescent="0.35">
      <c r="C222" t="s">
        <v>200</v>
      </c>
      <c r="D222" s="5">
        <v>275000000000</v>
      </c>
      <c r="E222" s="5">
        <v>342000000000</v>
      </c>
      <c r="F222" s="5">
        <v>361000000000</v>
      </c>
      <c r="G222" s="5">
        <v>339000000000</v>
      </c>
      <c r="H222" s="5">
        <v>1232000000000</v>
      </c>
      <c r="I222" s="5">
        <v>1443000000000</v>
      </c>
      <c r="J222" s="5">
        <v>1541000000000</v>
      </c>
      <c r="K222" s="5">
        <v>1426000000000</v>
      </c>
      <c r="L222" s="5">
        <v>1265000000000</v>
      </c>
      <c r="M222" s="5">
        <v>789000000000</v>
      </c>
      <c r="N222" s="5">
        <v>560000000000</v>
      </c>
      <c r="O222" s="5">
        <v>1087000000000</v>
      </c>
      <c r="P222" s="5">
        <v>745000000000</v>
      </c>
    </row>
    <row r="223" spans="2:16" ht="15.5" x14ac:dyDescent="0.35">
      <c r="C223" t="s">
        <v>385</v>
      </c>
      <c r="L223" s="5">
        <v>12</v>
      </c>
    </row>
    <row r="224" spans="2:16" ht="15.5" x14ac:dyDescent="0.35">
      <c r="C224" t="s">
        <v>386</v>
      </c>
      <c r="L224" s="6">
        <v>0.41739999999999999</v>
      </c>
    </row>
    <row r="225" spans="3:12" ht="15.5" x14ac:dyDescent="0.35">
      <c r="C225" t="s">
        <v>387</v>
      </c>
      <c r="L225" s="6">
        <v>9.300000000000001E-3</v>
      </c>
    </row>
    <row r="226" spans="3:12" ht="15.5" x14ac:dyDescent="0.35">
      <c r="C226" t="s">
        <v>201</v>
      </c>
      <c r="I226" s="6">
        <v>-3.02</v>
      </c>
    </row>
    <row r="227" spans="3:12" ht="15.5" x14ac:dyDescent="0.35">
      <c r="C227" t="s">
        <v>281</v>
      </c>
      <c r="I227" s="6">
        <v>-2.91</v>
      </c>
    </row>
    <row r="228" spans="3:12" ht="15.5" x14ac:dyDescent="0.35">
      <c r="C228" t="s">
        <v>202</v>
      </c>
      <c r="I228" s="6">
        <v>6.95</v>
      </c>
    </row>
    <row r="229" spans="3:12" ht="15.5" x14ac:dyDescent="0.35">
      <c r="C229" t="s">
        <v>282</v>
      </c>
      <c r="I229" s="6">
        <v>-0.34329999999999999</v>
      </c>
    </row>
    <row r="230" spans="3:12" ht="15.5" x14ac:dyDescent="0.35">
      <c r="C230" t="s">
        <v>283</v>
      </c>
      <c r="I230" s="6">
        <v>0.3</v>
      </c>
    </row>
    <row r="231" spans="3:12" ht="15.5" x14ac:dyDescent="0.35">
      <c r="C231" t="s">
        <v>203</v>
      </c>
      <c r="I231" s="6">
        <v>2.14</v>
      </c>
    </row>
    <row r="232" spans="3:12" ht="15.5" x14ac:dyDescent="0.35">
      <c r="C232" t="s">
        <v>284</v>
      </c>
      <c r="I232" s="6">
        <v>-11.91</v>
      </c>
    </row>
    <row r="233" spans="3:12" ht="15.5" x14ac:dyDescent="0.35">
      <c r="C233" t="s">
        <v>285</v>
      </c>
      <c r="I233" s="6">
        <v>-9.0500000000000007</v>
      </c>
    </row>
    <row r="234" spans="3:12" ht="15.5" x14ac:dyDescent="0.35">
      <c r="C234" t="s">
        <v>286</v>
      </c>
      <c r="I234" s="6">
        <v>-10.29</v>
      </c>
    </row>
    <row r="235" spans="3:12" ht="15.5" x14ac:dyDescent="0.35">
      <c r="C235" t="s">
        <v>287</v>
      </c>
      <c r="I235" s="6">
        <v>5.04</v>
      </c>
    </row>
    <row r="236" spans="3:12" ht="15.5" x14ac:dyDescent="0.35">
      <c r="C236" t="s">
        <v>289</v>
      </c>
      <c r="I236" s="6">
        <v>-0.46</v>
      </c>
    </row>
    <row r="237" spans="3:12" ht="15.5" x14ac:dyDescent="0.35">
      <c r="C237" t="s">
        <v>290</v>
      </c>
      <c r="I237" s="6">
        <v>-61.8</v>
      </c>
    </row>
    <row r="238" spans="3:12" ht="15.5" x14ac:dyDescent="0.35">
      <c r="C238" t="s">
        <v>204</v>
      </c>
      <c r="I238" s="6">
        <v>-59.51</v>
      </c>
    </row>
    <row r="239" spans="3:12" ht="15.5" x14ac:dyDescent="0.35">
      <c r="C239" t="s">
        <v>291</v>
      </c>
      <c r="I239" s="6">
        <v>607.59</v>
      </c>
    </row>
    <row r="240" spans="3:12" ht="15.5" x14ac:dyDescent="0.35">
      <c r="C240" t="s">
        <v>205</v>
      </c>
      <c r="D240" s="6">
        <v>6.06</v>
      </c>
    </row>
    <row r="241" spans="3:9" ht="15.5" x14ac:dyDescent="0.35">
      <c r="C241" t="s">
        <v>206</v>
      </c>
      <c r="I241" s="6">
        <v>83.95</v>
      </c>
    </row>
    <row r="242" spans="3:9" ht="15.5" x14ac:dyDescent="0.35">
      <c r="C242" t="s">
        <v>292</v>
      </c>
      <c r="I242" s="6">
        <v>-19.88</v>
      </c>
    </row>
    <row r="243" spans="3:9" ht="15.5" x14ac:dyDescent="0.35">
      <c r="C243" t="s">
        <v>207</v>
      </c>
      <c r="D243" s="6">
        <v>0.21</v>
      </c>
    </row>
    <row r="244" spans="3:9" ht="15.5" x14ac:dyDescent="0.35">
      <c r="C244" t="s">
        <v>208</v>
      </c>
      <c r="D244" s="6">
        <v>0.13</v>
      </c>
    </row>
    <row r="245" spans="3:9" ht="15.5" x14ac:dyDescent="0.35">
      <c r="C245" t="s">
        <v>293</v>
      </c>
      <c r="D245" s="6">
        <v>1.67</v>
      </c>
    </row>
    <row r="246" spans="3:9" ht="15.5" x14ac:dyDescent="0.35">
      <c r="C246" t="s">
        <v>294</v>
      </c>
      <c r="D246" s="6">
        <v>0.97</v>
      </c>
    </row>
    <row r="247" spans="3:9" ht="15.5" x14ac:dyDescent="0.35">
      <c r="C247" t="s">
        <v>209</v>
      </c>
      <c r="D247" s="6">
        <v>4.28</v>
      </c>
    </row>
    <row r="248" spans="3:9" ht="15.5" x14ac:dyDescent="0.35">
      <c r="C248" t="s">
        <v>295</v>
      </c>
      <c r="D248" s="6">
        <v>0.32</v>
      </c>
    </row>
    <row r="249" spans="3:9" ht="15.5" x14ac:dyDescent="0.35">
      <c r="C249" t="s">
        <v>210</v>
      </c>
      <c r="D249" s="6">
        <v>5.28</v>
      </c>
    </row>
    <row r="250" spans="3:9" ht="15.5" x14ac:dyDescent="0.35">
      <c r="C250" t="s">
        <v>13</v>
      </c>
      <c r="D250" s="5">
        <v>-6000000000</v>
      </c>
    </row>
    <row r="251" spans="3:9" ht="15.5" x14ac:dyDescent="0.35">
      <c r="C251" t="s">
        <v>211</v>
      </c>
      <c r="I251" s="6">
        <v>-2.82</v>
      </c>
    </row>
    <row r="252" spans="3:9" ht="15.5" x14ac:dyDescent="0.35">
      <c r="C252" t="s">
        <v>212</v>
      </c>
      <c r="I252" s="6">
        <v>-0.1394</v>
      </c>
    </row>
    <row r="253" spans="3:9" ht="15.5" x14ac:dyDescent="0.35">
      <c r="C253" t="s">
        <v>213</v>
      </c>
      <c r="I253" s="6">
        <v>-0.73609999999999998</v>
      </c>
    </row>
    <row r="254" spans="3:9" ht="15.5" x14ac:dyDescent="0.35">
      <c r="C254" t="s">
        <v>214</v>
      </c>
      <c r="I254" s="6">
        <v>-0.1231</v>
      </c>
    </row>
    <row r="255" spans="3:9" ht="15.5" x14ac:dyDescent="0.35">
      <c r="C255" t="s">
        <v>297</v>
      </c>
      <c r="I255" s="6">
        <v>-0.1075</v>
      </c>
    </row>
    <row r="256" spans="3:9" ht="15.5" x14ac:dyDescent="0.35">
      <c r="C256" t="s">
        <v>215</v>
      </c>
      <c r="D256" s="6">
        <v>1.39</v>
      </c>
    </row>
    <row r="257" spans="3:9" ht="15.5" x14ac:dyDescent="0.35">
      <c r="C257" t="s">
        <v>216</v>
      </c>
      <c r="D257" s="6">
        <v>33.799999999999997</v>
      </c>
    </row>
    <row r="258" spans="3:9" ht="15.5" x14ac:dyDescent="0.35">
      <c r="C258" t="s">
        <v>217</v>
      </c>
      <c r="D258" s="6">
        <v>32.15</v>
      </c>
    </row>
    <row r="259" spans="3:9" ht="15.5" x14ac:dyDescent="0.35">
      <c r="C259" t="s">
        <v>218</v>
      </c>
      <c r="D259" s="6">
        <v>3.04</v>
      </c>
    </row>
    <row r="260" spans="3:9" ht="15.5" x14ac:dyDescent="0.35">
      <c r="C260" t="s">
        <v>219</v>
      </c>
      <c r="D260" s="6">
        <v>65.53</v>
      </c>
    </row>
    <row r="261" spans="3:9" ht="15.5" x14ac:dyDescent="0.35">
      <c r="C261" t="s">
        <v>298</v>
      </c>
      <c r="I261" s="6">
        <v>1.33</v>
      </c>
    </row>
    <row r="262" spans="3:9" ht="15.5" x14ac:dyDescent="0.35">
      <c r="C262" t="s">
        <v>299</v>
      </c>
      <c r="I262" s="6">
        <v>12.93</v>
      </c>
    </row>
    <row r="263" spans="3:9" ht="15.5" x14ac:dyDescent="0.35">
      <c r="C263" t="s">
        <v>43</v>
      </c>
      <c r="I263" s="5">
        <v>390000000000</v>
      </c>
    </row>
    <row r="264" spans="3:9" ht="15.5" x14ac:dyDescent="0.35">
      <c r="C264" t="s">
        <v>220</v>
      </c>
      <c r="I264" s="5">
        <v>681000000000</v>
      </c>
    </row>
    <row r="265" spans="3:9" ht="15.5" x14ac:dyDescent="0.35">
      <c r="C265" t="s">
        <v>221</v>
      </c>
      <c r="I265" s="5">
        <v>2170000000</v>
      </c>
    </row>
    <row r="266" spans="3:9" ht="15.5" x14ac:dyDescent="0.35">
      <c r="C266" t="s">
        <v>222</v>
      </c>
      <c r="I266" s="6">
        <v>9.6300000000000011E-2</v>
      </c>
    </row>
    <row r="267" spans="3:9" ht="15.5" x14ac:dyDescent="0.35">
      <c r="C267" t="s">
        <v>223</v>
      </c>
      <c r="D267" s="6">
        <v>0.65720000000000001</v>
      </c>
    </row>
    <row r="268" spans="3:9" ht="15.5" x14ac:dyDescent="0.35">
      <c r="C268" t="s">
        <v>224</v>
      </c>
      <c r="D268" s="6">
        <v>-0.11699999999999999</v>
      </c>
    </row>
    <row r="269" spans="3:9" ht="15.5" x14ac:dyDescent="0.35">
      <c r="C269" t="s">
        <v>225</v>
      </c>
      <c r="D269" s="6">
        <v>-0.16879999999999998</v>
      </c>
    </row>
    <row r="270" spans="3:9" ht="15.5" x14ac:dyDescent="0.35">
      <c r="C270" t="s">
        <v>226</v>
      </c>
      <c r="D270" s="6">
        <v>-0.2752</v>
      </c>
    </row>
    <row r="271" spans="3:9" ht="15.5" x14ac:dyDescent="0.35">
      <c r="C271" t="s">
        <v>227</v>
      </c>
      <c r="D271" s="6">
        <v>-0.28720000000000001</v>
      </c>
    </row>
    <row r="272" spans="3:9" ht="15.5" x14ac:dyDescent="0.35">
      <c r="C272" t="s">
        <v>228</v>
      </c>
      <c r="D272" s="6">
        <v>-9.5507000000000009</v>
      </c>
    </row>
    <row r="273" spans="3:9" ht="15.5" x14ac:dyDescent="0.35">
      <c r="C273" t="s">
        <v>388</v>
      </c>
      <c r="I273" s="5">
        <v>12</v>
      </c>
    </row>
    <row r="274" spans="3:9" ht="15.5" x14ac:dyDescent="0.35">
      <c r="C274" t="s">
        <v>392</v>
      </c>
      <c r="I274" t="s">
        <v>1052</v>
      </c>
    </row>
    <row r="275" spans="3:9" ht="15.5" x14ac:dyDescent="0.35">
      <c r="C275" t="s">
        <v>229</v>
      </c>
      <c r="I275" s="5">
        <v>3</v>
      </c>
    </row>
    <row r="276" spans="3:9" ht="15.5" x14ac:dyDescent="0.35">
      <c r="C276" t="s">
        <v>230</v>
      </c>
      <c r="I276" s="6">
        <v>0.04</v>
      </c>
    </row>
    <row r="277" spans="3:9" ht="15.5" x14ac:dyDescent="0.35">
      <c r="C277" t="s">
        <v>231</v>
      </c>
      <c r="I277" s="6">
        <v>0.33</v>
      </c>
    </row>
    <row r="278" spans="3:9" ht="15.5" x14ac:dyDescent="0.35">
      <c r="C278" t="s">
        <v>232</v>
      </c>
      <c r="I278" s="6">
        <v>0.12</v>
      </c>
    </row>
    <row r="279" spans="3:9" ht="15.5" x14ac:dyDescent="0.35">
      <c r="C279" t="s">
        <v>233</v>
      </c>
      <c r="I279" s="6">
        <v>0.4</v>
      </c>
    </row>
    <row r="280" spans="3:9" ht="15.5" x14ac:dyDescent="0.35">
      <c r="C280" t="s">
        <v>234</v>
      </c>
      <c r="I280" s="6">
        <v>0.87</v>
      </c>
    </row>
    <row r="281" spans="3:9" ht="15.5" x14ac:dyDescent="0.35">
      <c r="C281" t="s">
        <v>235</v>
      </c>
      <c r="I281" s="6">
        <v>0.28999999999999998</v>
      </c>
    </row>
    <row r="282" spans="3:9" ht="15.5" x14ac:dyDescent="0.35">
      <c r="C282" t="s">
        <v>236</v>
      </c>
      <c r="I282" s="6">
        <v>0.09</v>
      </c>
    </row>
    <row r="283" spans="3:9" ht="15.5" x14ac:dyDescent="0.35">
      <c r="C283" t="s">
        <v>300</v>
      </c>
      <c r="I283" s="5">
        <v>1316000000000</v>
      </c>
    </row>
    <row r="284" spans="3:9" ht="15.5" x14ac:dyDescent="0.35">
      <c r="C284" t="s">
        <v>301</v>
      </c>
      <c r="I284" s="5">
        <v>864000000000</v>
      </c>
    </row>
    <row r="285" spans="3:9" ht="15.5" x14ac:dyDescent="0.35">
      <c r="C285" t="s">
        <v>302</v>
      </c>
      <c r="I285" s="5">
        <v>135000000000</v>
      </c>
    </row>
    <row r="286" spans="3:9" ht="15.5" x14ac:dyDescent="0.35">
      <c r="C286" t="s">
        <v>303</v>
      </c>
      <c r="I286" s="5">
        <v>-134000000000</v>
      </c>
    </row>
    <row r="287" spans="3:9" ht="15.5" x14ac:dyDescent="0.35">
      <c r="C287" t="s">
        <v>237</v>
      </c>
      <c r="D287" s="5">
        <v>13000000000</v>
      </c>
    </row>
    <row r="288" spans="3:9" ht="15.5" x14ac:dyDescent="0.35">
      <c r="C288" t="s">
        <v>238</v>
      </c>
      <c r="D288" s="5">
        <v>961000000000</v>
      </c>
    </row>
    <row r="289" spans="3:9" ht="15.5" x14ac:dyDescent="0.35">
      <c r="C289" t="s">
        <v>239</v>
      </c>
      <c r="D289" s="5">
        <v>779000000000</v>
      </c>
    </row>
    <row r="290" spans="3:9" ht="15.5" x14ac:dyDescent="0.35">
      <c r="C290" t="s">
        <v>183</v>
      </c>
      <c r="D290" s="5">
        <v>-357000000000</v>
      </c>
    </row>
    <row r="291" spans="3:9" ht="15.5" x14ac:dyDescent="0.35">
      <c r="C291" t="s">
        <v>182</v>
      </c>
      <c r="I291" s="5">
        <v>182000000000</v>
      </c>
    </row>
    <row r="292" spans="3:9" ht="15.5" x14ac:dyDescent="0.35">
      <c r="C292" t="s">
        <v>181</v>
      </c>
      <c r="D292" s="5">
        <v>177000000000</v>
      </c>
    </row>
    <row r="293" spans="3:9" ht="15.5" x14ac:dyDescent="0.35">
      <c r="C293" t="s">
        <v>180</v>
      </c>
      <c r="D293" s="5">
        <v>127000000000</v>
      </c>
    </row>
    <row r="294" spans="3:9" ht="15.5" x14ac:dyDescent="0.35">
      <c r="C294" t="s">
        <v>24</v>
      </c>
      <c r="D294" s="5">
        <v>304000000000</v>
      </c>
    </row>
    <row r="295" spans="3:9" ht="15.5" x14ac:dyDescent="0.35">
      <c r="C295" t="s">
        <v>21</v>
      </c>
      <c r="D295" s="5">
        <v>291000000000</v>
      </c>
    </row>
    <row r="296" spans="3:9" ht="15.5" x14ac:dyDescent="0.35">
      <c r="C296" t="s">
        <v>240</v>
      </c>
      <c r="I296" s="5">
        <v>182000000000</v>
      </c>
    </row>
    <row r="297" spans="3:9" ht="15.5" x14ac:dyDescent="0.35">
      <c r="C297" t="s">
        <v>304</v>
      </c>
      <c r="I297" s="5">
        <v>-33000000000</v>
      </c>
    </row>
    <row r="298" spans="3:9" ht="15.5" x14ac:dyDescent="0.35">
      <c r="C298" t="s">
        <v>305</v>
      </c>
      <c r="I298" s="5">
        <v>-54000000000</v>
      </c>
    </row>
    <row r="299" spans="3:9" ht="15.5" x14ac:dyDescent="0.35">
      <c r="C299" t="s">
        <v>306</v>
      </c>
      <c r="I299" s="5">
        <v>82000000000</v>
      </c>
    </row>
    <row r="300" spans="3:9" ht="15.5" x14ac:dyDescent="0.35">
      <c r="C300" t="s">
        <v>307</v>
      </c>
      <c r="I300" s="5">
        <v>-10000000000</v>
      </c>
    </row>
    <row r="301" spans="3:9" ht="15.5" x14ac:dyDescent="0.35">
      <c r="C301" t="s">
        <v>308</v>
      </c>
      <c r="I301" s="5">
        <v>-43000000000</v>
      </c>
    </row>
  </sheetData>
  <pageMargins left="0.7" right="0.7" top="0.75" bottom="0.75" header="0.3" footer="0.3"/>
  <ignoredErrors>
    <ignoredError sqref="A1:P302" numberStoredAsText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P28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1053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1054</v>
      </c>
      <c r="D2" s="2" vm="118">
        <f ca="1">IFERROR(_xlfn.STOCKHISTORY("XIDX:" &amp; $C$1, D3, , 0, 0, 1), "Libur")</f>
        <v>67</v>
      </c>
      <c r="E2" s="2" vm="122">
        <f ca="1">IFERROR(_xlfn.STOCKHISTORY("XIDX:" &amp; $C$1, E3, , 0, 0, 1), "Libur")</f>
        <v>51</v>
      </c>
      <c r="H2" s="2" vm="122">
        <f ca="1">IFERROR(INDEX(D2:G2,COUNT(D2:G2)),"")</f>
        <v>51</v>
      </c>
      <c r="I2" s="2" vm="174">
        <f t="shared" ref="I2:P2" ca="1" si="0">IFERROR(_xlfn.STOCKHISTORY("XIDX:" &amp; $C$1, I1, , 0, 0, 1), "Libur")</f>
        <v>126</v>
      </c>
      <c r="J2" s="2" vm="9">
        <f t="shared" ca="1" si="0"/>
        <v>50</v>
      </c>
      <c r="K2" s="2" vm="9">
        <f t="shared" ca="1" si="0"/>
        <v>50</v>
      </c>
      <c r="L2" s="2" vm="9">
        <f t="shared" ca="1" si="0"/>
        <v>50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</row>
    <row r="3" spans="1:1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6" ht="15.5" x14ac:dyDescent="0.35">
      <c r="B4" t="s">
        <v>5</v>
      </c>
      <c r="C4" t="s">
        <v>6</v>
      </c>
      <c r="D4" s="2">
        <f>IFERROR(INDEX(D51:D500,MATCH($C$4,$C$51:$C$500,0)),"")</f>
        <v>7761631267</v>
      </c>
      <c r="E4" s="2">
        <f>IFERROR(INDEX(E51:E500,MATCH($C$4,$C$51:$C$500,0)),"")</f>
        <v>15589909758</v>
      </c>
      <c r="H4" s="2">
        <f>IFERROR(SUM(D4:G4)*(4/MAX(1,COUNT(D4:G4))),"")</f>
        <v>46703082050</v>
      </c>
      <c r="I4" s="2">
        <f t="shared" ref="I4:P4" si="1">IFERROR(INDEX(I51:I500,MATCH($C$4,$C$51:$C$500,0)),"")</f>
        <v>96588990970</v>
      </c>
      <c r="J4" s="2">
        <f t="shared" si="1"/>
        <v>105480957484</v>
      </c>
      <c r="K4" s="2">
        <f t="shared" si="1"/>
        <v>137645362565</v>
      </c>
      <c r="L4" s="2">
        <f t="shared" si="1"/>
        <v>101879539632</v>
      </c>
      <c r="M4" s="2">
        <f t="shared" si="1"/>
        <v>52798355960</v>
      </c>
      <c r="N4" s="2">
        <f t="shared" si="1"/>
        <v>43288186229</v>
      </c>
      <c r="O4" s="2">
        <f t="shared" si="1"/>
        <v>33487358366</v>
      </c>
      <c r="P4" s="2">
        <f t="shared" si="1"/>
        <v>62252941672</v>
      </c>
    </row>
    <row r="5" spans="1:16" ht="15.5" x14ac:dyDescent="0.35">
      <c r="B5" t="s">
        <v>7</v>
      </c>
      <c r="C5" t="s">
        <v>8</v>
      </c>
      <c r="D5" s="2">
        <f>IFERROR(INDEX(D51:D500,MATCH($C$5,$C$51:$C$500,0)),"")</f>
        <v>-4271043043</v>
      </c>
      <c r="E5" s="2">
        <f>IFERROR(INDEX(E51:E500,MATCH($C$5,$C$51:$C$500,0)),"")</f>
        <v>-1765184966</v>
      </c>
      <c r="H5" s="2">
        <f>IFERROR(SUM(D5:G5)*(4/MAX(1,COUNT(D5:G5))),"")</f>
        <v>-12072456018</v>
      </c>
      <c r="I5" s="2">
        <f t="shared" ref="I5:P5" si="2">IFERROR(INDEX(I51:I500,MATCH($C$5,$C$51:$C$500,0)),"")</f>
        <v>-359285402</v>
      </c>
      <c r="J5" s="2">
        <f t="shared" si="2"/>
        <v>678520904</v>
      </c>
      <c r="K5" s="2">
        <f t="shared" si="2"/>
        <v>4026920771</v>
      </c>
      <c r="L5" s="2">
        <f t="shared" si="2"/>
        <v>1683645527</v>
      </c>
      <c r="M5" s="2">
        <f t="shared" si="2"/>
        <v>430162152</v>
      </c>
      <c r="N5" s="2">
        <f t="shared" si="2"/>
        <v>90596501</v>
      </c>
      <c r="O5" s="2">
        <f t="shared" si="2"/>
        <v>-166804050</v>
      </c>
      <c r="P5" s="2">
        <f t="shared" si="2"/>
        <v>1873163576</v>
      </c>
    </row>
    <row r="6" spans="1:16" ht="15.5" x14ac:dyDescent="0.35">
      <c r="B6" t="s">
        <v>9</v>
      </c>
      <c r="C6" t="s">
        <v>10</v>
      </c>
      <c r="D6" s="2">
        <f>IFERROR(INDEX(D51:D500,MATCH($C$6,$C$51:$C$500,0)),"")</f>
        <v>90559737078</v>
      </c>
      <c r="E6" s="2">
        <f>IFERROR(INDEX(E51:E500,MATCH($C$6,$C$51:$C$500,0)),"")</f>
        <v>93101625919</v>
      </c>
      <c r="H6" s="2">
        <f>IFERROR(INDEX(D6:G6,COUNT(D6:G6)),"")</f>
        <v>93101625919</v>
      </c>
      <c r="I6" s="2">
        <f t="shared" ref="I6:P6" si="3">IFERROR(INDEX(I51:I500,MATCH($C$6,$C$51:$C$500,0)),"")</f>
        <v>94866742600</v>
      </c>
      <c r="J6" s="2">
        <f t="shared" si="3"/>
        <v>95354153061</v>
      </c>
      <c r="K6" s="2">
        <f t="shared" si="3"/>
        <v>95098016381</v>
      </c>
      <c r="L6" s="2">
        <f t="shared" si="3"/>
        <v>91406684200</v>
      </c>
      <c r="M6" s="2">
        <f t="shared" si="3"/>
        <v>23378769702</v>
      </c>
      <c r="N6" s="2">
        <f t="shared" si="3"/>
        <v>10948607551</v>
      </c>
      <c r="O6" s="2">
        <f t="shared" si="3"/>
        <v>10858011049</v>
      </c>
      <c r="P6" s="2">
        <f t="shared" si="3"/>
        <v>11024815100</v>
      </c>
    </row>
    <row r="7" spans="1:16" ht="15.5" x14ac:dyDescent="0.35">
      <c r="B7" t="s">
        <v>11</v>
      </c>
      <c r="C7" t="s">
        <v>12</v>
      </c>
      <c r="D7" s="3">
        <f>IFERROR(INDEX(D51:D500,MATCH($C$7,$C$51:$C$500,0))/1000000000,"")</f>
        <v>2.7</v>
      </c>
      <c r="E7" s="3">
        <f>IFERROR(INDEX(E51:E500,MATCH($C$7,$C$51:$C$500,0))/1000000000,"")</f>
        <v>2.7</v>
      </c>
      <c r="H7" s="3">
        <f>IFERROR(INDEX(D7:G7,COUNT(D7:G7)),"")</f>
        <v>2.7</v>
      </c>
      <c r="I7" s="3">
        <f t="shared" ref="I7:P7" si="4">IFERROR(INDEX(I51:I500,MATCH($C$7,$C$51:$C$500,0))/1000000000,"")</f>
        <v>2.7</v>
      </c>
      <c r="J7" s="3">
        <f t="shared" si="4"/>
        <v>2.7</v>
      </c>
      <c r="K7" s="3">
        <f t="shared" si="4"/>
        <v>2.7</v>
      </c>
      <c r="L7" s="3">
        <f t="shared" si="4"/>
        <v>2.7</v>
      </c>
      <c r="M7" s="3">
        <f t="shared" si="4"/>
        <v>2</v>
      </c>
      <c r="N7" s="3">
        <f t="shared" si="4"/>
        <v>0</v>
      </c>
      <c r="O7" s="3">
        <f t="shared" si="4"/>
        <v>0</v>
      </c>
      <c r="P7" s="3">
        <f t="shared" si="4"/>
        <v>0</v>
      </c>
    </row>
    <row r="8" spans="1:1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-1000000000</v>
      </c>
      <c r="E8" s="2">
        <f>IFERROR(INDEX(E51:E500,MATCH("Free cash flow (Quarter)",$C$51:$C$500,0)),"")</f>
        <v>5000000000</v>
      </c>
      <c r="H8" s="2">
        <f>IFERROR(INDEX(D8:G8,COUNT(D8:G8)),"")</f>
        <v>5000000000</v>
      </c>
      <c r="I8" s="2">
        <f t="shared" ref="I8:P8" si="5">IFERROR(INDEX(I51:I500,MATCH($C$8,$C$51:$C$500,0)),"")</f>
        <v>-20000000000</v>
      </c>
      <c r="J8" s="2">
        <f t="shared" si="5"/>
        <v>4000000000</v>
      </c>
      <c r="K8" s="2">
        <f t="shared" si="5"/>
        <v>-27000000000</v>
      </c>
      <c r="L8" s="2">
        <f t="shared" si="5"/>
        <v>-26000000000</v>
      </c>
      <c r="M8" s="2">
        <f t="shared" si="5"/>
        <v>4000000000</v>
      </c>
      <c r="N8" s="2">
        <f t="shared" si="5"/>
        <v>-7000000000</v>
      </c>
      <c r="O8" s="2">
        <f t="shared" si="5"/>
        <v>-11000000000</v>
      </c>
      <c r="P8" s="2">
        <f t="shared" si="5"/>
        <v>5000000000</v>
      </c>
    </row>
    <row r="9" spans="1:16" ht="15.5" x14ac:dyDescent="0.35">
      <c r="A9" t="s">
        <v>16</v>
      </c>
      <c r="C9" t="s">
        <v>17</v>
      </c>
      <c r="D9" s="3">
        <f>IFERROR(INDEX(D51:D500,MATCH("Free cash flow per share (Quarter)",$C$51:$C$500,0)),"")</f>
        <v>-0.5</v>
      </c>
      <c r="E9" s="3">
        <f>IFERROR(INDEX(E51:E500,MATCH("Free cash flow per share (Quarter)",$C$51:$C$500,0)),"")</f>
        <v>1.96</v>
      </c>
      <c r="H9" s="3">
        <f>IFERROR(INDEX(D9:G9,COUNT(D9:G9)),"")</f>
        <v>1.96</v>
      </c>
      <c r="I9" s="3">
        <f t="shared" ref="I9:P9" si="6">IFERROR(INDEX(I51:I500,MATCH($C$9,$C$51:$C$500,0)),"")</f>
        <v>-7.28</v>
      </c>
      <c r="J9" s="3">
        <f t="shared" si="6"/>
        <v>1.38</v>
      </c>
      <c r="K9" s="3">
        <f t="shared" si="6"/>
        <v>-10.01</v>
      </c>
      <c r="L9" s="3">
        <f t="shared" si="6"/>
        <v>-9.49</v>
      </c>
      <c r="M9" s="3">
        <f t="shared" si="6"/>
        <v>2.17</v>
      </c>
      <c r="N9" s="3">
        <f t="shared" si="6"/>
        <v>-13791070.1</v>
      </c>
      <c r="O9" s="3">
        <f t="shared" si="6"/>
        <v>-22274811.710000001</v>
      </c>
      <c r="P9" s="3">
        <f t="shared" si="6"/>
        <v>9039545.4299999997</v>
      </c>
    </row>
    <row r="10" spans="1:16" ht="15.5" x14ac:dyDescent="0.35">
      <c r="C10" t="s">
        <v>18</v>
      </c>
      <c r="D10" s="3">
        <f ca="1">IFERROR(IF(D9=0,"",D2/D9),"")</f>
        <v>-134</v>
      </c>
      <c r="E10" s="3">
        <f ca="1">IFERROR(IF(E9=0,"",E2/E9),"")</f>
        <v>26.020408163265305</v>
      </c>
      <c r="I10" s="3">
        <f t="shared" ref="I10:P10" ca="1" si="7">IFERROR(IF(I9=0,"",I2/I9),"")</f>
        <v>-17.307692307692307</v>
      </c>
      <c r="J10" s="3">
        <f t="shared" ca="1" si="7"/>
        <v>36.231884057971016</v>
      </c>
      <c r="K10" s="3">
        <f t="shared" ca="1" si="7"/>
        <v>-4.9950049950049955</v>
      </c>
      <c r="L10" s="3">
        <f t="shared" ca="1" si="7"/>
        <v>-5.2687038988408847</v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</row>
    <row r="11" spans="1:16" ht="15.5" x14ac:dyDescent="0.35">
      <c r="B11" t="s">
        <v>19</v>
      </c>
      <c r="C11" t="s">
        <v>20</v>
      </c>
      <c r="D11" s="2">
        <f>IFERROR(INDEX(D51:D500,MATCH($C$11,$C$51:$C$500,0)),"")</f>
        <v>6317456085</v>
      </c>
      <c r="E11" s="2">
        <f>IFERROR(INDEX(E51:E500,MATCH($C$11,$C$51:$C$500,0)),"")</f>
        <v>7794404580</v>
      </c>
      <c r="H11" s="2">
        <f>IFERROR(INDEX(D11:G11,COUNT(D11:G11)),"")</f>
        <v>7794404580</v>
      </c>
      <c r="I11" s="2">
        <f t="shared" ref="I11:P11" si="8">IFERROR(INDEX(I51:I500,MATCH($C$11,$C$51:$C$500,0)),"")</f>
        <v>2514457194</v>
      </c>
      <c r="J11" s="2">
        <f t="shared" si="8"/>
        <v>22760958025</v>
      </c>
      <c r="K11" s="2">
        <f t="shared" si="8"/>
        <v>21772717963</v>
      </c>
      <c r="L11" s="2">
        <f t="shared" si="8"/>
        <v>48046917139</v>
      </c>
      <c r="M11" s="2">
        <f t="shared" si="8"/>
        <v>9104176371</v>
      </c>
      <c r="N11" s="2">
        <f t="shared" si="8"/>
        <v>5584607710</v>
      </c>
      <c r="O11" s="2">
        <f t="shared" si="8"/>
        <v>4432040630</v>
      </c>
      <c r="P11" s="2">
        <f t="shared" si="8"/>
        <v>4827267512</v>
      </c>
    </row>
    <row r="12" spans="1:1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3000000000</v>
      </c>
      <c r="E12" s="2">
        <f>IFERROR(INDEX(E51:E500,MATCH("Net Debt (Quarter)",$C$51:$C$500,0)),"")</f>
        <v>1000000000</v>
      </c>
      <c r="H12" s="2">
        <f>IFERROR(INDEX(D12:G12,COUNT(D12:G12)),"")</f>
        <v>1000000000</v>
      </c>
      <c r="I12" s="2">
        <f t="shared" ref="I12:P12" si="9">IFERROR(INDEX(I51:I500,MATCH($C$12,$C$51:$C$500,0)),"")</f>
        <v>6000000000</v>
      </c>
      <c r="J12" s="2">
        <f t="shared" si="9"/>
        <v>-14000000000</v>
      </c>
      <c r="K12" s="2">
        <f t="shared" si="9"/>
        <v>-11000000000</v>
      </c>
      <c r="L12" s="2">
        <f t="shared" si="9"/>
        <v>-38000000000</v>
      </c>
      <c r="M12" s="2">
        <f t="shared" si="9"/>
        <v>3000000000</v>
      </c>
      <c r="N12" s="2">
        <f t="shared" si="9"/>
        <v>12000000000</v>
      </c>
      <c r="O12" s="2">
        <f t="shared" si="9"/>
        <v>15000000000</v>
      </c>
      <c r="P12" s="2">
        <f t="shared" si="9"/>
        <v>3000000000</v>
      </c>
    </row>
    <row r="13" spans="1:1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9000000000</v>
      </c>
      <c r="E13" s="2">
        <f>IFERROR(INDEX(E51:E500,MATCH("Total Debt (Quarter)",$C$51:$C$500,0)),"")</f>
        <v>9000000000</v>
      </c>
      <c r="H13" s="2">
        <f>IFERROR(INDEX(D13:G13,COUNT(D13:G13)),"")</f>
        <v>9000000000</v>
      </c>
      <c r="I13" s="2">
        <f t="shared" ref="I13:P13" si="10">IFERROR(INDEX(I51:I500,MATCH($C$13,$C$51:$C$500,0)),"")</f>
        <v>9000000000</v>
      </c>
      <c r="J13" s="2">
        <f t="shared" si="10"/>
        <v>9000000000</v>
      </c>
      <c r="K13" s="2">
        <f t="shared" si="10"/>
        <v>11000000000</v>
      </c>
      <c r="L13" s="2">
        <f t="shared" si="10"/>
        <v>10000000000</v>
      </c>
      <c r="M13" s="2">
        <f t="shared" si="10"/>
        <v>12000000000</v>
      </c>
      <c r="N13" s="2">
        <f t="shared" si="10"/>
        <v>17000000000</v>
      </c>
      <c r="O13" s="2">
        <f t="shared" si="10"/>
        <v>19000000000</v>
      </c>
      <c r="P13" s="2">
        <f t="shared" si="10"/>
        <v>8000000000</v>
      </c>
    </row>
    <row r="14" spans="1:16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 t="shared" ref="I14:P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</row>
    <row r="15" spans="1:16" ht="15.5" x14ac:dyDescent="0.35">
      <c r="C15" t="s">
        <v>28</v>
      </c>
      <c r="D15" s="2">
        <f>IFERROR(INDEX(D51:D500,MATCH($C$15,$C$51:$C$500,0)),"")</f>
        <v>1549207556</v>
      </c>
      <c r="E15" s="2">
        <f>IFERROR(INDEX(E51:E500,MATCH($C$15,$C$51:$C$500,0)),"")</f>
        <v>0</v>
      </c>
      <c r="H15" s="2">
        <f>IFERROR(SUM(D15:G15)*(4/MAX(1,COUNT(D15:G15))),"")</f>
        <v>3098415112</v>
      </c>
      <c r="I15" s="2">
        <f t="shared" ref="I15:P15" si="12">IFERROR(INDEX(I51:I500,MATCH($C$15,$C$51:$C$500,0)),"")</f>
        <v>-598380358</v>
      </c>
      <c r="J15" s="2">
        <f t="shared" si="12"/>
        <v>-420621773</v>
      </c>
      <c r="K15" s="2">
        <f t="shared" si="12"/>
        <v>-1489350354</v>
      </c>
      <c r="L15" s="2">
        <f t="shared" si="12"/>
        <v>-903690838</v>
      </c>
      <c r="M15" s="2">
        <f t="shared" si="12"/>
        <v>-247820661</v>
      </c>
      <c r="N15" s="2">
        <f t="shared" si="12"/>
        <v>-75238151</v>
      </c>
      <c r="O15" s="2">
        <f t="shared" si="12"/>
        <v>-75876702</v>
      </c>
      <c r="P15" s="2">
        <f t="shared" si="12"/>
        <v>-762449351</v>
      </c>
    </row>
    <row r="16" spans="1:16" ht="15.5" x14ac:dyDescent="0.35">
      <c r="C16" t="s">
        <v>29</v>
      </c>
      <c r="D16" s="2">
        <f>IFERROR(INDEX(D51:D500,MATCH($C$16,$C$51:$C$500,0)),"")</f>
        <v>-5928383269</v>
      </c>
      <c r="E16" s="2">
        <f>IFERROR(INDEX(E51:E500,MATCH($C$16,$C$51:$C$500,0)),"")</f>
        <v>-1765116681</v>
      </c>
      <c r="H16" s="2">
        <f>IFERROR(SUM(D16:G16)*(4/MAX(1,COUNT(D16:G16))),"")</f>
        <v>-15386999900</v>
      </c>
      <c r="I16" s="2">
        <f t="shared" ref="I16:P16" si="13">IFERROR(INDEX(I51:I500,MATCH($C$16,$C$51:$C$500,0)),"")</f>
        <v>1305351016</v>
      </c>
      <c r="J16" s="2">
        <f t="shared" si="13"/>
        <v>1061178064</v>
      </c>
      <c r="K16" s="2">
        <f t="shared" si="13"/>
        <v>5714870042</v>
      </c>
      <c r="L16" s="2">
        <f t="shared" si="13"/>
        <v>2603930887</v>
      </c>
      <c r="M16" s="2">
        <f t="shared" si="13"/>
        <v>500041674</v>
      </c>
      <c r="N16" s="2">
        <f t="shared" si="13"/>
        <v>222680420</v>
      </c>
      <c r="O16" s="2">
        <f t="shared" si="13"/>
        <v>167059918</v>
      </c>
      <c r="P16" s="2">
        <f t="shared" si="13"/>
        <v>2892592537</v>
      </c>
    </row>
    <row r="17" spans="1:16" ht="15.5" x14ac:dyDescent="0.35">
      <c r="A17" t="s">
        <v>30</v>
      </c>
    </row>
    <row r="18" spans="1:1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</row>
    <row r="19" spans="1:16" ht="15.5" x14ac:dyDescent="0.35">
      <c r="A19" t="s">
        <v>40</v>
      </c>
      <c r="C19" t="s">
        <v>41</v>
      </c>
    </row>
    <row r="20" spans="1:16" ht="15.5" x14ac:dyDescent="0.35">
      <c r="A20" t="s">
        <v>42</v>
      </c>
      <c r="C20" t="s">
        <v>43</v>
      </c>
      <c r="D20" s="2">
        <f ca="1">IFERROR(D21*D2,"")</f>
        <v>180900000000</v>
      </c>
      <c r="E20" s="2">
        <f ca="1">IFERROR(E21*E2,"")</f>
        <v>137700000000</v>
      </c>
      <c r="H20" s="2">
        <f t="shared" ref="H20:P20" ca="1" si="14">IFERROR(H21*H2,"")</f>
        <v>137700000000</v>
      </c>
      <c r="I20" s="2">
        <f t="shared" ca="1" si="14"/>
        <v>340200000000</v>
      </c>
      <c r="J20" s="2">
        <f t="shared" ca="1" si="14"/>
        <v>135000000000</v>
      </c>
      <c r="K20" s="2">
        <f t="shared" ca="1" si="14"/>
        <v>135000000000</v>
      </c>
      <c r="L20" s="2">
        <f t="shared" ca="1" si="14"/>
        <v>135000000000</v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</row>
    <row r="21" spans="1:16" ht="15.5" x14ac:dyDescent="0.35">
      <c r="C21" t="s">
        <v>12</v>
      </c>
      <c r="D21" s="2">
        <f>IFERROR(INDEX(D51:D500,MATCH($C$7,$C$51:$C$500,0)),"")</f>
        <v>2700000000</v>
      </c>
      <c r="E21" s="2">
        <f>IFERROR(INDEX(E51:E500,MATCH($C$7,$C$51:$C$500,0)),"")</f>
        <v>2700000000</v>
      </c>
      <c r="H21" s="2">
        <f>IFERROR(INDEX(D21:G21,COUNT(D21:G21)),"")</f>
        <v>2700000000</v>
      </c>
      <c r="I21" s="2">
        <f t="shared" ref="I21:P21" si="15">IFERROR(INDEX(I51:I500,MATCH($C$7,$C$51:$C$500,0)),"")</f>
        <v>2700000000</v>
      </c>
      <c r="J21" s="2">
        <f t="shared" si="15"/>
        <v>2700000000</v>
      </c>
      <c r="K21" s="2">
        <f t="shared" si="15"/>
        <v>2700000000</v>
      </c>
      <c r="L21" s="2">
        <f t="shared" si="15"/>
        <v>2700000000</v>
      </c>
      <c r="M21" s="2">
        <f t="shared" si="15"/>
        <v>2000000000</v>
      </c>
      <c r="N21" s="2">
        <f t="shared" si="15"/>
        <v>0</v>
      </c>
      <c r="O21" s="2">
        <f t="shared" si="15"/>
        <v>0</v>
      </c>
      <c r="P21" s="2">
        <f t="shared" si="15"/>
        <v>0</v>
      </c>
    </row>
    <row r="23" spans="1:16" ht="15.5" x14ac:dyDescent="0.35">
      <c r="B23" t="s">
        <v>44</v>
      </c>
      <c r="C23" t="s">
        <v>45</v>
      </c>
      <c r="D23" s="3">
        <f>IFERROR(D5/D6*100,"")</f>
        <v>-4.7162714698711063</v>
      </c>
      <c r="E23" s="3">
        <f>IFERROR(E5/E6*100,"")</f>
        <v>-1.8959765187513922</v>
      </c>
      <c r="H23" s="3">
        <f t="shared" ref="H23:P23" si="16">IFERROR(H5/H6*100,"")</f>
        <v>-12.966965827753901</v>
      </c>
      <c r="I23" s="3">
        <f t="shared" si="16"/>
        <v>-0.37872640311358174</v>
      </c>
      <c r="J23" s="3">
        <f t="shared" si="16"/>
        <v>0.71157981295889261</v>
      </c>
      <c r="K23" s="3">
        <f t="shared" si="16"/>
        <v>4.2344950233941514</v>
      </c>
      <c r="L23" s="3">
        <f t="shared" si="16"/>
        <v>1.8419282372349748</v>
      </c>
      <c r="M23" s="3">
        <f t="shared" si="16"/>
        <v>1.8399691578432402</v>
      </c>
      <c r="N23" s="3">
        <f t="shared" si="16"/>
        <v>0.82747053064044929</v>
      </c>
      <c r="O23" s="3">
        <f t="shared" si="16"/>
        <v>-1.5362302473928897</v>
      </c>
      <c r="P23" s="3">
        <f t="shared" si="16"/>
        <v>16.99043076014944</v>
      </c>
    </row>
    <row r="24" spans="1:16" ht="15.5" x14ac:dyDescent="0.35">
      <c r="C24" t="s">
        <v>46</v>
      </c>
      <c r="D24" s="4">
        <f>IFERROR(_xlfn.RRI(5,I23,D23),"")</f>
        <v>0.65597830352778796</v>
      </c>
      <c r="E24" s="4" t="str">
        <f>IFERROR(_xlfn.RRI(5,J23,E23),"")</f>
        <v/>
      </c>
      <c r="H24" s="4" t="str">
        <f t="shared" ref="H24:P24" si="17">IFERROR(_xlfn.RRI(5,M23,H23),"")</f>
        <v/>
      </c>
      <c r="I24" s="4" t="str">
        <f t="shared" si="17"/>
        <v/>
      </c>
      <c r="J24" s="4" t="str">
        <f t="shared" si="17"/>
        <v/>
      </c>
      <c r="K24" s="4">
        <f t="shared" si="17"/>
        <v>-0.24261020807903277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47</v>
      </c>
      <c r="C25" t="s">
        <v>48</v>
      </c>
      <c r="D25" s="3">
        <f>IFERROR(INDEX(D51:D500,MATCH($A$25,$C$51:$C$500,0)),"")</f>
        <v>-1.59</v>
      </c>
      <c r="E25" s="3">
        <f>IFERROR(INDEX(E51:E500,MATCH($A$25,$C$51:$C$500,0)),"")</f>
        <v>-0.65</v>
      </c>
      <c r="H25" s="3">
        <f>IFERROR(INDEX(D25:G25,COUNT(D25:G25)),"")</f>
        <v>-0.65</v>
      </c>
      <c r="I25" s="3">
        <f t="shared" ref="I25:P25" si="18">IFERROR(INDEX(I51:I500,MATCH($C$25,$C$51:$C$500,0)),"")</f>
        <v>0.26</v>
      </c>
      <c r="J25" s="3">
        <f t="shared" si="18"/>
        <v>0.24</v>
      </c>
      <c r="K25" s="3">
        <f t="shared" si="18"/>
        <v>1.56</v>
      </c>
      <c r="L25" s="3">
        <f t="shared" si="18"/>
        <v>0.63</v>
      </c>
      <c r="M25" s="3">
        <f t="shared" si="18"/>
        <v>0.13</v>
      </c>
      <c r="N25" s="3">
        <f t="shared" si="18"/>
        <v>294884.53999999998</v>
      </c>
      <c r="O25" s="3">
        <f t="shared" si="18"/>
        <v>182366.43</v>
      </c>
      <c r="P25" s="3">
        <f t="shared" si="18"/>
        <v>4260286.37</v>
      </c>
    </row>
    <row r="26" spans="1:16" ht="15.5" x14ac:dyDescent="0.35">
      <c r="C26" t="s">
        <v>49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P26" si="19">IFERROR(_xlfn.RRI(5,M25,H25),"")</f>
        <v/>
      </c>
      <c r="I26" s="4">
        <f t="shared" si="19"/>
        <v>-0.93847320840676751</v>
      </c>
      <c r="J26" s="4">
        <f t="shared" si="19"/>
        <v>-0.93334184803967246</v>
      </c>
      <c r="K26" s="4">
        <f t="shared" si="19"/>
        <v>-0.94838960759345381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50</v>
      </c>
      <c r="D27" s="3">
        <f>IFERROR(D4/D21,"")</f>
        <v>2.8746782470370369</v>
      </c>
      <c r="E27" s="3">
        <f>IFERROR(E4/E21,"")</f>
        <v>5.7740406511111111</v>
      </c>
      <c r="H27" s="3">
        <f t="shared" ref="H27:P27" si="20">IFERROR(H4/H21,"")</f>
        <v>17.297437796296297</v>
      </c>
      <c r="I27" s="3">
        <f t="shared" si="20"/>
        <v>35.773700359259259</v>
      </c>
      <c r="J27" s="3">
        <f t="shared" si="20"/>
        <v>39.06702129037037</v>
      </c>
      <c r="K27" s="3">
        <f t="shared" si="20"/>
        <v>50.979763912962966</v>
      </c>
      <c r="L27" s="3">
        <f t="shared" si="20"/>
        <v>37.733162826666664</v>
      </c>
      <c r="M27" s="3">
        <f t="shared" si="20"/>
        <v>26.399177980000001</v>
      </c>
      <c r="N27" s="3" t="str">
        <f t="shared" si="20"/>
        <v/>
      </c>
      <c r="O27" s="3" t="str">
        <f t="shared" si="20"/>
        <v/>
      </c>
      <c r="P27" s="3" t="str">
        <f t="shared" si="20"/>
        <v/>
      </c>
    </row>
    <row r="28" spans="1:16" ht="15.5" x14ac:dyDescent="0.35">
      <c r="C28" t="s">
        <v>51</v>
      </c>
      <c r="D28" s="4">
        <f>IFERROR(_xlfn.RRI(5,I27,D27),"")</f>
        <v>-0.39604431233849391</v>
      </c>
      <c r="E28" s="4">
        <f>IFERROR(_xlfn.RRI(5,J27,E27),"")</f>
        <v>-0.31776513858774258</v>
      </c>
      <c r="H28" s="4">
        <f t="shared" ref="H28:P28" si="21">IFERROR(_xlfn.RRI(5,M27,H27),"")</f>
        <v>-8.1078792259079324E-2</v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52</v>
      </c>
      <c r="H29" s="4">
        <f t="shared" ref="H29:P29" si="22">IFERROR(((H25-I25)/I25)*100%,"")</f>
        <v>-3.5</v>
      </c>
      <c r="I29" s="4">
        <f t="shared" si="22"/>
        <v>8.3333333333333412E-2</v>
      </c>
      <c r="J29" s="4">
        <f t="shared" si="22"/>
        <v>-0.84615384615384615</v>
      </c>
      <c r="K29" s="4">
        <f t="shared" si="22"/>
        <v>1.4761904761904763</v>
      </c>
      <c r="L29" s="4">
        <f t="shared" si="22"/>
        <v>3.8461538461538458</v>
      </c>
      <c r="M29" s="4">
        <f t="shared" si="22"/>
        <v>-0.99999955914948946</v>
      </c>
      <c r="N29" s="4">
        <f t="shared" si="22"/>
        <v>0.61698915748912775</v>
      </c>
      <c r="O29" s="4">
        <f t="shared" si="22"/>
        <v>-0.95719385643082955</v>
      </c>
      <c r="P29" s="4" t="str">
        <f t="shared" si="22"/>
        <v/>
      </c>
    </row>
    <row r="30" spans="1:16" ht="15.5" x14ac:dyDescent="0.35">
      <c r="C30" t="s">
        <v>53</v>
      </c>
      <c r="H30" s="4">
        <f t="shared" ref="H30:P30" si="23">IFERROR(((H27-I27)/I27)*100%,"")</f>
        <v>-0.51647613686630478</v>
      </c>
      <c r="I30" s="4">
        <f t="shared" si="23"/>
        <v>-8.4299258615933487E-2</v>
      </c>
      <c r="J30" s="4">
        <f t="shared" si="23"/>
        <v>-0.23367590801187416</v>
      </c>
      <c r="K30" s="4">
        <f t="shared" si="23"/>
        <v>0.35105991901995304</v>
      </c>
      <c r="L30" s="4">
        <f t="shared" si="23"/>
        <v>0.42933097595892122</v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  <c r="P30" s="4" t="str">
        <f t="shared" si="23"/>
        <v/>
      </c>
    </row>
    <row r="32" spans="1:16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33.54</v>
      </c>
      <c r="E32" s="3">
        <f>IFERROR(INDEX(E51:E500,MATCH($A$32,$C$51:$C$500,0)),"")</f>
        <v>34.479999999999997</v>
      </c>
      <c r="H32" s="3">
        <f>IFERROR(INDEX(D32:G32,COUNT(D32:G32)),"")</f>
        <v>34.479999999999997</v>
      </c>
      <c r="I32" s="3">
        <f t="shared" ref="I32:P32" si="24">IFERROR(INDEX(I51:I500,MATCH($C$32,$C$51:$C$500,0)),"")</f>
        <v>35.130000000000003</v>
      </c>
      <c r="J32" s="3">
        <f t="shared" si="24"/>
        <v>35.32</v>
      </c>
      <c r="K32" s="3">
        <f t="shared" si="24"/>
        <v>35.22</v>
      </c>
      <c r="L32" s="3">
        <f t="shared" si="24"/>
        <v>33.85</v>
      </c>
      <c r="M32" s="3">
        <f t="shared" si="24"/>
        <v>11.69</v>
      </c>
      <c r="N32" s="3">
        <f t="shared" si="24"/>
        <v>21897215.100000001</v>
      </c>
      <c r="O32" s="3">
        <f t="shared" si="24"/>
        <v>21716022.100000001</v>
      </c>
      <c r="P32" s="3">
        <f t="shared" si="24"/>
        <v>22049630.199999999</v>
      </c>
    </row>
    <row r="33" spans="1:16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1.52</v>
      </c>
      <c r="E33" s="3">
        <f>IFERROR(INDEX(E51:E500,MATCH($A$33,$C$51:$C$500,0)),"")</f>
        <v>1.94</v>
      </c>
      <c r="H33" s="3">
        <f>IFERROR(INDEX(D33:G33,COUNT(D33:G33)),"")</f>
        <v>1.94</v>
      </c>
      <c r="I33" s="3">
        <f t="shared" ref="I33:P33" si="25">IFERROR(INDEX(I51:I500,MATCH($C$33,$C$51:$C$500,0)),"")</f>
        <v>3.59</v>
      </c>
      <c r="J33" s="3">
        <f t="shared" si="25"/>
        <v>1.42</v>
      </c>
      <c r="K33" s="3">
        <f t="shared" si="25"/>
        <v>1.42</v>
      </c>
      <c r="L33" s="3">
        <f t="shared" si="25"/>
        <v>1.48</v>
      </c>
      <c r="M33" s="3">
        <f t="shared" si="25"/>
        <v>0</v>
      </c>
      <c r="N33" s="3">
        <f t="shared" si="25"/>
        <v>0</v>
      </c>
      <c r="O33" s="3">
        <f t="shared" si="25"/>
        <v>0</v>
      </c>
      <c r="P33" s="3">
        <f t="shared" si="25"/>
        <v>0</v>
      </c>
    </row>
    <row r="34" spans="1:16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-32.08</v>
      </c>
      <c r="E34" s="3">
        <f>IFERROR(INDEX(E51:E500,MATCH($A$34,$C$51:$C$500,0)),"")</f>
        <v>-103.08</v>
      </c>
      <c r="H34" s="3">
        <f>IFERROR(INDEX(D34:G34,COUNT(D34:G34)),"")</f>
        <v>-103.08</v>
      </c>
      <c r="I34" s="3">
        <f t="shared" ref="I34:P34" si="26">IFERROR(INDEX(I51:I500,MATCH($C$34,$C$51:$C$500,0)),"")</f>
        <v>484.62</v>
      </c>
      <c r="J34" s="3">
        <f t="shared" si="26"/>
        <v>208.33</v>
      </c>
      <c r="K34" s="3">
        <f t="shared" si="26"/>
        <v>32.049999999999997</v>
      </c>
      <c r="L34" s="3">
        <f t="shared" si="26"/>
        <v>79.37</v>
      </c>
      <c r="M34" s="3">
        <f t="shared" si="26"/>
        <v>0</v>
      </c>
      <c r="N34" s="3">
        <f t="shared" si="26"/>
        <v>0</v>
      </c>
      <c r="O34" s="3">
        <f t="shared" si="26"/>
        <v>0</v>
      </c>
      <c r="P34" s="3">
        <f t="shared" si="26"/>
        <v>0</v>
      </c>
    </row>
    <row r="35" spans="1:16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17.739999999999998</v>
      </c>
      <c r="E35" s="3">
        <f>IFERROR(INDEX(E51:E500,MATCH($A$35,$C$51:$C$500,0)),"")</f>
        <v>11.6</v>
      </c>
      <c r="H35" s="3">
        <f>IFERROR(INDEX(D35:G35,COUNT(D35:G35)),"")</f>
        <v>11.6</v>
      </c>
      <c r="I35" s="3">
        <f t="shared" ref="I35:P35" si="27">IFERROR(INDEX(I51:I500,MATCH($C$35,$C$51:$C$500,0)),"")</f>
        <v>3.52</v>
      </c>
      <c r="J35" s="3">
        <f t="shared" si="27"/>
        <v>1.28</v>
      </c>
      <c r="K35" s="3">
        <f t="shared" si="27"/>
        <v>0.98</v>
      </c>
      <c r="L35" s="3">
        <f t="shared" si="27"/>
        <v>1.33</v>
      </c>
      <c r="M35" s="3">
        <f t="shared" si="27"/>
        <v>0</v>
      </c>
      <c r="N35" s="3">
        <f t="shared" si="27"/>
        <v>0</v>
      </c>
      <c r="O35" s="3">
        <f t="shared" si="27"/>
        <v>0</v>
      </c>
      <c r="P35" s="3">
        <f t="shared" si="27"/>
        <v>0</v>
      </c>
    </row>
    <row r="36" spans="1:16" ht="15.5" x14ac:dyDescent="0.35">
      <c r="B36" t="s">
        <v>66</v>
      </c>
      <c r="C36" t="s">
        <v>67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P36" si="28">IFERROR(INDEX(H51:H500,MATCH($C$36,$C$51:$C$500,0)),"")</f>
        <v>-1.11E-2</v>
      </c>
      <c r="I36" s="4">
        <f t="shared" si="28"/>
        <v>0.20010000000000003</v>
      </c>
      <c r="J36" s="4">
        <f t="shared" si="28"/>
        <v>0.19980000000000001</v>
      </c>
      <c r="K36" s="4">
        <f t="shared" si="28"/>
        <v>0.1</v>
      </c>
      <c r="L36" s="4">
        <f t="shared" si="28"/>
        <v>0.2</v>
      </c>
      <c r="M36" s="4">
        <f t="shared" si="28"/>
        <v>0.74549999999999994</v>
      </c>
      <c r="N36" s="4">
        <f t="shared" si="28"/>
        <v>0</v>
      </c>
      <c r="O36" s="4">
        <f t="shared" si="28"/>
        <v>0</v>
      </c>
      <c r="P36" s="4">
        <f t="shared" si="28"/>
        <v>0</v>
      </c>
    </row>
    <row r="37" spans="1:16" ht="15.5" x14ac:dyDescent="0.35">
      <c r="B37" t="s">
        <v>68</v>
      </c>
      <c r="C37" t="s">
        <v>69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P37" si="29">IFERROR(INDEX(H51:H500,MATCH($C$37,$C$51:$C$500,0)),"")</f>
        <v>0.05</v>
      </c>
      <c r="I37" s="3">
        <f t="shared" si="29"/>
        <v>0.05</v>
      </c>
      <c r="J37" s="3">
        <f t="shared" si="29"/>
        <v>0.05</v>
      </c>
      <c r="K37" s="3">
        <f t="shared" si="29"/>
        <v>0.16</v>
      </c>
      <c r="L37" s="3">
        <f t="shared" si="29"/>
        <v>0.13</v>
      </c>
      <c r="M37" s="3">
        <f t="shared" si="29"/>
        <v>7.0000000000000007E-2</v>
      </c>
      <c r="N37" s="3">
        <f t="shared" si="29"/>
        <v>0</v>
      </c>
      <c r="O37" s="3">
        <f t="shared" si="29"/>
        <v>0</v>
      </c>
      <c r="P37" s="3">
        <f t="shared" si="29"/>
        <v>0</v>
      </c>
    </row>
    <row r="50" spans="2:16" ht="15.5" x14ac:dyDescent="0.35">
      <c r="D50" t="s">
        <v>70</v>
      </c>
      <c r="E50" t="s">
        <v>243</v>
      </c>
      <c r="F50" t="s">
        <v>71</v>
      </c>
      <c r="G50" t="s">
        <v>244</v>
      </c>
      <c r="H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</row>
    <row r="51" spans="2:16" ht="15.5" x14ac:dyDescent="0.35">
      <c r="B51" t="s">
        <v>75</v>
      </c>
      <c r="C51" t="s">
        <v>6</v>
      </c>
      <c r="D51" s="5">
        <v>7761631267</v>
      </c>
      <c r="E51" s="5">
        <v>15589909758</v>
      </c>
      <c r="F51" s="5">
        <v>33624308679</v>
      </c>
      <c r="G51" s="5">
        <v>17765030446</v>
      </c>
      <c r="I51" s="5">
        <v>96588990970</v>
      </c>
      <c r="J51" s="5">
        <v>105480957484</v>
      </c>
      <c r="K51" s="5">
        <v>137645362565</v>
      </c>
      <c r="L51" s="5">
        <v>101879539632</v>
      </c>
      <c r="M51" s="5">
        <v>52798355960</v>
      </c>
      <c r="N51" s="5">
        <v>43288186229</v>
      </c>
      <c r="O51" s="5">
        <v>33487358366</v>
      </c>
      <c r="P51" s="5">
        <v>62252941672</v>
      </c>
    </row>
    <row r="52" spans="2:16" ht="15.5" x14ac:dyDescent="0.35">
      <c r="C52" t="s">
        <v>76</v>
      </c>
      <c r="D52" s="5">
        <v>-10072133540</v>
      </c>
      <c r="E52" s="5">
        <v>-13127468520</v>
      </c>
      <c r="F52" s="5">
        <v>-26885745556</v>
      </c>
      <c r="G52" s="5">
        <v>-13173386215</v>
      </c>
      <c r="I52" s="5">
        <v>-77543561503</v>
      </c>
      <c r="J52" s="5">
        <v>-89111060587</v>
      </c>
      <c r="K52" s="5">
        <v>-120465038667</v>
      </c>
      <c r="L52" s="5">
        <v>-89769941962</v>
      </c>
      <c r="M52" s="5">
        <v>-46115300613</v>
      </c>
      <c r="N52" s="5">
        <v>-38245766774</v>
      </c>
      <c r="O52" s="5">
        <v>-28919066502</v>
      </c>
      <c r="P52" s="5">
        <v>-54984759760</v>
      </c>
    </row>
    <row r="53" spans="2:16" ht="15.5" x14ac:dyDescent="0.35">
      <c r="C53" t="s">
        <v>77</v>
      </c>
      <c r="D53" s="5">
        <v>-2310502273</v>
      </c>
      <c r="E53" s="5">
        <v>2462441238</v>
      </c>
      <c r="F53" s="5">
        <v>6738563123</v>
      </c>
      <c r="G53" s="5">
        <v>4591644231</v>
      </c>
      <c r="I53" s="5">
        <v>19045429467</v>
      </c>
      <c r="J53" s="5">
        <v>16369896897</v>
      </c>
      <c r="K53" s="5">
        <v>17180323898</v>
      </c>
      <c r="L53" s="5">
        <v>12109597670</v>
      </c>
      <c r="M53" s="5">
        <v>6683055347</v>
      </c>
      <c r="N53" s="5">
        <v>5042419455</v>
      </c>
      <c r="O53" s="5">
        <v>4568291864</v>
      </c>
      <c r="P53" s="5">
        <v>7268181912</v>
      </c>
    </row>
    <row r="54" spans="2:16" ht="15.5" x14ac:dyDescent="0.35">
      <c r="C54" t="s">
        <v>78</v>
      </c>
      <c r="D54" s="5">
        <v>-4125996938</v>
      </c>
      <c r="E54" s="5">
        <v>-3964554702</v>
      </c>
      <c r="F54" s="5">
        <v>-5385113226</v>
      </c>
      <c r="G54" s="5">
        <v>-4048489768</v>
      </c>
      <c r="I54" s="5">
        <v>-16880522359</v>
      </c>
      <c r="J54" s="5">
        <v>-15116953936</v>
      </c>
      <c r="K54" s="5">
        <v>-12117206713</v>
      </c>
      <c r="L54" s="5">
        <v>-8278804801</v>
      </c>
      <c r="M54" s="5">
        <v>-5290812547</v>
      </c>
      <c r="N54" s="5">
        <v>-3719497711</v>
      </c>
      <c r="O54" s="5">
        <v>-3802612848</v>
      </c>
      <c r="P54" s="5">
        <v>-3450857394</v>
      </c>
    </row>
    <row r="55" spans="2:16" ht="15.5" x14ac:dyDescent="0.35">
      <c r="C55" t="s">
        <v>245</v>
      </c>
      <c r="D55" s="5">
        <v>-4125996938</v>
      </c>
      <c r="E55" s="5">
        <v>-3964554702</v>
      </c>
      <c r="F55" s="5">
        <v>-5385113226</v>
      </c>
      <c r="G55" s="5">
        <v>-4048489768</v>
      </c>
      <c r="I55" s="5">
        <v>-16880522359</v>
      </c>
      <c r="J55" s="5">
        <v>-15116953936</v>
      </c>
      <c r="K55" s="5">
        <v>-12117206713</v>
      </c>
      <c r="L55" s="5">
        <v>-8278804801</v>
      </c>
      <c r="M55" s="5">
        <v>-5290812547</v>
      </c>
      <c r="N55" s="5">
        <v>-3719497711</v>
      </c>
      <c r="O55" s="5">
        <v>-3802612848</v>
      </c>
      <c r="P55" s="5">
        <v>-3450857394</v>
      </c>
    </row>
    <row r="56" spans="2:16" ht="15.5" x14ac:dyDescent="0.35">
      <c r="C56" t="s">
        <v>80</v>
      </c>
      <c r="D56" s="5">
        <v>-6436499211</v>
      </c>
      <c r="E56" s="5">
        <v>-1502113464</v>
      </c>
      <c r="F56" s="5">
        <v>1353449897</v>
      </c>
      <c r="G56" s="5">
        <v>543154463</v>
      </c>
      <c r="I56" s="5">
        <v>2164907108</v>
      </c>
      <c r="J56" s="5">
        <v>1252942961</v>
      </c>
      <c r="K56" s="5">
        <v>5063117185</v>
      </c>
      <c r="L56" s="5">
        <v>3830792869</v>
      </c>
      <c r="M56" s="5">
        <v>1392242800</v>
      </c>
      <c r="N56" s="5">
        <v>1322921744</v>
      </c>
      <c r="O56" s="5">
        <v>765679016</v>
      </c>
      <c r="P56" s="5">
        <v>3817324518</v>
      </c>
    </row>
    <row r="57" spans="2:16" ht="15.5" x14ac:dyDescent="0.35">
      <c r="C57" t="s">
        <v>81</v>
      </c>
      <c r="D57" s="5">
        <v>508115942</v>
      </c>
      <c r="E57" s="5">
        <v>-263003217</v>
      </c>
      <c r="F57" s="5">
        <v>-528355698</v>
      </c>
      <c r="G57" s="5">
        <v>-287939316</v>
      </c>
      <c r="I57" s="5">
        <v>-859556092</v>
      </c>
      <c r="J57" s="5">
        <v>-191764897</v>
      </c>
      <c r="K57" s="5">
        <v>651752857</v>
      </c>
      <c r="L57" s="5">
        <v>-1226861982</v>
      </c>
      <c r="M57" s="5">
        <v>-892201126</v>
      </c>
      <c r="N57" s="5">
        <v>-1100241324</v>
      </c>
      <c r="O57" s="5">
        <v>-598619098</v>
      </c>
      <c r="P57" s="5">
        <v>-924731981</v>
      </c>
    </row>
    <row r="58" spans="2:16" ht="15.5" x14ac:dyDescent="0.35">
      <c r="C58" t="s">
        <v>83</v>
      </c>
      <c r="D58" s="5">
        <v>-89162398</v>
      </c>
      <c r="E58" s="5">
        <v>68285</v>
      </c>
      <c r="F58" s="5">
        <v>-25599</v>
      </c>
      <c r="G58" s="5">
        <v>40574</v>
      </c>
      <c r="I58" s="5">
        <v>-13801</v>
      </c>
      <c r="J58" s="5">
        <v>-24070</v>
      </c>
    </row>
    <row r="59" spans="2:16" ht="15.5" x14ac:dyDescent="0.35">
      <c r="C59" t="s">
        <v>84</v>
      </c>
      <c r="D59" s="5">
        <v>508115942</v>
      </c>
      <c r="E59" s="5">
        <v>-263003217</v>
      </c>
      <c r="F59" s="5">
        <v>-528355698</v>
      </c>
      <c r="G59" s="5">
        <v>-287939316</v>
      </c>
      <c r="I59" s="5">
        <v>-859556092</v>
      </c>
      <c r="J59" s="5">
        <v>-191764897</v>
      </c>
      <c r="K59" s="5">
        <v>651752857</v>
      </c>
      <c r="L59" s="5">
        <v>-1226861982</v>
      </c>
      <c r="M59" s="5">
        <v>-892201126</v>
      </c>
      <c r="N59" s="5">
        <v>-1100241324</v>
      </c>
      <c r="O59" s="5">
        <v>-598619098</v>
      </c>
      <c r="P59" s="5">
        <v>-924731981</v>
      </c>
    </row>
    <row r="60" spans="2:16" ht="15.5" x14ac:dyDescent="0.35">
      <c r="C60" t="s">
        <v>29</v>
      </c>
      <c r="D60" s="5">
        <v>-5928383269</v>
      </c>
      <c r="E60" s="5">
        <v>-1765116681</v>
      </c>
      <c r="F60" s="5">
        <v>825094199</v>
      </c>
      <c r="G60" s="5">
        <v>255215147</v>
      </c>
      <c r="I60" s="5">
        <v>1305351016</v>
      </c>
      <c r="J60" s="5">
        <v>1061178064</v>
      </c>
      <c r="K60" s="5">
        <v>5714870042</v>
      </c>
      <c r="L60" s="5">
        <v>2603930887</v>
      </c>
      <c r="M60" s="5">
        <v>500041674</v>
      </c>
      <c r="N60" s="5">
        <v>222680420</v>
      </c>
      <c r="O60" s="5">
        <v>167059918</v>
      </c>
      <c r="P60" s="5">
        <v>2892592537</v>
      </c>
    </row>
    <row r="61" spans="2:16" ht="15.5" x14ac:dyDescent="0.35">
      <c r="C61" t="s">
        <v>28</v>
      </c>
      <c r="D61" s="5">
        <v>1549207556</v>
      </c>
      <c r="F61" s="5">
        <v>-350844799</v>
      </c>
      <c r="G61" s="5">
        <v>-75496638</v>
      </c>
      <c r="I61" s="5">
        <v>-598380358</v>
      </c>
      <c r="J61" s="5">
        <v>-420621773</v>
      </c>
      <c r="K61" s="5">
        <v>-1489350354</v>
      </c>
      <c r="L61" s="5">
        <v>-903690838</v>
      </c>
      <c r="M61" s="5">
        <v>-247820661</v>
      </c>
      <c r="N61" s="5">
        <v>-75238151</v>
      </c>
      <c r="O61" s="5">
        <v>-75876702</v>
      </c>
      <c r="P61" s="5">
        <v>-762449351</v>
      </c>
    </row>
    <row r="62" spans="2:16" ht="15.5" x14ac:dyDescent="0.35">
      <c r="C62" t="s">
        <v>85</v>
      </c>
      <c r="F62" s="5">
        <v>-664660972</v>
      </c>
      <c r="G62" s="5">
        <v>-125891208</v>
      </c>
      <c r="I62" s="5">
        <v>-905862760</v>
      </c>
      <c r="J62" s="5">
        <v>-651622400</v>
      </c>
      <c r="K62" s="5">
        <v>-1448038460</v>
      </c>
      <c r="L62" s="5">
        <v>-988106900</v>
      </c>
      <c r="M62" s="5">
        <v>-297535350</v>
      </c>
      <c r="N62" s="5">
        <v>-176853399</v>
      </c>
      <c r="O62" s="5">
        <v>-169526327</v>
      </c>
      <c r="P62" s="5">
        <v>-822296316</v>
      </c>
    </row>
    <row r="63" spans="2:16" ht="15.5" x14ac:dyDescent="0.35">
      <c r="C63" t="s">
        <v>87</v>
      </c>
      <c r="D63" s="5">
        <v>1549207556</v>
      </c>
      <c r="F63" s="5">
        <v>313816173</v>
      </c>
      <c r="G63" s="5">
        <v>50394570</v>
      </c>
      <c r="I63" s="5">
        <v>307482402</v>
      </c>
      <c r="J63" s="5">
        <v>231000627</v>
      </c>
      <c r="K63" s="5">
        <v>-41311894</v>
      </c>
      <c r="L63" s="5">
        <v>84416062</v>
      </c>
      <c r="M63" s="5">
        <v>49714689</v>
      </c>
      <c r="N63" s="5">
        <v>101615248</v>
      </c>
      <c r="O63" s="5">
        <v>93649625</v>
      </c>
      <c r="P63" s="5">
        <v>59846965</v>
      </c>
    </row>
    <row r="64" spans="2:16" ht="15.5" x14ac:dyDescent="0.35">
      <c r="C64" t="s">
        <v>88</v>
      </c>
      <c r="D64" s="5">
        <v>1549207556</v>
      </c>
      <c r="F64" s="5">
        <v>-350844799</v>
      </c>
      <c r="G64" s="5">
        <v>-75496638</v>
      </c>
      <c r="I64" s="5">
        <v>-598380358</v>
      </c>
      <c r="J64" s="5">
        <v>-420621773</v>
      </c>
      <c r="K64" s="5">
        <v>-1489350354</v>
      </c>
      <c r="L64" s="5">
        <v>-903690838</v>
      </c>
      <c r="M64" s="5">
        <v>-247820661</v>
      </c>
      <c r="N64" s="5">
        <v>-75238151</v>
      </c>
      <c r="O64" s="5">
        <v>-75876702</v>
      </c>
      <c r="P64" s="5">
        <v>-762449351</v>
      </c>
    </row>
    <row r="65" spans="2:16" ht="15.5" x14ac:dyDescent="0.35">
      <c r="C65" t="s">
        <v>89</v>
      </c>
      <c r="D65" s="5">
        <v>-4379175713</v>
      </c>
      <c r="E65" s="5">
        <v>-1765116681</v>
      </c>
      <c r="F65" s="5">
        <v>474249400</v>
      </c>
      <c r="G65" s="5">
        <v>179718509</v>
      </c>
      <c r="I65" s="5">
        <v>706970658</v>
      </c>
      <c r="J65" s="5">
        <v>640556291</v>
      </c>
      <c r="K65" s="5">
        <v>4225519688</v>
      </c>
      <c r="L65" s="5">
        <v>1700240049</v>
      </c>
      <c r="M65" s="5">
        <v>252221013</v>
      </c>
      <c r="N65" s="5">
        <v>147442269</v>
      </c>
      <c r="O65" s="5">
        <v>91183216</v>
      </c>
      <c r="P65" s="5">
        <v>2130143186</v>
      </c>
    </row>
    <row r="66" spans="2:16" ht="15.5" x14ac:dyDescent="0.35">
      <c r="C66" t="s">
        <v>90</v>
      </c>
      <c r="D66" s="5">
        <v>18970272</v>
      </c>
      <c r="F66" s="5">
        <v>-1094725269</v>
      </c>
      <c r="G66" s="5">
        <v>18970273</v>
      </c>
      <c r="I66" s="5">
        <v>-1066269861</v>
      </c>
      <c r="J66" s="5">
        <v>37940543</v>
      </c>
      <c r="K66" s="5">
        <v>-198598917</v>
      </c>
      <c r="L66" s="5">
        <v>-16594522</v>
      </c>
      <c r="M66" s="5">
        <v>177941139</v>
      </c>
      <c r="N66" s="5">
        <v>-56845768</v>
      </c>
      <c r="O66" s="5">
        <v>-257987266</v>
      </c>
      <c r="P66" s="5">
        <v>-256979610</v>
      </c>
    </row>
    <row r="67" spans="2:16" ht="15.5" x14ac:dyDescent="0.35">
      <c r="C67" t="s">
        <v>91</v>
      </c>
      <c r="D67" s="5">
        <v>-4360205441</v>
      </c>
      <c r="E67" s="5">
        <v>-1765116681</v>
      </c>
      <c r="F67" s="5">
        <v>-620475869</v>
      </c>
      <c r="G67" s="5">
        <v>198688782</v>
      </c>
      <c r="I67" s="5">
        <v>-359299203</v>
      </c>
      <c r="J67" s="5">
        <v>678496834</v>
      </c>
      <c r="K67" s="5">
        <v>4026920771</v>
      </c>
      <c r="L67" s="5">
        <v>1683645527</v>
      </c>
      <c r="M67" s="5">
        <v>430162152</v>
      </c>
      <c r="N67" s="5">
        <v>90596501</v>
      </c>
      <c r="O67" s="5">
        <v>-166804050</v>
      </c>
      <c r="P67" s="5">
        <v>1873163576</v>
      </c>
    </row>
    <row r="68" spans="2:16" ht="15.5" x14ac:dyDescent="0.35">
      <c r="C68" t="s">
        <v>92</v>
      </c>
      <c r="D68" s="5">
        <v>-4379175713</v>
      </c>
      <c r="E68" s="5">
        <v>-1765116681</v>
      </c>
      <c r="F68" s="5">
        <v>474249400</v>
      </c>
      <c r="G68" s="5">
        <v>179718509</v>
      </c>
      <c r="I68" s="5">
        <v>706970658</v>
      </c>
      <c r="J68" s="5">
        <v>640556291</v>
      </c>
      <c r="K68" s="5">
        <v>4225519688</v>
      </c>
      <c r="L68" s="5">
        <v>1700240049</v>
      </c>
      <c r="M68" s="5">
        <v>252221013</v>
      </c>
      <c r="N68" s="5">
        <v>147442269</v>
      </c>
      <c r="O68" s="5">
        <v>91183216</v>
      </c>
      <c r="P68" s="5">
        <v>2130143186</v>
      </c>
    </row>
    <row r="69" spans="2:16" ht="15.5" x14ac:dyDescent="0.35">
      <c r="C69" t="s">
        <v>8</v>
      </c>
      <c r="D69" s="5">
        <v>-4271043043</v>
      </c>
      <c r="E69" s="5">
        <v>-1765184966</v>
      </c>
      <c r="F69" s="5">
        <v>-620450270</v>
      </c>
      <c r="G69" s="5">
        <v>198648208</v>
      </c>
      <c r="I69" s="5">
        <v>-359285402</v>
      </c>
      <c r="J69" s="5">
        <v>678520904</v>
      </c>
      <c r="K69" s="5">
        <v>4026920771</v>
      </c>
      <c r="L69" s="5">
        <v>1683645527</v>
      </c>
      <c r="M69" s="5">
        <v>430162152</v>
      </c>
      <c r="N69" s="5">
        <v>90596501</v>
      </c>
      <c r="O69" s="5">
        <v>-166804050</v>
      </c>
      <c r="P69" s="5">
        <v>1873163576</v>
      </c>
    </row>
    <row r="70" spans="2:16" ht="15.5" x14ac:dyDescent="0.35">
      <c r="C70" t="s">
        <v>94</v>
      </c>
      <c r="D70" s="5">
        <v>-4379175713</v>
      </c>
      <c r="E70" s="5">
        <v>-1765116681</v>
      </c>
      <c r="F70" s="5">
        <v>474249400</v>
      </c>
      <c r="G70" s="5">
        <v>179718509</v>
      </c>
      <c r="I70" s="5">
        <v>706970658</v>
      </c>
      <c r="J70" s="5">
        <v>640556291</v>
      </c>
      <c r="K70" s="5">
        <v>4225519688</v>
      </c>
      <c r="L70" s="5">
        <v>1700240049</v>
      </c>
      <c r="M70" s="5">
        <v>252221013</v>
      </c>
      <c r="N70" s="5">
        <v>147442269</v>
      </c>
      <c r="O70" s="5">
        <v>91183216</v>
      </c>
      <c r="P70" s="5">
        <v>2130143186</v>
      </c>
    </row>
    <row r="71" spans="2:16" ht="15.5" x14ac:dyDescent="0.35">
      <c r="C71" t="s">
        <v>95</v>
      </c>
      <c r="D71" s="5">
        <v>-4360205441</v>
      </c>
      <c r="E71" s="5">
        <v>-1765116681</v>
      </c>
      <c r="F71" s="5">
        <v>-620475869</v>
      </c>
      <c r="G71" s="5">
        <v>198688782</v>
      </c>
      <c r="I71" s="5">
        <v>-359299203</v>
      </c>
      <c r="J71" s="5">
        <v>678496834</v>
      </c>
      <c r="K71" s="5">
        <v>4026920771</v>
      </c>
      <c r="L71" s="5">
        <v>1683645527</v>
      </c>
      <c r="M71" s="5">
        <v>430162152</v>
      </c>
      <c r="N71" s="5">
        <v>90596501</v>
      </c>
      <c r="O71" s="5">
        <v>-166804050</v>
      </c>
      <c r="P71" s="5">
        <v>1873163576</v>
      </c>
    </row>
    <row r="72" spans="2:16" ht="15.5" x14ac:dyDescent="0.35">
      <c r="C72" t="s">
        <v>96</v>
      </c>
      <c r="D72" s="5">
        <v>-4360205441</v>
      </c>
      <c r="E72" s="5">
        <v>-1765116681</v>
      </c>
      <c r="F72" s="5">
        <v>-620475869</v>
      </c>
      <c r="G72" s="5">
        <v>198688782</v>
      </c>
      <c r="I72" s="5">
        <v>-359299203</v>
      </c>
      <c r="J72" s="5">
        <v>678496834</v>
      </c>
      <c r="K72" s="5">
        <v>4026920771</v>
      </c>
      <c r="L72" s="5">
        <v>1683645527</v>
      </c>
      <c r="M72" s="5">
        <v>430162152</v>
      </c>
      <c r="N72" s="5">
        <v>90596501</v>
      </c>
      <c r="O72" s="5">
        <v>-166804050</v>
      </c>
      <c r="P72" s="5">
        <v>1873163576</v>
      </c>
    </row>
    <row r="74" spans="2:16" ht="15.5" x14ac:dyDescent="0.35">
      <c r="B74" t="s">
        <v>97</v>
      </c>
      <c r="C74" t="s">
        <v>98</v>
      </c>
    </row>
    <row r="75" spans="2:16" ht="15.5" x14ac:dyDescent="0.35">
      <c r="C75" t="s">
        <v>99</v>
      </c>
    </row>
    <row r="76" spans="2:16" ht="15.5" x14ac:dyDescent="0.35">
      <c r="C76" t="s">
        <v>20</v>
      </c>
      <c r="D76" s="5">
        <v>6317456085</v>
      </c>
      <c r="E76" s="5">
        <v>7794404580</v>
      </c>
      <c r="F76" s="5">
        <v>2514457194</v>
      </c>
      <c r="G76" s="5">
        <v>4196896802</v>
      </c>
      <c r="I76" s="5">
        <v>2514457194</v>
      </c>
      <c r="J76" s="5">
        <v>22760958025</v>
      </c>
      <c r="K76" s="5">
        <v>21772717963</v>
      </c>
      <c r="L76" s="5">
        <v>48046917139</v>
      </c>
      <c r="M76" s="5">
        <v>9104176371</v>
      </c>
      <c r="N76" s="5">
        <v>5584607710</v>
      </c>
      <c r="O76" s="5">
        <v>4432040630</v>
      </c>
      <c r="P76" s="5">
        <v>4827267512</v>
      </c>
    </row>
    <row r="77" spans="2:16" ht="15.5" x14ac:dyDescent="0.35">
      <c r="C77" t="s">
        <v>100</v>
      </c>
      <c r="D77" s="5">
        <v>39801817869</v>
      </c>
      <c r="E77" s="5">
        <v>50182004923</v>
      </c>
      <c r="F77" s="5">
        <v>54377409671</v>
      </c>
      <c r="G77" s="5">
        <v>35899407290</v>
      </c>
      <c r="I77" s="5">
        <v>54377409671</v>
      </c>
      <c r="J77" s="5">
        <v>56375670936</v>
      </c>
      <c r="K77" s="5">
        <v>34412281892</v>
      </c>
      <c r="L77" s="5">
        <v>18740768259</v>
      </c>
      <c r="M77" s="5">
        <v>7946077927</v>
      </c>
      <c r="N77" s="5">
        <v>12365642847</v>
      </c>
      <c r="O77" s="5">
        <v>16575969491</v>
      </c>
      <c r="P77" s="5">
        <v>14279123119</v>
      </c>
    </row>
    <row r="78" spans="2:16" ht="15.5" x14ac:dyDescent="0.35">
      <c r="C78" t="s">
        <v>102</v>
      </c>
      <c r="D78" s="5">
        <v>2610827506</v>
      </c>
      <c r="E78" s="5">
        <v>657527507</v>
      </c>
      <c r="F78" s="5">
        <v>646027506</v>
      </c>
      <c r="G78" s="5">
        <v>531527506</v>
      </c>
      <c r="I78" s="5">
        <v>646027506</v>
      </c>
      <c r="J78" s="5">
        <v>802864000</v>
      </c>
      <c r="K78" s="5">
        <v>471607500</v>
      </c>
      <c r="L78" s="5">
        <v>922769554</v>
      </c>
      <c r="M78" s="5">
        <v>458200000</v>
      </c>
      <c r="N78" s="5">
        <v>340500000</v>
      </c>
      <c r="O78" s="5">
        <v>631800000</v>
      </c>
      <c r="P78" s="5">
        <v>543000000</v>
      </c>
    </row>
    <row r="79" spans="2:16" ht="15.5" x14ac:dyDescent="0.35">
      <c r="C79" t="s">
        <v>250</v>
      </c>
      <c r="D79" s="5">
        <v>2610827506</v>
      </c>
      <c r="E79" s="5">
        <v>657527507</v>
      </c>
      <c r="F79" s="5">
        <v>646027506</v>
      </c>
      <c r="G79" s="5">
        <v>531527506</v>
      </c>
      <c r="I79" s="5">
        <v>646027506</v>
      </c>
      <c r="J79" s="5">
        <v>802864000</v>
      </c>
      <c r="K79" s="5">
        <v>471607500</v>
      </c>
      <c r="L79" s="5">
        <v>922769554</v>
      </c>
      <c r="M79" s="5">
        <v>458200000</v>
      </c>
      <c r="N79" s="5">
        <v>340500000</v>
      </c>
      <c r="O79" s="5">
        <v>631800000</v>
      </c>
      <c r="P79" s="5">
        <v>543000000</v>
      </c>
    </row>
    <row r="80" spans="2:16" ht="15.5" x14ac:dyDescent="0.35">
      <c r="C80" t="s">
        <v>252</v>
      </c>
      <c r="D80" s="5">
        <v>2610827506</v>
      </c>
      <c r="E80" s="5">
        <v>657527507</v>
      </c>
      <c r="F80" s="5">
        <v>646027506</v>
      </c>
      <c r="G80" s="5">
        <v>531527506</v>
      </c>
      <c r="I80" s="5">
        <v>646027506</v>
      </c>
      <c r="J80" s="5">
        <v>802864000</v>
      </c>
      <c r="K80" s="5">
        <v>471607500</v>
      </c>
      <c r="L80" s="5">
        <v>922769554</v>
      </c>
      <c r="M80" s="5">
        <v>458200000</v>
      </c>
      <c r="N80" s="5">
        <v>340500000</v>
      </c>
      <c r="O80" s="5">
        <v>631800000</v>
      </c>
      <c r="P80" s="5">
        <v>543000000</v>
      </c>
    </row>
    <row r="81" spans="3:16" ht="15.5" x14ac:dyDescent="0.35">
      <c r="C81" t="s">
        <v>103</v>
      </c>
      <c r="D81" s="5">
        <v>59463474999</v>
      </c>
      <c r="E81" s="5">
        <v>61837567057</v>
      </c>
      <c r="F81" s="5">
        <v>70471287554</v>
      </c>
      <c r="G81" s="5">
        <v>81373543259</v>
      </c>
      <c r="I81" s="5">
        <v>70471287554</v>
      </c>
      <c r="J81" s="5">
        <v>59203411469</v>
      </c>
      <c r="K81" s="5">
        <v>56654988280</v>
      </c>
      <c r="L81" s="5">
        <v>60657352092</v>
      </c>
      <c r="M81" s="5">
        <v>25018413163</v>
      </c>
      <c r="N81" s="5">
        <v>22078302046</v>
      </c>
      <c r="O81" s="5">
        <v>21340290288</v>
      </c>
      <c r="P81" s="5">
        <v>15292788779</v>
      </c>
    </row>
    <row r="82" spans="3:16" ht="15.5" x14ac:dyDescent="0.35">
      <c r="C82" t="s">
        <v>83</v>
      </c>
      <c r="D82" s="5">
        <v>59788545111</v>
      </c>
      <c r="E82" s="5">
        <v>57898937237</v>
      </c>
      <c r="F82" s="5">
        <v>57898868952</v>
      </c>
      <c r="G82" s="5">
        <v>58993619820</v>
      </c>
      <c r="I82" s="5">
        <v>57898868952</v>
      </c>
      <c r="J82" s="5">
        <v>58965152614</v>
      </c>
      <c r="K82" s="5">
        <v>58927036141</v>
      </c>
      <c r="L82" s="5">
        <v>59121546468</v>
      </c>
      <c r="M82" s="5">
        <v>-393871505</v>
      </c>
      <c r="N82" s="5">
        <v>-571812644</v>
      </c>
      <c r="O82" s="5">
        <v>-514966876</v>
      </c>
      <c r="P82" s="5">
        <v>-256979610</v>
      </c>
    </row>
    <row r="83" spans="3:16" ht="15.5" x14ac:dyDescent="0.35">
      <c r="C83" t="s">
        <v>104</v>
      </c>
      <c r="D83" s="5">
        <v>112453506509</v>
      </c>
      <c r="E83" s="5">
        <v>127700170122</v>
      </c>
      <c r="F83" s="5">
        <v>133847430668</v>
      </c>
      <c r="G83" s="5">
        <v>130471849808</v>
      </c>
      <c r="I83" s="5">
        <v>133847430668</v>
      </c>
      <c r="J83" s="5">
        <v>147389181362</v>
      </c>
      <c r="K83" s="5">
        <v>121207131258</v>
      </c>
      <c r="L83" s="5">
        <v>131893309189</v>
      </c>
      <c r="M83" s="5">
        <v>44346797165</v>
      </c>
      <c r="N83" s="5">
        <v>40369052603</v>
      </c>
      <c r="O83" s="5">
        <v>42980100409</v>
      </c>
      <c r="P83" s="5">
        <v>34942179410</v>
      </c>
    </row>
    <row r="84" spans="3:16" ht="15.5" x14ac:dyDescent="0.35">
      <c r="C84" t="s">
        <v>105</v>
      </c>
    </row>
    <row r="85" spans="3:16" ht="15.5" x14ac:dyDescent="0.35">
      <c r="C85" t="s">
        <v>107</v>
      </c>
      <c r="D85" s="5">
        <v>20811969956</v>
      </c>
      <c r="E85" s="5">
        <v>21383319277</v>
      </c>
      <c r="F85" s="5">
        <v>22064597691</v>
      </c>
      <c r="G85" s="5">
        <v>22741112897</v>
      </c>
      <c r="I85" s="5">
        <v>22064597691</v>
      </c>
      <c r="J85" s="5">
        <v>19620820014</v>
      </c>
      <c r="K85" s="5">
        <v>20633122698</v>
      </c>
      <c r="L85" s="5">
        <v>19656292080</v>
      </c>
      <c r="M85" s="5">
        <v>16243634472</v>
      </c>
      <c r="N85" s="5">
        <v>15863719834</v>
      </c>
      <c r="O85" s="5">
        <v>9238730679</v>
      </c>
      <c r="P85" s="5">
        <v>9719727069</v>
      </c>
    </row>
    <row r="86" spans="3:16" ht="15.5" x14ac:dyDescent="0.35">
      <c r="C86" t="s">
        <v>108</v>
      </c>
      <c r="D86" s="5">
        <v>133292708</v>
      </c>
      <c r="E86" s="5">
        <v>162083333</v>
      </c>
      <c r="F86" s="5">
        <v>205536453</v>
      </c>
      <c r="G86" s="5">
        <v>248989578</v>
      </c>
      <c r="I86" s="5">
        <v>205536453</v>
      </c>
      <c r="J86" s="5">
        <v>379348953</v>
      </c>
      <c r="K86" s="5">
        <v>367223954</v>
      </c>
      <c r="L86" s="5">
        <v>497286458</v>
      </c>
    </row>
    <row r="87" spans="3:16" ht="15.5" x14ac:dyDescent="0.35">
      <c r="C87" t="s">
        <v>109</v>
      </c>
      <c r="D87" s="5">
        <v>3406115681</v>
      </c>
      <c r="E87" s="5">
        <v>1862258713</v>
      </c>
      <c r="F87" s="5">
        <v>1862258713</v>
      </c>
      <c r="G87" s="5">
        <v>1239673875</v>
      </c>
      <c r="I87" s="5">
        <v>1862258713</v>
      </c>
      <c r="J87" s="5">
        <v>1254033530</v>
      </c>
      <c r="K87" s="5">
        <v>1033734082</v>
      </c>
      <c r="L87" s="5">
        <v>1019030896</v>
      </c>
      <c r="M87" s="5">
        <v>929934328</v>
      </c>
      <c r="N87" s="5">
        <v>930408167</v>
      </c>
      <c r="O87" s="5">
        <v>812759497</v>
      </c>
      <c r="P87" s="5">
        <v>646344233</v>
      </c>
    </row>
    <row r="88" spans="3:16" ht="15.5" x14ac:dyDescent="0.35">
      <c r="C88" t="s">
        <v>110</v>
      </c>
      <c r="D88" s="5">
        <v>24530514693</v>
      </c>
      <c r="E88" s="5">
        <v>23663570392</v>
      </c>
      <c r="F88" s="5">
        <v>24465074647</v>
      </c>
      <c r="G88" s="5">
        <v>24639230861</v>
      </c>
      <c r="I88" s="5">
        <v>24465074647</v>
      </c>
      <c r="J88" s="5">
        <v>21254202497</v>
      </c>
      <c r="K88" s="5">
        <v>22034080734</v>
      </c>
      <c r="L88" s="5">
        <v>21172609434</v>
      </c>
      <c r="M88" s="5">
        <v>17173568800</v>
      </c>
      <c r="N88" s="5">
        <v>16794128001</v>
      </c>
      <c r="O88" s="5">
        <v>10051490176</v>
      </c>
      <c r="P88" s="5">
        <v>10366071302</v>
      </c>
    </row>
    <row r="89" spans="3:16" ht="15.5" x14ac:dyDescent="0.35">
      <c r="C89" t="s">
        <v>111</v>
      </c>
      <c r="D89" s="5">
        <v>136984021202</v>
      </c>
      <c r="E89" s="5">
        <v>151363740514</v>
      </c>
      <c r="F89" s="5">
        <v>158312505315</v>
      </c>
      <c r="G89" s="5">
        <v>155111080669</v>
      </c>
      <c r="I89" s="5">
        <v>158312505315</v>
      </c>
      <c r="J89" s="5">
        <v>168643383859</v>
      </c>
      <c r="K89" s="5">
        <v>143241211992</v>
      </c>
      <c r="L89" s="5">
        <v>153065918623</v>
      </c>
      <c r="M89" s="5">
        <v>61520365965</v>
      </c>
      <c r="N89" s="5">
        <v>57163180604</v>
      </c>
      <c r="O89" s="5">
        <v>53031590585</v>
      </c>
      <c r="P89" s="5">
        <v>45308250712</v>
      </c>
    </row>
    <row r="90" spans="3:16" ht="15.5" x14ac:dyDescent="0.35">
      <c r="C90" t="s">
        <v>112</v>
      </c>
    </row>
    <row r="91" spans="3:16" ht="15.5" x14ac:dyDescent="0.35">
      <c r="C91" t="s">
        <v>113</v>
      </c>
    </row>
    <row r="92" spans="3:16" ht="15.5" x14ac:dyDescent="0.35">
      <c r="C92" t="s">
        <v>114</v>
      </c>
      <c r="D92" s="5">
        <v>38615331964</v>
      </c>
      <c r="E92" s="5">
        <v>50627546103</v>
      </c>
      <c r="F92" s="5">
        <v>56009898753</v>
      </c>
      <c r="G92" s="5">
        <v>54024491033</v>
      </c>
      <c r="I92" s="5">
        <v>56009898753</v>
      </c>
      <c r="J92" s="5">
        <v>68015197602</v>
      </c>
      <c r="K92" s="5">
        <v>42871057779</v>
      </c>
      <c r="L92" s="5">
        <v>56131891997</v>
      </c>
      <c r="M92" s="5">
        <v>32547318776</v>
      </c>
      <c r="N92" s="5">
        <v>40273417306</v>
      </c>
      <c r="O92" s="5">
        <v>36488130673</v>
      </c>
      <c r="P92" s="5">
        <v>29110869139</v>
      </c>
    </row>
    <row r="93" spans="3:16" ht="15.5" x14ac:dyDescent="0.35">
      <c r="C93" t="s">
        <v>115</v>
      </c>
      <c r="D93" s="5">
        <v>26506219640</v>
      </c>
      <c r="E93" s="5">
        <v>34465572907</v>
      </c>
      <c r="F93" s="5">
        <v>44121333459</v>
      </c>
      <c r="G93" s="5">
        <v>40480424822</v>
      </c>
      <c r="I93" s="5">
        <v>44121333459</v>
      </c>
      <c r="J93" s="5">
        <v>50564463425</v>
      </c>
      <c r="K93" s="5">
        <v>25071094877</v>
      </c>
      <c r="L93" s="5">
        <v>39807234174</v>
      </c>
      <c r="M93" s="5">
        <v>19811485722</v>
      </c>
      <c r="N93" s="5">
        <v>15733162018</v>
      </c>
      <c r="O93" s="5">
        <v>17134393453</v>
      </c>
      <c r="P93" s="5">
        <v>20085524089</v>
      </c>
    </row>
    <row r="94" spans="3:16" ht="15.5" x14ac:dyDescent="0.35">
      <c r="C94" t="s">
        <v>116</v>
      </c>
      <c r="D94" s="5">
        <v>18092561</v>
      </c>
      <c r="E94" s="5">
        <v>512392042</v>
      </c>
      <c r="F94" s="5">
        <v>272062897</v>
      </c>
      <c r="G94" s="5">
        <v>538559374</v>
      </c>
      <c r="I94" s="5">
        <v>272062897</v>
      </c>
      <c r="J94" s="5">
        <v>206166628</v>
      </c>
      <c r="K94" s="5">
        <v>192096817</v>
      </c>
      <c r="L94" s="5">
        <v>178472343</v>
      </c>
      <c r="M94" s="5">
        <v>599631548</v>
      </c>
      <c r="N94" s="5">
        <v>17402150</v>
      </c>
      <c r="O94" s="5">
        <v>30986900</v>
      </c>
      <c r="P94" s="5">
        <v>8562630</v>
      </c>
    </row>
    <row r="95" spans="3:16" ht="15.5" x14ac:dyDescent="0.35">
      <c r="C95" t="s">
        <v>117</v>
      </c>
      <c r="D95" s="5">
        <v>291004209</v>
      </c>
      <c r="E95" s="5">
        <v>1485157492</v>
      </c>
      <c r="F95" s="5">
        <v>1411066397</v>
      </c>
      <c r="G95" s="5">
        <v>41888837</v>
      </c>
      <c r="I95" s="5">
        <v>1411066397</v>
      </c>
      <c r="J95" s="5">
        <v>1305406041</v>
      </c>
      <c r="K95" s="5">
        <v>979140686</v>
      </c>
      <c r="L95" s="5">
        <v>367289356</v>
      </c>
      <c r="M95" s="5">
        <v>158387341</v>
      </c>
      <c r="N95" s="5">
        <v>870782189</v>
      </c>
      <c r="O95" s="5">
        <v>1478549568</v>
      </c>
      <c r="P95" s="5">
        <v>2553267134</v>
      </c>
    </row>
    <row r="96" spans="3:16" ht="15.5" x14ac:dyDescent="0.35">
      <c r="C96" t="s">
        <v>118</v>
      </c>
    </row>
    <row r="97" spans="3:16" ht="15.5" x14ac:dyDescent="0.35">
      <c r="C97" t="s">
        <v>249</v>
      </c>
      <c r="N97" s="5">
        <v>6900000000</v>
      </c>
    </row>
    <row r="98" spans="3:16" ht="15.5" x14ac:dyDescent="0.35">
      <c r="C98" t="s">
        <v>254</v>
      </c>
      <c r="N98" s="5">
        <v>6900000000</v>
      </c>
    </row>
    <row r="99" spans="3:16" ht="15.5" x14ac:dyDescent="0.35">
      <c r="C99" t="s">
        <v>119</v>
      </c>
      <c r="D99" s="5">
        <v>9000000000</v>
      </c>
      <c r="E99" s="5">
        <v>9000000000</v>
      </c>
      <c r="F99" s="5">
        <v>9000000000</v>
      </c>
      <c r="G99" s="5">
        <v>9000000000</v>
      </c>
      <c r="I99" s="5">
        <v>9000000000</v>
      </c>
      <c r="J99" s="5">
        <v>9000000000</v>
      </c>
      <c r="K99" s="5">
        <v>10000000000</v>
      </c>
      <c r="L99" s="5">
        <v>9000000000</v>
      </c>
      <c r="M99" s="5">
        <v>10000000000</v>
      </c>
      <c r="N99" s="5">
        <v>15500000000</v>
      </c>
      <c r="O99" s="5">
        <v>16900000000</v>
      </c>
      <c r="P99" s="5">
        <v>5856769078</v>
      </c>
    </row>
    <row r="100" spans="3:16" ht="15.5" x14ac:dyDescent="0.35">
      <c r="C100" t="s">
        <v>120</v>
      </c>
    </row>
    <row r="101" spans="3:16" ht="15.5" x14ac:dyDescent="0.35">
      <c r="C101" t="s">
        <v>255</v>
      </c>
      <c r="K101" s="5">
        <v>573346553</v>
      </c>
      <c r="L101" s="5">
        <v>997297747</v>
      </c>
      <c r="M101" s="5">
        <v>1367303266</v>
      </c>
      <c r="N101" s="5">
        <v>1712027717</v>
      </c>
      <c r="O101" s="5">
        <v>1991087514</v>
      </c>
      <c r="P101" s="5">
        <v>2234638143</v>
      </c>
    </row>
    <row r="102" spans="3:16" ht="15.5" x14ac:dyDescent="0.35">
      <c r="C102" t="s">
        <v>121</v>
      </c>
      <c r="K102" s="5">
        <v>423951194</v>
      </c>
      <c r="L102" s="5">
        <v>370005519</v>
      </c>
      <c r="M102" s="5">
        <v>322924165</v>
      </c>
      <c r="N102" s="5">
        <v>281833676</v>
      </c>
      <c r="O102" s="5">
        <v>245971751</v>
      </c>
      <c r="P102" s="5">
        <v>214673072</v>
      </c>
    </row>
    <row r="103" spans="3:16" ht="15.5" x14ac:dyDescent="0.35">
      <c r="C103" t="s">
        <v>122</v>
      </c>
      <c r="D103" s="5">
        <v>7808952160</v>
      </c>
      <c r="E103" s="5">
        <v>7634568492</v>
      </c>
      <c r="F103" s="5">
        <v>7435863962</v>
      </c>
      <c r="G103" s="5">
        <v>5599371167</v>
      </c>
      <c r="I103" s="5">
        <v>7435863962</v>
      </c>
      <c r="J103" s="5">
        <v>5274033196</v>
      </c>
      <c r="K103" s="5">
        <v>5272137833</v>
      </c>
      <c r="L103" s="5">
        <v>5527342426</v>
      </c>
      <c r="M103" s="5">
        <v>5594277487</v>
      </c>
      <c r="N103" s="5">
        <v>5941155747</v>
      </c>
      <c r="O103" s="5">
        <v>5685448863</v>
      </c>
      <c r="P103" s="5">
        <v>5172566474</v>
      </c>
    </row>
    <row r="104" spans="3:16" ht="15.5" x14ac:dyDescent="0.35">
      <c r="C104" t="s">
        <v>123</v>
      </c>
      <c r="D104" s="5">
        <v>7808952160</v>
      </c>
      <c r="E104" s="5">
        <v>7634568492</v>
      </c>
      <c r="F104" s="5">
        <v>7435863962</v>
      </c>
      <c r="G104" s="5">
        <v>5599371167</v>
      </c>
      <c r="I104" s="5">
        <v>7435863962</v>
      </c>
      <c r="J104" s="5">
        <v>5274033196</v>
      </c>
      <c r="K104" s="5">
        <v>5272137833</v>
      </c>
      <c r="L104" s="5">
        <v>5527342426</v>
      </c>
      <c r="M104" s="5">
        <v>5594277487</v>
      </c>
      <c r="N104" s="5">
        <v>5941155747</v>
      </c>
      <c r="O104" s="5">
        <v>5685448863</v>
      </c>
      <c r="P104" s="5">
        <v>5172566474</v>
      </c>
    </row>
    <row r="105" spans="3:16" ht="15.5" x14ac:dyDescent="0.35">
      <c r="C105" t="s">
        <v>124</v>
      </c>
    </row>
    <row r="106" spans="3:16" ht="15.5" x14ac:dyDescent="0.35">
      <c r="C106" t="s">
        <v>125</v>
      </c>
      <c r="K106" s="5">
        <v>573346553</v>
      </c>
      <c r="L106" s="5">
        <v>997297747</v>
      </c>
      <c r="M106" s="5">
        <v>1367303266</v>
      </c>
      <c r="N106" s="5">
        <v>1712027717</v>
      </c>
      <c r="O106" s="5">
        <v>1991087514</v>
      </c>
      <c r="P106" s="5">
        <v>2234638143</v>
      </c>
    </row>
    <row r="107" spans="3:16" ht="15.5" x14ac:dyDescent="0.35">
      <c r="C107" t="s">
        <v>126</v>
      </c>
      <c r="D107" s="5">
        <v>46424284124</v>
      </c>
      <c r="E107" s="5">
        <v>58262114595</v>
      </c>
      <c r="F107" s="5">
        <v>63445762715</v>
      </c>
      <c r="G107" s="5">
        <v>59623862200</v>
      </c>
      <c r="I107" s="5">
        <v>63445762715</v>
      </c>
      <c r="J107" s="5">
        <v>73289230798</v>
      </c>
      <c r="K107" s="5">
        <v>48143195612</v>
      </c>
      <c r="L107" s="5">
        <v>61659234423</v>
      </c>
      <c r="M107" s="5">
        <v>38141596263</v>
      </c>
      <c r="N107" s="5">
        <v>46214573053</v>
      </c>
      <c r="O107" s="5">
        <v>42173579536</v>
      </c>
      <c r="P107" s="5">
        <v>34283435613</v>
      </c>
    </row>
    <row r="108" spans="3:16" ht="15.5" x14ac:dyDescent="0.35">
      <c r="C108" t="s">
        <v>127</v>
      </c>
    </row>
    <row r="109" spans="3:16" ht="15.5" x14ac:dyDescent="0.35">
      <c r="C109" t="s">
        <v>128</v>
      </c>
      <c r="D109" s="5">
        <v>27000648770</v>
      </c>
      <c r="E109" s="5">
        <v>27000648770</v>
      </c>
      <c r="F109" s="5">
        <v>27000648770</v>
      </c>
      <c r="G109" s="5">
        <v>27000648770</v>
      </c>
      <c r="I109" s="5">
        <v>27000648770</v>
      </c>
      <c r="J109" s="5">
        <v>27000648770</v>
      </c>
      <c r="K109" s="5">
        <v>27000648770</v>
      </c>
      <c r="L109" s="5">
        <v>27000277080</v>
      </c>
      <c r="M109" s="5">
        <v>20000000000</v>
      </c>
      <c r="N109" s="5">
        <v>500000000</v>
      </c>
      <c r="O109" s="5">
        <v>500000000</v>
      </c>
      <c r="P109" s="5">
        <v>500000000</v>
      </c>
    </row>
    <row r="110" spans="3:16" ht="15.5" x14ac:dyDescent="0.35">
      <c r="C110" t="s">
        <v>129</v>
      </c>
      <c r="D110" s="5">
        <v>3246600000</v>
      </c>
      <c r="E110" s="5">
        <v>3246600000</v>
      </c>
      <c r="F110" s="5">
        <v>3246600000</v>
      </c>
      <c r="G110" s="5">
        <v>3246600000</v>
      </c>
      <c r="I110" s="5">
        <v>3246600000</v>
      </c>
      <c r="J110" s="5">
        <v>3246600000</v>
      </c>
      <c r="K110" s="5">
        <v>3246600000</v>
      </c>
      <c r="L110" s="5">
        <v>3246600000</v>
      </c>
      <c r="M110" s="5">
        <v>3246600000</v>
      </c>
      <c r="N110" s="5">
        <v>3246600000</v>
      </c>
      <c r="O110" s="5">
        <v>3246600000</v>
      </c>
      <c r="P110" s="5">
        <v>3246600000</v>
      </c>
    </row>
    <row r="111" spans="3:16" ht="15.5" x14ac:dyDescent="0.35">
      <c r="C111" t="s">
        <v>130</v>
      </c>
      <c r="D111" s="5">
        <v>523943197</v>
      </c>
      <c r="E111" s="5">
        <v>4955439912</v>
      </c>
      <c r="F111" s="5">
        <v>6720624878</v>
      </c>
      <c r="G111" s="5">
        <v>6246349879</v>
      </c>
      <c r="I111" s="5">
        <v>6720624878</v>
      </c>
      <c r="J111" s="5">
        <v>6141751677</v>
      </c>
      <c r="K111" s="5">
        <v>5923731470</v>
      </c>
      <c r="L111" s="5">
        <v>2038260652</v>
      </c>
      <c r="M111" s="5">
        <v>526041207</v>
      </c>
      <c r="N111" s="5">
        <v>7773820195</v>
      </c>
      <c r="O111" s="5">
        <v>7626377925</v>
      </c>
      <c r="P111" s="5">
        <v>7535194710</v>
      </c>
    </row>
    <row r="112" spans="3:16" ht="15.5" x14ac:dyDescent="0.35">
      <c r="C112" t="s">
        <v>257</v>
      </c>
      <c r="D112" s="5">
        <v>523943197</v>
      </c>
      <c r="E112" s="5">
        <v>1463263205</v>
      </c>
      <c r="F112" s="5">
        <v>1463263205</v>
      </c>
      <c r="G112" s="5">
        <v>1463263205</v>
      </c>
      <c r="I112" s="5">
        <v>1463263205</v>
      </c>
      <c r="J112" s="5">
        <v>1335151947</v>
      </c>
      <c r="K112" s="5">
        <v>490048010</v>
      </c>
      <c r="L112" s="5">
        <v>150000000</v>
      </c>
    </row>
    <row r="113" spans="2:16" ht="15.5" x14ac:dyDescent="0.35">
      <c r="C113" t="s">
        <v>258</v>
      </c>
      <c r="E113" s="5">
        <v>3492176707</v>
      </c>
      <c r="F113" s="5">
        <v>5257361673</v>
      </c>
      <c r="G113" s="5">
        <v>4783086674</v>
      </c>
      <c r="I113" s="5">
        <v>5257361673</v>
      </c>
      <c r="J113" s="5">
        <v>4806599730</v>
      </c>
      <c r="K113" s="5">
        <v>5433683460</v>
      </c>
      <c r="L113" s="5">
        <v>1888260652</v>
      </c>
      <c r="M113" s="5">
        <v>526041207</v>
      </c>
      <c r="N113" s="5">
        <v>7773820195</v>
      </c>
      <c r="O113" s="5">
        <v>7626377925</v>
      </c>
      <c r="P113" s="5">
        <v>7535194710</v>
      </c>
    </row>
    <row r="114" spans="2:16" ht="15.5" x14ac:dyDescent="0.35">
      <c r="C114" t="s">
        <v>259</v>
      </c>
      <c r="D114" s="5">
        <v>523943197</v>
      </c>
      <c r="E114" s="5">
        <v>4955439912</v>
      </c>
      <c r="F114" s="5">
        <v>6720624878</v>
      </c>
      <c r="G114" s="5">
        <v>6246349879</v>
      </c>
      <c r="I114" s="5">
        <v>6720624878</v>
      </c>
      <c r="J114" s="5">
        <v>6141751677</v>
      </c>
      <c r="K114" s="5">
        <v>5923731470</v>
      </c>
      <c r="L114" s="5">
        <v>2038260652</v>
      </c>
      <c r="M114" s="5">
        <v>526041207</v>
      </c>
      <c r="N114" s="5">
        <v>7773820195</v>
      </c>
      <c r="O114" s="5">
        <v>7626377925</v>
      </c>
      <c r="P114" s="5">
        <v>7535194710</v>
      </c>
    </row>
    <row r="115" spans="2:16" ht="15.5" x14ac:dyDescent="0.35">
      <c r="C115" t="s">
        <v>10</v>
      </c>
      <c r="D115" s="5">
        <v>90559737078</v>
      </c>
      <c r="E115" s="5">
        <v>93101625919</v>
      </c>
      <c r="F115" s="5">
        <v>94866742600</v>
      </c>
      <c r="G115" s="5">
        <v>95487218469</v>
      </c>
      <c r="I115" s="5">
        <v>94866742600</v>
      </c>
      <c r="J115" s="5">
        <v>95354153061</v>
      </c>
      <c r="K115" s="5">
        <v>95098016381</v>
      </c>
      <c r="L115" s="5">
        <v>91406684200</v>
      </c>
      <c r="M115" s="5">
        <v>23378769702</v>
      </c>
      <c r="N115" s="5">
        <v>10948607551</v>
      </c>
      <c r="O115" s="5">
        <v>10858011049</v>
      </c>
      <c r="P115" s="5">
        <v>11024815100</v>
      </c>
    </row>
    <row r="116" spans="2:16" ht="15.5" x14ac:dyDescent="0.35">
      <c r="C116" t="s">
        <v>132</v>
      </c>
      <c r="D116" s="5">
        <v>136984021202</v>
      </c>
      <c r="E116" s="5">
        <v>151363740514</v>
      </c>
      <c r="F116" s="5">
        <v>158312505315</v>
      </c>
      <c r="G116" s="5">
        <v>155111080669</v>
      </c>
      <c r="I116" s="5">
        <v>158312505315</v>
      </c>
      <c r="J116" s="5">
        <v>168643383859</v>
      </c>
      <c r="K116" s="5">
        <v>143241211993</v>
      </c>
      <c r="L116" s="5">
        <v>153065918623</v>
      </c>
      <c r="M116" s="5">
        <v>61520365965</v>
      </c>
      <c r="N116" s="5">
        <v>57163180604</v>
      </c>
      <c r="O116" s="5">
        <v>53031590585</v>
      </c>
      <c r="P116" s="5">
        <v>45308250713</v>
      </c>
    </row>
    <row r="117" spans="2:16" ht="15.5" x14ac:dyDescent="0.35">
      <c r="C117" t="s">
        <v>133</v>
      </c>
      <c r="D117" s="5">
        <v>2700064877</v>
      </c>
      <c r="E117" s="5">
        <v>2700064877</v>
      </c>
      <c r="F117" s="5">
        <v>2700064877</v>
      </c>
      <c r="G117" s="5">
        <v>2700064877</v>
      </c>
      <c r="I117" s="5">
        <v>2700064877</v>
      </c>
      <c r="J117" s="5">
        <v>2700064877</v>
      </c>
      <c r="K117" s="5">
        <v>2700064877</v>
      </c>
      <c r="L117" s="5">
        <v>2700027708</v>
      </c>
      <c r="M117" s="5">
        <v>2000000000</v>
      </c>
      <c r="N117" s="5">
        <v>500</v>
      </c>
      <c r="O117" s="5">
        <v>500</v>
      </c>
      <c r="P117" s="5">
        <v>500</v>
      </c>
    </row>
    <row r="119" spans="2:16" ht="15.5" x14ac:dyDescent="0.35">
      <c r="B119" t="s">
        <v>134</v>
      </c>
      <c r="C119" t="s">
        <v>135</v>
      </c>
      <c r="D119" s="5">
        <v>-1215293767</v>
      </c>
      <c r="E119" s="5">
        <v>5299122916</v>
      </c>
      <c r="F119" s="5">
        <v>-940580181</v>
      </c>
      <c r="G119" s="5">
        <v>-2952887123</v>
      </c>
      <c r="I119" s="5">
        <v>-14564294548</v>
      </c>
      <c r="J119" s="5">
        <v>4855487232</v>
      </c>
      <c r="K119" s="5">
        <v>-24367715469</v>
      </c>
      <c r="L119" s="5">
        <v>-20384455628</v>
      </c>
      <c r="M119" s="5">
        <v>5843718303</v>
      </c>
      <c r="N119" s="5">
        <v>265174852</v>
      </c>
      <c r="O119" s="5">
        <v>-11126398854</v>
      </c>
      <c r="P119" s="5">
        <v>4766723101</v>
      </c>
    </row>
    <row r="120" spans="2:16" ht="15.5" x14ac:dyDescent="0.35">
      <c r="C120" t="s">
        <v>316</v>
      </c>
      <c r="D120" s="5">
        <v>16674885767</v>
      </c>
      <c r="E120" s="5">
        <v>25859136777</v>
      </c>
      <c r="F120" s="5">
        <v>5257515119</v>
      </c>
      <c r="G120" s="5">
        <v>22021478943</v>
      </c>
      <c r="I120" s="5">
        <v>92853526728</v>
      </c>
      <c r="J120" s="5">
        <v>84251955743</v>
      </c>
      <c r="K120" s="5">
        <v>121769732532</v>
      </c>
      <c r="L120" s="5">
        <v>95838849905</v>
      </c>
      <c r="M120" s="5">
        <v>57902573607</v>
      </c>
      <c r="N120" s="5">
        <v>45270521145</v>
      </c>
      <c r="O120" s="5">
        <v>31496667859</v>
      </c>
      <c r="P120" s="5">
        <v>59686909189</v>
      </c>
    </row>
    <row r="121" spans="2:16" ht="15.5" x14ac:dyDescent="0.35">
      <c r="C121" t="s">
        <v>317</v>
      </c>
      <c r="D121" s="5">
        <v>-12619244132</v>
      </c>
      <c r="E121" s="5">
        <v>-13715888463</v>
      </c>
      <c r="F121" s="5">
        <v>-6405425536</v>
      </c>
      <c r="G121" s="5">
        <v>-20482238118</v>
      </c>
      <c r="I121" s="5">
        <v>-84765180716</v>
      </c>
      <c r="J121" s="5">
        <v>-60570330532</v>
      </c>
      <c r="K121" s="5">
        <v>-129722071889</v>
      </c>
      <c r="L121" s="5">
        <v>-102720533556</v>
      </c>
      <c r="M121" s="5">
        <v>-45211952225</v>
      </c>
      <c r="N121" s="5">
        <v>-39248551689</v>
      </c>
      <c r="O121" s="5">
        <v>-38701189463</v>
      </c>
      <c r="P121" s="5">
        <v>-48244878580</v>
      </c>
    </row>
    <row r="122" spans="2:16" ht="15.5" x14ac:dyDescent="0.35">
      <c r="C122" t="s">
        <v>318</v>
      </c>
      <c r="D122" s="5">
        <v>-2893215252</v>
      </c>
      <c r="E122" s="5">
        <v>-3557946441</v>
      </c>
      <c r="F122" s="5">
        <v>-3086183891</v>
      </c>
      <c r="G122" s="5">
        <v>-3313752563</v>
      </c>
      <c r="I122" s="5">
        <v>-13143234898</v>
      </c>
      <c r="J122" s="5">
        <v>-10676335034</v>
      </c>
      <c r="K122" s="5">
        <v>-9352940465</v>
      </c>
      <c r="L122" s="5">
        <v>-7371184243</v>
      </c>
      <c r="M122" s="5">
        <v>-4298694842</v>
      </c>
      <c r="N122" s="5">
        <v>-3352745046</v>
      </c>
      <c r="O122" s="5">
        <v>-1946998120</v>
      </c>
      <c r="P122" s="5">
        <v>-3845887733</v>
      </c>
    </row>
    <row r="123" spans="2:16" ht="15.5" x14ac:dyDescent="0.35">
      <c r="C123" t="s">
        <v>141</v>
      </c>
      <c r="D123" s="5">
        <v>-364918332</v>
      </c>
      <c r="E123" s="5">
        <v>-283966501</v>
      </c>
      <c r="F123" s="5">
        <v>-249882632</v>
      </c>
      <c r="G123" s="5">
        <v>-266582078</v>
      </c>
      <c r="I123" s="5">
        <v>-963268250</v>
      </c>
      <c r="J123" s="5">
        <v>-474681646</v>
      </c>
      <c r="K123" s="5">
        <v>-91688688</v>
      </c>
      <c r="L123" s="5">
        <v>-378693452</v>
      </c>
      <c r="M123" s="5">
        <v>1595457934</v>
      </c>
      <c r="N123" s="5">
        <v>-2872748379</v>
      </c>
      <c r="O123" s="5">
        <v>-1797421924</v>
      </c>
      <c r="P123" s="5">
        <v>-745978186</v>
      </c>
    </row>
    <row r="124" spans="2:16" ht="15.5" x14ac:dyDescent="0.35">
      <c r="C124" t="s">
        <v>340</v>
      </c>
      <c r="D124" s="5">
        <v>-2012801818</v>
      </c>
      <c r="E124" s="5">
        <v>-3002212456</v>
      </c>
      <c r="F124" s="5">
        <v>3543396759</v>
      </c>
      <c r="G124" s="5">
        <v>-911793307</v>
      </c>
      <c r="I124" s="5">
        <v>-8546137412</v>
      </c>
      <c r="J124" s="5">
        <v>-7675121299</v>
      </c>
      <c r="K124" s="5">
        <v>-6970746959</v>
      </c>
      <c r="L124" s="5">
        <v>-5752894282</v>
      </c>
      <c r="M124" s="5">
        <v>-4143666171</v>
      </c>
      <c r="N124" s="5">
        <v>468698821</v>
      </c>
      <c r="O124" s="5">
        <v>-177457206</v>
      </c>
      <c r="P124" s="5">
        <v>-2083441589</v>
      </c>
    </row>
    <row r="125" spans="2:16" ht="15.5" x14ac:dyDescent="0.35">
      <c r="C125" t="s">
        <v>144</v>
      </c>
      <c r="D125" s="5">
        <v>-134983400</v>
      </c>
      <c r="E125" s="5">
        <v>-11500000</v>
      </c>
      <c r="F125" s="5">
        <v>-114500000</v>
      </c>
      <c r="G125" s="5">
        <v>-40083000</v>
      </c>
      <c r="I125" s="5">
        <v>28725236</v>
      </c>
      <c r="J125" s="5">
        <v>-2751114400</v>
      </c>
      <c r="K125" s="5">
        <v>745567944</v>
      </c>
      <c r="L125" s="5">
        <v>64556775252</v>
      </c>
      <c r="M125" s="5">
        <v>-821333962</v>
      </c>
      <c r="N125" s="5">
        <v>8048102128</v>
      </c>
      <c r="O125" s="5">
        <v>10742178972</v>
      </c>
      <c r="P125" s="5">
        <v>-1665810725</v>
      </c>
    </row>
    <row r="126" spans="2:16" ht="15.5" x14ac:dyDescent="0.35">
      <c r="C126" t="s">
        <v>145</v>
      </c>
      <c r="D126" s="5">
        <v>-126671328</v>
      </c>
      <c r="E126" s="5">
        <v>-7675530</v>
      </c>
      <c r="F126" s="5">
        <v>-627359427</v>
      </c>
      <c r="G126" s="5">
        <v>3782060460</v>
      </c>
      <c r="I126" s="5">
        <v>-5710931519</v>
      </c>
      <c r="J126" s="5">
        <v>-1116132770</v>
      </c>
      <c r="K126" s="5">
        <v>-2652051650</v>
      </c>
      <c r="L126" s="5">
        <v>-5229578856</v>
      </c>
      <c r="M126" s="5">
        <v>-1502815680</v>
      </c>
      <c r="N126" s="5">
        <v>-7160709900</v>
      </c>
      <c r="O126" s="5">
        <v>-11007000</v>
      </c>
      <c r="P126" s="5">
        <v>-246950388</v>
      </c>
    </row>
    <row r="127" spans="2:16" ht="15.5" x14ac:dyDescent="0.35">
      <c r="C127" t="s">
        <v>146</v>
      </c>
      <c r="D127" s="5">
        <v>-111371328</v>
      </c>
      <c r="E127" s="5">
        <v>-7675530</v>
      </c>
      <c r="F127" s="5">
        <v>-13177660</v>
      </c>
      <c r="G127" s="5">
        <v>3782060460</v>
      </c>
      <c r="I127" s="5">
        <v>-5096749752</v>
      </c>
      <c r="J127" s="5">
        <v>-961532770</v>
      </c>
      <c r="K127" s="5">
        <v>-2652051650</v>
      </c>
      <c r="L127" s="5">
        <v>-4709328856</v>
      </c>
      <c r="M127" s="5">
        <v>-1502815680</v>
      </c>
      <c r="N127" s="5">
        <v>-7160709900</v>
      </c>
      <c r="O127" s="5">
        <v>-11007000</v>
      </c>
      <c r="P127" s="5">
        <v>-246950388</v>
      </c>
    </row>
    <row r="128" spans="2:16" ht="15.5" x14ac:dyDescent="0.35">
      <c r="C128" t="s">
        <v>147</v>
      </c>
      <c r="D128" s="5">
        <v>-15300000</v>
      </c>
      <c r="J128" s="5">
        <v>-175000000</v>
      </c>
      <c r="L128" s="5">
        <v>-520250000</v>
      </c>
    </row>
    <row r="129" spans="3:16" ht="15.5" x14ac:dyDescent="0.35">
      <c r="C129" t="s">
        <v>151</v>
      </c>
      <c r="F129" s="5">
        <v>-614181767</v>
      </c>
      <c r="I129" s="5">
        <v>-614181767</v>
      </c>
    </row>
    <row r="130" spans="3:16" ht="15.5" x14ac:dyDescent="0.35">
      <c r="C130" t="s">
        <v>326</v>
      </c>
      <c r="J130" s="5">
        <v>20400000</v>
      </c>
    </row>
    <row r="131" spans="3:16" ht="15.5" x14ac:dyDescent="0.35">
      <c r="C131" t="s">
        <v>153</v>
      </c>
      <c r="D131" s="5">
        <v>-134983400</v>
      </c>
      <c r="E131" s="5">
        <v>-11500000</v>
      </c>
      <c r="F131" s="5">
        <v>-114500000</v>
      </c>
      <c r="G131" s="5">
        <v>-40083000</v>
      </c>
      <c r="I131" s="5">
        <v>28725236</v>
      </c>
      <c r="J131" s="5">
        <v>-2751114400</v>
      </c>
      <c r="K131" s="5">
        <v>745567944</v>
      </c>
      <c r="L131" s="5">
        <v>64556775252</v>
      </c>
      <c r="M131" s="5">
        <v>-821333962</v>
      </c>
      <c r="N131" s="5">
        <v>8048102128</v>
      </c>
      <c r="O131" s="5">
        <v>10742178972</v>
      </c>
      <c r="P131" s="5">
        <v>-1665810725</v>
      </c>
    </row>
    <row r="132" spans="3:16" ht="15.5" x14ac:dyDescent="0.35">
      <c r="C132" t="s">
        <v>814</v>
      </c>
      <c r="K132" s="5">
        <v>371690</v>
      </c>
      <c r="L132" s="5">
        <v>7000277080</v>
      </c>
      <c r="M132" s="5">
        <v>12000000000</v>
      </c>
    </row>
    <row r="133" spans="3:16" ht="15.5" x14ac:dyDescent="0.35">
      <c r="C133" t="s">
        <v>347</v>
      </c>
      <c r="D133" s="5">
        <v>-141483400</v>
      </c>
      <c r="I133" s="5">
        <v>-128111258</v>
      </c>
      <c r="J133" s="5">
        <v>-422560153</v>
      </c>
      <c r="K133" s="5">
        <v>-340048871</v>
      </c>
      <c r="L133" s="5">
        <v>-188020604</v>
      </c>
    </row>
    <row r="134" spans="3:16" ht="15.5" x14ac:dyDescent="0.35">
      <c r="C134" t="s">
        <v>162</v>
      </c>
      <c r="K134" s="5">
        <v>4088590</v>
      </c>
      <c r="L134" s="5">
        <v>59532012495</v>
      </c>
    </row>
    <row r="135" spans="3:16" ht="15.5" x14ac:dyDescent="0.35">
      <c r="C135" t="s">
        <v>1055</v>
      </c>
    </row>
    <row r="136" spans="3:16" ht="15.5" x14ac:dyDescent="0.35">
      <c r="C136" t="s">
        <v>1056</v>
      </c>
      <c r="D136" s="5">
        <v>1959800000</v>
      </c>
    </row>
    <row r="137" spans="3:16" ht="15.5" x14ac:dyDescent="0.35">
      <c r="C137" t="s">
        <v>336</v>
      </c>
      <c r="J137" s="5">
        <v>-1997297747</v>
      </c>
      <c r="K137" s="5">
        <v>629994481</v>
      </c>
      <c r="N137" s="5">
        <v>1100000000</v>
      </c>
      <c r="O137" s="5">
        <v>11289202673</v>
      </c>
    </row>
    <row r="138" spans="3:16" ht="15.5" x14ac:dyDescent="0.35">
      <c r="C138" t="s">
        <v>274</v>
      </c>
      <c r="L138" s="5">
        <v>-1322924165</v>
      </c>
      <c r="M138" s="5">
        <v>-5803633962</v>
      </c>
      <c r="N138" s="5">
        <v>-243197872</v>
      </c>
      <c r="O138" s="5">
        <v>-458223701</v>
      </c>
      <c r="P138" s="5">
        <v>-1749284644</v>
      </c>
    </row>
    <row r="139" spans="3:16" ht="15.5" x14ac:dyDescent="0.35">
      <c r="C139" t="s">
        <v>157</v>
      </c>
      <c r="D139" s="5">
        <v>-1953300000</v>
      </c>
      <c r="E139" s="5">
        <v>-11500000</v>
      </c>
      <c r="F139" s="5">
        <v>-271336494</v>
      </c>
      <c r="G139" s="5">
        <v>-40083000</v>
      </c>
      <c r="N139" s="5">
        <v>291300000</v>
      </c>
    </row>
    <row r="140" spans="3:16" ht="15.5" x14ac:dyDescent="0.35">
      <c r="C140" t="s">
        <v>1057</v>
      </c>
      <c r="F140" s="5">
        <v>156836494</v>
      </c>
      <c r="I140" s="5">
        <v>156836494</v>
      </c>
      <c r="J140" s="5">
        <v>-331256500</v>
      </c>
      <c r="K140" s="5">
        <v>451162054</v>
      </c>
      <c r="L140" s="5">
        <v>-464569554</v>
      </c>
      <c r="M140" s="5">
        <v>-117700000</v>
      </c>
      <c r="O140" s="5">
        <v>-88800000</v>
      </c>
    </row>
    <row r="141" spans="3:16" ht="15.5" x14ac:dyDescent="0.35">
      <c r="C141" t="s">
        <v>156</v>
      </c>
      <c r="N141" s="5">
        <v>6900000000</v>
      </c>
      <c r="P141" s="5">
        <v>83473919</v>
      </c>
    </row>
    <row r="142" spans="3:16" ht="15.5" x14ac:dyDescent="0.35">
      <c r="C142" t="s">
        <v>155</v>
      </c>
      <c r="M142" s="5">
        <v>-6900000000</v>
      </c>
    </row>
    <row r="143" spans="3:16" ht="15.5" x14ac:dyDescent="0.35">
      <c r="C143" t="s">
        <v>163</v>
      </c>
      <c r="D143" s="5">
        <v>-1476948495</v>
      </c>
      <c r="E143" s="5">
        <v>5279947386</v>
      </c>
      <c r="F143" s="5">
        <v>-1682439608</v>
      </c>
      <c r="G143" s="5">
        <v>789090337</v>
      </c>
      <c r="I143" s="5">
        <v>-20246500831</v>
      </c>
      <c r="J143" s="5">
        <v>988240062</v>
      </c>
      <c r="K143" s="5">
        <v>-26274199175</v>
      </c>
      <c r="L143" s="5">
        <v>38942740768</v>
      </c>
      <c r="M143" s="5">
        <v>3519568661</v>
      </c>
      <c r="N143" s="5">
        <v>1152567080</v>
      </c>
      <c r="O143" s="5">
        <v>-395226882</v>
      </c>
      <c r="P143" s="5">
        <v>2853961988</v>
      </c>
    </row>
    <row r="144" spans="3:16" ht="15.5" x14ac:dyDescent="0.35">
      <c r="C144" t="s">
        <v>164</v>
      </c>
      <c r="E144" s="5">
        <v>2514457194</v>
      </c>
      <c r="I144" s="5">
        <v>22760958025</v>
      </c>
      <c r="J144" s="5">
        <v>21772717963</v>
      </c>
      <c r="K144" s="5">
        <v>48046917139</v>
      </c>
      <c r="L144" s="5">
        <v>9104176371</v>
      </c>
      <c r="M144" s="5">
        <v>5584607710</v>
      </c>
      <c r="N144" s="5">
        <v>4432040630</v>
      </c>
      <c r="O144" s="5">
        <v>4827267512</v>
      </c>
      <c r="P144" s="5">
        <v>1973305524</v>
      </c>
    </row>
    <row r="145" spans="2:16" ht="15.5" x14ac:dyDescent="0.35">
      <c r="C145" t="s">
        <v>166</v>
      </c>
      <c r="D145" s="5">
        <v>-1476948495</v>
      </c>
      <c r="E145" s="5">
        <v>7794404580</v>
      </c>
      <c r="F145" s="5">
        <v>-1682439608</v>
      </c>
      <c r="G145" s="5">
        <v>789090337</v>
      </c>
      <c r="I145" s="5">
        <v>2514457194</v>
      </c>
      <c r="J145" s="5">
        <v>22760958025</v>
      </c>
      <c r="K145" s="5">
        <v>21772717964</v>
      </c>
      <c r="L145" s="5">
        <v>48046917139</v>
      </c>
      <c r="M145" s="5">
        <v>9104176371</v>
      </c>
      <c r="N145" s="5">
        <v>5584607710</v>
      </c>
      <c r="O145" s="5">
        <v>4432040630</v>
      </c>
      <c r="P145" s="5">
        <v>4827267512</v>
      </c>
    </row>
    <row r="147" spans="2:16" ht="15.5" x14ac:dyDescent="0.35">
      <c r="B147" t="s">
        <v>167</v>
      </c>
      <c r="C147" t="s">
        <v>12</v>
      </c>
      <c r="D147" s="5">
        <v>2700000000</v>
      </c>
      <c r="E147" s="5">
        <v>2700000000</v>
      </c>
      <c r="F147" s="5">
        <v>2700000000</v>
      </c>
      <c r="G147" s="5">
        <v>2700000000</v>
      </c>
      <c r="I147" s="5">
        <v>2700000000</v>
      </c>
      <c r="J147" s="5">
        <v>2700000000</v>
      </c>
      <c r="K147" s="5">
        <v>2700000000</v>
      </c>
      <c r="L147" s="5">
        <v>2700000000</v>
      </c>
      <c r="M147" s="5">
        <v>2000000000</v>
      </c>
      <c r="N147" s="5">
        <v>0</v>
      </c>
      <c r="O147" s="5">
        <v>0</v>
      </c>
      <c r="P147" s="5">
        <v>0</v>
      </c>
    </row>
    <row r="148" spans="2:16" ht="15.5" x14ac:dyDescent="0.35">
      <c r="C148" t="s">
        <v>168</v>
      </c>
      <c r="D148" s="6">
        <v>-1.59</v>
      </c>
      <c r="E148" s="6">
        <v>-0.65</v>
      </c>
      <c r="F148" s="6">
        <v>0.18</v>
      </c>
      <c r="G148" s="6">
        <v>7.0000000000000007E-2</v>
      </c>
    </row>
    <row r="149" spans="2:16" ht="15.5" x14ac:dyDescent="0.35">
      <c r="C149" t="s">
        <v>169</v>
      </c>
      <c r="D149" s="6">
        <v>-32.08</v>
      </c>
      <c r="E149" s="6">
        <v>-103.08</v>
      </c>
      <c r="F149" s="5">
        <v>700</v>
      </c>
      <c r="G149" s="6">
        <v>828.57</v>
      </c>
    </row>
    <row r="150" spans="2:16" ht="15.5" x14ac:dyDescent="0.35">
      <c r="C150" t="s">
        <v>63</v>
      </c>
      <c r="D150" s="6">
        <v>17.739999999999998</v>
      </c>
      <c r="E150" s="6">
        <v>11.6</v>
      </c>
      <c r="F150" s="6">
        <v>10.119999999999999</v>
      </c>
      <c r="G150" s="6">
        <v>8.82</v>
      </c>
    </row>
    <row r="151" spans="2:16" ht="15.5" x14ac:dyDescent="0.35">
      <c r="C151" t="s">
        <v>170</v>
      </c>
      <c r="D151" s="5">
        <v>-5630000000</v>
      </c>
      <c r="E151" s="5">
        <v>-690000000</v>
      </c>
      <c r="F151" s="5">
        <v>2160000000</v>
      </c>
      <c r="G151" s="5">
        <v>1350000000</v>
      </c>
    </row>
    <row r="152" spans="2:16" ht="15.5" x14ac:dyDescent="0.35">
      <c r="C152" t="s">
        <v>171</v>
      </c>
      <c r="D152" s="6">
        <v>-3.1300000000000001E-2</v>
      </c>
      <c r="E152" s="6">
        <v>-1.1699999999999999E-2</v>
      </c>
      <c r="F152" s="6">
        <v>3.0000000000000001E-3</v>
      </c>
      <c r="G152" s="6">
        <v>1.1999999999999999E-3</v>
      </c>
    </row>
    <row r="153" spans="2:16" ht="15.5" x14ac:dyDescent="0.35">
      <c r="C153" t="s">
        <v>172</v>
      </c>
      <c r="D153" s="6">
        <v>-4.7400000000000005E-2</v>
      </c>
      <c r="E153" s="6">
        <v>-1.9E-2</v>
      </c>
      <c r="F153" s="6">
        <v>5.0000000000000001E-3</v>
      </c>
      <c r="G153" s="6">
        <v>1.9E-3</v>
      </c>
    </row>
    <row r="154" spans="2:16" ht="15.5" x14ac:dyDescent="0.35">
      <c r="C154" t="s">
        <v>173</v>
      </c>
      <c r="D154" s="6">
        <v>-6.4699999999999994E-2</v>
      </c>
      <c r="E154" s="6">
        <v>-1.4800000000000001E-2</v>
      </c>
      <c r="F154" s="6">
        <v>1.3300000000000001E-2</v>
      </c>
      <c r="G154" s="6">
        <v>5.4000000000000003E-3</v>
      </c>
    </row>
    <row r="155" spans="2:16" ht="15.5" x14ac:dyDescent="0.35">
      <c r="C155" t="s">
        <v>174</v>
      </c>
    </row>
    <row r="156" spans="2:16" ht="15.5" x14ac:dyDescent="0.35">
      <c r="C156" t="s">
        <v>175</v>
      </c>
      <c r="D156" s="5">
        <v>91000000000</v>
      </c>
      <c r="E156" s="5">
        <v>93000000000</v>
      </c>
      <c r="F156" s="5">
        <v>95000000000</v>
      </c>
      <c r="G156" s="5">
        <v>95000000000</v>
      </c>
    </row>
    <row r="157" spans="2:16" ht="15.5" x14ac:dyDescent="0.35">
      <c r="C157" t="s">
        <v>176</v>
      </c>
      <c r="D157" s="6">
        <v>1.52</v>
      </c>
      <c r="E157" s="6">
        <v>1.94</v>
      </c>
      <c r="F157" s="6">
        <v>3.59</v>
      </c>
      <c r="G157" s="6">
        <v>1.64</v>
      </c>
    </row>
    <row r="158" spans="2:16" ht="15.5" x14ac:dyDescent="0.35">
      <c r="C158" t="s">
        <v>177</v>
      </c>
      <c r="D158" s="6">
        <v>33.54</v>
      </c>
      <c r="E158" s="6">
        <v>34.479999999999997</v>
      </c>
      <c r="F158" s="6">
        <v>35.130000000000003</v>
      </c>
      <c r="G158" s="6">
        <v>35.36</v>
      </c>
    </row>
    <row r="159" spans="2:16" ht="15.5" x14ac:dyDescent="0.35">
      <c r="C159" t="s">
        <v>178</v>
      </c>
      <c r="D159" s="6">
        <v>1.52</v>
      </c>
      <c r="E159" s="6">
        <v>1.95</v>
      </c>
      <c r="F159" s="6">
        <v>3.59</v>
      </c>
      <c r="G159" s="6">
        <v>1.64</v>
      </c>
    </row>
    <row r="160" spans="2:16" ht="15.5" x14ac:dyDescent="0.35">
      <c r="C160" t="s">
        <v>179</v>
      </c>
      <c r="D160" s="6">
        <v>33.49</v>
      </c>
      <c r="E160" s="6">
        <v>34.42</v>
      </c>
      <c r="F160" s="6">
        <v>35.06</v>
      </c>
      <c r="G160" s="6">
        <v>35.270000000000003</v>
      </c>
    </row>
    <row r="161" spans="3:16" ht="15.5" x14ac:dyDescent="0.35">
      <c r="C161" t="s">
        <v>180</v>
      </c>
      <c r="D161" s="5">
        <v>9000000000</v>
      </c>
      <c r="E161" s="5">
        <v>9000000000</v>
      </c>
      <c r="F161" s="5">
        <v>9000000000</v>
      </c>
      <c r="G161" s="5">
        <v>9000000000</v>
      </c>
    </row>
    <row r="162" spans="3:16" ht="15.5" x14ac:dyDescent="0.35">
      <c r="C162" t="s">
        <v>181</v>
      </c>
    </row>
    <row r="163" spans="3:16" ht="15.5" x14ac:dyDescent="0.35">
      <c r="C163" t="s">
        <v>182</v>
      </c>
      <c r="D163" s="5">
        <v>91000000000</v>
      </c>
      <c r="E163" s="5">
        <v>93000000000</v>
      </c>
      <c r="F163" s="5">
        <v>95000000000</v>
      </c>
      <c r="G163" s="5">
        <v>95000000000</v>
      </c>
    </row>
    <row r="164" spans="3:16" ht="15.5" x14ac:dyDescent="0.35">
      <c r="C164" t="s">
        <v>24</v>
      </c>
      <c r="D164" s="5">
        <v>9000000000</v>
      </c>
      <c r="E164" s="5">
        <v>9000000000</v>
      </c>
      <c r="F164" s="5">
        <v>9000000000</v>
      </c>
      <c r="G164" s="5">
        <v>9000000000</v>
      </c>
    </row>
    <row r="165" spans="3:16" ht="15.5" x14ac:dyDescent="0.35">
      <c r="C165" t="s">
        <v>21</v>
      </c>
      <c r="D165" s="5">
        <v>3000000000</v>
      </c>
      <c r="E165" s="5">
        <v>1000000000</v>
      </c>
      <c r="F165" s="5">
        <v>6000000000</v>
      </c>
      <c r="G165" s="5">
        <v>5000000000</v>
      </c>
    </row>
    <row r="166" spans="3:16" ht="15.5" x14ac:dyDescent="0.35">
      <c r="C166" t="s">
        <v>183</v>
      </c>
      <c r="D166" s="5">
        <v>74000000000</v>
      </c>
      <c r="E166" s="5">
        <v>77000000000</v>
      </c>
      <c r="F166" s="5">
        <v>78000000000</v>
      </c>
      <c r="G166" s="5">
        <v>76000000000</v>
      </c>
    </row>
    <row r="167" spans="3:16" ht="15.5" x14ac:dyDescent="0.35">
      <c r="C167" t="s">
        <v>184</v>
      </c>
      <c r="D167" s="5">
        <v>-1000000000</v>
      </c>
      <c r="E167" s="5">
        <v>5000000000</v>
      </c>
      <c r="F167" s="5">
        <v>-1000000000</v>
      </c>
      <c r="G167" s="5">
        <v>-3000000000</v>
      </c>
    </row>
    <row r="168" spans="3:16" ht="15.5" x14ac:dyDescent="0.35">
      <c r="C168" t="s">
        <v>185</v>
      </c>
      <c r="D168" s="5">
        <v>0</v>
      </c>
      <c r="E168" s="5">
        <v>0</v>
      </c>
      <c r="F168" s="5">
        <v>0</v>
      </c>
      <c r="G168" s="5">
        <v>4000000000</v>
      </c>
    </row>
    <row r="169" spans="3:16" ht="15.5" x14ac:dyDescent="0.35">
      <c r="C169" t="s">
        <v>13</v>
      </c>
      <c r="D169" s="5">
        <v>-1000000000</v>
      </c>
      <c r="E169" s="5">
        <v>5000000000</v>
      </c>
      <c r="F169" s="5">
        <v>-1000000000</v>
      </c>
      <c r="G169" s="5">
        <v>1000000000</v>
      </c>
    </row>
    <row r="170" spans="3:16" ht="15.5" x14ac:dyDescent="0.35">
      <c r="C170" t="s">
        <v>16</v>
      </c>
      <c r="D170" s="6">
        <v>-0.5</v>
      </c>
      <c r="E170" s="6">
        <v>1.96</v>
      </c>
      <c r="F170" s="6">
        <v>-0.35</v>
      </c>
      <c r="G170" s="6">
        <v>0.31</v>
      </c>
    </row>
    <row r="171" spans="3:16" ht="15.5" x14ac:dyDescent="0.35">
      <c r="C171" t="s">
        <v>48</v>
      </c>
      <c r="I171" s="6">
        <v>0.26</v>
      </c>
      <c r="J171" s="6">
        <v>0.24</v>
      </c>
      <c r="K171" s="6">
        <v>1.56</v>
      </c>
      <c r="L171" s="6">
        <v>0.63</v>
      </c>
      <c r="M171" s="6">
        <v>0.13</v>
      </c>
      <c r="N171" s="6">
        <v>294884.53999999998</v>
      </c>
      <c r="O171" s="6">
        <v>182366.43</v>
      </c>
      <c r="P171" s="6">
        <v>4260286.37</v>
      </c>
    </row>
    <row r="172" spans="3:16" ht="15.5" x14ac:dyDescent="0.35">
      <c r="C172" t="s">
        <v>62</v>
      </c>
      <c r="I172" s="6">
        <v>484.62</v>
      </c>
      <c r="J172" s="6">
        <v>208.33</v>
      </c>
      <c r="K172" s="6">
        <v>32.049999999999997</v>
      </c>
      <c r="L172" s="6">
        <v>79.37</v>
      </c>
      <c r="M172" s="5">
        <v>0</v>
      </c>
      <c r="N172" s="5">
        <v>0</v>
      </c>
      <c r="O172" s="5">
        <v>0</v>
      </c>
      <c r="P172" s="5">
        <v>0</v>
      </c>
    </row>
    <row r="173" spans="3:16" ht="15.5" x14ac:dyDescent="0.35">
      <c r="C173" t="s">
        <v>65</v>
      </c>
      <c r="I173" s="6">
        <v>3.52</v>
      </c>
      <c r="J173" s="6">
        <v>1.28</v>
      </c>
      <c r="K173" s="6">
        <v>0.98</v>
      </c>
      <c r="L173" s="6">
        <v>1.33</v>
      </c>
      <c r="M173" s="5">
        <v>0</v>
      </c>
      <c r="N173" s="5">
        <v>0</v>
      </c>
      <c r="O173" s="5">
        <v>0</v>
      </c>
      <c r="P173" s="5">
        <v>0</v>
      </c>
    </row>
    <row r="174" spans="3:16" ht="15.5" x14ac:dyDescent="0.35">
      <c r="C174" t="s">
        <v>186</v>
      </c>
      <c r="I174" s="5">
        <v>5270000000</v>
      </c>
      <c r="J174" s="5">
        <v>3350000000</v>
      </c>
      <c r="K174" s="5">
        <v>6870000000</v>
      </c>
      <c r="L174" s="5">
        <v>5150000000</v>
      </c>
      <c r="M174" s="5">
        <v>2520000000</v>
      </c>
      <c r="N174" s="5">
        <v>1860000000</v>
      </c>
      <c r="O174" s="5">
        <v>1260000000</v>
      </c>
      <c r="P174" s="5">
        <v>4290000000</v>
      </c>
    </row>
    <row r="175" spans="3:16" ht="15.5" x14ac:dyDescent="0.35">
      <c r="C175" t="s">
        <v>187</v>
      </c>
      <c r="I175" s="6">
        <v>4.5000000000000005E-3</v>
      </c>
      <c r="J175" s="6">
        <v>3.8E-3</v>
      </c>
      <c r="K175" s="6">
        <v>2.9500000000000002E-2</v>
      </c>
      <c r="L175" s="6">
        <v>1.11E-2</v>
      </c>
      <c r="M175" s="6">
        <v>4.0999999999999995E-3</v>
      </c>
      <c r="N175" s="6">
        <v>2.5999999999999999E-3</v>
      </c>
      <c r="O175" s="6">
        <v>1.7000000000000001E-3</v>
      </c>
      <c r="P175" s="6">
        <v>4.7E-2</v>
      </c>
    </row>
    <row r="176" spans="3:16" ht="15.5" x14ac:dyDescent="0.35">
      <c r="C176" t="s">
        <v>188</v>
      </c>
      <c r="I176" s="6">
        <v>7.4999999999999997E-3</v>
      </c>
      <c r="J176" s="6">
        <v>6.7000000000000002E-3</v>
      </c>
      <c r="K176" s="6">
        <v>4.4400000000000002E-2</v>
      </c>
      <c r="L176" s="6">
        <v>1.8600000000000002E-2</v>
      </c>
      <c r="M176" s="6">
        <v>1.0800000000000001E-2</v>
      </c>
      <c r="N176" s="6">
        <v>1.3500000000000002E-2</v>
      </c>
      <c r="O176" s="6">
        <v>8.3999999999999995E-3</v>
      </c>
      <c r="P176" s="6">
        <v>0.19320000000000001</v>
      </c>
    </row>
    <row r="177" spans="3:16" ht="15.5" x14ac:dyDescent="0.35">
      <c r="C177" t="s">
        <v>189</v>
      </c>
      <c r="I177" s="6">
        <v>2.1299999999999999E-2</v>
      </c>
      <c r="J177" s="6">
        <v>1.2500000000000001E-2</v>
      </c>
      <c r="K177" s="6">
        <v>5.1299999999999998E-2</v>
      </c>
      <c r="L177" s="6">
        <v>6.0899999999999996E-2</v>
      </c>
      <c r="M177" s="6">
        <v>6.0700000000000004E-2</v>
      </c>
      <c r="N177" s="6">
        <v>7.9100000000000004E-2</v>
      </c>
      <c r="O177" s="6">
        <v>4.6799999999999994E-2</v>
      </c>
      <c r="P177" s="6">
        <v>0.47139999999999999</v>
      </c>
    </row>
    <row r="178" spans="3:16" ht="15.5" x14ac:dyDescent="0.35">
      <c r="C178" t="s">
        <v>190</v>
      </c>
    </row>
    <row r="179" spans="3:16" ht="15.5" x14ac:dyDescent="0.35">
      <c r="C179" t="s">
        <v>59</v>
      </c>
      <c r="I179" s="6">
        <v>3.59</v>
      </c>
      <c r="J179" s="6">
        <v>1.42</v>
      </c>
      <c r="K179" s="6">
        <v>1.42</v>
      </c>
      <c r="L179" s="6">
        <v>1.48</v>
      </c>
      <c r="M179" s="5">
        <v>0</v>
      </c>
      <c r="N179" s="5">
        <v>0</v>
      </c>
      <c r="O179" s="5">
        <v>0</v>
      </c>
      <c r="P179" s="5">
        <v>0</v>
      </c>
    </row>
    <row r="180" spans="3:16" ht="15.5" x14ac:dyDescent="0.35">
      <c r="C180" t="s">
        <v>56</v>
      </c>
      <c r="I180" s="6">
        <v>35.130000000000003</v>
      </c>
      <c r="J180" s="6">
        <v>35.32</v>
      </c>
      <c r="K180" s="6">
        <v>35.22</v>
      </c>
      <c r="L180" s="6">
        <v>33.85</v>
      </c>
      <c r="M180" s="6">
        <v>11.69</v>
      </c>
      <c r="N180" s="6">
        <v>21897215.100000001</v>
      </c>
      <c r="O180" s="6">
        <v>21716022.100000001</v>
      </c>
      <c r="P180" s="6">
        <v>22049630.199999999</v>
      </c>
    </row>
    <row r="181" spans="3:16" ht="15.5" x14ac:dyDescent="0.35">
      <c r="C181" t="s">
        <v>191</v>
      </c>
      <c r="I181" s="6">
        <v>3.59</v>
      </c>
      <c r="J181" s="6">
        <v>1.42</v>
      </c>
      <c r="K181" s="6">
        <v>1.43</v>
      </c>
      <c r="L181" s="6">
        <v>1.49</v>
      </c>
      <c r="M181" s="5">
        <v>0</v>
      </c>
      <c r="N181" s="5">
        <v>0</v>
      </c>
      <c r="O181" s="5">
        <v>0</v>
      </c>
      <c r="P181" s="5">
        <v>0</v>
      </c>
    </row>
    <row r="182" spans="3:16" ht="15.5" x14ac:dyDescent="0.35">
      <c r="C182" t="s">
        <v>192</v>
      </c>
      <c r="I182" s="6">
        <v>35.06</v>
      </c>
      <c r="J182" s="6">
        <v>35.18</v>
      </c>
      <c r="K182" s="6">
        <v>35.08</v>
      </c>
      <c r="L182" s="6">
        <v>33.67</v>
      </c>
      <c r="M182" s="6">
        <v>11.69</v>
      </c>
      <c r="N182" s="6">
        <v>21897215.100000001</v>
      </c>
      <c r="O182" s="6">
        <v>21716022.100000001</v>
      </c>
      <c r="P182" s="6">
        <v>22049630.199999999</v>
      </c>
    </row>
    <row r="183" spans="3:16" ht="15.5" x14ac:dyDescent="0.35">
      <c r="C183" t="s">
        <v>193</v>
      </c>
      <c r="I183" s="5">
        <v>9000000000</v>
      </c>
      <c r="J183" s="5">
        <v>9000000000</v>
      </c>
      <c r="K183" s="5">
        <v>10000000000</v>
      </c>
      <c r="L183" s="5">
        <v>9000000000</v>
      </c>
      <c r="M183" s="5">
        <v>10000000000</v>
      </c>
      <c r="N183" s="5">
        <v>16000000000</v>
      </c>
      <c r="O183" s="5">
        <v>17000000000</v>
      </c>
      <c r="P183" s="5">
        <v>6000000000</v>
      </c>
    </row>
    <row r="184" spans="3:16" ht="15.5" x14ac:dyDescent="0.35">
      <c r="C184" t="s">
        <v>194</v>
      </c>
      <c r="K184" s="5">
        <v>1000000000</v>
      </c>
      <c r="L184" s="5">
        <v>1000000000</v>
      </c>
      <c r="M184" s="5">
        <v>1000000000</v>
      </c>
      <c r="N184" s="5">
        <v>2000000000</v>
      </c>
      <c r="O184" s="5">
        <v>2000000000</v>
      </c>
      <c r="P184" s="5">
        <v>2000000000</v>
      </c>
    </row>
    <row r="185" spans="3:16" ht="15.5" x14ac:dyDescent="0.35">
      <c r="C185" t="s">
        <v>26</v>
      </c>
      <c r="I185" s="5">
        <v>9000000000</v>
      </c>
      <c r="J185" s="5">
        <v>9000000000</v>
      </c>
      <c r="K185" s="5">
        <v>11000000000</v>
      </c>
      <c r="L185" s="5">
        <v>10000000000</v>
      </c>
      <c r="M185" s="5">
        <v>12000000000</v>
      </c>
      <c r="N185" s="5">
        <v>17000000000</v>
      </c>
      <c r="O185" s="5">
        <v>19000000000</v>
      </c>
      <c r="P185" s="5">
        <v>8000000000</v>
      </c>
    </row>
    <row r="186" spans="3:16" ht="15.5" x14ac:dyDescent="0.35">
      <c r="C186" t="s">
        <v>23</v>
      </c>
      <c r="I186" s="5">
        <v>6000000000</v>
      </c>
      <c r="J186" s="5">
        <v>-14000000000</v>
      </c>
      <c r="K186" s="5">
        <v>-11000000000</v>
      </c>
      <c r="L186" s="5">
        <v>-38000000000</v>
      </c>
      <c r="M186" s="5">
        <v>3000000000</v>
      </c>
      <c r="N186" s="5">
        <v>12000000000</v>
      </c>
      <c r="O186" s="5">
        <v>15000000000</v>
      </c>
      <c r="P186" s="5">
        <v>3000000000</v>
      </c>
    </row>
    <row r="187" spans="3:16" ht="15.5" x14ac:dyDescent="0.35">
      <c r="C187" t="s">
        <v>195</v>
      </c>
      <c r="I187" s="5">
        <v>78000000000</v>
      </c>
      <c r="J187" s="5">
        <v>79000000000</v>
      </c>
      <c r="K187" s="5">
        <v>78000000000</v>
      </c>
      <c r="L187" s="5">
        <v>76000000000</v>
      </c>
      <c r="M187" s="5">
        <v>12000000000</v>
      </c>
      <c r="N187" s="5">
        <v>0</v>
      </c>
      <c r="O187" s="5">
        <v>6000000000</v>
      </c>
      <c r="P187" s="5">
        <v>6000000000</v>
      </c>
    </row>
    <row r="188" spans="3:16" ht="15.5" x14ac:dyDescent="0.35">
      <c r="C188" t="s">
        <v>196</v>
      </c>
      <c r="I188" s="5">
        <v>-15000000000</v>
      </c>
      <c r="J188" s="5">
        <v>5000000000</v>
      </c>
      <c r="K188" s="5">
        <v>-24000000000</v>
      </c>
      <c r="L188" s="5">
        <v>-20000000000</v>
      </c>
      <c r="M188" s="5">
        <v>6000000000</v>
      </c>
      <c r="N188" s="5">
        <v>0</v>
      </c>
      <c r="O188" s="5">
        <v>-11000000000</v>
      </c>
      <c r="P188" s="5">
        <v>5000000000</v>
      </c>
    </row>
    <row r="189" spans="3:16" ht="15.5" x14ac:dyDescent="0.35">
      <c r="C189" t="s">
        <v>197</v>
      </c>
      <c r="I189" s="5">
        <v>-5000000000</v>
      </c>
      <c r="J189" s="5">
        <v>-1000000000</v>
      </c>
      <c r="K189" s="5">
        <v>-3000000000</v>
      </c>
      <c r="L189" s="5">
        <v>-5000000000</v>
      </c>
      <c r="M189" s="5">
        <v>-2000000000</v>
      </c>
      <c r="N189" s="5">
        <v>-7000000000</v>
      </c>
      <c r="O189" s="5">
        <v>0</v>
      </c>
      <c r="P189" s="5">
        <v>0</v>
      </c>
    </row>
    <row r="190" spans="3:16" ht="15.5" x14ac:dyDescent="0.35">
      <c r="C190" t="s">
        <v>15</v>
      </c>
      <c r="I190" s="5">
        <v>-20000000000</v>
      </c>
      <c r="J190" s="5">
        <v>4000000000</v>
      </c>
      <c r="K190" s="5">
        <v>-27000000000</v>
      </c>
      <c r="L190" s="5">
        <v>-26000000000</v>
      </c>
      <c r="M190" s="5">
        <v>4000000000</v>
      </c>
      <c r="N190" s="5">
        <v>-7000000000</v>
      </c>
      <c r="O190" s="5">
        <v>-11000000000</v>
      </c>
      <c r="P190" s="5">
        <v>5000000000</v>
      </c>
    </row>
    <row r="191" spans="3:16" ht="15.5" x14ac:dyDescent="0.35">
      <c r="C191" t="s">
        <v>17</v>
      </c>
      <c r="I191" s="6">
        <v>-7.28</v>
      </c>
      <c r="J191" s="6">
        <v>1.38</v>
      </c>
      <c r="K191" s="6">
        <v>-10.01</v>
      </c>
      <c r="L191" s="6">
        <v>-9.49</v>
      </c>
      <c r="M191" s="6">
        <v>2.17</v>
      </c>
      <c r="N191" s="6">
        <v>-13791070.1</v>
      </c>
      <c r="O191" s="6">
        <v>-22274811.710000001</v>
      </c>
      <c r="P191" s="6">
        <v>9039545.4299999997</v>
      </c>
    </row>
    <row r="193" spans="2:16" ht="15.5" x14ac:dyDescent="0.35">
      <c r="B193" t="s">
        <v>198</v>
      </c>
      <c r="C193" t="s">
        <v>199</v>
      </c>
      <c r="D193" s="5">
        <v>-4000000000</v>
      </c>
      <c r="E193" s="5">
        <v>-2000000000</v>
      </c>
      <c r="F193" s="5">
        <v>474000000</v>
      </c>
      <c r="G193" s="5">
        <v>180000000</v>
      </c>
      <c r="H193" s="5">
        <v>-12000000000</v>
      </c>
      <c r="I193" s="5">
        <v>707000000</v>
      </c>
      <c r="J193" s="5">
        <v>641000000</v>
      </c>
      <c r="K193" s="5">
        <v>4000000000</v>
      </c>
      <c r="L193" s="5">
        <v>2000000000</v>
      </c>
      <c r="M193" s="5">
        <v>252000000</v>
      </c>
      <c r="N193" s="5">
        <v>147000000</v>
      </c>
      <c r="O193" s="5">
        <v>91000000</v>
      </c>
      <c r="P193" s="5">
        <v>2000000000</v>
      </c>
    </row>
    <row r="194" spans="2:16" ht="15.5" x14ac:dyDescent="0.35">
      <c r="C194" t="s">
        <v>381</v>
      </c>
      <c r="H194" s="6">
        <v>0.05</v>
      </c>
      <c r="I194" s="6">
        <v>0.05</v>
      </c>
      <c r="J194" s="6">
        <v>0.05</v>
      </c>
      <c r="K194" s="6">
        <v>0.16</v>
      </c>
      <c r="L194" s="6">
        <v>0.13</v>
      </c>
      <c r="M194" s="6">
        <v>7.0000000000000007E-2</v>
      </c>
    </row>
    <row r="195" spans="2:16" ht="15.5" x14ac:dyDescent="0.35">
      <c r="C195" t="s">
        <v>67</v>
      </c>
      <c r="H195" s="6">
        <v>-1.11E-2</v>
      </c>
      <c r="I195" s="6">
        <v>0.20010000000000003</v>
      </c>
      <c r="J195" s="6">
        <v>0.19980000000000001</v>
      </c>
      <c r="K195" s="6">
        <v>0.1</v>
      </c>
      <c r="L195" s="6">
        <v>0.2</v>
      </c>
      <c r="M195" s="6">
        <v>0.74549999999999994</v>
      </c>
    </row>
    <row r="196" spans="2:16" ht="15.5" x14ac:dyDescent="0.35">
      <c r="C196" t="s">
        <v>382</v>
      </c>
      <c r="H196" s="6">
        <v>8.0000000000000004E-4</v>
      </c>
      <c r="I196" s="6">
        <v>7.000000000000001E-4</v>
      </c>
      <c r="J196" s="6">
        <v>8.9999999999999998E-4</v>
      </c>
      <c r="K196" s="6">
        <v>3.0999999999999999E-3</v>
      </c>
      <c r="L196" s="6">
        <v>2.5000000000000001E-3</v>
      </c>
      <c r="M196" s="6">
        <v>1.4000000000000002E-3</v>
      </c>
    </row>
    <row r="197" spans="2:16" ht="15.5" x14ac:dyDescent="0.35">
      <c r="C197" t="s">
        <v>47</v>
      </c>
      <c r="D197" s="6">
        <v>-1.59</v>
      </c>
      <c r="E197" s="6">
        <v>-0.65</v>
      </c>
      <c r="F197" s="6">
        <v>0.18</v>
      </c>
      <c r="G197" s="6">
        <v>7.0000000000000007E-2</v>
      </c>
      <c r="H197" s="6">
        <v>-4.49</v>
      </c>
      <c r="I197" s="6">
        <v>0.26</v>
      </c>
      <c r="J197" s="6">
        <v>0.24</v>
      </c>
      <c r="K197" s="6">
        <v>1.56</v>
      </c>
      <c r="L197" s="6">
        <v>0.63</v>
      </c>
      <c r="M197" s="6">
        <v>0.09</v>
      </c>
      <c r="N197" s="6">
        <v>0.05</v>
      </c>
      <c r="O197" s="6">
        <v>0.03</v>
      </c>
      <c r="P197" s="6">
        <v>0.79</v>
      </c>
    </row>
    <row r="198" spans="2:16" ht="15.5" x14ac:dyDescent="0.35">
      <c r="C198" t="s">
        <v>69</v>
      </c>
      <c r="H198" s="6">
        <v>0.05</v>
      </c>
      <c r="I198" s="6">
        <v>0.05</v>
      </c>
      <c r="J198" s="6">
        <v>0.05</v>
      </c>
      <c r="K198" s="6">
        <v>0.16</v>
      </c>
      <c r="L198" s="6">
        <v>0.13</v>
      </c>
      <c r="M198" s="6">
        <v>7.0000000000000007E-2</v>
      </c>
    </row>
    <row r="199" spans="2:16" ht="15.5" x14ac:dyDescent="0.35">
      <c r="C199" t="s">
        <v>383</v>
      </c>
      <c r="H199" s="6">
        <v>-1.11E-2</v>
      </c>
      <c r="I199" s="6">
        <v>0.20010000000000003</v>
      </c>
      <c r="J199" s="6">
        <v>0.19980000000000001</v>
      </c>
      <c r="K199" s="6">
        <v>0.1</v>
      </c>
      <c r="L199" s="6">
        <v>0.2</v>
      </c>
      <c r="M199" s="6">
        <v>0.74549999999999994</v>
      </c>
    </row>
    <row r="200" spans="2:16" ht="15.5" x14ac:dyDescent="0.35">
      <c r="C200" t="s">
        <v>384</v>
      </c>
      <c r="H200" s="6">
        <v>8.0000000000000004E-4</v>
      </c>
      <c r="I200" s="6">
        <v>7.000000000000001E-4</v>
      </c>
      <c r="J200" s="6">
        <v>8.9999999999999998E-4</v>
      </c>
      <c r="K200" s="6">
        <v>3.0999999999999999E-3</v>
      </c>
      <c r="L200" s="6">
        <v>2.5000000000000001E-3</v>
      </c>
      <c r="M200" s="6">
        <v>1.4000000000000002E-3</v>
      </c>
    </row>
    <row r="201" spans="2:16" ht="15.5" x14ac:dyDescent="0.35">
      <c r="C201" t="s">
        <v>200</v>
      </c>
      <c r="D201" s="5">
        <v>8000000000</v>
      </c>
      <c r="E201" s="5">
        <v>16000000000</v>
      </c>
      <c r="F201" s="5">
        <v>34000000000</v>
      </c>
      <c r="G201" s="5">
        <v>18000000000</v>
      </c>
      <c r="H201" s="5">
        <v>47000000000</v>
      </c>
      <c r="I201" s="5">
        <v>97000000000</v>
      </c>
      <c r="J201" s="5">
        <v>105000000000</v>
      </c>
      <c r="K201" s="5">
        <v>138000000000</v>
      </c>
      <c r="L201" s="5">
        <v>102000000000</v>
      </c>
      <c r="M201" s="5">
        <v>53000000000</v>
      </c>
      <c r="N201" s="5">
        <v>43000000000</v>
      </c>
      <c r="O201" s="5">
        <v>33000000000</v>
      </c>
      <c r="P201" s="5">
        <v>62000000000</v>
      </c>
    </row>
    <row r="202" spans="2:16" ht="15.5" x14ac:dyDescent="0.35">
      <c r="C202" t="s">
        <v>385</v>
      </c>
      <c r="H202" s="6">
        <v>0.05</v>
      </c>
      <c r="I202" s="6">
        <v>0.05</v>
      </c>
      <c r="J202" s="6">
        <v>0.05</v>
      </c>
      <c r="K202" s="6">
        <v>0.16</v>
      </c>
      <c r="L202" s="6">
        <v>0.13</v>
      </c>
      <c r="M202" s="6">
        <v>7.0000000000000007E-2</v>
      </c>
    </row>
    <row r="203" spans="2:16" ht="15.5" x14ac:dyDescent="0.35">
      <c r="C203" t="s">
        <v>386</v>
      </c>
      <c r="H203" s="6">
        <v>-1.11E-2</v>
      </c>
      <c r="I203" s="6">
        <v>0.20010000000000003</v>
      </c>
      <c r="J203" s="6">
        <v>0.19980000000000001</v>
      </c>
      <c r="K203" s="6">
        <v>0.1</v>
      </c>
      <c r="L203" s="6">
        <v>0.2</v>
      </c>
      <c r="M203" s="6">
        <v>0.74549999999999994</v>
      </c>
    </row>
    <row r="204" spans="2:16" ht="15.5" x14ac:dyDescent="0.35">
      <c r="C204" t="s">
        <v>387</v>
      </c>
      <c r="H204" s="6">
        <v>8.0000000000000004E-4</v>
      </c>
      <c r="I204" s="6">
        <v>7.000000000000001E-4</v>
      </c>
      <c r="J204" s="6">
        <v>8.9999999999999998E-4</v>
      </c>
      <c r="K204" s="6">
        <v>3.0999999999999999E-3</v>
      </c>
      <c r="L204" s="6">
        <v>2.5000000000000001E-3</v>
      </c>
      <c r="M204" s="6">
        <v>1.4000000000000002E-3</v>
      </c>
    </row>
    <row r="205" spans="2:16" ht="15.5" x14ac:dyDescent="0.35">
      <c r="C205" t="s">
        <v>201</v>
      </c>
      <c r="I205" s="6">
        <v>-13.15</v>
      </c>
    </row>
    <row r="206" spans="2:16" ht="15.5" x14ac:dyDescent="0.35">
      <c r="C206" t="s">
        <v>281</v>
      </c>
      <c r="I206" s="6">
        <v>-29.49</v>
      </c>
    </row>
    <row r="207" spans="2:16" ht="15.5" x14ac:dyDescent="0.35">
      <c r="C207" t="s">
        <v>202</v>
      </c>
      <c r="I207" s="6">
        <v>6.95</v>
      </c>
    </row>
    <row r="208" spans="2:16" ht="15.5" x14ac:dyDescent="0.35">
      <c r="C208" t="s">
        <v>282</v>
      </c>
      <c r="I208" s="6">
        <v>-3.39E-2</v>
      </c>
    </row>
    <row r="209" spans="3:9" ht="15.5" x14ac:dyDescent="0.35">
      <c r="C209" t="s">
        <v>283</v>
      </c>
      <c r="I209" s="6">
        <v>2.13</v>
      </c>
    </row>
    <row r="210" spans="3:9" ht="15.5" x14ac:dyDescent="0.35">
      <c r="C210" t="s">
        <v>203</v>
      </c>
      <c r="I210" s="6">
        <v>1.76</v>
      </c>
    </row>
    <row r="211" spans="3:9" ht="15.5" x14ac:dyDescent="0.35">
      <c r="C211" t="s">
        <v>284</v>
      </c>
      <c r="I211" s="6">
        <v>836.85</v>
      </c>
    </row>
    <row r="212" spans="3:9" ht="15.5" x14ac:dyDescent="0.35">
      <c r="C212" t="s">
        <v>285</v>
      </c>
      <c r="I212" s="6">
        <v>41.65</v>
      </c>
    </row>
    <row r="213" spans="3:9" ht="15.5" x14ac:dyDescent="0.35">
      <c r="C213" t="s">
        <v>286</v>
      </c>
      <c r="I213" s="6">
        <v>-26.81</v>
      </c>
    </row>
    <row r="214" spans="3:9" ht="15.5" x14ac:dyDescent="0.35">
      <c r="C214" t="s">
        <v>287</v>
      </c>
      <c r="I214" s="6">
        <v>-57.65</v>
      </c>
    </row>
    <row r="215" spans="3:9" ht="15.5" x14ac:dyDescent="0.35">
      <c r="C215" t="s">
        <v>288</v>
      </c>
      <c r="I215" s="6">
        <v>-3.54</v>
      </c>
    </row>
    <row r="216" spans="3:9" ht="15.5" x14ac:dyDescent="0.35">
      <c r="C216" t="s">
        <v>290</v>
      </c>
      <c r="I216" s="5">
        <v>-2</v>
      </c>
    </row>
    <row r="217" spans="3:9" ht="15.5" x14ac:dyDescent="0.35">
      <c r="C217" t="s">
        <v>204</v>
      </c>
      <c r="I217" s="6">
        <v>-4.49</v>
      </c>
    </row>
    <row r="218" spans="3:9" ht="15.5" x14ac:dyDescent="0.35">
      <c r="C218" t="s">
        <v>291</v>
      </c>
      <c r="I218" s="6">
        <v>27.68</v>
      </c>
    </row>
    <row r="219" spans="3:9" ht="15.5" x14ac:dyDescent="0.35">
      <c r="C219" t="s">
        <v>205</v>
      </c>
      <c r="D219" s="6">
        <v>2.34</v>
      </c>
    </row>
    <row r="220" spans="3:9" ht="15.5" x14ac:dyDescent="0.35">
      <c r="C220" t="s">
        <v>206</v>
      </c>
      <c r="I220" s="6">
        <v>33.54</v>
      </c>
    </row>
    <row r="221" spans="3:9" ht="15.5" x14ac:dyDescent="0.35">
      <c r="C221" t="s">
        <v>292</v>
      </c>
      <c r="I221" s="6">
        <v>1.42</v>
      </c>
    </row>
    <row r="222" spans="3:9" ht="15.5" x14ac:dyDescent="0.35">
      <c r="C222" t="s">
        <v>207</v>
      </c>
      <c r="D222" s="6">
        <v>2.91</v>
      </c>
    </row>
    <row r="223" spans="3:9" ht="15.5" x14ac:dyDescent="0.35">
      <c r="C223" t="s">
        <v>208</v>
      </c>
      <c r="D223" s="6">
        <v>1.37</v>
      </c>
    </row>
    <row r="224" spans="3:9" ht="15.5" x14ac:dyDescent="0.35">
      <c r="C224" t="s">
        <v>293</v>
      </c>
      <c r="D224" s="6">
        <v>0.1</v>
      </c>
    </row>
    <row r="225" spans="3:9" ht="15.5" x14ac:dyDescent="0.35">
      <c r="C225" t="s">
        <v>209</v>
      </c>
      <c r="D225" s="6">
        <v>0.51</v>
      </c>
    </row>
    <row r="226" spans="3:9" ht="15.5" x14ac:dyDescent="0.35">
      <c r="C226" t="s">
        <v>295</v>
      </c>
      <c r="D226" s="6">
        <v>7.0000000000000007E-2</v>
      </c>
    </row>
    <row r="227" spans="3:9" ht="15.5" x14ac:dyDescent="0.35">
      <c r="C227" t="s">
        <v>210</v>
      </c>
      <c r="D227" s="6">
        <v>1.51</v>
      </c>
    </row>
    <row r="228" spans="3:9" ht="15.5" x14ac:dyDescent="0.35">
      <c r="C228" t="s">
        <v>13</v>
      </c>
      <c r="D228" s="5">
        <v>-1000000000</v>
      </c>
    </row>
    <row r="229" spans="3:9" ht="15.5" x14ac:dyDescent="0.35">
      <c r="C229" t="s">
        <v>211</v>
      </c>
      <c r="I229" s="6">
        <v>5.3</v>
      </c>
    </row>
    <row r="230" spans="3:9" ht="15.5" x14ac:dyDescent="0.35">
      <c r="C230" t="s">
        <v>212</v>
      </c>
      <c r="I230" s="6">
        <v>-3.9399999999999998E-2</v>
      </c>
    </row>
    <row r="231" spans="3:9" ht="15.5" x14ac:dyDescent="0.35">
      <c r="C231" t="s">
        <v>213</v>
      </c>
      <c r="I231" s="6">
        <v>-5.96E-2</v>
      </c>
    </row>
    <row r="232" spans="3:9" ht="15.5" x14ac:dyDescent="0.35">
      <c r="C232" t="s">
        <v>214</v>
      </c>
      <c r="I232" s="6">
        <v>-6.0700000000000004E-2</v>
      </c>
    </row>
    <row r="233" spans="3:9" ht="15.5" x14ac:dyDescent="0.35">
      <c r="C233" t="s">
        <v>297</v>
      </c>
      <c r="I233" s="6">
        <v>-7.0099999999999996E-2</v>
      </c>
    </row>
    <row r="234" spans="3:9" ht="15.5" x14ac:dyDescent="0.35">
      <c r="C234" t="s">
        <v>215</v>
      </c>
      <c r="D234" s="6">
        <v>527.5</v>
      </c>
    </row>
    <row r="235" spans="3:9" ht="15.5" x14ac:dyDescent="0.35">
      <c r="C235" t="s">
        <v>216</v>
      </c>
      <c r="D235" s="6">
        <v>547.97</v>
      </c>
    </row>
    <row r="236" spans="3:9" ht="15.5" x14ac:dyDescent="0.35">
      <c r="C236" t="s">
        <v>217</v>
      </c>
      <c r="D236" s="6">
        <v>275.43</v>
      </c>
    </row>
    <row r="237" spans="3:9" ht="15.5" x14ac:dyDescent="0.35">
      <c r="C237" t="s">
        <v>218</v>
      </c>
      <c r="D237" s="6">
        <v>800.04</v>
      </c>
    </row>
    <row r="238" spans="3:9" ht="15.5" x14ac:dyDescent="0.35">
      <c r="C238" t="s">
        <v>219</v>
      </c>
      <c r="D238" s="6">
        <v>0.17</v>
      </c>
    </row>
    <row r="239" spans="3:9" ht="15.5" x14ac:dyDescent="0.35">
      <c r="C239" t="s">
        <v>298</v>
      </c>
      <c r="I239" s="6">
        <v>0.52</v>
      </c>
    </row>
    <row r="240" spans="3:9" ht="15.5" x14ac:dyDescent="0.35">
      <c r="C240" t="s">
        <v>299</v>
      </c>
      <c r="I240" s="6">
        <v>1.04</v>
      </c>
    </row>
    <row r="241" spans="3:9" ht="15.5" x14ac:dyDescent="0.35">
      <c r="C241" t="s">
        <v>43</v>
      </c>
      <c r="I241" s="5">
        <v>159000000000</v>
      </c>
    </row>
    <row r="242" spans="3:9" ht="15.5" x14ac:dyDescent="0.35">
      <c r="C242" t="s">
        <v>220</v>
      </c>
      <c r="I242" s="5">
        <v>162000000000</v>
      </c>
    </row>
    <row r="243" spans="3:9" ht="15.5" x14ac:dyDescent="0.35">
      <c r="C243" t="s">
        <v>221</v>
      </c>
      <c r="I243" s="5">
        <v>2700000000</v>
      </c>
    </row>
    <row r="244" spans="3:9" ht="15.5" x14ac:dyDescent="0.35">
      <c r="C244" t="s">
        <v>222</v>
      </c>
      <c r="I244" s="6">
        <v>0.42310000000000003</v>
      </c>
    </row>
    <row r="245" spans="3:9" ht="15.5" x14ac:dyDescent="0.35">
      <c r="C245" t="s">
        <v>223</v>
      </c>
      <c r="D245" s="6">
        <v>-0.29770000000000002</v>
      </c>
    </row>
    <row r="246" spans="3:9" ht="15.5" x14ac:dyDescent="0.35">
      <c r="C246" t="s">
        <v>224</v>
      </c>
      <c r="D246" s="6">
        <v>-0.82930000000000004</v>
      </c>
    </row>
    <row r="247" spans="3:9" ht="15.5" x14ac:dyDescent="0.35">
      <c r="C247" t="s">
        <v>225</v>
      </c>
      <c r="D247" s="6">
        <v>-0.55270000000000008</v>
      </c>
    </row>
    <row r="248" spans="3:9" ht="15.5" x14ac:dyDescent="0.35">
      <c r="C248" t="s">
        <v>226</v>
      </c>
      <c r="D248" s="6">
        <v>-0.49570000000000003</v>
      </c>
    </row>
    <row r="249" spans="3:9" ht="15.5" x14ac:dyDescent="0.35">
      <c r="C249" t="s">
        <v>227</v>
      </c>
      <c r="D249" s="6">
        <v>-1.83</v>
      </c>
    </row>
    <row r="250" spans="3:9" ht="15.5" x14ac:dyDescent="0.35">
      <c r="C250" t="s">
        <v>228</v>
      </c>
      <c r="D250" s="6">
        <v>-46.198399999999999</v>
      </c>
    </row>
    <row r="251" spans="3:9" ht="15.5" x14ac:dyDescent="0.35">
      <c r="C251" t="s">
        <v>388</v>
      </c>
      <c r="I251" s="6">
        <v>0.05</v>
      </c>
    </row>
    <row r="252" spans="3:9" ht="15.5" x14ac:dyDescent="0.35">
      <c r="C252" t="s">
        <v>389</v>
      </c>
      <c r="I252" s="6">
        <v>0.05</v>
      </c>
    </row>
    <row r="253" spans="3:9" ht="15.5" x14ac:dyDescent="0.35">
      <c r="C253" t="s">
        <v>390</v>
      </c>
      <c r="I253" s="6">
        <v>-1.11E-2</v>
      </c>
    </row>
    <row r="254" spans="3:9" ht="15.5" x14ac:dyDescent="0.35">
      <c r="C254" t="s">
        <v>391</v>
      </c>
      <c r="I254" s="6">
        <v>8.0000000000000004E-4</v>
      </c>
    </row>
    <row r="255" spans="3:9" ht="15.5" x14ac:dyDescent="0.35">
      <c r="C255" t="s">
        <v>392</v>
      </c>
      <c r="I255" t="s">
        <v>1058</v>
      </c>
    </row>
    <row r="256" spans="3:9" ht="15.5" x14ac:dyDescent="0.35">
      <c r="C256" t="s">
        <v>229</v>
      </c>
      <c r="I256" s="5">
        <v>5</v>
      </c>
    </row>
    <row r="257" spans="3:9" ht="15.5" x14ac:dyDescent="0.35">
      <c r="C257" t="s">
        <v>230</v>
      </c>
      <c r="I257" s="6">
        <v>0.08</v>
      </c>
    </row>
    <row r="258" spans="3:9" ht="15.5" x14ac:dyDescent="0.35">
      <c r="C258" t="s">
        <v>231</v>
      </c>
      <c r="I258" s="6">
        <v>0.17</v>
      </c>
    </row>
    <row r="259" spans="3:9" ht="15.5" x14ac:dyDescent="0.35">
      <c r="C259" t="s">
        <v>232</v>
      </c>
      <c r="I259" s="6">
        <v>0.04</v>
      </c>
    </row>
    <row r="260" spans="3:9" ht="15.5" x14ac:dyDescent="0.35">
      <c r="C260" t="s">
        <v>233</v>
      </c>
      <c r="I260" s="6">
        <v>0.51</v>
      </c>
    </row>
    <row r="261" spans="3:9" ht="15.5" x14ac:dyDescent="0.35">
      <c r="C261" t="s">
        <v>234</v>
      </c>
      <c r="I261" s="6">
        <v>0.38</v>
      </c>
    </row>
    <row r="262" spans="3:9" ht="15.5" x14ac:dyDescent="0.35">
      <c r="C262" t="s">
        <v>235</v>
      </c>
      <c r="I262" s="6">
        <v>0.36</v>
      </c>
    </row>
    <row r="263" spans="3:9" ht="15.5" x14ac:dyDescent="0.35">
      <c r="C263" t="s">
        <v>236</v>
      </c>
      <c r="I263" s="6">
        <v>0.12</v>
      </c>
    </row>
    <row r="264" spans="3:9" ht="15.5" x14ac:dyDescent="0.35">
      <c r="C264" t="s">
        <v>300</v>
      </c>
      <c r="I264" s="5">
        <v>75000000000</v>
      </c>
    </row>
    <row r="265" spans="3:9" ht="15.5" x14ac:dyDescent="0.35">
      <c r="C265" t="s">
        <v>301</v>
      </c>
      <c r="I265" s="5">
        <v>11000000000</v>
      </c>
    </row>
    <row r="266" spans="3:9" ht="15.5" x14ac:dyDescent="0.35">
      <c r="C266" t="s">
        <v>302</v>
      </c>
      <c r="I266" s="5">
        <v>-3000000000</v>
      </c>
    </row>
    <row r="267" spans="3:9" ht="15.5" x14ac:dyDescent="0.35">
      <c r="C267" t="s">
        <v>303</v>
      </c>
      <c r="I267" s="5">
        <v>-5000000000</v>
      </c>
    </row>
    <row r="268" spans="3:9" ht="15.5" x14ac:dyDescent="0.35">
      <c r="C268" t="s">
        <v>237</v>
      </c>
      <c r="D268" s="5">
        <v>6000000000</v>
      </c>
    </row>
    <row r="269" spans="3:9" ht="15.5" x14ac:dyDescent="0.35">
      <c r="C269" t="s">
        <v>238</v>
      </c>
      <c r="D269" s="5">
        <v>137000000000</v>
      </c>
    </row>
    <row r="270" spans="3:9" ht="15.5" x14ac:dyDescent="0.35">
      <c r="C270" t="s">
        <v>239</v>
      </c>
      <c r="D270" s="5">
        <v>46000000000</v>
      </c>
    </row>
    <row r="271" spans="3:9" ht="15.5" x14ac:dyDescent="0.35">
      <c r="C271" t="s">
        <v>183</v>
      </c>
      <c r="D271" s="5">
        <v>74000000000</v>
      </c>
    </row>
    <row r="272" spans="3:9" ht="15.5" x14ac:dyDescent="0.35">
      <c r="C272" t="s">
        <v>182</v>
      </c>
      <c r="I272" s="5">
        <v>91000000000</v>
      </c>
    </row>
    <row r="273" spans="3:9" ht="15.5" x14ac:dyDescent="0.35">
      <c r="C273" t="s">
        <v>180</v>
      </c>
      <c r="D273" s="5">
        <v>9000000000</v>
      </c>
    </row>
    <row r="274" spans="3:9" ht="15.5" x14ac:dyDescent="0.35">
      <c r="C274" t="s">
        <v>24</v>
      </c>
      <c r="D274" s="5">
        <v>9000000000</v>
      </c>
    </row>
    <row r="275" spans="3:9" ht="15.5" x14ac:dyDescent="0.35">
      <c r="C275" t="s">
        <v>21</v>
      </c>
      <c r="D275" s="5">
        <v>3000000000</v>
      </c>
    </row>
    <row r="276" spans="3:9" ht="15.5" x14ac:dyDescent="0.35">
      <c r="C276" t="s">
        <v>240</v>
      </c>
      <c r="I276" s="5">
        <v>91000000000</v>
      </c>
    </row>
    <row r="277" spans="3:9" ht="15.5" x14ac:dyDescent="0.35">
      <c r="C277" t="s">
        <v>304</v>
      </c>
      <c r="I277" s="5">
        <v>0</v>
      </c>
    </row>
    <row r="278" spans="3:9" ht="15.5" x14ac:dyDescent="0.35">
      <c r="C278" t="s">
        <v>305</v>
      </c>
      <c r="I278" s="5">
        <v>3000000000</v>
      </c>
    </row>
    <row r="279" spans="3:9" ht="15.5" x14ac:dyDescent="0.35">
      <c r="C279" t="s">
        <v>306</v>
      </c>
      <c r="I279" s="5">
        <v>0</v>
      </c>
    </row>
    <row r="280" spans="3:9" ht="15.5" x14ac:dyDescent="0.35">
      <c r="C280" t="s">
        <v>307</v>
      </c>
      <c r="I280" s="5">
        <v>4000000000</v>
      </c>
    </row>
    <row r="281" spans="3:9" ht="15.5" x14ac:dyDescent="0.35">
      <c r="C281" t="s">
        <v>308</v>
      </c>
      <c r="I281" s="5">
        <v>4000000000</v>
      </c>
    </row>
  </sheetData>
  <pageMargins left="0.7" right="0.7" top="0.75" bottom="0.75" header="0.3" footer="0.3"/>
  <ignoredErrors>
    <ignoredError sqref="A1:P282" numberStoredAsText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P23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1059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1060</v>
      </c>
      <c r="D2" s="2" vm="119">
        <f ca="1">IFERROR(_xlfn.STOCKHISTORY("XIDX:" &amp; $C$1, D3, , 0, 0, 1), "Libur")</f>
        <v>92</v>
      </c>
      <c r="E2" s="2" vm="214">
        <f ca="1">IFERROR(_xlfn.STOCKHISTORY("XIDX:" &amp; $C$1, E3, , 0, 0, 1), "Libur")</f>
        <v>60</v>
      </c>
      <c r="H2" s="2" vm="214">
        <f ca="1">IFERROR(INDEX(D2:G2,COUNT(D2:G2)),"")</f>
        <v>60</v>
      </c>
      <c r="I2" s="2" vm="66">
        <f t="shared" ref="I2:P2" ca="1" si="0">IFERROR(_xlfn.STOCKHISTORY("XIDX:" &amp; $C$1, I1, , 0, 0, 1), "Libur")</f>
        <v>167</v>
      </c>
      <c r="J2" s="2" vm="215">
        <f t="shared" ca="1" si="0"/>
        <v>66</v>
      </c>
      <c r="K2" s="2" vm="117">
        <f t="shared" ca="1" si="0"/>
        <v>53</v>
      </c>
      <c r="L2" s="2" vm="216">
        <f t="shared" ca="1" si="0"/>
        <v>620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</row>
    <row r="3" spans="1:1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6" ht="15.5" x14ac:dyDescent="0.35">
      <c r="B4" t="s">
        <v>5</v>
      </c>
      <c r="C4" t="s">
        <v>6</v>
      </c>
      <c r="D4" s="2">
        <f>IFERROR(INDEX(D51:D500,MATCH($C$4,$C$51:$C$500,0)),"")</f>
        <v>54250000000</v>
      </c>
      <c r="E4" s="2">
        <f>IFERROR(INDEX(E51:E500,MATCH($C$4,$C$51:$C$500,0)),"")</f>
        <v>33684414304</v>
      </c>
      <c r="H4" s="2">
        <f>IFERROR(SUM(D4:G4)*(4/MAX(1,COUNT(D4:G4))),"")</f>
        <v>175868828608</v>
      </c>
      <c r="I4" s="2">
        <f t="shared" ref="I4:P4" si="1">IFERROR(INDEX(I51:I500,MATCH($C$4,$C$51:$C$500,0)),"")</f>
        <v>69503432704</v>
      </c>
      <c r="J4" s="2">
        <f t="shared" si="1"/>
        <v>85299498625</v>
      </c>
      <c r="K4" s="2">
        <f t="shared" si="1"/>
        <v>130026556493</v>
      </c>
      <c r="L4" s="2">
        <f t="shared" si="1"/>
        <v>143045583951</v>
      </c>
      <c r="M4" s="2">
        <f t="shared" si="1"/>
        <v>126611879577</v>
      </c>
      <c r="N4" s="2">
        <f t="shared" si="1"/>
        <v>60058689097</v>
      </c>
      <c r="O4" s="2">
        <f t="shared" si="1"/>
        <v>50062780767</v>
      </c>
      <c r="P4" s="2">
        <f t="shared" si="1"/>
        <v>0</v>
      </c>
    </row>
    <row r="5" spans="1:16" ht="15.5" x14ac:dyDescent="0.35">
      <c r="B5" t="s">
        <v>7</v>
      </c>
      <c r="C5" t="s">
        <v>8</v>
      </c>
      <c r="D5" s="2">
        <f>IFERROR(INDEX(D51:D500,MATCH($C$5,$C$51:$C$500,0)),"")</f>
        <v>-5517608233</v>
      </c>
      <c r="E5" s="2">
        <f>IFERROR(INDEX(E51:E500,MATCH($C$5,$C$51:$C$500,0)),"")</f>
        <v>-451051897</v>
      </c>
      <c r="H5" s="2">
        <f>IFERROR(SUM(D5:G5)*(4/MAX(1,COUNT(D5:G5))),"")</f>
        <v>-11937320260</v>
      </c>
      <c r="I5" s="2">
        <f t="shared" ref="I5:P5" si="2">IFERROR(INDEX(I51:I500,MATCH($C$5,$C$51:$C$500,0)),"")</f>
        <v>567684765</v>
      </c>
      <c r="J5" s="2">
        <f t="shared" si="2"/>
        <v>2470326504</v>
      </c>
      <c r="K5" s="2">
        <f t="shared" si="2"/>
        <v>9994483424</v>
      </c>
      <c r="L5" s="2">
        <f t="shared" si="2"/>
        <v>9254096600</v>
      </c>
      <c r="M5" s="2">
        <f t="shared" si="2"/>
        <v>9978266192</v>
      </c>
      <c r="N5" s="2">
        <f t="shared" si="2"/>
        <v>2179977022</v>
      </c>
      <c r="O5" s="2">
        <f t="shared" si="2"/>
        <v>4072261310</v>
      </c>
      <c r="P5" s="2">
        <f t="shared" si="2"/>
        <v>0</v>
      </c>
    </row>
    <row r="6" spans="1:16" ht="15.5" x14ac:dyDescent="0.35">
      <c r="B6" t="s">
        <v>9</v>
      </c>
      <c r="C6" t="s">
        <v>10</v>
      </c>
      <c r="D6" s="2">
        <f>IFERROR(INDEX(D51:D500,MATCH($C$6,$C$51:$C$500,0)),"")</f>
        <v>201152103020</v>
      </c>
      <c r="E6" s="2">
        <f>IFERROR(INDEX(E51:E500,MATCH($C$6,$C$51:$C$500,0)),"")</f>
        <v>206669711253</v>
      </c>
      <c r="H6" s="2">
        <f>IFERROR(INDEX(D6:G6,COUNT(D6:G6)),"")</f>
        <v>206669711253</v>
      </c>
      <c r="I6" s="2">
        <f t="shared" ref="I6:P6" si="3">IFERROR(INDEX(I51:I500,MATCH($C$6,$C$51:$C$500,0)),"")</f>
        <v>206669711253</v>
      </c>
      <c r="J6" s="2">
        <f t="shared" si="3"/>
        <v>206102026488</v>
      </c>
      <c r="K6" s="2">
        <f t="shared" si="3"/>
        <v>204258199984</v>
      </c>
      <c r="L6" s="2">
        <f t="shared" si="3"/>
        <v>195516716560</v>
      </c>
      <c r="M6" s="2">
        <f t="shared" si="3"/>
        <v>122747819960</v>
      </c>
      <c r="N6" s="2">
        <f t="shared" si="3"/>
        <v>72769553768</v>
      </c>
      <c r="O6" s="2">
        <f t="shared" si="3"/>
        <v>10592076746</v>
      </c>
      <c r="P6" s="2">
        <f t="shared" si="3"/>
        <v>0</v>
      </c>
    </row>
    <row r="7" spans="1:16" ht="15.5" x14ac:dyDescent="0.35">
      <c r="B7" t="s">
        <v>11</v>
      </c>
      <c r="C7" t="s">
        <v>12</v>
      </c>
      <c r="D7" s="3">
        <f>IFERROR(INDEX(D51:D500,MATCH($C$7,$C$51:$C$500,0))/1000000000,"")</f>
        <v>1.25</v>
      </c>
      <c r="E7" s="3">
        <f>IFERROR(INDEX(E51:E500,MATCH($C$7,$C$51:$C$500,0))/1000000000,"")</f>
        <v>1.25</v>
      </c>
      <c r="H7" s="3">
        <f>IFERROR(INDEX(D7:G7,COUNT(D7:G7)),"")</f>
        <v>1.25</v>
      </c>
      <c r="I7" s="3">
        <f t="shared" ref="I7:P7" si="4">IFERROR(INDEX(I51:I500,MATCH($C$7,$C$51:$C$500,0))/1000000000,"")</f>
        <v>1.25</v>
      </c>
      <c r="J7" s="3">
        <f t="shared" si="4"/>
        <v>1.25</v>
      </c>
      <c r="K7" s="3">
        <f t="shared" si="4"/>
        <v>1.25</v>
      </c>
      <c r="L7" s="3">
        <f t="shared" si="4"/>
        <v>1.25</v>
      </c>
      <c r="M7" s="3">
        <f t="shared" si="4"/>
        <v>1</v>
      </c>
      <c r="N7" s="3">
        <f t="shared" si="4"/>
        <v>0</v>
      </c>
      <c r="O7" s="3">
        <f t="shared" si="4"/>
        <v>0</v>
      </c>
      <c r="P7" s="3">
        <f t="shared" si="4"/>
        <v>0</v>
      </c>
    </row>
    <row r="8" spans="1:1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16000000000</v>
      </c>
      <c r="E8" s="2">
        <f>IFERROR(INDEX(E51:E500,MATCH("Free cash flow (Quarter)",$C$51:$C$500,0)),"")</f>
        <v>-19000000000</v>
      </c>
      <c r="H8" s="2">
        <f>IFERROR(INDEX(D8:G8,COUNT(D8:G8)),"")</f>
        <v>-19000000000</v>
      </c>
      <c r="I8" s="2">
        <f t="shared" ref="I8:P8" si="5">IFERROR(INDEX(I51:I500,MATCH($C$8,$C$51:$C$500,0)),"")</f>
        <v>-27000000000</v>
      </c>
      <c r="J8" s="2">
        <f t="shared" si="5"/>
        <v>-27000000000</v>
      </c>
      <c r="K8" s="2">
        <f t="shared" si="5"/>
        <v>-45000000000</v>
      </c>
      <c r="L8" s="2">
        <f t="shared" si="5"/>
        <v>-41000000000</v>
      </c>
      <c r="M8" s="2">
        <f t="shared" si="5"/>
        <v>50000000000</v>
      </c>
      <c r="N8" s="2">
        <f t="shared" si="5"/>
        <v>-67000000000</v>
      </c>
      <c r="O8" s="2">
        <f t="shared" si="5"/>
        <v>2000000000</v>
      </c>
      <c r="P8" s="2">
        <f t="shared" si="5"/>
        <v>0</v>
      </c>
    </row>
    <row r="9" spans="1:16" ht="15.5" x14ac:dyDescent="0.35">
      <c r="A9" t="s">
        <v>16</v>
      </c>
      <c r="C9" t="s">
        <v>17</v>
      </c>
      <c r="D9" s="3">
        <f>IFERROR(INDEX(D51:D500,MATCH("Free cash flow per share (Quarter)",$C$51:$C$500,0)),"")</f>
        <v>12.71</v>
      </c>
      <c r="E9" s="3">
        <f>IFERROR(INDEX(E51:E500,MATCH("Free cash flow per share (Quarter)",$C$51:$C$500,0)),"")</f>
        <v>-15.41</v>
      </c>
      <c r="H9" s="3">
        <f>IFERROR(INDEX(D9:G9,COUNT(D9:G9)),"")</f>
        <v>-15.41</v>
      </c>
      <c r="I9" s="3">
        <f t="shared" ref="I9:P9" si="6">IFERROR(INDEX(I51:I500,MATCH($C$9,$C$51:$C$500,0)),"")</f>
        <v>-21.45</v>
      </c>
      <c r="J9" s="3">
        <f t="shared" si="6"/>
        <v>-21.56</v>
      </c>
      <c r="K9" s="3">
        <f t="shared" si="6"/>
        <v>-35.71</v>
      </c>
      <c r="L9" s="3">
        <f t="shared" si="6"/>
        <v>-32.729999999999997</v>
      </c>
      <c r="M9" s="3">
        <f t="shared" si="6"/>
        <v>49.51</v>
      </c>
      <c r="N9" s="3">
        <f t="shared" si="6"/>
        <v>-1115209.42</v>
      </c>
      <c r="O9" s="3">
        <f t="shared" si="6"/>
        <v>23400023.399999999</v>
      </c>
      <c r="P9" s="3">
        <f t="shared" si="6"/>
        <v>0</v>
      </c>
    </row>
    <row r="10" spans="1:16" ht="15.5" x14ac:dyDescent="0.35">
      <c r="C10" t="s">
        <v>18</v>
      </c>
      <c r="D10" s="3">
        <f ca="1">IFERROR(IF(D9=0,"",D2/D9),"")</f>
        <v>7.2383949645948071</v>
      </c>
      <c r="E10" s="3">
        <f ca="1">IFERROR(IF(E9=0,"",E2/E9),"")</f>
        <v>-3.8935756002595716</v>
      </c>
      <c r="I10" s="3">
        <f t="shared" ref="I10:P10" ca="1" si="7">IFERROR(IF(I9=0,"",I2/I9),"")</f>
        <v>-7.7855477855477861</v>
      </c>
      <c r="J10" s="3">
        <f t="shared" ca="1" si="7"/>
        <v>-3.0612244897959187</v>
      </c>
      <c r="K10" s="3">
        <f t="shared" ca="1" si="7"/>
        <v>-1.4841781013721647</v>
      </c>
      <c r="L10" s="3">
        <f t="shared" ca="1" si="7"/>
        <v>-18.942865872288422</v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  <c r="P10" s="3" t="str">
        <f t="shared" si="7"/>
        <v/>
      </c>
    </row>
    <row r="11" spans="1:16" ht="15.5" x14ac:dyDescent="0.35">
      <c r="B11" t="s">
        <v>19</v>
      </c>
      <c r="C11" t="s">
        <v>20</v>
      </c>
      <c r="D11" s="2">
        <f>IFERROR(INDEX(D51:D500,MATCH($C$11,$C$51:$C$500,0)),"")</f>
        <v>27020688532</v>
      </c>
      <c r="E11" s="2">
        <f>IFERROR(INDEX(E51:E500,MATCH($C$11,$C$51:$C$500,0)),"")</f>
        <v>11094166937</v>
      </c>
      <c r="H11" s="2">
        <f>IFERROR(INDEX(D11:G11,COUNT(D11:G11)),"")</f>
        <v>11094166937</v>
      </c>
      <c r="I11" s="2">
        <f t="shared" ref="I11:P11" si="8">IFERROR(INDEX(I51:I500,MATCH($C$11,$C$51:$C$500,0)),"")</f>
        <v>11094166937</v>
      </c>
      <c r="J11" s="2">
        <f t="shared" si="8"/>
        <v>38178647346</v>
      </c>
      <c r="K11" s="2">
        <f t="shared" si="8"/>
        <v>66195116804</v>
      </c>
      <c r="L11" s="2">
        <f t="shared" si="8"/>
        <v>112475650908</v>
      </c>
      <c r="M11" s="2">
        <f t="shared" si="8"/>
        <v>90420429620</v>
      </c>
      <c r="N11" s="2">
        <f t="shared" si="8"/>
        <v>1114904709</v>
      </c>
      <c r="O11" s="2">
        <f t="shared" si="8"/>
        <v>8029969722</v>
      </c>
      <c r="P11" s="2">
        <f t="shared" si="8"/>
        <v>0</v>
      </c>
    </row>
    <row r="12" spans="1:1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-27000000000</v>
      </c>
      <c r="E12" s="2">
        <f>IFERROR(INDEX(E51:E500,MATCH("Net Debt (Quarter)",$C$51:$C$500,0)),"")</f>
        <v>-11000000000</v>
      </c>
      <c r="H12" s="2">
        <f>IFERROR(INDEX(D12:G12,COUNT(D12:G12)),"")</f>
        <v>-11000000000</v>
      </c>
      <c r="I12" s="2">
        <f t="shared" ref="I12:P12" si="9">IFERROR(INDEX(I51:I500,MATCH($C$12,$C$51:$C$500,0)),"")</f>
        <v>-11000000000</v>
      </c>
      <c r="J12" s="2">
        <f t="shared" si="9"/>
        <v>-38000000000</v>
      </c>
      <c r="K12" s="2">
        <f t="shared" si="9"/>
        <v>-66000000000</v>
      </c>
      <c r="L12" s="2">
        <f t="shared" si="9"/>
        <v>-112000000000</v>
      </c>
      <c r="M12" s="2">
        <f t="shared" si="9"/>
        <v>-90000000000</v>
      </c>
      <c r="N12" s="2">
        <f t="shared" si="9"/>
        <v>-1000000000</v>
      </c>
      <c r="O12" s="2">
        <f t="shared" si="9"/>
        <v>-8000000000</v>
      </c>
      <c r="P12" s="2">
        <f t="shared" si="9"/>
        <v>0</v>
      </c>
    </row>
    <row r="13" spans="1:1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P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</row>
    <row r="14" spans="1:16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 t="shared" ref="I14:P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</row>
    <row r="15" spans="1:16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 t="shared" ref="I15:P15" si="12">IFERROR(INDEX(I51:I500,MATCH($C$15,$C$51:$C$500,0)),"")</f>
        <v>0</v>
      </c>
      <c r="J15" s="2">
        <f t="shared" si="12"/>
        <v>0</v>
      </c>
      <c r="K15" s="2">
        <f t="shared" si="12"/>
        <v>0</v>
      </c>
      <c r="L15" s="2">
        <f t="shared" si="12"/>
        <v>-129335458</v>
      </c>
      <c r="M15" s="2">
        <f t="shared" si="12"/>
        <v>-2702578865</v>
      </c>
      <c r="N15" s="2">
        <f t="shared" si="12"/>
        <v>-676991551</v>
      </c>
      <c r="O15" s="2">
        <f t="shared" si="12"/>
        <v>-1352351500</v>
      </c>
      <c r="P15" s="2">
        <f t="shared" si="12"/>
        <v>0</v>
      </c>
    </row>
    <row r="16" spans="1:16" ht="15.5" x14ac:dyDescent="0.35">
      <c r="C16" t="s">
        <v>29</v>
      </c>
      <c r="D16" s="2">
        <f>IFERROR(INDEX(D51:D500,MATCH($C$16,$C$51:$C$500,0)),"")</f>
        <v>-5517608233</v>
      </c>
      <c r="E16" s="2">
        <f>IFERROR(INDEX(E51:E500,MATCH($C$16,$C$51:$C$500,0)),"")</f>
        <v>-1029775214</v>
      </c>
      <c r="H16" s="2">
        <f>IFERROR(SUM(D16:G16)*(4/MAX(1,COUNT(D16:G16))),"")</f>
        <v>-13094766894</v>
      </c>
      <c r="I16" s="2">
        <f t="shared" ref="I16:P16" si="13">IFERROR(INDEX(I51:I500,MATCH($C$16,$C$51:$C$500,0)),"")</f>
        <v>-11038552</v>
      </c>
      <c r="J16" s="2">
        <f t="shared" si="13"/>
        <v>2515432627</v>
      </c>
      <c r="K16" s="2">
        <f t="shared" si="13"/>
        <v>9701148481</v>
      </c>
      <c r="L16" s="2">
        <f t="shared" si="13"/>
        <v>9410569802</v>
      </c>
      <c r="M16" s="2">
        <f t="shared" si="13"/>
        <v>12556521120</v>
      </c>
      <c r="N16" s="2">
        <f t="shared" si="13"/>
        <v>3176915851</v>
      </c>
      <c r="O16" s="2">
        <f t="shared" si="13"/>
        <v>5424612810</v>
      </c>
      <c r="P16" s="2">
        <f t="shared" si="13"/>
        <v>0</v>
      </c>
    </row>
    <row r="17" spans="1:16" ht="15.5" x14ac:dyDescent="0.35">
      <c r="A17" t="s">
        <v>30</v>
      </c>
    </row>
    <row r="18" spans="1:1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</row>
    <row r="19" spans="1:16" ht="15.5" x14ac:dyDescent="0.35">
      <c r="A19" t="s">
        <v>40</v>
      </c>
      <c r="C19" t="s">
        <v>41</v>
      </c>
    </row>
    <row r="20" spans="1:16" ht="15.5" x14ac:dyDescent="0.35">
      <c r="A20" t="s">
        <v>42</v>
      </c>
      <c r="C20" t="s">
        <v>43</v>
      </c>
      <c r="D20" s="2">
        <f ca="1">IFERROR(D21*D2,"")</f>
        <v>115000000000</v>
      </c>
      <c r="E20" s="2">
        <f ca="1">IFERROR(E21*E2,"")</f>
        <v>75000000000</v>
      </c>
      <c r="H20" s="2">
        <f t="shared" ref="H20:P20" ca="1" si="14">IFERROR(H21*H2,"")</f>
        <v>75000000000</v>
      </c>
      <c r="I20" s="2">
        <f t="shared" ca="1" si="14"/>
        <v>208750000000</v>
      </c>
      <c r="J20" s="2">
        <f t="shared" ca="1" si="14"/>
        <v>82500000000</v>
      </c>
      <c r="K20" s="2">
        <f t="shared" ca="1" si="14"/>
        <v>66250000000</v>
      </c>
      <c r="L20" s="2">
        <f t="shared" ca="1" si="14"/>
        <v>775000000000</v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</row>
    <row r="21" spans="1:16" ht="15.5" x14ac:dyDescent="0.35">
      <c r="C21" t="s">
        <v>12</v>
      </c>
      <c r="D21" s="2">
        <f>IFERROR(INDEX(D51:D500,MATCH($C$7,$C$51:$C$500,0)),"")</f>
        <v>1250000000</v>
      </c>
      <c r="E21" s="2">
        <f>IFERROR(INDEX(E51:E500,MATCH($C$7,$C$51:$C$500,0)),"")</f>
        <v>1250000000</v>
      </c>
      <c r="H21" s="2">
        <f>IFERROR(INDEX(D21:G21,COUNT(D21:G21)),"")</f>
        <v>1250000000</v>
      </c>
      <c r="I21" s="2">
        <f t="shared" ref="I21:P21" si="15">IFERROR(INDEX(I51:I500,MATCH($C$7,$C$51:$C$500,0)),"")</f>
        <v>1250000000</v>
      </c>
      <c r="J21" s="2">
        <f t="shared" si="15"/>
        <v>1250000000</v>
      </c>
      <c r="K21" s="2">
        <f t="shared" si="15"/>
        <v>1250000000</v>
      </c>
      <c r="L21" s="2">
        <f t="shared" si="15"/>
        <v>1250000000</v>
      </c>
      <c r="M21" s="2">
        <f t="shared" si="15"/>
        <v>1000000000</v>
      </c>
      <c r="N21" s="2">
        <f t="shared" si="15"/>
        <v>0</v>
      </c>
      <c r="O21" s="2">
        <f t="shared" si="15"/>
        <v>0</v>
      </c>
      <c r="P21" s="2">
        <f t="shared" si="15"/>
        <v>0</v>
      </c>
    </row>
    <row r="23" spans="1:16" ht="15.5" x14ac:dyDescent="0.35">
      <c r="B23" t="s">
        <v>44</v>
      </c>
      <c r="C23" t="s">
        <v>45</v>
      </c>
      <c r="D23" s="3">
        <f>IFERROR(D5/D6*100,"")</f>
        <v>-2.7430030062630761</v>
      </c>
      <c r="E23" s="3">
        <f>IFERROR(E5/E6*100,"")</f>
        <v>-0.21824770270658253</v>
      </c>
      <c r="H23" s="3">
        <f t="shared" ref="H23:P23" si="16">IFERROR(H5/H6*100,"")</f>
        <v>-5.776037614620086</v>
      </c>
      <c r="I23" s="3">
        <f t="shared" si="16"/>
        <v>0.27468213003164949</v>
      </c>
      <c r="J23" s="3">
        <f t="shared" si="16"/>
        <v>1.1985939906048577</v>
      </c>
      <c r="K23" s="3">
        <f t="shared" si="16"/>
        <v>4.8930634974668781</v>
      </c>
      <c r="L23" s="3">
        <f t="shared" si="16"/>
        <v>4.7331485321666147</v>
      </c>
      <c r="M23" s="3">
        <f t="shared" si="16"/>
        <v>8.1290781337311167</v>
      </c>
      <c r="N23" s="3">
        <f t="shared" si="16"/>
        <v>2.9957267966079413</v>
      </c>
      <c r="O23" s="3">
        <f t="shared" si="16"/>
        <v>38.44629724324696</v>
      </c>
      <c r="P23" s="3" t="str">
        <f t="shared" si="16"/>
        <v/>
      </c>
    </row>
    <row r="24" spans="1:16" ht="15.5" x14ac:dyDescent="0.35">
      <c r="C24" t="s">
        <v>46</v>
      </c>
      <c r="D24" s="4" t="str">
        <f>IFERROR(_xlfn.RRI(5,I23,D23),"")</f>
        <v/>
      </c>
      <c r="E24" s="4" t="str">
        <f>IFERROR(_xlfn.RRI(5,J23,E23),"")</f>
        <v/>
      </c>
      <c r="H24" s="4" t="str">
        <f t="shared" ref="H24:P24" si="17">IFERROR(_xlfn.RRI(5,M23,H23),"")</f>
        <v/>
      </c>
      <c r="I24" s="4">
        <f t="shared" si="17"/>
        <v>-0.37989441841122584</v>
      </c>
      <c r="J24" s="4">
        <f t="shared" si="17"/>
        <v>-0.50023767275357267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47</v>
      </c>
      <c r="C25" t="s">
        <v>48</v>
      </c>
      <c r="D25" s="3">
        <f>IFERROR(INDEX(D51:D500,MATCH($A$25,$C$51:$C$500,0)),"")</f>
        <v>-4.4000000000000004</v>
      </c>
      <c r="E25" s="3">
        <f>IFERROR(INDEX(E51:E500,MATCH($A$25,$C$51:$C$500,0)),"")</f>
        <v>-0.82</v>
      </c>
      <c r="H25" s="3">
        <f>IFERROR(INDEX(D25:G25,COUNT(D25:G25)),"")</f>
        <v>-0.82</v>
      </c>
      <c r="I25" s="3">
        <f t="shared" ref="I25:P25" si="18">IFERROR(INDEX(I51:I500,MATCH($C$25,$C$51:$C$500,0)),"")</f>
        <v>-0.01</v>
      </c>
      <c r="J25" s="3">
        <f t="shared" si="18"/>
        <v>2.0099999999999998</v>
      </c>
      <c r="K25" s="3">
        <f t="shared" si="18"/>
        <v>7.74</v>
      </c>
      <c r="L25" s="3">
        <f t="shared" si="18"/>
        <v>7.41</v>
      </c>
      <c r="M25" s="3">
        <f t="shared" si="18"/>
        <v>9.85</v>
      </c>
      <c r="N25" s="3">
        <f t="shared" si="18"/>
        <v>41665.4</v>
      </c>
      <c r="O25" s="3">
        <f t="shared" si="18"/>
        <v>40722613.100000001</v>
      </c>
      <c r="P25" s="3">
        <f t="shared" si="18"/>
        <v>0</v>
      </c>
    </row>
    <row r="26" spans="1:16" ht="15.5" x14ac:dyDescent="0.35">
      <c r="C26" t="s">
        <v>49</v>
      </c>
      <c r="D26" s="4">
        <f>IFERROR(_xlfn.RRI(5,I25,D25),"")</f>
        <v>2.3782402755403074</v>
      </c>
      <c r="E26" s="4" t="str">
        <f>IFERROR(_xlfn.RRI(5,J25,E25),"")</f>
        <v/>
      </c>
      <c r="H26" s="4" t="str">
        <f t="shared" ref="H26:P26" si="19">IFERROR(_xlfn.RRI(5,M25,H25),"")</f>
        <v/>
      </c>
      <c r="I26" s="4" t="str">
        <f t="shared" si="19"/>
        <v/>
      </c>
      <c r="J26" s="4">
        <f t="shared" si="19"/>
        <v>-0.96543217267855741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>
        <f t="shared" si="19"/>
        <v>0</v>
      </c>
    </row>
    <row r="27" spans="1:16" ht="15.5" x14ac:dyDescent="0.35">
      <c r="C27" t="s">
        <v>50</v>
      </c>
      <c r="D27" s="3">
        <f>IFERROR(D4/D21,"")</f>
        <v>43.4</v>
      </c>
      <c r="E27" s="3">
        <f>IFERROR(E4/E21,"")</f>
        <v>26.947531443199999</v>
      </c>
      <c r="H27" s="3">
        <f t="shared" ref="H27:P27" si="20">IFERROR(H4/H21,"")</f>
        <v>140.6950628864</v>
      </c>
      <c r="I27" s="3">
        <f t="shared" si="20"/>
        <v>55.602746163200003</v>
      </c>
      <c r="J27" s="3">
        <f t="shared" si="20"/>
        <v>68.239598900000004</v>
      </c>
      <c r="K27" s="3">
        <f t="shared" si="20"/>
        <v>104.0212451944</v>
      </c>
      <c r="L27" s="3">
        <f t="shared" si="20"/>
        <v>114.43646716080001</v>
      </c>
      <c r="M27" s="3">
        <f t="shared" si="20"/>
        <v>126.611879577</v>
      </c>
      <c r="N27" s="3" t="str">
        <f t="shared" si="20"/>
        <v/>
      </c>
      <c r="O27" s="3" t="str">
        <f t="shared" si="20"/>
        <v/>
      </c>
      <c r="P27" s="3" t="str">
        <f t="shared" si="20"/>
        <v/>
      </c>
    </row>
    <row r="28" spans="1:16" ht="15.5" x14ac:dyDescent="0.35">
      <c r="C28" t="s">
        <v>51</v>
      </c>
      <c r="D28" s="4">
        <f>IFERROR(_xlfn.RRI(5,I27,D27),"")</f>
        <v>-4.8346832163753128E-2</v>
      </c>
      <c r="E28" s="4">
        <f>IFERROR(_xlfn.RRI(5,J27,E27),"")</f>
        <v>-0.16958247788097036</v>
      </c>
      <c r="H28" s="4">
        <f t="shared" ref="H28:P28" si="21">IFERROR(_xlfn.RRI(5,M27,H27),"")</f>
        <v>2.1317751373057137E-2</v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52</v>
      </c>
      <c r="H29" s="4">
        <f t="shared" ref="H29:P29" si="22">IFERROR(((H25-I25)/I25)*100%,"")</f>
        <v>80.999999999999986</v>
      </c>
      <c r="I29" s="4">
        <f t="shared" si="22"/>
        <v>-1.0049751243781093</v>
      </c>
      <c r="J29" s="4">
        <f t="shared" si="22"/>
        <v>-0.74031007751937983</v>
      </c>
      <c r="K29" s="4">
        <f t="shared" si="22"/>
        <v>4.4534412955465598E-2</v>
      </c>
      <c r="L29" s="4">
        <f t="shared" si="22"/>
        <v>-0.24771573604060909</v>
      </c>
      <c r="M29" s="4">
        <f t="shared" si="22"/>
        <v>-0.99976359281322158</v>
      </c>
      <c r="N29" s="4">
        <f t="shared" si="22"/>
        <v>-0.99897684856574198</v>
      </c>
      <c r="O29" s="4" t="str">
        <f t="shared" si="22"/>
        <v/>
      </c>
      <c r="P29" s="4" t="str">
        <f t="shared" si="22"/>
        <v/>
      </c>
    </row>
    <row r="30" spans="1:16" ht="15.5" x14ac:dyDescent="0.35">
      <c r="C30" t="s">
        <v>53</v>
      </c>
      <c r="H30" s="4">
        <f t="shared" ref="H30:P30" si="23">IFERROR(((H27-I27)/I27)*100%,"")</f>
        <v>1.5303617643892073</v>
      </c>
      <c r="I30" s="4">
        <f t="shared" si="23"/>
        <v>-0.18518357288879084</v>
      </c>
      <c r="J30" s="4">
        <f t="shared" si="23"/>
        <v>-0.34398402199021461</v>
      </c>
      <c r="K30" s="4">
        <f t="shared" si="23"/>
        <v>-9.1013137899172453E-2</v>
      </c>
      <c r="L30" s="4">
        <f t="shared" si="23"/>
        <v>-9.6163270436210674E-2</v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  <c r="P30" s="4" t="str">
        <f t="shared" si="23"/>
        <v/>
      </c>
    </row>
    <row r="32" spans="1:16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160.54</v>
      </c>
      <c r="E32" s="3">
        <f>IFERROR(INDEX(E51:E500,MATCH($A$32,$C$51:$C$500,0)),"")</f>
        <v>164.94</v>
      </c>
      <c r="H32" s="3">
        <f>IFERROR(INDEX(D32:G32,COUNT(D32:G32)),"")</f>
        <v>164.94</v>
      </c>
      <c r="I32" s="3">
        <f t="shared" ref="I32:P32" si="24">IFERROR(INDEX(I51:I500,MATCH($C$32,$C$51:$C$500,0)),"")</f>
        <v>164.94</v>
      </c>
      <c r="J32" s="3">
        <f t="shared" si="24"/>
        <v>164.49</v>
      </c>
      <c r="K32" s="3">
        <f t="shared" si="24"/>
        <v>163.02000000000001</v>
      </c>
      <c r="L32" s="3">
        <f t="shared" si="24"/>
        <v>156.04</v>
      </c>
      <c r="M32" s="3">
        <f t="shared" si="24"/>
        <v>122.75</v>
      </c>
      <c r="N32" s="3">
        <f t="shared" si="24"/>
        <v>1212825.8999999999</v>
      </c>
      <c r="O32" s="3">
        <f t="shared" si="24"/>
        <v>105920767.45999999</v>
      </c>
      <c r="P32" s="3">
        <f t="shared" si="24"/>
        <v>0</v>
      </c>
    </row>
    <row r="33" spans="1:16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0.37</v>
      </c>
      <c r="E33" s="3">
        <f>IFERROR(INDEX(E51:E500,MATCH($A$33,$C$51:$C$500,0)),"")</f>
        <v>1.01</v>
      </c>
      <c r="H33" s="3">
        <f>IFERROR(INDEX(D33:G33,COUNT(D33:G33)),"")</f>
        <v>1.01</v>
      </c>
      <c r="I33" s="3">
        <f t="shared" ref="I33:P33" si="25">IFERROR(INDEX(I51:I500,MATCH($C$33,$C$51:$C$500,0)),"")</f>
        <v>1.01</v>
      </c>
      <c r="J33" s="3">
        <f t="shared" si="25"/>
        <v>0.4</v>
      </c>
      <c r="K33" s="3">
        <f t="shared" si="25"/>
        <v>0.33</v>
      </c>
      <c r="L33" s="3">
        <f t="shared" si="25"/>
        <v>3.97</v>
      </c>
      <c r="M33" s="3">
        <f t="shared" si="25"/>
        <v>0</v>
      </c>
      <c r="N33" s="3">
        <f t="shared" si="25"/>
        <v>0</v>
      </c>
      <c r="O33" s="3">
        <f t="shared" si="25"/>
        <v>0</v>
      </c>
      <c r="P33" s="3">
        <f t="shared" si="25"/>
        <v>0</v>
      </c>
    </row>
    <row r="34" spans="1:16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-13.64</v>
      </c>
      <c r="E34" s="3">
        <f>IFERROR(INDEX(E51:E500,MATCH($A$34,$C$51:$C$500,0)),"")</f>
        <v>-203.66</v>
      </c>
      <c r="H34" s="3">
        <f>IFERROR(INDEX(D34:G34,COUNT(D34:G34)),"")</f>
        <v>-203.66</v>
      </c>
      <c r="I34" s="3">
        <f t="shared" ref="I34:P34" si="26">IFERROR(INDEX(I51:I500,MATCH($C$34,$C$51:$C$500,0)),"")</f>
        <v>-16700</v>
      </c>
      <c r="J34" s="3">
        <f t="shared" si="26"/>
        <v>32.840000000000003</v>
      </c>
      <c r="K34" s="3">
        <f t="shared" si="26"/>
        <v>6.85</v>
      </c>
      <c r="L34" s="3">
        <f t="shared" si="26"/>
        <v>83.67</v>
      </c>
      <c r="M34" s="3">
        <f t="shared" si="26"/>
        <v>0</v>
      </c>
      <c r="N34" s="3">
        <f t="shared" si="26"/>
        <v>0</v>
      </c>
      <c r="O34" s="3">
        <f t="shared" si="26"/>
        <v>0</v>
      </c>
      <c r="P34" s="3">
        <f t="shared" si="26"/>
        <v>0</v>
      </c>
    </row>
    <row r="35" spans="1:16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1.39</v>
      </c>
      <c r="E35" s="3">
        <f>IFERROR(INDEX(E51:E500,MATCH($A$35,$C$51:$C$500,0)),"")</f>
        <v>6.21</v>
      </c>
      <c r="H35" s="3">
        <f>IFERROR(INDEX(D35:G35,COUNT(D35:G35)),"")</f>
        <v>6.21</v>
      </c>
      <c r="I35" s="3">
        <f t="shared" ref="I35:P35" si="27">IFERROR(INDEX(I51:I500,MATCH($C$35,$C$51:$C$500,0)),"")</f>
        <v>3.01</v>
      </c>
      <c r="J35" s="3">
        <f t="shared" si="27"/>
        <v>0.97</v>
      </c>
      <c r="K35" s="3">
        <f t="shared" si="27"/>
        <v>0.51</v>
      </c>
      <c r="L35" s="3">
        <f t="shared" si="27"/>
        <v>5.43</v>
      </c>
      <c r="M35" s="3">
        <f t="shared" si="27"/>
        <v>0</v>
      </c>
      <c r="N35" s="3">
        <f t="shared" si="27"/>
        <v>0</v>
      </c>
      <c r="O35" s="3">
        <f t="shared" si="27"/>
        <v>0</v>
      </c>
      <c r="P35" s="3">
        <f t="shared" si="27"/>
        <v>0</v>
      </c>
    </row>
    <row r="36" spans="1:16" ht="15.5" x14ac:dyDescent="0.35">
      <c r="B36" t="s">
        <v>66</v>
      </c>
      <c r="C36" t="s">
        <v>67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P36" si="28">IFERROR(INDEX(H51:H500,MATCH($C$36,$C$51:$C$500,0)),"")</f>
        <v>0</v>
      </c>
      <c r="I36" s="4">
        <f t="shared" si="28"/>
        <v>0.24909999999999999</v>
      </c>
      <c r="J36" s="4">
        <f t="shared" si="28"/>
        <v>0</v>
      </c>
      <c r="K36" s="4">
        <f t="shared" si="28"/>
        <v>6.4600000000000005E-2</v>
      </c>
      <c r="L36" s="4">
        <f t="shared" si="28"/>
        <v>0.13500000000000001</v>
      </c>
      <c r="M36" s="4">
        <f t="shared" si="28"/>
        <v>0</v>
      </c>
      <c r="N36" s="4">
        <f t="shared" si="28"/>
        <v>0</v>
      </c>
      <c r="O36" s="4">
        <f t="shared" si="28"/>
        <v>0</v>
      </c>
      <c r="P36" s="4">
        <f t="shared" si="28"/>
        <v>0</v>
      </c>
    </row>
    <row r="37" spans="1:16" ht="15.5" x14ac:dyDescent="0.35">
      <c r="B37" t="s">
        <v>68</v>
      </c>
      <c r="C37" t="s">
        <v>69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P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0.5</v>
      </c>
      <c r="L37" s="3">
        <f t="shared" si="29"/>
        <v>1</v>
      </c>
      <c r="M37" s="3">
        <f t="shared" si="29"/>
        <v>0</v>
      </c>
      <c r="N37" s="3">
        <f t="shared" si="29"/>
        <v>0</v>
      </c>
      <c r="O37" s="3">
        <f t="shared" si="29"/>
        <v>0</v>
      </c>
      <c r="P37" s="3">
        <f t="shared" si="29"/>
        <v>0</v>
      </c>
    </row>
    <row r="50" spans="2:16" ht="15.5" x14ac:dyDescent="0.35">
      <c r="D50" t="s">
        <v>70</v>
      </c>
      <c r="E50" t="s">
        <v>71</v>
      </c>
      <c r="F50" t="s">
        <v>72</v>
      </c>
      <c r="G50" t="s">
        <v>73</v>
      </c>
      <c r="H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</row>
    <row r="51" spans="2:16" ht="15.5" x14ac:dyDescent="0.35">
      <c r="B51" t="s">
        <v>75</v>
      </c>
      <c r="C51" t="s">
        <v>6</v>
      </c>
      <c r="D51" s="5">
        <v>54250000000</v>
      </c>
      <c r="E51" s="5">
        <v>33684414304</v>
      </c>
      <c r="F51" s="5">
        <v>35819018400</v>
      </c>
      <c r="G51" s="5">
        <v>40669503254</v>
      </c>
      <c r="I51" s="5">
        <v>69503432704</v>
      </c>
      <c r="J51" s="5">
        <v>85299498625</v>
      </c>
      <c r="K51" s="5">
        <v>130026556493</v>
      </c>
      <c r="L51" s="5">
        <v>143045583951</v>
      </c>
      <c r="M51" s="5">
        <v>126611879577</v>
      </c>
      <c r="N51" s="5">
        <v>60058689097</v>
      </c>
      <c r="O51" s="5">
        <v>50062780767</v>
      </c>
    </row>
    <row r="52" spans="2:16" ht="15.5" x14ac:dyDescent="0.35">
      <c r="C52" t="s">
        <v>76</v>
      </c>
      <c r="D52" s="5">
        <v>-48470463000</v>
      </c>
      <c r="E52" s="5">
        <v>-29941701603</v>
      </c>
      <c r="F52" s="5">
        <v>-29849182000</v>
      </c>
      <c r="G52" s="5">
        <v>-33755687700</v>
      </c>
      <c r="I52" s="5">
        <v>-59790883603</v>
      </c>
      <c r="J52" s="5">
        <v>-72792075714</v>
      </c>
      <c r="K52" s="5">
        <v>-107022533451</v>
      </c>
      <c r="L52" s="5">
        <v>-120638514850</v>
      </c>
      <c r="M52" s="5">
        <v>-106648859272</v>
      </c>
      <c r="N52" s="5">
        <v>-52912145189</v>
      </c>
      <c r="O52" s="5">
        <v>-43519333874</v>
      </c>
    </row>
    <row r="53" spans="2:16" ht="15.5" x14ac:dyDescent="0.35">
      <c r="C53" t="s">
        <v>77</v>
      </c>
      <c r="D53" s="5">
        <v>5779537000</v>
      </c>
      <c r="E53" s="5">
        <v>3742712701</v>
      </c>
      <c r="F53" s="5">
        <v>5969836400</v>
      </c>
      <c r="G53" s="5">
        <v>6913815554</v>
      </c>
      <c r="I53" s="5">
        <v>9712549101</v>
      </c>
      <c r="J53" s="5">
        <v>12507422911</v>
      </c>
      <c r="K53" s="5">
        <v>23004023042</v>
      </c>
      <c r="L53" s="5">
        <v>22407069101</v>
      </c>
      <c r="M53" s="5">
        <v>19963020305</v>
      </c>
      <c r="N53" s="5">
        <v>7146543908</v>
      </c>
      <c r="O53" s="5">
        <v>6543446893</v>
      </c>
    </row>
    <row r="54" spans="2:16" ht="15.5" x14ac:dyDescent="0.35">
      <c r="C54" t="s">
        <v>78</v>
      </c>
      <c r="D54" s="5">
        <v>-10697145233</v>
      </c>
      <c r="E54" s="5">
        <v>3109258771</v>
      </c>
      <c r="F54" s="5">
        <v>-4951099738</v>
      </c>
      <c r="G54" s="5">
        <v>3289637606</v>
      </c>
      <c r="I54" s="5">
        <v>-1841840967</v>
      </c>
      <c r="J54" s="5">
        <v>-2260436714</v>
      </c>
      <c r="K54" s="5">
        <v>-3393066855</v>
      </c>
      <c r="L54" s="5">
        <v>-13518408335</v>
      </c>
      <c r="M54" s="5">
        <v>-7678570032</v>
      </c>
      <c r="N54" s="5">
        <v>-4069308705</v>
      </c>
      <c r="O54" s="5">
        <v>-1134040333</v>
      </c>
    </row>
    <row r="55" spans="2:16" ht="15.5" x14ac:dyDescent="0.35">
      <c r="C55" t="s">
        <v>86</v>
      </c>
      <c r="D55" s="5">
        <v>-10697145233</v>
      </c>
      <c r="E55" s="5">
        <v>3109258771</v>
      </c>
      <c r="F55" s="5">
        <v>-4951099738</v>
      </c>
      <c r="G55" s="5">
        <v>3289637606</v>
      </c>
      <c r="I55" s="5">
        <v>-1841840967</v>
      </c>
      <c r="J55" s="5">
        <v>-2260436714</v>
      </c>
      <c r="K55" s="5">
        <v>-3393066855</v>
      </c>
      <c r="L55" s="5">
        <v>-13518408335</v>
      </c>
      <c r="M55" s="5">
        <v>-7678570032</v>
      </c>
      <c r="N55" s="5">
        <v>-4069308705</v>
      </c>
      <c r="O55" s="5">
        <v>-1134040333</v>
      </c>
    </row>
    <row r="56" spans="2:16" ht="15.5" x14ac:dyDescent="0.35">
      <c r="C56" t="s">
        <v>246</v>
      </c>
      <c r="D56" s="5">
        <v>-10697145233</v>
      </c>
      <c r="F56" s="5">
        <v>-4951099738</v>
      </c>
      <c r="I56" s="5">
        <v>-7746671845</v>
      </c>
      <c r="J56" s="5">
        <v>-8010044897</v>
      </c>
      <c r="K56" s="5">
        <v>-10408875458</v>
      </c>
      <c r="L56" s="5">
        <v>-13518408335</v>
      </c>
      <c r="M56" s="5">
        <v>-7678570032</v>
      </c>
      <c r="N56" s="5">
        <v>-4069308705</v>
      </c>
      <c r="O56" s="5">
        <v>-1134040333</v>
      </c>
    </row>
    <row r="57" spans="2:16" ht="15.5" x14ac:dyDescent="0.35">
      <c r="C57" t="s">
        <v>1061</v>
      </c>
      <c r="D57" s="5">
        <v>-10697145233</v>
      </c>
      <c r="E57" s="5">
        <v>3109258771</v>
      </c>
      <c r="F57" s="5">
        <v>-4951099738</v>
      </c>
      <c r="G57" s="5">
        <v>3289637606</v>
      </c>
      <c r="I57" s="5">
        <v>-1841840967</v>
      </c>
      <c r="J57" s="5">
        <v>-2260436714</v>
      </c>
      <c r="K57" s="5">
        <v>-3393066855</v>
      </c>
      <c r="L57" s="5">
        <v>-13518408335</v>
      </c>
      <c r="M57" s="5">
        <v>-7678570032</v>
      </c>
      <c r="N57" s="5">
        <v>-4069308705</v>
      </c>
      <c r="O57" s="5">
        <v>-1134040333</v>
      </c>
    </row>
    <row r="58" spans="2:16" ht="15.5" x14ac:dyDescent="0.35">
      <c r="C58" t="s">
        <v>80</v>
      </c>
      <c r="D58" s="5">
        <v>-4917608233</v>
      </c>
      <c r="E58" s="5">
        <v>-894700373</v>
      </c>
      <c r="F58" s="5">
        <v>1018736662</v>
      </c>
      <c r="G58" s="5">
        <v>2193408263</v>
      </c>
      <c r="I58" s="5">
        <v>124036289</v>
      </c>
      <c r="J58" s="5">
        <v>2236941300</v>
      </c>
      <c r="K58" s="5">
        <v>9202080729</v>
      </c>
      <c r="L58" s="5">
        <v>8888660766</v>
      </c>
      <c r="M58" s="5">
        <v>12284450273</v>
      </c>
      <c r="N58" s="5">
        <v>3077235203</v>
      </c>
      <c r="O58" s="5">
        <v>5409406560</v>
      </c>
    </row>
    <row r="59" spans="2:16" ht="15.5" x14ac:dyDescent="0.35">
      <c r="C59" t="s">
        <v>81</v>
      </c>
      <c r="D59" s="5">
        <v>-600000000</v>
      </c>
      <c r="E59" s="5">
        <v>-135074841</v>
      </c>
      <c r="G59" s="5">
        <v>13707170</v>
      </c>
      <c r="I59" s="5">
        <v>-135074841</v>
      </c>
      <c r="J59" s="5">
        <v>278491327</v>
      </c>
      <c r="K59" s="5">
        <v>499067752</v>
      </c>
      <c r="L59" s="5">
        <v>521909036</v>
      </c>
      <c r="M59" s="5">
        <v>272070847</v>
      </c>
      <c r="N59" s="5">
        <v>99680648</v>
      </c>
      <c r="O59" s="5">
        <v>15206250</v>
      </c>
    </row>
    <row r="60" spans="2:16" ht="15.5" x14ac:dyDescent="0.35">
      <c r="C60" t="s">
        <v>83</v>
      </c>
      <c r="D60" s="5">
        <v>-600000000</v>
      </c>
      <c r="E60" s="5">
        <v>-135074841</v>
      </c>
      <c r="G60" s="5">
        <v>13707170</v>
      </c>
      <c r="I60" s="5">
        <v>-135074841</v>
      </c>
      <c r="J60" s="5">
        <v>278491327</v>
      </c>
      <c r="K60" s="5">
        <v>499067752</v>
      </c>
      <c r="L60" s="5">
        <v>521909036</v>
      </c>
      <c r="M60" s="5">
        <v>272070847</v>
      </c>
      <c r="N60" s="5">
        <v>99680648</v>
      </c>
      <c r="O60" s="5">
        <v>15206250</v>
      </c>
    </row>
    <row r="61" spans="2:16" ht="15.5" x14ac:dyDescent="0.35">
      <c r="C61" t="s">
        <v>84</v>
      </c>
      <c r="D61" s="5">
        <v>-600000000</v>
      </c>
      <c r="E61" s="5">
        <v>-135074841</v>
      </c>
      <c r="G61" s="5">
        <v>13707170</v>
      </c>
      <c r="I61" s="5">
        <v>-135074841</v>
      </c>
      <c r="J61" s="5">
        <v>278491327</v>
      </c>
      <c r="K61" s="5">
        <v>499067752</v>
      </c>
      <c r="L61" s="5">
        <v>521909036</v>
      </c>
      <c r="M61" s="5">
        <v>272070847</v>
      </c>
      <c r="N61" s="5">
        <v>99680648</v>
      </c>
      <c r="O61" s="5">
        <v>15206250</v>
      </c>
    </row>
    <row r="62" spans="2:16" ht="15.5" x14ac:dyDescent="0.35">
      <c r="C62" t="s">
        <v>29</v>
      </c>
      <c r="D62" s="5">
        <v>-5517608233</v>
      </c>
      <c r="E62" s="5">
        <v>-1029775214</v>
      </c>
      <c r="F62" s="5">
        <v>1018736662</v>
      </c>
      <c r="G62" s="5">
        <v>2207115433</v>
      </c>
      <c r="I62" s="5">
        <v>-11038552</v>
      </c>
      <c r="J62" s="5">
        <v>2515432627</v>
      </c>
      <c r="K62" s="5">
        <v>9701148481</v>
      </c>
      <c r="L62" s="5">
        <v>9410569802</v>
      </c>
      <c r="M62" s="5">
        <v>12556521120</v>
      </c>
      <c r="N62" s="5">
        <v>3176915851</v>
      </c>
      <c r="O62" s="5">
        <v>5424612810</v>
      </c>
    </row>
    <row r="63" spans="2:16" ht="15.5" x14ac:dyDescent="0.35">
      <c r="C63" t="s">
        <v>28</v>
      </c>
      <c r="L63" s="5">
        <v>-129335458</v>
      </c>
      <c r="M63" s="5">
        <v>-2702578865</v>
      </c>
      <c r="N63" s="5">
        <v>-676991551</v>
      </c>
      <c r="O63" s="5">
        <v>-1352351500</v>
      </c>
    </row>
    <row r="64" spans="2:16" ht="15.5" x14ac:dyDescent="0.35">
      <c r="C64" t="s">
        <v>89</v>
      </c>
      <c r="D64" s="5">
        <v>-5517608233</v>
      </c>
      <c r="E64" s="5">
        <v>-1029775214</v>
      </c>
      <c r="F64" s="5">
        <v>1018736662</v>
      </c>
      <c r="G64" s="5">
        <v>2207115433</v>
      </c>
      <c r="I64" s="5">
        <v>-11038552</v>
      </c>
      <c r="J64" s="5">
        <v>2515432627</v>
      </c>
      <c r="K64" s="5">
        <v>9701148481</v>
      </c>
      <c r="L64" s="5">
        <v>9281234344</v>
      </c>
      <c r="M64" s="5">
        <v>9853942255</v>
      </c>
      <c r="N64" s="5">
        <v>2499924300</v>
      </c>
      <c r="O64" s="5">
        <v>4072261310</v>
      </c>
    </row>
    <row r="65" spans="2:15" ht="15.5" x14ac:dyDescent="0.35">
      <c r="C65" t="s">
        <v>90</v>
      </c>
      <c r="E65" s="5">
        <v>578723317</v>
      </c>
      <c r="G65" s="5">
        <v>-45106123</v>
      </c>
      <c r="I65" s="5">
        <v>578723317</v>
      </c>
      <c r="J65" s="5">
        <v>-45106123</v>
      </c>
      <c r="K65" s="5">
        <v>293334943</v>
      </c>
      <c r="L65" s="5">
        <v>-27137744</v>
      </c>
      <c r="M65" s="5">
        <v>124323937</v>
      </c>
      <c r="N65" s="5">
        <v>-319947278</v>
      </c>
    </row>
    <row r="66" spans="2:15" ht="15.5" x14ac:dyDescent="0.35">
      <c r="C66" t="s">
        <v>91</v>
      </c>
      <c r="D66" s="5">
        <v>-5517608233</v>
      </c>
      <c r="E66" s="5">
        <v>-451051897</v>
      </c>
      <c r="F66" s="5">
        <v>1018736662</v>
      </c>
      <c r="G66" s="5">
        <v>2162009310</v>
      </c>
      <c r="I66" s="5">
        <v>567684765</v>
      </c>
      <c r="J66" s="5">
        <v>2470326504</v>
      </c>
      <c r="K66" s="5">
        <v>9994483424</v>
      </c>
      <c r="L66" s="5">
        <v>9254096600</v>
      </c>
      <c r="M66" s="5">
        <v>9978266192</v>
      </c>
      <c r="N66" s="5">
        <v>2179977022</v>
      </c>
      <c r="O66" s="5">
        <v>4072261310</v>
      </c>
    </row>
    <row r="67" spans="2:15" ht="15.5" x14ac:dyDescent="0.35">
      <c r="C67" t="s">
        <v>92</v>
      </c>
      <c r="D67" s="5">
        <v>-5517608233</v>
      </c>
      <c r="E67" s="5">
        <v>-1029775214</v>
      </c>
      <c r="F67" s="5">
        <v>1018736662</v>
      </c>
      <c r="G67" s="5">
        <v>2207115433</v>
      </c>
      <c r="I67" s="5">
        <v>-11038552</v>
      </c>
      <c r="J67" s="5">
        <v>2515432627</v>
      </c>
      <c r="K67" s="5">
        <v>9701148481</v>
      </c>
      <c r="L67" s="5">
        <v>9281234344</v>
      </c>
      <c r="M67" s="5">
        <v>9853942255</v>
      </c>
      <c r="N67" s="5">
        <v>2499924300</v>
      </c>
      <c r="O67" s="5">
        <v>4072261310</v>
      </c>
    </row>
    <row r="68" spans="2:15" ht="15.5" x14ac:dyDescent="0.35">
      <c r="C68" t="s">
        <v>8</v>
      </c>
      <c r="D68" s="5">
        <v>-5517608233</v>
      </c>
      <c r="E68" s="5">
        <v>-451051897</v>
      </c>
      <c r="F68" s="5">
        <v>1018736662</v>
      </c>
      <c r="G68" s="5">
        <v>2162009310</v>
      </c>
      <c r="I68" s="5">
        <v>567684765</v>
      </c>
      <c r="J68" s="5">
        <v>2470326504</v>
      </c>
      <c r="K68" s="5">
        <v>9994483424</v>
      </c>
      <c r="L68" s="5">
        <v>9254096600</v>
      </c>
      <c r="M68" s="5">
        <v>9978266192</v>
      </c>
      <c r="N68" s="5">
        <v>2179977022</v>
      </c>
      <c r="O68" s="5">
        <v>4072261310</v>
      </c>
    </row>
    <row r="69" spans="2:15" ht="15.5" x14ac:dyDescent="0.35">
      <c r="C69" t="s">
        <v>93</v>
      </c>
    </row>
    <row r="70" spans="2:15" ht="15.5" x14ac:dyDescent="0.35">
      <c r="C70" t="s">
        <v>94</v>
      </c>
      <c r="D70" s="5">
        <v>-5517608233</v>
      </c>
      <c r="E70" s="5">
        <v>-1029775214</v>
      </c>
      <c r="F70" s="5">
        <v>1018736662</v>
      </c>
      <c r="G70" s="5">
        <v>2207115433</v>
      </c>
      <c r="I70" s="5">
        <v>-11038552</v>
      </c>
      <c r="J70" s="5">
        <v>2515432627</v>
      </c>
      <c r="K70" s="5">
        <v>9701148481</v>
      </c>
      <c r="L70" s="5">
        <v>9281234344</v>
      </c>
      <c r="M70" s="5">
        <v>9853942255</v>
      </c>
      <c r="N70" s="5">
        <v>2499924300</v>
      </c>
      <c r="O70" s="5">
        <v>4072261310</v>
      </c>
    </row>
    <row r="71" spans="2:15" ht="15.5" x14ac:dyDescent="0.35">
      <c r="C71" t="s">
        <v>95</v>
      </c>
      <c r="D71" s="5">
        <v>-5517608233</v>
      </c>
      <c r="E71" s="5">
        <v>-451051897</v>
      </c>
      <c r="F71" s="5">
        <v>1018736662</v>
      </c>
      <c r="G71" s="5">
        <v>2162009310</v>
      </c>
      <c r="I71" s="5">
        <v>567684765</v>
      </c>
      <c r="J71" s="5">
        <v>2470326504</v>
      </c>
      <c r="K71" s="5">
        <v>9994483424</v>
      </c>
      <c r="L71" s="5">
        <v>9254096600</v>
      </c>
      <c r="M71" s="5">
        <v>9978266192</v>
      </c>
      <c r="N71" s="5">
        <v>2179977022</v>
      </c>
      <c r="O71" s="5">
        <v>4072261310</v>
      </c>
    </row>
    <row r="72" spans="2:15" ht="15.5" x14ac:dyDescent="0.35">
      <c r="C72" t="s">
        <v>96</v>
      </c>
      <c r="D72" s="5">
        <v>-5517608233</v>
      </c>
      <c r="E72" s="5">
        <v>-451051897</v>
      </c>
      <c r="F72" s="5">
        <v>1018736662</v>
      </c>
      <c r="G72" s="5">
        <v>2162009310</v>
      </c>
      <c r="I72" s="5">
        <v>567684765</v>
      </c>
      <c r="J72" s="5">
        <v>2470326504</v>
      </c>
      <c r="K72" s="5">
        <v>9994483424</v>
      </c>
      <c r="L72" s="5">
        <v>9254096600</v>
      </c>
      <c r="M72" s="5">
        <v>9978266192</v>
      </c>
      <c r="N72" s="5">
        <v>2179977022</v>
      </c>
      <c r="O72" s="5">
        <v>4072261310</v>
      </c>
    </row>
    <row r="74" spans="2:15" ht="15.5" x14ac:dyDescent="0.35">
      <c r="B74" t="s">
        <v>97</v>
      </c>
      <c r="C74" t="s">
        <v>98</v>
      </c>
    </row>
    <row r="75" spans="2:15" ht="15.5" x14ac:dyDescent="0.35">
      <c r="C75" t="s">
        <v>99</v>
      </c>
    </row>
    <row r="76" spans="2:15" ht="15.5" x14ac:dyDescent="0.35">
      <c r="C76" t="s">
        <v>20</v>
      </c>
      <c r="D76" s="5">
        <v>27020688532</v>
      </c>
      <c r="E76" s="5">
        <v>11094166937</v>
      </c>
      <c r="F76" s="5">
        <v>19116107790</v>
      </c>
      <c r="G76" s="5">
        <v>38178647346</v>
      </c>
      <c r="I76" s="5">
        <v>11094166937</v>
      </c>
      <c r="J76" s="5">
        <v>38178647346</v>
      </c>
      <c r="K76" s="5">
        <v>66195116804</v>
      </c>
      <c r="L76" s="5">
        <v>112475650908</v>
      </c>
      <c r="M76" s="5">
        <v>90420429620</v>
      </c>
      <c r="N76" s="5">
        <v>1114904709</v>
      </c>
      <c r="O76" s="5">
        <v>8029969722</v>
      </c>
    </row>
    <row r="77" spans="2:15" ht="15.5" x14ac:dyDescent="0.35">
      <c r="C77" t="s">
        <v>100</v>
      </c>
      <c r="D77" s="5">
        <v>95276937899</v>
      </c>
      <c r="E77" s="5">
        <v>74948779151</v>
      </c>
      <c r="F77" s="5">
        <v>84564396112</v>
      </c>
      <c r="G77" s="5">
        <v>101880469548</v>
      </c>
      <c r="I77" s="5">
        <v>74948779151</v>
      </c>
      <c r="J77" s="5">
        <v>101880469548</v>
      </c>
      <c r="K77" s="5">
        <v>67161060703</v>
      </c>
      <c r="M77" s="5">
        <v>2268914254</v>
      </c>
      <c r="O77" s="5">
        <v>3255390000</v>
      </c>
    </row>
    <row r="78" spans="2:15" ht="15.5" x14ac:dyDescent="0.35">
      <c r="C78" t="s">
        <v>102</v>
      </c>
      <c r="D78" s="5">
        <v>29999581265</v>
      </c>
    </row>
    <row r="79" spans="2:15" ht="15.5" x14ac:dyDescent="0.35">
      <c r="C79" t="s">
        <v>83</v>
      </c>
      <c r="D79" s="5">
        <v>767276933</v>
      </c>
      <c r="E79" s="5">
        <v>767276933</v>
      </c>
      <c r="F79" s="5">
        <v>1140484305</v>
      </c>
      <c r="G79" s="5">
        <v>1140484305</v>
      </c>
      <c r="I79" s="5">
        <v>767276933</v>
      </c>
      <c r="J79" s="5">
        <v>1140484305</v>
      </c>
      <c r="K79" s="5">
        <v>782559844</v>
      </c>
      <c r="L79" s="5">
        <v>845825980</v>
      </c>
      <c r="M79" s="5">
        <v>587888445</v>
      </c>
      <c r="N79" s="5">
        <v>636410496</v>
      </c>
    </row>
    <row r="80" spans="2:15" ht="15.5" x14ac:dyDescent="0.35">
      <c r="C80" t="s">
        <v>104</v>
      </c>
      <c r="D80" s="5">
        <v>208862387419</v>
      </c>
      <c r="E80" s="5">
        <v>194987610046</v>
      </c>
      <c r="F80" s="5">
        <v>194096376014</v>
      </c>
      <c r="G80" s="5">
        <v>203187711534</v>
      </c>
      <c r="I80" s="5">
        <v>194987610046</v>
      </c>
      <c r="J80" s="5">
        <v>203187711534</v>
      </c>
      <c r="K80" s="5">
        <v>206148253222</v>
      </c>
      <c r="L80" s="5">
        <v>200027637498</v>
      </c>
      <c r="M80" s="5">
        <v>218525929769</v>
      </c>
      <c r="N80" s="5">
        <v>68484526769</v>
      </c>
      <c r="O80" s="5">
        <v>12334174084</v>
      </c>
    </row>
    <row r="81" spans="3:15" ht="15.5" x14ac:dyDescent="0.35">
      <c r="C81" t="s">
        <v>105</v>
      </c>
    </row>
    <row r="82" spans="3:15" ht="15.5" x14ac:dyDescent="0.35">
      <c r="C82" t="s">
        <v>107</v>
      </c>
      <c r="D82" s="5">
        <v>13724358556</v>
      </c>
      <c r="E82" s="5">
        <v>15849274989</v>
      </c>
      <c r="F82" s="5">
        <v>17715769382</v>
      </c>
      <c r="G82" s="5">
        <v>7254432425</v>
      </c>
      <c r="I82" s="5">
        <v>15849274989</v>
      </c>
      <c r="J82" s="5">
        <v>7254432425</v>
      </c>
      <c r="K82" s="5">
        <v>1064232319</v>
      </c>
      <c r="L82" s="5">
        <v>3595456019</v>
      </c>
      <c r="M82" s="5">
        <v>5397710236</v>
      </c>
      <c r="N82" s="5">
        <v>7581576511</v>
      </c>
      <c r="O82" s="5">
        <v>331291667</v>
      </c>
    </row>
    <row r="83" spans="3:15" ht="15.5" x14ac:dyDescent="0.35">
      <c r="C83" t="s">
        <v>108</v>
      </c>
      <c r="D83" s="5">
        <v>303883978</v>
      </c>
      <c r="E83" s="5">
        <v>429538725</v>
      </c>
      <c r="F83" s="5">
        <v>390667083</v>
      </c>
      <c r="G83" s="5">
        <v>520831146</v>
      </c>
      <c r="I83" s="5">
        <v>429538725</v>
      </c>
      <c r="J83" s="5">
        <v>520831146</v>
      </c>
      <c r="K83" s="5">
        <v>479526146</v>
      </c>
      <c r="L83" s="5">
        <v>479958333</v>
      </c>
    </row>
    <row r="84" spans="3:15" ht="15.5" x14ac:dyDescent="0.35">
      <c r="C84" t="s">
        <v>109</v>
      </c>
      <c r="M84" s="5">
        <v>129335458</v>
      </c>
      <c r="N84" s="5">
        <v>140010309</v>
      </c>
    </row>
    <row r="85" spans="3:15" ht="15.5" x14ac:dyDescent="0.35">
      <c r="C85" t="s">
        <v>110</v>
      </c>
      <c r="D85" s="5">
        <v>14028242534</v>
      </c>
      <c r="E85" s="5">
        <v>16278813714</v>
      </c>
      <c r="F85" s="5">
        <v>18106436465</v>
      </c>
      <c r="G85" s="5">
        <v>7775263571</v>
      </c>
      <c r="I85" s="5">
        <v>16278813714</v>
      </c>
      <c r="J85" s="5">
        <v>7775263571</v>
      </c>
      <c r="K85" s="5">
        <v>1543758465</v>
      </c>
      <c r="L85" s="5">
        <v>4075414352</v>
      </c>
      <c r="M85" s="5">
        <v>5527045694</v>
      </c>
      <c r="N85" s="5">
        <v>7721586820</v>
      </c>
      <c r="O85" s="5">
        <v>331291667</v>
      </c>
    </row>
    <row r="86" spans="3:15" ht="15.5" x14ac:dyDescent="0.35">
      <c r="C86" t="s">
        <v>111</v>
      </c>
      <c r="D86" s="5">
        <v>222890629953</v>
      </c>
      <c r="E86" s="5">
        <v>211266423760</v>
      </c>
      <c r="F86" s="5">
        <v>212202812479</v>
      </c>
      <c r="G86" s="5">
        <v>210962975105</v>
      </c>
      <c r="I86" s="5">
        <v>211266423760</v>
      </c>
      <c r="J86" s="5">
        <v>210962975105</v>
      </c>
      <c r="K86" s="5">
        <v>207692011687</v>
      </c>
      <c r="L86" s="5">
        <v>204103051850</v>
      </c>
      <c r="M86" s="5">
        <v>224052975463</v>
      </c>
      <c r="N86" s="5">
        <v>76206113589</v>
      </c>
      <c r="O86" s="5">
        <v>12665465751</v>
      </c>
    </row>
    <row r="87" spans="3:15" ht="15.5" x14ac:dyDescent="0.35">
      <c r="C87" t="s">
        <v>112</v>
      </c>
    </row>
    <row r="88" spans="3:15" ht="15.5" x14ac:dyDescent="0.35">
      <c r="C88" t="s">
        <v>113</v>
      </c>
    </row>
    <row r="89" spans="3:15" ht="15.5" x14ac:dyDescent="0.35">
      <c r="C89" t="s">
        <v>114</v>
      </c>
      <c r="D89" s="5">
        <v>20971250000</v>
      </c>
      <c r="E89" s="5">
        <v>3829435574</v>
      </c>
      <c r="F89" s="5">
        <v>3941565024</v>
      </c>
      <c r="G89" s="5">
        <v>3720464312</v>
      </c>
      <c r="I89" s="5">
        <v>3829435574</v>
      </c>
      <c r="J89" s="5">
        <v>3720464312</v>
      </c>
      <c r="K89" s="5">
        <v>2606471859</v>
      </c>
      <c r="L89" s="5">
        <v>7561389310</v>
      </c>
      <c r="M89" s="5">
        <v>100717267058</v>
      </c>
      <c r="N89" s="5">
        <v>2800149325</v>
      </c>
      <c r="O89" s="5">
        <v>2073389005</v>
      </c>
    </row>
    <row r="90" spans="3:15" ht="15.5" x14ac:dyDescent="0.35">
      <c r="C90" t="s">
        <v>118</v>
      </c>
      <c r="D90" s="5">
        <v>15000000000</v>
      </c>
    </row>
    <row r="91" spans="3:15" ht="15.5" x14ac:dyDescent="0.35">
      <c r="C91" t="s">
        <v>117</v>
      </c>
      <c r="D91" s="5">
        <v>5971250000</v>
      </c>
      <c r="E91" s="5">
        <v>3829435574</v>
      </c>
      <c r="F91" s="5">
        <v>3941565024</v>
      </c>
      <c r="G91" s="5">
        <v>3720464312</v>
      </c>
      <c r="I91" s="5">
        <v>3829435574</v>
      </c>
      <c r="J91" s="5">
        <v>3720464312</v>
      </c>
      <c r="K91" s="5">
        <v>2494521859</v>
      </c>
      <c r="L91" s="5">
        <v>3789000000</v>
      </c>
      <c r="M91" s="5">
        <v>6936885833</v>
      </c>
      <c r="N91" s="5">
        <v>2800149325</v>
      </c>
      <c r="O91" s="5">
        <v>2073389005</v>
      </c>
    </row>
    <row r="92" spans="3:15" ht="15.5" x14ac:dyDescent="0.35">
      <c r="C92" t="s">
        <v>116</v>
      </c>
      <c r="L92" s="5">
        <v>422877940</v>
      </c>
    </row>
    <row r="93" spans="3:15" ht="15.5" x14ac:dyDescent="0.35">
      <c r="C93" t="s">
        <v>120</v>
      </c>
    </row>
    <row r="94" spans="3:15" ht="15.5" x14ac:dyDescent="0.35">
      <c r="C94" t="s">
        <v>621</v>
      </c>
      <c r="K94" s="5">
        <v>44780000</v>
      </c>
      <c r="L94" s="5">
        <v>179120000</v>
      </c>
    </row>
    <row r="95" spans="3:15" ht="15.5" x14ac:dyDescent="0.35">
      <c r="C95" t="s">
        <v>121</v>
      </c>
      <c r="K95" s="5">
        <v>44780000</v>
      </c>
      <c r="L95" s="5">
        <v>179120000</v>
      </c>
    </row>
    <row r="96" spans="3:15" ht="15.5" x14ac:dyDescent="0.35">
      <c r="C96" t="s">
        <v>122</v>
      </c>
      <c r="D96" s="5">
        <v>767276933</v>
      </c>
      <c r="E96" s="5">
        <v>767276933</v>
      </c>
      <c r="F96" s="5">
        <v>1140484305</v>
      </c>
      <c r="G96" s="5">
        <v>1140484305</v>
      </c>
      <c r="I96" s="5">
        <v>767276933</v>
      </c>
      <c r="J96" s="5">
        <v>1140484305</v>
      </c>
      <c r="K96" s="5">
        <v>827339844</v>
      </c>
      <c r="L96" s="5">
        <v>1024945980</v>
      </c>
      <c r="M96" s="5">
        <v>587888445</v>
      </c>
      <c r="N96" s="5">
        <v>636410496</v>
      </c>
    </row>
    <row r="97" spans="2:15" ht="15.5" x14ac:dyDescent="0.35">
      <c r="C97" t="s">
        <v>519</v>
      </c>
    </row>
    <row r="98" spans="2:15" ht="15.5" x14ac:dyDescent="0.35">
      <c r="C98" t="s">
        <v>123</v>
      </c>
      <c r="D98" s="5">
        <v>767276933</v>
      </c>
      <c r="E98" s="5">
        <v>767276933</v>
      </c>
      <c r="F98" s="5">
        <v>1140484305</v>
      </c>
      <c r="G98" s="5">
        <v>1140484305</v>
      </c>
      <c r="I98" s="5">
        <v>767276933</v>
      </c>
      <c r="J98" s="5">
        <v>1140484305</v>
      </c>
      <c r="K98" s="5">
        <v>827339844</v>
      </c>
      <c r="L98" s="5">
        <v>1024945980</v>
      </c>
      <c r="M98" s="5">
        <v>587888445</v>
      </c>
      <c r="N98" s="5">
        <v>636410496</v>
      </c>
    </row>
    <row r="99" spans="2:15" ht="15.5" x14ac:dyDescent="0.35">
      <c r="C99" t="s">
        <v>126</v>
      </c>
      <c r="D99" s="5">
        <v>21738526933</v>
      </c>
      <c r="E99" s="5">
        <v>4596712507</v>
      </c>
      <c r="F99" s="5">
        <v>5082049329</v>
      </c>
      <c r="G99" s="5">
        <v>4860948617</v>
      </c>
      <c r="I99" s="5">
        <v>4596712507</v>
      </c>
      <c r="J99" s="5">
        <v>4860948617</v>
      </c>
      <c r="K99" s="5">
        <v>3433811703</v>
      </c>
      <c r="L99" s="5">
        <v>8586335290</v>
      </c>
      <c r="M99" s="5">
        <v>101305155503</v>
      </c>
      <c r="N99" s="5">
        <v>3436559821</v>
      </c>
      <c r="O99" s="5">
        <v>2073389005</v>
      </c>
    </row>
    <row r="100" spans="2:15" ht="15.5" x14ac:dyDescent="0.35">
      <c r="C100" t="s">
        <v>127</v>
      </c>
    </row>
    <row r="101" spans="2:15" ht="15.5" x14ac:dyDescent="0.35">
      <c r="C101" t="s">
        <v>128</v>
      </c>
      <c r="D101" s="5">
        <v>125300000000</v>
      </c>
      <c r="E101" s="5">
        <v>125300000000</v>
      </c>
      <c r="F101" s="5">
        <v>125300000000</v>
      </c>
      <c r="G101" s="5">
        <v>125300000000</v>
      </c>
      <c r="I101" s="5">
        <v>125300000000</v>
      </c>
      <c r="J101" s="5">
        <v>125300000000</v>
      </c>
      <c r="K101" s="5">
        <v>125300000000</v>
      </c>
      <c r="L101" s="5">
        <v>125300000000</v>
      </c>
      <c r="M101" s="5">
        <v>100000000000</v>
      </c>
      <c r="N101" s="5">
        <v>60000000000</v>
      </c>
      <c r="O101" s="5">
        <v>2500000</v>
      </c>
    </row>
    <row r="102" spans="2:15" ht="15.5" x14ac:dyDescent="0.35">
      <c r="C102" t="s">
        <v>130</v>
      </c>
      <c r="D102" s="5">
        <v>37637303020</v>
      </c>
      <c r="E102" s="5">
        <v>43154911253</v>
      </c>
      <c r="F102" s="5">
        <v>43605963150</v>
      </c>
      <c r="G102" s="5">
        <v>42587226488</v>
      </c>
      <c r="I102" s="5">
        <v>43154911253</v>
      </c>
      <c r="J102" s="5">
        <v>42587226488</v>
      </c>
      <c r="K102" s="5">
        <v>40743399984</v>
      </c>
      <c r="L102" s="5">
        <v>32001916560</v>
      </c>
      <c r="M102" s="5">
        <v>22747819960</v>
      </c>
      <c r="N102" s="5">
        <v>12769553768</v>
      </c>
      <c r="O102" s="5">
        <v>10589576746</v>
      </c>
    </row>
    <row r="103" spans="2:15" ht="15.5" x14ac:dyDescent="0.35">
      <c r="C103" t="s">
        <v>257</v>
      </c>
      <c r="D103" s="5">
        <v>400000000</v>
      </c>
      <c r="E103" s="5">
        <v>400000000</v>
      </c>
      <c r="F103" s="5">
        <v>400000000</v>
      </c>
      <c r="G103" s="5">
        <v>300000000</v>
      </c>
      <c r="I103" s="5">
        <v>400000000</v>
      </c>
      <c r="J103" s="5">
        <v>300000000</v>
      </c>
      <c r="K103" s="5">
        <v>200000000</v>
      </c>
      <c r="L103" s="5">
        <v>100000000</v>
      </c>
    </row>
    <row r="104" spans="2:15" ht="15.5" x14ac:dyDescent="0.35">
      <c r="C104" t="s">
        <v>258</v>
      </c>
      <c r="D104" s="5">
        <v>37237303020</v>
      </c>
      <c r="E104" s="5">
        <v>42754911253</v>
      </c>
      <c r="F104" s="5">
        <v>43205963150</v>
      </c>
      <c r="G104" s="5">
        <v>42287226488</v>
      </c>
      <c r="I104" s="5">
        <v>42754911253</v>
      </c>
      <c r="J104" s="5">
        <v>42287226488</v>
      </c>
      <c r="K104" s="5">
        <v>40543399984</v>
      </c>
      <c r="L104" s="5">
        <v>31901916560</v>
      </c>
    </row>
    <row r="105" spans="2:15" ht="15.5" x14ac:dyDescent="0.35">
      <c r="C105" t="s">
        <v>259</v>
      </c>
      <c r="D105" s="5">
        <v>37637303020</v>
      </c>
      <c r="E105" s="5">
        <v>43154911253</v>
      </c>
      <c r="F105" s="5">
        <v>43605963150</v>
      </c>
      <c r="G105" s="5">
        <v>42587226488</v>
      </c>
      <c r="I105" s="5">
        <v>43154911253</v>
      </c>
      <c r="J105" s="5">
        <v>42587226488</v>
      </c>
      <c r="K105" s="5">
        <v>40743399984</v>
      </c>
      <c r="L105" s="5">
        <v>32001916560</v>
      </c>
      <c r="M105" s="5">
        <v>22747819960</v>
      </c>
      <c r="N105" s="5">
        <v>12769553768</v>
      </c>
      <c r="O105" s="5">
        <v>10589576746</v>
      </c>
    </row>
    <row r="106" spans="2:15" ht="15.5" x14ac:dyDescent="0.35">
      <c r="C106" t="s">
        <v>129</v>
      </c>
      <c r="D106" s="5">
        <v>38214800000</v>
      </c>
      <c r="E106" s="5">
        <v>38214800000</v>
      </c>
      <c r="F106" s="5">
        <v>38214800000</v>
      </c>
      <c r="G106" s="5">
        <v>38214800000</v>
      </c>
      <c r="I106" s="5">
        <v>38214800000</v>
      </c>
      <c r="J106" s="5">
        <v>38214800000</v>
      </c>
      <c r="K106" s="5">
        <v>38214800000</v>
      </c>
      <c r="L106" s="5">
        <v>38214800000</v>
      </c>
    </row>
    <row r="107" spans="2:15" ht="15.5" x14ac:dyDescent="0.35">
      <c r="C107" t="s">
        <v>10</v>
      </c>
      <c r="D107" s="5">
        <v>201152103020</v>
      </c>
      <c r="E107" s="5">
        <v>206669711253</v>
      </c>
      <c r="F107" s="5">
        <v>207120763150</v>
      </c>
      <c r="G107" s="5">
        <v>206102026488</v>
      </c>
      <c r="I107" s="5">
        <v>206669711253</v>
      </c>
      <c r="J107" s="5">
        <v>206102026488</v>
      </c>
      <c r="K107" s="5">
        <v>204258199984</v>
      </c>
      <c r="L107" s="5">
        <v>195516716560</v>
      </c>
      <c r="M107" s="5">
        <v>122747819960</v>
      </c>
      <c r="N107" s="5">
        <v>72769553768</v>
      </c>
      <c r="O107" s="5">
        <v>10592076746</v>
      </c>
    </row>
    <row r="108" spans="2:15" ht="15.5" x14ac:dyDescent="0.35">
      <c r="C108" t="s">
        <v>132</v>
      </c>
      <c r="D108" s="5">
        <v>222890629953</v>
      </c>
      <c r="E108" s="5">
        <v>211266423760</v>
      </c>
      <c r="F108" s="5">
        <v>212202812479</v>
      </c>
      <c r="G108" s="5">
        <v>210962975105</v>
      </c>
      <c r="I108" s="5">
        <v>211266423760</v>
      </c>
      <c r="J108" s="5">
        <v>210962975105</v>
      </c>
      <c r="K108" s="5">
        <v>207692011687</v>
      </c>
      <c r="L108" s="5">
        <v>204103051850</v>
      </c>
      <c r="M108" s="5">
        <v>224052975463</v>
      </c>
      <c r="N108" s="5">
        <v>76206113589</v>
      </c>
      <c r="O108" s="5">
        <v>12665465751</v>
      </c>
    </row>
    <row r="109" spans="2:15" ht="15.5" x14ac:dyDescent="0.35">
      <c r="C109" t="s">
        <v>133</v>
      </c>
      <c r="D109" s="5">
        <v>1253000000</v>
      </c>
      <c r="E109" s="5">
        <v>1253000000</v>
      </c>
      <c r="F109" s="5">
        <v>1253000000</v>
      </c>
      <c r="G109" s="5">
        <v>1253000000</v>
      </c>
      <c r="I109" s="5">
        <v>1253000000</v>
      </c>
      <c r="J109" s="5">
        <v>1253000000</v>
      </c>
      <c r="K109" s="5">
        <v>1253000000</v>
      </c>
      <c r="L109" s="5">
        <v>1253000000</v>
      </c>
      <c r="M109" s="5">
        <v>1000000000</v>
      </c>
      <c r="N109" s="5">
        <v>60000</v>
      </c>
      <c r="O109" s="5">
        <v>100</v>
      </c>
    </row>
    <row r="111" spans="2:15" ht="15.5" x14ac:dyDescent="0.35">
      <c r="B111" t="s">
        <v>134</v>
      </c>
      <c r="C111" t="s">
        <v>135</v>
      </c>
      <c r="D111" s="5">
        <v>15926521595</v>
      </c>
      <c r="E111" s="5">
        <v>-7908071853</v>
      </c>
      <c r="F111" s="5">
        <v>-7478778519</v>
      </c>
      <c r="G111" s="5">
        <v>-36150426417</v>
      </c>
      <c r="I111" s="5">
        <v>-15386850372</v>
      </c>
      <c r="J111" s="5">
        <v>-18604262780</v>
      </c>
      <c r="K111" s="5">
        <v>-44692764254</v>
      </c>
      <c r="L111" s="5">
        <v>-40700822712</v>
      </c>
      <c r="M111" s="5">
        <v>49512432311</v>
      </c>
      <c r="N111" s="5">
        <v>-57869511713</v>
      </c>
      <c r="O111" s="5">
        <v>2574002340</v>
      </c>
    </row>
    <row r="112" spans="2:15" ht="15.5" x14ac:dyDescent="0.35">
      <c r="C112" t="s">
        <v>316</v>
      </c>
      <c r="D112" s="5">
        <v>36063655678</v>
      </c>
      <c r="E112" s="5">
        <v>43300031265</v>
      </c>
      <c r="F112" s="5">
        <v>53135091836</v>
      </c>
      <c r="G112" s="5">
        <v>28973726241</v>
      </c>
      <c r="I112" s="5">
        <v>96435123101</v>
      </c>
      <c r="J112" s="5">
        <v>50580089780</v>
      </c>
      <c r="K112" s="5">
        <v>59831769629</v>
      </c>
      <c r="L112" s="5">
        <v>103506499822</v>
      </c>
      <c r="M112" s="5">
        <v>220828344568</v>
      </c>
      <c r="N112" s="5">
        <v>64140056211</v>
      </c>
      <c r="O112" s="5">
        <v>47507390767</v>
      </c>
    </row>
    <row r="113" spans="3:15" ht="15.5" x14ac:dyDescent="0.35">
      <c r="C113" t="s">
        <v>317</v>
      </c>
      <c r="E113" s="5">
        <v>-48470493449</v>
      </c>
      <c r="F113" s="5">
        <v>-57136459472</v>
      </c>
      <c r="G113" s="5">
        <v>-63128594639</v>
      </c>
      <c r="I113" s="5">
        <v>-105606952921</v>
      </c>
      <c r="J113" s="5">
        <v>-63128594639</v>
      </c>
      <c r="K113" s="5">
        <v>-92262622577</v>
      </c>
      <c r="L113" s="5">
        <v>-130371691569</v>
      </c>
      <c r="M113" s="5">
        <v>-164419130167</v>
      </c>
      <c r="N113" s="5">
        <v>-118923859567</v>
      </c>
      <c r="O113" s="5">
        <v>-44333540875</v>
      </c>
    </row>
    <row r="114" spans="3:15" ht="15.5" x14ac:dyDescent="0.35">
      <c r="C114" t="s">
        <v>318</v>
      </c>
      <c r="D114" s="5">
        <v>-760210000</v>
      </c>
      <c r="E114" s="5">
        <v>-1088000000</v>
      </c>
      <c r="F114" s="5">
        <v>-1719000000</v>
      </c>
      <c r="G114" s="5">
        <v>-986490335</v>
      </c>
      <c r="I114" s="5">
        <v>-2807000000</v>
      </c>
      <c r="J114" s="5">
        <v>-3380800714</v>
      </c>
      <c r="K114" s="5">
        <v>-4610968811</v>
      </c>
      <c r="L114" s="5">
        <v>-4226206958</v>
      </c>
      <c r="M114" s="5">
        <v>-2215500000</v>
      </c>
      <c r="N114" s="5">
        <v>-1112000000</v>
      </c>
      <c r="O114" s="5">
        <v>-564000000</v>
      </c>
    </row>
    <row r="115" spans="3:15" ht="15.5" x14ac:dyDescent="0.35">
      <c r="C115" t="s">
        <v>265</v>
      </c>
      <c r="D115" s="5">
        <v>-1437625000</v>
      </c>
      <c r="E115" s="5">
        <v>-1004766429</v>
      </c>
      <c r="F115" s="5">
        <v>-728103275</v>
      </c>
      <c r="G115" s="5">
        <v>-409627559</v>
      </c>
      <c r="I115" s="5">
        <v>-1732869704</v>
      </c>
      <c r="J115" s="5">
        <v>-1034494261</v>
      </c>
      <c r="K115" s="5">
        <v>-1607573030</v>
      </c>
      <c r="L115" s="5">
        <v>-4170837808</v>
      </c>
      <c r="M115" s="5">
        <v>-22680000</v>
      </c>
      <c r="N115" s="5">
        <v>-2073389005</v>
      </c>
      <c r="O115" s="5">
        <v>-51053802</v>
      </c>
    </row>
    <row r="116" spans="3:15" ht="15.5" x14ac:dyDescent="0.35">
      <c r="C116" t="s">
        <v>1062</v>
      </c>
      <c r="D116" s="5">
        <v>-17939299083</v>
      </c>
      <c r="E116" s="5">
        <v>-644843240</v>
      </c>
      <c r="F116" s="5">
        <v>-1030307608</v>
      </c>
      <c r="G116" s="5">
        <v>-599440125</v>
      </c>
      <c r="I116" s="5">
        <v>-1675150848</v>
      </c>
      <c r="J116" s="5">
        <v>-1640462946</v>
      </c>
      <c r="K116" s="5">
        <v>-6043369465</v>
      </c>
      <c r="L116" s="5">
        <v>-5438586199</v>
      </c>
      <c r="M116" s="5">
        <v>-4658602090</v>
      </c>
      <c r="N116" s="5">
        <v>99680648</v>
      </c>
      <c r="O116" s="5">
        <v>15206250</v>
      </c>
    </row>
    <row r="117" spans="3:15" ht="15.5" x14ac:dyDescent="0.35">
      <c r="C117" t="s">
        <v>144</v>
      </c>
      <c r="G117" s="5">
        <v>-716060000</v>
      </c>
      <c r="J117" s="5">
        <v>-783230000</v>
      </c>
      <c r="K117" s="5">
        <v>-1387340000</v>
      </c>
      <c r="L117" s="5">
        <v>63402850000</v>
      </c>
      <c r="M117" s="5">
        <v>40000000000</v>
      </c>
      <c r="N117" s="5">
        <v>59997500000</v>
      </c>
    </row>
    <row r="118" spans="3:15" ht="15.5" x14ac:dyDescent="0.35">
      <c r="C118" t="s">
        <v>145</v>
      </c>
      <c r="E118" s="5">
        <v>-113869000</v>
      </c>
      <c r="F118" s="5">
        <v>-11583761037</v>
      </c>
      <c r="G118" s="5">
        <v>-131326678</v>
      </c>
      <c r="I118" s="5">
        <v>-11697630037</v>
      </c>
      <c r="J118" s="5">
        <v>-8628976678</v>
      </c>
      <c r="K118" s="5">
        <v>-200429850</v>
      </c>
      <c r="L118" s="5">
        <v>-646806000</v>
      </c>
      <c r="M118" s="5">
        <v>-206907400</v>
      </c>
      <c r="N118" s="5">
        <v>-9043053300</v>
      </c>
      <c r="O118" s="5">
        <v>-234000000</v>
      </c>
    </row>
    <row r="119" spans="3:15" ht="15.5" x14ac:dyDescent="0.35">
      <c r="C119" t="s">
        <v>400</v>
      </c>
      <c r="E119" s="5">
        <v>11292792037</v>
      </c>
      <c r="F119" s="5">
        <v>-11495211037</v>
      </c>
      <c r="G119" s="5">
        <v>8167930000</v>
      </c>
      <c r="I119" s="5">
        <v>-202419000</v>
      </c>
      <c r="J119" s="5">
        <v>-220720000</v>
      </c>
      <c r="K119" s="5">
        <v>-151160000</v>
      </c>
      <c r="L119" s="5">
        <v>-335000000</v>
      </c>
      <c r="M119" s="5">
        <v>-206907400</v>
      </c>
    </row>
    <row r="120" spans="3:15" ht="15.5" x14ac:dyDescent="0.35">
      <c r="C120" t="s">
        <v>146</v>
      </c>
      <c r="E120" s="5">
        <v>-11406661037</v>
      </c>
      <c r="F120" s="5">
        <v>-88550000</v>
      </c>
      <c r="G120" s="5">
        <v>-8299256678</v>
      </c>
      <c r="I120" s="5">
        <v>-11495211037</v>
      </c>
      <c r="J120" s="5">
        <v>-8408256678</v>
      </c>
      <c r="K120" s="5">
        <v>-49269850</v>
      </c>
      <c r="L120" s="5">
        <v>-311806000</v>
      </c>
      <c r="N120" s="5">
        <v>-9043053300</v>
      </c>
      <c r="O120" s="5">
        <v>-234000000</v>
      </c>
    </row>
    <row r="121" spans="3:15" ht="15.5" x14ac:dyDescent="0.35">
      <c r="C121" t="s">
        <v>153</v>
      </c>
      <c r="G121" s="5">
        <v>-716060000</v>
      </c>
      <c r="J121" s="5">
        <v>-783230000</v>
      </c>
      <c r="K121" s="5">
        <v>-1387340000</v>
      </c>
      <c r="L121" s="5">
        <v>63402850000</v>
      </c>
      <c r="M121" s="5">
        <v>40000000000</v>
      </c>
      <c r="N121" s="5">
        <v>59997500000</v>
      </c>
    </row>
    <row r="122" spans="3:15" ht="15.5" x14ac:dyDescent="0.35">
      <c r="C122" t="s">
        <v>1063</v>
      </c>
      <c r="G122" s="5">
        <v>-626500000</v>
      </c>
      <c r="J122" s="5">
        <v>-626500000</v>
      </c>
      <c r="K122" s="5">
        <v>-1253000000</v>
      </c>
    </row>
    <row r="123" spans="3:15" ht="15.5" x14ac:dyDescent="0.35">
      <c r="C123" t="s">
        <v>563</v>
      </c>
      <c r="G123" s="5">
        <v>-89560000</v>
      </c>
      <c r="J123" s="5">
        <v>-156730000</v>
      </c>
      <c r="K123" s="5">
        <v>-134340000</v>
      </c>
      <c r="L123" s="5">
        <v>-111950000</v>
      </c>
    </row>
    <row r="124" spans="3:15" ht="15.5" x14ac:dyDescent="0.35">
      <c r="C124" t="s">
        <v>814</v>
      </c>
      <c r="L124" s="5">
        <v>25300000000</v>
      </c>
      <c r="M124" s="5">
        <v>40000000000</v>
      </c>
      <c r="N124" s="5">
        <v>59997500000</v>
      </c>
    </row>
    <row r="125" spans="3:15" ht="15.5" x14ac:dyDescent="0.35">
      <c r="C125" t="s">
        <v>129</v>
      </c>
      <c r="L125" s="5">
        <v>41000000000</v>
      </c>
    </row>
    <row r="126" spans="3:15" ht="15.5" x14ac:dyDescent="0.35">
      <c r="C126" t="s">
        <v>279</v>
      </c>
      <c r="L126" s="5">
        <v>-2785200000</v>
      </c>
    </row>
    <row r="127" spans="3:15" ht="15.5" x14ac:dyDescent="0.35">
      <c r="C127" t="s">
        <v>1064</v>
      </c>
    </row>
    <row r="128" spans="3:15" ht="15.5" x14ac:dyDescent="0.35">
      <c r="C128" t="s">
        <v>163</v>
      </c>
      <c r="D128" s="5">
        <v>15926521595</v>
      </c>
      <c r="E128" s="5">
        <v>-8021940853</v>
      </c>
      <c r="F128" s="5">
        <v>-19062539556</v>
      </c>
      <c r="G128" s="5">
        <v>-36997813095</v>
      </c>
      <c r="I128" s="5">
        <v>-27084480409</v>
      </c>
      <c r="J128" s="5">
        <v>-28016469458</v>
      </c>
      <c r="K128" s="5">
        <v>-46280534104</v>
      </c>
      <c r="L128" s="5">
        <v>22055221288</v>
      </c>
      <c r="M128" s="5">
        <v>89305524911</v>
      </c>
      <c r="N128" s="5">
        <v>-6915065013</v>
      </c>
      <c r="O128" s="5">
        <v>2340002340</v>
      </c>
    </row>
    <row r="129" spans="2:15" ht="15.5" x14ac:dyDescent="0.35">
      <c r="C129" t="s">
        <v>164</v>
      </c>
      <c r="D129" s="5">
        <v>11094166937</v>
      </c>
      <c r="F129" s="5">
        <v>38178647346</v>
      </c>
      <c r="I129" s="5">
        <v>38178647346</v>
      </c>
      <c r="J129" s="5">
        <v>66195116804</v>
      </c>
      <c r="K129" s="5">
        <v>112475650908</v>
      </c>
      <c r="L129" s="5">
        <v>90420429620</v>
      </c>
      <c r="M129" s="5">
        <v>1114904709</v>
      </c>
      <c r="N129" s="5">
        <v>8029969722</v>
      </c>
      <c r="O129" s="5">
        <v>5689967382</v>
      </c>
    </row>
    <row r="130" spans="2:15" ht="15.5" x14ac:dyDescent="0.35">
      <c r="C130" t="s">
        <v>166</v>
      </c>
      <c r="D130" s="5">
        <v>27020688532</v>
      </c>
      <c r="E130" s="5">
        <v>-8021940853</v>
      </c>
      <c r="F130" s="5">
        <v>19116107790</v>
      </c>
      <c r="G130" s="5">
        <v>-36997813095</v>
      </c>
      <c r="I130" s="5">
        <v>11094166937</v>
      </c>
      <c r="J130" s="5">
        <v>38178647346</v>
      </c>
      <c r="K130" s="5">
        <v>66195116804</v>
      </c>
      <c r="L130" s="5">
        <v>112475650908</v>
      </c>
      <c r="M130" s="5">
        <v>90420429620</v>
      </c>
      <c r="N130" s="5">
        <v>1114904709</v>
      </c>
      <c r="O130" s="5">
        <v>8029969722</v>
      </c>
    </row>
    <row r="132" spans="2:15" ht="15.5" x14ac:dyDescent="0.35">
      <c r="B132" t="s">
        <v>167</v>
      </c>
      <c r="C132" t="s">
        <v>12</v>
      </c>
      <c r="D132" s="5">
        <v>1250000000</v>
      </c>
      <c r="E132" s="5">
        <v>1250000000</v>
      </c>
      <c r="F132" s="5">
        <v>1250000000</v>
      </c>
      <c r="G132" s="5">
        <v>1250000000</v>
      </c>
      <c r="I132" s="5">
        <v>1250000000</v>
      </c>
      <c r="J132" s="5">
        <v>1250000000</v>
      </c>
      <c r="K132" s="5">
        <v>1250000000</v>
      </c>
      <c r="L132" s="5">
        <v>1250000000</v>
      </c>
      <c r="M132" s="5">
        <v>1000000000</v>
      </c>
      <c r="N132" s="5">
        <v>0</v>
      </c>
      <c r="O132" s="5">
        <v>0</v>
      </c>
    </row>
    <row r="133" spans="2:15" ht="15.5" x14ac:dyDescent="0.35">
      <c r="C133" t="s">
        <v>168</v>
      </c>
      <c r="D133" s="6">
        <v>-4.4000000000000004</v>
      </c>
      <c r="E133" s="6">
        <v>-0.82</v>
      </c>
      <c r="F133" s="6">
        <v>0.81</v>
      </c>
      <c r="G133" s="6">
        <v>1.76</v>
      </c>
    </row>
    <row r="134" spans="2:15" ht="15.5" x14ac:dyDescent="0.35">
      <c r="C134" t="s">
        <v>169</v>
      </c>
      <c r="D134" s="6">
        <v>-13.64</v>
      </c>
      <c r="E134" s="6">
        <v>-203.66</v>
      </c>
      <c r="F134" s="6">
        <v>93.83</v>
      </c>
      <c r="G134" s="6">
        <v>37.5</v>
      </c>
    </row>
    <row r="135" spans="2:15" ht="15.5" x14ac:dyDescent="0.35">
      <c r="C135" t="s">
        <v>63</v>
      </c>
      <c r="D135" s="6">
        <v>1.39</v>
      </c>
      <c r="E135" s="6">
        <v>6.21</v>
      </c>
      <c r="F135" s="6">
        <v>2.66</v>
      </c>
      <c r="G135" s="6">
        <v>2.0299999999999998</v>
      </c>
    </row>
    <row r="136" spans="2:15" ht="15.5" x14ac:dyDescent="0.35">
      <c r="C136" t="s">
        <v>170</v>
      </c>
    </row>
    <row r="137" spans="2:15" ht="15.5" x14ac:dyDescent="0.35">
      <c r="C137" t="s">
        <v>171</v>
      </c>
      <c r="D137" s="6">
        <v>-2.4799999999999999E-2</v>
      </c>
      <c r="E137" s="6">
        <v>-4.8999999999999998E-3</v>
      </c>
      <c r="F137" s="6">
        <v>4.7999999999999996E-3</v>
      </c>
      <c r="G137" s="6">
        <v>1.0500000000000001E-2</v>
      </c>
    </row>
    <row r="138" spans="2:15" ht="15.5" x14ac:dyDescent="0.35">
      <c r="C138" t="s">
        <v>172</v>
      </c>
      <c r="D138" s="6">
        <v>-2.7400000000000001E-2</v>
      </c>
      <c r="E138" s="6">
        <v>-5.0000000000000001E-3</v>
      </c>
      <c r="F138" s="6">
        <v>4.8999999999999998E-3</v>
      </c>
      <c r="G138" s="6">
        <v>1.0700000000000001E-2</v>
      </c>
    </row>
    <row r="139" spans="2:15" ht="15.5" x14ac:dyDescent="0.35">
      <c r="C139" t="s">
        <v>173</v>
      </c>
      <c r="D139" s="6">
        <v>-4.87E-2</v>
      </c>
      <c r="E139" s="6">
        <v>-8.6E-3</v>
      </c>
      <c r="F139" s="6">
        <v>9.7999999999999997E-3</v>
      </c>
      <c r="G139" s="6">
        <v>2.12E-2</v>
      </c>
    </row>
    <row r="140" spans="2:15" ht="15.5" x14ac:dyDescent="0.35">
      <c r="C140" t="s">
        <v>174</v>
      </c>
    </row>
    <row r="141" spans="2:15" ht="15.5" x14ac:dyDescent="0.35">
      <c r="C141" t="s">
        <v>175</v>
      </c>
      <c r="D141" s="5">
        <v>201000000000</v>
      </c>
      <c r="E141" s="5">
        <v>207000000000</v>
      </c>
      <c r="F141" s="5">
        <v>207000000000</v>
      </c>
      <c r="G141" s="5">
        <v>206000000000</v>
      </c>
    </row>
    <row r="142" spans="2:15" ht="15.5" x14ac:dyDescent="0.35">
      <c r="C142" t="s">
        <v>176</v>
      </c>
      <c r="D142" s="6">
        <v>0.37</v>
      </c>
      <c r="E142" s="6">
        <v>1.01</v>
      </c>
      <c r="F142" s="6">
        <v>0.46</v>
      </c>
      <c r="G142" s="6">
        <v>0.4</v>
      </c>
    </row>
    <row r="143" spans="2:15" ht="15.5" x14ac:dyDescent="0.35">
      <c r="C143" t="s">
        <v>177</v>
      </c>
      <c r="D143" s="6">
        <v>160.54</v>
      </c>
      <c r="E143" s="6">
        <v>164.94</v>
      </c>
      <c r="F143" s="6">
        <v>165.3</v>
      </c>
      <c r="G143" s="6">
        <v>164.49</v>
      </c>
    </row>
    <row r="144" spans="2:15" ht="15.5" x14ac:dyDescent="0.35">
      <c r="C144" t="s">
        <v>178</v>
      </c>
      <c r="D144" s="6">
        <v>0.37</v>
      </c>
      <c r="E144" s="6">
        <v>1.01</v>
      </c>
      <c r="F144" s="6">
        <v>0.46</v>
      </c>
      <c r="G144" s="6">
        <v>0.4</v>
      </c>
    </row>
    <row r="145" spans="3:16" ht="15.5" x14ac:dyDescent="0.35">
      <c r="C145" t="s">
        <v>179</v>
      </c>
      <c r="D145" s="6">
        <v>160.29</v>
      </c>
      <c r="E145" s="6">
        <v>164.6</v>
      </c>
      <c r="F145" s="6">
        <v>164.99</v>
      </c>
      <c r="G145" s="6">
        <v>164.07</v>
      </c>
    </row>
    <row r="146" spans="3:16" ht="15.5" x14ac:dyDescent="0.35">
      <c r="C146" t="s">
        <v>180</v>
      </c>
    </row>
    <row r="147" spans="3:16" ht="15.5" x14ac:dyDescent="0.35">
      <c r="C147" t="s">
        <v>181</v>
      </c>
    </row>
    <row r="148" spans="3:16" ht="15.5" x14ac:dyDescent="0.35">
      <c r="C148" t="s">
        <v>182</v>
      </c>
      <c r="D148" s="5">
        <v>201000000000</v>
      </c>
      <c r="E148" s="5">
        <v>207000000000</v>
      </c>
      <c r="F148" s="5">
        <v>207000000000</v>
      </c>
      <c r="G148" s="5">
        <v>206000000000</v>
      </c>
    </row>
    <row r="149" spans="3:16" ht="15.5" x14ac:dyDescent="0.35">
      <c r="C149" t="s">
        <v>24</v>
      </c>
    </row>
    <row r="150" spans="3:16" ht="15.5" x14ac:dyDescent="0.35">
      <c r="C150" t="s">
        <v>21</v>
      </c>
      <c r="D150" s="5">
        <v>-27000000000</v>
      </c>
      <c r="E150" s="5">
        <v>-11000000000</v>
      </c>
      <c r="F150" s="5">
        <v>-19000000000</v>
      </c>
      <c r="G150" s="5">
        <v>-38000000000</v>
      </c>
    </row>
    <row r="151" spans="3:16" ht="15.5" x14ac:dyDescent="0.35">
      <c r="C151" t="s">
        <v>183</v>
      </c>
      <c r="D151" s="5">
        <v>188000000000</v>
      </c>
      <c r="E151" s="5">
        <v>191000000000</v>
      </c>
      <c r="F151" s="5">
        <v>190000000000</v>
      </c>
      <c r="G151" s="5">
        <v>199000000000</v>
      </c>
    </row>
    <row r="152" spans="3:16" ht="15.5" x14ac:dyDescent="0.35">
      <c r="C152" t="s">
        <v>184</v>
      </c>
      <c r="D152" s="5">
        <v>16000000000</v>
      </c>
      <c r="E152" s="5">
        <v>-8000000000</v>
      </c>
      <c r="F152" s="5">
        <v>-7000000000</v>
      </c>
      <c r="G152" s="5">
        <v>-36000000000</v>
      </c>
    </row>
    <row r="153" spans="3:16" ht="15.5" x14ac:dyDescent="0.35">
      <c r="C153" t="s">
        <v>185</v>
      </c>
      <c r="E153" s="5">
        <v>-11000000000</v>
      </c>
      <c r="F153" s="5">
        <v>0</v>
      </c>
      <c r="G153" s="5">
        <v>-8000000000</v>
      </c>
    </row>
    <row r="154" spans="3:16" ht="15.5" x14ac:dyDescent="0.35">
      <c r="C154" t="s">
        <v>13</v>
      </c>
      <c r="D154" s="5">
        <v>16000000000</v>
      </c>
      <c r="E154" s="5">
        <v>-19000000000</v>
      </c>
      <c r="F154" s="5">
        <v>-8000000000</v>
      </c>
      <c r="G154" s="5">
        <v>-44000000000</v>
      </c>
    </row>
    <row r="155" spans="3:16" ht="15.5" x14ac:dyDescent="0.35">
      <c r="C155" t="s">
        <v>16</v>
      </c>
      <c r="D155" s="6">
        <v>12.71</v>
      </c>
      <c r="E155" s="6">
        <v>-15.41</v>
      </c>
      <c r="F155" s="6">
        <v>-6.04</v>
      </c>
      <c r="G155" s="6">
        <v>-35.47</v>
      </c>
    </row>
    <row r="156" spans="3:16" ht="15.5" x14ac:dyDescent="0.35">
      <c r="C156" t="s">
        <v>48</v>
      </c>
      <c r="I156" s="6">
        <v>-0.01</v>
      </c>
      <c r="J156" s="6">
        <v>2.0099999999999998</v>
      </c>
      <c r="K156" s="6">
        <v>7.74</v>
      </c>
      <c r="L156" s="6">
        <v>7.41</v>
      </c>
      <c r="M156" s="6">
        <v>9.85</v>
      </c>
      <c r="N156" s="6">
        <v>41665.4</v>
      </c>
      <c r="O156" s="6">
        <v>40722613.100000001</v>
      </c>
    </row>
    <row r="157" spans="3:16" ht="15.5" x14ac:dyDescent="0.35">
      <c r="C157" t="s">
        <v>62</v>
      </c>
      <c r="I157" s="5">
        <v>-16700</v>
      </c>
      <c r="J157" s="6">
        <v>32.840000000000003</v>
      </c>
      <c r="K157" s="6">
        <v>6.85</v>
      </c>
      <c r="L157" s="6">
        <v>83.67</v>
      </c>
      <c r="M157" s="5">
        <v>0</v>
      </c>
      <c r="N157" s="5">
        <v>0</v>
      </c>
      <c r="O157" s="5">
        <v>0</v>
      </c>
      <c r="P157" s="5">
        <v>0</v>
      </c>
    </row>
    <row r="158" spans="3:16" ht="15.5" x14ac:dyDescent="0.35">
      <c r="C158" t="s">
        <v>65</v>
      </c>
      <c r="I158" s="6">
        <v>3.01</v>
      </c>
      <c r="J158" s="6">
        <v>0.97</v>
      </c>
      <c r="K158" s="6">
        <v>0.51</v>
      </c>
      <c r="L158" s="6">
        <v>5.43</v>
      </c>
      <c r="M158" s="5">
        <v>0</v>
      </c>
      <c r="N158" s="5">
        <v>0</v>
      </c>
      <c r="O158" s="5">
        <v>0</v>
      </c>
      <c r="P158" s="5">
        <v>0</v>
      </c>
    </row>
    <row r="159" spans="3:16" ht="15.5" x14ac:dyDescent="0.35">
      <c r="C159" t="s">
        <v>186</v>
      </c>
    </row>
    <row r="160" spans="3:16" ht="15.5" x14ac:dyDescent="0.35">
      <c r="C160" t="s">
        <v>187</v>
      </c>
      <c r="I160" s="6">
        <v>-1E-4</v>
      </c>
      <c r="J160" s="6">
        <v>1.1899999999999999E-2</v>
      </c>
      <c r="K160" s="6">
        <v>4.6699999999999998E-2</v>
      </c>
      <c r="L160" s="6">
        <v>4.5499999999999999E-2</v>
      </c>
      <c r="M160" s="6">
        <v>4.4000000000000004E-2</v>
      </c>
      <c r="N160" s="6">
        <v>3.2799999999999996E-2</v>
      </c>
      <c r="O160" s="6">
        <v>0.32150000000000001</v>
      </c>
      <c r="P160" s="5">
        <v>0</v>
      </c>
    </row>
    <row r="161" spans="3:16" ht="15.5" x14ac:dyDescent="0.35">
      <c r="C161" t="s">
        <v>188</v>
      </c>
      <c r="I161" s="6">
        <v>-1E-4</v>
      </c>
      <c r="J161" s="6">
        <v>1.2199999999999999E-2</v>
      </c>
      <c r="K161" s="6">
        <v>4.7500000000000001E-2</v>
      </c>
      <c r="L161" s="6">
        <v>4.7500000000000001E-2</v>
      </c>
      <c r="M161" s="6">
        <v>8.0299999999999996E-2</v>
      </c>
      <c r="N161" s="6">
        <v>3.44E-2</v>
      </c>
      <c r="O161" s="6">
        <v>0.38450000000000001</v>
      </c>
      <c r="P161" s="5">
        <v>0</v>
      </c>
    </row>
    <row r="162" spans="3:16" ht="15.5" x14ac:dyDescent="0.35">
      <c r="C162" t="s">
        <v>189</v>
      </c>
      <c r="I162" s="6">
        <v>5.9999999999999995E-4</v>
      </c>
      <c r="J162" s="6">
        <v>1.09E-2</v>
      </c>
      <c r="K162" s="6">
        <v>4.58E-2</v>
      </c>
      <c r="L162" s="6">
        <v>5.5599999999999997E-2</v>
      </c>
      <c r="M162" s="6">
        <v>0.1249</v>
      </c>
      <c r="N162" s="6">
        <v>7.3300000000000004E-2</v>
      </c>
      <c r="O162" s="6">
        <v>1.0214000000000001</v>
      </c>
      <c r="P162" s="5">
        <v>0</v>
      </c>
    </row>
    <row r="163" spans="3:16" ht="15.5" x14ac:dyDescent="0.35">
      <c r="C163" t="s">
        <v>190</v>
      </c>
    </row>
    <row r="164" spans="3:16" ht="15.5" x14ac:dyDescent="0.35">
      <c r="C164" t="s">
        <v>59</v>
      </c>
      <c r="I164" s="6">
        <v>1.01</v>
      </c>
      <c r="J164" s="6">
        <v>0.4</v>
      </c>
      <c r="K164" s="6">
        <v>0.33</v>
      </c>
      <c r="L164" s="6">
        <v>3.97</v>
      </c>
      <c r="M164" s="5">
        <v>0</v>
      </c>
      <c r="N164" s="5">
        <v>0</v>
      </c>
      <c r="O164" s="5">
        <v>0</v>
      </c>
      <c r="P164" s="5">
        <v>0</v>
      </c>
    </row>
    <row r="165" spans="3:16" ht="15.5" x14ac:dyDescent="0.35">
      <c r="C165" t="s">
        <v>56</v>
      </c>
      <c r="I165" s="6">
        <v>164.94</v>
      </c>
      <c r="J165" s="6">
        <v>164.49</v>
      </c>
      <c r="K165" s="6">
        <v>163.02000000000001</v>
      </c>
      <c r="L165" s="6">
        <v>156.04</v>
      </c>
      <c r="M165" s="6">
        <v>122.75</v>
      </c>
      <c r="N165" s="6">
        <v>1212825.8999999999</v>
      </c>
      <c r="O165" s="6">
        <v>105920767.45999999</v>
      </c>
      <c r="P165" s="5">
        <v>0</v>
      </c>
    </row>
    <row r="166" spans="3:16" ht="15.5" x14ac:dyDescent="0.35">
      <c r="C166" t="s">
        <v>191</v>
      </c>
      <c r="I166" s="6">
        <v>1.01</v>
      </c>
      <c r="J166" s="6">
        <v>0.4</v>
      </c>
      <c r="K166" s="6">
        <v>0.33</v>
      </c>
      <c r="L166" s="6">
        <v>3.98</v>
      </c>
      <c r="M166" s="5">
        <v>0</v>
      </c>
      <c r="N166" s="5">
        <v>0</v>
      </c>
      <c r="O166" s="5">
        <v>0</v>
      </c>
      <c r="P166" s="5">
        <v>0</v>
      </c>
    </row>
    <row r="167" spans="3:16" ht="15.5" x14ac:dyDescent="0.35">
      <c r="C167" t="s">
        <v>192</v>
      </c>
      <c r="I167" s="6">
        <v>164.6</v>
      </c>
      <c r="J167" s="6">
        <v>164.07</v>
      </c>
      <c r="K167" s="6">
        <v>162.63</v>
      </c>
      <c r="L167" s="6">
        <v>155.66</v>
      </c>
      <c r="M167" s="6">
        <v>122.75</v>
      </c>
      <c r="N167" s="6">
        <v>1212825.8999999999</v>
      </c>
      <c r="O167" s="6">
        <v>105920767.45999999</v>
      </c>
      <c r="P167" s="5">
        <v>0</v>
      </c>
    </row>
    <row r="168" spans="3:16" ht="15.5" x14ac:dyDescent="0.35">
      <c r="C168" t="s">
        <v>193</v>
      </c>
      <c r="K168" s="5">
        <v>0</v>
      </c>
      <c r="L168" s="5">
        <v>0</v>
      </c>
    </row>
    <row r="169" spans="3:16" ht="15.5" x14ac:dyDescent="0.35">
      <c r="C169" t="s">
        <v>194</v>
      </c>
      <c r="K169" s="5">
        <v>0</v>
      </c>
      <c r="L169" s="5">
        <v>0</v>
      </c>
    </row>
    <row r="170" spans="3:16" ht="15.5" x14ac:dyDescent="0.35">
      <c r="C170" t="s">
        <v>26</v>
      </c>
      <c r="K170" s="5">
        <v>0</v>
      </c>
      <c r="L170" s="5">
        <v>0</v>
      </c>
    </row>
    <row r="171" spans="3:16" ht="15.5" x14ac:dyDescent="0.35">
      <c r="C171" t="s">
        <v>23</v>
      </c>
      <c r="I171" s="5">
        <v>-11000000000</v>
      </c>
      <c r="J171" s="5">
        <v>-38000000000</v>
      </c>
      <c r="K171" s="5">
        <v>-66000000000</v>
      </c>
      <c r="L171" s="5">
        <v>-112000000000</v>
      </c>
      <c r="M171" s="5">
        <v>-90000000000</v>
      </c>
      <c r="N171" s="5">
        <v>-1000000000</v>
      </c>
      <c r="O171" s="5">
        <v>-8000000000</v>
      </c>
    </row>
    <row r="172" spans="3:16" ht="15.5" x14ac:dyDescent="0.35">
      <c r="C172" t="s">
        <v>195</v>
      </c>
      <c r="I172" s="5">
        <v>191000000000</v>
      </c>
      <c r="J172" s="5">
        <v>199000000000</v>
      </c>
      <c r="K172" s="5">
        <v>204000000000</v>
      </c>
      <c r="L172" s="5">
        <v>192000000000</v>
      </c>
      <c r="M172" s="5">
        <v>118000000000</v>
      </c>
      <c r="N172" s="5">
        <v>66000000000</v>
      </c>
      <c r="O172" s="5">
        <v>10000000000</v>
      </c>
    </row>
    <row r="173" spans="3:16" ht="15.5" x14ac:dyDescent="0.35">
      <c r="C173" t="s">
        <v>196</v>
      </c>
      <c r="I173" s="5">
        <v>-15000000000</v>
      </c>
      <c r="J173" s="5">
        <v>-19000000000</v>
      </c>
      <c r="K173" s="5">
        <v>-45000000000</v>
      </c>
      <c r="L173" s="5">
        <v>-41000000000</v>
      </c>
      <c r="M173" s="5">
        <v>50000000000</v>
      </c>
      <c r="N173" s="5">
        <v>-58000000000</v>
      </c>
      <c r="O173" s="5">
        <v>3000000000</v>
      </c>
    </row>
    <row r="174" spans="3:16" ht="15.5" x14ac:dyDescent="0.35">
      <c r="C174" t="s">
        <v>197</v>
      </c>
      <c r="I174" s="5">
        <v>-11000000000</v>
      </c>
      <c r="J174" s="5">
        <v>-8000000000</v>
      </c>
      <c r="K174" s="5">
        <v>0</v>
      </c>
      <c r="L174" s="5">
        <v>0</v>
      </c>
      <c r="N174" s="5">
        <v>-9000000000</v>
      </c>
      <c r="O174" s="5">
        <v>0</v>
      </c>
    </row>
    <row r="175" spans="3:16" ht="15.5" x14ac:dyDescent="0.35">
      <c r="C175" t="s">
        <v>15</v>
      </c>
      <c r="I175" s="5">
        <v>-27000000000</v>
      </c>
      <c r="J175" s="5">
        <v>-27000000000</v>
      </c>
      <c r="K175" s="5">
        <v>-45000000000</v>
      </c>
      <c r="L175" s="5">
        <v>-41000000000</v>
      </c>
      <c r="M175" s="5">
        <v>50000000000</v>
      </c>
      <c r="N175" s="5">
        <v>-67000000000</v>
      </c>
      <c r="O175" s="5">
        <v>2000000000</v>
      </c>
    </row>
    <row r="176" spans="3:16" ht="15.5" x14ac:dyDescent="0.35">
      <c r="C176" t="s">
        <v>17</v>
      </c>
      <c r="I176" s="6">
        <v>-21.45</v>
      </c>
      <c r="J176" s="6">
        <v>-21.56</v>
      </c>
      <c r="K176" s="6">
        <v>-35.71</v>
      </c>
      <c r="L176" s="6">
        <v>-32.729999999999997</v>
      </c>
      <c r="M176" s="6">
        <v>49.51</v>
      </c>
      <c r="N176" s="6">
        <v>-1115209.42</v>
      </c>
      <c r="O176" s="6">
        <v>23400023.399999999</v>
      </c>
      <c r="P176" s="5">
        <v>0</v>
      </c>
    </row>
    <row r="178" spans="2:15" ht="15.5" x14ac:dyDescent="0.35">
      <c r="B178" t="s">
        <v>198</v>
      </c>
      <c r="C178" t="s">
        <v>199</v>
      </c>
      <c r="D178" s="5">
        <v>-6000000000</v>
      </c>
      <c r="E178" s="5">
        <v>-1000000000</v>
      </c>
      <c r="F178" s="5">
        <v>1000000000</v>
      </c>
      <c r="G178" s="5">
        <v>2000000000</v>
      </c>
      <c r="H178" s="5">
        <v>-11000000000</v>
      </c>
      <c r="I178" s="5">
        <v>-11000000</v>
      </c>
      <c r="J178" s="5">
        <v>3000000000</v>
      </c>
      <c r="K178" s="5">
        <v>10000000000</v>
      </c>
      <c r="L178" s="5">
        <v>9000000000</v>
      </c>
      <c r="M178" s="5">
        <v>10000000000</v>
      </c>
      <c r="N178" s="5">
        <v>2000000000</v>
      </c>
      <c r="O178" s="5">
        <v>4000000000</v>
      </c>
    </row>
    <row r="179" spans="2:15" ht="15.5" x14ac:dyDescent="0.35">
      <c r="C179" t="s">
        <v>381</v>
      </c>
      <c r="K179" s="6">
        <v>0.5</v>
      </c>
      <c r="L179" s="5">
        <v>1</v>
      </c>
    </row>
    <row r="180" spans="2:15" ht="15.5" x14ac:dyDescent="0.35">
      <c r="C180" t="s">
        <v>67</v>
      </c>
      <c r="I180" s="6">
        <v>0.24909999999999999</v>
      </c>
      <c r="K180" s="6">
        <v>6.4600000000000005E-2</v>
      </c>
      <c r="L180" s="6">
        <v>0.13500000000000001</v>
      </c>
    </row>
    <row r="181" spans="2:15" ht="15.5" x14ac:dyDescent="0.35">
      <c r="C181" t="s">
        <v>382</v>
      </c>
      <c r="I181" s="6">
        <v>1.0200000000000001E-2</v>
      </c>
      <c r="K181" s="6">
        <v>1.0200000000000001E-2</v>
      </c>
      <c r="L181" s="6">
        <v>7.9000000000000008E-3</v>
      </c>
    </row>
    <row r="182" spans="2:15" ht="15.5" x14ac:dyDescent="0.35">
      <c r="C182" t="s">
        <v>47</v>
      </c>
      <c r="D182" s="6">
        <v>-4.4000000000000004</v>
      </c>
      <c r="E182" s="6">
        <v>-0.82</v>
      </c>
      <c r="F182" s="6">
        <v>0.81</v>
      </c>
      <c r="G182" s="6">
        <v>1.76</v>
      </c>
      <c r="H182" s="6">
        <v>-8.81</v>
      </c>
      <c r="I182" s="6">
        <v>-0.01</v>
      </c>
      <c r="J182" s="6">
        <v>2.0099999999999998</v>
      </c>
      <c r="K182" s="6">
        <v>7.74</v>
      </c>
      <c r="L182" s="6">
        <v>7.41</v>
      </c>
      <c r="M182" s="6">
        <v>7.86</v>
      </c>
      <c r="N182" s="5">
        <v>2</v>
      </c>
      <c r="O182" s="6">
        <v>3.25</v>
      </c>
    </row>
    <row r="183" spans="2:15" ht="15.5" x14ac:dyDescent="0.35">
      <c r="C183" t="s">
        <v>69</v>
      </c>
      <c r="K183" s="6">
        <v>0.5</v>
      </c>
      <c r="L183" s="5">
        <v>1</v>
      </c>
    </row>
    <row r="184" spans="2:15" ht="15.5" x14ac:dyDescent="0.35">
      <c r="C184" t="s">
        <v>383</v>
      </c>
      <c r="I184" s="6">
        <v>0.24909999999999999</v>
      </c>
      <c r="K184" s="6">
        <v>6.4600000000000005E-2</v>
      </c>
      <c r="L184" s="6">
        <v>0.13500000000000001</v>
      </c>
    </row>
    <row r="185" spans="2:15" ht="15.5" x14ac:dyDescent="0.35">
      <c r="C185" t="s">
        <v>384</v>
      </c>
      <c r="I185" s="6">
        <v>1.0200000000000001E-2</v>
      </c>
      <c r="K185" s="6">
        <v>1.0200000000000001E-2</v>
      </c>
      <c r="L185" s="6">
        <v>7.9000000000000008E-3</v>
      </c>
    </row>
    <row r="186" spans="2:15" ht="15.5" x14ac:dyDescent="0.35">
      <c r="C186" t="s">
        <v>200</v>
      </c>
      <c r="D186" s="5">
        <v>54000000000</v>
      </c>
      <c r="E186" s="5">
        <v>34000000000</v>
      </c>
      <c r="F186" s="5">
        <v>36000000000</v>
      </c>
      <c r="G186" s="5">
        <v>41000000000</v>
      </c>
      <c r="H186" s="5">
        <v>109000000000</v>
      </c>
      <c r="I186" s="5">
        <v>70000000000</v>
      </c>
      <c r="J186" s="5">
        <v>85000000000</v>
      </c>
      <c r="K186" s="5">
        <v>130000000000</v>
      </c>
      <c r="L186" s="5">
        <v>143000000000</v>
      </c>
      <c r="M186" s="5">
        <v>127000000000</v>
      </c>
      <c r="N186" s="5">
        <v>60000000000</v>
      </c>
      <c r="O186" s="5">
        <v>50000000000</v>
      </c>
    </row>
    <row r="187" spans="2:15" ht="15.5" x14ac:dyDescent="0.35">
      <c r="C187" t="s">
        <v>385</v>
      </c>
      <c r="K187" s="6">
        <v>0.5</v>
      </c>
      <c r="L187" s="5">
        <v>1</v>
      </c>
    </row>
    <row r="188" spans="2:15" ht="15.5" x14ac:dyDescent="0.35">
      <c r="C188" t="s">
        <v>386</v>
      </c>
      <c r="I188" s="6">
        <v>0.24909999999999999</v>
      </c>
      <c r="K188" s="6">
        <v>6.4600000000000005E-2</v>
      </c>
      <c r="L188" s="6">
        <v>0.13500000000000001</v>
      </c>
    </row>
    <row r="189" spans="2:15" ht="15.5" x14ac:dyDescent="0.35">
      <c r="C189" t="s">
        <v>387</v>
      </c>
      <c r="I189" s="6">
        <v>1.0200000000000001E-2</v>
      </c>
      <c r="K189" s="6">
        <v>1.0200000000000001E-2</v>
      </c>
      <c r="L189" s="6">
        <v>7.9000000000000008E-3</v>
      </c>
    </row>
    <row r="190" spans="2:15" ht="15.5" x14ac:dyDescent="0.35">
      <c r="C190" t="s">
        <v>201</v>
      </c>
      <c r="I190" s="6">
        <v>-9.31</v>
      </c>
    </row>
    <row r="191" spans="2:15" ht="15.5" x14ac:dyDescent="0.35">
      <c r="C191" t="s">
        <v>202</v>
      </c>
      <c r="I191" s="6">
        <v>6.95</v>
      </c>
    </row>
    <row r="192" spans="2:15" ht="15.5" x14ac:dyDescent="0.35">
      <c r="C192" t="s">
        <v>203</v>
      </c>
      <c r="I192" s="6">
        <v>0.51</v>
      </c>
    </row>
    <row r="193" spans="3:9" ht="15.5" x14ac:dyDescent="0.35">
      <c r="C193" t="s">
        <v>204</v>
      </c>
      <c r="I193" s="6">
        <v>-8.81</v>
      </c>
    </row>
    <row r="194" spans="3:9" ht="15.5" x14ac:dyDescent="0.35">
      <c r="C194" t="s">
        <v>205</v>
      </c>
      <c r="D194" s="6">
        <v>21.56</v>
      </c>
    </row>
    <row r="195" spans="3:9" ht="15.5" x14ac:dyDescent="0.35">
      <c r="C195" t="s">
        <v>206</v>
      </c>
      <c r="I195" s="6">
        <v>160.54</v>
      </c>
    </row>
    <row r="196" spans="3:9" ht="15.5" x14ac:dyDescent="0.35">
      <c r="C196" t="s">
        <v>207</v>
      </c>
      <c r="D196" s="6">
        <v>9.9600000000000009</v>
      </c>
    </row>
    <row r="197" spans="3:9" ht="15.5" x14ac:dyDescent="0.35">
      <c r="C197" t="s">
        <v>208</v>
      </c>
      <c r="D197" s="6">
        <v>9.9600000000000009</v>
      </c>
    </row>
    <row r="198" spans="3:9" ht="15.5" x14ac:dyDescent="0.35">
      <c r="C198" t="s">
        <v>209</v>
      </c>
      <c r="D198" s="6">
        <v>0.11</v>
      </c>
    </row>
    <row r="199" spans="3:9" ht="15.5" x14ac:dyDescent="0.35">
      <c r="C199" t="s">
        <v>210</v>
      </c>
      <c r="D199" s="6">
        <v>1.1100000000000001</v>
      </c>
    </row>
    <row r="200" spans="3:9" ht="15.5" x14ac:dyDescent="0.35">
      <c r="C200" t="s">
        <v>13</v>
      </c>
      <c r="D200" s="5">
        <v>16000000000</v>
      </c>
    </row>
    <row r="201" spans="3:9" ht="15.5" x14ac:dyDescent="0.35">
      <c r="C201" t="s">
        <v>211</v>
      </c>
      <c r="I201" s="6">
        <v>15.8</v>
      </c>
    </row>
    <row r="202" spans="3:9" ht="15.5" x14ac:dyDescent="0.35">
      <c r="C202" t="s">
        <v>212</v>
      </c>
      <c r="I202" s="5">
        <v>0</v>
      </c>
    </row>
    <row r="203" spans="3:9" ht="15.5" x14ac:dyDescent="0.35">
      <c r="C203" t="s">
        <v>213</v>
      </c>
      <c r="I203" s="5">
        <v>0</v>
      </c>
    </row>
    <row r="204" spans="3:9" ht="15.5" x14ac:dyDescent="0.35">
      <c r="C204" t="s">
        <v>214</v>
      </c>
      <c r="I204" s="5">
        <v>0</v>
      </c>
    </row>
    <row r="205" spans="3:9" ht="15.5" x14ac:dyDescent="0.35">
      <c r="C205" t="s">
        <v>215</v>
      </c>
      <c r="D205" s="6">
        <v>79.91</v>
      </c>
    </row>
    <row r="206" spans="3:9" ht="15.5" x14ac:dyDescent="0.35">
      <c r="C206" t="s">
        <v>219</v>
      </c>
      <c r="D206" s="6">
        <v>1.1399999999999999</v>
      </c>
    </row>
    <row r="207" spans="3:9" ht="15.5" x14ac:dyDescent="0.35">
      <c r="C207" t="s">
        <v>43</v>
      </c>
      <c r="I207" s="5">
        <v>103000000000</v>
      </c>
    </row>
    <row r="208" spans="3:9" ht="15.5" x14ac:dyDescent="0.35">
      <c r="C208" t="s">
        <v>220</v>
      </c>
      <c r="I208" s="5">
        <v>76000000000</v>
      </c>
    </row>
    <row r="209" spans="3:9" ht="15.5" x14ac:dyDescent="0.35">
      <c r="C209" t="s">
        <v>221</v>
      </c>
      <c r="I209" s="5">
        <v>1250000000</v>
      </c>
    </row>
    <row r="210" spans="3:9" ht="15.5" x14ac:dyDescent="0.35">
      <c r="C210" t="s">
        <v>222</v>
      </c>
      <c r="I210" s="6">
        <v>0.75</v>
      </c>
    </row>
    <row r="211" spans="3:9" ht="15.5" x14ac:dyDescent="0.35">
      <c r="C211" t="s">
        <v>223</v>
      </c>
      <c r="D211" s="6">
        <v>0.1065</v>
      </c>
    </row>
    <row r="212" spans="3:9" ht="15.5" x14ac:dyDescent="0.35">
      <c r="C212" t="s">
        <v>224</v>
      </c>
      <c r="D212" s="6">
        <v>-9.06E-2</v>
      </c>
    </row>
    <row r="213" spans="3:9" ht="15.5" x14ac:dyDescent="0.35">
      <c r="C213" t="s">
        <v>225</v>
      </c>
      <c r="D213" s="6">
        <v>-0.1017</v>
      </c>
    </row>
    <row r="214" spans="3:9" ht="15.5" x14ac:dyDescent="0.35">
      <c r="C214" t="s">
        <v>226</v>
      </c>
      <c r="D214" s="6">
        <v>0.51460000000000006</v>
      </c>
    </row>
    <row r="215" spans="3:9" ht="15.5" x14ac:dyDescent="0.35">
      <c r="C215" t="s">
        <v>227</v>
      </c>
      <c r="D215" s="6">
        <v>-3.1899999999999998E-2</v>
      </c>
    </row>
    <row r="216" spans="3:9" ht="15.5" x14ac:dyDescent="0.35">
      <c r="C216" t="s">
        <v>228</v>
      </c>
      <c r="D216" s="6">
        <v>-6.4161000000000001</v>
      </c>
    </row>
    <row r="217" spans="3:9" ht="15.5" x14ac:dyDescent="0.35">
      <c r="C217" t="s">
        <v>388</v>
      </c>
      <c r="I217" s="6">
        <v>0.5</v>
      </c>
    </row>
    <row r="218" spans="3:9" ht="15.5" x14ac:dyDescent="0.35">
      <c r="C218" t="s">
        <v>392</v>
      </c>
      <c r="I218" t="s">
        <v>1065</v>
      </c>
    </row>
    <row r="219" spans="3:9" ht="15.5" x14ac:dyDescent="0.35">
      <c r="C219" t="s">
        <v>229</v>
      </c>
      <c r="I219" s="5">
        <v>2</v>
      </c>
    </row>
    <row r="220" spans="3:9" ht="15.5" x14ac:dyDescent="0.35">
      <c r="C220" t="s">
        <v>230</v>
      </c>
      <c r="I220" s="6">
        <v>0.38</v>
      </c>
    </row>
    <row r="221" spans="3:9" ht="15.5" x14ac:dyDescent="0.35">
      <c r="C221" t="s">
        <v>231</v>
      </c>
      <c r="I221" s="6">
        <v>0.09</v>
      </c>
    </row>
    <row r="222" spans="3:9" ht="15.5" x14ac:dyDescent="0.35">
      <c r="C222" t="s">
        <v>232</v>
      </c>
      <c r="I222" s="6">
        <v>0.36</v>
      </c>
    </row>
    <row r="223" spans="3:9" ht="15.5" x14ac:dyDescent="0.35">
      <c r="C223" t="s">
        <v>233</v>
      </c>
      <c r="I223" s="6">
        <v>0.52</v>
      </c>
    </row>
    <row r="224" spans="3:9" ht="15.5" x14ac:dyDescent="0.35">
      <c r="C224" t="s">
        <v>234</v>
      </c>
      <c r="I224" s="6">
        <v>0.55000000000000004</v>
      </c>
    </row>
    <row r="225" spans="3:9" ht="15.5" x14ac:dyDescent="0.35">
      <c r="C225" t="s">
        <v>235</v>
      </c>
      <c r="I225" s="6">
        <v>0.8</v>
      </c>
    </row>
    <row r="226" spans="3:9" ht="15.5" x14ac:dyDescent="0.35">
      <c r="C226" t="s">
        <v>236</v>
      </c>
      <c r="I226" s="6">
        <v>0.14000000000000001</v>
      </c>
    </row>
    <row r="227" spans="3:9" ht="15.5" x14ac:dyDescent="0.35">
      <c r="C227" t="s">
        <v>237</v>
      </c>
      <c r="D227" s="5">
        <v>27000000000</v>
      </c>
    </row>
    <row r="228" spans="3:9" ht="15.5" x14ac:dyDescent="0.35">
      <c r="C228" t="s">
        <v>238</v>
      </c>
      <c r="D228" s="5">
        <v>223000000000</v>
      </c>
    </row>
    <row r="229" spans="3:9" ht="15.5" x14ac:dyDescent="0.35">
      <c r="C229" t="s">
        <v>239</v>
      </c>
      <c r="D229" s="5">
        <v>22000000000</v>
      </c>
    </row>
    <row r="230" spans="3:9" ht="15.5" x14ac:dyDescent="0.35">
      <c r="C230" t="s">
        <v>183</v>
      </c>
      <c r="D230" s="5">
        <v>188000000000</v>
      </c>
    </row>
    <row r="231" spans="3:9" ht="15.5" x14ac:dyDescent="0.35">
      <c r="C231" t="s">
        <v>182</v>
      </c>
      <c r="I231" s="5">
        <v>201000000000</v>
      </c>
    </row>
    <row r="232" spans="3:9" ht="15.5" x14ac:dyDescent="0.35">
      <c r="C232" t="s">
        <v>21</v>
      </c>
      <c r="D232" s="5">
        <v>-27000000000</v>
      </c>
    </row>
    <row r="233" spans="3:9" ht="15.5" x14ac:dyDescent="0.35">
      <c r="C233" t="s">
        <v>240</v>
      </c>
      <c r="I233" s="5">
        <v>201000000000</v>
      </c>
    </row>
  </sheetData>
  <pageMargins left="0.7" right="0.7" top="0.75" bottom="0.75" header="0.3" footer="0.3"/>
  <ignoredErrors>
    <ignoredError sqref="A1:P234" numberStoredAsText="1"/>
  </ignoredError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N32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1066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1067</v>
      </c>
      <c r="D2" s="2" vm="217">
        <f ca="1">IFERROR(_xlfn.STOCKHISTORY("XIDX:" &amp; $C$1, D3, , 0, 0, 1), "Libur")</f>
        <v>1280</v>
      </c>
      <c r="E2" s="2" vm="93">
        <f ca="1">IFERROR(_xlfn.STOCKHISTORY("XIDX:" &amp; $C$1, E3, , 0, 0, 1), "Libur")</f>
        <v>1000</v>
      </c>
      <c r="H2" s="2" vm="93">
        <f ca="1">IFERROR(INDEX(D2:G2,COUNT(D2:G2)),"")</f>
        <v>1000</v>
      </c>
      <c r="I2" s="2" vm="218">
        <f t="shared" ref="I2:N2" ca="1" si="0">IFERROR(_xlfn.STOCKHISTORY("XIDX:" &amp; $C$1, I1, , 0, 0, 1), "Libur")</f>
        <v>1335</v>
      </c>
      <c r="J2" s="2" vm="219">
        <f t="shared" ca="1" si="0"/>
        <v>820</v>
      </c>
      <c r="K2" s="2" vm="220">
        <f t="shared" ca="1" si="0"/>
        <v>910</v>
      </c>
      <c r="L2" s="2" vm="221">
        <f t="shared" ca="1" si="0"/>
        <v>1045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4" ht="15.5" x14ac:dyDescent="0.35">
      <c r="B4" t="s">
        <v>5</v>
      </c>
      <c r="C4" t="s">
        <v>6</v>
      </c>
      <c r="D4" s="2">
        <f>IFERROR(INDEX(D51:D500,MATCH($C$4,$C$51:$C$500,0)),"")</f>
        <v>3584012000000</v>
      </c>
      <c r="E4" s="2">
        <f>IFERROR(INDEX(E51:E500,MATCH($C$4,$C$51:$C$500,0)),"")</f>
        <v>2485663000000</v>
      </c>
      <c r="H4" s="2">
        <f>IFERROR(SUM(D4:G4)*(4/MAX(1,COUNT(D4:G4))),"")</f>
        <v>12139350000000</v>
      </c>
      <c r="I4" s="2">
        <f t="shared" ref="I4:N4" si="1">IFERROR(INDEX(I51:I500,MATCH($C$4,$C$51:$C$500,0)),"")</f>
        <v>9669155000000</v>
      </c>
      <c r="J4" s="2">
        <f t="shared" si="1"/>
        <v>6439474000000</v>
      </c>
      <c r="K4" s="2">
        <f t="shared" si="1"/>
        <v>5285201000000</v>
      </c>
      <c r="L4" s="2">
        <f t="shared" si="1"/>
        <v>6045448000000</v>
      </c>
      <c r="M4" s="2">
        <f t="shared" si="1"/>
        <v>5883920000000</v>
      </c>
      <c r="N4" s="2">
        <f t="shared" si="1"/>
        <v>4203947000000</v>
      </c>
    </row>
    <row r="5" spans="1:14" ht="15.5" x14ac:dyDescent="0.35">
      <c r="B5" t="s">
        <v>7</v>
      </c>
      <c r="C5" t="s">
        <v>8</v>
      </c>
      <c r="D5" s="2">
        <f>IFERROR(INDEX(D51:D500,MATCH($C$5,$C$51:$C$500,0)),"")</f>
        <v>467389000000</v>
      </c>
      <c r="E5" s="2">
        <f>IFERROR(INDEX(E51:E500,MATCH($C$5,$C$51:$C$500,0)),"")</f>
        <v>304147000000</v>
      </c>
      <c r="H5" s="2">
        <f>IFERROR(SUM(D5:G5)*(4/MAX(1,COUNT(D5:G5))),"")</f>
        <v>1543072000000</v>
      </c>
      <c r="I5" s="2">
        <f t="shared" ref="I5:N5" si="2">IFERROR(INDEX(I51:I500,MATCH($C$5,$C$51:$C$500,0)),"")</f>
        <v>1599141000000</v>
      </c>
      <c r="J5" s="2">
        <f t="shared" si="2"/>
        <v>1292930000000</v>
      </c>
      <c r="K5" s="2">
        <f t="shared" si="2"/>
        <v>688340000000</v>
      </c>
      <c r="L5" s="2">
        <f t="shared" si="2"/>
        <v>1127191000000</v>
      </c>
      <c r="M5" s="2">
        <f t="shared" si="2"/>
        <v>1076978000000</v>
      </c>
      <c r="N5" s="2">
        <f t="shared" si="2"/>
        <v>396875000000</v>
      </c>
    </row>
    <row r="6" spans="1:14" ht="15.5" x14ac:dyDescent="0.35">
      <c r="B6" t="s">
        <v>9</v>
      </c>
      <c r="C6" t="s">
        <v>10</v>
      </c>
      <c r="D6" s="2">
        <f>IFERROR(INDEX(D51:D500,MATCH($C$6,$C$51:$C$500,0)),"")</f>
        <v>6843735000000</v>
      </c>
      <c r="E6" s="2">
        <f>IFERROR(INDEX(E51:E500,MATCH($C$6,$C$51:$C$500,0)),"")</f>
        <v>7352442000000</v>
      </c>
      <c r="H6" s="2">
        <f>IFERROR(INDEX(D6:G6,COUNT(D6:G6)),"")</f>
        <v>7352442000000</v>
      </c>
      <c r="I6" s="2">
        <f t="shared" ref="I6:N6" si="3">IFERROR(INDEX(I51:I500,MATCH($C$6,$C$51:$C$500,0)),"")</f>
        <v>7002382000000</v>
      </c>
      <c r="J6" s="2">
        <f t="shared" si="3"/>
        <v>5899968000000</v>
      </c>
      <c r="K6" s="2">
        <f t="shared" si="3"/>
        <v>4803678000000</v>
      </c>
      <c r="L6" s="2">
        <f t="shared" si="3"/>
        <v>4643310000000</v>
      </c>
      <c r="M6" s="2">
        <f t="shared" si="3"/>
        <v>3098118000000</v>
      </c>
      <c r="N6" s="2">
        <f t="shared" si="3"/>
        <v>2159213000000</v>
      </c>
    </row>
    <row r="7" spans="1:14" ht="15.5" x14ac:dyDescent="0.35">
      <c r="B7" t="s">
        <v>11</v>
      </c>
      <c r="C7" t="s">
        <v>12</v>
      </c>
      <c r="D7" s="3">
        <f>IFERROR(INDEX(D51:D500,MATCH($C$7,$C$51:$C$500,0))/1000000000,"")</f>
        <v>10.9</v>
      </c>
      <c r="E7" s="3">
        <f>IFERROR(INDEX(E51:E500,MATCH($C$7,$C$51:$C$500,0))/1000000000,"")</f>
        <v>10.9</v>
      </c>
      <c r="H7" s="3">
        <f>IFERROR(INDEX(D7:G7,COUNT(D7:G7)),"")</f>
        <v>10.9</v>
      </c>
      <c r="I7" s="3">
        <f t="shared" ref="I7:N7" si="4">IFERROR(INDEX(I51:I500,MATCH($C$7,$C$51:$C$500,0))/1000000000,"")</f>
        <v>10.9</v>
      </c>
      <c r="J7" s="3">
        <f t="shared" si="4"/>
        <v>10.9</v>
      </c>
      <c r="K7" s="3">
        <f t="shared" si="4"/>
        <v>10.9</v>
      </c>
      <c r="L7" s="3">
        <f t="shared" si="4"/>
        <v>10.9</v>
      </c>
      <c r="M7" s="3">
        <f t="shared" si="4"/>
        <v>10</v>
      </c>
      <c r="N7" s="3">
        <f t="shared" si="4"/>
        <v>0.09</v>
      </c>
    </row>
    <row r="8" spans="1:14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-236000000000</v>
      </c>
      <c r="E8" s="2">
        <f>IFERROR(INDEX(E51:E500,MATCH("Free cash flow (Quarter)",$C$51:$C$500,0)),"")</f>
        <v>783000000000</v>
      </c>
      <c r="H8" s="2">
        <f>IFERROR(INDEX(D8:G8,COUNT(D8:G8)),"")</f>
        <v>783000000000</v>
      </c>
      <c r="I8" s="2">
        <f t="shared" ref="I8:N8" si="5">IFERROR(INDEX(I51:I500,MATCH($C$8,$C$51:$C$500,0)),"")</f>
        <v>1187000000000</v>
      </c>
      <c r="J8" s="2">
        <f t="shared" si="5"/>
        <v>627000000000</v>
      </c>
      <c r="K8" s="2">
        <f t="shared" si="5"/>
        <v>422000000000</v>
      </c>
      <c r="L8" s="2">
        <f t="shared" si="5"/>
        <v>1215000000000</v>
      </c>
      <c r="M8" s="2">
        <f t="shared" si="5"/>
        <v>1313000000000</v>
      </c>
      <c r="N8" s="2">
        <f t="shared" si="5"/>
        <v>686000000000</v>
      </c>
    </row>
    <row r="9" spans="1:14" ht="15.5" x14ac:dyDescent="0.35">
      <c r="A9" t="s">
        <v>16</v>
      </c>
      <c r="C9" t="s">
        <v>17</v>
      </c>
      <c r="D9" s="3">
        <f>IFERROR(INDEX(D51:D500,MATCH("Free cash flow per share (Quarter)",$C$51:$C$500,0)),"")</f>
        <v>-21.67</v>
      </c>
      <c r="E9" s="3">
        <f>IFERROR(INDEX(E51:E500,MATCH("Free cash flow per share (Quarter)",$C$51:$C$500,0)),"")</f>
        <v>71.849999999999994</v>
      </c>
      <c r="H9" s="3">
        <f>IFERROR(INDEX(D9:G9,COUNT(D9:G9)),"")</f>
        <v>71.849999999999994</v>
      </c>
      <c r="I9" s="3">
        <f t="shared" ref="I9:N9" si="6">IFERROR(INDEX(I51:I500,MATCH($C$9,$C$51:$C$500,0)),"")</f>
        <v>108.85</v>
      </c>
      <c r="J9" s="3">
        <f t="shared" si="6"/>
        <v>57.53</v>
      </c>
      <c r="K9" s="3">
        <f t="shared" si="6"/>
        <v>38.700000000000003</v>
      </c>
      <c r="L9" s="3">
        <f t="shared" si="6"/>
        <v>111.4</v>
      </c>
      <c r="M9" s="3">
        <f t="shared" si="6"/>
        <v>131.29</v>
      </c>
      <c r="N9" s="3">
        <f t="shared" si="6"/>
        <v>7295.8</v>
      </c>
    </row>
    <row r="10" spans="1:14" ht="15.5" x14ac:dyDescent="0.35">
      <c r="C10" t="s">
        <v>18</v>
      </c>
      <c r="D10" s="3">
        <f ca="1">IFERROR(IF(D9=0,"",D2/D9),"")</f>
        <v>-59.067835717581907</v>
      </c>
      <c r="E10" s="3">
        <f ca="1">IFERROR(IF(E9=0,"",E2/E9),"")</f>
        <v>13.917884481558804</v>
      </c>
      <c r="I10" s="3">
        <f t="shared" ref="I10:N10" ca="1" si="7">IFERROR(IF(I9=0,"",I2/I9),"")</f>
        <v>12.264584290307763</v>
      </c>
      <c r="J10" s="3">
        <f t="shared" ca="1" si="7"/>
        <v>14.253432991482704</v>
      </c>
      <c r="K10" s="3">
        <f t="shared" ca="1" si="7"/>
        <v>23.514211886304906</v>
      </c>
      <c r="L10" s="3">
        <f t="shared" ca="1" si="7"/>
        <v>9.3806104129263908</v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19</v>
      </c>
      <c r="C11" t="s">
        <v>20</v>
      </c>
      <c r="D11" s="2">
        <f>IFERROR(INDEX(D51:D500,MATCH($C$11,$C$51:$C$500,0)),"")</f>
        <v>1379178000000</v>
      </c>
      <c r="E11" s="2">
        <f>IFERROR(INDEX(E51:E500,MATCH($C$11,$C$51:$C$500,0)),"")</f>
        <v>2517534000000</v>
      </c>
      <c r="H11" s="2">
        <f>IFERROR(INDEX(D11:G11,COUNT(D11:G11)),"")</f>
        <v>2517534000000</v>
      </c>
      <c r="I11" s="2">
        <f t="shared" ref="I11:N11" si="8">IFERROR(INDEX(I51:I500,MATCH($C$11,$C$51:$C$500,0)),"")</f>
        <v>1987635000000</v>
      </c>
      <c r="J11" s="2">
        <f t="shared" si="8"/>
        <v>1318490000000</v>
      </c>
      <c r="K11" s="2">
        <f t="shared" si="8"/>
        <v>1033377000000</v>
      </c>
      <c r="L11" s="2">
        <f t="shared" si="8"/>
        <v>1594068000000</v>
      </c>
      <c r="M11" s="2">
        <f t="shared" si="8"/>
        <v>860297000000</v>
      </c>
      <c r="N11" s="2">
        <f t="shared" si="8"/>
        <v>440393000000</v>
      </c>
    </row>
    <row r="12" spans="1:14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285000000000</v>
      </c>
      <c r="E12" s="2">
        <f>IFERROR(INDEX(E51:E500,MATCH("Net Debt (Quarter)",$C$51:$C$500,0)),"")</f>
        <v>-942000000000</v>
      </c>
      <c r="H12" s="2">
        <f>IFERROR(INDEX(D12:G12,COUNT(D12:G12)),"")</f>
        <v>-942000000000</v>
      </c>
      <c r="I12" s="2">
        <f t="shared" ref="I12:N12" si="9">IFERROR(INDEX(I51:I500,MATCH($C$12,$C$51:$C$500,0)),"")</f>
        <v>-196000000000</v>
      </c>
      <c r="J12" s="2">
        <f t="shared" si="9"/>
        <v>199000000000</v>
      </c>
      <c r="K12" s="2">
        <f t="shared" si="9"/>
        <v>410000000000</v>
      </c>
      <c r="L12" s="2">
        <f t="shared" si="9"/>
        <v>156000000000</v>
      </c>
      <c r="M12" s="2">
        <f t="shared" si="9"/>
        <v>1269000000000</v>
      </c>
      <c r="N12" s="2">
        <f t="shared" si="9"/>
        <v>2069000000000</v>
      </c>
    </row>
    <row r="13" spans="1:14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1664000000000</v>
      </c>
      <c r="E13" s="2">
        <f>IFERROR(INDEX(E51:E500,MATCH("Total Debt (Quarter)",$C$51:$C$500,0)),"")</f>
        <v>1576000000000</v>
      </c>
      <c r="H13" s="2">
        <f>IFERROR(INDEX(D13:G13,COUNT(D13:G13)),"")</f>
        <v>1576000000000</v>
      </c>
      <c r="I13" s="2">
        <f t="shared" ref="I13:N13" si="10">IFERROR(INDEX(I51:I500,MATCH($C$13,$C$51:$C$500,0)),"")</f>
        <v>1792000000000</v>
      </c>
      <c r="J13" s="2">
        <f t="shared" si="10"/>
        <v>1517000000000</v>
      </c>
      <c r="K13" s="2">
        <f t="shared" si="10"/>
        <v>1444000000000</v>
      </c>
      <c r="L13" s="2">
        <f t="shared" si="10"/>
        <v>1750000000000</v>
      </c>
      <c r="M13" s="2">
        <f t="shared" si="10"/>
        <v>2130000000000</v>
      </c>
      <c r="N13" s="2">
        <f t="shared" si="10"/>
        <v>2509000000000</v>
      </c>
    </row>
    <row r="14" spans="1:14" ht="15.5" x14ac:dyDescent="0.35">
      <c r="C14" t="s">
        <v>27</v>
      </c>
      <c r="D14" s="2">
        <f>IFERROR(INDEX(D51:D500,MATCH($C$14,$C$51:$C$500,0)),"")</f>
        <v>-25054000000</v>
      </c>
      <c r="E14" s="2">
        <f>IFERROR(INDEX(E51:E500,MATCH($C$14,$C$51:$C$500,0)),"")</f>
        <v>-26560000000</v>
      </c>
      <c r="H14" s="2">
        <f>IFERROR(SUM(D14:G14)*(4/MAX(1,COUNT(D14:G14))),"")</f>
        <v>-103228000000</v>
      </c>
      <c r="I14" s="2">
        <f t="shared" ref="I14:N14" si="11">IFERROR(INDEX(I51:I500,MATCH($C$14,$C$51:$C$500,0)),"")</f>
        <v>-98480000000</v>
      </c>
      <c r="J14" s="2">
        <f t="shared" si="11"/>
        <v>-89214000000</v>
      </c>
      <c r="K14" s="2">
        <f t="shared" si="11"/>
        <v>-110920000000</v>
      </c>
      <c r="L14" s="2">
        <f t="shared" si="11"/>
        <v>-145159000000</v>
      </c>
      <c r="M14" s="2">
        <f t="shared" si="11"/>
        <v>-197664000000</v>
      </c>
      <c r="N14" s="2">
        <f t="shared" si="11"/>
        <v>-224044000000</v>
      </c>
    </row>
    <row r="15" spans="1:14" ht="15.5" x14ac:dyDescent="0.35">
      <c r="C15" t="s">
        <v>28</v>
      </c>
      <c r="D15" s="2">
        <f>IFERROR(INDEX(D51:D500,MATCH($C$15,$C$51:$C$500,0)),"")</f>
        <v>-124036000000</v>
      </c>
      <c r="E15" s="2">
        <f>IFERROR(INDEX(E51:E500,MATCH($C$15,$C$51:$C$500,0)),"")</f>
        <v>-92655000000</v>
      </c>
      <c r="H15" s="2">
        <f>IFERROR(SUM(D15:G15)*(4/MAX(1,COUNT(D15:G15))),"")</f>
        <v>-433382000000</v>
      </c>
      <c r="I15" s="2">
        <f t="shared" ref="I15:N15" si="12">IFERROR(INDEX(I51:I500,MATCH($C$15,$C$51:$C$500,0)),"")</f>
        <v>-506895000000</v>
      </c>
      <c r="J15" s="2">
        <f t="shared" si="12"/>
        <v>-377003000000</v>
      </c>
      <c r="K15" s="2">
        <f t="shared" si="12"/>
        <v>-225008000000</v>
      </c>
      <c r="L15" s="2">
        <f t="shared" si="12"/>
        <v>-356816000000</v>
      </c>
      <c r="M15" s="2">
        <f t="shared" si="12"/>
        <v>-310727000000</v>
      </c>
      <c r="N15" s="2">
        <f t="shared" si="12"/>
        <v>-140149000000</v>
      </c>
    </row>
    <row r="16" spans="1:14" ht="15.5" x14ac:dyDescent="0.35">
      <c r="C16" t="s">
        <v>29</v>
      </c>
      <c r="D16" s="2">
        <f>IFERROR(INDEX(D51:D500,MATCH($C$16,$C$51:$C$500,0)),"")</f>
        <v>638447000000</v>
      </c>
      <c r="E16" s="2">
        <f>IFERROR(INDEX(E51:E500,MATCH($C$16,$C$51:$C$500,0)),"")</f>
        <v>432417000000</v>
      </c>
      <c r="H16" s="2">
        <f>IFERROR(SUM(D16:G16)*(4/MAX(1,COUNT(D16:G16))),"")</f>
        <v>2141728000000</v>
      </c>
      <c r="I16" s="2">
        <f t="shared" ref="I16:N16" si="13">IFERROR(INDEX(I51:I500,MATCH($C$16,$C$51:$C$500,0)),"")</f>
        <v>2333059000000</v>
      </c>
      <c r="J16" s="2">
        <f t="shared" si="13"/>
        <v>1831136000000</v>
      </c>
      <c r="K16" s="2">
        <f t="shared" si="13"/>
        <v>1007260000000</v>
      </c>
      <c r="L16" s="2">
        <f t="shared" si="13"/>
        <v>1637677000000</v>
      </c>
      <c r="M16" s="2">
        <f t="shared" si="13"/>
        <v>1550040000000</v>
      </c>
      <c r="N16" s="2">
        <f t="shared" si="13"/>
        <v>640297000000</v>
      </c>
    </row>
    <row r="17" spans="1:14" ht="15.5" x14ac:dyDescent="0.35">
      <c r="A17" t="s">
        <v>30</v>
      </c>
    </row>
    <row r="18" spans="1:14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</row>
    <row r="19" spans="1:14" ht="15.5" x14ac:dyDescent="0.35">
      <c r="A19" t="s">
        <v>40</v>
      </c>
      <c r="C19" t="s">
        <v>41</v>
      </c>
    </row>
    <row r="20" spans="1:14" ht="15.5" x14ac:dyDescent="0.35">
      <c r="A20" t="s">
        <v>42</v>
      </c>
      <c r="C20" t="s">
        <v>43</v>
      </c>
      <c r="D20" s="2">
        <f ca="1">IFERROR(D21*D2,"")</f>
        <v>13952000000000</v>
      </c>
      <c r="E20" s="2">
        <f ca="1">IFERROR(E21*E2,"")</f>
        <v>10900000000000</v>
      </c>
      <c r="H20" s="2">
        <f t="shared" ref="H20:N20" ca="1" si="14">IFERROR(H21*H2,"")</f>
        <v>10900000000000</v>
      </c>
      <c r="I20" s="2">
        <f t="shared" ca="1" si="14"/>
        <v>14551500000000</v>
      </c>
      <c r="J20" s="2">
        <f t="shared" ca="1" si="14"/>
        <v>8938000000000</v>
      </c>
      <c r="K20" s="2">
        <f t="shared" ca="1" si="14"/>
        <v>9919000000000</v>
      </c>
      <c r="L20" s="2">
        <f t="shared" ca="1" si="14"/>
        <v>11390500000000</v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12</v>
      </c>
      <c r="D21" s="2">
        <f>IFERROR(INDEX(D51:D500,MATCH($C$7,$C$51:$C$500,0)),"")</f>
        <v>10900000000</v>
      </c>
      <c r="E21" s="2">
        <f>IFERROR(INDEX(E51:E500,MATCH($C$7,$C$51:$C$500,0)),"")</f>
        <v>10900000000</v>
      </c>
      <c r="H21" s="2">
        <f>IFERROR(INDEX(D21:G21,COUNT(D21:G21)),"")</f>
        <v>10900000000</v>
      </c>
      <c r="I21" s="2">
        <f t="shared" ref="I21:N21" si="15">IFERROR(INDEX(I51:I500,MATCH($C$7,$C$51:$C$500,0)),"")</f>
        <v>10900000000</v>
      </c>
      <c r="J21" s="2">
        <f t="shared" si="15"/>
        <v>10900000000</v>
      </c>
      <c r="K21" s="2">
        <f t="shared" si="15"/>
        <v>10900000000</v>
      </c>
      <c r="L21" s="2">
        <f t="shared" si="15"/>
        <v>10900000000</v>
      </c>
      <c r="M21" s="2">
        <f t="shared" si="15"/>
        <v>10000000000</v>
      </c>
      <c r="N21" s="2">
        <f t="shared" si="15"/>
        <v>90000000</v>
      </c>
    </row>
    <row r="23" spans="1:14" ht="15.5" x14ac:dyDescent="0.35">
      <c r="B23" t="s">
        <v>44</v>
      </c>
      <c r="C23" t="s">
        <v>45</v>
      </c>
      <c r="D23" s="3">
        <f>IFERROR(D5/D6*100,"")</f>
        <v>6.829443279145087</v>
      </c>
      <c r="E23" s="3">
        <f>IFERROR(E5/E6*100,"")</f>
        <v>4.13668003093394</v>
      </c>
      <c r="H23" s="3">
        <f t="shared" ref="H23:N23" si="16">IFERROR(H5/H6*100,"")</f>
        <v>20.987203979303747</v>
      </c>
      <c r="I23" s="3">
        <f t="shared" si="16"/>
        <v>22.837100289587173</v>
      </c>
      <c r="J23" s="3">
        <f t="shared" si="16"/>
        <v>21.914186653215747</v>
      </c>
      <c r="K23" s="3">
        <f t="shared" si="16"/>
        <v>14.329436735767883</v>
      </c>
      <c r="L23" s="3">
        <f t="shared" si="16"/>
        <v>24.275592196084258</v>
      </c>
      <c r="M23" s="3">
        <f t="shared" si="16"/>
        <v>34.762329904800268</v>
      </c>
      <c r="N23" s="3">
        <f t="shared" si="16"/>
        <v>18.380539576225228</v>
      </c>
    </row>
    <row r="24" spans="1:14" ht="15.5" x14ac:dyDescent="0.35">
      <c r="C24" t="s">
        <v>46</v>
      </c>
      <c r="D24" s="4">
        <f>IFERROR(_xlfn.RRI(5,I23,D23),"")</f>
        <v>-0.21449515401445529</v>
      </c>
      <c r="E24" s="4">
        <f>IFERROR(_xlfn.RRI(5,J23,E23),"")</f>
        <v>-0.28355094415924387</v>
      </c>
      <c r="H24" s="4">
        <f t="shared" ref="H24:N24" si="17">IFERROR(_xlfn.RRI(5,M23,H23),"")</f>
        <v>-9.5998520304028445E-2</v>
      </c>
      <c r="I24" s="4">
        <f t="shared" si="17"/>
        <v>4.4375176319911391E-2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47</v>
      </c>
      <c r="C25" t="s">
        <v>48</v>
      </c>
      <c r="D25" s="3">
        <f>IFERROR(INDEX(D51:D500,MATCH($A$25,$C$51:$C$500,0)),"")</f>
        <v>42.53</v>
      </c>
      <c r="E25" s="3">
        <f>IFERROR(INDEX(E51:E500,MATCH($A$25,$C$51:$C$500,0)),"")</f>
        <v>26.94</v>
      </c>
      <c r="H25" s="3">
        <f>IFERROR(INDEX(D25:G25,COUNT(D25:G25)),"")</f>
        <v>26.94</v>
      </c>
      <c r="I25" s="3">
        <f t="shared" ref="I25:N25" si="18">IFERROR(INDEX(I51:I500,MATCH($C$25,$C$51:$C$500,0)),"")</f>
        <v>147.32</v>
      </c>
      <c r="J25" s="3">
        <f t="shared" si="18"/>
        <v>117.6</v>
      </c>
      <c r="K25" s="3">
        <f t="shared" si="18"/>
        <v>62.54</v>
      </c>
      <c r="L25" s="3">
        <f t="shared" si="18"/>
        <v>102.04</v>
      </c>
      <c r="M25" s="3">
        <f t="shared" si="18"/>
        <v>107.72</v>
      </c>
      <c r="N25" s="3">
        <f t="shared" si="18"/>
        <v>4361.9799999999996</v>
      </c>
    </row>
    <row r="26" spans="1:14" ht="15.5" x14ac:dyDescent="0.35">
      <c r="C26" t="s">
        <v>49</v>
      </c>
      <c r="D26" s="4">
        <f>IFERROR(_xlfn.RRI(5,I25,D25),"")</f>
        <v>-0.22001413125972702</v>
      </c>
      <c r="E26" s="4">
        <f>IFERROR(_xlfn.RRI(5,J25,E25),"")</f>
        <v>-0.25527136322546284</v>
      </c>
      <c r="H26" s="4">
        <f t="shared" ref="H26:N26" si="19">IFERROR(_xlfn.RRI(5,M25,H25),"")</f>
        <v>-0.24208544153193901</v>
      </c>
      <c r="I26" s="4">
        <f t="shared" si="19"/>
        <v>-0.49217320995534952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50</v>
      </c>
      <c r="D27" s="3">
        <f>IFERROR(D4/D21,"")</f>
        <v>328.80844036697249</v>
      </c>
      <c r="E27" s="3">
        <f>IFERROR(E4/E21,"")</f>
        <v>228.04247706422018</v>
      </c>
      <c r="H27" s="3">
        <f t="shared" ref="H27:N27" si="20">IFERROR(H4/H21,"")</f>
        <v>1113.7018348623853</v>
      </c>
      <c r="I27" s="3">
        <f t="shared" si="20"/>
        <v>887.07844036697247</v>
      </c>
      <c r="J27" s="3">
        <f t="shared" si="20"/>
        <v>590.77743119266052</v>
      </c>
      <c r="K27" s="3">
        <f t="shared" si="20"/>
        <v>484.8808256880734</v>
      </c>
      <c r="L27" s="3">
        <f t="shared" si="20"/>
        <v>554.62825688073394</v>
      </c>
      <c r="M27" s="3">
        <f t="shared" si="20"/>
        <v>588.39200000000005</v>
      </c>
      <c r="N27" s="3">
        <f t="shared" si="20"/>
        <v>46710.522222222222</v>
      </c>
    </row>
    <row r="28" spans="1:14" ht="15.5" x14ac:dyDescent="0.35">
      <c r="C28" t="s">
        <v>51</v>
      </c>
      <c r="D28" s="4">
        <f>IFERROR(_xlfn.RRI(5,I27,D27),"")</f>
        <v>-0.18003335446910462</v>
      </c>
      <c r="E28" s="4">
        <f>IFERROR(_xlfn.RRI(5,J27,E27),"")</f>
        <v>-0.17335628004769366</v>
      </c>
      <c r="H28" s="4">
        <f t="shared" ref="H28:N28" si="21">IFERROR(_xlfn.RRI(5,M27,H27),"")</f>
        <v>0.13611013781197046</v>
      </c>
      <c r="I28" s="4">
        <f t="shared" si="21"/>
        <v>-0.54740530379656316</v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52</v>
      </c>
      <c r="H29" s="4">
        <f t="shared" ref="H29:N29" si="22">IFERROR(((H25-I25)/I25)*100%,"")</f>
        <v>-0.81713277219657887</v>
      </c>
      <c r="I29" s="4">
        <f t="shared" si="22"/>
        <v>0.25272108843537416</v>
      </c>
      <c r="J29" s="4">
        <f t="shared" si="22"/>
        <v>0.88039654621042529</v>
      </c>
      <c r="K29" s="4">
        <f t="shared" si="22"/>
        <v>-0.38710309682477462</v>
      </c>
      <c r="L29" s="4">
        <f t="shared" si="22"/>
        <v>-5.2729298180467808E-2</v>
      </c>
      <c r="M29" s="4">
        <f t="shared" si="22"/>
        <v>-0.97530479277759174</v>
      </c>
      <c r="N29" s="4" t="str">
        <f t="shared" si="22"/>
        <v/>
      </c>
    </row>
    <row r="30" spans="1:14" ht="15.5" x14ac:dyDescent="0.35">
      <c r="C30" t="s">
        <v>53</v>
      </c>
      <c r="H30" s="4">
        <f t="shared" ref="H30:N30" si="23">IFERROR(((H27-I27)/I27)*100%,"")</f>
        <v>0.25547165186616622</v>
      </c>
      <c r="I30" s="4">
        <f t="shared" si="23"/>
        <v>0.50154422550661759</v>
      </c>
      <c r="J30" s="4">
        <f t="shared" si="23"/>
        <v>0.21839718111004663</v>
      </c>
      <c r="K30" s="4">
        <f t="shared" si="23"/>
        <v>-0.12575527901323441</v>
      </c>
      <c r="L30" s="4">
        <f t="shared" si="23"/>
        <v>-5.7383076451185788E-2</v>
      </c>
      <c r="M30" s="4">
        <f t="shared" si="23"/>
        <v>-0.98740343776931538</v>
      </c>
      <c r="N30" s="4" t="str">
        <f t="shared" si="23"/>
        <v/>
      </c>
    </row>
    <row r="32" spans="1:14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627.66999999999996</v>
      </c>
      <c r="E32" s="3">
        <f>IFERROR(INDEX(E51:E500,MATCH($A$32,$C$51:$C$500,0)),"")</f>
        <v>674.33</v>
      </c>
      <c r="H32" s="3">
        <f>IFERROR(INDEX(D32:G32,COUNT(D32:G32)),"")</f>
        <v>674.33</v>
      </c>
      <c r="I32" s="3">
        <f t="shared" ref="I32:N32" si="24">IFERROR(INDEX(I51:I500,MATCH($C$32,$C$51:$C$500,0)),"")</f>
        <v>642.22</v>
      </c>
      <c r="J32" s="3">
        <f t="shared" si="24"/>
        <v>541.11</v>
      </c>
      <c r="K32" s="3">
        <f t="shared" si="24"/>
        <v>440.57</v>
      </c>
      <c r="L32" s="3">
        <f t="shared" si="24"/>
        <v>425.86</v>
      </c>
      <c r="M32" s="3">
        <f t="shared" si="24"/>
        <v>309.81</v>
      </c>
      <c r="N32" s="3">
        <f t="shared" si="24"/>
        <v>22970.35</v>
      </c>
    </row>
    <row r="33" spans="1:14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1.59</v>
      </c>
      <c r="E33" s="3">
        <f>IFERROR(INDEX(E51:E500,MATCH($A$33,$C$51:$C$500,0)),"")</f>
        <v>1.91</v>
      </c>
      <c r="H33" s="3">
        <f>IFERROR(INDEX(D33:G33,COUNT(D33:G33)),"")</f>
        <v>1.91</v>
      </c>
      <c r="I33" s="3">
        <f t="shared" ref="I33:N33" si="25">IFERROR(INDEX(I51:I500,MATCH($C$33,$C$51:$C$500,0)),"")</f>
        <v>2.08</v>
      </c>
      <c r="J33" s="3">
        <f t="shared" si="25"/>
        <v>1.52</v>
      </c>
      <c r="K33" s="3">
        <f t="shared" si="25"/>
        <v>2.0699999999999998</v>
      </c>
      <c r="L33" s="3">
        <f t="shared" si="25"/>
        <v>2.4500000000000002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23.51</v>
      </c>
      <c r="E34" s="3">
        <f>IFERROR(INDEX(E51:E500,MATCH($A$34,$C$51:$C$500,0)),"")</f>
        <v>47.7</v>
      </c>
      <c r="H34" s="3">
        <f>IFERROR(INDEX(D34:G34,COUNT(D34:G34)),"")</f>
        <v>47.7</v>
      </c>
      <c r="I34" s="3">
        <f t="shared" ref="I34:N34" si="26">IFERROR(INDEX(I51:I500,MATCH($C$34,$C$51:$C$500,0)),"")</f>
        <v>9.06</v>
      </c>
      <c r="J34" s="3">
        <f t="shared" si="26"/>
        <v>6.97</v>
      </c>
      <c r="K34" s="3">
        <f t="shared" si="26"/>
        <v>14.55</v>
      </c>
      <c r="L34" s="3">
        <f t="shared" si="26"/>
        <v>10.24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3.04</v>
      </c>
      <c r="E35" s="3">
        <f>IFERROR(INDEX(E51:E500,MATCH($A$35,$C$51:$C$500,0)),"")</f>
        <v>5.64</v>
      </c>
      <c r="H35" s="3">
        <f>IFERROR(INDEX(D35:G35,COUNT(D35:G35)),"")</f>
        <v>5.64</v>
      </c>
      <c r="I35" s="3">
        <f t="shared" ref="I35:N35" si="27">IFERROR(INDEX(I51:I500,MATCH($C$35,$C$51:$C$500,0)),"")</f>
        <v>1.51</v>
      </c>
      <c r="J35" s="3">
        <f t="shared" si="27"/>
        <v>1.39</v>
      </c>
      <c r="K35" s="3">
        <f t="shared" si="27"/>
        <v>1.88</v>
      </c>
      <c r="L35" s="3">
        <f t="shared" si="27"/>
        <v>1.88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66</v>
      </c>
      <c r="C36" t="s">
        <v>67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N36" si="28">IFERROR(INDEX(H51:H500,MATCH($C$36,$C$51:$C$500,0)),"")</f>
        <v>0.53979999999999995</v>
      </c>
      <c r="I36" s="4">
        <f t="shared" si="28"/>
        <v>0.5091</v>
      </c>
      <c r="J36" s="4">
        <f t="shared" si="28"/>
        <v>0.4677</v>
      </c>
      <c r="K36" s="4">
        <f t="shared" si="28"/>
        <v>0.43170000000000003</v>
      </c>
      <c r="L36" s="4">
        <f t="shared" si="28"/>
        <v>0.45079999999999998</v>
      </c>
      <c r="M36" s="4">
        <f t="shared" si="28"/>
        <v>0.1012</v>
      </c>
      <c r="N36" s="4">
        <f t="shared" si="28"/>
        <v>0</v>
      </c>
    </row>
    <row r="37" spans="1:14" ht="15.5" x14ac:dyDescent="0.35">
      <c r="B37" t="s">
        <v>68</v>
      </c>
      <c r="C37" t="s">
        <v>69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N37" si="29">IFERROR(INDEX(H51:H500,MATCH($C$37,$C$51:$C$500,0)),"")</f>
        <v>75</v>
      </c>
      <c r="I37" s="3">
        <f t="shared" si="29"/>
        <v>75</v>
      </c>
      <c r="J37" s="3">
        <f t="shared" si="29"/>
        <v>55</v>
      </c>
      <c r="K37" s="3">
        <f t="shared" si="29"/>
        <v>27</v>
      </c>
      <c r="L37" s="3">
        <f t="shared" si="29"/>
        <v>46</v>
      </c>
      <c r="M37" s="3">
        <f t="shared" si="29"/>
        <v>10</v>
      </c>
      <c r="N37" s="3">
        <f t="shared" si="29"/>
        <v>0</v>
      </c>
    </row>
    <row r="50" spans="2:14" ht="15.5" x14ac:dyDescent="0.35">
      <c r="D50" t="s">
        <v>70</v>
      </c>
      <c r="E50" t="s">
        <v>243</v>
      </c>
      <c r="F50" t="s">
        <v>71</v>
      </c>
      <c r="G50" t="s">
        <v>244</v>
      </c>
      <c r="H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</row>
    <row r="51" spans="2:14" ht="15.5" x14ac:dyDescent="0.35">
      <c r="B51" t="s">
        <v>75</v>
      </c>
      <c r="C51" t="s">
        <v>6</v>
      </c>
      <c r="D51" s="5">
        <v>3584012000000</v>
      </c>
      <c r="E51" s="5">
        <v>2485663000000</v>
      </c>
      <c r="F51" s="5">
        <v>3107636000000</v>
      </c>
      <c r="G51" s="5">
        <v>2971685000000</v>
      </c>
      <c r="I51" s="5">
        <v>9669155000000</v>
      </c>
      <c r="J51" s="5">
        <v>6439474000000</v>
      </c>
      <c r="K51" s="5">
        <v>5285201000000</v>
      </c>
      <c r="L51" s="5">
        <v>6045448000000</v>
      </c>
      <c r="M51" s="5">
        <v>5883920000000</v>
      </c>
      <c r="N51" s="5">
        <v>4203947000000</v>
      </c>
    </row>
    <row r="52" spans="2:14" ht="15.5" x14ac:dyDescent="0.35">
      <c r="C52" t="s">
        <v>76</v>
      </c>
      <c r="D52" s="5">
        <v>-2525056000000</v>
      </c>
      <c r="E52" s="5">
        <v>-1748292000000</v>
      </c>
      <c r="F52" s="5">
        <v>-2138726000000</v>
      </c>
      <c r="G52" s="5">
        <v>-1948346000000</v>
      </c>
      <c r="I52" s="5">
        <v>-6504266000000</v>
      </c>
      <c r="J52" s="5">
        <v>-4256084000000</v>
      </c>
      <c r="K52" s="5">
        <v>-3876209000000</v>
      </c>
      <c r="L52" s="5">
        <v>-3999980000000</v>
      </c>
      <c r="M52" s="5">
        <v>-3612690000000</v>
      </c>
      <c r="N52" s="5">
        <v>-3058490000000</v>
      </c>
    </row>
    <row r="53" spans="2:14" ht="15.5" x14ac:dyDescent="0.35">
      <c r="C53" t="s">
        <v>77</v>
      </c>
      <c r="D53" s="5">
        <v>1058956000000</v>
      </c>
      <c r="E53" s="5">
        <v>737371000000</v>
      </c>
      <c r="F53" s="5">
        <v>968910000000</v>
      </c>
      <c r="G53" s="5">
        <v>1023339000000</v>
      </c>
      <c r="I53" s="5">
        <v>3164889000000</v>
      </c>
      <c r="J53" s="5">
        <v>2183390000000</v>
      </c>
      <c r="K53" s="5">
        <v>1408992000000</v>
      </c>
      <c r="L53" s="5">
        <v>2045468000000</v>
      </c>
      <c r="M53" s="5">
        <v>2271230000000</v>
      </c>
      <c r="N53" s="5">
        <v>1145457000000</v>
      </c>
    </row>
    <row r="54" spans="2:14" ht="15.5" x14ac:dyDescent="0.35">
      <c r="C54" t="s">
        <v>78</v>
      </c>
      <c r="D54" s="5">
        <v>-413650000000</v>
      </c>
      <c r="E54" s="5">
        <v>-298108000000</v>
      </c>
      <c r="F54" s="5">
        <v>-337365000000</v>
      </c>
      <c r="G54" s="5">
        <v>-254035000000</v>
      </c>
      <c r="I54" s="5">
        <v>-797296000000</v>
      </c>
      <c r="J54" s="5">
        <v>-315908000000</v>
      </c>
      <c r="K54" s="5">
        <v>-357260000000</v>
      </c>
      <c r="L54" s="5">
        <v>-314793000000</v>
      </c>
      <c r="M54" s="5">
        <v>-552807000000</v>
      </c>
      <c r="N54" s="5">
        <v>-296104000000</v>
      </c>
    </row>
    <row r="55" spans="2:14" ht="15.5" x14ac:dyDescent="0.35">
      <c r="C55" t="s">
        <v>245</v>
      </c>
      <c r="D55" s="5">
        <v>-444944000000</v>
      </c>
      <c r="E55" s="5">
        <v>-211330000000</v>
      </c>
      <c r="F55" s="5">
        <v>-278405000000</v>
      </c>
      <c r="G55" s="5">
        <v>-270274000000</v>
      </c>
      <c r="I55" s="5">
        <v>-682208000000</v>
      </c>
      <c r="J55" s="5">
        <v>-266805000000</v>
      </c>
      <c r="K55" s="5">
        <v>-237609000000</v>
      </c>
      <c r="L55" s="5">
        <v>-242569000000</v>
      </c>
      <c r="M55" s="5">
        <v>-548363000000</v>
      </c>
      <c r="N55" s="5">
        <v>-285112000000</v>
      </c>
    </row>
    <row r="56" spans="2:14" ht="15.5" x14ac:dyDescent="0.35">
      <c r="C56" t="s">
        <v>246</v>
      </c>
      <c r="D56" s="5">
        <v>-85366000000</v>
      </c>
      <c r="E56" s="5">
        <v>-57013000000</v>
      </c>
      <c r="F56" s="5">
        <v>-38544000000</v>
      </c>
      <c r="G56" s="5">
        <v>-49398000000</v>
      </c>
      <c r="I56" s="5">
        <v>-215374000000</v>
      </c>
      <c r="J56" s="5">
        <v>-197394000000</v>
      </c>
      <c r="K56" s="5">
        <v>-193082000000</v>
      </c>
      <c r="L56" s="5">
        <v>-141334000000</v>
      </c>
      <c r="M56" s="5">
        <v>-135428000000</v>
      </c>
      <c r="N56" s="5">
        <v>-113045000000</v>
      </c>
    </row>
    <row r="57" spans="2:14" ht="15.5" x14ac:dyDescent="0.35">
      <c r="C57" t="s">
        <v>83</v>
      </c>
      <c r="D57" s="5">
        <v>50568000000</v>
      </c>
      <c r="E57" s="5">
        <v>45913000000</v>
      </c>
      <c r="F57" s="5">
        <v>48859000000</v>
      </c>
      <c r="G57" s="5">
        <v>65833000000</v>
      </c>
      <c r="I57" s="5">
        <v>218988000000</v>
      </c>
      <c r="J57" s="5">
        <v>173164000000</v>
      </c>
      <c r="K57" s="5">
        <v>101037000000</v>
      </c>
      <c r="L57" s="5">
        <v>168670000000</v>
      </c>
      <c r="M57" s="5">
        <v>162132000000</v>
      </c>
      <c r="N57" s="5">
        <v>89955000000</v>
      </c>
    </row>
    <row r="58" spans="2:14" ht="15.5" x14ac:dyDescent="0.35">
      <c r="C58" t="s">
        <v>80</v>
      </c>
      <c r="D58" s="5">
        <v>645306000000</v>
      </c>
      <c r="E58" s="5">
        <v>439263000000</v>
      </c>
      <c r="F58" s="5">
        <v>631545000000</v>
      </c>
      <c r="G58" s="5">
        <v>769304000000</v>
      </c>
      <c r="I58" s="5">
        <v>2367593000000</v>
      </c>
      <c r="J58" s="5">
        <v>1867482000000</v>
      </c>
      <c r="K58" s="5">
        <v>1051732000000</v>
      </c>
      <c r="L58" s="5">
        <v>1730675000000</v>
      </c>
      <c r="M58" s="5">
        <v>1718423000000</v>
      </c>
      <c r="N58" s="5">
        <v>849353000000</v>
      </c>
    </row>
    <row r="59" spans="2:14" ht="15.5" x14ac:dyDescent="0.35">
      <c r="C59" t="s">
        <v>81</v>
      </c>
      <c r="D59" s="5">
        <v>-6859000000</v>
      </c>
      <c r="E59" s="5">
        <v>-6846000000</v>
      </c>
      <c r="F59" s="5">
        <v>-12217000000</v>
      </c>
      <c r="G59" s="5">
        <v>-16725000000</v>
      </c>
      <c r="I59" s="5">
        <v>-34534000000</v>
      </c>
      <c r="J59" s="5">
        <v>-36346000000</v>
      </c>
      <c r="K59" s="5">
        <v>-44472000000</v>
      </c>
      <c r="L59" s="5">
        <v>-92998000000</v>
      </c>
      <c r="M59" s="5">
        <v>-168383000000</v>
      </c>
      <c r="N59" s="5">
        <v>-209056000000</v>
      </c>
    </row>
    <row r="60" spans="2:14" ht="15.5" x14ac:dyDescent="0.35">
      <c r="C60" t="s">
        <v>27</v>
      </c>
      <c r="D60" s="5">
        <v>-25054000000</v>
      </c>
      <c r="E60" s="5">
        <v>-26560000000</v>
      </c>
      <c r="F60" s="5">
        <v>-29545000000</v>
      </c>
      <c r="G60" s="5">
        <v>-29623000000</v>
      </c>
      <c r="I60" s="5">
        <v>-98480000000</v>
      </c>
      <c r="J60" s="5">
        <v>-89214000000</v>
      </c>
      <c r="K60" s="5">
        <v>-110920000000</v>
      </c>
      <c r="L60" s="5">
        <v>-145159000000</v>
      </c>
      <c r="M60" s="5">
        <v>-197664000000</v>
      </c>
      <c r="N60" s="5">
        <v>-224044000000</v>
      </c>
    </row>
    <row r="61" spans="2:14" ht="15.5" x14ac:dyDescent="0.35">
      <c r="C61" t="s">
        <v>142</v>
      </c>
      <c r="D61" s="5">
        <v>17171000000</v>
      </c>
      <c r="E61" s="5">
        <v>18432000000</v>
      </c>
      <c r="F61" s="5">
        <v>15273000000</v>
      </c>
      <c r="G61" s="5">
        <v>10100000000</v>
      </c>
      <c r="I61" s="5">
        <v>56546000000</v>
      </c>
      <c r="J61" s="5">
        <v>45533000000</v>
      </c>
      <c r="K61" s="5">
        <v>61749000000</v>
      </c>
      <c r="L61" s="5">
        <v>43113000000</v>
      </c>
      <c r="M61" s="5">
        <v>19501000000</v>
      </c>
      <c r="N61" s="5">
        <v>10066000000</v>
      </c>
    </row>
    <row r="62" spans="2:14" ht="15.5" x14ac:dyDescent="0.35">
      <c r="C62" t="s">
        <v>352</v>
      </c>
      <c r="D62" s="5">
        <v>1024000000</v>
      </c>
      <c r="E62" s="5">
        <v>1282000000</v>
      </c>
      <c r="F62" s="5">
        <v>2055000000</v>
      </c>
      <c r="G62" s="5">
        <v>2798000000</v>
      </c>
      <c r="I62" s="5">
        <v>7400000000</v>
      </c>
      <c r="J62" s="5">
        <v>7335000000</v>
      </c>
      <c r="K62" s="5">
        <v>4699000000</v>
      </c>
      <c r="L62" s="5">
        <v>9048000000</v>
      </c>
      <c r="M62" s="5">
        <v>9780000000</v>
      </c>
      <c r="N62" s="5">
        <v>4922000000</v>
      </c>
    </row>
    <row r="63" spans="2:14" ht="15.5" x14ac:dyDescent="0.35">
      <c r="C63" t="s">
        <v>84</v>
      </c>
      <c r="D63" s="5">
        <v>-6859000000</v>
      </c>
      <c r="E63" s="5">
        <v>-6846000000</v>
      </c>
      <c r="F63" s="5">
        <v>-12217000000</v>
      </c>
      <c r="G63" s="5">
        <v>-16725000000</v>
      </c>
      <c r="I63" s="5">
        <v>-34534000000</v>
      </c>
      <c r="J63" s="5">
        <v>-36346000000</v>
      </c>
      <c r="K63" s="5">
        <v>-44472000000</v>
      </c>
      <c r="L63" s="5">
        <v>-92998000000</v>
      </c>
      <c r="M63" s="5">
        <v>-168383000000</v>
      </c>
      <c r="N63" s="5">
        <v>-209056000000</v>
      </c>
    </row>
    <row r="64" spans="2:14" ht="15.5" x14ac:dyDescent="0.35">
      <c r="C64" t="s">
        <v>29</v>
      </c>
      <c r="D64" s="5">
        <v>638447000000</v>
      </c>
      <c r="E64" s="5">
        <v>432417000000</v>
      </c>
      <c r="F64" s="5">
        <v>619328000000</v>
      </c>
      <c r="G64" s="5">
        <v>752579000000</v>
      </c>
      <c r="I64" s="5">
        <v>2333059000000</v>
      </c>
      <c r="J64" s="5">
        <v>1831136000000</v>
      </c>
      <c r="K64" s="5">
        <v>1007260000000</v>
      </c>
      <c r="L64" s="5">
        <v>1637677000000</v>
      </c>
      <c r="M64" s="5">
        <v>1550040000000</v>
      </c>
      <c r="N64" s="5">
        <v>640297000000</v>
      </c>
    </row>
    <row r="65" spans="3:14" ht="15.5" x14ac:dyDescent="0.35">
      <c r="C65" t="s">
        <v>28</v>
      </c>
      <c r="D65" s="5">
        <v>-124036000000</v>
      </c>
      <c r="E65" s="5">
        <v>-92655000000</v>
      </c>
      <c r="F65" s="5">
        <v>-139445000000</v>
      </c>
      <c r="G65" s="5">
        <v>-166938000000</v>
      </c>
      <c r="I65" s="5">
        <v>-506895000000</v>
      </c>
      <c r="J65" s="5">
        <v>-377003000000</v>
      </c>
      <c r="K65" s="5">
        <v>-225008000000</v>
      </c>
      <c r="L65" s="5">
        <v>-356816000000</v>
      </c>
      <c r="M65" s="5">
        <v>-310727000000</v>
      </c>
      <c r="N65" s="5">
        <v>-140149000000</v>
      </c>
    </row>
    <row r="66" spans="3:14" ht="15.5" x14ac:dyDescent="0.35">
      <c r="C66" t="s">
        <v>85</v>
      </c>
    </row>
    <row r="67" spans="3:14" ht="15.5" x14ac:dyDescent="0.35">
      <c r="C67" t="s">
        <v>87</v>
      </c>
    </row>
    <row r="68" spans="3:14" ht="15.5" x14ac:dyDescent="0.35">
      <c r="C68" t="s">
        <v>519</v>
      </c>
    </row>
    <row r="69" spans="3:14" ht="15.5" x14ac:dyDescent="0.35">
      <c r="C69" t="s">
        <v>88</v>
      </c>
      <c r="D69" s="5">
        <v>-124036000000</v>
      </c>
      <c r="E69" s="5">
        <v>-92655000000</v>
      </c>
      <c r="F69" s="5">
        <v>-139445000000</v>
      </c>
      <c r="G69" s="5">
        <v>-166938000000</v>
      </c>
      <c r="I69" s="5">
        <v>-506895000000</v>
      </c>
      <c r="J69" s="5">
        <v>-377003000000</v>
      </c>
      <c r="K69" s="5">
        <v>-225008000000</v>
      </c>
      <c r="L69" s="5">
        <v>-356816000000</v>
      </c>
      <c r="M69" s="5">
        <v>-310727000000</v>
      </c>
      <c r="N69" s="5">
        <v>-140149000000</v>
      </c>
    </row>
    <row r="70" spans="3:14" ht="15.5" x14ac:dyDescent="0.35">
      <c r="C70" t="s">
        <v>247</v>
      </c>
      <c r="D70" s="5">
        <v>514411000000</v>
      </c>
      <c r="E70" s="5">
        <v>339762000000</v>
      </c>
      <c r="F70" s="5">
        <v>479883000000</v>
      </c>
      <c r="G70" s="5">
        <v>585641000000</v>
      </c>
      <c r="I70" s="5">
        <v>1826164000000</v>
      </c>
      <c r="J70" s="5">
        <v>1454133000000</v>
      </c>
      <c r="K70" s="5">
        <v>782252000000</v>
      </c>
      <c r="L70" s="5">
        <v>1280861000000</v>
      </c>
      <c r="M70" s="5">
        <v>1239313000000</v>
      </c>
      <c r="N70" s="5">
        <v>500148000000</v>
      </c>
    </row>
    <row r="71" spans="3:14" ht="15.5" x14ac:dyDescent="0.35">
      <c r="C71" t="s">
        <v>248</v>
      </c>
    </row>
    <row r="72" spans="3:14" ht="15.5" x14ac:dyDescent="0.35">
      <c r="C72" t="s">
        <v>89</v>
      </c>
      <c r="D72" s="5">
        <v>514411000000</v>
      </c>
      <c r="E72" s="5">
        <v>339762000000</v>
      </c>
      <c r="F72" s="5">
        <v>479883000000</v>
      </c>
      <c r="G72" s="5">
        <v>585641000000</v>
      </c>
      <c r="I72" s="5">
        <v>1826164000000</v>
      </c>
      <c r="J72" s="5">
        <v>1454133000000</v>
      </c>
      <c r="K72" s="5">
        <v>782252000000</v>
      </c>
      <c r="L72" s="5">
        <v>1280861000000</v>
      </c>
      <c r="M72" s="5">
        <v>1239313000000</v>
      </c>
      <c r="N72" s="5">
        <v>500148000000</v>
      </c>
    </row>
    <row r="73" spans="3:14" ht="15.5" x14ac:dyDescent="0.35">
      <c r="C73" t="s">
        <v>90</v>
      </c>
      <c r="D73" s="5">
        <v>3546000000</v>
      </c>
      <c r="E73" s="5">
        <v>10298000000</v>
      </c>
      <c r="F73" s="5">
        <v>-23009000000</v>
      </c>
      <c r="G73" s="5">
        <v>4455000000</v>
      </c>
      <c r="I73" s="5">
        <v>-8035000000</v>
      </c>
      <c r="J73" s="5">
        <v>11961000000</v>
      </c>
      <c r="K73" s="5">
        <v>7125000000</v>
      </c>
      <c r="L73" s="5">
        <v>15000000000</v>
      </c>
      <c r="M73" s="5">
        <v>-203000000</v>
      </c>
      <c r="N73" s="5">
        <v>-13318000000</v>
      </c>
    </row>
    <row r="74" spans="3:14" ht="15.5" x14ac:dyDescent="0.35">
      <c r="C74" t="s">
        <v>428</v>
      </c>
      <c r="D74" s="5">
        <v>3546000000</v>
      </c>
      <c r="E74" s="5">
        <v>10298000000</v>
      </c>
      <c r="F74" s="5">
        <v>-23009000000</v>
      </c>
      <c r="G74" s="5">
        <v>4455000000</v>
      </c>
      <c r="I74" s="5">
        <v>-8035000000</v>
      </c>
      <c r="J74" s="5">
        <v>11961000000</v>
      </c>
      <c r="K74" s="5">
        <v>7125000000</v>
      </c>
      <c r="L74" s="5">
        <v>15000000000</v>
      </c>
      <c r="M74" s="5">
        <v>-203000000</v>
      </c>
      <c r="N74" s="5">
        <v>-13318000000</v>
      </c>
    </row>
    <row r="75" spans="3:14" ht="15.5" x14ac:dyDescent="0.35">
      <c r="C75" t="s">
        <v>91</v>
      </c>
      <c r="D75" s="5">
        <v>517957000000</v>
      </c>
      <c r="E75" s="5">
        <v>350060000000</v>
      </c>
      <c r="F75" s="5">
        <v>456874000000</v>
      </c>
      <c r="G75" s="5">
        <v>590096000000</v>
      </c>
      <c r="I75" s="5">
        <v>1818129000000</v>
      </c>
      <c r="J75" s="5">
        <v>1466094000000</v>
      </c>
      <c r="K75" s="5">
        <v>789377000000</v>
      </c>
      <c r="L75" s="5">
        <v>1295861000000</v>
      </c>
      <c r="M75" s="5">
        <v>1239110000000</v>
      </c>
      <c r="N75" s="5">
        <v>486830000000</v>
      </c>
    </row>
    <row r="76" spans="3:14" ht="15.5" x14ac:dyDescent="0.35">
      <c r="C76" t="s">
        <v>92</v>
      </c>
      <c r="D76" s="5">
        <v>514411000000</v>
      </c>
      <c r="E76" s="5">
        <v>339762000000</v>
      </c>
      <c r="F76" s="5">
        <v>479883000000</v>
      </c>
      <c r="G76" s="5">
        <v>585641000000</v>
      </c>
      <c r="I76" s="5">
        <v>1826164000000</v>
      </c>
      <c r="J76" s="5">
        <v>1454133000000</v>
      </c>
      <c r="K76" s="5">
        <v>782252000000</v>
      </c>
      <c r="L76" s="5">
        <v>1280861000000</v>
      </c>
      <c r="M76" s="5">
        <v>1239313000000</v>
      </c>
      <c r="N76" s="5">
        <v>500148000000</v>
      </c>
    </row>
    <row r="77" spans="3:14" ht="15.5" x14ac:dyDescent="0.35">
      <c r="C77" t="s">
        <v>8</v>
      </c>
      <c r="D77" s="5">
        <v>467389000000</v>
      </c>
      <c r="E77" s="5">
        <v>304147000000</v>
      </c>
      <c r="F77" s="5">
        <v>408015000000</v>
      </c>
      <c r="G77" s="5">
        <v>524263000000</v>
      </c>
      <c r="I77" s="5">
        <v>1599141000000</v>
      </c>
      <c r="J77" s="5">
        <v>1292930000000</v>
      </c>
      <c r="K77" s="5">
        <v>688340000000</v>
      </c>
      <c r="L77" s="5">
        <v>1127191000000</v>
      </c>
      <c r="M77" s="5">
        <v>1076978000000</v>
      </c>
      <c r="N77" s="5">
        <v>396875000000</v>
      </c>
    </row>
    <row r="78" spans="3:14" ht="15.5" x14ac:dyDescent="0.35">
      <c r="C78" t="s">
        <v>94</v>
      </c>
      <c r="D78" s="5">
        <v>514411000000</v>
      </c>
      <c r="E78" s="5">
        <v>339762000000</v>
      </c>
      <c r="F78" s="5">
        <v>479883000000</v>
      </c>
      <c r="G78" s="5">
        <v>585641000000</v>
      </c>
      <c r="I78" s="5">
        <v>1826164000000</v>
      </c>
      <c r="J78" s="5">
        <v>1454133000000</v>
      </c>
      <c r="K78" s="5">
        <v>782252000000</v>
      </c>
      <c r="L78" s="5">
        <v>1280861000000</v>
      </c>
      <c r="M78" s="5">
        <v>1239313000000</v>
      </c>
      <c r="N78" s="5">
        <v>500148000000</v>
      </c>
    </row>
    <row r="79" spans="3:14" ht="15.5" x14ac:dyDescent="0.35">
      <c r="C79" t="s">
        <v>95</v>
      </c>
      <c r="D79" s="5">
        <v>517957000000</v>
      </c>
      <c r="E79" s="5">
        <v>350060000000</v>
      </c>
      <c r="F79" s="5">
        <v>456874000000</v>
      </c>
      <c r="G79" s="5">
        <v>590096000000</v>
      </c>
      <c r="I79" s="5">
        <v>1818129000000</v>
      </c>
      <c r="J79" s="5">
        <v>1466094000000</v>
      </c>
      <c r="K79" s="5">
        <v>789377000000</v>
      </c>
      <c r="L79" s="5">
        <v>1295861000000</v>
      </c>
      <c r="M79" s="5">
        <v>1239110000000</v>
      </c>
      <c r="N79" s="5">
        <v>486830000000</v>
      </c>
    </row>
    <row r="80" spans="3:14" ht="15.5" x14ac:dyDescent="0.35">
      <c r="C80" t="s">
        <v>96</v>
      </c>
      <c r="D80" s="5">
        <v>517957000000</v>
      </c>
      <c r="E80" s="5">
        <v>350060000000</v>
      </c>
      <c r="F80" s="5">
        <v>456874000000</v>
      </c>
      <c r="G80" s="5">
        <v>590096000000</v>
      </c>
      <c r="I80" s="5">
        <v>1818129000000</v>
      </c>
      <c r="J80" s="5">
        <v>1466094000000</v>
      </c>
      <c r="K80" s="5">
        <v>789377000000</v>
      </c>
      <c r="L80" s="5">
        <v>1295861000000</v>
      </c>
      <c r="M80" s="5">
        <v>1239110000000</v>
      </c>
      <c r="N80" s="5">
        <v>486830000000</v>
      </c>
    </row>
    <row r="82" spans="2:14" ht="15.5" x14ac:dyDescent="0.35">
      <c r="B82" t="s">
        <v>97</v>
      </c>
      <c r="C82" t="s">
        <v>98</v>
      </c>
    </row>
    <row r="83" spans="2:14" ht="15.5" x14ac:dyDescent="0.35">
      <c r="C83" t="s">
        <v>99</v>
      </c>
    </row>
    <row r="84" spans="2:14" ht="15.5" x14ac:dyDescent="0.35">
      <c r="C84" t="s">
        <v>20</v>
      </c>
      <c r="D84" s="5">
        <v>1379178000000</v>
      </c>
      <c r="E84" s="5">
        <v>2517534000000</v>
      </c>
      <c r="F84" s="5">
        <v>1987635000000</v>
      </c>
      <c r="G84" s="5">
        <v>1598555000000</v>
      </c>
      <c r="I84" s="5">
        <v>1987635000000</v>
      </c>
      <c r="J84" s="5">
        <v>1318490000000</v>
      </c>
      <c r="K84" s="5">
        <v>1033377000000</v>
      </c>
      <c r="L84" s="5">
        <v>1594068000000</v>
      </c>
      <c r="M84" s="5">
        <v>860297000000</v>
      </c>
      <c r="N84" s="5">
        <v>440393000000</v>
      </c>
    </row>
    <row r="85" spans="2:14" ht="15.5" x14ac:dyDescent="0.35">
      <c r="C85" t="s">
        <v>100</v>
      </c>
      <c r="D85" s="5">
        <v>598210000000</v>
      </c>
      <c r="E85" s="5">
        <v>303206000000</v>
      </c>
      <c r="F85" s="5">
        <v>261203000000</v>
      </c>
      <c r="G85" s="5">
        <v>182919000000</v>
      </c>
      <c r="I85" s="5">
        <v>261203000000</v>
      </c>
      <c r="J85" s="5">
        <v>260382000000</v>
      </c>
      <c r="K85" s="5">
        <v>93729000000</v>
      </c>
      <c r="L85" s="5">
        <v>90798000000</v>
      </c>
      <c r="M85" s="5">
        <v>37137000000</v>
      </c>
      <c r="N85" s="5">
        <v>93291000000</v>
      </c>
    </row>
    <row r="86" spans="2:14" ht="15.5" x14ac:dyDescent="0.35">
      <c r="C86" t="s">
        <v>250</v>
      </c>
      <c r="D86" s="5">
        <v>100635000000</v>
      </c>
      <c r="E86" s="5">
        <v>178760000000</v>
      </c>
      <c r="F86" s="5">
        <v>75979000000</v>
      </c>
      <c r="G86" s="5">
        <v>74289000000</v>
      </c>
      <c r="I86" s="5">
        <v>75979000000</v>
      </c>
      <c r="J86" s="5">
        <v>163521000000</v>
      </c>
      <c r="K86" s="5">
        <v>56724000000</v>
      </c>
      <c r="L86" s="5">
        <v>81050000000</v>
      </c>
      <c r="M86" s="5">
        <v>80514000000</v>
      </c>
      <c r="N86" s="5">
        <v>23914000000</v>
      </c>
    </row>
    <row r="87" spans="2:14" ht="15.5" x14ac:dyDescent="0.35">
      <c r="C87" t="s">
        <v>249</v>
      </c>
      <c r="D87" s="5">
        <v>2000000</v>
      </c>
      <c r="E87" s="5">
        <v>2000000</v>
      </c>
      <c r="F87" s="5">
        <v>130000000</v>
      </c>
      <c r="G87" s="5">
        <v>65000000</v>
      </c>
      <c r="I87" s="5">
        <v>130000000</v>
      </c>
      <c r="J87" s="5">
        <v>319000000</v>
      </c>
      <c r="K87" s="5">
        <v>46000000</v>
      </c>
      <c r="L87" s="5">
        <v>279000000</v>
      </c>
      <c r="M87" s="5">
        <v>100000000</v>
      </c>
      <c r="N87" s="5">
        <v>290000000</v>
      </c>
    </row>
    <row r="88" spans="2:14" ht="15.5" x14ac:dyDescent="0.35">
      <c r="C88" t="s">
        <v>251</v>
      </c>
      <c r="D88" s="5">
        <v>598210000000</v>
      </c>
      <c r="E88" s="5">
        <v>303206000000</v>
      </c>
      <c r="F88" s="5">
        <v>261203000000</v>
      </c>
      <c r="G88" s="5">
        <v>182919000000</v>
      </c>
      <c r="I88" s="5">
        <v>261203000000</v>
      </c>
      <c r="J88" s="5">
        <v>260382000000</v>
      </c>
      <c r="K88" s="5">
        <v>93729000000</v>
      </c>
      <c r="L88" s="5">
        <v>90798000000</v>
      </c>
      <c r="M88" s="5">
        <v>37137000000</v>
      </c>
      <c r="N88" s="5">
        <v>93291000000</v>
      </c>
    </row>
    <row r="89" spans="2:14" ht="15.5" x14ac:dyDescent="0.35">
      <c r="C89" t="s">
        <v>102</v>
      </c>
      <c r="D89" s="5">
        <v>32218000000</v>
      </c>
      <c r="E89" s="5">
        <v>28091000000</v>
      </c>
      <c r="F89" s="5">
        <v>40155000000</v>
      </c>
      <c r="G89" s="5">
        <v>14288000000</v>
      </c>
      <c r="I89" s="5">
        <v>40155000000</v>
      </c>
      <c r="J89" s="5">
        <v>28539000000</v>
      </c>
      <c r="K89" s="5">
        <v>5856000000</v>
      </c>
      <c r="L89" s="5">
        <v>9595000000</v>
      </c>
      <c r="M89" s="5">
        <v>2672000000</v>
      </c>
      <c r="N89" s="5">
        <v>5031000000</v>
      </c>
    </row>
    <row r="90" spans="2:14" ht="15.5" x14ac:dyDescent="0.35">
      <c r="C90" t="s">
        <v>252</v>
      </c>
      <c r="D90" s="5">
        <v>32218000000</v>
      </c>
      <c r="E90" s="5">
        <v>28091000000</v>
      </c>
      <c r="F90" s="5">
        <v>40155000000</v>
      </c>
      <c r="G90" s="5">
        <v>14288000000</v>
      </c>
      <c r="I90" s="5">
        <v>40155000000</v>
      </c>
      <c r="J90" s="5">
        <v>28539000000</v>
      </c>
      <c r="K90" s="5">
        <v>5856000000</v>
      </c>
      <c r="L90" s="5">
        <v>9595000000</v>
      </c>
      <c r="M90" s="5">
        <v>2672000000</v>
      </c>
      <c r="N90" s="5">
        <v>5031000000</v>
      </c>
    </row>
    <row r="91" spans="2:14" ht="15.5" x14ac:dyDescent="0.35">
      <c r="C91" t="s">
        <v>103</v>
      </c>
      <c r="D91" s="5">
        <v>1290591000000</v>
      </c>
      <c r="E91" s="5">
        <v>1059283000000</v>
      </c>
      <c r="F91" s="5">
        <v>887172000000</v>
      </c>
      <c r="G91" s="5">
        <v>1134737000000</v>
      </c>
      <c r="I91" s="5">
        <v>887172000000</v>
      </c>
      <c r="J91" s="5">
        <v>386446000000</v>
      </c>
      <c r="K91" s="5">
        <v>245155000000</v>
      </c>
      <c r="L91" s="5">
        <v>439620000000</v>
      </c>
      <c r="M91" s="5">
        <v>296602000000</v>
      </c>
      <c r="N91" s="5">
        <v>176696000000</v>
      </c>
    </row>
    <row r="92" spans="2:14" ht="15.5" x14ac:dyDescent="0.35">
      <c r="C92" t="s">
        <v>476</v>
      </c>
      <c r="K92" s="5">
        <v>21375000000</v>
      </c>
      <c r="L92" s="5">
        <v>23972000000</v>
      </c>
      <c r="M92" s="5">
        <v>22275000000</v>
      </c>
      <c r="N92" s="5">
        <v>22275000000</v>
      </c>
    </row>
    <row r="93" spans="2:14" ht="15.5" x14ac:dyDescent="0.35">
      <c r="C93" t="s">
        <v>83</v>
      </c>
      <c r="D93" s="5">
        <v>492421000000</v>
      </c>
      <c r="E93" s="5">
        <v>647218000000</v>
      </c>
      <c r="F93" s="5">
        <v>590862000000</v>
      </c>
      <c r="G93" s="5">
        <v>563538000000</v>
      </c>
      <c r="I93" s="5">
        <v>590862000000</v>
      </c>
      <c r="J93" s="5">
        <v>495043000000</v>
      </c>
      <c r="K93" s="5">
        <v>386599000000</v>
      </c>
      <c r="L93" s="5">
        <v>406556000000</v>
      </c>
      <c r="M93" s="5">
        <v>391600000000</v>
      </c>
      <c r="N93" s="5">
        <v>229917000000</v>
      </c>
    </row>
    <row r="94" spans="2:14" ht="15.5" x14ac:dyDescent="0.35">
      <c r="C94" t="s">
        <v>104</v>
      </c>
      <c r="D94" s="5">
        <v>4399020000000</v>
      </c>
      <c r="E94" s="5">
        <v>4456168000000</v>
      </c>
      <c r="F94" s="5">
        <v>3938699000000</v>
      </c>
      <c r="G94" s="5">
        <v>3613467000000</v>
      </c>
      <c r="I94" s="5">
        <v>3938699000000</v>
      </c>
      <c r="J94" s="5">
        <v>2371864000000</v>
      </c>
      <c r="K94" s="5">
        <v>1559204000000</v>
      </c>
      <c r="L94" s="5">
        <v>2300058000000</v>
      </c>
      <c r="M94" s="5">
        <v>1461825000000</v>
      </c>
      <c r="N94" s="5">
        <v>942030000000</v>
      </c>
    </row>
    <row r="95" spans="2:14" ht="15.5" x14ac:dyDescent="0.35">
      <c r="C95" t="s">
        <v>105</v>
      </c>
    </row>
    <row r="96" spans="2:14" ht="15.5" x14ac:dyDescent="0.35">
      <c r="C96" t="s">
        <v>355</v>
      </c>
      <c r="D96" s="5">
        <v>20580000000</v>
      </c>
      <c r="E96" s="5">
        <v>19610000000</v>
      </c>
      <c r="F96" s="5">
        <v>18382000000</v>
      </c>
      <c r="G96" s="5">
        <v>20004000000</v>
      </c>
      <c r="I96" s="5">
        <v>18382000000</v>
      </c>
      <c r="J96" s="5">
        <v>16100000000</v>
      </c>
      <c r="K96" s="5">
        <v>13036000000</v>
      </c>
      <c r="L96" s="5">
        <v>9794000000</v>
      </c>
      <c r="M96" s="5">
        <v>12675000000</v>
      </c>
      <c r="N96" s="5">
        <v>12500000000</v>
      </c>
    </row>
    <row r="97" spans="3:14" ht="15.5" x14ac:dyDescent="0.35">
      <c r="C97" t="s">
        <v>107</v>
      </c>
      <c r="D97" s="5">
        <v>5023210000000</v>
      </c>
      <c r="E97" s="5">
        <v>4994426000000</v>
      </c>
      <c r="F97" s="5">
        <v>5040761000000</v>
      </c>
      <c r="G97" s="5">
        <v>5056425000000</v>
      </c>
      <c r="I97" s="5">
        <v>5040761000000</v>
      </c>
      <c r="J97" s="5">
        <v>5002346000000</v>
      </c>
      <c r="K97" s="5">
        <v>4380972000000</v>
      </c>
      <c r="L97" s="5">
        <v>4092517000000</v>
      </c>
      <c r="M97" s="5">
        <v>3882392000000</v>
      </c>
      <c r="N97" s="5">
        <v>3629360000000</v>
      </c>
    </row>
    <row r="98" spans="3:14" ht="15.5" x14ac:dyDescent="0.35">
      <c r="C98" t="s">
        <v>106</v>
      </c>
      <c r="L98" s="5">
        <v>2275000000</v>
      </c>
      <c r="M98" s="5">
        <v>2605000000</v>
      </c>
      <c r="N98" s="5">
        <v>2935000000</v>
      </c>
    </row>
    <row r="99" spans="3:14" ht="15.5" x14ac:dyDescent="0.35">
      <c r="C99" t="s">
        <v>396</v>
      </c>
      <c r="D99" s="5">
        <v>197762000000</v>
      </c>
      <c r="E99" s="5">
        <v>197762000000</v>
      </c>
      <c r="F99" s="5">
        <v>197762000000</v>
      </c>
      <c r="G99" s="5">
        <v>209421000000</v>
      </c>
      <c r="I99" s="5">
        <v>197762000000</v>
      </c>
      <c r="J99" s="5">
        <v>209421000000</v>
      </c>
      <c r="K99" s="5">
        <v>250836000000</v>
      </c>
      <c r="L99" s="5">
        <v>282123000000</v>
      </c>
      <c r="M99" s="5">
        <v>280836000000</v>
      </c>
      <c r="N99" s="5">
        <v>280836000000</v>
      </c>
    </row>
    <row r="100" spans="3:14" ht="15.5" x14ac:dyDescent="0.35">
      <c r="C100" t="s">
        <v>109</v>
      </c>
      <c r="D100" s="5">
        <v>9307000000</v>
      </c>
      <c r="E100" s="5">
        <v>17622000000</v>
      </c>
      <c r="F100" s="5">
        <v>27992000000</v>
      </c>
      <c r="G100" s="5">
        <v>17798000000</v>
      </c>
      <c r="I100" s="5">
        <v>27992000000</v>
      </c>
      <c r="J100" s="5">
        <v>32598000000</v>
      </c>
      <c r="K100" s="5">
        <v>18451000000</v>
      </c>
      <c r="L100" s="5">
        <v>13095000000</v>
      </c>
      <c r="M100" s="5">
        <v>9071000000</v>
      </c>
      <c r="N100" s="5">
        <v>13852000000</v>
      </c>
    </row>
    <row r="101" spans="3:14" ht="15.5" x14ac:dyDescent="0.35">
      <c r="C101" t="s">
        <v>110</v>
      </c>
      <c r="D101" s="5">
        <v>5640252000000</v>
      </c>
      <c r="E101" s="5">
        <v>5634886000000</v>
      </c>
      <c r="F101" s="5">
        <v>5624115000000</v>
      </c>
      <c r="G101" s="5">
        <v>5835128000000</v>
      </c>
      <c r="I101" s="5">
        <v>5624115000000</v>
      </c>
      <c r="J101" s="5">
        <v>5711637000000</v>
      </c>
      <c r="K101" s="5">
        <v>5121959000000</v>
      </c>
      <c r="L101" s="5">
        <v>4712125000000</v>
      </c>
      <c r="M101" s="5">
        <v>4396755000000</v>
      </c>
      <c r="N101" s="5">
        <v>4140391000000</v>
      </c>
    </row>
    <row r="102" spans="3:14" ht="15.5" x14ac:dyDescent="0.35">
      <c r="C102" t="s">
        <v>111</v>
      </c>
      <c r="D102" s="5">
        <v>10039272000000</v>
      </c>
      <c r="E102" s="5">
        <v>10091054000000</v>
      </c>
      <c r="F102" s="5">
        <v>9562814000000</v>
      </c>
      <c r="G102" s="5">
        <v>9448595000000</v>
      </c>
      <c r="I102" s="5">
        <v>9562814000000</v>
      </c>
      <c r="J102" s="5">
        <v>8083501000000</v>
      </c>
      <c r="K102" s="5">
        <v>6681163000000</v>
      </c>
      <c r="L102" s="5">
        <v>7012183000000</v>
      </c>
      <c r="M102" s="5">
        <v>5858580000000</v>
      </c>
      <c r="N102" s="5">
        <v>5082421000000</v>
      </c>
    </row>
    <row r="103" spans="3:14" ht="15.5" x14ac:dyDescent="0.35">
      <c r="C103" t="s">
        <v>112</v>
      </c>
    </row>
    <row r="104" spans="3:14" ht="15.5" x14ac:dyDescent="0.35">
      <c r="C104" t="s">
        <v>113</v>
      </c>
    </row>
    <row r="105" spans="3:14" ht="15.5" x14ac:dyDescent="0.35">
      <c r="C105" t="s">
        <v>114</v>
      </c>
      <c r="D105" s="5">
        <v>1978793000000</v>
      </c>
      <c r="E105" s="5">
        <v>1510416000000</v>
      </c>
      <c r="F105" s="5">
        <v>1240038000000</v>
      </c>
      <c r="G105" s="5">
        <v>1462767000000</v>
      </c>
      <c r="I105" s="5">
        <v>1240038000000</v>
      </c>
      <c r="J105" s="5">
        <v>1174077000000</v>
      </c>
      <c r="K105" s="5">
        <v>747248000000</v>
      </c>
      <c r="L105" s="5">
        <v>890815000000</v>
      </c>
      <c r="M105" s="5">
        <v>808160000000</v>
      </c>
      <c r="N105" s="5">
        <v>652432000000</v>
      </c>
    </row>
    <row r="106" spans="3:14" ht="15.5" x14ac:dyDescent="0.35">
      <c r="C106" t="s">
        <v>119</v>
      </c>
      <c r="D106" s="5">
        <v>351600000000</v>
      </c>
      <c r="E106" s="5">
        <v>200000000000</v>
      </c>
      <c r="F106" s="5">
        <v>330000000000</v>
      </c>
      <c r="G106" s="5">
        <v>150000000000</v>
      </c>
      <c r="I106" s="5">
        <v>330000000000</v>
      </c>
      <c r="J106" s="5">
        <v>25000000000</v>
      </c>
      <c r="K106" s="5">
        <v>100000000000</v>
      </c>
      <c r="L106" s="5">
        <v>70000000000</v>
      </c>
      <c r="N106" s="5">
        <v>156524000000</v>
      </c>
    </row>
    <row r="107" spans="3:14" ht="15.5" x14ac:dyDescent="0.35">
      <c r="C107" t="s">
        <v>115</v>
      </c>
    </row>
    <row r="108" spans="3:14" ht="15.5" x14ac:dyDescent="0.35">
      <c r="C108" t="s">
        <v>253</v>
      </c>
      <c r="D108" s="5">
        <v>898832000000</v>
      </c>
      <c r="E108" s="5">
        <v>513164000000</v>
      </c>
      <c r="F108" s="5">
        <v>243321000000</v>
      </c>
      <c r="G108" s="5">
        <v>581560000000</v>
      </c>
      <c r="I108" s="5">
        <v>243321000000</v>
      </c>
      <c r="J108" s="5">
        <v>139427000000</v>
      </c>
      <c r="K108" s="5">
        <v>137279000000</v>
      </c>
      <c r="L108" s="5">
        <v>194994000000</v>
      </c>
      <c r="M108" s="5">
        <v>130704000000</v>
      </c>
      <c r="N108" s="5">
        <v>72170000000</v>
      </c>
    </row>
    <row r="109" spans="3:14" ht="15.5" x14ac:dyDescent="0.35">
      <c r="C109" t="s">
        <v>118</v>
      </c>
    </row>
    <row r="110" spans="3:14" ht="15.5" x14ac:dyDescent="0.35">
      <c r="C110" t="s">
        <v>254</v>
      </c>
      <c r="D110" s="5">
        <v>100637000000</v>
      </c>
      <c r="E110" s="5">
        <v>178762000000</v>
      </c>
      <c r="F110" s="5">
        <v>76109000000</v>
      </c>
      <c r="G110" s="5">
        <v>74354000000</v>
      </c>
      <c r="I110" s="5">
        <v>76109000000</v>
      </c>
      <c r="J110" s="5">
        <v>163840000000</v>
      </c>
      <c r="K110" s="5">
        <v>56770000000</v>
      </c>
      <c r="L110" s="5">
        <v>81329000000</v>
      </c>
      <c r="M110" s="5">
        <v>80614000000</v>
      </c>
      <c r="N110" s="5">
        <v>24204000000</v>
      </c>
    </row>
    <row r="111" spans="3:14" ht="15.5" x14ac:dyDescent="0.35">
      <c r="C111" t="s">
        <v>117</v>
      </c>
      <c r="D111" s="5">
        <v>104343000000</v>
      </c>
      <c r="E111" s="5">
        <v>176560000000</v>
      </c>
      <c r="F111" s="5">
        <v>188910000000</v>
      </c>
      <c r="G111" s="5">
        <v>186780000000</v>
      </c>
      <c r="I111" s="5">
        <v>188910000000</v>
      </c>
      <c r="J111" s="5">
        <v>129974000000</v>
      </c>
      <c r="K111" s="5">
        <v>46003000000</v>
      </c>
      <c r="L111" s="5">
        <v>140210000000</v>
      </c>
      <c r="M111" s="5">
        <v>190366000000</v>
      </c>
      <c r="N111" s="5">
        <v>113953000000</v>
      </c>
    </row>
    <row r="112" spans="3:14" ht="15.5" x14ac:dyDescent="0.35">
      <c r="C112" t="s">
        <v>116</v>
      </c>
      <c r="D112" s="5">
        <v>11841000000</v>
      </c>
      <c r="E112" s="5">
        <v>13233000000</v>
      </c>
      <c r="F112" s="5">
        <v>13475000000</v>
      </c>
      <c r="G112" s="5">
        <v>8165000000</v>
      </c>
      <c r="I112" s="5">
        <v>13475000000</v>
      </c>
      <c r="J112" s="5">
        <v>14571000000</v>
      </c>
      <c r="K112" s="5">
        <v>10163000000</v>
      </c>
      <c r="L112" s="5">
        <v>15389000000</v>
      </c>
      <c r="M112" s="5">
        <v>13354000000</v>
      </c>
      <c r="N112" s="5">
        <v>12474000000</v>
      </c>
    </row>
    <row r="113" spans="3:14" ht="15.5" x14ac:dyDescent="0.35">
      <c r="C113" t="s">
        <v>120</v>
      </c>
    </row>
    <row r="114" spans="3:14" ht="15.5" x14ac:dyDescent="0.35">
      <c r="C114" t="s">
        <v>313</v>
      </c>
      <c r="D114" s="5">
        <v>993395000000</v>
      </c>
      <c r="E114" s="5">
        <v>1072484000000</v>
      </c>
      <c r="F114" s="5">
        <v>1150406000000</v>
      </c>
      <c r="G114" s="5">
        <v>1220989000000</v>
      </c>
      <c r="I114" s="5">
        <v>1150406000000</v>
      </c>
      <c r="J114" s="5">
        <v>831208000000</v>
      </c>
      <c r="K114" s="5">
        <v>972725000000</v>
      </c>
      <c r="L114" s="5">
        <v>1325714000000</v>
      </c>
      <c r="M114" s="5">
        <v>1788700000000</v>
      </c>
      <c r="N114" s="5">
        <v>2115028000000</v>
      </c>
    </row>
    <row r="115" spans="3:14" ht="15.5" x14ac:dyDescent="0.35">
      <c r="C115" t="s">
        <v>520</v>
      </c>
      <c r="D115" s="5">
        <v>7219000000</v>
      </c>
      <c r="E115" s="5">
        <v>4300000000</v>
      </c>
      <c r="F115" s="5">
        <v>3679000000</v>
      </c>
      <c r="G115" s="5">
        <v>2099000000</v>
      </c>
      <c r="I115" s="5">
        <v>3679000000</v>
      </c>
      <c r="J115" s="5">
        <v>2714000000</v>
      </c>
      <c r="K115" s="5">
        <v>6928000000</v>
      </c>
      <c r="L115" s="5">
        <v>4106000000</v>
      </c>
      <c r="M115" s="5">
        <v>7213000000</v>
      </c>
      <c r="N115" s="5">
        <v>4461000000</v>
      </c>
    </row>
    <row r="116" spans="3:14" ht="15.5" x14ac:dyDescent="0.35">
      <c r="C116" t="s">
        <v>652</v>
      </c>
      <c r="E116" s="5">
        <v>37000000</v>
      </c>
      <c r="F116" s="5">
        <v>92000000</v>
      </c>
      <c r="G116" s="5">
        <v>542000000</v>
      </c>
      <c r="I116" s="5">
        <v>92000000</v>
      </c>
      <c r="J116" s="5">
        <v>1583000000</v>
      </c>
      <c r="K116" s="5">
        <v>3800000000</v>
      </c>
      <c r="M116" s="5">
        <v>190000000</v>
      </c>
      <c r="N116" s="5">
        <v>766000000</v>
      </c>
    </row>
    <row r="117" spans="3:14" ht="15.5" x14ac:dyDescent="0.35">
      <c r="C117" t="s">
        <v>121</v>
      </c>
      <c r="D117" s="5">
        <v>312167000000</v>
      </c>
      <c r="E117" s="5">
        <v>298952000000</v>
      </c>
      <c r="F117" s="5">
        <v>307666000000</v>
      </c>
      <c r="G117" s="5">
        <v>311532000000</v>
      </c>
      <c r="I117" s="5">
        <v>307666000000</v>
      </c>
      <c r="J117" s="5">
        <v>656585000000</v>
      </c>
      <c r="K117" s="5">
        <v>360167000000</v>
      </c>
      <c r="L117" s="5">
        <v>350556000000</v>
      </c>
      <c r="M117" s="5">
        <v>333518000000</v>
      </c>
      <c r="N117" s="5">
        <v>232688000000</v>
      </c>
    </row>
    <row r="118" spans="3:14" ht="15.5" x14ac:dyDescent="0.35">
      <c r="C118" t="s">
        <v>122</v>
      </c>
      <c r="D118" s="5">
        <v>1216744000000</v>
      </c>
      <c r="E118" s="5">
        <v>1228196000000</v>
      </c>
      <c r="F118" s="5">
        <v>1320394000000</v>
      </c>
      <c r="G118" s="5">
        <v>1438786000000</v>
      </c>
      <c r="I118" s="5">
        <v>1320394000000</v>
      </c>
      <c r="J118" s="5">
        <v>1009456000000</v>
      </c>
      <c r="K118" s="5">
        <v>1130237000000</v>
      </c>
      <c r="L118" s="5">
        <v>1478058000000</v>
      </c>
      <c r="M118" s="5">
        <v>1952302000000</v>
      </c>
      <c r="N118" s="5">
        <v>2270776000000</v>
      </c>
    </row>
    <row r="119" spans="3:14" ht="15.5" x14ac:dyDescent="0.35">
      <c r="C119" t="s">
        <v>123</v>
      </c>
      <c r="D119" s="5">
        <v>1216744000000</v>
      </c>
      <c r="E119" s="5">
        <v>1228196000000</v>
      </c>
      <c r="F119" s="5">
        <v>1320394000000</v>
      </c>
      <c r="G119" s="5">
        <v>1438786000000</v>
      </c>
      <c r="I119" s="5">
        <v>1320394000000</v>
      </c>
      <c r="J119" s="5">
        <v>1009456000000</v>
      </c>
      <c r="K119" s="5">
        <v>1130237000000</v>
      </c>
      <c r="L119" s="5">
        <v>1478058000000</v>
      </c>
      <c r="M119" s="5">
        <v>1952302000000</v>
      </c>
      <c r="N119" s="5">
        <v>2270776000000</v>
      </c>
    </row>
    <row r="120" spans="3:14" ht="15.5" x14ac:dyDescent="0.35">
      <c r="C120" t="s">
        <v>124</v>
      </c>
    </row>
    <row r="121" spans="3:14" ht="15.5" x14ac:dyDescent="0.35">
      <c r="C121" t="s">
        <v>125</v>
      </c>
      <c r="D121" s="5">
        <v>1000614000000</v>
      </c>
      <c r="E121" s="5">
        <v>1076821000000</v>
      </c>
      <c r="F121" s="5">
        <v>1154177000000</v>
      </c>
      <c r="G121" s="5">
        <v>1223630000000</v>
      </c>
      <c r="I121" s="5">
        <v>1154177000000</v>
      </c>
      <c r="J121" s="5">
        <v>835505000000</v>
      </c>
      <c r="K121" s="5">
        <v>983453000000</v>
      </c>
      <c r="L121" s="5">
        <v>1329820000000</v>
      </c>
      <c r="M121" s="5">
        <v>1796103000000</v>
      </c>
      <c r="N121" s="5">
        <v>2120255000000</v>
      </c>
    </row>
    <row r="122" spans="3:14" ht="15.5" x14ac:dyDescent="0.35">
      <c r="C122" t="s">
        <v>357</v>
      </c>
      <c r="D122" s="5">
        <v>92552000000</v>
      </c>
      <c r="E122" s="5">
        <v>34339000000</v>
      </c>
      <c r="F122" s="5">
        <v>56694000000</v>
      </c>
      <c r="G122" s="5">
        <v>95517000000</v>
      </c>
      <c r="I122" s="5">
        <v>56694000000</v>
      </c>
      <c r="J122" s="5">
        <v>64050000000</v>
      </c>
      <c r="K122" s="5">
        <v>48919000000</v>
      </c>
      <c r="L122" s="5">
        <v>63583000000</v>
      </c>
      <c r="M122" s="5">
        <v>76356000000</v>
      </c>
      <c r="N122" s="5">
        <v>60424000000</v>
      </c>
    </row>
    <row r="123" spans="3:14" ht="15.5" x14ac:dyDescent="0.35">
      <c r="C123" t="s">
        <v>126</v>
      </c>
      <c r="D123" s="5">
        <v>3195537000000</v>
      </c>
      <c r="E123" s="5">
        <v>2738612000000</v>
      </c>
      <c r="F123" s="5">
        <v>2560432000000</v>
      </c>
      <c r="G123" s="5">
        <v>2901553000000</v>
      </c>
      <c r="I123" s="5">
        <v>2560432000000</v>
      </c>
      <c r="J123" s="5">
        <v>2183533000000</v>
      </c>
      <c r="K123" s="5">
        <v>1877485000000</v>
      </c>
      <c r="L123" s="5">
        <v>2368873000000</v>
      </c>
      <c r="M123" s="5">
        <v>2760462000000</v>
      </c>
      <c r="N123" s="5">
        <v>2923208000000</v>
      </c>
    </row>
    <row r="124" spans="3:14" ht="15.5" x14ac:dyDescent="0.35">
      <c r="C124" t="s">
        <v>127</v>
      </c>
    </row>
    <row r="125" spans="3:14" ht="15.5" x14ac:dyDescent="0.35">
      <c r="C125" t="s">
        <v>128</v>
      </c>
      <c r="D125" s="5">
        <v>1090337000000</v>
      </c>
      <c r="E125" s="5">
        <v>1090337000000</v>
      </c>
      <c r="F125" s="5">
        <v>1090337000000</v>
      </c>
      <c r="G125" s="5">
        <v>1090337000000</v>
      </c>
      <c r="I125" s="5">
        <v>1090337000000</v>
      </c>
      <c r="J125" s="5">
        <v>1090337000000</v>
      </c>
      <c r="K125" s="5">
        <v>1090337000000</v>
      </c>
      <c r="L125" s="5">
        <v>1090337000000</v>
      </c>
      <c r="M125" s="5">
        <v>1000000000000</v>
      </c>
      <c r="N125" s="5">
        <v>94000000000</v>
      </c>
    </row>
    <row r="126" spans="3:14" ht="15.5" x14ac:dyDescent="0.35">
      <c r="C126" t="s">
        <v>129</v>
      </c>
      <c r="D126" s="5">
        <v>1176013000000</v>
      </c>
      <c r="E126" s="5">
        <v>1176013000000</v>
      </c>
      <c r="F126" s="5">
        <v>1176013000000</v>
      </c>
      <c r="G126" s="5">
        <v>1176013000000</v>
      </c>
      <c r="I126" s="5">
        <v>1176013000000</v>
      </c>
      <c r="J126" s="5">
        <v>1176013000000</v>
      </c>
      <c r="K126" s="5">
        <v>1176013000000</v>
      </c>
      <c r="L126" s="5">
        <v>1176013000000</v>
      </c>
      <c r="M126" s="5">
        <v>739662000000</v>
      </c>
      <c r="N126" s="5">
        <v>739662000000</v>
      </c>
    </row>
    <row r="127" spans="3:14" ht="15.5" x14ac:dyDescent="0.35">
      <c r="C127" t="s">
        <v>130</v>
      </c>
      <c r="D127" s="5">
        <v>4084964000000</v>
      </c>
      <c r="E127" s="5">
        <v>4438874000000</v>
      </c>
      <c r="F127" s="5">
        <v>4145170000000</v>
      </c>
      <c r="G127" s="5">
        <v>3717154000000</v>
      </c>
      <c r="I127" s="5">
        <v>4145170000000</v>
      </c>
      <c r="J127" s="5">
        <v>3138575000000</v>
      </c>
      <c r="K127" s="5">
        <v>2150729000000</v>
      </c>
      <c r="L127" s="5">
        <v>1970404000000</v>
      </c>
      <c r="M127" s="5">
        <v>966856000000</v>
      </c>
      <c r="N127" s="5">
        <v>1095634000000</v>
      </c>
    </row>
    <row r="128" spans="3:14" ht="15.5" x14ac:dyDescent="0.35">
      <c r="C128" t="s">
        <v>257</v>
      </c>
      <c r="D128" s="5">
        <v>218067000000</v>
      </c>
      <c r="E128" s="5">
        <v>218067000000</v>
      </c>
      <c r="F128" s="5">
        <v>218067000000</v>
      </c>
      <c r="G128" s="5">
        <v>218067000000</v>
      </c>
      <c r="I128" s="5">
        <v>218067000000</v>
      </c>
      <c r="J128" s="5">
        <v>218067000000</v>
      </c>
      <c r="K128" s="5">
        <v>218067000000</v>
      </c>
      <c r="L128" s="5">
        <v>218067000000</v>
      </c>
    </row>
    <row r="129" spans="2:14" ht="15.5" x14ac:dyDescent="0.35">
      <c r="C129" t="s">
        <v>258</v>
      </c>
      <c r="D129" s="5">
        <v>3866897000000</v>
      </c>
      <c r="E129" s="5">
        <v>4220807000000</v>
      </c>
      <c r="F129" s="5">
        <v>3927103000000</v>
      </c>
      <c r="G129" s="5">
        <v>3499087000000</v>
      </c>
      <c r="I129" s="5">
        <v>3927103000000</v>
      </c>
      <c r="J129" s="5">
        <v>2920508000000</v>
      </c>
      <c r="K129" s="5">
        <v>1932662000000</v>
      </c>
      <c r="L129" s="5">
        <v>1752337000000</v>
      </c>
    </row>
    <row r="130" spans="2:14" ht="15.5" x14ac:dyDescent="0.35">
      <c r="C130" t="s">
        <v>259</v>
      </c>
      <c r="D130" s="5">
        <v>4084964000000</v>
      </c>
      <c r="E130" s="5">
        <v>4438874000000</v>
      </c>
      <c r="F130" s="5">
        <v>4145170000000</v>
      </c>
      <c r="G130" s="5">
        <v>3717154000000</v>
      </c>
      <c r="I130" s="5">
        <v>4145170000000</v>
      </c>
      <c r="J130" s="5">
        <v>3138575000000</v>
      </c>
      <c r="K130" s="5">
        <v>2150729000000</v>
      </c>
      <c r="L130" s="5">
        <v>1970404000000</v>
      </c>
      <c r="M130" s="5">
        <v>966856000000</v>
      </c>
      <c r="N130" s="5">
        <v>1095634000000</v>
      </c>
    </row>
    <row r="131" spans="2:14" ht="15.5" x14ac:dyDescent="0.35">
      <c r="C131" t="s">
        <v>10</v>
      </c>
      <c r="D131" s="5">
        <v>6843735000000</v>
      </c>
      <c r="E131" s="5">
        <v>7352442000000</v>
      </c>
      <c r="F131" s="5">
        <v>7002382000000</v>
      </c>
      <c r="G131" s="5">
        <v>6547042000000</v>
      </c>
      <c r="I131" s="5">
        <v>7002382000000</v>
      </c>
      <c r="J131" s="5">
        <v>5899968000000</v>
      </c>
      <c r="K131" s="5">
        <v>4803678000000</v>
      </c>
      <c r="L131" s="5">
        <v>4643310000000</v>
      </c>
      <c r="M131" s="5">
        <v>3098118000000</v>
      </c>
      <c r="N131" s="5">
        <v>2159213000000</v>
      </c>
    </row>
    <row r="132" spans="2:14" ht="15.5" x14ac:dyDescent="0.35">
      <c r="C132" t="s">
        <v>132</v>
      </c>
      <c r="D132" s="5">
        <v>10039272000000</v>
      </c>
      <c r="E132" s="5">
        <v>10091054000000</v>
      </c>
      <c r="F132" s="5">
        <v>9562814000000</v>
      </c>
      <c r="G132" s="5">
        <v>9448595000000</v>
      </c>
      <c r="I132" s="5">
        <v>9562814000000</v>
      </c>
      <c r="J132" s="5">
        <v>8083501000000</v>
      </c>
      <c r="K132" s="5">
        <v>6681163000000</v>
      </c>
      <c r="L132" s="5">
        <v>7012183000000</v>
      </c>
      <c r="M132" s="5">
        <v>5858580000000</v>
      </c>
      <c r="N132" s="5">
        <v>5082421000000</v>
      </c>
    </row>
    <row r="133" spans="2:14" ht="15.5" x14ac:dyDescent="0.35">
      <c r="C133" t="s">
        <v>133</v>
      </c>
      <c r="D133" s="5">
        <v>10903372600</v>
      </c>
      <c r="E133" s="5">
        <v>10903372600</v>
      </c>
      <c r="F133" s="5">
        <v>10903372600</v>
      </c>
      <c r="G133" s="5">
        <v>10903372600</v>
      </c>
      <c r="I133" s="5">
        <v>10903372600</v>
      </c>
      <c r="J133" s="5">
        <v>10903372600</v>
      </c>
      <c r="K133" s="5">
        <v>10903372600</v>
      </c>
      <c r="L133" s="5">
        <v>10903372600</v>
      </c>
      <c r="M133" s="5">
        <v>10000000000</v>
      </c>
      <c r="N133" s="5">
        <v>94000000</v>
      </c>
    </row>
    <row r="135" spans="2:14" ht="15.5" x14ac:dyDescent="0.35">
      <c r="B135" t="s">
        <v>134</v>
      </c>
      <c r="C135" t="s">
        <v>135</v>
      </c>
      <c r="D135" s="5">
        <v>-253694000000</v>
      </c>
      <c r="E135" s="5">
        <v>816916000000</v>
      </c>
      <c r="F135" s="5">
        <v>663711000000</v>
      </c>
      <c r="G135" s="5">
        <v>341273000000</v>
      </c>
      <c r="I135" s="5">
        <v>1639096000000</v>
      </c>
      <c r="J135" s="5">
        <v>1478142000000</v>
      </c>
      <c r="K135" s="5">
        <v>1045411000000</v>
      </c>
      <c r="L135" s="5">
        <v>1431297000000</v>
      </c>
      <c r="M135" s="5">
        <v>1770527000000</v>
      </c>
      <c r="N135" s="5">
        <v>948136000000</v>
      </c>
    </row>
    <row r="136" spans="2:14" ht="15.5" x14ac:dyDescent="0.35">
      <c r="C136" t="s">
        <v>316</v>
      </c>
      <c r="D136" s="5">
        <v>3360106000000</v>
      </c>
      <c r="E136" s="5">
        <v>2502593000000</v>
      </c>
      <c r="F136" s="5">
        <v>2980019000000</v>
      </c>
      <c r="G136" s="5">
        <v>3032463000000</v>
      </c>
      <c r="I136" s="5">
        <v>9770585000000</v>
      </c>
      <c r="J136" s="5">
        <v>6340005000000</v>
      </c>
      <c r="K136" s="5">
        <v>5358148000000</v>
      </c>
      <c r="L136" s="5">
        <v>6057566000000</v>
      </c>
      <c r="M136" s="5">
        <v>5994207000000</v>
      </c>
      <c r="N136" s="5">
        <v>4267925000000</v>
      </c>
    </row>
    <row r="137" spans="2:14" ht="15.5" x14ac:dyDescent="0.35">
      <c r="C137" t="s">
        <v>317</v>
      </c>
      <c r="D137" s="5">
        <v>-2103528000000</v>
      </c>
      <c r="E137" s="5">
        <v>-1182665000000</v>
      </c>
      <c r="F137" s="5">
        <v>-1337184000000</v>
      </c>
      <c r="G137" s="5">
        <v>-2187490000000</v>
      </c>
      <c r="I137" s="5">
        <v>-5575184000000</v>
      </c>
      <c r="J137" s="5">
        <v>-2992792000000</v>
      </c>
      <c r="K137" s="5">
        <v>-2250103000000</v>
      </c>
      <c r="L137" s="5">
        <v>-3184523000000</v>
      </c>
      <c r="M137" s="5">
        <v>-2939941000000</v>
      </c>
      <c r="N137" s="5">
        <v>-2461744000000</v>
      </c>
    </row>
    <row r="138" spans="2:14" ht="15.5" x14ac:dyDescent="0.35">
      <c r="C138" t="s">
        <v>680</v>
      </c>
      <c r="D138" s="5">
        <v>-207184000000</v>
      </c>
      <c r="E138" s="5">
        <v>-245260000000</v>
      </c>
      <c r="F138" s="5">
        <v>-221954000000</v>
      </c>
      <c r="G138" s="5">
        <v>-378537000000</v>
      </c>
      <c r="I138" s="5">
        <v>-1006222000000</v>
      </c>
      <c r="J138" s="5">
        <v>-395313000000</v>
      </c>
      <c r="K138" s="5">
        <v>-289763000000</v>
      </c>
      <c r="L138" s="5">
        <v>-635788000000</v>
      </c>
      <c r="M138" s="5">
        <v>-612476000000</v>
      </c>
      <c r="N138" s="5">
        <v>-391801000000</v>
      </c>
    </row>
    <row r="139" spans="2:14" ht="15.5" x14ac:dyDescent="0.35">
      <c r="C139" t="s">
        <v>318</v>
      </c>
      <c r="D139" s="5">
        <v>-1036933000000</v>
      </c>
      <c r="E139" s="5">
        <v>-176622000000</v>
      </c>
      <c r="F139" s="5">
        <v>-647054000000</v>
      </c>
      <c r="G139" s="5">
        <v>-97322000000</v>
      </c>
      <c r="I139" s="5">
        <v>-1227849000000</v>
      </c>
      <c r="J139" s="5">
        <v>-1188132000000</v>
      </c>
      <c r="K139" s="5">
        <v>-1306784000000</v>
      </c>
      <c r="L139" s="5">
        <v>-381560000000</v>
      </c>
      <c r="M139" s="5">
        <v>-462182000000</v>
      </c>
      <c r="N139" s="5">
        <v>-405319000000</v>
      </c>
    </row>
    <row r="140" spans="2:14" ht="15.5" x14ac:dyDescent="0.35">
      <c r="C140" t="s">
        <v>519</v>
      </c>
    </row>
    <row r="141" spans="2:14" ht="15.5" x14ac:dyDescent="0.35">
      <c r="C141" t="s">
        <v>363</v>
      </c>
      <c r="D141" s="5">
        <v>-274986000000</v>
      </c>
      <c r="E141" s="5">
        <v>-90449000000</v>
      </c>
      <c r="F141" s="5">
        <v>-116340000000</v>
      </c>
      <c r="G141" s="5">
        <v>-95089000000</v>
      </c>
      <c r="I141" s="5">
        <v>-449816000000</v>
      </c>
      <c r="J141" s="5">
        <v>-293519000000</v>
      </c>
      <c r="K141" s="5">
        <v>-466087000000</v>
      </c>
      <c r="L141" s="5">
        <v>-427625000000</v>
      </c>
      <c r="M141" s="5">
        <v>-213737000000</v>
      </c>
      <c r="N141" s="5">
        <v>-81371000000</v>
      </c>
    </row>
    <row r="142" spans="2:14" ht="15.5" x14ac:dyDescent="0.35">
      <c r="C142" t="s">
        <v>1068</v>
      </c>
      <c r="D142" s="5">
        <v>8831000000</v>
      </c>
      <c r="E142" s="5">
        <v>9319000000</v>
      </c>
      <c r="F142" s="5">
        <v>6224000000</v>
      </c>
      <c r="G142" s="5">
        <v>67248000000</v>
      </c>
      <c r="I142" s="5">
        <v>127582000000</v>
      </c>
      <c r="J142" s="5">
        <v>7893000000</v>
      </c>
      <c r="L142" s="5">
        <v>3227000000</v>
      </c>
      <c r="M142" s="5">
        <v>4656000000</v>
      </c>
      <c r="N142" s="5">
        <v>20446000000</v>
      </c>
    </row>
    <row r="143" spans="2:14" ht="15.5" x14ac:dyDescent="0.35">
      <c r="C143" t="s">
        <v>144</v>
      </c>
      <c r="D143" s="5">
        <v>-960875000000</v>
      </c>
      <c r="E143" s="5">
        <v>-229232000000</v>
      </c>
      <c r="F143" s="5">
        <v>82201000000</v>
      </c>
      <c r="G143" s="5">
        <v>82104000000</v>
      </c>
      <c r="I143" s="5">
        <v>-550444000000</v>
      </c>
      <c r="J143" s="5">
        <v>-421550000000</v>
      </c>
      <c r="K143" s="5">
        <v>-1057215000000</v>
      </c>
      <c r="L143" s="5">
        <v>-277857000000</v>
      </c>
      <c r="M143" s="5">
        <v>-871007000000</v>
      </c>
      <c r="N143" s="5">
        <v>-831494000000</v>
      </c>
    </row>
    <row r="144" spans="2:14" ht="15.5" x14ac:dyDescent="0.35">
      <c r="C144" t="s">
        <v>145</v>
      </c>
      <c r="D144" s="5">
        <v>76213000000</v>
      </c>
      <c r="E144" s="5">
        <v>-57785000000</v>
      </c>
      <c r="F144" s="5">
        <v>-360522000000</v>
      </c>
      <c r="G144" s="5">
        <v>175476000000</v>
      </c>
      <c r="I144" s="5">
        <v>-425206000000</v>
      </c>
      <c r="J144" s="5">
        <v>-778264000000</v>
      </c>
      <c r="K144" s="5">
        <v>-550249000000</v>
      </c>
      <c r="L144" s="5">
        <v>-431827000000</v>
      </c>
      <c r="M144" s="5">
        <v>-446559000000</v>
      </c>
      <c r="N144" s="5">
        <v>-273100000000</v>
      </c>
    </row>
    <row r="145" spans="3:14" ht="15.5" x14ac:dyDescent="0.35">
      <c r="C145" t="s">
        <v>146</v>
      </c>
      <c r="D145" s="5">
        <v>-11506000000</v>
      </c>
      <c r="E145" s="5">
        <v>-4545000000</v>
      </c>
      <c r="F145" s="5">
        <v>-366133000000</v>
      </c>
      <c r="G145" s="5">
        <v>165313000000</v>
      </c>
      <c r="I145" s="5">
        <v>-418916000000</v>
      </c>
      <c r="J145" s="5">
        <v>-788534000000</v>
      </c>
      <c r="K145" s="5">
        <v>-622816000000</v>
      </c>
      <c r="L145" s="5">
        <v>-208301000000</v>
      </c>
      <c r="M145" s="5">
        <v>-450987000000</v>
      </c>
      <c r="N145" s="5">
        <v>-255357000000</v>
      </c>
    </row>
    <row r="146" spans="3:14" ht="15.5" x14ac:dyDescent="0.35">
      <c r="C146" t="s">
        <v>1069</v>
      </c>
      <c r="F146" s="5">
        <v>-84589000000</v>
      </c>
      <c r="I146" s="5">
        <v>-84589000000</v>
      </c>
    </row>
    <row r="147" spans="3:14" ht="15.5" x14ac:dyDescent="0.35">
      <c r="C147" t="s">
        <v>266</v>
      </c>
      <c r="D147" s="5">
        <v>17172000000</v>
      </c>
      <c r="E147" s="5">
        <v>18431000000</v>
      </c>
      <c r="F147" s="5">
        <v>15565000000</v>
      </c>
      <c r="G147" s="5">
        <v>10099000000</v>
      </c>
      <c r="I147" s="5">
        <v>56838000000</v>
      </c>
      <c r="J147" s="5">
        <v>44731000000</v>
      </c>
      <c r="K147" s="5">
        <v>62128000000</v>
      </c>
      <c r="L147" s="5">
        <v>41609000000</v>
      </c>
      <c r="M147" s="5">
        <v>19522000000</v>
      </c>
      <c r="N147" s="5">
        <v>10165000000</v>
      </c>
    </row>
    <row r="148" spans="3:14" ht="15.5" x14ac:dyDescent="0.35">
      <c r="C148" t="s">
        <v>1070</v>
      </c>
      <c r="D148" s="5">
        <v>11498000000</v>
      </c>
      <c r="E148" s="5">
        <v>-7726000000</v>
      </c>
      <c r="F148" s="5">
        <v>38137000000</v>
      </c>
      <c r="G148" s="5">
        <v>27178000000</v>
      </c>
      <c r="I148" s="5">
        <v>66335000000</v>
      </c>
      <c r="J148" s="5">
        <v>18217000000</v>
      </c>
      <c r="K148" s="5">
        <v>40256000000</v>
      </c>
      <c r="L148" s="5">
        <v>-49298000000</v>
      </c>
      <c r="M148" s="5">
        <v>-18911000000</v>
      </c>
      <c r="N148" s="5">
        <v>-25107000000</v>
      </c>
    </row>
    <row r="149" spans="3:14" ht="15.5" x14ac:dyDescent="0.35">
      <c r="C149" t="s">
        <v>898</v>
      </c>
      <c r="F149" s="5">
        <v>1900000000</v>
      </c>
      <c r="G149" s="5">
        <v>3000000000</v>
      </c>
      <c r="I149" s="5">
        <v>4900000000</v>
      </c>
      <c r="J149" s="5">
        <v>4350000000</v>
      </c>
      <c r="K149" s="5">
        <v>1500000000</v>
      </c>
      <c r="L149" s="5">
        <v>12000000000</v>
      </c>
      <c r="M149" s="5">
        <v>9500000000</v>
      </c>
      <c r="N149" s="5">
        <v>2750000000</v>
      </c>
    </row>
    <row r="150" spans="3:14" ht="15.5" x14ac:dyDescent="0.35">
      <c r="C150" t="s">
        <v>150</v>
      </c>
      <c r="K150" s="5">
        <v>9860000000</v>
      </c>
    </row>
    <row r="151" spans="3:14" ht="15.5" x14ac:dyDescent="0.35">
      <c r="C151" t="s">
        <v>323</v>
      </c>
      <c r="D151" s="5">
        <v>28947000000</v>
      </c>
      <c r="E151" s="5">
        <v>-28947000000</v>
      </c>
      <c r="F151" s="5">
        <v>-33359000000</v>
      </c>
      <c r="I151" s="5">
        <v>-33359000000</v>
      </c>
      <c r="J151" s="5">
        <v>-62349000000</v>
      </c>
      <c r="K151" s="5">
        <v>-617000000</v>
      </c>
      <c r="L151" s="5">
        <v>-8399000000</v>
      </c>
      <c r="M151" s="5">
        <v>-6643000000</v>
      </c>
      <c r="N151" s="5">
        <v>-6974000000</v>
      </c>
    </row>
    <row r="152" spans="3:14" ht="15.5" x14ac:dyDescent="0.35">
      <c r="C152" t="s">
        <v>1071</v>
      </c>
      <c r="F152" s="5">
        <v>-21411000000</v>
      </c>
      <c r="I152" s="5">
        <v>-21411000000</v>
      </c>
    </row>
    <row r="153" spans="3:14" ht="15.5" x14ac:dyDescent="0.35">
      <c r="C153" t="s">
        <v>399</v>
      </c>
      <c r="D153" s="5">
        <v>239000000</v>
      </c>
      <c r="E153" s="5">
        <v>113000000</v>
      </c>
      <c r="F153" s="5">
        <v>10418000000</v>
      </c>
      <c r="G153" s="5">
        <v>541000000</v>
      </c>
      <c r="I153" s="5">
        <v>11620000000</v>
      </c>
      <c r="J153" s="5">
        <v>4266000000</v>
      </c>
      <c r="K153" s="5">
        <v>6377000000</v>
      </c>
      <c r="L153" s="5">
        <v>74539000000</v>
      </c>
      <c r="M153" s="5">
        <v>2477000000</v>
      </c>
      <c r="N153" s="5">
        <v>2336000000</v>
      </c>
    </row>
    <row r="154" spans="3:14" ht="15.5" x14ac:dyDescent="0.35">
      <c r="C154" t="s">
        <v>832</v>
      </c>
      <c r="D154" s="5">
        <v>-12554000000</v>
      </c>
      <c r="E154" s="5">
        <v>-1070000000</v>
      </c>
      <c r="F154" s="5">
        <v>757000000</v>
      </c>
      <c r="G154" s="5">
        <v>-2004000000</v>
      </c>
      <c r="I154" s="5">
        <v>-1247000000</v>
      </c>
      <c r="J154" s="5">
        <v>-120000000</v>
      </c>
      <c r="K154" s="5">
        <v>-1634000000</v>
      </c>
      <c r="L154" s="5">
        <v>-342000000</v>
      </c>
      <c r="M154" s="5">
        <v>-802000000</v>
      </c>
      <c r="N154" s="5">
        <v>-320000000</v>
      </c>
    </row>
    <row r="155" spans="3:14" ht="15.5" x14ac:dyDescent="0.35">
      <c r="C155" t="s">
        <v>1072</v>
      </c>
      <c r="F155" s="5">
        <v>-5377000000</v>
      </c>
      <c r="I155" s="5">
        <v>-5377000000</v>
      </c>
      <c r="J155" s="5">
        <v>1175000000</v>
      </c>
    </row>
    <row r="156" spans="3:14" ht="15.5" x14ac:dyDescent="0.35">
      <c r="C156" t="s">
        <v>1073</v>
      </c>
      <c r="D156" s="5">
        <v>42417000000</v>
      </c>
      <c r="E156" s="5">
        <v>-34041000000</v>
      </c>
      <c r="F156" s="5">
        <v>83570000000</v>
      </c>
      <c r="G156" s="5">
        <v>-28651000000</v>
      </c>
      <c r="K156" s="5">
        <v>-46995000000</v>
      </c>
      <c r="L156" s="5">
        <v>8203000000</v>
      </c>
      <c r="M156" s="5">
        <v>-511000000</v>
      </c>
      <c r="N156" s="5">
        <v>-256000000</v>
      </c>
    </row>
    <row r="157" spans="3:14" ht="15.5" x14ac:dyDescent="0.35">
      <c r="C157" t="s">
        <v>1074</v>
      </c>
      <c r="K157" s="5">
        <v>1692000000</v>
      </c>
      <c r="L157" s="5">
        <v>-138000000</v>
      </c>
      <c r="M157" s="5">
        <v>-204000000</v>
      </c>
      <c r="N157" s="5">
        <v>-337000000</v>
      </c>
    </row>
    <row r="158" spans="3:14" ht="15.5" x14ac:dyDescent="0.35">
      <c r="C158" t="s">
        <v>401</v>
      </c>
      <c r="L158" s="5">
        <v>-301700000000</v>
      </c>
    </row>
    <row r="159" spans="3:14" ht="15.5" x14ac:dyDescent="0.35">
      <c r="C159" t="s">
        <v>153</v>
      </c>
      <c r="D159" s="5">
        <v>-960875000000</v>
      </c>
      <c r="E159" s="5">
        <v>-229232000000</v>
      </c>
      <c r="F159" s="5">
        <v>82201000000</v>
      </c>
      <c r="G159" s="5">
        <v>82104000000</v>
      </c>
      <c r="I159" s="5">
        <v>-550444000000</v>
      </c>
      <c r="J159" s="5">
        <v>-421550000000</v>
      </c>
      <c r="K159" s="5">
        <v>-1057215000000</v>
      </c>
      <c r="L159" s="5">
        <v>-277857000000</v>
      </c>
      <c r="M159" s="5">
        <v>-871007000000</v>
      </c>
      <c r="N159" s="5">
        <v>-831494000000</v>
      </c>
    </row>
    <row r="160" spans="3:14" ht="15.5" x14ac:dyDescent="0.35">
      <c r="C160" t="s">
        <v>347</v>
      </c>
      <c r="D160" s="5">
        <v>-1022047000000</v>
      </c>
      <c r="I160" s="5">
        <v>-714180000000</v>
      </c>
      <c r="J160" s="5">
        <v>-369805000000</v>
      </c>
      <c r="K160" s="5">
        <v>-629010000000</v>
      </c>
      <c r="L160" s="5">
        <v>-273517000000</v>
      </c>
      <c r="M160" s="5">
        <v>-1206205000000</v>
      </c>
      <c r="N160" s="5">
        <v>-113498000000</v>
      </c>
    </row>
    <row r="161" spans="3:14" ht="15.5" x14ac:dyDescent="0.35">
      <c r="C161" t="s">
        <v>1075</v>
      </c>
      <c r="L161" s="5">
        <v>542023000000</v>
      </c>
    </row>
    <row r="162" spans="3:14" ht="15.5" x14ac:dyDescent="0.35">
      <c r="C162" t="s">
        <v>129</v>
      </c>
      <c r="M162" s="5">
        <v>906000000000</v>
      </c>
    </row>
    <row r="163" spans="3:14" ht="15.5" x14ac:dyDescent="0.35">
      <c r="C163" t="s">
        <v>371</v>
      </c>
      <c r="D163" s="5">
        <v>-72064000000</v>
      </c>
      <c r="E163" s="5">
        <v>-84497000000</v>
      </c>
      <c r="F163" s="5">
        <v>-475095000000</v>
      </c>
      <c r="G163" s="5">
        <v>-63342000000</v>
      </c>
      <c r="I163" s="5">
        <v>-672061000000</v>
      </c>
      <c r="J163" s="5">
        <v>-445760000000</v>
      </c>
      <c r="K163" s="5">
        <v>-346187000000</v>
      </c>
      <c r="L163" s="5">
        <v>-445306000000</v>
      </c>
      <c r="M163" s="5">
        <v>-227548000000</v>
      </c>
      <c r="N163" s="5">
        <v>-974204000000</v>
      </c>
    </row>
    <row r="164" spans="3:14" ht="15.5" x14ac:dyDescent="0.35">
      <c r="C164" t="s">
        <v>370</v>
      </c>
      <c r="F164" s="5">
        <v>642500000000</v>
      </c>
      <c r="I164" s="5">
        <v>642500000000</v>
      </c>
      <c r="J164" s="5">
        <v>601205000000</v>
      </c>
    </row>
    <row r="165" spans="3:14" ht="15.5" x14ac:dyDescent="0.35">
      <c r="C165" t="s">
        <v>849</v>
      </c>
      <c r="G165" s="5">
        <v>-196000000000</v>
      </c>
      <c r="N165" s="5">
        <v>829000000000</v>
      </c>
    </row>
    <row r="166" spans="3:14" ht="15.5" x14ac:dyDescent="0.35">
      <c r="C166" t="s">
        <v>141</v>
      </c>
      <c r="D166" s="5">
        <v>-26198000000</v>
      </c>
      <c r="E166" s="5">
        <v>-27708000000</v>
      </c>
      <c r="F166" s="5">
        <v>-4672000000</v>
      </c>
      <c r="G166" s="5">
        <v>-30817000000</v>
      </c>
      <c r="I166" s="5">
        <v>-92358000000</v>
      </c>
      <c r="J166" s="5">
        <v>-124939000000</v>
      </c>
      <c r="K166" s="5">
        <v>-106743000000</v>
      </c>
      <c r="L166" s="5">
        <v>-146434000000</v>
      </c>
      <c r="M166" s="5">
        <v>-206718000000</v>
      </c>
      <c r="N166" s="5">
        <v>-255257000000</v>
      </c>
    </row>
    <row r="167" spans="3:14" ht="15.5" x14ac:dyDescent="0.35">
      <c r="C167" t="s">
        <v>1076</v>
      </c>
      <c r="M167" s="5">
        <v>84000000000</v>
      </c>
      <c r="N167" s="5">
        <v>74000000000</v>
      </c>
    </row>
    <row r="168" spans="3:14" ht="15.5" x14ac:dyDescent="0.35">
      <c r="C168" t="s">
        <v>1077</v>
      </c>
      <c r="M168" s="5">
        <v>-84000000000</v>
      </c>
      <c r="N168" s="5">
        <v>-136000000000</v>
      </c>
    </row>
    <row r="169" spans="3:14" ht="15.5" x14ac:dyDescent="0.35">
      <c r="C169" t="s">
        <v>1078</v>
      </c>
      <c r="D169" s="5">
        <v>11134000000</v>
      </c>
      <c r="E169" s="5">
        <v>950000000</v>
      </c>
      <c r="F169" s="5">
        <v>-1476000000</v>
      </c>
      <c r="G169" s="5">
        <v>1017000000</v>
      </c>
    </row>
    <row r="170" spans="3:14" ht="15.5" x14ac:dyDescent="0.35">
      <c r="C170" t="s">
        <v>512</v>
      </c>
      <c r="D170" s="5">
        <v>-2735000000</v>
      </c>
      <c r="E170" s="5">
        <v>-1315000000</v>
      </c>
      <c r="F170" s="5">
        <v>-1512000000</v>
      </c>
      <c r="G170" s="5">
        <v>-1243000000</v>
      </c>
      <c r="I170" s="5">
        <v>-5213000000</v>
      </c>
      <c r="J170" s="5">
        <v>-5199000000</v>
      </c>
      <c r="K170" s="5">
        <v>-6533000000</v>
      </c>
      <c r="L170" s="5">
        <v>-7089000000</v>
      </c>
      <c r="M170" s="5">
        <v>-7394000000</v>
      </c>
      <c r="N170" s="5">
        <v>-6759000000</v>
      </c>
    </row>
    <row r="171" spans="3:14" ht="15.5" x14ac:dyDescent="0.35">
      <c r="C171" t="s">
        <v>1079</v>
      </c>
      <c r="L171" s="5">
        <v>-15335000000</v>
      </c>
      <c r="M171" s="5">
        <v>-6181000000</v>
      </c>
    </row>
    <row r="172" spans="3:14" ht="15.5" x14ac:dyDescent="0.35">
      <c r="C172" t="s">
        <v>1080</v>
      </c>
      <c r="F172" s="5">
        <v>-242500000000</v>
      </c>
      <c r="G172" s="5">
        <v>242500000000</v>
      </c>
    </row>
    <row r="173" spans="3:14" ht="15.5" x14ac:dyDescent="0.35">
      <c r="C173" t="s">
        <v>1081</v>
      </c>
      <c r="F173" s="5">
        <v>-760000000</v>
      </c>
      <c r="G173" s="5">
        <v>760000000</v>
      </c>
    </row>
    <row r="174" spans="3:14" ht="15.5" x14ac:dyDescent="0.35">
      <c r="C174" t="s">
        <v>672</v>
      </c>
      <c r="D174" s="5">
        <v>-565000000</v>
      </c>
      <c r="E174" s="5">
        <v>-583000000</v>
      </c>
      <c r="F174" s="5">
        <v>-360000000</v>
      </c>
      <c r="G174" s="5">
        <v>-771000000</v>
      </c>
      <c r="I174" s="5">
        <v>-2217000000</v>
      </c>
      <c r="J174" s="5">
        <v>-2043000000</v>
      </c>
      <c r="K174" s="5">
        <v>-1339000000</v>
      </c>
      <c r="L174" s="5">
        <v>-502000000</v>
      </c>
      <c r="M174" s="5">
        <v>-856000000</v>
      </c>
      <c r="N174" s="5">
        <v>-831000000</v>
      </c>
    </row>
    <row r="175" spans="3:14" ht="15.5" x14ac:dyDescent="0.35">
      <c r="C175" t="s">
        <v>1082</v>
      </c>
      <c r="F175" s="5">
        <v>-1535000000</v>
      </c>
      <c r="I175" s="5">
        <v>-1535000000</v>
      </c>
    </row>
    <row r="176" spans="3:14" ht="15.5" x14ac:dyDescent="0.35">
      <c r="C176" t="s">
        <v>1083</v>
      </c>
      <c r="E176" s="5">
        <v>13921000000</v>
      </c>
      <c r="F176" s="5">
        <v>-12389000000</v>
      </c>
      <c r="I176" s="5">
        <v>-10380000000</v>
      </c>
      <c r="J176" s="5">
        <v>-9000000</v>
      </c>
      <c r="K176" s="5">
        <v>2597000000</v>
      </c>
      <c r="L176" s="5">
        <v>-1697000000</v>
      </c>
      <c r="N176" s="5">
        <v>-4550000000</v>
      </c>
    </row>
    <row r="177" spans="2:14" ht="15.5" x14ac:dyDescent="0.35">
      <c r="C177" t="s">
        <v>163</v>
      </c>
      <c r="D177" s="5">
        <v>-1138356000000</v>
      </c>
      <c r="E177" s="5">
        <v>529899000000</v>
      </c>
      <c r="F177" s="5">
        <v>385390000000</v>
      </c>
      <c r="G177" s="5">
        <v>598853000000</v>
      </c>
      <c r="I177" s="5">
        <v>663446000000</v>
      </c>
      <c r="J177" s="5">
        <v>278328000000</v>
      </c>
      <c r="K177" s="5">
        <v>-562053000000</v>
      </c>
      <c r="L177" s="5">
        <v>721613000000</v>
      </c>
      <c r="M177" s="5">
        <v>452961000000</v>
      </c>
      <c r="N177" s="5">
        <v>-156458000000</v>
      </c>
    </row>
    <row r="178" spans="2:14" ht="15.5" x14ac:dyDescent="0.35">
      <c r="C178" t="s">
        <v>380</v>
      </c>
      <c r="F178" s="5">
        <v>5699000000</v>
      </c>
      <c r="I178" s="5">
        <v>5699000000</v>
      </c>
      <c r="J178" s="5">
        <v>6785000000</v>
      </c>
      <c r="K178" s="5">
        <v>1362000000</v>
      </c>
      <c r="L178" s="5">
        <v>12158000000</v>
      </c>
      <c r="M178" s="5">
        <v>1362000000</v>
      </c>
    </row>
    <row r="179" spans="2:14" ht="15.5" x14ac:dyDescent="0.35">
      <c r="C179" t="s">
        <v>164</v>
      </c>
      <c r="E179" s="5">
        <v>1987635000000</v>
      </c>
      <c r="F179" s="5">
        <v>-2009000000</v>
      </c>
      <c r="I179" s="5">
        <v>1318490000000</v>
      </c>
      <c r="J179" s="5">
        <v>1033377000000</v>
      </c>
      <c r="K179" s="5">
        <v>1594068000000</v>
      </c>
      <c r="L179" s="5">
        <v>860297000000</v>
      </c>
      <c r="M179" s="5">
        <v>405974000000</v>
      </c>
      <c r="N179" s="5">
        <v>562432000000</v>
      </c>
    </row>
    <row r="180" spans="2:14" ht="15.5" x14ac:dyDescent="0.35">
      <c r="C180" t="s">
        <v>166</v>
      </c>
      <c r="D180" s="5">
        <v>-1138356000000</v>
      </c>
      <c r="E180" s="5">
        <v>2517534000000</v>
      </c>
      <c r="F180" s="5">
        <v>389080000000</v>
      </c>
      <c r="G180" s="5">
        <v>598853000000</v>
      </c>
      <c r="I180" s="5">
        <v>1987635000000</v>
      </c>
      <c r="J180" s="5">
        <v>1318490000000</v>
      </c>
      <c r="K180" s="5">
        <v>1033377000000</v>
      </c>
      <c r="L180" s="5">
        <v>1594068000000</v>
      </c>
      <c r="M180" s="5">
        <v>860297000000</v>
      </c>
      <c r="N180" s="5">
        <v>405974000000</v>
      </c>
    </row>
    <row r="182" spans="2:14" ht="15.5" x14ac:dyDescent="0.35">
      <c r="B182" t="s">
        <v>167</v>
      </c>
      <c r="C182" t="s">
        <v>12</v>
      </c>
      <c r="D182" s="5">
        <v>10900000000</v>
      </c>
      <c r="E182" s="5">
        <v>10900000000</v>
      </c>
      <c r="F182" s="5">
        <v>10900000000</v>
      </c>
      <c r="G182" s="5">
        <v>10900000000</v>
      </c>
      <c r="I182" s="5">
        <v>10900000000</v>
      </c>
      <c r="J182" s="5">
        <v>10900000000</v>
      </c>
      <c r="K182" s="5">
        <v>10900000000</v>
      </c>
      <c r="L182" s="5">
        <v>10900000000</v>
      </c>
      <c r="M182" s="5">
        <v>10000000000</v>
      </c>
      <c r="N182" s="5">
        <v>90000000</v>
      </c>
    </row>
    <row r="183" spans="2:14" ht="15.5" x14ac:dyDescent="0.35">
      <c r="C183" t="s">
        <v>168</v>
      </c>
      <c r="D183" s="6">
        <v>42.53</v>
      </c>
      <c r="E183" s="6">
        <v>26.94</v>
      </c>
      <c r="F183" s="6">
        <v>39.4</v>
      </c>
      <c r="G183" s="6">
        <v>47.69</v>
      </c>
    </row>
    <row r="184" spans="2:14" ht="15.5" x14ac:dyDescent="0.35">
      <c r="C184" t="s">
        <v>169</v>
      </c>
      <c r="D184" s="6">
        <v>23.51</v>
      </c>
      <c r="E184" s="6">
        <v>47.7</v>
      </c>
      <c r="F184" s="6">
        <v>33.880000000000003</v>
      </c>
      <c r="G184" s="6">
        <v>22.96</v>
      </c>
    </row>
    <row r="185" spans="2:14" ht="15.5" x14ac:dyDescent="0.35">
      <c r="C185" t="s">
        <v>63</v>
      </c>
      <c r="D185" s="6">
        <v>3.04</v>
      </c>
      <c r="E185" s="6">
        <v>5.64</v>
      </c>
      <c r="F185" s="6">
        <v>4.68</v>
      </c>
      <c r="G185" s="6">
        <v>4.0199999999999996</v>
      </c>
    </row>
    <row r="186" spans="2:14" ht="15.5" x14ac:dyDescent="0.35">
      <c r="C186" t="s">
        <v>170</v>
      </c>
      <c r="D186" s="5">
        <v>749850000000</v>
      </c>
      <c r="E186" s="5">
        <v>543130000000</v>
      </c>
      <c r="F186" s="5">
        <v>744450000000</v>
      </c>
      <c r="G186" s="5">
        <v>866390000000</v>
      </c>
    </row>
    <row r="187" spans="2:14" ht="15.5" x14ac:dyDescent="0.35">
      <c r="C187" t="s">
        <v>171</v>
      </c>
      <c r="D187" s="6">
        <v>4.6199999999999998E-2</v>
      </c>
      <c r="E187" s="6">
        <v>2.9100000000000001E-2</v>
      </c>
      <c r="F187" s="6">
        <v>4.4900000000000002E-2</v>
      </c>
      <c r="G187" s="6">
        <v>5.5E-2</v>
      </c>
    </row>
    <row r="188" spans="2:14" ht="15.5" x14ac:dyDescent="0.35">
      <c r="C188" t="s">
        <v>172</v>
      </c>
      <c r="D188" s="6">
        <v>6.7799999999999999E-2</v>
      </c>
      <c r="E188" s="6">
        <v>3.9900000000000005E-2</v>
      </c>
      <c r="F188" s="6">
        <v>6.13E-2</v>
      </c>
      <c r="G188" s="6">
        <v>7.9399999999999998E-2</v>
      </c>
    </row>
    <row r="189" spans="2:14" ht="15.5" x14ac:dyDescent="0.35">
      <c r="C189" t="s">
        <v>173</v>
      </c>
      <c r="D189" s="6">
        <v>7.7600000000000002E-2</v>
      </c>
      <c r="E189" s="6">
        <v>5.2000000000000005E-2</v>
      </c>
      <c r="F189" s="6">
        <v>7.7399999999999997E-2</v>
      </c>
      <c r="G189" s="6">
        <v>0.1</v>
      </c>
    </row>
    <row r="190" spans="2:14" ht="15.5" x14ac:dyDescent="0.35">
      <c r="C190" t="s">
        <v>174</v>
      </c>
      <c r="D190" s="6">
        <v>25.76</v>
      </c>
      <c r="E190" s="6">
        <v>16.54</v>
      </c>
      <c r="F190" s="6">
        <v>21.38</v>
      </c>
      <c r="G190" s="6">
        <v>25.97</v>
      </c>
    </row>
    <row r="191" spans="2:14" ht="15.5" x14ac:dyDescent="0.35">
      <c r="C191" t="s">
        <v>175</v>
      </c>
      <c r="D191" s="5">
        <v>6844000000000</v>
      </c>
      <c r="E191" s="5">
        <v>7352000000000</v>
      </c>
      <c r="F191" s="5">
        <v>7002000000000</v>
      </c>
      <c r="G191" s="5">
        <v>6547000000000</v>
      </c>
    </row>
    <row r="192" spans="2:14" ht="15.5" x14ac:dyDescent="0.35">
      <c r="C192" t="s">
        <v>176</v>
      </c>
      <c r="D192" s="6">
        <v>1.59</v>
      </c>
      <c r="E192" s="6">
        <v>1.91</v>
      </c>
      <c r="F192" s="6">
        <v>2.08</v>
      </c>
      <c r="G192" s="6">
        <v>1.82</v>
      </c>
    </row>
    <row r="193" spans="3:14" ht="15.5" x14ac:dyDescent="0.35">
      <c r="C193" t="s">
        <v>177</v>
      </c>
      <c r="D193" s="6">
        <v>627.66999999999996</v>
      </c>
      <c r="E193" s="6">
        <v>674.33</v>
      </c>
      <c r="F193" s="6">
        <v>642.22</v>
      </c>
      <c r="G193" s="6">
        <v>600.46</v>
      </c>
    </row>
    <row r="194" spans="3:14" ht="15.5" x14ac:dyDescent="0.35">
      <c r="C194" t="s">
        <v>178</v>
      </c>
      <c r="D194" s="6">
        <v>1.64</v>
      </c>
      <c r="E194" s="6">
        <v>1.96</v>
      </c>
      <c r="F194" s="6">
        <v>2.14</v>
      </c>
      <c r="G194" s="6">
        <v>1.88</v>
      </c>
    </row>
    <row r="195" spans="3:14" ht="15.5" x14ac:dyDescent="0.35">
      <c r="C195" t="s">
        <v>179</v>
      </c>
      <c r="D195" s="6">
        <v>609.53</v>
      </c>
      <c r="E195" s="6">
        <v>656.19</v>
      </c>
      <c r="F195" s="6">
        <v>624.08000000000004</v>
      </c>
      <c r="G195" s="6">
        <v>581.25</v>
      </c>
    </row>
    <row r="196" spans="3:14" ht="15.5" x14ac:dyDescent="0.35">
      <c r="C196" t="s">
        <v>180</v>
      </c>
      <c r="D196" s="5">
        <v>664000000000</v>
      </c>
      <c r="E196" s="5">
        <v>499000000000</v>
      </c>
      <c r="F196" s="5">
        <v>638000000000</v>
      </c>
      <c r="G196" s="5">
        <v>462000000000</v>
      </c>
    </row>
    <row r="197" spans="3:14" ht="15.5" x14ac:dyDescent="0.35">
      <c r="C197" t="s">
        <v>181</v>
      </c>
      <c r="D197" s="5">
        <v>1001000000000</v>
      </c>
      <c r="E197" s="5">
        <v>1077000000000</v>
      </c>
      <c r="F197" s="5">
        <v>1154000000000</v>
      </c>
      <c r="G197" s="5">
        <v>1224000000000</v>
      </c>
    </row>
    <row r="198" spans="3:14" ht="15.5" x14ac:dyDescent="0.35">
      <c r="C198" t="s">
        <v>182</v>
      </c>
      <c r="D198" s="5">
        <v>6844000000000</v>
      </c>
      <c r="E198" s="5">
        <v>7352000000000</v>
      </c>
      <c r="F198" s="5">
        <v>7002000000000</v>
      </c>
      <c r="G198" s="5">
        <v>6547000000000</v>
      </c>
    </row>
    <row r="199" spans="3:14" ht="15.5" x14ac:dyDescent="0.35">
      <c r="C199" t="s">
        <v>24</v>
      </c>
      <c r="D199" s="5">
        <v>1664000000000</v>
      </c>
      <c r="E199" s="5">
        <v>1576000000000</v>
      </c>
      <c r="F199" s="5">
        <v>1792000000000</v>
      </c>
      <c r="G199" s="5">
        <v>1685000000000</v>
      </c>
    </row>
    <row r="200" spans="3:14" ht="15.5" x14ac:dyDescent="0.35">
      <c r="C200" t="s">
        <v>21</v>
      </c>
      <c r="D200" s="5">
        <v>285000000000</v>
      </c>
      <c r="E200" s="5">
        <v>-942000000000</v>
      </c>
      <c r="F200" s="5">
        <v>-196000000000</v>
      </c>
      <c r="G200" s="5">
        <v>87000000000</v>
      </c>
    </row>
    <row r="201" spans="3:14" ht="15.5" x14ac:dyDescent="0.35">
      <c r="C201" t="s">
        <v>183</v>
      </c>
      <c r="D201" s="5">
        <v>2420000000000</v>
      </c>
      <c r="E201" s="5">
        <v>2946000000000</v>
      </c>
      <c r="F201" s="5">
        <v>2699000000000</v>
      </c>
      <c r="G201" s="5">
        <v>2151000000000</v>
      </c>
    </row>
    <row r="202" spans="3:14" ht="15.5" x14ac:dyDescent="0.35">
      <c r="C202" t="s">
        <v>184</v>
      </c>
      <c r="D202" s="5">
        <v>-254000000000</v>
      </c>
      <c r="E202" s="5">
        <v>817000000000</v>
      </c>
      <c r="F202" s="5">
        <v>664000000000</v>
      </c>
      <c r="G202" s="5">
        <v>341000000000</v>
      </c>
    </row>
    <row r="203" spans="3:14" ht="15.5" x14ac:dyDescent="0.35">
      <c r="C203" t="s">
        <v>185</v>
      </c>
      <c r="D203" s="5">
        <v>17000000000</v>
      </c>
      <c r="E203" s="5">
        <v>-33000000000</v>
      </c>
      <c r="F203" s="5">
        <v>-399000000000</v>
      </c>
      <c r="G203" s="5">
        <v>165000000000</v>
      </c>
    </row>
    <row r="204" spans="3:14" ht="15.5" x14ac:dyDescent="0.35">
      <c r="C204" t="s">
        <v>13</v>
      </c>
      <c r="D204" s="5">
        <v>-236000000000</v>
      </c>
      <c r="E204" s="5">
        <v>783000000000</v>
      </c>
      <c r="F204" s="5">
        <v>264000000000</v>
      </c>
      <c r="G204" s="5">
        <v>507000000000</v>
      </c>
    </row>
    <row r="205" spans="3:14" ht="15.5" x14ac:dyDescent="0.35">
      <c r="C205" t="s">
        <v>16</v>
      </c>
      <c r="D205" s="6">
        <v>-21.67</v>
      </c>
      <c r="E205" s="6">
        <v>71.849999999999994</v>
      </c>
      <c r="F205" s="6">
        <v>24.23</v>
      </c>
      <c r="G205" s="6">
        <v>46.46</v>
      </c>
    </row>
    <row r="206" spans="3:14" ht="15.5" x14ac:dyDescent="0.35">
      <c r="C206" t="s">
        <v>48</v>
      </c>
      <c r="I206" s="6">
        <v>147.32</v>
      </c>
      <c r="J206" s="6">
        <v>117.6</v>
      </c>
      <c r="K206" s="6">
        <v>62.54</v>
      </c>
      <c r="L206" s="6">
        <v>102.04</v>
      </c>
      <c r="M206" s="6">
        <v>107.72</v>
      </c>
      <c r="N206" s="6">
        <v>4361.9799999999996</v>
      </c>
    </row>
    <row r="207" spans="3:14" ht="15.5" x14ac:dyDescent="0.35">
      <c r="C207" t="s">
        <v>62</v>
      </c>
      <c r="I207" s="6">
        <v>9.06</v>
      </c>
      <c r="J207" s="6">
        <v>6.97</v>
      </c>
      <c r="K207" s="6">
        <v>14.55</v>
      </c>
      <c r="L207" s="6">
        <v>10.24</v>
      </c>
      <c r="M207" s="5">
        <v>0</v>
      </c>
      <c r="N207" s="5">
        <v>0</v>
      </c>
    </row>
    <row r="208" spans="3:14" ht="15.5" x14ac:dyDescent="0.35">
      <c r="C208" t="s">
        <v>65</v>
      </c>
      <c r="I208" s="6">
        <v>1.51</v>
      </c>
      <c r="J208" s="6">
        <v>1.39</v>
      </c>
      <c r="K208" s="6">
        <v>1.88</v>
      </c>
      <c r="L208" s="6">
        <v>1.88</v>
      </c>
      <c r="M208" s="5">
        <v>0</v>
      </c>
      <c r="N208" s="5">
        <v>0</v>
      </c>
    </row>
    <row r="209" spans="3:14" ht="15.5" x14ac:dyDescent="0.35">
      <c r="C209" t="s">
        <v>186</v>
      </c>
      <c r="I209" s="5">
        <v>2749680000000</v>
      </c>
      <c r="J209" s="6">
        <v>2195590000000.0002</v>
      </c>
      <c r="K209" s="5">
        <v>1374240000000</v>
      </c>
      <c r="L209" s="5">
        <v>2033860000000</v>
      </c>
      <c r="M209" s="5">
        <v>1987800000000</v>
      </c>
      <c r="N209" s="6">
        <v>1091680000000.0001</v>
      </c>
    </row>
    <row r="210" spans="3:14" ht="15.5" x14ac:dyDescent="0.35">
      <c r="C210" t="s">
        <v>187</v>
      </c>
      <c r="I210" s="6">
        <v>0.16800000000000001</v>
      </c>
      <c r="J210" s="6">
        <v>0.15859999999999999</v>
      </c>
      <c r="K210" s="6">
        <v>0.10210000000000001</v>
      </c>
      <c r="L210" s="6">
        <v>0.15869999999999998</v>
      </c>
      <c r="M210" s="6">
        <v>0.18390000000000001</v>
      </c>
      <c r="N210" s="6">
        <v>8.0700000000000008E-2</v>
      </c>
    </row>
    <row r="211" spans="3:14" ht="15.5" x14ac:dyDescent="0.35">
      <c r="C211" t="s">
        <v>188</v>
      </c>
      <c r="I211" s="6">
        <v>0.22940000000000002</v>
      </c>
      <c r="J211" s="6">
        <v>0.21729999999999999</v>
      </c>
      <c r="K211" s="6">
        <v>0.1419</v>
      </c>
      <c r="L211" s="6">
        <v>0.23960000000000001</v>
      </c>
      <c r="M211" s="6">
        <v>0.34770000000000001</v>
      </c>
      <c r="N211" s="6">
        <v>0.18989999999999999</v>
      </c>
    </row>
    <row r="212" spans="3:14" ht="15.5" x14ac:dyDescent="0.35">
      <c r="C212" t="s">
        <v>189</v>
      </c>
      <c r="I212" s="6">
        <v>0.31090000000000001</v>
      </c>
      <c r="J212" s="6">
        <v>0.2908</v>
      </c>
      <c r="K212" s="6">
        <v>0.17449999999999999</v>
      </c>
      <c r="L212" s="6">
        <v>0.30980000000000002</v>
      </c>
      <c r="M212" s="6">
        <v>0.36249999999999999</v>
      </c>
      <c r="N212" s="6">
        <v>0.38350000000000001</v>
      </c>
    </row>
    <row r="213" spans="3:14" ht="15.5" x14ac:dyDescent="0.35">
      <c r="C213" t="s">
        <v>190</v>
      </c>
      <c r="I213" s="6">
        <v>24.04</v>
      </c>
      <c r="J213" s="6">
        <v>20.93</v>
      </c>
      <c r="K213" s="6">
        <v>9.48</v>
      </c>
      <c r="L213" s="6">
        <v>11.92</v>
      </c>
      <c r="M213" s="6">
        <v>8.69</v>
      </c>
      <c r="N213" s="6">
        <v>3.79</v>
      </c>
    </row>
    <row r="214" spans="3:14" ht="15.5" x14ac:dyDescent="0.35">
      <c r="C214" t="s">
        <v>59</v>
      </c>
      <c r="I214" s="6">
        <v>2.08</v>
      </c>
      <c r="J214" s="6">
        <v>1.52</v>
      </c>
      <c r="K214" s="6">
        <v>2.0699999999999998</v>
      </c>
      <c r="L214" s="6">
        <v>2.4500000000000002</v>
      </c>
      <c r="M214" s="5">
        <v>0</v>
      </c>
      <c r="N214" s="5">
        <v>0</v>
      </c>
    </row>
    <row r="215" spans="3:14" ht="15.5" x14ac:dyDescent="0.35">
      <c r="C215" t="s">
        <v>56</v>
      </c>
      <c r="I215" s="6">
        <v>642.22</v>
      </c>
      <c r="J215" s="6">
        <v>541.11</v>
      </c>
      <c r="K215" s="6">
        <v>440.57</v>
      </c>
      <c r="L215" s="6">
        <v>425.86</v>
      </c>
      <c r="M215" s="6">
        <v>309.81</v>
      </c>
      <c r="N215" s="6">
        <v>22970.35</v>
      </c>
    </row>
    <row r="216" spans="3:14" ht="15.5" x14ac:dyDescent="0.35">
      <c r="C216" t="s">
        <v>191</v>
      </c>
      <c r="I216" s="6">
        <v>2.14</v>
      </c>
      <c r="J216" s="6">
        <v>1.57</v>
      </c>
      <c r="K216" s="6">
        <v>2.1800000000000002</v>
      </c>
      <c r="L216" s="6">
        <v>2.61</v>
      </c>
      <c r="M216" s="5">
        <v>0</v>
      </c>
      <c r="N216" s="5">
        <v>0</v>
      </c>
    </row>
    <row r="217" spans="3:14" ht="15.5" x14ac:dyDescent="0.35">
      <c r="C217" t="s">
        <v>192</v>
      </c>
      <c r="I217" s="6">
        <v>624.08000000000004</v>
      </c>
      <c r="J217" s="6">
        <v>521.91</v>
      </c>
      <c r="K217" s="6">
        <v>417.56</v>
      </c>
      <c r="L217" s="6">
        <v>399.99</v>
      </c>
      <c r="M217" s="6">
        <v>281.73</v>
      </c>
      <c r="N217" s="6">
        <v>19982.73</v>
      </c>
    </row>
    <row r="218" spans="3:14" ht="15.5" x14ac:dyDescent="0.35">
      <c r="C218" t="s">
        <v>193</v>
      </c>
      <c r="I218" s="5">
        <v>638000000000</v>
      </c>
      <c r="J218" s="5">
        <v>682000000000</v>
      </c>
      <c r="K218" s="5">
        <v>460000000000</v>
      </c>
      <c r="L218" s="5">
        <v>421000000000</v>
      </c>
      <c r="M218" s="5">
        <v>334000000000</v>
      </c>
      <c r="N218" s="5">
        <v>389000000000</v>
      </c>
    </row>
    <row r="219" spans="3:14" ht="15.5" x14ac:dyDescent="0.35">
      <c r="C219" t="s">
        <v>194</v>
      </c>
      <c r="I219" s="5">
        <v>1154000000000</v>
      </c>
      <c r="J219" s="5">
        <v>836000000000</v>
      </c>
      <c r="K219" s="5">
        <v>983000000000</v>
      </c>
      <c r="L219" s="5">
        <v>1330000000000</v>
      </c>
      <c r="M219" s="5">
        <v>1796000000000</v>
      </c>
      <c r="N219" s="5">
        <v>2120000000000</v>
      </c>
    </row>
    <row r="220" spans="3:14" ht="15.5" x14ac:dyDescent="0.35">
      <c r="C220" t="s">
        <v>26</v>
      </c>
      <c r="I220" s="5">
        <v>1792000000000</v>
      </c>
      <c r="J220" s="5">
        <v>1517000000000</v>
      </c>
      <c r="K220" s="5">
        <v>1444000000000</v>
      </c>
      <c r="L220" s="5">
        <v>1750000000000</v>
      </c>
      <c r="M220" s="5">
        <v>2130000000000</v>
      </c>
      <c r="N220" s="5">
        <v>2509000000000</v>
      </c>
    </row>
    <row r="221" spans="3:14" ht="15.5" x14ac:dyDescent="0.35">
      <c r="C221" t="s">
        <v>23</v>
      </c>
      <c r="I221" s="5">
        <v>-196000000000</v>
      </c>
      <c r="J221" s="5">
        <v>199000000000</v>
      </c>
      <c r="K221" s="5">
        <v>410000000000</v>
      </c>
      <c r="L221" s="5">
        <v>156000000000</v>
      </c>
      <c r="M221" s="5">
        <v>1269000000000</v>
      </c>
      <c r="N221" s="5">
        <v>2069000000000</v>
      </c>
    </row>
    <row r="222" spans="3:14" ht="15.5" x14ac:dyDescent="0.35">
      <c r="C222" t="s">
        <v>195</v>
      </c>
      <c r="I222" s="5">
        <v>2699000000000</v>
      </c>
      <c r="J222" s="5">
        <v>1198000000000</v>
      </c>
      <c r="K222" s="5">
        <v>812000000000</v>
      </c>
      <c r="L222" s="5">
        <v>1409000000000</v>
      </c>
      <c r="M222" s="5">
        <v>654000000000</v>
      </c>
      <c r="N222" s="5">
        <v>290000000000</v>
      </c>
    </row>
    <row r="223" spans="3:14" ht="15.5" x14ac:dyDescent="0.35">
      <c r="C223" t="s">
        <v>196</v>
      </c>
      <c r="I223" s="5">
        <v>1639000000000</v>
      </c>
      <c r="J223" s="5">
        <v>1478000000000</v>
      </c>
      <c r="K223" s="5">
        <v>1045000000000</v>
      </c>
      <c r="L223" s="5">
        <v>1431000000000</v>
      </c>
      <c r="M223" s="5">
        <v>1771000000000</v>
      </c>
      <c r="N223" s="5">
        <v>948000000000</v>
      </c>
    </row>
    <row r="224" spans="3:14" ht="15.5" x14ac:dyDescent="0.35">
      <c r="C224" t="s">
        <v>197</v>
      </c>
      <c r="I224" s="5">
        <v>-452000000000</v>
      </c>
      <c r="J224" s="5">
        <v>-851000000000</v>
      </c>
      <c r="K224" s="5">
        <v>-623000000000</v>
      </c>
      <c r="L224" s="5">
        <v>-217000000000</v>
      </c>
      <c r="M224" s="5">
        <v>-458000000000</v>
      </c>
      <c r="N224" s="5">
        <v>-262000000000</v>
      </c>
    </row>
    <row r="225" spans="2:14" ht="15.5" x14ac:dyDescent="0.35">
      <c r="C225" t="s">
        <v>15</v>
      </c>
      <c r="I225" s="5">
        <v>1187000000000</v>
      </c>
      <c r="J225" s="5">
        <v>627000000000</v>
      </c>
      <c r="K225" s="5">
        <v>422000000000</v>
      </c>
      <c r="L225" s="5">
        <v>1215000000000</v>
      </c>
      <c r="M225" s="5">
        <v>1313000000000</v>
      </c>
      <c r="N225" s="5">
        <v>686000000000</v>
      </c>
    </row>
    <row r="226" spans="2:14" ht="15.5" x14ac:dyDescent="0.35">
      <c r="C226" t="s">
        <v>17</v>
      </c>
      <c r="I226" s="6">
        <v>108.85</v>
      </c>
      <c r="J226" s="6">
        <v>57.53</v>
      </c>
      <c r="K226" s="6">
        <v>38.700000000000003</v>
      </c>
      <c r="L226" s="6">
        <v>111.4</v>
      </c>
      <c r="M226" s="6">
        <v>131.29</v>
      </c>
      <c r="N226" s="6">
        <v>7295.8</v>
      </c>
    </row>
    <row r="228" spans="2:14" ht="15.5" x14ac:dyDescent="0.35">
      <c r="B228" t="s">
        <v>198</v>
      </c>
      <c r="C228" t="s">
        <v>199</v>
      </c>
      <c r="D228" s="5">
        <v>464000000000</v>
      </c>
      <c r="E228" s="5">
        <v>294000000000</v>
      </c>
      <c r="F228" s="5">
        <v>430000000000</v>
      </c>
      <c r="G228" s="5">
        <v>520000000000</v>
      </c>
      <c r="H228" s="5">
        <v>1515000000000</v>
      </c>
      <c r="I228" s="5">
        <v>1606000000000</v>
      </c>
      <c r="J228" s="5">
        <v>1282000000000</v>
      </c>
      <c r="K228" s="5">
        <v>682000000000</v>
      </c>
      <c r="L228" s="5">
        <v>1113000000000</v>
      </c>
      <c r="M228" s="5">
        <v>1077000000000</v>
      </c>
      <c r="N228" s="5">
        <v>410000000000</v>
      </c>
    </row>
    <row r="229" spans="2:14" ht="15.5" x14ac:dyDescent="0.35">
      <c r="C229" t="s">
        <v>381</v>
      </c>
      <c r="H229" s="5">
        <v>75</v>
      </c>
      <c r="I229" s="5">
        <v>75</v>
      </c>
      <c r="J229" s="5">
        <v>55</v>
      </c>
      <c r="K229" s="5">
        <v>27</v>
      </c>
      <c r="L229" s="5">
        <v>46</v>
      </c>
      <c r="M229" s="5">
        <v>10</v>
      </c>
    </row>
    <row r="230" spans="2:14" ht="15.5" x14ac:dyDescent="0.35">
      <c r="C230" t="s">
        <v>67</v>
      </c>
      <c r="H230" s="6">
        <v>0.53979999999999995</v>
      </c>
      <c r="I230" s="6">
        <v>0.5091</v>
      </c>
      <c r="J230" s="6">
        <v>0.4677</v>
      </c>
      <c r="K230" s="6">
        <v>0.43170000000000003</v>
      </c>
      <c r="L230" s="6">
        <v>0.45079999999999998</v>
      </c>
      <c r="M230" s="6">
        <v>0.1012</v>
      </c>
    </row>
    <row r="231" spans="2:14" ht="15.5" x14ac:dyDescent="0.35">
      <c r="C231" t="s">
        <v>382</v>
      </c>
      <c r="H231" s="6">
        <v>7.0099999999999996E-2</v>
      </c>
      <c r="I231" s="6">
        <v>7.6499999999999999E-2</v>
      </c>
      <c r="J231" s="6">
        <v>6.6299999999999998E-2</v>
      </c>
      <c r="K231" s="6">
        <v>3.6499999999999998E-2</v>
      </c>
      <c r="L231" s="6">
        <v>4.7199999999999999E-2</v>
      </c>
      <c r="M231" s="6">
        <v>7.8000000000000005E-3</v>
      </c>
    </row>
    <row r="232" spans="2:14" ht="15.5" x14ac:dyDescent="0.35">
      <c r="C232" t="s">
        <v>47</v>
      </c>
      <c r="D232" s="6">
        <v>42.53</v>
      </c>
      <c r="E232" s="6">
        <v>26.94</v>
      </c>
      <c r="F232" s="6">
        <v>39.4</v>
      </c>
      <c r="G232" s="6">
        <v>47.69</v>
      </c>
      <c r="H232" s="6">
        <v>138.93</v>
      </c>
      <c r="I232" s="6">
        <v>147.32</v>
      </c>
      <c r="J232" s="6">
        <v>117.6</v>
      </c>
      <c r="K232" s="6">
        <v>62.54</v>
      </c>
      <c r="L232" s="6">
        <v>102.04</v>
      </c>
      <c r="M232" s="6">
        <v>98.8</v>
      </c>
      <c r="N232" s="6">
        <v>37.61</v>
      </c>
    </row>
    <row r="233" spans="2:14" ht="15.5" x14ac:dyDescent="0.35">
      <c r="C233" t="s">
        <v>69</v>
      </c>
      <c r="H233" s="5">
        <v>75</v>
      </c>
      <c r="I233" s="5">
        <v>75</v>
      </c>
      <c r="J233" s="5">
        <v>55</v>
      </c>
      <c r="K233" s="5">
        <v>27</v>
      </c>
      <c r="L233" s="5">
        <v>46</v>
      </c>
      <c r="M233" s="5">
        <v>10</v>
      </c>
    </row>
    <row r="234" spans="2:14" ht="15.5" x14ac:dyDescent="0.35">
      <c r="C234" t="s">
        <v>383</v>
      </c>
      <c r="H234" s="6">
        <v>0.53979999999999995</v>
      </c>
      <c r="I234" s="6">
        <v>0.5091</v>
      </c>
      <c r="J234" s="6">
        <v>0.4677</v>
      </c>
      <c r="K234" s="6">
        <v>0.43170000000000003</v>
      </c>
      <c r="L234" s="6">
        <v>0.45079999999999998</v>
      </c>
      <c r="M234" s="6">
        <v>0.1012</v>
      </c>
    </row>
    <row r="235" spans="2:14" ht="15.5" x14ac:dyDescent="0.35">
      <c r="C235" t="s">
        <v>384</v>
      </c>
      <c r="H235" s="6">
        <v>7.0099999999999996E-2</v>
      </c>
      <c r="I235" s="6">
        <v>7.6499999999999999E-2</v>
      </c>
      <c r="J235" s="6">
        <v>6.6299999999999998E-2</v>
      </c>
      <c r="K235" s="6">
        <v>3.6499999999999998E-2</v>
      </c>
      <c r="L235" s="6">
        <v>4.7199999999999999E-2</v>
      </c>
      <c r="M235" s="6">
        <v>7.8000000000000005E-3</v>
      </c>
    </row>
    <row r="236" spans="2:14" ht="15.5" x14ac:dyDescent="0.35">
      <c r="C236" t="s">
        <v>200</v>
      </c>
      <c r="D236" s="5">
        <v>3584000000000</v>
      </c>
      <c r="E236" s="5">
        <v>2486000000000</v>
      </c>
      <c r="F236" s="5">
        <v>3108000000000</v>
      </c>
      <c r="G236" s="5">
        <v>2972000000000</v>
      </c>
      <c r="H236" s="5">
        <v>12139000000000</v>
      </c>
      <c r="I236" s="5">
        <v>9669000000000</v>
      </c>
      <c r="J236" s="5">
        <v>6439000000000</v>
      </c>
      <c r="K236" s="5">
        <v>5285000000000</v>
      </c>
      <c r="L236" s="5">
        <v>6045000000000</v>
      </c>
      <c r="M236" s="5">
        <v>5884000000000</v>
      </c>
      <c r="N236" s="5">
        <v>4204000000000</v>
      </c>
    </row>
    <row r="237" spans="2:14" ht="15.5" x14ac:dyDescent="0.35">
      <c r="C237" t="s">
        <v>385</v>
      </c>
      <c r="H237" s="5">
        <v>75</v>
      </c>
      <c r="I237" s="5">
        <v>75</v>
      </c>
      <c r="J237" s="5">
        <v>55</v>
      </c>
      <c r="K237" s="5">
        <v>27</v>
      </c>
      <c r="L237" s="5">
        <v>46</v>
      </c>
      <c r="M237" s="5">
        <v>10</v>
      </c>
    </row>
    <row r="238" spans="2:14" ht="15.5" x14ac:dyDescent="0.35">
      <c r="C238" t="s">
        <v>386</v>
      </c>
      <c r="H238" s="6">
        <v>0.53979999999999995</v>
      </c>
      <c r="I238" s="6">
        <v>0.5091</v>
      </c>
      <c r="J238" s="6">
        <v>0.4677</v>
      </c>
      <c r="K238" s="6">
        <v>0.43170000000000003</v>
      </c>
      <c r="L238" s="6">
        <v>0.45079999999999998</v>
      </c>
      <c r="M238" s="6">
        <v>0.1012</v>
      </c>
    </row>
    <row r="239" spans="2:14" ht="15.5" x14ac:dyDescent="0.35">
      <c r="C239" t="s">
        <v>387</v>
      </c>
      <c r="H239" s="6">
        <v>7.0099999999999996E-2</v>
      </c>
      <c r="I239" s="6">
        <v>7.6499999999999999E-2</v>
      </c>
      <c r="J239" s="6">
        <v>6.6299999999999998E-2</v>
      </c>
      <c r="K239" s="6">
        <v>3.6499999999999998E-2</v>
      </c>
      <c r="L239" s="6">
        <v>4.7199999999999999E-2</v>
      </c>
      <c r="M239" s="6">
        <v>7.8000000000000005E-3</v>
      </c>
    </row>
    <row r="240" spans="2:14" ht="15.5" x14ac:dyDescent="0.35">
      <c r="C240" t="s">
        <v>201</v>
      </c>
      <c r="I240" s="6">
        <v>7.7</v>
      </c>
    </row>
    <row r="241" spans="3:9" ht="15.5" x14ac:dyDescent="0.35">
      <c r="C241" t="s">
        <v>281</v>
      </c>
      <c r="I241" s="6">
        <v>6.83</v>
      </c>
    </row>
    <row r="242" spans="3:9" ht="15.5" x14ac:dyDescent="0.35">
      <c r="C242" t="s">
        <v>603</v>
      </c>
      <c r="I242" s="6">
        <v>7.68</v>
      </c>
    </row>
    <row r="243" spans="3:9" ht="15.5" x14ac:dyDescent="0.35">
      <c r="C243" t="s">
        <v>202</v>
      </c>
      <c r="I243" s="6">
        <v>6.95</v>
      </c>
    </row>
    <row r="244" spans="3:9" ht="15.5" x14ac:dyDescent="0.35">
      <c r="C244" t="s">
        <v>282</v>
      </c>
      <c r="I244" s="6">
        <v>0.14630000000000001</v>
      </c>
    </row>
    <row r="245" spans="3:9" ht="15.5" x14ac:dyDescent="0.35">
      <c r="C245" t="s">
        <v>283</v>
      </c>
      <c r="I245" s="6">
        <v>0.96</v>
      </c>
    </row>
    <row r="246" spans="3:9" ht="15.5" x14ac:dyDescent="0.35">
      <c r="C246" t="s">
        <v>203</v>
      </c>
      <c r="I246" s="6">
        <v>1.7</v>
      </c>
    </row>
    <row r="247" spans="3:9" ht="15.5" x14ac:dyDescent="0.35">
      <c r="C247" t="s">
        <v>284</v>
      </c>
      <c r="I247" s="6">
        <v>7.44</v>
      </c>
    </row>
    <row r="248" spans="3:9" ht="15.5" x14ac:dyDescent="0.35">
      <c r="C248" t="s">
        <v>285</v>
      </c>
      <c r="I248" s="6">
        <v>8.85</v>
      </c>
    </row>
    <row r="249" spans="3:9" ht="15.5" x14ac:dyDescent="0.35">
      <c r="C249" t="s">
        <v>286</v>
      </c>
      <c r="I249" s="6">
        <v>4.8099999999999996</v>
      </c>
    </row>
    <row r="250" spans="3:9" ht="15.5" x14ac:dyDescent="0.35">
      <c r="C250" t="s">
        <v>287</v>
      </c>
      <c r="I250" s="6">
        <v>4.12</v>
      </c>
    </row>
    <row r="251" spans="3:9" ht="15.5" x14ac:dyDescent="0.35">
      <c r="C251" t="s">
        <v>288</v>
      </c>
      <c r="I251" s="6">
        <v>0.27</v>
      </c>
    </row>
    <row r="252" spans="3:9" ht="15.5" x14ac:dyDescent="0.35">
      <c r="C252" t="s">
        <v>289</v>
      </c>
      <c r="I252" s="6">
        <v>0.52</v>
      </c>
    </row>
    <row r="253" spans="3:9" ht="15.5" x14ac:dyDescent="0.35">
      <c r="C253" t="s">
        <v>805</v>
      </c>
      <c r="I253" s="6">
        <v>-18.72</v>
      </c>
    </row>
    <row r="254" spans="3:9" ht="15.5" x14ac:dyDescent="0.35">
      <c r="C254" t="s">
        <v>290</v>
      </c>
      <c r="I254" s="6">
        <v>156.55000000000001</v>
      </c>
    </row>
    <row r="255" spans="3:9" ht="15.5" x14ac:dyDescent="0.35">
      <c r="C255" t="s">
        <v>204</v>
      </c>
      <c r="I255" s="6">
        <v>138.93</v>
      </c>
    </row>
    <row r="256" spans="3:9" ht="15.5" x14ac:dyDescent="0.35">
      <c r="C256" t="s">
        <v>291</v>
      </c>
      <c r="I256" s="6">
        <v>1114.24</v>
      </c>
    </row>
    <row r="257" spans="3:9" ht="15.5" x14ac:dyDescent="0.35">
      <c r="C257" t="s">
        <v>205</v>
      </c>
      <c r="D257" s="6">
        <v>126.49</v>
      </c>
    </row>
    <row r="258" spans="3:9" ht="15.5" x14ac:dyDescent="0.35">
      <c r="C258" t="s">
        <v>206</v>
      </c>
      <c r="I258" s="6">
        <v>627.66999999999996</v>
      </c>
    </row>
    <row r="259" spans="3:9" ht="15.5" x14ac:dyDescent="0.35">
      <c r="C259" t="s">
        <v>292</v>
      </c>
      <c r="I259" s="6">
        <v>120.88</v>
      </c>
    </row>
    <row r="260" spans="3:9" ht="15.5" x14ac:dyDescent="0.35">
      <c r="C260" t="s">
        <v>207</v>
      </c>
      <c r="D260" s="6">
        <v>2.2200000000000002</v>
      </c>
    </row>
    <row r="261" spans="3:9" ht="15.5" x14ac:dyDescent="0.35">
      <c r="C261" t="s">
        <v>208</v>
      </c>
      <c r="D261" s="6">
        <v>1.57</v>
      </c>
    </row>
    <row r="262" spans="3:9" ht="15.5" x14ac:dyDescent="0.35">
      <c r="C262" t="s">
        <v>293</v>
      </c>
      <c r="D262" s="6">
        <v>0.24</v>
      </c>
    </row>
    <row r="263" spans="3:9" ht="15.5" x14ac:dyDescent="0.35">
      <c r="C263" t="s">
        <v>294</v>
      </c>
      <c r="D263" s="6">
        <v>0.15</v>
      </c>
    </row>
    <row r="264" spans="3:9" ht="15.5" x14ac:dyDescent="0.35">
      <c r="C264" t="s">
        <v>209</v>
      </c>
      <c r="D264" s="6">
        <v>0.47</v>
      </c>
    </row>
    <row r="265" spans="3:9" ht="15.5" x14ac:dyDescent="0.35">
      <c r="C265" t="s">
        <v>295</v>
      </c>
      <c r="D265" s="6">
        <v>0.17</v>
      </c>
    </row>
    <row r="266" spans="3:9" ht="15.5" x14ac:dyDescent="0.35">
      <c r="C266" t="s">
        <v>210</v>
      </c>
      <c r="D266" s="6">
        <v>1.47</v>
      </c>
    </row>
    <row r="267" spans="3:9" ht="15.5" x14ac:dyDescent="0.35">
      <c r="C267" t="s">
        <v>296</v>
      </c>
      <c r="I267" s="6">
        <v>22.44</v>
      </c>
    </row>
    <row r="268" spans="3:9" ht="15.5" x14ac:dyDescent="0.35">
      <c r="C268" t="s">
        <v>13</v>
      </c>
      <c r="D268" s="5">
        <v>-236000000000</v>
      </c>
    </row>
    <row r="269" spans="3:9" ht="15.5" x14ac:dyDescent="0.35">
      <c r="C269" t="s">
        <v>211</v>
      </c>
      <c r="I269" s="6">
        <v>6.82</v>
      </c>
    </row>
    <row r="270" spans="3:9" ht="15.5" x14ac:dyDescent="0.35">
      <c r="C270" t="s">
        <v>212</v>
      </c>
      <c r="I270" s="6">
        <v>0.17</v>
      </c>
    </row>
    <row r="271" spans="3:9" ht="15.5" x14ac:dyDescent="0.35">
      <c r="C271" t="s">
        <v>213</v>
      </c>
      <c r="I271" s="6">
        <v>0.24940000000000001</v>
      </c>
    </row>
    <row r="272" spans="3:9" ht="15.5" x14ac:dyDescent="0.35">
      <c r="C272" t="s">
        <v>214</v>
      </c>
      <c r="I272" s="6">
        <v>0.29870000000000002</v>
      </c>
    </row>
    <row r="273" spans="3:9" ht="15.5" x14ac:dyDescent="0.35">
      <c r="C273" t="s">
        <v>297</v>
      </c>
      <c r="I273" s="6">
        <v>0.22399999999999998</v>
      </c>
    </row>
    <row r="274" spans="3:9" ht="15.5" x14ac:dyDescent="0.35">
      <c r="C274" t="s">
        <v>215</v>
      </c>
      <c r="D274" s="6">
        <v>11.44</v>
      </c>
    </row>
    <row r="275" spans="3:9" ht="15.5" x14ac:dyDescent="0.35">
      <c r="C275" t="s">
        <v>216</v>
      </c>
      <c r="D275" s="6">
        <v>42.34</v>
      </c>
    </row>
    <row r="276" spans="3:9" ht="15.5" x14ac:dyDescent="0.35">
      <c r="C276" t="s">
        <v>217</v>
      </c>
      <c r="D276" s="6">
        <v>25.44</v>
      </c>
    </row>
    <row r="277" spans="3:9" ht="15.5" x14ac:dyDescent="0.35">
      <c r="C277" t="s">
        <v>218</v>
      </c>
      <c r="D277" s="6">
        <v>28.34</v>
      </c>
    </row>
    <row r="278" spans="3:9" ht="15.5" x14ac:dyDescent="0.35">
      <c r="C278" t="s">
        <v>219</v>
      </c>
      <c r="D278" s="6">
        <v>7.95</v>
      </c>
    </row>
    <row r="279" spans="3:9" ht="15.5" x14ac:dyDescent="0.35">
      <c r="C279" t="s">
        <v>298</v>
      </c>
      <c r="I279" s="6">
        <v>1.21</v>
      </c>
    </row>
    <row r="280" spans="3:9" ht="15.5" x14ac:dyDescent="0.35">
      <c r="C280" t="s">
        <v>299</v>
      </c>
      <c r="I280" s="6">
        <v>7.12</v>
      </c>
    </row>
    <row r="281" spans="3:9" ht="15.5" x14ac:dyDescent="0.35">
      <c r="C281" t="s">
        <v>43</v>
      </c>
      <c r="I281" s="5">
        <v>11667000000000</v>
      </c>
    </row>
    <row r="282" spans="3:9" ht="15.5" x14ac:dyDescent="0.35">
      <c r="C282" t="s">
        <v>220</v>
      </c>
      <c r="I282" s="5">
        <v>11952000000000</v>
      </c>
    </row>
    <row r="283" spans="3:9" ht="15.5" x14ac:dyDescent="0.35">
      <c r="C283" t="s">
        <v>221</v>
      </c>
      <c r="I283" s="5">
        <v>10900000000</v>
      </c>
    </row>
    <row r="284" spans="3:9" ht="15.5" x14ac:dyDescent="0.35">
      <c r="C284" t="s">
        <v>222</v>
      </c>
      <c r="I284" s="6">
        <v>0.28039999999999998</v>
      </c>
    </row>
    <row r="285" spans="3:9" ht="15.5" x14ac:dyDescent="0.35">
      <c r="C285" t="s">
        <v>223</v>
      </c>
      <c r="D285" s="6">
        <v>0.29549999999999998</v>
      </c>
    </row>
    <row r="286" spans="3:9" ht="15.5" x14ac:dyDescent="0.35">
      <c r="C286" t="s">
        <v>224</v>
      </c>
      <c r="D286" s="6">
        <v>0.18010000000000001</v>
      </c>
    </row>
    <row r="287" spans="3:9" ht="15.5" x14ac:dyDescent="0.35">
      <c r="C287" t="s">
        <v>225</v>
      </c>
      <c r="D287" s="6">
        <v>0.12939999999999999</v>
      </c>
    </row>
    <row r="288" spans="3:9" ht="15.5" x14ac:dyDescent="0.35">
      <c r="C288" t="s">
        <v>226</v>
      </c>
      <c r="D288" s="6">
        <v>0.86329999999999996</v>
      </c>
    </row>
    <row r="289" spans="3:9" ht="15.5" x14ac:dyDescent="0.35">
      <c r="C289" t="s">
        <v>227</v>
      </c>
      <c r="D289" s="6">
        <v>0.7681</v>
      </c>
    </row>
    <row r="290" spans="3:9" ht="15.5" x14ac:dyDescent="0.35">
      <c r="C290" t="s">
        <v>228</v>
      </c>
      <c r="D290" s="6">
        <v>0.31719999999999998</v>
      </c>
    </row>
    <row r="291" spans="3:9" ht="15.5" x14ac:dyDescent="0.35">
      <c r="C291" t="s">
        <v>388</v>
      </c>
      <c r="I291" s="5">
        <v>75</v>
      </c>
    </row>
    <row r="292" spans="3:9" ht="15.5" x14ac:dyDescent="0.35">
      <c r="C292" t="s">
        <v>389</v>
      </c>
      <c r="I292" s="5">
        <v>75</v>
      </c>
    </row>
    <row r="293" spans="3:9" ht="15.5" x14ac:dyDescent="0.35">
      <c r="C293" t="s">
        <v>390</v>
      </c>
      <c r="I293" s="6">
        <v>0.53979999999999995</v>
      </c>
    </row>
    <row r="294" spans="3:9" ht="15.5" x14ac:dyDescent="0.35">
      <c r="C294" t="s">
        <v>391</v>
      </c>
      <c r="I294" s="6">
        <v>7.0099999999999996E-2</v>
      </c>
    </row>
    <row r="295" spans="3:9" ht="15.5" x14ac:dyDescent="0.35">
      <c r="C295" t="s">
        <v>392</v>
      </c>
      <c r="I295" t="s">
        <v>1084</v>
      </c>
    </row>
    <row r="296" spans="3:9" ht="15.5" x14ac:dyDescent="0.35">
      <c r="C296" t="s">
        <v>229</v>
      </c>
      <c r="I296" s="5">
        <v>5</v>
      </c>
    </row>
    <row r="297" spans="3:9" ht="15.5" x14ac:dyDescent="0.35">
      <c r="C297" t="s">
        <v>230</v>
      </c>
      <c r="I297" s="6">
        <v>0.45</v>
      </c>
    </row>
    <row r="298" spans="3:9" ht="15.5" x14ac:dyDescent="0.35">
      <c r="C298" t="s">
        <v>231</v>
      </c>
      <c r="I298" s="6">
        <v>0.87</v>
      </c>
    </row>
    <row r="299" spans="3:9" ht="15.5" x14ac:dyDescent="0.35">
      <c r="C299" t="s">
        <v>232</v>
      </c>
      <c r="I299" s="6">
        <v>0.79</v>
      </c>
    </row>
    <row r="300" spans="3:9" ht="15.5" x14ac:dyDescent="0.35">
      <c r="C300" t="s">
        <v>233</v>
      </c>
      <c r="I300" s="6">
        <v>0.71</v>
      </c>
    </row>
    <row r="301" spans="3:9" ht="15.5" x14ac:dyDescent="0.35">
      <c r="C301" t="s">
        <v>234</v>
      </c>
      <c r="I301" s="6">
        <v>0.59</v>
      </c>
    </row>
    <row r="302" spans="3:9" ht="15.5" x14ac:dyDescent="0.35">
      <c r="C302" t="s">
        <v>235</v>
      </c>
      <c r="I302" s="6">
        <v>0.37</v>
      </c>
    </row>
    <row r="303" spans="3:9" ht="15.5" x14ac:dyDescent="0.35">
      <c r="C303" t="s">
        <v>236</v>
      </c>
      <c r="I303" s="6">
        <v>0.51</v>
      </c>
    </row>
    <row r="304" spans="3:9" ht="15.5" x14ac:dyDescent="0.35">
      <c r="C304" t="s">
        <v>300</v>
      </c>
      <c r="I304" s="5">
        <v>12149000000000</v>
      </c>
    </row>
    <row r="305" spans="3:9" ht="15.5" x14ac:dyDescent="0.35">
      <c r="C305" t="s">
        <v>301</v>
      </c>
      <c r="I305" s="5">
        <v>3789000000000</v>
      </c>
    </row>
    <row r="306" spans="3:9" ht="15.5" x14ac:dyDescent="0.35">
      <c r="C306" t="s">
        <v>302</v>
      </c>
      <c r="I306" s="5">
        <v>2904000000000</v>
      </c>
    </row>
    <row r="307" spans="3:9" ht="15.5" x14ac:dyDescent="0.35">
      <c r="C307" t="s">
        <v>303</v>
      </c>
      <c r="I307" s="5">
        <v>1707000000000</v>
      </c>
    </row>
    <row r="308" spans="3:9" ht="15.5" x14ac:dyDescent="0.35">
      <c r="C308" t="s">
        <v>237</v>
      </c>
      <c r="D308" s="5">
        <v>1379000000000</v>
      </c>
    </row>
    <row r="309" spans="3:9" ht="15.5" x14ac:dyDescent="0.35">
      <c r="C309" t="s">
        <v>238</v>
      </c>
      <c r="D309" s="5">
        <v>10039000000000</v>
      </c>
    </row>
    <row r="310" spans="3:9" ht="15.5" x14ac:dyDescent="0.35">
      <c r="C310" t="s">
        <v>239</v>
      </c>
      <c r="D310" s="5">
        <v>3196000000000</v>
      </c>
    </row>
    <row r="311" spans="3:9" ht="15.5" x14ac:dyDescent="0.35">
      <c r="C311" t="s">
        <v>183</v>
      </c>
      <c r="D311" s="5">
        <v>2420000000000</v>
      </c>
    </row>
    <row r="312" spans="3:9" ht="15.5" x14ac:dyDescent="0.35">
      <c r="C312" t="s">
        <v>182</v>
      </c>
      <c r="I312" s="5">
        <v>6844000000000</v>
      </c>
    </row>
    <row r="313" spans="3:9" ht="15.5" x14ac:dyDescent="0.35">
      <c r="C313" t="s">
        <v>181</v>
      </c>
      <c r="D313" s="5">
        <v>1001000000000</v>
      </c>
    </row>
    <row r="314" spans="3:9" ht="15.5" x14ac:dyDescent="0.35">
      <c r="C314" t="s">
        <v>180</v>
      </c>
      <c r="D314" s="5">
        <v>664000000000</v>
      </c>
    </row>
    <row r="315" spans="3:9" ht="15.5" x14ac:dyDescent="0.35">
      <c r="C315" t="s">
        <v>24</v>
      </c>
      <c r="D315" s="5">
        <v>1664000000000</v>
      </c>
    </row>
    <row r="316" spans="3:9" ht="15.5" x14ac:dyDescent="0.35">
      <c r="C316" t="s">
        <v>21</v>
      </c>
      <c r="D316" s="5">
        <v>285000000000</v>
      </c>
    </row>
    <row r="317" spans="3:9" ht="15.5" x14ac:dyDescent="0.35">
      <c r="C317" t="s">
        <v>240</v>
      </c>
      <c r="I317" s="5">
        <v>6844000000000</v>
      </c>
    </row>
    <row r="318" spans="3:9" ht="15.5" x14ac:dyDescent="0.35">
      <c r="C318" t="s">
        <v>304</v>
      </c>
      <c r="I318" s="5">
        <v>1568000000000</v>
      </c>
    </row>
    <row r="319" spans="3:9" ht="15.5" x14ac:dyDescent="0.35">
      <c r="C319" t="s">
        <v>305</v>
      </c>
      <c r="I319" s="5">
        <v>-167000000000</v>
      </c>
    </row>
    <row r="320" spans="3:9" ht="15.5" x14ac:dyDescent="0.35">
      <c r="C320" t="s">
        <v>306</v>
      </c>
      <c r="I320" s="5">
        <v>-1026000000000</v>
      </c>
    </row>
    <row r="321" spans="3:9" ht="15.5" x14ac:dyDescent="0.35">
      <c r="C321" t="s">
        <v>307</v>
      </c>
      <c r="I321" s="5">
        <v>-250000000000</v>
      </c>
    </row>
    <row r="322" spans="3:9" ht="15.5" x14ac:dyDescent="0.35">
      <c r="C322" t="s">
        <v>308</v>
      </c>
      <c r="I322" s="5">
        <v>1318000000000</v>
      </c>
    </row>
  </sheetData>
  <pageMargins left="0.7" right="0.7" top="0.75" bottom="0.75" header="0.3" footer="0.3"/>
  <ignoredErrors>
    <ignoredError sqref="A1:N323" numberStoredAsText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P26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1085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1086</v>
      </c>
      <c r="D2" s="2" vm="207">
        <f ca="1">IFERROR(_xlfn.STOCKHISTORY("XIDX:" &amp; $C$1, D3, , 0, 0, 1), "Libur")</f>
        <v>36</v>
      </c>
      <c r="E2" s="2" vm="222">
        <f ca="1">IFERROR(_xlfn.STOCKHISTORY("XIDX:" &amp; $C$1, E3, , 0, 0, 1), "Libur")</f>
        <v>21</v>
      </c>
      <c r="H2" s="2" vm="222">
        <f ca="1">IFERROR(INDEX(D2:G2,COUNT(D2:G2)),"")</f>
        <v>21</v>
      </c>
      <c r="I2" s="2" vm="223">
        <f t="shared" ref="I2:P2" ca="1" si="0">IFERROR(_xlfn.STOCKHISTORY("XIDX:" &amp; $C$1, I1, , 0, 0, 1), "Libur")</f>
        <v>46</v>
      </c>
      <c r="J2" s="2" vm="224">
        <f t="shared" ca="1" si="0"/>
        <v>26</v>
      </c>
      <c r="K2" s="2" vm="8">
        <f t="shared" ca="1" si="0"/>
        <v>17</v>
      </c>
      <c r="L2" s="2" vm="225">
        <f t="shared" ca="1" si="0"/>
        <v>28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</row>
    <row r="3" spans="1:1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6" ht="15.5" x14ac:dyDescent="0.35">
      <c r="B4" t="s">
        <v>5</v>
      </c>
      <c r="C4" t="s">
        <v>6</v>
      </c>
      <c r="D4" s="2">
        <f>IFERROR(INDEX(D51:D500,MATCH($C$4,$C$51:$C$500,0)),"")</f>
        <v>218153469410</v>
      </c>
      <c r="E4" s="2">
        <f>IFERROR(INDEX(E51:E500,MATCH($C$4,$C$51:$C$500,0)),"")</f>
        <v>19674498854</v>
      </c>
      <c r="H4" s="2">
        <f>IFERROR(SUM(D4:G4)*(4/MAX(1,COUNT(D4:G4))),"")</f>
        <v>475655936528</v>
      </c>
      <c r="I4" s="2">
        <f t="shared" ref="I4:P4" si="1">IFERROR(INDEX(I51:I500,MATCH($C$4,$C$51:$C$500,0)),"")</f>
        <v>72167413022</v>
      </c>
      <c r="J4" s="2">
        <f t="shared" si="1"/>
        <v>114863286774</v>
      </c>
      <c r="K4" s="2">
        <f t="shared" si="1"/>
        <v>83820417360</v>
      </c>
      <c r="L4" s="2">
        <f t="shared" si="1"/>
        <v>44703763905</v>
      </c>
      <c r="M4" s="2">
        <f t="shared" si="1"/>
        <v>26773651713</v>
      </c>
      <c r="N4" s="2">
        <f t="shared" si="1"/>
        <v>16039916306</v>
      </c>
      <c r="O4" s="2">
        <f t="shared" si="1"/>
        <v>4706329182</v>
      </c>
      <c r="P4" s="2">
        <f t="shared" si="1"/>
        <v>0</v>
      </c>
    </row>
    <row r="5" spans="1:16" ht="15.5" x14ac:dyDescent="0.35">
      <c r="B5" t="s">
        <v>7</v>
      </c>
      <c r="C5" t="s">
        <v>8</v>
      </c>
      <c r="D5" s="2">
        <f>IFERROR(INDEX(D51:D500,MATCH($C$5,$C$51:$C$500,0)),"")</f>
        <v>2544616830</v>
      </c>
      <c r="E5" s="2">
        <f>IFERROR(INDEX(E51:E500,MATCH($C$5,$C$51:$C$500,0)),"")</f>
        <v>1600394762</v>
      </c>
      <c r="H5" s="2">
        <f>IFERROR(SUM(D5:G5)*(4/MAX(1,COUNT(D5:G5))),"")</f>
        <v>8290023184</v>
      </c>
      <c r="I5" s="2">
        <f t="shared" ref="I5:P5" si="2">IFERROR(INDEX(I51:I500,MATCH($C$5,$C$51:$C$500,0)),"")</f>
        <v>2029282052</v>
      </c>
      <c r="J5" s="2">
        <f t="shared" si="2"/>
        <v>1264470777</v>
      </c>
      <c r="K5" s="2">
        <f t="shared" si="2"/>
        <v>1253229268</v>
      </c>
      <c r="L5" s="2">
        <f t="shared" si="2"/>
        <v>1702724978</v>
      </c>
      <c r="M5" s="2">
        <f t="shared" si="2"/>
        <v>1245816159</v>
      </c>
      <c r="N5" s="2">
        <f t="shared" si="2"/>
        <v>2617221304</v>
      </c>
      <c r="O5" s="2">
        <f t="shared" si="2"/>
        <v>917404002</v>
      </c>
      <c r="P5" s="2">
        <f t="shared" si="2"/>
        <v>0</v>
      </c>
    </row>
    <row r="6" spans="1:16" ht="15.5" x14ac:dyDescent="0.35">
      <c r="B6" t="s">
        <v>9</v>
      </c>
      <c r="C6" t="s">
        <v>10</v>
      </c>
      <c r="D6" s="2">
        <f>IFERROR(INDEX(D51:D500,MATCH($C$6,$C$51:$C$500,0)),"")</f>
        <v>173985585485</v>
      </c>
      <c r="E6" s="2">
        <f>IFERROR(INDEX(E51:E500,MATCH($C$6,$C$51:$C$500,0)),"")</f>
        <v>172072002205</v>
      </c>
      <c r="H6" s="2">
        <f>IFERROR(INDEX(D6:G6,COUNT(D6:G6)),"")</f>
        <v>172072002205</v>
      </c>
      <c r="I6" s="2">
        <f t="shared" ref="I6:P6" si="3">IFERROR(INDEX(I51:I500,MATCH($C$6,$C$51:$C$500,0)),"")</f>
        <v>172072002205</v>
      </c>
      <c r="J6" s="2">
        <f t="shared" si="3"/>
        <v>169096713122</v>
      </c>
      <c r="K6" s="2">
        <f t="shared" si="3"/>
        <v>168609650552</v>
      </c>
      <c r="L6" s="2">
        <f t="shared" si="3"/>
        <v>164929863674</v>
      </c>
      <c r="M6" s="2">
        <f t="shared" si="3"/>
        <v>38289189000</v>
      </c>
      <c r="N6" s="2">
        <f t="shared" si="3"/>
        <v>6029203025</v>
      </c>
      <c r="O6" s="2">
        <f t="shared" si="3"/>
        <v>917404002</v>
      </c>
      <c r="P6" s="2">
        <f t="shared" si="3"/>
        <v>0</v>
      </c>
    </row>
    <row r="7" spans="1:16" ht="15.5" x14ac:dyDescent="0.35">
      <c r="B7" t="s">
        <v>11</v>
      </c>
      <c r="C7" t="s">
        <v>12</v>
      </c>
      <c r="D7" s="3">
        <f>IFERROR(INDEX(D51:D500,MATCH($C$7,$C$51:$C$500,0))/1000000000,"")</f>
        <v>4.29</v>
      </c>
      <c r="E7" s="3">
        <f>IFERROR(INDEX(E51:E500,MATCH($C$7,$C$51:$C$500,0))/1000000000,"")</f>
        <v>4.29</v>
      </c>
      <c r="H7" s="3">
        <f>IFERROR(INDEX(D7:G7,COUNT(D7:G7)),"")</f>
        <v>4.29</v>
      </c>
      <c r="I7" s="3">
        <f t="shared" ref="I7:P7" si="4">IFERROR(INDEX(I51:I500,MATCH($C$7,$C$51:$C$500,0))/1000000000,"")</f>
        <v>4.29</v>
      </c>
      <c r="J7" s="3">
        <f t="shared" si="4"/>
        <v>4.29</v>
      </c>
      <c r="K7" s="3">
        <f t="shared" si="4"/>
        <v>4.29</v>
      </c>
      <c r="L7" s="3">
        <f t="shared" si="4"/>
        <v>4.29</v>
      </c>
      <c r="M7" s="3">
        <f t="shared" si="4"/>
        <v>3</v>
      </c>
      <c r="N7" s="3">
        <f t="shared" si="4"/>
        <v>0</v>
      </c>
      <c r="O7" s="3">
        <f t="shared" si="4"/>
        <v>0</v>
      </c>
      <c r="P7" s="3">
        <f t="shared" si="4"/>
        <v>0</v>
      </c>
    </row>
    <row r="8" spans="1:1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2000000000</v>
      </c>
      <c r="E8" s="2">
        <f>IFERROR(INDEX(E51:E500,MATCH("Free cash flow (Quarter)",$C$51:$C$500,0)),"")</f>
        <v>32000000000</v>
      </c>
      <c r="H8" s="2">
        <f>IFERROR(INDEX(D8:G8,COUNT(D8:G8)),"")</f>
        <v>32000000000</v>
      </c>
      <c r="I8" s="2">
        <f t="shared" ref="I8:P8" si="5">IFERROR(INDEX(I51:I500,MATCH($C$8,$C$51:$C$500,0)),"")</f>
        <v>30000000000</v>
      </c>
      <c r="J8" s="2">
        <f t="shared" si="5"/>
        <v>-11000000000</v>
      </c>
      <c r="K8" s="2">
        <f t="shared" si="5"/>
        <v>-7000000000</v>
      </c>
      <c r="L8" s="2">
        <f t="shared" si="5"/>
        <v>-16000000000</v>
      </c>
      <c r="M8" s="2">
        <f t="shared" si="5"/>
        <v>0</v>
      </c>
      <c r="N8" s="2">
        <f t="shared" si="5"/>
        <v>2000000000</v>
      </c>
      <c r="O8" s="2">
        <f t="shared" si="5"/>
        <v>0</v>
      </c>
      <c r="P8" s="2">
        <f t="shared" si="5"/>
        <v>0</v>
      </c>
    </row>
    <row r="9" spans="1:16" ht="15.5" x14ac:dyDescent="0.35">
      <c r="A9" t="s">
        <v>16</v>
      </c>
      <c r="C9" t="s">
        <v>17</v>
      </c>
      <c r="D9" s="3">
        <f>IFERROR(INDEX(D51:D500,MATCH("Free cash flow per share (Quarter)",$C$51:$C$500,0)),"")</f>
        <v>0.54</v>
      </c>
      <c r="E9" s="3">
        <f>IFERROR(INDEX(E51:E500,MATCH("Free cash flow per share (Quarter)",$C$51:$C$500,0)),"")</f>
        <v>7.52</v>
      </c>
      <c r="H9" s="3">
        <f>IFERROR(INDEX(D9:G9,COUNT(D9:G9)),"")</f>
        <v>7.52</v>
      </c>
      <c r="I9" s="3">
        <f t="shared" ref="I9:P9" si="6">IFERROR(INDEX(I51:I500,MATCH($C$9,$C$51:$C$500,0)),"")</f>
        <v>7.11</v>
      </c>
      <c r="J9" s="3">
        <f t="shared" si="6"/>
        <v>-2.64</v>
      </c>
      <c r="K9" s="3">
        <f t="shared" si="6"/>
        <v>-1.61</v>
      </c>
      <c r="L9" s="3">
        <f t="shared" si="6"/>
        <v>-3.82</v>
      </c>
      <c r="M9" s="3">
        <f t="shared" si="6"/>
        <v>0.16</v>
      </c>
      <c r="N9" s="3">
        <f t="shared" si="6"/>
        <v>2260.96</v>
      </c>
      <c r="O9" s="3">
        <f t="shared" si="6"/>
        <v>234.25</v>
      </c>
      <c r="P9" s="3">
        <f t="shared" si="6"/>
        <v>0</v>
      </c>
    </row>
    <row r="10" spans="1:16" ht="15.5" x14ac:dyDescent="0.35">
      <c r="C10" t="s">
        <v>18</v>
      </c>
      <c r="D10" s="3">
        <f ca="1">IFERROR(IF(D9=0,"",D2/D9),"")</f>
        <v>66.666666666666657</v>
      </c>
      <c r="E10" s="3">
        <f ca="1">IFERROR(IF(E9=0,"",E2/E9),"")</f>
        <v>2.792553191489362</v>
      </c>
      <c r="I10" s="3">
        <f t="shared" ref="I10:P10" ca="1" si="7">IFERROR(IF(I9=0,"",I2/I9),"")</f>
        <v>6.4697609001406464</v>
      </c>
      <c r="J10" s="3">
        <f t="shared" ca="1" si="7"/>
        <v>-9.8484848484848477</v>
      </c>
      <c r="K10" s="3">
        <f t="shared" ca="1" si="7"/>
        <v>-10.559006211180124</v>
      </c>
      <c r="L10" s="3">
        <f t="shared" ca="1" si="7"/>
        <v>-7.329842931937173</v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  <c r="P10" s="3" t="str">
        <f t="shared" si="7"/>
        <v/>
      </c>
    </row>
    <row r="11" spans="1:16" ht="15.5" x14ac:dyDescent="0.35">
      <c r="B11" t="s">
        <v>19</v>
      </c>
      <c r="C11" t="s">
        <v>20</v>
      </c>
      <c r="D11" s="2">
        <f>IFERROR(INDEX(D51:D500,MATCH($C$11,$C$51:$C$500,0)),"")</f>
        <v>4513850816</v>
      </c>
      <c r="E11" s="2">
        <f>IFERROR(INDEX(E51:E500,MATCH($C$11,$C$51:$C$500,0)),"")</f>
        <v>2473318707</v>
      </c>
      <c r="H11" s="2">
        <f>IFERROR(INDEX(D11:G11,COUNT(D11:G11)),"")</f>
        <v>2473318707</v>
      </c>
      <c r="I11" s="2">
        <f t="shared" ref="I11:P11" si="8">IFERROR(INDEX(I51:I500,MATCH($C$11,$C$51:$C$500,0)),"")</f>
        <v>2473318707</v>
      </c>
      <c r="J11" s="2">
        <f t="shared" si="8"/>
        <v>4839593790</v>
      </c>
      <c r="K11" s="2">
        <f t="shared" si="8"/>
        <v>3721749111</v>
      </c>
      <c r="L11" s="2">
        <f t="shared" si="8"/>
        <v>13645561527</v>
      </c>
      <c r="M11" s="2">
        <f t="shared" si="8"/>
        <v>3596164000</v>
      </c>
      <c r="N11" s="2">
        <f t="shared" si="8"/>
        <v>2338581626</v>
      </c>
      <c r="O11" s="2">
        <f t="shared" si="8"/>
        <v>0</v>
      </c>
      <c r="P11" s="2">
        <f t="shared" si="8"/>
        <v>0</v>
      </c>
    </row>
    <row r="12" spans="1:1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14000000000</v>
      </c>
      <c r="E12" s="2">
        <f>IFERROR(INDEX(E51:E500,MATCH("Net Debt (Quarter)",$C$51:$C$500,0)),"")</f>
        <v>16000000000</v>
      </c>
      <c r="H12" s="2">
        <f>IFERROR(INDEX(D12:G12,COUNT(D12:G12)),"")</f>
        <v>16000000000</v>
      </c>
      <c r="I12" s="2">
        <f t="shared" ref="I12:P12" si="9">IFERROR(INDEX(I51:I500,MATCH($C$12,$C$51:$C$500,0)),"")</f>
        <v>16000000000</v>
      </c>
      <c r="J12" s="2">
        <f t="shared" si="9"/>
        <v>15000000000</v>
      </c>
      <c r="K12" s="2">
        <f t="shared" si="9"/>
        <v>8000000000</v>
      </c>
      <c r="L12" s="2">
        <f t="shared" si="9"/>
        <v>-3000000000</v>
      </c>
      <c r="M12" s="2">
        <f t="shared" si="9"/>
        <v>-3000000000</v>
      </c>
      <c r="N12" s="2">
        <f t="shared" si="9"/>
        <v>-2000000000</v>
      </c>
      <c r="O12" s="2">
        <f t="shared" si="9"/>
        <v>0</v>
      </c>
      <c r="P12" s="2">
        <f t="shared" si="9"/>
        <v>0</v>
      </c>
    </row>
    <row r="13" spans="1:1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18000000000</v>
      </c>
      <c r="E13" s="2">
        <f>IFERROR(INDEX(E51:E500,MATCH("Total Debt (Quarter)",$C$51:$C$500,0)),"")</f>
        <v>18000000000</v>
      </c>
      <c r="H13" s="2">
        <f>IFERROR(INDEX(D13:G13,COUNT(D13:G13)),"")</f>
        <v>18000000000</v>
      </c>
      <c r="I13" s="2">
        <f t="shared" ref="I13:P13" si="10">IFERROR(INDEX(I51:I500,MATCH($C$13,$C$51:$C$500,0)),"")</f>
        <v>18000000000</v>
      </c>
      <c r="J13" s="2">
        <f t="shared" si="10"/>
        <v>20000000000</v>
      </c>
      <c r="K13" s="2">
        <f t="shared" si="10"/>
        <v>12000000000</v>
      </c>
      <c r="L13" s="2">
        <f t="shared" si="10"/>
        <v>10000000000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</row>
    <row r="14" spans="1:16" ht="15.5" x14ac:dyDescent="0.35">
      <c r="C14" t="s">
        <v>27</v>
      </c>
      <c r="D14" s="2">
        <f>IFERROR(INDEX(D51:D500,MATCH($C$14,$C$51:$C$500,0)),"")</f>
        <v>-822451634</v>
      </c>
      <c r="E14" s="2">
        <f>IFERROR(INDEX(E51:E500,MATCH($C$14,$C$51:$C$500,0)),"")</f>
        <v>-1118406665</v>
      </c>
      <c r="H14" s="2">
        <f>IFERROR(SUM(D14:G14)*(4/MAX(1,COUNT(D14:G14))),"")</f>
        <v>-3881716598</v>
      </c>
      <c r="I14" s="2">
        <f t="shared" ref="I14:P14" si="11">IFERROR(INDEX(I51:I500,MATCH($C$14,$C$51:$C$500,0)),"")</f>
        <v>-2007005219</v>
      </c>
      <c r="J14" s="2">
        <f t="shared" si="11"/>
        <v>-2418296371</v>
      </c>
      <c r="K14" s="2">
        <f t="shared" si="11"/>
        <v>-2006753535</v>
      </c>
      <c r="L14" s="2">
        <f t="shared" si="11"/>
        <v>-936939742</v>
      </c>
      <c r="M14" s="2">
        <f t="shared" si="11"/>
        <v>-422359</v>
      </c>
      <c r="N14" s="2">
        <f t="shared" si="11"/>
        <v>0</v>
      </c>
      <c r="O14" s="2">
        <f t="shared" si="11"/>
        <v>0</v>
      </c>
      <c r="P14" s="2">
        <f t="shared" si="11"/>
        <v>0</v>
      </c>
    </row>
    <row r="15" spans="1:16" ht="15.5" x14ac:dyDescent="0.35">
      <c r="C15" t="s">
        <v>28</v>
      </c>
      <c r="D15" s="2">
        <f>IFERROR(INDEX(D51:D500,MATCH($C$15,$C$51:$C$500,0)),"")</f>
        <v>-542624644</v>
      </c>
      <c r="E15" s="2">
        <f>IFERROR(INDEX(E51:E500,MATCH($C$15,$C$51:$C$500,0)),"")</f>
        <v>211918856</v>
      </c>
      <c r="H15" s="2">
        <f>IFERROR(SUM(D15:G15)*(4/MAX(1,COUNT(D15:G15))),"")</f>
        <v>-661411576</v>
      </c>
      <c r="I15" s="2">
        <f t="shared" ref="I15:P15" si="12">IFERROR(INDEX(I51:I500,MATCH($C$15,$C$51:$C$500,0)),"")</f>
        <v>-149867902</v>
      </c>
      <c r="J15" s="2">
        <f t="shared" si="12"/>
        <v>-215321674</v>
      </c>
      <c r="K15" s="2">
        <f t="shared" si="12"/>
        <v>-472378107</v>
      </c>
      <c r="L15" s="2">
        <f t="shared" si="12"/>
        <v>-454043394</v>
      </c>
      <c r="M15" s="2">
        <f t="shared" si="12"/>
        <v>-401347012</v>
      </c>
      <c r="N15" s="2">
        <f t="shared" si="12"/>
        <v>22200536</v>
      </c>
      <c r="O15" s="2">
        <f t="shared" si="12"/>
        <v>0</v>
      </c>
      <c r="P15" s="2">
        <f t="shared" si="12"/>
        <v>0</v>
      </c>
    </row>
    <row r="16" spans="1:16" ht="15.5" x14ac:dyDescent="0.35">
      <c r="C16" t="s">
        <v>29</v>
      </c>
      <c r="D16" s="2">
        <f>IFERROR(INDEX(D51:D500,MATCH($C$16,$C$51:$C$500,0)),"")</f>
        <v>3025150683</v>
      </c>
      <c r="E16" s="2">
        <f>IFERROR(INDEX(E51:E500,MATCH($C$16,$C$51:$C$500,0)),"")</f>
        <v>85933332</v>
      </c>
      <c r="H16" s="2">
        <f>IFERROR(SUM(D16:G16)*(4/MAX(1,COUNT(D16:G16))),"")</f>
        <v>6222168030</v>
      </c>
      <c r="I16" s="2">
        <f t="shared" ref="I16:P16" si="13">IFERROR(INDEX(I51:I500,MATCH($C$16,$C$51:$C$500,0)),"")</f>
        <v>1204788363</v>
      </c>
      <c r="J16" s="2">
        <f t="shared" si="13"/>
        <v>891534053</v>
      </c>
      <c r="K16" s="2">
        <f t="shared" si="13"/>
        <v>616819312</v>
      </c>
      <c r="L16" s="2">
        <f t="shared" si="13"/>
        <v>2169233621</v>
      </c>
      <c r="M16" s="2">
        <f t="shared" si="13"/>
        <v>2192652690</v>
      </c>
      <c r="N16" s="2">
        <f t="shared" si="13"/>
        <v>5089598487</v>
      </c>
      <c r="O16" s="2">
        <f t="shared" si="13"/>
        <v>917404002</v>
      </c>
      <c r="P16" s="2">
        <f t="shared" si="13"/>
        <v>0</v>
      </c>
    </row>
    <row r="17" spans="1:16" ht="15.5" x14ac:dyDescent="0.35">
      <c r="A17" t="s">
        <v>30</v>
      </c>
    </row>
    <row r="18" spans="1:1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</row>
    <row r="19" spans="1:16" ht="15.5" x14ac:dyDescent="0.35">
      <c r="A19" t="s">
        <v>40</v>
      </c>
      <c r="C19" t="s">
        <v>41</v>
      </c>
    </row>
    <row r="20" spans="1:16" ht="15.5" x14ac:dyDescent="0.35">
      <c r="A20" t="s">
        <v>42</v>
      </c>
      <c r="C20" t="s">
        <v>43</v>
      </c>
      <c r="D20" s="2">
        <f ca="1">IFERROR(D21*D2,"")</f>
        <v>154440000000</v>
      </c>
      <c r="E20" s="2">
        <f ca="1">IFERROR(E21*E2,"")</f>
        <v>90090000000</v>
      </c>
      <c r="H20" s="2">
        <f t="shared" ref="H20:P20" ca="1" si="14">IFERROR(H21*H2,"")</f>
        <v>90090000000</v>
      </c>
      <c r="I20" s="2">
        <f t="shared" ca="1" si="14"/>
        <v>197340000000</v>
      </c>
      <c r="J20" s="2">
        <f t="shared" ca="1" si="14"/>
        <v>111540000000</v>
      </c>
      <c r="K20" s="2">
        <f t="shared" ca="1" si="14"/>
        <v>72930000000</v>
      </c>
      <c r="L20" s="2">
        <f t="shared" ca="1" si="14"/>
        <v>120120000000</v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</row>
    <row r="21" spans="1:16" ht="15.5" x14ac:dyDescent="0.35">
      <c r="C21" t="s">
        <v>12</v>
      </c>
      <c r="D21" s="2">
        <f>IFERROR(INDEX(D51:D500,MATCH($C$7,$C$51:$C$500,0)),"")</f>
        <v>4290000000</v>
      </c>
      <c r="E21" s="2">
        <f>IFERROR(INDEX(E51:E500,MATCH($C$7,$C$51:$C$500,0)),"")</f>
        <v>4290000000</v>
      </c>
      <c r="H21" s="2">
        <f>IFERROR(INDEX(D21:G21,COUNT(D21:G21)),"")</f>
        <v>4290000000</v>
      </c>
      <c r="I21" s="2">
        <f t="shared" ref="I21:P21" si="15">IFERROR(INDEX(I51:I500,MATCH($C$7,$C$51:$C$500,0)),"")</f>
        <v>4290000000</v>
      </c>
      <c r="J21" s="2">
        <f t="shared" si="15"/>
        <v>4290000000</v>
      </c>
      <c r="K21" s="2">
        <f t="shared" si="15"/>
        <v>4290000000</v>
      </c>
      <c r="L21" s="2">
        <f t="shared" si="15"/>
        <v>4290000000</v>
      </c>
      <c r="M21" s="2">
        <f t="shared" si="15"/>
        <v>3000000000</v>
      </c>
      <c r="N21" s="2">
        <f t="shared" si="15"/>
        <v>0</v>
      </c>
      <c r="O21" s="2">
        <f t="shared" si="15"/>
        <v>0</v>
      </c>
      <c r="P21" s="2">
        <f t="shared" si="15"/>
        <v>0</v>
      </c>
    </row>
    <row r="23" spans="1:16" ht="15.5" x14ac:dyDescent="0.35">
      <c r="B23" t="s">
        <v>44</v>
      </c>
      <c r="C23" t="s">
        <v>45</v>
      </c>
      <c r="D23" s="3">
        <f>IFERROR(D5/D6*100,"")</f>
        <v>1.4625446256979615</v>
      </c>
      <c r="E23" s="3">
        <f>IFERROR(E5/E6*100,"")</f>
        <v>0.93007272623779369</v>
      </c>
      <c r="H23" s="3">
        <f t="shared" ref="H23:P23" si="16">IFERROR(H5/H6*100,"")</f>
        <v>4.8177641206984871</v>
      </c>
      <c r="I23" s="3">
        <f t="shared" si="16"/>
        <v>1.1793214619438153</v>
      </c>
      <c r="J23" s="3">
        <f t="shared" si="16"/>
        <v>0.74777963075350196</v>
      </c>
      <c r="K23" s="3">
        <f t="shared" si="16"/>
        <v>0.7432725611476777</v>
      </c>
      <c r="L23" s="3">
        <f t="shared" si="16"/>
        <v>1.0323933701695178</v>
      </c>
      <c r="M23" s="3">
        <f t="shared" si="16"/>
        <v>3.253702132473999</v>
      </c>
      <c r="N23" s="3">
        <f t="shared" si="16"/>
        <v>43.409075679616876</v>
      </c>
      <c r="O23" s="3">
        <f t="shared" si="16"/>
        <v>100</v>
      </c>
      <c r="P23" s="3" t="str">
        <f t="shared" si="16"/>
        <v/>
      </c>
    </row>
    <row r="24" spans="1:16" ht="15.5" x14ac:dyDescent="0.35">
      <c r="C24" t="s">
        <v>46</v>
      </c>
      <c r="D24" s="4">
        <f>IFERROR(_xlfn.RRI(5,I23,D23),"")</f>
        <v>4.3987706935157744E-2</v>
      </c>
      <c r="E24" s="4">
        <f>IFERROR(_xlfn.RRI(5,J23,E23),"")</f>
        <v>4.4596714731746312E-2</v>
      </c>
      <c r="H24" s="4">
        <f t="shared" ref="H24:P24" si="17">IFERROR(_xlfn.RRI(5,M23,H23),"")</f>
        <v>8.1666920188136816E-2</v>
      </c>
      <c r="I24" s="4">
        <f t="shared" si="17"/>
        <v>-0.51380517410835802</v>
      </c>
      <c r="J24" s="4">
        <f t="shared" si="17"/>
        <v>-0.62437479515142058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47</v>
      </c>
      <c r="C25" t="s">
        <v>48</v>
      </c>
      <c r="D25" s="3">
        <f>IFERROR(INDEX(D51:D500,MATCH($A$25,$C$51:$C$500,0)),"")</f>
        <v>0.59</v>
      </c>
      <c r="E25" s="3">
        <f>IFERROR(INDEX(E51:E500,MATCH($A$25,$C$51:$C$500,0)),"")</f>
        <v>0.38</v>
      </c>
      <c r="H25" s="3">
        <f>IFERROR(INDEX(D25:G25,COUNT(D25:G25)),"")</f>
        <v>0.38</v>
      </c>
      <c r="I25" s="3">
        <f t="shared" ref="I25:P25" si="18">IFERROR(INDEX(I51:I500,MATCH($C$25,$C$51:$C$500,0)),"")</f>
        <v>0.48</v>
      </c>
      <c r="J25" s="3">
        <f t="shared" si="18"/>
        <v>0.25</v>
      </c>
      <c r="K25" s="3">
        <f t="shared" si="18"/>
        <v>0.32</v>
      </c>
      <c r="L25" s="3">
        <f t="shared" si="18"/>
        <v>0.39</v>
      </c>
      <c r="M25" s="3">
        <f t="shared" si="18"/>
        <v>0.41</v>
      </c>
      <c r="N25" s="3">
        <f t="shared" si="18"/>
        <v>2617.2199999999998</v>
      </c>
      <c r="O25" s="3">
        <f t="shared" si="18"/>
        <v>917.4</v>
      </c>
      <c r="P25" s="3">
        <f t="shared" si="18"/>
        <v>0</v>
      </c>
    </row>
    <row r="26" spans="1:16" ht="15.5" x14ac:dyDescent="0.35">
      <c r="C26" t="s">
        <v>49</v>
      </c>
      <c r="D26" s="4">
        <f>IFERROR(_xlfn.RRI(5,I25,D25),"")</f>
        <v>4.21306158714021E-2</v>
      </c>
      <c r="E26" s="4">
        <f>IFERROR(_xlfn.RRI(5,J25,E25),"")</f>
        <v>8.7348394571074905E-2</v>
      </c>
      <c r="H26" s="4">
        <f t="shared" ref="H26:P26" si="19">IFERROR(_xlfn.RRI(5,M25,H25),"")</f>
        <v>-1.5082286994430039E-2</v>
      </c>
      <c r="I26" s="4">
        <f t="shared" si="19"/>
        <v>-0.82107121974051378</v>
      </c>
      <c r="J26" s="4">
        <f t="shared" si="19"/>
        <v>-0.80632380041060225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>
        <f t="shared" si="19"/>
        <v>0</v>
      </c>
    </row>
    <row r="27" spans="1:16" ht="15.5" x14ac:dyDescent="0.35">
      <c r="C27" t="s">
        <v>50</v>
      </c>
      <c r="D27" s="3">
        <f>IFERROR(D4/D21,"")</f>
        <v>50.85162457109557</v>
      </c>
      <c r="E27" s="3">
        <f>IFERROR(E4/E21,"")</f>
        <v>4.5861302689976693</v>
      </c>
      <c r="H27" s="3">
        <f t="shared" ref="H27:P27" si="20">IFERROR(H4/H21,"")</f>
        <v>110.87550968018648</v>
      </c>
      <c r="I27" s="3">
        <f t="shared" si="20"/>
        <v>16.822240797668996</v>
      </c>
      <c r="J27" s="3">
        <f t="shared" si="20"/>
        <v>26.77465892167832</v>
      </c>
      <c r="K27" s="3">
        <f t="shared" si="20"/>
        <v>19.538558825174825</v>
      </c>
      <c r="L27" s="3">
        <f t="shared" si="20"/>
        <v>10.420457786713287</v>
      </c>
      <c r="M27" s="3">
        <f t="shared" si="20"/>
        <v>8.9245505709999993</v>
      </c>
      <c r="N27" s="3" t="str">
        <f t="shared" si="20"/>
        <v/>
      </c>
      <c r="O27" s="3" t="str">
        <f t="shared" si="20"/>
        <v/>
      </c>
      <c r="P27" s="3" t="str">
        <f t="shared" si="20"/>
        <v/>
      </c>
    </row>
    <row r="28" spans="1:16" ht="15.5" x14ac:dyDescent="0.35">
      <c r="C28" t="s">
        <v>51</v>
      </c>
      <c r="D28" s="4">
        <f>IFERROR(_xlfn.RRI(5,I27,D27),"")</f>
        <v>0.24762536986464889</v>
      </c>
      <c r="E28" s="4">
        <f>IFERROR(_xlfn.RRI(5,J27,E27),"")</f>
        <v>-0.2973412028452872</v>
      </c>
      <c r="H28" s="4">
        <f t="shared" ref="H28:P28" si="21">IFERROR(_xlfn.RRI(5,M27,H27),"")</f>
        <v>0.65519762646342539</v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52</v>
      </c>
      <c r="H29" s="4">
        <f t="shared" ref="H29:P29" si="22">IFERROR(((H25-I25)/I25)*100%,"")</f>
        <v>-0.20833333333333329</v>
      </c>
      <c r="I29" s="4">
        <f t="shared" si="22"/>
        <v>0.91999999999999993</v>
      </c>
      <c r="J29" s="4">
        <f t="shared" si="22"/>
        <v>-0.21875000000000003</v>
      </c>
      <c r="K29" s="4">
        <f t="shared" si="22"/>
        <v>-0.17948717948717949</v>
      </c>
      <c r="L29" s="4">
        <f t="shared" si="22"/>
        <v>-4.878048780487796E-2</v>
      </c>
      <c r="M29" s="4">
        <f t="shared" si="22"/>
        <v>-0.99984334522890705</v>
      </c>
      <c r="N29" s="4">
        <f t="shared" si="22"/>
        <v>1.8528667974711137</v>
      </c>
      <c r="O29" s="4" t="str">
        <f t="shared" si="22"/>
        <v/>
      </c>
      <c r="P29" s="4" t="str">
        <f t="shared" si="22"/>
        <v/>
      </c>
    </row>
    <row r="30" spans="1:16" ht="15.5" x14ac:dyDescent="0.35">
      <c r="C30" t="s">
        <v>53</v>
      </c>
      <c r="H30" s="4">
        <f t="shared" ref="H30:P30" si="23">IFERROR(((H27-I27)/I27)*100%,"")</f>
        <v>5.5910071680551701</v>
      </c>
      <c r="I30" s="4">
        <f t="shared" si="23"/>
        <v>-0.37171036064818991</v>
      </c>
      <c r="J30" s="4">
        <f t="shared" si="23"/>
        <v>0.37034973568163104</v>
      </c>
      <c r="K30" s="4">
        <f t="shared" si="23"/>
        <v>0.87501923860654818</v>
      </c>
      <c r="L30" s="4">
        <f t="shared" si="23"/>
        <v>0.16761709217875731</v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  <c r="P30" s="4" t="str">
        <f t="shared" si="23"/>
        <v/>
      </c>
    </row>
    <row r="32" spans="1:16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39.72</v>
      </c>
      <c r="E32" s="3">
        <f>IFERROR(INDEX(E51:E500,MATCH($A$32,$C$51:$C$500,0)),"")</f>
        <v>39.200000000000003</v>
      </c>
      <c r="H32" s="3">
        <f>IFERROR(INDEX(D32:G32,COUNT(D32:G32)),"")</f>
        <v>39.200000000000003</v>
      </c>
      <c r="I32" s="3">
        <f t="shared" ref="I32:P32" si="24">IFERROR(INDEX(I51:I500,MATCH($C$32,$C$51:$C$500,0)),"")</f>
        <v>39.200000000000003</v>
      </c>
      <c r="J32" s="3">
        <f t="shared" si="24"/>
        <v>38.24</v>
      </c>
      <c r="K32" s="3">
        <f t="shared" si="24"/>
        <v>38.049999999999997</v>
      </c>
      <c r="L32" s="3">
        <f t="shared" si="24"/>
        <v>37.549999999999997</v>
      </c>
      <c r="M32" s="3">
        <f t="shared" si="24"/>
        <v>11.59</v>
      </c>
      <c r="N32" s="3">
        <f t="shared" si="24"/>
        <v>3534.63</v>
      </c>
      <c r="O32" s="3">
        <f t="shared" si="24"/>
        <v>917.4</v>
      </c>
      <c r="P32" s="3">
        <f t="shared" si="24"/>
        <v>0</v>
      </c>
    </row>
    <row r="33" spans="1:16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0.53</v>
      </c>
      <c r="E33" s="3">
        <f>IFERROR(INDEX(E51:E500,MATCH($A$33,$C$51:$C$500,0)),"")</f>
        <v>1.17</v>
      </c>
      <c r="H33" s="3">
        <f>IFERROR(INDEX(D33:G33,COUNT(D33:G33)),"")</f>
        <v>1.17</v>
      </c>
      <c r="I33" s="3">
        <f t="shared" ref="I33:P33" si="25">IFERROR(INDEX(I51:I500,MATCH($C$33,$C$51:$C$500,0)),"")</f>
        <v>1.17</v>
      </c>
      <c r="J33" s="3">
        <f t="shared" si="25"/>
        <v>0.68</v>
      </c>
      <c r="K33" s="3">
        <f t="shared" si="25"/>
        <v>0.45</v>
      </c>
      <c r="L33" s="3">
        <f t="shared" si="25"/>
        <v>0.75</v>
      </c>
      <c r="M33" s="3">
        <f t="shared" si="25"/>
        <v>0</v>
      </c>
      <c r="N33" s="3">
        <f t="shared" si="25"/>
        <v>0</v>
      </c>
      <c r="O33" s="3">
        <f t="shared" si="25"/>
        <v>0</v>
      </c>
      <c r="P33" s="3">
        <f t="shared" si="25"/>
        <v>0</v>
      </c>
    </row>
    <row r="34" spans="1:16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35.590000000000003</v>
      </c>
      <c r="E34" s="3">
        <f>IFERROR(INDEX(E51:E500,MATCH($A$34,$C$51:$C$500,0)),"")</f>
        <v>121.05</v>
      </c>
      <c r="H34" s="3">
        <f>IFERROR(INDEX(D34:G34,COUNT(D34:G34)),"")</f>
        <v>121.05</v>
      </c>
      <c r="I34" s="3">
        <f t="shared" ref="I34:P34" si="26">IFERROR(INDEX(I51:I500,MATCH($C$34,$C$51:$C$500,0)),"")</f>
        <v>95.83</v>
      </c>
      <c r="J34" s="3">
        <f t="shared" si="26"/>
        <v>104</v>
      </c>
      <c r="K34" s="3">
        <f t="shared" si="26"/>
        <v>53.12</v>
      </c>
      <c r="L34" s="3">
        <f t="shared" si="26"/>
        <v>71.790000000000006</v>
      </c>
      <c r="M34" s="3">
        <f t="shared" si="26"/>
        <v>0</v>
      </c>
      <c r="N34" s="3">
        <f t="shared" si="26"/>
        <v>0</v>
      </c>
      <c r="O34" s="3">
        <f t="shared" si="26"/>
        <v>0</v>
      </c>
      <c r="P34" s="3">
        <f t="shared" si="26"/>
        <v>0</v>
      </c>
    </row>
    <row r="35" spans="1:16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0.41</v>
      </c>
      <c r="E35" s="3">
        <f>IFERROR(INDEX(E51:E500,MATCH($A$35,$C$51:$C$500,0)),"")</f>
        <v>10.02</v>
      </c>
      <c r="H35" s="3">
        <f>IFERROR(INDEX(D35:G35,COUNT(D35:G35)),"")</f>
        <v>10.02</v>
      </c>
      <c r="I35" s="3">
        <f t="shared" ref="I35:P35" si="27">IFERROR(INDEX(I51:I500,MATCH($C$35,$C$51:$C$500,0)),"")</f>
        <v>2.73</v>
      </c>
      <c r="J35" s="3">
        <f t="shared" si="27"/>
        <v>0.97</v>
      </c>
      <c r="K35" s="3">
        <f t="shared" si="27"/>
        <v>0.87</v>
      </c>
      <c r="L35" s="3">
        <f t="shared" si="27"/>
        <v>2.68</v>
      </c>
      <c r="M35" s="3">
        <f t="shared" si="27"/>
        <v>0</v>
      </c>
      <c r="N35" s="3">
        <f t="shared" si="27"/>
        <v>0</v>
      </c>
      <c r="O35" s="3">
        <f t="shared" si="27"/>
        <v>0</v>
      </c>
      <c r="P35" s="3">
        <f t="shared" si="27"/>
        <v>0</v>
      </c>
    </row>
    <row r="36" spans="1:16" ht="15.5" x14ac:dyDescent="0.35">
      <c r="B36" t="s">
        <v>66</v>
      </c>
      <c r="C36" t="s">
        <v>67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P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</row>
    <row r="37" spans="1:16" ht="15.5" x14ac:dyDescent="0.35">
      <c r="B37" t="s">
        <v>68</v>
      </c>
      <c r="C37" t="s">
        <v>69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P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</row>
    <row r="50" spans="2:16" ht="15.5" x14ac:dyDescent="0.35">
      <c r="D50" t="s">
        <v>70</v>
      </c>
      <c r="E50" t="s">
        <v>71</v>
      </c>
      <c r="F50" t="s">
        <v>72</v>
      </c>
      <c r="G50" t="s">
        <v>73</v>
      </c>
      <c r="H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</row>
    <row r="51" spans="2:16" ht="15.5" x14ac:dyDescent="0.35">
      <c r="B51" t="s">
        <v>75</v>
      </c>
      <c r="C51" t="s">
        <v>6</v>
      </c>
      <c r="D51" s="5">
        <v>218153469410</v>
      </c>
      <c r="E51" s="5">
        <v>19674498854</v>
      </c>
      <c r="F51" s="5">
        <v>52492914168</v>
      </c>
      <c r="G51" s="5">
        <v>65800594708</v>
      </c>
      <c r="I51" s="5">
        <v>72167413022</v>
      </c>
      <c r="J51" s="5">
        <v>114863286774</v>
      </c>
      <c r="K51" s="5">
        <v>83820417360</v>
      </c>
      <c r="L51" s="5">
        <v>44703763905</v>
      </c>
      <c r="M51" s="5">
        <v>26773651713</v>
      </c>
      <c r="N51" s="5">
        <v>16039916306</v>
      </c>
      <c r="O51" s="5">
        <v>4706329182</v>
      </c>
    </row>
    <row r="52" spans="2:16" ht="15.5" x14ac:dyDescent="0.35">
      <c r="C52" t="s">
        <v>76</v>
      </c>
      <c r="D52" s="5">
        <v>-211575012086</v>
      </c>
      <c r="E52" s="5">
        <v>-13195702365</v>
      </c>
      <c r="F52" s="5">
        <v>-41042239387</v>
      </c>
      <c r="G52" s="5">
        <v>-53660808411</v>
      </c>
      <c r="I52" s="5">
        <v>-54237941752</v>
      </c>
      <c r="J52" s="5">
        <v>-90189545354</v>
      </c>
      <c r="K52" s="5">
        <v>-60796780291</v>
      </c>
      <c r="L52" s="5">
        <v>-26940794934</v>
      </c>
      <c r="M52" s="5">
        <v>-17117120215</v>
      </c>
      <c r="N52" s="5">
        <v>-6760694135</v>
      </c>
      <c r="O52" s="5">
        <v>-2052816739</v>
      </c>
    </row>
    <row r="53" spans="2:16" ht="15.5" x14ac:dyDescent="0.35">
      <c r="C53" t="s">
        <v>77</v>
      </c>
      <c r="D53" s="5">
        <v>6578457324</v>
      </c>
      <c r="E53" s="5">
        <v>6478796489</v>
      </c>
      <c r="F53" s="5">
        <v>11450674781</v>
      </c>
      <c r="G53" s="5">
        <v>12139786297</v>
      </c>
      <c r="I53" s="5">
        <v>17929471270</v>
      </c>
      <c r="J53" s="5">
        <v>24673741420</v>
      </c>
      <c r="K53" s="5">
        <v>23023637069</v>
      </c>
      <c r="L53" s="5">
        <v>17762968971</v>
      </c>
      <c r="M53" s="5">
        <v>9656531498</v>
      </c>
      <c r="N53" s="5">
        <v>9279222171</v>
      </c>
      <c r="O53" s="5">
        <v>2653512443</v>
      </c>
    </row>
    <row r="54" spans="2:16" ht="15.5" x14ac:dyDescent="0.35">
      <c r="C54" t="s">
        <v>78</v>
      </c>
      <c r="D54" s="5">
        <v>-5590394650</v>
      </c>
      <c r="E54" s="5">
        <v>-5681462384</v>
      </c>
      <c r="F54" s="5">
        <v>-9069989748</v>
      </c>
      <c r="G54" s="5">
        <v>-12491011333</v>
      </c>
      <c r="I54" s="5">
        <v>-14751452132</v>
      </c>
      <c r="J54" s="5">
        <v>-22385201406</v>
      </c>
      <c r="K54" s="5">
        <v>-21178073651</v>
      </c>
      <c r="L54" s="5">
        <v>-14702383048</v>
      </c>
      <c r="M54" s="5">
        <v>-7515420555</v>
      </c>
      <c r="N54" s="5">
        <v>-4412404016</v>
      </c>
      <c r="O54" s="5">
        <v>-1751594921</v>
      </c>
    </row>
    <row r="55" spans="2:16" ht="15.5" x14ac:dyDescent="0.35">
      <c r="C55" t="s">
        <v>245</v>
      </c>
      <c r="D55" s="5">
        <v>-486423659</v>
      </c>
      <c r="E55" s="5">
        <v>-358960766</v>
      </c>
      <c r="F55" s="5">
        <v>-1924304812</v>
      </c>
      <c r="G55" s="5">
        <v>-2641930806</v>
      </c>
      <c r="I55" s="5">
        <v>-2283265578</v>
      </c>
      <c r="J55" s="5">
        <v>-3935081588</v>
      </c>
      <c r="K55" s="5">
        <v>-4989351683</v>
      </c>
      <c r="L55" s="5">
        <v>-1933904320</v>
      </c>
      <c r="M55" s="5">
        <v>-1679208367</v>
      </c>
      <c r="N55" s="5">
        <v>-839175152</v>
      </c>
      <c r="O55" s="5">
        <v>-112610672</v>
      </c>
    </row>
    <row r="56" spans="2:16" ht="15.5" x14ac:dyDescent="0.35">
      <c r="C56" t="s">
        <v>246</v>
      </c>
      <c r="D56" s="5">
        <v>-5103970991</v>
      </c>
      <c r="E56" s="5">
        <v>-5322501618</v>
      </c>
      <c r="F56" s="5">
        <v>-7145684936</v>
      </c>
      <c r="G56" s="5">
        <v>-9849080527</v>
      </c>
      <c r="I56" s="5">
        <v>-12468186554</v>
      </c>
      <c r="J56" s="5">
        <v>-18450119818</v>
      </c>
      <c r="K56" s="5">
        <v>-16188721968</v>
      </c>
      <c r="L56" s="5">
        <v>-12768478728</v>
      </c>
      <c r="M56" s="5">
        <v>-5836212188</v>
      </c>
      <c r="N56" s="5">
        <v>-3573228864</v>
      </c>
      <c r="O56" s="5">
        <v>-1638984249</v>
      </c>
    </row>
    <row r="57" spans="2:16" ht="15.5" x14ac:dyDescent="0.35">
      <c r="C57" t="s">
        <v>80</v>
      </c>
      <c r="D57" s="5">
        <v>988062674</v>
      </c>
      <c r="E57" s="5">
        <v>797334105</v>
      </c>
      <c r="F57" s="5">
        <v>2380685033</v>
      </c>
      <c r="G57" s="5">
        <v>-351225036</v>
      </c>
      <c r="I57" s="5">
        <v>3178019138</v>
      </c>
      <c r="J57" s="5">
        <v>2288540014</v>
      </c>
      <c r="K57" s="5">
        <v>1845563418</v>
      </c>
      <c r="L57" s="5">
        <v>3060585923</v>
      </c>
      <c r="M57" s="5">
        <v>2141110943</v>
      </c>
      <c r="N57" s="5">
        <v>4866818155</v>
      </c>
      <c r="O57" s="5">
        <v>901917522</v>
      </c>
    </row>
    <row r="58" spans="2:16" ht="15.5" x14ac:dyDescent="0.35">
      <c r="C58" t="s">
        <v>81</v>
      </c>
      <c r="D58" s="5">
        <v>2037088009</v>
      </c>
      <c r="E58" s="5">
        <v>-711400773</v>
      </c>
      <c r="F58" s="5">
        <v>-1261830002</v>
      </c>
      <c r="G58" s="5">
        <v>-543911967</v>
      </c>
      <c r="I58" s="5">
        <v>-1973230775</v>
      </c>
      <c r="J58" s="5">
        <v>-1397005961</v>
      </c>
      <c r="K58" s="5">
        <v>-1228744106</v>
      </c>
      <c r="L58" s="5">
        <v>-891352302</v>
      </c>
      <c r="M58" s="5">
        <v>51541747</v>
      </c>
      <c r="N58" s="5">
        <v>222780332</v>
      </c>
      <c r="O58" s="5">
        <v>15486480</v>
      </c>
    </row>
    <row r="59" spans="2:16" ht="15.5" x14ac:dyDescent="0.35">
      <c r="C59" t="s">
        <v>27</v>
      </c>
      <c r="D59" s="5">
        <v>-822451634</v>
      </c>
      <c r="E59" s="5">
        <v>-1118406665</v>
      </c>
      <c r="F59" s="5">
        <v>-888598554</v>
      </c>
      <c r="G59" s="5">
        <v>-1307237488</v>
      </c>
      <c r="I59" s="5">
        <v>-2007005219</v>
      </c>
      <c r="J59" s="5">
        <v>-2418296371</v>
      </c>
      <c r="K59" s="5">
        <v>-2006753535</v>
      </c>
      <c r="L59" s="5">
        <v>-936939742</v>
      </c>
      <c r="M59" s="5">
        <v>-422359</v>
      </c>
    </row>
    <row r="60" spans="2:16" ht="15.5" x14ac:dyDescent="0.35">
      <c r="C60" t="s">
        <v>142</v>
      </c>
      <c r="D60" s="5">
        <v>2733903</v>
      </c>
      <c r="E60" s="5">
        <v>25675655</v>
      </c>
      <c r="F60" s="5">
        <v>5295860</v>
      </c>
      <c r="G60" s="5">
        <v>411508304</v>
      </c>
      <c r="I60" s="5">
        <v>30971515</v>
      </c>
      <c r="J60" s="5">
        <v>421344812</v>
      </c>
      <c r="K60" s="5">
        <v>40122559</v>
      </c>
      <c r="L60" s="5">
        <v>217580222</v>
      </c>
    </row>
    <row r="61" spans="2:16" ht="15.5" x14ac:dyDescent="0.35">
      <c r="C61" t="s">
        <v>83</v>
      </c>
      <c r="D61" s="5">
        <v>2856805740</v>
      </c>
      <c r="E61" s="5">
        <v>381330237</v>
      </c>
      <c r="F61" s="5">
        <v>-378527308</v>
      </c>
      <c r="G61" s="5">
        <v>351817217</v>
      </c>
      <c r="I61" s="5">
        <v>2802929</v>
      </c>
      <c r="J61" s="5">
        <v>599945598</v>
      </c>
      <c r="K61" s="5">
        <v>737886870</v>
      </c>
      <c r="L61" s="5">
        <v>-171992782</v>
      </c>
      <c r="M61" s="5">
        <v>51964106</v>
      </c>
      <c r="N61" s="5">
        <v>222780332</v>
      </c>
      <c r="O61" s="5">
        <v>15486480</v>
      </c>
    </row>
    <row r="62" spans="2:16" ht="15.5" x14ac:dyDescent="0.35">
      <c r="C62" t="s">
        <v>84</v>
      </c>
      <c r="D62" s="5">
        <v>2037088009</v>
      </c>
      <c r="E62" s="5">
        <v>-711400773</v>
      </c>
      <c r="F62" s="5">
        <v>-1261830002</v>
      </c>
      <c r="G62" s="5">
        <v>-543911967</v>
      </c>
      <c r="I62" s="5">
        <v>-1973230775</v>
      </c>
      <c r="J62" s="5">
        <v>-1397005961</v>
      </c>
      <c r="K62" s="5">
        <v>-1228744106</v>
      </c>
      <c r="L62" s="5">
        <v>-891352302</v>
      </c>
      <c r="M62" s="5">
        <v>51541747</v>
      </c>
      <c r="N62" s="5">
        <v>222780332</v>
      </c>
      <c r="O62" s="5">
        <v>15486480</v>
      </c>
    </row>
    <row r="63" spans="2:16" ht="15.5" x14ac:dyDescent="0.35">
      <c r="C63" t="s">
        <v>29</v>
      </c>
      <c r="D63" s="5">
        <v>3025150683</v>
      </c>
      <c r="E63" s="5">
        <v>85933332</v>
      </c>
      <c r="F63" s="5">
        <v>1118855031</v>
      </c>
      <c r="G63" s="5">
        <v>-895137003</v>
      </c>
      <c r="I63" s="5">
        <v>1204788363</v>
      </c>
      <c r="J63" s="5">
        <v>891534053</v>
      </c>
      <c r="K63" s="5">
        <v>616819312</v>
      </c>
      <c r="L63" s="5">
        <v>2169233621</v>
      </c>
      <c r="M63" s="5">
        <v>2192652690</v>
      </c>
      <c r="N63" s="5">
        <v>5089598487</v>
      </c>
      <c r="O63" s="5">
        <v>917404002</v>
      </c>
    </row>
    <row r="64" spans="2:16" ht="15.5" x14ac:dyDescent="0.35">
      <c r="C64" t="s">
        <v>28</v>
      </c>
      <c r="D64" s="5">
        <v>-542624644</v>
      </c>
      <c r="E64" s="5">
        <v>211918856</v>
      </c>
      <c r="F64" s="5">
        <v>-361786758</v>
      </c>
      <c r="G64" s="5">
        <v>246099723</v>
      </c>
      <c r="I64" s="5">
        <v>-149867902</v>
      </c>
      <c r="J64" s="5">
        <v>-215321674</v>
      </c>
      <c r="K64" s="5">
        <v>-472378107</v>
      </c>
      <c r="L64" s="5">
        <v>-454043394</v>
      </c>
      <c r="M64" s="5">
        <v>-401347012</v>
      </c>
      <c r="N64" s="5">
        <v>22200536</v>
      </c>
    </row>
    <row r="65" spans="2:15" ht="15.5" x14ac:dyDescent="0.35">
      <c r="C65" t="s">
        <v>85</v>
      </c>
      <c r="D65" s="5">
        <v>-542624644</v>
      </c>
      <c r="E65" s="5">
        <v>211918856</v>
      </c>
      <c r="F65" s="5">
        <v>-361786758</v>
      </c>
      <c r="G65" s="5">
        <v>246099723</v>
      </c>
      <c r="I65" s="5">
        <v>-149867902</v>
      </c>
      <c r="J65" s="5">
        <v>-215321674</v>
      </c>
      <c r="K65" s="5">
        <v>-472378107</v>
      </c>
      <c r="L65" s="5">
        <v>-454043394</v>
      </c>
      <c r="M65" s="5">
        <v>-439789536</v>
      </c>
    </row>
    <row r="66" spans="2:15" ht="15.5" x14ac:dyDescent="0.35">
      <c r="C66" t="s">
        <v>87</v>
      </c>
      <c r="M66" s="5">
        <v>38442524</v>
      </c>
      <c r="N66" s="5">
        <v>22200536</v>
      </c>
    </row>
    <row r="67" spans="2:15" ht="15.5" x14ac:dyDescent="0.35">
      <c r="C67" t="s">
        <v>88</v>
      </c>
      <c r="D67" s="5">
        <v>-542624644</v>
      </c>
      <c r="E67" s="5">
        <v>211918856</v>
      </c>
      <c r="F67" s="5">
        <v>-361786758</v>
      </c>
      <c r="G67" s="5">
        <v>246099723</v>
      </c>
      <c r="I67" s="5">
        <v>-149867902</v>
      </c>
      <c r="J67" s="5">
        <v>-215321674</v>
      </c>
      <c r="K67" s="5">
        <v>-472378107</v>
      </c>
      <c r="L67" s="5">
        <v>-454043394</v>
      </c>
      <c r="M67" s="5">
        <v>-401347012</v>
      </c>
      <c r="N67" s="5">
        <v>22200536</v>
      </c>
    </row>
    <row r="68" spans="2:15" ht="15.5" x14ac:dyDescent="0.35">
      <c r="C68" t="s">
        <v>89</v>
      </c>
      <c r="D68" s="5">
        <v>2482526039</v>
      </c>
      <c r="E68" s="5">
        <v>297852188</v>
      </c>
      <c r="F68" s="5">
        <v>757068273</v>
      </c>
      <c r="G68" s="5">
        <v>-649037280</v>
      </c>
      <c r="I68" s="5">
        <v>1054920461</v>
      </c>
      <c r="J68" s="5">
        <v>676212379</v>
      </c>
      <c r="K68" s="5">
        <v>787866207</v>
      </c>
      <c r="L68" s="5">
        <v>1740384582</v>
      </c>
      <c r="M68" s="5">
        <v>1791305678</v>
      </c>
      <c r="N68" s="5">
        <v>5111799023</v>
      </c>
      <c r="O68" s="5">
        <v>917404002</v>
      </c>
    </row>
    <row r="69" spans="2:15" ht="15.5" x14ac:dyDescent="0.35">
      <c r="C69" t="s">
        <v>90</v>
      </c>
      <c r="E69" s="5">
        <v>-47305404</v>
      </c>
      <c r="G69" s="5">
        <v>231053162</v>
      </c>
      <c r="I69" s="5">
        <v>-47305404</v>
      </c>
      <c r="J69" s="5">
        <v>231053162</v>
      </c>
      <c r="K69" s="5">
        <v>-101656097</v>
      </c>
      <c r="L69" s="5">
        <v>31746174</v>
      </c>
      <c r="M69" s="5">
        <v>-21319785</v>
      </c>
    </row>
    <row r="70" spans="2:15" ht="15.5" x14ac:dyDescent="0.35">
      <c r="C70" t="s">
        <v>91</v>
      </c>
      <c r="D70" s="5">
        <v>2482526039</v>
      </c>
      <c r="E70" s="5">
        <v>250546784</v>
      </c>
      <c r="F70" s="5">
        <v>757068273</v>
      </c>
      <c r="G70" s="5">
        <v>-417984118</v>
      </c>
      <c r="I70" s="5">
        <v>1007615057</v>
      </c>
      <c r="J70" s="5">
        <v>907265541</v>
      </c>
      <c r="K70" s="5">
        <v>686210110</v>
      </c>
      <c r="L70" s="5">
        <v>1772130756</v>
      </c>
      <c r="M70" s="5">
        <v>1769985893</v>
      </c>
      <c r="N70" s="5">
        <v>5111799023</v>
      </c>
      <c r="O70" s="5">
        <v>917404002</v>
      </c>
    </row>
    <row r="71" spans="2:15" ht="15.5" x14ac:dyDescent="0.35">
      <c r="C71" t="s">
        <v>92</v>
      </c>
      <c r="D71" s="5">
        <v>2482526040</v>
      </c>
      <c r="E71" s="5">
        <v>297852188</v>
      </c>
      <c r="F71" s="5">
        <v>757068273</v>
      </c>
      <c r="G71" s="5">
        <v>-649037280</v>
      </c>
      <c r="I71" s="5">
        <v>1054920461</v>
      </c>
      <c r="J71" s="5">
        <v>676212379</v>
      </c>
      <c r="K71" s="5">
        <v>787866207</v>
      </c>
      <c r="L71" s="5">
        <v>1740384582</v>
      </c>
      <c r="M71" s="5">
        <v>1791305678</v>
      </c>
      <c r="N71" s="5">
        <v>5111799023</v>
      </c>
      <c r="O71" s="5">
        <v>917404002</v>
      </c>
    </row>
    <row r="72" spans="2:15" ht="15.5" x14ac:dyDescent="0.35">
      <c r="C72" t="s">
        <v>8</v>
      </c>
      <c r="D72" s="5">
        <v>2544616830</v>
      </c>
      <c r="E72" s="5">
        <v>1600394762</v>
      </c>
      <c r="F72" s="5">
        <v>428887290</v>
      </c>
      <c r="G72" s="5">
        <v>613329629</v>
      </c>
      <c r="I72" s="5">
        <v>2029282052</v>
      </c>
      <c r="J72" s="5">
        <v>1264470777</v>
      </c>
      <c r="K72" s="5">
        <v>1253229268</v>
      </c>
      <c r="L72" s="5">
        <v>1702724978</v>
      </c>
      <c r="M72" s="5">
        <v>1245816159</v>
      </c>
      <c r="N72" s="5">
        <v>2617221304</v>
      </c>
      <c r="O72" s="5">
        <v>917404002</v>
      </c>
    </row>
    <row r="73" spans="2:15" ht="15.5" x14ac:dyDescent="0.35">
      <c r="C73" t="s">
        <v>93</v>
      </c>
      <c r="D73" s="5">
        <v>-62090790</v>
      </c>
      <c r="E73" s="5">
        <v>-1349847978</v>
      </c>
      <c r="F73" s="5">
        <v>328180983</v>
      </c>
      <c r="G73" s="5">
        <v>-1031313747</v>
      </c>
      <c r="I73" s="5">
        <v>-1021666995</v>
      </c>
      <c r="J73" s="5">
        <v>-357205236</v>
      </c>
      <c r="K73" s="5">
        <v>-567019158</v>
      </c>
      <c r="L73" s="5">
        <v>69405778</v>
      </c>
      <c r="M73" s="5">
        <v>524169734</v>
      </c>
      <c r="N73" s="5">
        <v>2494577719</v>
      </c>
    </row>
    <row r="74" spans="2:15" ht="15.5" x14ac:dyDescent="0.35">
      <c r="C74" t="s">
        <v>94</v>
      </c>
      <c r="D74" s="5">
        <v>2482526040</v>
      </c>
      <c r="E74" s="5">
        <v>297852188</v>
      </c>
      <c r="F74" s="5">
        <v>757068273</v>
      </c>
      <c r="G74" s="5">
        <v>-649037280</v>
      </c>
      <c r="I74" s="5">
        <v>1054920461</v>
      </c>
      <c r="J74" s="5">
        <v>676212379</v>
      </c>
      <c r="K74" s="5">
        <v>787866207</v>
      </c>
      <c r="L74" s="5">
        <v>1740384582</v>
      </c>
      <c r="M74" s="5">
        <v>1791305678</v>
      </c>
      <c r="N74" s="5">
        <v>5111799023</v>
      </c>
      <c r="O74" s="5">
        <v>917404002</v>
      </c>
    </row>
    <row r="75" spans="2:15" ht="15.5" x14ac:dyDescent="0.35">
      <c r="C75" t="s">
        <v>95</v>
      </c>
      <c r="D75" s="5">
        <v>2482526040</v>
      </c>
      <c r="E75" s="5">
        <v>250546784</v>
      </c>
      <c r="F75" s="5">
        <v>757068273</v>
      </c>
      <c r="G75" s="5">
        <v>-417984118</v>
      </c>
      <c r="I75" s="5">
        <v>1007615057</v>
      </c>
      <c r="J75" s="5">
        <v>907265541</v>
      </c>
      <c r="K75" s="5">
        <v>686210110</v>
      </c>
      <c r="L75" s="5">
        <v>1772130756</v>
      </c>
      <c r="M75" s="5">
        <v>1769985893</v>
      </c>
      <c r="N75" s="5">
        <v>5111799023</v>
      </c>
      <c r="O75" s="5">
        <v>917404002</v>
      </c>
    </row>
    <row r="76" spans="2:15" ht="15.5" x14ac:dyDescent="0.35">
      <c r="C76" t="s">
        <v>96</v>
      </c>
      <c r="D76" s="5">
        <v>2482526040</v>
      </c>
      <c r="E76" s="5">
        <v>250546784</v>
      </c>
      <c r="F76" s="5">
        <v>757068273</v>
      </c>
      <c r="G76" s="5">
        <v>-417984118</v>
      </c>
      <c r="I76" s="5">
        <v>1007615057</v>
      </c>
      <c r="J76" s="5">
        <v>907265541</v>
      </c>
      <c r="K76" s="5">
        <v>686210110</v>
      </c>
      <c r="L76" s="5">
        <v>1772130756</v>
      </c>
      <c r="M76" s="5">
        <v>1769985893</v>
      </c>
      <c r="N76" s="5">
        <v>5111799023</v>
      </c>
      <c r="O76" s="5">
        <v>917404002</v>
      </c>
    </row>
    <row r="78" spans="2:15" ht="15.5" x14ac:dyDescent="0.35">
      <c r="B78" t="s">
        <v>97</v>
      </c>
      <c r="C78" t="s">
        <v>98</v>
      </c>
    </row>
    <row r="79" spans="2:15" ht="15.5" x14ac:dyDescent="0.35">
      <c r="C79" t="s">
        <v>99</v>
      </c>
    </row>
    <row r="80" spans="2:15" ht="15.5" x14ac:dyDescent="0.35">
      <c r="C80" t="s">
        <v>20</v>
      </c>
      <c r="D80" s="5">
        <v>4513850816</v>
      </c>
      <c r="E80" s="5">
        <v>2473318707</v>
      </c>
      <c r="F80" s="5">
        <v>3197435601</v>
      </c>
      <c r="G80" s="5">
        <v>4839593790</v>
      </c>
      <c r="I80" s="5">
        <v>2473318707</v>
      </c>
      <c r="J80" s="5">
        <v>4839593790</v>
      </c>
      <c r="K80" s="5">
        <v>3721749111</v>
      </c>
      <c r="L80" s="5">
        <v>13645561527</v>
      </c>
      <c r="M80" s="5">
        <v>3596164000</v>
      </c>
      <c r="N80" s="5">
        <v>2338581626</v>
      </c>
    </row>
    <row r="81" spans="3:15" ht="15.5" x14ac:dyDescent="0.35">
      <c r="C81" t="s">
        <v>100</v>
      </c>
      <c r="D81" s="5">
        <v>31808758701</v>
      </c>
      <c r="E81" s="5">
        <v>27980955577</v>
      </c>
      <c r="F81" s="5">
        <v>38994339402</v>
      </c>
      <c r="G81" s="5">
        <v>31275461690</v>
      </c>
      <c r="I81" s="5">
        <v>27980955577</v>
      </c>
      <c r="J81" s="5">
        <v>31275461690</v>
      </c>
      <c r="K81" s="5">
        <v>20330668783</v>
      </c>
      <c r="L81" s="5">
        <v>5074458830</v>
      </c>
      <c r="M81" s="5">
        <v>1175136000</v>
      </c>
    </row>
    <row r="82" spans="3:15" ht="15.5" x14ac:dyDescent="0.35">
      <c r="C82" t="s">
        <v>250</v>
      </c>
      <c r="D82" s="5">
        <v>1302057805</v>
      </c>
      <c r="E82" s="5">
        <v>1515000610</v>
      </c>
      <c r="F82" s="5">
        <v>827411381</v>
      </c>
      <c r="G82" s="5">
        <v>57593030</v>
      </c>
      <c r="I82" s="5">
        <v>1515000610</v>
      </c>
      <c r="J82" s="5">
        <v>57593030</v>
      </c>
      <c r="K82" s="5">
        <v>64383510</v>
      </c>
    </row>
    <row r="83" spans="3:15" ht="15.5" x14ac:dyDescent="0.35">
      <c r="C83" t="s">
        <v>249</v>
      </c>
      <c r="D83" s="5">
        <v>3016899077</v>
      </c>
      <c r="E83" s="5">
        <v>1413543820</v>
      </c>
      <c r="F83" s="5">
        <v>3665591170</v>
      </c>
      <c r="G83" s="5">
        <v>2248859441</v>
      </c>
      <c r="I83" s="5">
        <v>1413543820</v>
      </c>
      <c r="J83" s="5">
        <v>2248859441</v>
      </c>
      <c r="K83" s="5">
        <v>121282388</v>
      </c>
    </row>
    <row r="84" spans="3:15" ht="15.5" x14ac:dyDescent="0.35">
      <c r="C84" t="s">
        <v>251</v>
      </c>
      <c r="D84" s="5">
        <v>31808758701</v>
      </c>
      <c r="E84" s="5">
        <v>27980955577</v>
      </c>
      <c r="F84" s="5">
        <v>38994339402</v>
      </c>
      <c r="G84" s="5">
        <v>31275461690</v>
      </c>
      <c r="I84" s="5">
        <v>27980955577</v>
      </c>
      <c r="J84" s="5">
        <v>31275461690</v>
      </c>
      <c r="K84" s="5">
        <v>20330668783</v>
      </c>
      <c r="L84" s="5">
        <v>5074458830</v>
      </c>
      <c r="M84" s="5">
        <v>1175136000</v>
      </c>
    </row>
    <row r="85" spans="3:15" ht="15.5" x14ac:dyDescent="0.35">
      <c r="C85" t="s">
        <v>102</v>
      </c>
      <c r="D85" s="5">
        <v>5627808318</v>
      </c>
      <c r="E85" s="5">
        <v>5475358319</v>
      </c>
      <c r="F85" s="5">
        <v>9724485195</v>
      </c>
      <c r="G85" s="5">
        <v>10010650044</v>
      </c>
      <c r="I85" s="5">
        <v>5475358319</v>
      </c>
      <c r="J85" s="5">
        <v>10010650044</v>
      </c>
      <c r="K85" s="5">
        <v>9845636490</v>
      </c>
      <c r="L85" s="5">
        <v>3394798855</v>
      </c>
      <c r="M85" s="5">
        <v>802730000</v>
      </c>
      <c r="N85" s="5">
        <v>873278018</v>
      </c>
      <c r="O85" s="5">
        <v>937438570</v>
      </c>
    </row>
    <row r="86" spans="3:15" ht="15.5" x14ac:dyDescent="0.35">
      <c r="C86" t="s">
        <v>252</v>
      </c>
      <c r="D86" s="5">
        <v>5627808318</v>
      </c>
      <c r="E86" s="5">
        <v>5475358319</v>
      </c>
      <c r="F86" s="5">
        <v>9724485195</v>
      </c>
      <c r="G86" s="5">
        <v>10010650044</v>
      </c>
      <c r="I86" s="5">
        <v>5475358319</v>
      </c>
      <c r="J86" s="5">
        <v>10010650044</v>
      </c>
      <c r="K86" s="5">
        <v>9845636490</v>
      </c>
      <c r="L86" s="5">
        <v>3394798855</v>
      </c>
      <c r="M86" s="5">
        <v>802730000</v>
      </c>
      <c r="N86" s="5">
        <v>873278018</v>
      </c>
      <c r="O86" s="5">
        <v>937438570</v>
      </c>
    </row>
    <row r="87" spans="3:15" ht="15.5" x14ac:dyDescent="0.35">
      <c r="C87" t="s">
        <v>103</v>
      </c>
      <c r="D87" s="5">
        <v>541786784</v>
      </c>
      <c r="E87" s="5">
        <v>339355695</v>
      </c>
      <c r="F87" s="5">
        <v>731459663</v>
      </c>
      <c r="G87" s="5">
        <v>532824236</v>
      </c>
      <c r="I87" s="5">
        <v>339355695</v>
      </c>
      <c r="J87" s="5">
        <v>532824236</v>
      </c>
      <c r="K87" s="5">
        <v>844629308</v>
      </c>
      <c r="L87" s="5">
        <v>949742931</v>
      </c>
      <c r="M87" s="5">
        <v>762192000</v>
      </c>
      <c r="N87" s="5">
        <v>555136000</v>
      </c>
    </row>
    <row r="88" spans="3:15" ht="15.5" x14ac:dyDescent="0.35">
      <c r="C88" t="s">
        <v>83</v>
      </c>
      <c r="D88" s="5">
        <v>152927951</v>
      </c>
      <c r="E88" s="5">
        <v>152927952</v>
      </c>
      <c r="F88" s="5">
        <v>177740790</v>
      </c>
      <c r="G88" s="5">
        <v>177740789</v>
      </c>
      <c r="I88" s="5">
        <v>152927952</v>
      </c>
      <c r="J88" s="5">
        <v>177740789</v>
      </c>
      <c r="K88" s="5">
        <v>-68211232</v>
      </c>
      <c r="L88" s="5">
        <v>33444865</v>
      </c>
      <c r="M88" s="5">
        <v>5532000</v>
      </c>
    </row>
    <row r="89" spans="3:15" ht="15.5" x14ac:dyDescent="0.35">
      <c r="C89" t="s">
        <v>104</v>
      </c>
      <c r="D89" s="5">
        <v>107499421730</v>
      </c>
      <c r="E89" s="5">
        <v>101070392130</v>
      </c>
      <c r="F89" s="5">
        <v>112483001937</v>
      </c>
      <c r="G89" s="5">
        <v>107987377820</v>
      </c>
      <c r="I89" s="5">
        <v>101070392130</v>
      </c>
      <c r="J89" s="5">
        <v>107987377820</v>
      </c>
      <c r="K89" s="5">
        <v>99245788040</v>
      </c>
      <c r="L89" s="5">
        <v>74938527595</v>
      </c>
      <c r="M89" s="5">
        <v>8306978000</v>
      </c>
      <c r="N89" s="5">
        <v>3766995644</v>
      </c>
      <c r="O89" s="5">
        <v>937438570</v>
      </c>
    </row>
    <row r="90" spans="3:15" ht="15.5" x14ac:dyDescent="0.35">
      <c r="C90" t="s">
        <v>105</v>
      </c>
    </row>
    <row r="91" spans="3:15" ht="15.5" x14ac:dyDescent="0.35">
      <c r="C91" t="s">
        <v>109</v>
      </c>
      <c r="D91" s="5">
        <v>460919302</v>
      </c>
      <c r="E91" s="5">
        <v>383246110</v>
      </c>
      <c r="F91" s="5">
        <v>496249465</v>
      </c>
      <c r="G91" s="5">
        <v>496249465</v>
      </c>
      <c r="I91" s="5">
        <v>383246110</v>
      </c>
      <c r="J91" s="5">
        <v>496249465</v>
      </c>
      <c r="K91" s="5">
        <v>297955528</v>
      </c>
      <c r="L91" s="5">
        <v>102862575</v>
      </c>
      <c r="M91" s="5">
        <v>66656000</v>
      </c>
      <c r="N91" s="5">
        <v>22200536</v>
      </c>
    </row>
    <row r="92" spans="3:15" ht="15.5" x14ac:dyDescent="0.35">
      <c r="C92" t="s">
        <v>107</v>
      </c>
      <c r="D92" s="5">
        <v>53101136397</v>
      </c>
      <c r="E92" s="5">
        <v>61640081839</v>
      </c>
      <c r="F92" s="5">
        <v>52814427458</v>
      </c>
      <c r="G92" s="5">
        <v>55078197644</v>
      </c>
      <c r="I92" s="5">
        <v>61640081839</v>
      </c>
      <c r="J92" s="5">
        <v>55078197644</v>
      </c>
      <c r="K92" s="5">
        <v>57727270774</v>
      </c>
      <c r="L92" s="5">
        <v>49819379298</v>
      </c>
      <c r="M92" s="5">
        <v>33357177000</v>
      </c>
      <c r="N92" s="5">
        <v>3490711083</v>
      </c>
      <c r="O92" s="5">
        <v>764897891</v>
      </c>
    </row>
    <row r="93" spans="3:15" ht="15.5" x14ac:dyDescent="0.35">
      <c r="C93" t="s">
        <v>108</v>
      </c>
      <c r="D93" s="5">
        <v>6768533648</v>
      </c>
      <c r="F93" s="5">
        <v>20400166</v>
      </c>
      <c r="G93" s="5">
        <v>23525666</v>
      </c>
      <c r="J93" s="5">
        <v>23525666</v>
      </c>
      <c r="K93" s="5">
        <v>53290000</v>
      </c>
    </row>
    <row r="94" spans="3:15" ht="15.5" x14ac:dyDescent="0.35">
      <c r="C94" t="s">
        <v>110</v>
      </c>
      <c r="D94" s="5">
        <v>106053635541</v>
      </c>
      <c r="E94" s="5">
        <v>107746374143</v>
      </c>
      <c r="F94" s="5">
        <v>99512226204</v>
      </c>
      <c r="G94" s="5">
        <v>101230349879</v>
      </c>
      <c r="I94" s="5">
        <v>107746374143</v>
      </c>
      <c r="J94" s="5">
        <v>101230349879</v>
      </c>
      <c r="K94" s="5">
        <v>103576196785</v>
      </c>
      <c r="L94" s="5">
        <v>102830697039</v>
      </c>
      <c r="M94" s="5">
        <v>33449465000</v>
      </c>
      <c r="N94" s="5">
        <v>3512911619</v>
      </c>
      <c r="O94" s="5">
        <v>764897891</v>
      </c>
    </row>
    <row r="95" spans="3:15" ht="15.5" x14ac:dyDescent="0.35">
      <c r="C95" t="s">
        <v>111</v>
      </c>
      <c r="D95" s="5">
        <v>213553057271</v>
      </c>
      <c r="E95" s="5">
        <v>208816766273</v>
      </c>
      <c r="F95" s="5">
        <v>211995228141</v>
      </c>
      <c r="G95" s="5">
        <v>209217727699</v>
      </c>
      <c r="I95" s="5">
        <v>208816766273</v>
      </c>
      <c r="J95" s="5">
        <v>209217727699</v>
      </c>
      <c r="K95" s="5">
        <v>202821984825</v>
      </c>
      <c r="L95" s="5">
        <v>177769224634</v>
      </c>
      <c r="M95" s="5">
        <v>41756443000</v>
      </c>
      <c r="N95" s="5">
        <v>7279907263</v>
      </c>
      <c r="O95" s="5">
        <v>1702336461</v>
      </c>
    </row>
    <row r="96" spans="3:15" ht="15.5" x14ac:dyDescent="0.35">
      <c r="C96" t="s">
        <v>112</v>
      </c>
    </row>
    <row r="97" spans="3:15" ht="15.5" x14ac:dyDescent="0.35">
      <c r="C97" t="s">
        <v>113</v>
      </c>
    </row>
    <row r="98" spans="3:15" ht="15.5" x14ac:dyDescent="0.35">
      <c r="C98" t="s">
        <v>114</v>
      </c>
      <c r="D98" s="5">
        <v>36794023296</v>
      </c>
      <c r="E98" s="5">
        <v>31980816780</v>
      </c>
      <c r="F98" s="5">
        <v>37650895960</v>
      </c>
      <c r="G98" s="5">
        <v>35925851362</v>
      </c>
      <c r="I98" s="5">
        <v>31980816780</v>
      </c>
      <c r="J98" s="5">
        <v>35925851362</v>
      </c>
      <c r="K98" s="5">
        <v>31992254081</v>
      </c>
      <c r="L98" s="5">
        <v>11837159773</v>
      </c>
      <c r="M98" s="5">
        <v>2251151000</v>
      </c>
      <c r="N98" s="5">
        <v>469449489</v>
      </c>
      <c r="O98" s="5">
        <v>81748786</v>
      </c>
    </row>
    <row r="99" spans="3:15" ht="15.5" x14ac:dyDescent="0.35">
      <c r="C99" t="s">
        <v>115</v>
      </c>
    </row>
    <row r="100" spans="3:15" ht="15.5" x14ac:dyDescent="0.35">
      <c r="C100" t="s">
        <v>253</v>
      </c>
      <c r="D100" s="5">
        <v>2134215387</v>
      </c>
      <c r="E100" s="5">
        <v>2110999783</v>
      </c>
      <c r="F100" s="5">
        <v>485519796</v>
      </c>
      <c r="G100" s="5">
        <v>925987550</v>
      </c>
      <c r="I100" s="5">
        <v>2110999783</v>
      </c>
      <c r="J100" s="5">
        <v>925987550</v>
      </c>
      <c r="K100" s="5">
        <v>864077809</v>
      </c>
      <c r="L100" s="5">
        <v>699130111</v>
      </c>
      <c r="M100" s="5">
        <v>263363000</v>
      </c>
    </row>
    <row r="101" spans="3:15" ht="15.5" x14ac:dyDescent="0.35">
      <c r="C101" t="s">
        <v>118</v>
      </c>
    </row>
    <row r="102" spans="3:15" ht="15.5" x14ac:dyDescent="0.35">
      <c r="C102" t="s">
        <v>254</v>
      </c>
      <c r="D102" s="5">
        <v>4318956882</v>
      </c>
      <c r="E102" s="5">
        <v>2928544430</v>
      </c>
      <c r="F102" s="5">
        <v>4493002551</v>
      </c>
      <c r="G102" s="5">
        <v>2306452471</v>
      </c>
      <c r="I102" s="5">
        <v>2928544430</v>
      </c>
      <c r="J102" s="5">
        <v>2306452471</v>
      </c>
      <c r="K102" s="5">
        <v>185665898</v>
      </c>
    </row>
    <row r="103" spans="3:15" ht="15.5" x14ac:dyDescent="0.35">
      <c r="C103" t="s">
        <v>116</v>
      </c>
      <c r="D103" s="5">
        <v>516334522</v>
      </c>
      <c r="E103" s="5">
        <v>418900577</v>
      </c>
      <c r="F103" s="5">
        <v>992469394</v>
      </c>
      <c r="G103" s="5">
        <v>872287133</v>
      </c>
      <c r="I103" s="5">
        <v>418900577</v>
      </c>
      <c r="J103" s="5">
        <v>872287133</v>
      </c>
      <c r="K103" s="5">
        <v>281408752</v>
      </c>
      <c r="L103" s="5">
        <v>94582475</v>
      </c>
      <c r="M103" s="5">
        <v>106607000</v>
      </c>
      <c r="O103" s="5">
        <v>58000000</v>
      </c>
    </row>
    <row r="104" spans="3:15" ht="15.5" x14ac:dyDescent="0.35">
      <c r="C104" t="s">
        <v>607</v>
      </c>
      <c r="M104" s="5">
        <v>625828000</v>
      </c>
      <c r="N104" s="5">
        <v>680343220</v>
      </c>
      <c r="O104" s="5">
        <v>703183673</v>
      </c>
    </row>
    <row r="105" spans="3:15" ht="15.5" x14ac:dyDescent="0.35">
      <c r="C105" t="s">
        <v>119</v>
      </c>
      <c r="D105" s="5">
        <v>15716264444</v>
      </c>
      <c r="E105" s="5">
        <v>13852560256</v>
      </c>
      <c r="F105" s="5">
        <v>15205508962</v>
      </c>
      <c r="G105" s="5">
        <v>15223951201</v>
      </c>
      <c r="I105" s="5">
        <v>13852560256</v>
      </c>
      <c r="J105" s="5">
        <v>15223951201</v>
      </c>
      <c r="K105" s="5">
        <v>9591700000</v>
      </c>
      <c r="L105" s="5">
        <v>9299271880</v>
      </c>
    </row>
    <row r="106" spans="3:15" ht="15.5" x14ac:dyDescent="0.35">
      <c r="C106" t="s">
        <v>117</v>
      </c>
      <c r="D106" s="5">
        <v>10874291690</v>
      </c>
      <c r="E106" s="5">
        <v>9847590520</v>
      </c>
      <c r="F106" s="5">
        <v>8357884716</v>
      </c>
      <c r="G106" s="5">
        <v>6990437004</v>
      </c>
      <c r="I106" s="5">
        <v>9847590520</v>
      </c>
      <c r="J106" s="5">
        <v>6990437004</v>
      </c>
      <c r="K106" s="5">
        <v>4164417624</v>
      </c>
      <c r="L106" s="5">
        <v>1498098443</v>
      </c>
      <c r="M106" s="5">
        <v>1668444000</v>
      </c>
      <c r="N106" s="5">
        <v>453449489</v>
      </c>
      <c r="O106" s="5">
        <v>23748786</v>
      </c>
    </row>
    <row r="107" spans="3:15" ht="15.5" x14ac:dyDescent="0.35">
      <c r="C107" t="s">
        <v>120</v>
      </c>
    </row>
    <row r="108" spans="3:15" ht="15.5" x14ac:dyDescent="0.35">
      <c r="C108" t="s">
        <v>520</v>
      </c>
    </row>
    <row r="109" spans="3:15" ht="15.5" x14ac:dyDescent="0.35">
      <c r="C109" t="s">
        <v>121</v>
      </c>
      <c r="D109" s="5">
        <v>943025106</v>
      </c>
      <c r="E109" s="5">
        <v>578789949</v>
      </c>
      <c r="F109" s="5">
        <v>508393181</v>
      </c>
      <c r="G109" s="5">
        <v>883249986</v>
      </c>
      <c r="I109" s="5">
        <v>578789949</v>
      </c>
      <c r="J109" s="5">
        <v>883249986</v>
      </c>
      <c r="K109" s="5">
        <v>628833322</v>
      </c>
      <c r="L109" s="5">
        <v>246076864</v>
      </c>
      <c r="M109" s="5">
        <v>56057000</v>
      </c>
    </row>
    <row r="110" spans="3:15" ht="15.5" x14ac:dyDescent="0.35">
      <c r="C110" t="s">
        <v>122</v>
      </c>
      <c r="D110" s="5">
        <v>2773448489</v>
      </c>
      <c r="E110" s="5">
        <v>4763947288</v>
      </c>
      <c r="F110" s="5">
        <v>4464758160</v>
      </c>
      <c r="G110" s="5">
        <v>4195163215</v>
      </c>
      <c r="I110" s="5">
        <v>4763947288</v>
      </c>
      <c r="J110" s="5">
        <v>4195163215</v>
      </c>
      <c r="K110" s="5">
        <v>2220080192</v>
      </c>
      <c r="L110" s="5">
        <v>1002201187</v>
      </c>
      <c r="M110" s="5">
        <v>1216103000</v>
      </c>
      <c r="N110" s="5">
        <v>781254749</v>
      </c>
      <c r="O110" s="5">
        <v>703183673</v>
      </c>
    </row>
    <row r="111" spans="3:15" ht="15.5" x14ac:dyDescent="0.35">
      <c r="C111" t="s">
        <v>123</v>
      </c>
      <c r="D111" s="5">
        <v>2773448489</v>
      </c>
      <c r="E111" s="5">
        <v>4763947288</v>
      </c>
      <c r="F111" s="5">
        <v>4464758160</v>
      </c>
      <c r="G111" s="5">
        <v>4195163215</v>
      </c>
      <c r="I111" s="5">
        <v>4763947288</v>
      </c>
      <c r="J111" s="5">
        <v>4195163215</v>
      </c>
      <c r="K111" s="5">
        <v>2220080192</v>
      </c>
      <c r="L111" s="5">
        <v>1002201187</v>
      </c>
      <c r="M111" s="5">
        <v>1216103000</v>
      </c>
      <c r="N111" s="5">
        <v>781254749</v>
      </c>
      <c r="O111" s="5">
        <v>703183673</v>
      </c>
    </row>
    <row r="112" spans="3:15" ht="15.5" x14ac:dyDescent="0.35">
      <c r="C112" t="s">
        <v>255</v>
      </c>
      <c r="D112" s="5">
        <v>674361286</v>
      </c>
      <c r="E112" s="5">
        <v>2625000000</v>
      </c>
      <c r="F112" s="5">
        <v>2625000000</v>
      </c>
      <c r="G112" s="5">
        <v>2625000000</v>
      </c>
      <c r="I112" s="5">
        <v>2625000000</v>
      </c>
      <c r="J112" s="5">
        <v>2625000000</v>
      </c>
    </row>
    <row r="113" spans="3:15" ht="15.5" x14ac:dyDescent="0.35">
      <c r="C113" t="s">
        <v>124</v>
      </c>
    </row>
    <row r="114" spans="3:15" ht="15.5" x14ac:dyDescent="0.35">
      <c r="C114" t="s">
        <v>256</v>
      </c>
      <c r="D114" s="5">
        <v>1035479913</v>
      </c>
      <c r="E114" s="5">
        <v>1075339998</v>
      </c>
      <c r="F114" s="5">
        <v>1073973036</v>
      </c>
      <c r="G114" s="5">
        <v>804378091</v>
      </c>
      <c r="I114" s="5">
        <v>1075339998</v>
      </c>
      <c r="J114" s="5">
        <v>804378091</v>
      </c>
      <c r="K114" s="5">
        <v>1458519105</v>
      </c>
      <c r="L114" s="5">
        <v>741846227</v>
      </c>
      <c r="M114" s="5">
        <v>287292000</v>
      </c>
    </row>
    <row r="115" spans="3:15" ht="15.5" x14ac:dyDescent="0.35">
      <c r="C115" t="s">
        <v>125</v>
      </c>
      <c r="D115" s="5">
        <v>1035479913</v>
      </c>
      <c r="E115" s="5">
        <v>1075339998</v>
      </c>
      <c r="F115" s="5">
        <v>1073973036</v>
      </c>
      <c r="G115" s="5">
        <v>804378091</v>
      </c>
      <c r="I115" s="5">
        <v>1075339998</v>
      </c>
      <c r="J115" s="5">
        <v>804378091</v>
      </c>
      <c r="K115" s="5">
        <v>1458519105</v>
      </c>
      <c r="L115" s="5">
        <v>741846227</v>
      </c>
      <c r="M115" s="5">
        <v>287292000</v>
      </c>
    </row>
    <row r="116" spans="3:15" ht="15.5" x14ac:dyDescent="0.35">
      <c r="C116" t="s">
        <v>126</v>
      </c>
      <c r="D116" s="5">
        <v>39567471785</v>
      </c>
      <c r="E116" s="5">
        <v>36744764068</v>
      </c>
      <c r="F116" s="5">
        <v>42115654120</v>
      </c>
      <c r="G116" s="5">
        <v>40121014577</v>
      </c>
      <c r="I116" s="5">
        <v>36744764068</v>
      </c>
      <c r="J116" s="5">
        <v>40121014577</v>
      </c>
      <c r="K116" s="5">
        <v>34212334273</v>
      </c>
      <c r="L116" s="5">
        <v>12839360960</v>
      </c>
      <c r="M116" s="5">
        <v>3467254000</v>
      </c>
      <c r="N116" s="5">
        <v>1250704238</v>
      </c>
      <c r="O116" s="5">
        <v>784932459</v>
      </c>
    </row>
    <row r="117" spans="3:15" ht="15.5" x14ac:dyDescent="0.35">
      <c r="C117" t="s">
        <v>127</v>
      </c>
    </row>
    <row r="118" spans="3:15" ht="15.5" x14ac:dyDescent="0.35">
      <c r="C118" t="s">
        <v>128</v>
      </c>
      <c r="D118" s="5">
        <v>42854402690</v>
      </c>
      <c r="E118" s="5">
        <v>42852339280</v>
      </c>
      <c r="F118" s="5">
        <v>42854402690</v>
      </c>
      <c r="G118" s="5">
        <v>42852339280</v>
      </c>
      <c r="I118" s="5">
        <v>42852339280</v>
      </c>
      <c r="J118" s="5">
        <v>42852339280</v>
      </c>
      <c r="K118" s="5">
        <v>42852119210</v>
      </c>
      <c r="L118" s="5">
        <v>42851023520</v>
      </c>
      <c r="M118" s="5">
        <v>30000000000</v>
      </c>
    </row>
    <row r="119" spans="3:15" ht="15.5" x14ac:dyDescent="0.35">
      <c r="C119" t="s">
        <v>129</v>
      </c>
      <c r="D119" s="5">
        <v>111616380935</v>
      </c>
      <c r="E119" s="5">
        <v>111618444345</v>
      </c>
      <c r="F119" s="5">
        <v>112473885061</v>
      </c>
      <c r="G119" s="5">
        <v>112450155846</v>
      </c>
      <c r="I119" s="5">
        <v>111618444345</v>
      </c>
      <c r="J119" s="5">
        <v>112450155846</v>
      </c>
      <c r="K119" s="5">
        <v>112447625043</v>
      </c>
      <c r="L119" s="5">
        <v>111577520480</v>
      </c>
    </row>
    <row r="120" spans="3:15" ht="15.5" x14ac:dyDescent="0.35">
      <c r="C120" t="s">
        <v>130</v>
      </c>
      <c r="D120" s="5">
        <v>15593891933</v>
      </c>
      <c r="E120" s="5">
        <v>13345125336</v>
      </c>
      <c r="F120" s="5">
        <v>8814923364</v>
      </c>
      <c r="G120" s="5">
        <v>8386036074</v>
      </c>
      <c r="I120" s="5">
        <v>13345125336</v>
      </c>
      <c r="J120" s="5">
        <v>8386036074</v>
      </c>
      <c r="K120" s="5">
        <v>7804606943</v>
      </c>
      <c r="L120" s="5">
        <v>6449721578</v>
      </c>
      <c r="M120" s="5">
        <v>4774910000</v>
      </c>
      <c r="N120" s="5">
        <v>3534625306</v>
      </c>
      <c r="O120" s="5">
        <v>917404002</v>
      </c>
    </row>
    <row r="121" spans="3:15" ht="15.5" x14ac:dyDescent="0.35">
      <c r="C121" t="s">
        <v>257</v>
      </c>
      <c r="D121" s="5">
        <v>348076916</v>
      </c>
      <c r="E121" s="5">
        <v>348076916</v>
      </c>
      <c r="F121" s="5">
        <v>348076916</v>
      </c>
      <c r="G121" s="5">
        <v>348076916</v>
      </c>
      <c r="I121" s="5">
        <v>348076916</v>
      </c>
      <c r="J121" s="5">
        <v>348076916</v>
      </c>
      <c r="K121" s="5">
        <v>348076916</v>
      </c>
    </row>
    <row r="122" spans="3:15" ht="15.5" x14ac:dyDescent="0.35">
      <c r="C122" t="s">
        <v>258</v>
      </c>
      <c r="D122" s="5">
        <v>15245815017</v>
      </c>
      <c r="E122" s="5">
        <v>12997048420</v>
      </c>
      <c r="F122" s="5">
        <v>8466846448</v>
      </c>
      <c r="G122" s="5">
        <v>8037959158</v>
      </c>
      <c r="I122" s="5">
        <v>12997048420</v>
      </c>
      <c r="J122" s="5">
        <v>8037959158</v>
      </c>
      <c r="K122" s="5">
        <v>7456530027</v>
      </c>
      <c r="L122" s="5">
        <v>6449721578</v>
      </c>
      <c r="M122" s="5">
        <v>4774910000</v>
      </c>
      <c r="N122" s="5">
        <v>3534625306</v>
      </c>
      <c r="O122" s="5">
        <v>917404002</v>
      </c>
    </row>
    <row r="123" spans="3:15" ht="15.5" x14ac:dyDescent="0.35">
      <c r="C123" t="s">
        <v>259</v>
      </c>
      <c r="D123" s="5">
        <v>15593891933</v>
      </c>
      <c r="E123" s="5">
        <v>13345125336</v>
      </c>
      <c r="F123" s="5">
        <v>8814923364</v>
      </c>
      <c r="G123" s="5">
        <v>8386036074</v>
      </c>
      <c r="I123" s="5">
        <v>13345125336</v>
      </c>
      <c r="J123" s="5">
        <v>8386036074</v>
      </c>
      <c r="K123" s="5">
        <v>7804606943</v>
      </c>
      <c r="L123" s="5">
        <v>6449721578</v>
      </c>
      <c r="M123" s="5">
        <v>4774910000</v>
      </c>
      <c r="N123" s="5">
        <v>3534625306</v>
      </c>
      <c r="O123" s="5">
        <v>917404002</v>
      </c>
    </row>
    <row r="124" spans="3:15" ht="15.5" x14ac:dyDescent="0.35">
      <c r="C124" t="s">
        <v>131</v>
      </c>
      <c r="D124" s="5">
        <v>3767981976</v>
      </c>
      <c r="E124" s="5">
        <v>4103165292</v>
      </c>
      <c r="F124" s="5">
        <v>5558622116</v>
      </c>
      <c r="G124" s="5">
        <v>5230441133</v>
      </c>
      <c r="I124" s="5">
        <v>4103165292</v>
      </c>
      <c r="J124" s="5">
        <v>5230441133</v>
      </c>
      <c r="K124" s="5">
        <v>5573510588</v>
      </c>
      <c r="L124" s="5">
        <v>4018153231</v>
      </c>
      <c r="M124" s="5">
        <v>3508747000</v>
      </c>
      <c r="N124" s="5">
        <v>2494577719</v>
      </c>
    </row>
    <row r="125" spans="3:15" ht="15.5" x14ac:dyDescent="0.35">
      <c r="C125" t="s">
        <v>10</v>
      </c>
      <c r="D125" s="5">
        <v>173985585485</v>
      </c>
      <c r="E125" s="5">
        <v>172072002205</v>
      </c>
      <c r="F125" s="5">
        <v>169879574021</v>
      </c>
      <c r="G125" s="5">
        <v>169096713122</v>
      </c>
      <c r="I125" s="5">
        <v>172072002205</v>
      </c>
      <c r="J125" s="5">
        <v>169096713122</v>
      </c>
      <c r="K125" s="5">
        <v>168609650552</v>
      </c>
      <c r="L125" s="5">
        <v>164929863674</v>
      </c>
      <c r="M125" s="5">
        <v>38289189000</v>
      </c>
      <c r="N125" s="5">
        <v>6029203025</v>
      </c>
      <c r="O125" s="5">
        <v>917404002</v>
      </c>
    </row>
    <row r="126" spans="3:15" ht="15.5" x14ac:dyDescent="0.35">
      <c r="C126" t="s">
        <v>132</v>
      </c>
      <c r="D126" s="5">
        <v>213553057270</v>
      </c>
      <c r="E126" s="5">
        <v>208816766273</v>
      </c>
      <c r="F126" s="5">
        <v>211995228141</v>
      </c>
      <c r="G126" s="5">
        <v>209217727699</v>
      </c>
      <c r="I126" s="5">
        <v>208816766273</v>
      </c>
      <c r="J126" s="5">
        <v>209217727699</v>
      </c>
      <c r="K126" s="5">
        <v>202821984825</v>
      </c>
      <c r="L126" s="5">
        <v>177769224634</v>
      </c>
      <c r="M126" s="5">
        <v>41756443000</v>
      </c>
      <c r="N126" s="5">
        <v>7279907263</v>
      </c>
      <c r="O126" s="5">
        <v>1702336461</v>
      </c>
    </row>
    <row r="127" spans="3:15" ht="15.5" x14ac:dyDescent="0.35">
      <c r="C127" t="s">
        <v>133</v>
      </c>
      <c r="D127" s="5">
        <v>4285440269</v>
      </c>
      <c r="E127" s="5">
        <v>4285233928</v>
      </c>
      <c r="F127" s="5">
        <v>4285440269</v>
      </c>
      <c r="G127" s="5">
        <v>4285233928</v>
      </c>
      <c r="I127" s="5">
        <v>4285233928</v>
      </c>
      <c r="J127" s="5">
        <v>4285233928</v>
      </c>
      <c r="K127" s="5">
        <v>4285211921</v>
      </c>
      <c r="L127" s="5">
        <v>4285102352</v>
      </c>
      <c r="M127" s="5">
        <v>3000000000</v>
      </c>
      <c r="N127" s="5">
        <v>1000000</v>
      </c>
      <c r="O127" s="5">
        <v>1000000</v>
      </c>
    </row>
    <row r="129" spans="2:15" ht="15.5" x14ac:dyDescent="0.35">
      <c r="B129" t="s">
        <v>134</v>
      </c>
      <c r="C129" t="s">
        <v>135</v>
      </c>
      <c r="D129" s="5">
        <v>2358849661</v>
      </c>
      <c r="E129" s="5">
        <v>41229713798</v>
      </c>
      <c r="F129" s="5">
        <v>-1695652176</v>
      </c>
      <c r="G129" s="5">
        <v>-5794686024</v>
      </c>
      <c r="I129" s="5">
        <v>39534061622</v>
      </c>
      <c r="J129" s="5">
        <v>-10086782194</v>
      </c>
      <c r="K129" s="5">
        <v>-5022587646</v>
      </c>
      <c r="L129" s="5">
        <v>2491884256</v>
      </c>
      <c r="M129" s="5">
        <v>1647427039</v>
      </c>
      <c r="N129" s="5">
        <v>5134851833</v>
      </c>
      <c r="O129" s="5">
        <v>1022460570</v>
      </c>
    </row>
    <row r="130" spans="2:15" ht="15.5" x14ac:dyDescent="0.35">
      <c r="C130" t="s">
        <v>316</v>
      </c>
      <c r="D130" s="5">
        <v>214020110322</v>
      </c>
      <c r="E130" s="5">
        <v>54562120955</v>
      </c>
      <c r="F130" s="5">
        <v>43658667800</v>
      </c>
      <c r="G130" s="5">
        <v>73300899182</v>
      </c>
      <c r="I130" s="5">
        <v>98220788755</v>
      </c>
      <c r="J130" s="5">
        <v>103753480313</v>
      </c>
      <c r="K130" s="5">
        <v>84460195659</v>
      </c>
      <c r="L130" s="5">
        <v>40597238624</v>
      </c>
      <c r="M130" s="5">
        <v>25582515963</v>
      </c>
      <c r="N130" s="5">
        <v>16055916306</v>
      </c>
      <c r="O130" s="5">
        <v>4706329182</v>
      </c>
    </row>
    <row r="131" spans="2:15" ht="15.5" x14ac:dyDescent="0.35">
      <c r="C131" t="s">
        <v>317</v>
      </c>
      <c r="D131" s="5">
        <v>-210132707955</v>
      </c>
      <c r="E131" s="5">
        <v>-12227710375</v>
      </c>
      <c r="F131" s="5">
        <v>-37559303121</v>
      </c>
      <c r="G131" s="5">
        <v>-71437042366</v>
      </c>
      <c r="I131" s="5">
        <v>-49787013496</v>
      </c>
      <c r="J131" s="5">
        <v>-99057344032</v>
      </c>
      <c r="K131" s="5">
        <v>-68744206771</v>
      </c>
      <c r="L131" s="5">
        <v>-22410162506</v>
      </c>
      <c r="M131" s="5">
        <v>-14168887434</v>
      </c>
      <c r="N131" s="5">
        <v>-6245694061</v>
      </c>
      <c r="O131" s="5">
        <v>-2052816739</v>
      </c>
    </row>
    <row r="132" spans="2:15" ht="15.5" x14ac:dyDescent="0.35">
      <c r="C132" t="s">
        <v>318</v>
      </c>
      <c r="D132" s="5">
        <v>-2921597929</v>
      </c>
      <c r="E132" s="5">
        <v>-2267719320</v>
      </c>
      <c r="F132" s="5">
        <v>-4047933376</v>
      </c>
      <c r="G132" s="5">
        <v>-5431690106</v>
      </c>
      <c r="I132" s="5">
        <v>-6315652696</v>
      </c>
      <c r="J132" s="5">
        <v>-10294192183</v>
      </c>
      <c r="K132" s="5">
        <v>-10191461738</v>
      </c>
      <c r="L132" s="5">
        <v>-9457808357</v>
      </c>
      <c r="M132" s="5">
        <v>-3784292371</v>
      </c>
      <c r="N132" s="5">
        <v>-2840870616</v>
      </c>
      <c r="O132" s="5">
        <v>-346966856</v>
      </c>
    </row>
    <row r="133" spans="2:15" ht="15.5" x14ac:dyDescent="0.35">
      <c r="C133" t="s">
        <v>639</v>
      </c>
      <c r="D133" s="5">
        <v>1809093524</v>
      </c>
      <c r="E133" s="5">
        <v>3336833360</v>
      </c>
      <c r="F133" s="5">
        <v>-3586565824</v>
      </c>
      <c r="G133" s="5">
        <v>-816758663</v>
      </c>
      <c r="I133" s="5">
        <v>-249732464</v>
      </c>
      <c r="J133" s="5">
        <v>-3366396735</v>
      </c>
      <c r="K133" s="5">
        <v>-8066583894</v>
      </c>
      <c r="L133" s="5">
        <v>-5130891549</v>
      </c>
      <c r="M133" s="5">
        <v>-5948909835</v>
      </c>
      <c r="N133" s="5">
        <v>-1834499796</v>
      </c>
      <c r="O133" s="5">
        <v>-1284085017</v>
      </c>
    </row>
    <row r="134" spans="2:15" ht="15.5" x14ac:dyDescent="0.35">
      <c r="C134" t="s">
        <v>624</v>
      </c>
      <c r="E134" s="5">
        <v>30971515</v>
      </c>
      <c r="G134" s="5">
        <v>421344812</v>
      </c>
      <c r="I134" s="5">
        <v>30971515</v>
      </c>
      <c r="J134" s="5">
        <v>421344812</v>
      </c>
      <c r="K134" s="5">
        <v>40122559</v>
      </c>
      <c r="L134" s="5">
        <v>217580222</v>
      </c>
    </row>
    <row r="135" spans="2:15" ht="15.5" x14ac:dyDescent="0.35">
      <c r="C135" t="s">
        <v>363</v>
      </c>
      <c r="D135" s="5">
        <v>406403333</v>
      </c>
      <c r="E135" s="5">
        <v>-739267478</v>
      </c>
      <c r="F135" s="5">
        <v>380972704</v>
      </c>
      <c r="G135" s="5">
        <v>-300932744</v>
      </c>
      <c r="I135" s="5">
        <v>-358294774</v>
      </c>
      <c r="J135" s="5">
        <v>874622002</v>
      </c>
      <c r="K135" s="5">
        <v>-513899926</v>
      </c>
      <c r="L135" s="5">
        <v>-407750721</v>
      </c>
      <c r="M135" s="5">
        <v>-32576925</v>
      </c>
    </row>
    <row r="136" spans="2:15" ht="15.5" x14ac:dyDescent="0.35">
      <c r="C136" t="s">
        <v>502</v>
      </c>
      <c r="D136" s="5">
        <v>-822451634</v>
      </c>
      <c r="E136" s="5">
        <v>-1465514859</v>
      </c>
      <c r="F136" s="5">
        <v>-541490359</v>
      </c>
      <c r="G136" s="5">
        <v>-1530506139</v>
      </c>
      <c r="I136" s="5">
        <v>-2007005218</v>
      </c>
      <c r="J136" s="5">
        <v>-2418296371</v>
      </c>
      <c r="K136" s="5">
        <v>-2006753535</v>
      </c>
      <c r="L136" s="5">
        <v>-916321457</v>
      </c>
      <c r="M136" s="5">
        <v>-422359</v>
      </c>
    </row>
    <row r="137" spans="2:15" ht="15.5" x14ac:dyDescent="0.35">
      <c r="C137" t="s">
        <v>144</v>
      </c>
      <c r="D137" s="5">
        <v>428498789</v>
      </c>
      <c r="E137" s="5">
        <v>-28879604757</v>
      </c>
      <c r="F137" s="5">
        <v>-200510820</v>
      </c>
      <c r="G137" s="5">
        <v>9223000337</v>
      </c>
      <c r="I137" s="5">
        <v>-29080115577</v>
      </c>
      <c r="J137" s="5">
        <v>9987545777</v>
      </c>
      <c r="K137" s="5">
        <v>-284414031</v>
      </c>
      <c r="L137" s="5">
        <v>133248822561</v>
      </c>
      <c r="M137" s="5">
        <v>788014190</v>
      </c>
      <c r="N137" s="5">
        <v>-22840453</v>
      </c>
      <c r="O137" s="5">
        <v>703183673</v>
      </c>
    </row>
    <row r="138" spans="2:15" ht="15.5" x14ac:dyDescent="0.35">
      <c r="C138" t="s">
        <v>145</v>
      </c>
      <c r="D138" s="5">
        <v>-746816345</v>
      </c>
      <c r="E138" s="5">
        <v>-13074910592</v>
      </c>
      <c r="F138" s="5">
        <v>254004806</v>
      </c>
      <c r="G138" s="5">
        <v>-738264648</v>
      </c>
      <c r="I138" s="5">
        <v>-12820905786</v>
      </c>
      <c r="J138" s="5">
        <v>1217081096</v>
      </c>
      <c r="K138" s="5">
        <v>-5172211931</v>
      </c>
      <c r="L138" s="5">
        <v>-125135908173</v>
      </c>
      <c r="M138" s="5">
        <v>-1177858779</v>
      </c>
      <c r="N138" s="5">
        <v>-2773429754</v>
      </c>
      <c r="O138" s="5">
        <v>-1725644243</v>
      </c>
    </row>
    <row r="139" spans="2:15" ht="15.5" x14ac:dyDescent="0.35">
      <c r="C139" t="s">
        <v>146</v>
      </c>
      <c r="D139" s="5">
        <v>-23833678</v>
      </c>
      <c r="E139" s="5">
        <v>-9000714950</v>
      </c>
      <c r="F139" s="5">
        <v>-57692169</v>
      </c>
      <c r="G139" s="5">
        <v>-987435695</v>
      </c>
      <c r="I139" s="5">
        <v>-9058407119</v>
      </c>
      <c r="J139" s="5">
        <v>-1217754860</v>
      </c>
      <c r="K139" s="5">
        <v>-1830805580</v>
      </c>
      <c r="L139" s="5">
        <v>-18851045007</v>
      </c>
      <c r="M139" s="5">
        <v>-1182106492</v>
      </c>
      <c r="N139" s="5">
        <v>-2873890306</v>
      </c>
      <c r="O139" s="5">
        <v>-788205673</v>
      </c>
    </row>
    <row r="140" spans="2:15" ht="15.5" x14ac:dyDescent="0.35">
      <c r="C140" t="s">
        <v>147</v>
      </c>
      <c r="K140" s="5">
        <v>-53290000</v>
      </c>
    </row>
    <row r="141" spans="2:15" ht="15.5" x14ac:dyDescent="0.35">
      <c r="C141" t="s">
        <v>655</v>
      </c>
      <c r="D141" s="5">
        <v>493308242</v>
      </c>
      <c r="E141" s="5">
        <v>-4286553709</v>
      </c>
      <c r="F141" s="5">
        <v>4286553709</v>
      </c>
      <c r="G141" s="5">
        <v>-3954769644</v>
      </c>
      <c r="M141" s="5">
        <v>783867518</v>
      </c>
      <c r="N141" s="5">
        <v>1429848023</v>
      </c>
      <c r="O141" s="5">
        <v>126036892</v>
      </c>
    </row>
    <row r="142" spans="2:15" ht="15.5" x14ac:dyDescent="0.35">
      <c r="C142" t="s">
        <v>538</v>
      </c>
      <c r="G142" s="5">
        <v>208716667</v>
      </c>
      <c r="J142" s="5">
        <v>208716667</v>
      </c>
    </row>
    <row r="143" spans="2:15" ht="15.5" x14ac:dyDescent="0.35">
      <c r="C143" t="s">
        <v>941</v>
      </c>
      <c r="D143" s="5">
        <v>-647348147</v>
      </c>
      <c r="E143" s="5">
        <v>-2587027460</v>
      </c>
      <c r="F143" s="5">
        <v>-3974856734</v>
      </c>
      <c r="G143" s="5">
        <v>4418177865</v>
      </c>
      <c r="I143" s="5">
        <v>-6561884194</v>
      </c>
      <c r="J143" s="5">
        <v>2649073130</v>
      </c>
      <c r="K143" s="5">
        <v>-1988116351</v>
      </c>
      <c r="L143" s="5">
        <v>-1492074790</v>
      </c>
      <c r="M143" s="5">
        <v>-749619805</v>
      </c>
      <c r="N143" s="5">
        <v>-1329387471</v>
      </c>
      <c r="O143" s="5">
        <v>-1063475462</v>
      </c>
    </row>
    <row r="144" spans="2:15" ht="15.5" x14ac:dyDescent="0.35">
      <c r="C144" t="s">
        <v>612</v>
      </c>
      <c r="K144" s="5">
        <v>-50000000</v>
      </c>
      <c r="L144" s="5">
        <v>-104752788376</v>
      </c>
    </row>
    <row r="145" spans="3:15" ht="15.5" x14ac:dyDescent="0.35">
      <c r="C145" t="s">
        <v>591</v>
      </c>
      <c r="E145" s="5">
        <v>2904994373</v>
      </c>
      <c r="G145" s="5">
        <v>-470658457</v>
      </c>
      <c r="I145" s="5">
        <v>2904994373</v>
      </c>
      <c r="J145" s="5">
        <v>-470658457</v>
      </c>
      <c r="K145" s="5">
        <v>-1250000000</v>
      </c>
    </row>
    <row r="146" spans="3:15" ht="15.5" x14ac:dyDescent="0.35">
      <c r="C146" t="s">
        <v>1087</v>
      </c>
      <c r="D146" s="5">
        <v>-568942762</v>
      </c>
      <c r="E146" s="5">
        <v>-105608846</v>
      </c>
      <c r="G146" s="5">
        <v>47704616</v>
      </c>
      <c r="I146" s="5">
        <v>-105608846</v>
      </c>
      <c r="J146" s="5">
        <v>47704616</v>
      </c>
      <c r="L146" s="5">
        <v>-40000000</v>
      </c>
      <c r="M146" s="5">
        <v>-30000000</v>
      </c>
    </row>
    <row r="147" spans="3:15" ht="15.5" x14ac:dyDescent="0.35">
      <c r="C147" t="s">
        <v>153</v>
      </c>
      <c r="D147" s="5">
        <v>428498789</v>
      </c>
      <c r="E147" s="5">
        <v>-28879604757</v>
      </c>
      <c r="F147" s="5">
        <v>-200510820</v>
      </c>
      <c r="G147" s="5">
        <v>9223000337</v>
      </c>
      <c r="I147" s="5">
        <v>-29080115577</v>
      </c>
      <c r="J147" s="5">
        <v>9987545777</v>
      </c>
      <c r="K147" s="5">
        <v>-284414031</v>
      </c>
      <c r="L147" s="5">
        <v>133248822561</v>
      </c>
      <c r="M147" s="5">
        <v>788014190</v>
      </c>
      <c r="N147" s="5">
        <v>-22840453</v>
      </c>
      <c r="O147" s="5">
        <v>703183673</v>
      </c>
    </row>
    <row r="148" spans="3:15" ht="15.5" x14ac:dyDescent="0.35">
      <c r="C148" t="s">
        <v>630</v>
      </c>
      <c r="E148" s="5">
        <v>-25792625</v>
      </c>
      <c r="F148" s="5">
        <v>25792625</v>
      </c>
      <c r="G148" s="5">
        <v>-605625</v>
      </c>
      <c r="L148" s="5">
        <v>128512794000</v>
      </c>
      <c r="M148" s="5">
        <v>200000000</v>
      </c>
    </row>
    <row r="149" spans="3:15" ht="15.5" x14ac:dyDescent="0.35">
      <c r="C149" t="s">
        <v>1034</v>
      </c>
      <c r="L149" s="5">
        <v>480000000</v>
      </c>
      <c r="M149" s="5">
        <v>520000000</v>
      </c>
    </row>
    <row r="150" spans="3:15" ht="15.5" x14ac:dyDescent="0.35">
      <c r="C150" t="s">
        <v>1088</v>
      </c>
    </row>
    <row r="151" spans="3:15" ht="15.5" x14ac:dyDescent="0.35">
      <c r="C151" t="s">
        <v>344</v>
      </c>
      <c r="L151" s="5">
        <v>-4084250000</v>
      </c>
    </row>
    <row r="152" spans="3:15" ht="15.5" x14ac:dyDescent="0.35">
      <c r="C152" t="s">
        <v>343</v>
      </c>
      <c r="E152" s="5">
        <v>831711501</v>
      </c>
      <c r="G152" s="5">
        <v>2750873</v>
      </c>
      <c r="I152" s="5">
        <v>831711501</v>
      </c>
      <c r="J152" s="5">
        <v>2750873</v>
      </c>
      <c r="K152" s="5">
        <v>13696125</v>
      </c>
    </row>
    <row r="153" spans="3:15" ht="15.5" x14ac:dyDescent="0.35">
      <c r="C153" t="s">
        <v>943</v>
      </c>
      <c r="E153" s="5">
        <v>1413543820</v>
      </c>
      <c r="G153" s="5">
        <v>2248859441</v>
      </c>
      <c r="I153" s="5">
        <v>1413543820</v>
      </c>
      <c r="J153" s="5">
        <v>2248859441</v>
      </c>
      <c r="K153" s="5">
        <v>747369388</v>
      </c>
      <c r="M153" s="5">
        <v>156680000</v>
      </c>
      <c r="N153" s="5">
        <v>1029486964</v>
      </c>
      <c r="O153" s="5">
        <v>995470565</v>
      </c>
    </row>
    <row r="154" spans="3:15" ht="15.5" x14ac:dyDescent="0.35">
      <c r="C154" t="s">
        <v>1089</v>
      </c>
      <c r="D154" s="5">
        <v>191058242</v>
      </c>
      <c r="E154" s="5">
        <v>-1572260095</v>
      </c>
      <c r="F154" s="5">
        <v>-676599346</v>
      </c>
      <c r="G154" s="5">
        <v>-121591388</v>
      </c>
      <c r="I154" s="5">
        <v>-2248859441</v>
      </c>
      <c r="J154" s="5">
        <v>-121591388</v>
      </c>
      <c r="K154" s="5">
        <v>-727587000</v>
      </c>
      <c r="L154" s="5">
        <v>-782508292</v>
      </c>
      <c r="M154" s="5">
        <v>-54514928</v>
      </c>
      <c r="N154" s="5">
        <v>-1052327417</v>
      </c>
      <c r="O154" s="5">
        <v>-292286892</v>
      </c>
    </row>
    <row r="155" spans="3:15" ht="15.5" x14ac:dyDescent="0.35">
      <c r="C155" t="s">
        <v>339</v>
      </c>
      <c r="D155" s="5">
        <v>324375072</v>
      </c>
      <c r="E155" s="5">
        <v>-222177907</v>
      </c>
      <c r="F155" s="5">
        <v>222177907</v>
      </c>
      <c r="G155" s="5">
        <v>-145581165</v>
      </c>
      <c r="J155" s="5">
        <v>-399724350</v>
      </c>
      <c r="K155" s="5">
        <v>-610320664</v>
      </c>
      <c r="L155" s="5">
        <v>-176485027</v>
      </c>
      <c r="M155" s="5">
        <v>-34150882</v>
      </c>
    </row>
    <row r="156" spans="3:15" ht="15.5" x14ac:dyDescent="0.35">
      <c r="C156" t="s">
        <v>336</v>
      </c>
      <c r="D156" s="5">
        <v>5338315808</v>
      </c>
      <c r="E156" s="5">
        <v>-19422198252</v>
      </c>
      <c r="F156" s="5">
        <v>2944637996</v>
      </c>
      <c r="G156" s="5">
        <v>15175667601</v>
      </c>
      <c r="I156" s="5">
        <v>-16477560256</v>
      </c>
      <c r="J156" s="5">
        <v>17848951201</v>
      </c>
      <c r="K156" s="5">
        <v>6542428120</v>
      </c>
      <c r="L156" s="5">
        <v>12299271880</v>
      </c>
    </row>
    <row r="157" spans="3:15" ht="15.5" x14ac:dyDescent="0.35">
      <c r="C157" t="s">
        <v>1090</v>
      </c>
      <c r="D157" s="5">
        <v>-5425250333</v>
      </c>
      <c r="E157" s="5">
        <v>-9882431199</v>
      </c>
      <c r="F157" s="5">
        <v>-2716520002</v>
      </c>
      <c r="G157" s="5">
        <v>-7936499400</v>
      </c>
      <c r="I157" s="5">
        <v>-12598951201</v>
      </c>
      <c r="J157" s="5">
        <v>-9591700000</v>
      </c>
      <c r="K157" s="5">
        <v>-6250000000</v>
      </c>
      <c r="L157" s="5">
        <v>-3000000000</v>
      </c>
    </row>
    <row r="158" spans="3:15" ht="15.5" x14ac:dyDescent="0.35">
      <c r="C158" t="s">
        <v>163</v>
      </c>
      <c r="D158" s="5">
        <v>2040532105</v>
      </c>
      <c r="E158" s="5">
        <v>-724801551</v>
      </c>
      <c r="F158" s="5">
        <v>-1642158190</v>
      </c>
      <c r="G158" s="5">
        <v>2690049665</v>
      </c>
      <c r="I158" s="5">
        <v>-2366959741</v>
      </c>
      <c r="J158" s="5">
        <v>1117844679</v>
      </c>
      <c r="K158" s="5">
        <v>-10479213608</v>
      </c>
      <c r="L158" s="5">
        <v>10604798644</v>
      </c>
      <c r="M158" s="5">
        <v>1257582450</v>
      </c>
      <c r="N158" s="5">
        <v>2338581626</v>
      </c>
    </row>
    <row r="159" spans="3:15" ht="15.5" x14ac:dyDescent="0.35">
      <c r="C159" t="s">
        <v>164</v>
      </c>
      <c r="D159" s="5">
        <v>2473318707</v>
      </c>
      <c r="F159" s="5">
        <v>4839593790</v>
      </c>
      <c r="I159" s="5">
        <v>4839593790</v>
      </c>
      <c r="J159" s="5">
        <v>3721749111</v>
      </c>
      <c r="K159" s="5">
        <v>14200962719</v>
      </c>
      <c r="L159" s="5">
        <v>3596164076</v>
      </c>
      <c r="M159" s="5">
        <v>2338581626</v>
      </c>
    </row>
    <row r="160" spans="3:15" ht="15.5" x14ac:dyDescent="0.35">
      <c r="C160" t="s">
        <v>166</v>
      </c>
      <c r="D160" s="5">
        <v>4513850812</v>
      </c>
      <c r="E160" s="5">
        <v>-724801551</v>
      </c>
      <c r="F160" s="5">
        <v>3197435600</v>
      </c>
      <c r="G160" s="5">
        <v>2690049665</v>
      </c>
      <c r="I160" s="5">
        <v>2472634049</v>
      </c>
      <c r="J160" s="5">
        <v>4839593790</v>
      </c>
      <c r="K160" s="5">
        <v>3721749111</v>
      </c>
      <c r="L160" s="5">
        <v>14200962720</v>
      </c>
      <c r="M160" s="5">
        <v>3596164076</v>
      </c>
      <c r="N160" s="5">
        <v>2338581626</v>
      </c>
    </row>
    <row r="162" spans="2:15" ht="15.5" x14ac:dyDescent="0.35">
      <c r="B162" t="s">
        <v>167</v>
      </c>
      <c r="C162" t="s">
        <v>12</v>
      </c>
      <c r="D162" s="5">
        <v>4290000000</v>
      </c>
      <c r="E162" s="5">
        <v>4290000000</v>
      </c>
      <c r="F162" s="5">
        <v>4290000000</v>
      </c>
      <c r="G162" s="5">
        <v>4290000000</v>
      </c>
      <c r="I162" s="5">
        <v>4290000000</v>
      </c>
      <c r="J162" s="5">
        <v>4290000000</v>
      </c>
      <c r="K162" s="5">
        <v>4290000000</v>
      </c>
      <c r="L162" s="5">
        <v>4290000000</v>
      </c>
      <c r="M162" s="5">
        <v>3000000000</v>
      </c>
      <c r="N162" s="5">
        <v>0</v>
      </c>
      <c r="O162" s="5">
        <v>0</v>
      </c>
    </row>
    <row r="163" spans="2:15" ht="15.5" x14ac:dyDescent="0.35">
      <c r="C163" t="s">
        <v>168</v>
      </c>
      <c r="D163" s="6">
        <v>0.59</v>
      </c>
      <c r="E163" s="6">
        <v>0.38</v>
      </c>
      <c r="F163" s="6">
        <v>0.1</v>
      </c>
      <c r="G163" s="6">
        <v>0.09</v>
      </c>
    </row>
    <row r="164" spans="2:15" ht="15.5" x14ac:dyDescent="0.35">
      <c r="C164" t="s">
        <v>169</v>
      </c>
      <c r="D164" s="6">
        <v>35.590000000000003</v>
      </c>
      <c r="E164" s="6">
        <v>121.05</v>
      </c>
      <c r="F164" s="5">
        <v>240</v>
      </c>
      <c r="G164" s="6">
        <v>288.89</v>
      </c>
    </row>
    <row r="165" spans="2:15" ht="15.5" x14ac:dyDescent="0.35">
      <c r="C165" t="s">
        <v>63</v>
      </c>
      <c r="D165" s="6">
        <v>0.41</v>
      </c>
      <c r="E165" s="6">
        <v>10.02</v>
      </c>
      <c r="F165" s="6">
        <v>1.96</v>
      </c>
      <c r="G165" s="6">
        <v>1.69</v>
      </c>
    </row>
    <row r="166" spans="2:15" ht="15.5" x14ac:dyDescent="0.35">
      <c r="C166" t="s">
        <v>170</v>
      </c>
    </row>
    <row r="167" spans="2:15" ht="15.5" x14ac:dyDescent="0.35">
      <c r="C167" t="s">
        <v>171</v>
      </c>
      <c r="D167" s="6">
        <v>1.1899999999999999E-2</v>
      </c>
      <c r="E167" s="6">
        <v>7.8000000000000005E-3</v>
      </c>
      <c r="F167" s="6">
        <v>2E-3</v>
      </c>
      <c r="G167" s="6">
        <v>1.9E-3</v>
      </c>
    </row>
    <row r="168" spans="2:15" ht="15.5" x14ac:dyDescent="0.35">
      <c r="C168" t="s">
        <v>172</v>
      </c>
      <c r="D168" s="6">
        <v>1.49E-2</v>
      </c>
      <c r="E168" s="6">
        <v>9.7000000000000003E-3</v>
      </c>
      <c r="F168" s="6">
        <v>2.5999999999999999E-3</v>
      </c>
      <c r="G168" s="6">
        <v>2.3999999999999998E-3</v>
      </c>
    </row>
    <row r="169" spans="2:15" ht="15.5" x14ac:dyDescent="0.35">
      <c r="C169" t="s">
        <v>173</v>
      </c>
      <c r="D169" s="6">
        <v>1.1200000000000002E-2</v>
      </c>
      <c r="E169" s="6">
        <v>9.0000000000000011E-3</v>
      </c>
      <c r="F169" s="6">
        <v>2.7300000000000001E-2</v>
      </c>
      <c r="G169" s="6">
        <v>-4.0999999999999995E-3</v>
      </c>
    </row>
    <row r="170" spans="2:15" ht="15.5" x14ac:dyDescent="0.35">
      <c r="C170" t="s">
        <v>174</v>
      </c>
      <c r="D170" s="6">
        <v>1.2</v>
      </c>
      <c r="E170" s="6">
        <v>0.71</v>
      </c>
      <c r="F170" s="6">
        <v>2.68</v>
      </c>
      <c r="G170" s="6">
        <v>-0.27</v>
      </c>
    </row>
    <row r="171" spans="2:15" ht="15.5" x14ac:dyDescent="0.35">
      <c r="C171" t="s">
        <v>175</v>
      </c>
      <c r="D171" s="5">
        <v>174000000000</v>
      </c>
      <c r="E171" s="5">
        <v>172000000000</v>
      </c>
      <c r="F171" s="5">
        <v>170000000000</v>
      </c>
      <c r="G171" s="5">
        <v>169000000000</v>
      </c>
    </row>
    <row r="172" spans="2:15" ht="15.5" x14ac:dyDescent="0.35">
      <c r="C172" t="s">
        <v>176</v>
      </c>
      <c r="D172" s="6">
        <v>0.53</v>
      </c>
      <c r="E172" s="6">
        <v>1.17</v>
      </c>
      <c r="F172" s="6">
        <v>0.63</v>
      </c>
      <c r="G172" s="6">
        <v>0.68</v>
      </c>
    </row>
    <row r="173" spans="2:15" ht="15.5" x14ac:dyDescent="0.35">
      <c r="C173" t="s">
        <v>177</v>
      </c>
      <c r="D173" s="6">
        <v>39.72</v>
      </c>
      <c r="E173" s="6">
        <v>39.200000000000003</v>
      </c>
      <c r="F173" s="6">
        <v>38.340000000000003</v>
      </c>
      <c r="G173" s="6">
        <v>38.24</v>
      </c>
    </row>
    <row r="174" spans="2:15" ht="15.5" x14ac:dyDescent="0.35">
      <c r="C174" t="s">
        <v>178</v>
      </c>
      <c r="D174" s="6">
        <v>0.55000000000000004</v>
      </c>
      <c r="E174" s="6">
        <v>1.17</v>
      </c>
      <c r="F174" s="6">
        <v>0.63</v>
      </c>
      <c r="G174" s="6">
        <v>0.68</v>
      </c>
    </row>
    <row r="175" spans="2:15" ht="15.5" x14ac:dyDescent="0.35">
      <c r="C175" t="s">
        <v>179</v>
      </c>
      <c r="D175" s="6">
        <v>38.14</v>
      </c>
      <c r="E175" s="6">
        <v>39.200000000000003</v>
      </c>
      <c r="F175" s="6">
        <v>38.340000000000003</v>
      </c>
      <c r="G175" s="6">
        <v>38.229999999999997</v>
      </c>
    </row>
    <row r="176" spans="2:15" ht="15.5" x14ac:dyDescent="0.35">
      <c r="C176" t="s">
        <v>180</v>
      </c>
      <c r="D176" s="5">
        <v>17000000000</v>
      </c>
      <c r="E176" s="5">
        <v>14000000000</v>
      </c>
      <c r="F176" s="5">
        <v>16000000000</v>
      </c>
      <c r="G176" s="5">
        <v>16000000000</v>
      </c>
    </row>
    <row r="177" spans="3:16" ht="15.5" x14ac:dyDescent="0.35">
      <c r="C177" t="s">
        <v>181</v>
      </c>
      <c r="D177" s="5">
        <v>2000000000</v>
      </c>
      <c r="E177" s="5">
        <v>4000000000</v>
      </c>
      <c r="F177" s="5">
        <v>4000000000</v>
      </c>
      <c r="G177" s="5">
        <v>3000000000</v>
      </c>
    </row>
    <row r="178" spans="3:16" ht="15.5" x14ac:dyDescent="0.35">
      <c r="C178" t="s">
        <v>182</v>
      </c>
      <c r="D178" s="5">
        <v>170000000000</v>
      </c>
      <c r="E178" s="5">
        <v>168000000000</v>
      </c>
      <c r="F178" s="5">
        <v>164000000000</v>
      </c>
      <c r="G178" s="5">
        <v>164000000000</v>
      </c>
    </row>
    <row r="179" spans="3:16" ht="15.5" x14ac:dyDescent="0.35">
      <c r="C179" t="s">
        <v>24</v>
      </c>
      <c r="D179" s="5">
        <v>18000000000</v>
      </c>
      <c r="E179" s="5">
        <v>18000000000</v>
      </c>
      <c r="F179" s="5">
        <v>19000000000</v>
      </c>
      <c r="G179" s="5">
        <v>20000000000</v>
      </c>
    </row>
    <row r="180" spans="3:16" ht="15.5" x14ac:dyDescent="0.35">
      <c r="C180" t="s">
        <v>21</v>
      </c>
      <c r="D180" s="5">
        <v>14000000000</v>
      </c>
      <c r="E180" s="5">
        <v>16000000000</v>
      </c>
      <c r="F180" s="5">
        <v>16000000000</v>
      </c>
      <c r="G180" s="5">
        <v>15000000000</v>
      </c>
    </row>
    <row r="181" spans="3:16" ht="15.5" x14ac:dyDescent="0.35">
      <c r="C181" t="s">
        <v>183</v>
      </c>
      <c r="D181" s="5">
        <v>71000000000</v>
      </c>
      <c r="E181" s="5">
        <v>69000000000</v>
      </c>
      <c r="F181" s="5">
        <v>75000000000</v>
      </c>
      <c r="G181" s="5">
        <v>72000000000</v>
      </c>
    </row>
    <row r="182" spans="3:16" ht="15.5" x14ac:dyDescent="0.35">
      <c r="C182" t="s">
        <v>184</v>
      </c>
      <c r="D182" s="5">
        <v>2000000000</v>
      </c>
      <c r="E182" s="5">
        <v>41000000000</v>
      </c>
      <c r="F182" s="5">
        <v>-2000000000</v>
      </c>
      <c r="G182" s="5">
        <v>-6000000000</v>
      </c>
    </row>
    <row r="183" spans="3:16" ht="15.5" x14ac:dyDescent="0.35">
      <c r="C183" t="s">
        <v>185</v>
      </c>
      <c r="D183" s="5">
        <v>0</v>
      </c>
      <c r="E183" s="5">
        <v>-9000000000</v>
      </c>
      <c r="F183" s="5">
        <v>0</v>
      </c>
      <c r="G183" s="5">
        <v>-1000000000</v>
      </c>
    </row>
    <row r="184" spans="3:16" ht="15.5" x14ac:dyDescent="0.35">
      <c r="C184" t="s">
        <v>13</v>
      </c>
      <c r="D184" s="5">
        <v>2000000000</v>
      </c>
      <c r="E184" s="5">
        <v>32000000000</v>
      </c>
      <c r="F184" s="5">
        <v>-2000000000</v>
      </c>
      <c r="G184" s="5">
        <v>-7000000000</v>
      </c>
    </row>
    <row r="185" spans="3:16" ht="15.5" x14ac:dyDescent="0.35">
      <c r="C185" t="s">
        <v>16</v>
      </c>
      <c r="D185" s="6">
        <v>0.54</v>
      </c>
      <c r="E185" s="6">
        <v>7.52</v>
      </c>
      <c r="F185" s="6">
        <v>-0.41</v>
      </c>
      <c r="G185" s="6">
        <v>-1.58</v>
      </c>
    </row>
    <row r="186" spans="3:16" ht="15.5" x14ac:dyDescent="0.35">
      <c r="C186" t="s">
        <v>48</v>
      </c>
      <c r="I186" s="6">
        <v>0.48</v>
      </c>
      <c r="J186" s="6">
        <v>0.25</v>
      </c>
      <c r="K186" s="6">
        <v>0.32</v>
      </c>
      <c r="L186" s="6">
        <v>0.39</v>
      </c>
      <c r="M186" s="6">
        <v>0.41</v>
      </c>
      <c r="N186" s="6">
        <v>2617.2199999999998</v>
      </c>
      <c r="O186" s="6">
        <v>917.4</v>
      </c>
    </row>
    <row r="187" spans="3:16" ht="15.5" x14ac:dyDescent="0.35">
      <c r="C187" t="s">
        <v>62</v>
      </c>
      <c r="I187" s="6">
        <v>95.83</v>
      </c>
      <c r="J187" s="5">
        <v>104</v>
      </c>
      <c r="K187" s="6">
        <v>53.12</v>
      </c>
      <c r="L187" s="6">
        <v>71.790000000000006</v>
      </c>
      <c r="M187" s="5">
        <v>0</v>
      </c>
      <c r="N187" s="5">
        <v>0</v>
      </c>
      <c r="O187" s="5">
        <v>0</v>
      </c>
      <c r="P187" s="5">
        <v>0</v>
      </c>
    </row>
    <row r="188" spans="3:16" ht="15.5" x14ac:dyDescent="0.35">
      <c r="C188" t="s">
        <v>65</v>
      </c>
      <c r="I188" s="6">
        <v>2.73</v>
      </c>
      <c r="J188" s="6">
        <v>0.97</v>
      </c>
      <c r="K188" s="6">
        <v>0.87</v>
      </c>
      <c r="L188" s="6">
        <v>2.68</v>
      </c>
      <c r="M188" s="5">
        <v>0</v>
      </c>
      <c r="N188" s="5">
        <v>0</v>
      </c>
      <c r="O188" s="5">
        <v>0</v>
      </c>
      <c r="P188" s="5">
        <v>0</v>
      </c>
    </row>
    <row r="189" spans="3:16" ht="15.5" x14ac:dyDescent="0.35">
      <c r="C189" t="s">
        <v>186</v>
      </c>
    </row>
    <row r="190" spans="3:16" ht="15.5" x14ac:dyDescent="0.35">
      <c r="C190" t="s">
        <v>187</v>
      </c>
      <c r="I190" s="6">
        <v>9.7999999999999997E-3</v>
      </c>
      <c r="J190" s="6">
        <v>5.0000000000000001E-3</v>
      </c>
      <c r="K190" s="6">
        <v>6.7000000000000002E-3</v>
      </c>
      <c r="L190" s="6">
        <v>9.3999999999999986E-3</v>
      </c>
      <c r="M190" s="6">
        <v>2.9700000000000001E-2</v>
      </c>
      <c r="N190" s="6">
        <v>0.35950000000000004</v>
      </c>
      <c r="O190" s="6">
        <v>0.53890000000000005</v>
      </c>
      <c r="P190" s="5">
        <v>0</v>
      </c>
    </row>
    <row r="191" spans="3:16" ht="15.5" x14ac:dyDescent="0.35">
      <c r="C191" t="s">
        <v>188</v>
      </c>
      <c r="I191" s="6">
        <v>1.2199999999999999E-2</v>
      </c>
      <c r="J191" s="6">
        <v>6.4000000000000003E-3</v>
      </c>
      <c r="K191" s="6">
        <v>8.3000000000000001E-3</v>
      </c>
      <c r="L191" s="6">
        <v>1.04E-2</v>
      </c>
      <c r="M191" s="6">
        <v>3.5699999999999996E-2</v>
      </c>
      <c r="N191" s="6">
        <v>0.74049999999999994</v>
      </c>
      <c r="O191" s="5">
        <v>1</v>
      </c>
      <c r="P191" s="5">
        <v>0</v>
      </c>
    </row>
    <row r="192" spans="3:16" ht="15.5" x14ac:dyDescent="0.35">
      <c r="C192" t="s">
        <v>189</v>
      </c>
      <c r="I192" s="6">
        <v>1.8200000000000001E-2</v>
      </c>
      <c r="J192" s="6">
        <v>1.3300000000000001E-2</v>
      </c>
      <c r="K192" s="6">
        <v>1.1000000000000001E-2</v>
      </c>
      <c r="L192" s="6">
        <v>2.98E-2</v>
      </c>
      <c r="M192" s="6">
        <v>9.2499999999999999E-2</v>
      </c>
      <c r="N192" s="6">
        <v>1.1545000000000001</v>
      </c>
      <c r="O192" s="6">
        <v>1.1131</v>
      </c>
      <c r="P192" s="5">
        <v>0</v>
      </c>
    </row>
    <row r="193" spans="2:16" ht="15.5" x14ac:dyDescent="0.35">
      <c r="C193" t="s">
        <v>190</v>
      </c>
      <c r="I193" s="6">
        <v>1.58</v>
      </c>
      <c r="J193" s="6">
        <v>0.95</v>
      </c>
      <c r="K193" s="6">
        <v>0.92</v>
      </c>
      <c r="L193" s="6">
        <v>3.27</v>
      </c>
      <c r="M193" s="6">
        <v>5069.41</v>
      </c>
    </row>
    <row r="194" spans="2:16" ht="15.5" x14ac:dyDescent="0.35">
      <c r="C194" t="s">
        <v>59</v>
      </c>
      <c r="I194" s="6">
        <v>1.17</v>
      </c>
      <c r="J194" s="6">
        <v>0.68</v>
      </c>
      <c r="K194" s="6">
        <v>0.45</v>
      </c>
      <c r="L194" s="6">
        <v>0.75</v>
      </c>
      <c r="M194" s="5">
        <v>0</v>
      </c>
      <c r="N194" s="5">
        <v>0</v>
      </c>
      <c r="O194" s="5">
        <v>0</v>
      </c>
      <c r="P194" s="5">
        <v>0</v>
      </c>
    </row>
    <row r="195" spans="2:16" ht="15.5" x14ac:dyDescent="0.35">
      <c r="C195" t="s">
        <v>56</v>
      </c>
      <c r="I195" s="6">
        <v>39.200000000000003</v>
      </c>
      <c r="J195" s="6">
        <v>38.24</v>
      </c>
      <c r="K195" s="6">
        <v>38.049999999999997</v>
      </c>
      <c r="L195" s="6">
        <v>37.549999999999997</v>
      </c>
      <c r="M195" s="6">
        <v>11.59</v>
      </c>
      <c r="N195" s="6">
        <v>3534.63</v>
      </c>
      <c r="O195" s="6">
        <v>917.4</v>
      </c>
      <c r="P195" s="5">
        <v>0</v>
      </c>
    </row>
    <row r="196" spans="2:16" ht="15.5" x14ac:dyDescent="0.35">
      <c r="C196" t="s">
        <v>191</v>
      </c>
      <c r="I196" s="6">
        <v>1.17</v>
      </c>
      <c r="J196" s="6">
        <v>0.68</v>
      </c>
      <c r="K196" s="6">
        <v>0.45</v>
      </c>
      <c r="L196" s="6">
        <v>0.75</v>
      </c>
      <c r="M196" s="5">
        <v>0</v>
      </c>
      <c r="N196" s="5">
        <v>0</v>
      </c>
      <c r="O196" s="5">
        <v>0</v>
      </c>
      <c r="P196" s="5">
        <v>0</v>
      </c>
    </row>
    <row r="197" spans="2:16" ht="15.5" x14ac:dyDescent="0.35">
      <c r="C197" t="s">
        <v>192</v>
      </c>
      <c r="I197" s="6">
        <v>39.200000000000003</v>
      </c>
      <c r="J197" s="6">
        <v>38.229999999999997</v>
      </c>
      <c r="K197" s="6">
        <v>38.03</v>
      </c>
      <c r="L197" s="6">
        <v>37.549999999999997</v>
      </c>
      <c r="M197" s="6">
        <v>11.59</v>
      </c>
      <c r="N197" s="6">
        <v>3534.63</v>
      </c>
      <c r="O197" s="6">
        <v>917.4</v>
      </c>
      <c r="P197" s="5">
        <v>0</v>
      </c>
    </row>
    <row r="198" spans="2:16" ht="15.5" x14ac:dyDescent="0.35">
      <c r="C198" t="s">
        <v>193</v>
      </c>
      <c r="I198" s="5">
        <v>14000000000</v>
      </c>
      <c r="J198" s="5">
        <v>16000000000</v>
      </c>
      <c r="K198" s="5">
        <v>10000000000</v>
      </c>
      <c r="L198" s="5">
        <v>10000000000</v>
      </c>
      <c r="M198" s="5">
        <v>0</v>
      </c>
    </row>
    <row r="199" spans="2:16" ht="15.5" x14ac:dyDescent="0.35">
      <c r="C199" t="s">
        <v>194</v>
      </c>
      <c r="I199" s="5">
        <v>4000000000</v>
      </c>
      <c r="J199" s="5">
        <v>3000000000</v>
      </c>
      <c r="K199" s="5">
        <v>1000000000</v>
      </c>
      <c r="L199" s="5">
        <v>1000000000</v>
      </c>
      <c r="M199" s="5">
        <v>0</v>
      </c>
    </row>
    <row r="200" spans="2:16" ht="15.5" x14ac:dyDescent="0.35">
      <c r="C200" t="s">
        <v>26</v>
      </c>
      <c r="I200" s="5">
        <v>18000000000</v>
      </c>
      <c r="J200" s="5">
        <v>20000000000</v>
      </c>
      <c r="K200" s="5">
        <v>12000000000</v>
      </c>
      <c r="L200" s="5">
        <v>10000000000</v>
      </c>
      <c r="M200" s="5">
        <v>0</v>
      </c>
    </row>
    <row r="201" spans="2:16" ht="15.5" x14ac:dyDescent="0.35">
      <c r="C201" t="s">
        <v>23</v>
      </c>
      <c r="I201" s="5">
        <v>16000000000</v>
      </c>
      <c r="J201" s="5">
        <v>15000000000</v>
      </c>
      <c r="K201" s="5">
        <v>8000000000</v>
      </c>
      <c r="L201" s="5">
        <v>-3000000000</v>
      </c>
      <c r="M201" s="5">
        <v>-3000000000</v>
      </c>
      <c r="N201" s="5">
        <v>-2000000000</v>
      </c>
    </row>
    <row r="202" spans="2:16" ht="15.5" x14ac:dyDescent="0.35">
      <c r="C202" t="s">
        <v>195</v>
      </c>
      <c r="I202" s="5">
        <v>69000000000</v>
      </c>
      <c r="J202" s="5">
        <v>72000000000</v>
      </c>
      <c r="K202" s="5">
        <v>67000000000</v>
      </c>
      <c r="L202" s="5">
        <v>63000000000</v>
      </c>
      <c r="M202" s="5">
        <v>6000000000</v>
      </c>
      <c r="N202" s="5">
        <v>3000000000</v>
      </c>
      <c r="O202" s="5">
        <v>1000000000</v>
      </c>
    </row>
    <row r="203" spans="2:16" ht="15.5" x14ac:dyDescent="0.35">
      <c r="C203" t="s">
        <v>196</v>
      </c>
      <c r="I203" s="5">
        <v>40000000000</v>
      </c>
      <c r="J203" s="5">
        <v>-10000000000</v>
      </c>
      <c r="K203" s="5">
        <v>-5000000000</v>
      </c>
      <c r="L203" s="5">
        <v>2000000000</v>
      </c>
      <c r="M203" s="5">
        <v>2000000000</v>
      </c>
      <c r="N203" s="5">
        <v>5000000000</v>
      </c>
      <c r="O203" s="5">
        <v>1000000000</v>
      </c>
    </row>
    <row r="204" spans="2:16" ht="15.5" x14ac:dyDescent="0.35">
      <c r="C204" t="s">
        <v>197</v>
      </c>
      <c r="I204" s="5">
        <v>-9000000000</v>
      </c>
      <c r="J204" s="5">
        <v>-1000000000</v>
      </c>
      <c r="K204" s="5">
        <v>-2000000000</v>
      </c>
      <c r="L204" s="5">
        <v>-19000000000</v>
      </c>
      <c r="M204" s="5">
        <v>-1000000000</v>
      </c>
      <c r="N204" s="5">
        <v>-3000000000</v>
      </c>
      <c r="O204" s="5">
        <v>-1000000000</v>
      </c>
    </row>
    <row r="205" spans="2:16" ht="15.5" x14ac:dyDescent="0.35">
      <c r="C205" t="s">
        <v>15</v>
      </c>
      <c r="I205" s="5">
        <v>30000000000</v>
      </c>
      <c r="J205" s="5">
        <v>-11000000000</v>
      </c>
      <c r="K205" s="5">
        <v>-7000000000</v>
      </c>
      <c r="L205" s="5">
        <v>-16000000000</v>
      </c>
      <c r="M205" s="5">
        <v>0</v>
      </c>
      <c r="N205" s="5">
        <v>2000000000</v>
      </c>
      <c r="O205" s="5">
        <v>0</v>
      </c>
    </row>
    <row r="206" spans="2:16" ht="15.5" x14ac:dyDescent="0.35">
      <c r="C206" t="s">
        <v>17</v>
      </c>
      <c r="I206" s="6">
        <v>7.11</v>
      </c>
      <c r="J206" s="6">
        <v>-2.64</v>
      </c>
      <c r="K206" s="6">
        <v>-1.61</v>
      </c>
      <c r="L206" s="6">
        <v>-3.82</v>
      </c>
      <c r="M206" s="6">
        <v>0.16</v>
      </c>
      <c r="N206" s="6">
        <v>2260.96</v>
      </c>
      <c r="O206" s="6">
        <v>234.25</v>
      </c>
      <c r="P206" s="5">
        <v>0</v>
      </c>
    </row>
    <row r="208" spans="2:16" ht="15.5" x14ac:dyDescent="0.35">
      <c r="B208" t="s">
        <v>198</v>
      </c>
      <c r="C208" t="s">
        <v>199</v>
      </c>
      <c r="D208" s="5">
        <v>3000000000</v>
      </c>
      <c r="E208" s="5">
        <v>2000000000</v>
      </c>
      <c r="F208" s="5">
        <v>429000000</v>
      </c>
      <c r="G208" s="5">
        <v>401000000</v>
      </c>
      <c r="H208" s="5">
        <v>5000000000</v>
      </c>
      <c r="I208" s="5">
        <v>2000000000</v>
      </c>
      <c r="J208" s="5">
        <v>1000000000</v>
      </c>
      <c r="K208" s="5">
        <v>1000000000</v>
      </c>
      <c r="L208" s="5">
        <v>2000000000</v>
      </c>
      <c r="M208" s="5">
        <v>1000000000</v>
      </c>
      <c r="N208" s="5">
        <v>3000000000</v>
      </c>
      <c r="O208" s="5">
        <v>917000000</v>
      </c>
    </row>
    <row r="209" spans="3:15" ht="15.5" x14ac:dyDescent="0.35">
      <c r="C209" t="s">
        <v>47</v>
      </c>
      <c r="D209" s="6">
        <v>0.59</v>
      </c>
      <c r="E209" s="6">
        <v>0.38</v>
      </c>
      <c r="F209" s="6">
        <v>0.1</v>
      </c>
      <c r="G209" s="6">
        <v>0.09</v>
      </c>
      <c r="H209" s="6">
        <v>1.19</v>
      </c>
      <c r="I209" s="6">
        <v>0.48</v>
      </c>
      <c r="J209" s="6">
        <v>0.25</v>
      </c>
      <c r="K209" s="6">
        <v>0.32</v>
      </c>
      <c r="L209" s="6">
        <v>0.39</v>
      </c>
      <c r="M209" s="6">
        <v>0.28999999999999998</v>
      </c>
      <c r="N209" s="6">
        <v>0.61</v>
      </c>
      <c r="O209" s="6">
        <v>0.21</v>
      </c>
    </row>
    <row r="210" spans="3:15" ht="15.5" x14ac:dyDescent="0.35">
      <c r="C210" t="s">
        <v>200</v>
      </c>
      <c r="D210" s="5">
        <v>218000000000</v>
      </c>
      <c r="E210" s="5">
        <v>20000000000</v>
      </c>
      <c r="F210" s="5">
        <v>52000000000</v>
      </c>
      <c r="G210" s="5">
        <v>66000000000</v>
      </c>
      <c r="H210" s="5">
        <v>436000000000</v>
      </c>
      <c r="I210" s="5">
        <v>72000000000</v>
      </c>
      <c r="J210" s="5">
        <v>115000000000</v>
      </c>
      <c r="K210" s="5">
        <v>84000000000</v>
      </c>
      <c r="L210" s="5">
        <v>45000000000</v>
      </c>
      <c r="M210" s="5">
        <v>27000000000</v>
      </c>
      <c r="N210" s="5">
        <v>16000000000</v>
      </c>
      <c r="O210" s="5">
        <v>5000000000</v>
      </c>
    </row>
    <row r="211" spans="3:15" ht="15.5" x14ac:dyDescent="0.35">
      <c r="C211" t="s">
        <v>201</v>
      </c>
      <c r="I211" s="6">
        <v>26.1</v>
      </c>
    </row>
    <row r="212" spans="3:15" ht="15.5" x14ac:dyDescent="0.35">
      <c r="C212" t="s">
        <v>202</v>
      </c>
      <c r="I212" s="6">
        <v>6.95</v>
      </c>
    </row>
    <row r="213" spans="3:15" ht="15.5" x14ac:dyDescent="0.35">
      <c r="C213" t="s">
        <v>203</v>
      </c>
      <c r="I213" s="6">
        <v>0.78</v>
      </c>
    </row>
    <row r="214" spans="3:15" ht="15.5" x14ac:dyDescent="0.35">
      <c r="C214" t="s">
        <v>204</v>
      </c>
      <c r="I214" s="6">
        <v>1.19</v>
      </c>
    </row>
    <row r="215" spans="3:15" ht="15.5" x14ac:dyDescent="0.35">
      <c r="C215" t="s">
        <v>205</v>
      </c>
      <c r="D215" s="6">
        <v>1.05</v>
      </c>
    </row>
    <row r="216" spans="3:15" ht="15.5" x14ac:dyDescent="0.35">
      <c r="C216" t="s">
        <v>206</v>
      </c>
      <c r="I216" s="6">
        <v>39.72</v>
      </c>
    </row>
    <row r="217" spans="3:15" ht="15.5" x14ac:dyDescent="0.35">
      <c r="C217" t="s">
        <v>207</v>
      </c>
      <c r="D217" s="6">
        <v>2.92</v>
      </c>
    </row>
    <row r="218" spans="3:15" ht="15.5" x14ac:dyDescent="0.35">
      <c r="C218" t="s">
        <v>208</v>
      </c>
      <c r="D218" s="6">
        <v>2.91</v>
      </c>
    </row>
    <row r="219" spans="3:15" ht="15.5" x14ac:dyDescent="0.35">
      <c r="C219" t="s">
        <v>293</v>
      </c>
      <c r="D219" s="6">
        <v>0.11</v>
      </c>
    </row>
    <row r="220" spans="3:15" ht="15.5" x14ac:dyDescent="0.35">
      <c r="C220" t="s">
        <v>294</v>
      </c>
      <c r="D220" s="6">
        <v>0.01</v>
      </c>
    </row>
    <row r="221" spans="3:15" ht="15.5" x14ac:dyDescent="0.35">
      <c r="C221" t="s">
        <v>209</v>
      </c>
      <c r="D221" s="6">
        <v>0.23</v>
      </c>
    </row>
    <row r="222" spans="3:15" ht="15.5" x14ac:dyDescent="0.35">
      <c r="C222" t="s">
        <v>295</v>
      </c>
      <c r="D222" s="6">
        <v>0.09</v>
      </c>
    </row>
    <row r="223" spans="3:15" ht="15.5" x14ac:dyDescent="0.35">
      <c r="C223" t="s">
        <v>210</v>
      </c>
      <c r="D223" s="6">
        <v>1.25</v>
      </c>
    </row>
    <row r="224" spans="3:15" ht="15.5" x14ac:dyDescent="0.35">
      <c r="C224" t="s">
        <v>13</v>
      </c>
      <c r="D224" s="5">
        <v>2000000000</v>
      </c>
    </row>
    <row r="225" spans="3:9" ht="15.5" x14ac:dyDescent="0.35">
      <c r="C225" t="s">
        <v>211</v>
      </c>
      <c r="I225" s="6">
        <v>6.93</v>
      </c>
    </row>
    <row r="226" spans="3:9" ht="15.5" x14ac:dyDescent="0.35">
      <c r="C226" t="s">
        <v>212</v>
      </c>
      <c r="I226" s="5">
        <v>0</v>
      </c>
    </row>
    <row r="227" spans="3:9" ht="15.5" x14ac:dyDescent="0.35">
      <c r="C227" t="s">
        <v>213</v>
      </c>
      <c r="I227" s="5">
        <v>0</v>
      </c>
    </row>
    <row r="228" spans="3:9" ht="15.5" x14ac:dyDescent="0.35">
      <c r="C228" t="s">
        <v>214</v>
      </c>
      <c r="I228" s="5">
        <v>0</v>
      </c>
    </row>
    <row r="229" spans="3:9" ht="15.5" x14ac:dyDescent="0.35">
      <c r="C229" t="s">
        <v>215</v>
      </c>
      <c r="D229" s="6">
        <v>6.63</v>
      </c>
    </row>
    <row r="230" spans="3:9" ht="15.5" x14ac:dyDescent="0.35">
      <c r="C230" t="s">
        <v>216</v>
      </c>
      <c r="D230" s="6">
        <v>0.12</v>
      </c>
    </row>
    <row r="231" spans="3:9" ht="15.5" x14ac:dyDescent="0.35">
      <c r="C231" t="s">
        <v>217</v>
      </c>
      <c r="D231" s="6">
        <v>0.46</v>
      </c>
    </row>
    <row r="232" spans="3:9" ht="15.5" x14ac:dyDescent="0.35">
      <c r="C232" t="s">
        <v>218</v>
      </c>
      <c r="D232" s="6">
        <v>6.29</v>
      </c>
    </row>
    <row r="233" spans="3:9" ht="15.5" x14ac:dyDescent="0.35">
      <c r="C233" t="s">
        <v>219</v>
      </c>
      <c r="D233" s="6">
        <v>13.72</v>
      </c>
    </row>
    <row r="234" spans="3:9" ht="15.5" x14ac:dyDescent="0.35">
      <c r="C234" t="s">
        <v>43</v>
      </c>
      <c r="I234" s="5">
        <v>133000000000</v>
      </c>
    </row>
    <row r="235" spans="3:9" ht="15.5" x14ac:dyDescent="0.35">
      <c r="C235" t="s">
        <v>220</v>
      </c>
      <c r="I235" s="5">
        <v>150000000000</v>
      </c>
    </row>
    <row r="236" spans="3:9" ht="15.5" x14ac:dyDescent="0.35">
      <c r="C236" t="s">
        <v>221</v>
      </c>
      <c r="I236" s="5">
        <v>4290000000</v>
      </c>
    </row>
    <row r="237" spans="3:9" ht="15.5" x14ac:dyDescent="0.35">
      <c r="C237" t="s">
        <v>222</v>
      </c>
      <c r="I237" s="6">
        <v>0.50600000000000001</v>
      </c>
    </row>
    <row r="238" spans="3:9" ht="15.5" x14ac:dyDescent="0.35">
      <c r="C238" t="s">
        <v>223</v>
      </c>
      <c r="D238" s="6">
        <v>3.0200000000000001E-2</v>
      </c>
    </row>
    <row r="239" spans="3:9" ht="15.5" x14ac:dyDescent="0.35">
      <c r="C239" t="s">
        <v>224</v>
      </c>
      <c r="D239" s="6">
        <v>4.5000000000000005E-3</v>
      </c>
    </row>
    <row r="240" spans="3:9" ht="15.5" x14ac:dyDescent="0.35">
      <c r="C240" t="s">
        <v>225</v>
      </c>
      <c r="D240" s="6">
        <v>1.1699999999999999E-2</v>
      </c>
    </row>
    <row r="241" spans="3:9" ht="15.5" x14ac:dyDescent="0.35">
      <c r="C241" t="s">
        <v>226</v>
      </c>
      <c r="D241" s="6">
        <v>3.1558999999999999</v>
      </c>
    </row>
    <row r="242" spans="3:9" ht="15.5" x14ac:dyDescent="0.35">
      <c r="C242" t="s">
        <v>227</v>
      </c>
      <c r="D242" s="6">
        <v>-0.42549999999999999</v>
      </c>
    </row>
    <row r="243" spans="3:9" ht="15.5" x14ac:dyDescent="0.35">
      <c r="C243" t="s">
        <v>228</v>
      </c>
      <c r="D243" s="6">
        <v>4.9330999999999996</v>
      </c>
    </row>
    <row r="244" spans="3:9" ht="15.5" x14ac:dyDescent="0.35">
      <c r="C244" t="s">
        <v>229</v>
      </c>
      <c r="I244" s="5">
        <v>2</v>
      </c>
    </row>
    <row r="245" spans="3:9" ht="15.5" x14ac:dyDescent="0.35">
      <c r="C245" t="s">
        <v>230</v>
      </c>
      <c r="I245" s="6">
        <v>0.31</v>
      </c>
    </row>
    <row r="246" spans="3:9" ht="15.5" x14ac:dyDescent="0.35">
      <c r="C246" t="s">
        <v>231</v>
      </c>
      <c r="I246" s="6">
        <v>0.14000000000000001</v>
      </c>
    </row>
    <row r="247" spans="3:9" ht="15.5" x14ac:dyDescent="0.35">
      <c r="C247" t="s">
        <v>232</v>
      </c>
      <c r="I247" s="6">
        <v>0.28999999999999998</v>
      </c>
    </row>
    <row r="248" spans="3:9" ht="15.5" x14ac:dyDescent="0.35">
      <c r="C248" t="s">
        <v>233</v>
      </c>
      <c r="I248" s="6">
        <v>0.55000000000000004</v>
      </c>
    </row>
    <row r="249" spans="3:9" ht="15.5" x14ac:dyDescent="0.35">
      <c r="C249" t="s">
        <v>234</v>
      </c>
      <c r="I249" s="6">
        <v>0.75</v>
      </c>
    </row>
    <row r="250" spans="3:9" ht="15.5" x14ac:dyDescent="0.35">
      <c r="C250" t="s">
        <v>235</v>
      </c>
      <c r="I250" s="6">
        <v>0.66</v>
      </c>
    </row>
    <row r="251" spans="3:9" ht="15.5" x14ac:dyDescent="0.35">
      <c r="C251" t="s">
        <v>236</v>
      </c>
      <c r="I251" s="6">
        <v>0.35</v>
      </c>
    </row>
    <row r="252" spans="3:9" ht="15.5" x14ac:dyDescent="0.35">
      <c r="C252" t="s">
        <v>237</v>
      </c>
      <c r="D252" s="5">
        <v>5000000000</v>
      </c>
    </row>
    <row r="253" spans="3:9" ht="15.5" x14ac:dyDescent="0.35">
      <c r="C253" t="s">
        <v>238</v>
      </c>
      <c r="D253" s="5">
        <v>214000000000</v>
      </c>
    </row>
    <row r="254" spans="3:9" ht="15.5" x14ac:dyDescent="0.35">
      <c r="C254" t="s">
        <v>239</v>
      </c>
      <c r="D254" s="5">
        <v>40000000000</v>
      </c>
    </row>
    <row r="255" spans="3:9" ht="15.5" x14ac:dyDescent="0.35">
      <c r="C255" t="s">
        <v>183</v>
      </c>
      <c r="D255" s="5">
        <v>71000000000</v>
      </c>
    </row>
    <row r="256" spans="3:9" ht="15.5" x14ac:dyDescent="0.35">
      <c r="C256" t="s">
        <v>182</v>
      </c>
      <c r="I256" s="5">
        <v>170000000000</v>
      </c>
    </row>
    <row r="257" spans="3:9" ht="15.5" x14ac:dyDescent="0.35">
      <c r="C257" t="s">
        <v>181</v>
      </c>
      <c r="D257" s="5">
        <v>2000000000</v>
      </c>
    </row>
    <row r="258" spans="3:9" ht="15.5" x14ac:dyDescent="0.35">
      <c r="C258" t="s">
        <v>180</v>
      </c>
      <c r="D258" s="5">
        <v>17000000000</v>
      </c>
    </row>
    <row r="259" spans="3:9" ht="15.5" x14ac:dyDescent="0.35">
      <c r="C259" t="s">
        <v>24</v>
      </c>
      <c r="D259" s="5">
        <v>18000000000</v>
      </c>
    </row>
    <row r="260" spans="3:9" ht="15.5" x14ac:dyDescent="0.35">
      <c r="C260" t="s">
        <v>21</v>
      </c>
      <c r="D260" s="5">
        <v>14000000000</v>
      </c>
    </row>
    <row r="261" spans="3:9" ht="15.5" x14ac:dyDescent="0.35">
      <c r="C261" t="s">
        <v>240</v>
      </c>
      <c r="I261" s="5">
        <v>174000000000</v>
      </c>
    </row>
  </sheetData>
  <pageMargins left="0.7" right="0.7" top="0.75" bottom="0.75" header="0.3" footer="0.3"/>
  <ignoredErrors>
    <ignoredError sqref="A1:P262" numberStoredAsText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P28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1091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1092</v>
      </c>
      <c r="D2" s="2" vm="226">
        <f ca="1">IFERROR(_xlfn.STOCKHISTORY("XIDX:" &amp; $C$1, D3, , 0, 0, 1), "Libur")</f>
        <v>384</v>
      </c>
      <c r="E2" s="2" t="str">
        <f ca="1">IFERROR(_xlfn.STOCKHISTORY("XIDX:" &amp; $C$1, E3, , 0, 0, 1), "Libur")</f>
        <v>Libur</v>
      </c>
      <c r="H2" s="2" vm="226">
        <f ca="1">IFERROR(INDEX(D2:G2,COUNT(D2:G2)),"")</f>
        <v>384</v>
      </c>
      <c r="I2" s="2" vm="227">
        <f t="shared" ref="I2:P2" ca="1" si="0">IFERROR(_xlfn.STOCKHISTORY("XIDX:" &amp; $C$1, I1, , 0, 0, 1), "Libur")</f>
        <v>770</v>
      </c>
      <c r="J2" s="2" vm="184">
        <f t="shared" ca="1" si="0"/>
        <v>484</v>
      </c>
      <c r="K2" s="2" vm="228">
        <f t="shared" ca="1" si="0"/>
        <v>398</v>
      </c>
      <c r="L2" s="2" vm="105">
        <f t="shared" ca="1" si="0"/>
        <v>200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</row>
    <row r="3" spans="1:1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6" ht="15.5" x14ac:dyDescent="0.35">
      <c r="B4" t="s">
        <v>5</v>
      </c>
      <c r="C4" t="s">
        <v>6</v>
      </c>
      <c r="D4" s="2">
        <f>IFERROR(INDEX(D51:D500,MATCH($C$4,$C$51:$C$500,0)),"")</f>
        <v>61330722259</v>
      </c>
      <c r="E4" s="2">
        <f>IFERROR(INDEX(E51:E500,MATCH($C$4,$C$51:$C$500,0)),"")</f>
        <v>59833773016</v>
      </c>
      <c r="H4" s="2">
        <f>IFERROR(SUM(D4:G4)*(4/MAX(1,COUNT(D4:G4))),"")</f>
        <v>242328990550</v>
      </c>
      <c r="I4" s="2">
        <f t="shared" ref="I4:P4" si="1">IFERROR(INDEX(I51:I500,MATCH($C$4,$C$51:$C$500,0)),"")</f>
        <v>347975944493</v>
      </c>
      <c r="J4" s="2">
        <f t="shared" si="1"/>
        <v>386347822590</v>
      </c>
      <c r="K4" s="2">
        <f t="shared" si="1"/>
        <v>430280094321</v>
      </c>
      <c r="L4" s="2">
        <f t="shared" si="1"/>
        <v>225819967231</v>
      </c>
      <c r="M4" s="2">
        <f t="shared" si="1"/>
        <v>178523593335</v>
      </c>
      <c r="N4" s="2">
        <f t="shared" si="1"/>
        <v>93586559595</v>
      </c>
      <c r="O4" s="2">
        <f t="shared" si="1"/>
        <v>19302553903</v>
      </c>
      <c r="P4" s="2">
        <f t="shared" si="1"/>
        <v>4588501993</v>
      </c>
    </row>
    <row r="5" spans="1:16" ht="15.5" x14ac:dyDescent="0.35">
      <c r="B5" t="s">
        <v>7</v>
      </c>
      <c r="C5" t="s">
        <v>8</v>
      </c>
      <c r="D5" s="2">
        <f>IFERROR(INDEX(D51:D500,MATCH($C$5,$C$51:$C$500,0)),"")</f>
        <v>-23758294724</v>
      </c>
      <c r="E5" s="2">
        <f>IFERROR(INDEX(E51:E500,MATCH($C$5,$C$51:$C$500,0)),"")</f>
        <v>-9542333576</v>
      </c>
      <c r="H5" s="2">
        <f>IFERROR(SUM(D5:G5)*(4/MAX(1,COUNT(D5:G5))),"")</f>
        <v>-66601256600</v>
      </c>
      <c r="I5" s="2">
        <f t="shared" ref="I5:P5" si="2">IFERROR(INDEX(I51:I500,MATCH($C$5,$C$51:$C$500,0)),"")</f>
        <v>-24491414922</v>
      </c>
      <c r="J5" s="2">
        <f t="shared" si="2"/>
        <v>12558229811</v>
      </c>
      <c r="K5" s="2">
        <f t="shared" si="2"/>
        <v>19205719805</v>
      </c>
      <c r="L5" s="2">
        <f t="shared" si="2"/>
        <v>21166419079</v>
      </c>
      <c r="M5" s="2">
        <f t="shared" si="2"/>
        <v>24678251238</v>
      </c>
      <c r="N5" s="2">
        <f t="shared" si="2"/>
        <v>27246514740</v>
      </c>
      <c r="O5" s="2">
        <f t="shared" si="2"/>
        <v>2164313884</v>
      </c>
      <c r="P5" s="2">
        <f t="shared" si="2"/>
        <v>-162890148</v>
      </c>
    </row>
    <row r="6" spans="1:16" ht="15.5" x14ac:dyDescent="0.35">
      <c r="B6" t="s">
        <v>9</v>
      </c>
      <c r="C6" t="s">
        <v>10</v>
      </c>
      <c r="D6" s="2">
        <f>IFERROR(INDEX(D51:D500,MATCH($C$6,$C$51:$C$500,0)),"")</f>
        <v>51400661706</v>
      </c>
      <c r="E6" s="2">
        <f>IFERROR(INDEX(E51:E500,MATCH($C$6,$C$51:$C$500,0)),"")</f>
        <v>75158956432</v>
      </c>
      <c r="H6" s="2">
        <f>IFERROR(INDEX(D6:G6,COUNT(D6:G6)),"")</f>
        <v>75158956432</v>
      </c>
      <c r="I6" s="2">
        <f t="shared" ref="I6:P6" si="3">IFERROR(INDEX(I51:I500,MATCH($C$6,$C$51:$C$500,0)),"")</f>
        <v>84701290008</v>
      </c>
      <c r="J6" s="2">
        <f t="shared" si="3"/>
        <v>128601450990</v>
      </c>
      <c r="K6" s="2">
        <f t="shared" si="3"/>
        <v>128721091399</v>
      </c>
      <c r="L6" s="2">
        <f t="shared" si="3"/>
        <v>120104436223</v>
      </c>
      <c r="M6" s="2">
        <f t="shared" si="3"/>
        <v>54176189706</v>
      </c>
      <c r="N6" s="2">
        <f t="shared" si="3"/>
        <v>29497938476</v>
      </c>
      <c r="O6" s="2">
        <f t="shared" si="3"/>
        <v>2251423736</v>
      </c>
      <c r="P6" s="2">
        <f t="shared" si="3"/>
        <v>87109852</v>
      </c>
    </row>
    <row r="7" spans="1:16" ht="15.5" x14ac:dyDescent="0.35">
      <c r="B7" t="s">
        <v>11</v>
      </c>
      <c r="C7" t="s">
        <v>12</v>
      </c>
      <c r="D7" s="3">
        <f>IFERROR(INDEX(D51:D500,MATCH($C$7,$C$51:$C$500,0))/1000000000,"")</f>
        <v>1.29</v>
      </c>
      <c r="E7" s="3">
        <f>IFERROR(INDEX(E51:E500,MATCH($C$7,$C$51:$C$500,0))/1000000000,"")</f>
        <v>1.29</v>
      </c>
      <c r="H7" s="3">
        <f>IFERROR(INDEX(D7:G7,COUNT(D7:G7)),"")</f>
        <v>1.29</v>
      </c>
      <c r="I7" s="3">
        <f t="shared" ref="I7:P7" si="4">IFERROR(INDEX(I51:I500,MATCH($C$7,$C$51:$C$500,0))/1000000000,"")</f>
        <v>1.29</v>
      </c>
      <c r="J7" s="3">
        <f t="shared" si="4"/>
        <v>1.29</v>
      </c>
      <c r="K7" s="3">
        <f t="shared" si="4"/>
        <v>1.29</v>
      </c>
      <c r="L7" s="3">
        <f t="shared" si="4"/>
        <v>1.29</v>
      </c>
      <c r="M7" s="3">
        <f t="shared" si="4"/>
        <v>0.97</v>
      </c>
      <c r="N7" s="3">
        <f t="shared" si="4"/>
        <v>0</v>
      </c>
      <c r="O7" s="3">
        <f t="shared" si="4"/>
        <v>0</v>
      </c>
      <c r="P7" s="3">
        <f t="shared" si="4"/>
        <v>0</v>
      </c>
    </row>
    <row r="8" spans="1:1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13000000000</v>
      </c>
      <c r="E8" s="2">
        <f>IFERROR(INDEX(E51:E500,MATCH("Free cash flow (Quarter)",$C$51:$C$500,0)),"")</f>
        <v>-4000000000</v>
      </c>
      <c r="H8" s="2">
        <f>IFERROR(INDEX(D8:G8,COUNT(D8:G8)),"")</f>
        <v>-4000000000</v>
      </c>
      <c r="I8" s="2">
        <f t="shared" ref="I8:P8" si="5">IFERROR(INDEX(I51:I500,MATCH($C$8,$C$51:$C$500,0)),"")</f>
        <v>15000000000</v>
      </c>
      <c r="J8" s="2">
        <f t="shared" si="5"/>
        <v>24000000000</v>
      </c>
      <c r="K8" s="2">
        <f t="shared" si="5"/>
        <v>9000000000</v>
      </c>
      <c r="L8" s="2">
        <f t="shared" si="5"/>
        <v>-45000000000</v>
      </c>
      <c r="M8" s="2">
        <f t="shared" si="5"/>
        <v>-5000000000</v>
      </c>
      <c r="N8" s="2">
        <f t="shared" si="5"/>
        <v>11000000000</v>
      </c>
      <c r="O8" s="2">
        <f t="shared" si="5"/>
        <v>-2000000000</v>
      </c>
      <c r="P8" s="2">
        <f t="shared" si="5"/>
        <v>-11000000000</v>
      </c>
    </row>
    <row r="9" spans="1:16" ht="15.5" x14ac:dyDescent="0.35">
      <c r="A9" t="s">
        <v>16</v>
      </c>
      <c r="C9" t="s">
        <v>17</v>
      </c>
      <c r="D9" s="3">
        <f>IFERROR(INDEX(D51:D500,MATCH("Free cash flow per share (Quarter)",$C$51:$C$500,0)),"")</f>
        <v>10.16</v>
      </c>
      <c r="E9" s="3">
        <f>IFERROR(INDEX(E51:E500,MATCH("Free cash flow per share (Quarter)",$C$51:$C$500,0)),"")</f>
        <v>-3.37</v>
      </c>
      <c r="H9" s="3">
        <f>IFERROR(INDEX(D9:G9,COUNT(D9:G9)),"")</f>
        <v>-3.37</v>
      </c>
      <c r="I9" s="3">
        <f t="shared" ref="I9:P9" si="6">IFERROR(INDEX(I51:I500,MATCH($C$9,$C$51:$C$500,0)),"")</f>
        <v>11.53</v>
      </c>
      <c r="J9" s="3">
        <f t="shared" si="6"/>
        <v>18.170000000000002</v>
      </c>
      <c r="K9" s="3">
        <f t="shared" si="6"/>
        <v>7.13</v>
      </c>
      <c r="L9" s="3">
        <f t="shared" si="6"/>
        <v>-34.92</v>
      </c>
      <c r="M9" s="3">
        <f t="shared" si="6"/>
        <v>-5.38</v>
      </c>
      <c r="N9" s="3">
        <f t="shared" si="6"/>
        <v>43099332.479999997</v>
      </c>
      <c r="O9" s="3">
        <f t="shared" si="6"/>
        <v>-9124865.9499999993</v>
      </c>
      <c r="P9" s="3">
        <f t="shared" si="6"/>
        <v>-45585697.659999996</v>
      </c>
    </row>
    <row r="10" spans="1:16" ht="15.5" x14ac:dyDescent="0.35">
      <c r="C10" t="s">
        <v>18</v>
      </c>
      <c r="D10" s="3">
        <f ca="1">IFERROR(IF(D9=0,"",D2/D9),"")</f>
        <v>37.795275590551178</v>
      </c>
      <c r="E10" s="3" t="str">
        <f ca="1">IFERROR(IF(E9=0,"",E2/E9),"")</f>
        <v/>
      </c>
      <c r="I10" s="3">
        <f t="shared" ref="I10:P10" ca="1" si="7">IFERROR(IF(I9=0,"",I2/I9),"")</f>
        <v>66.782307025151781</v>
      </c>
      <c r="J10" s="3">
        <f t="shared" ca="1" si="7"/>
        <v>26.63731425426527</v>
      </c>
      <c r="K10" s="3">
        <f t="shared" ca="1" si="7"/>
        <v>55.820476858345025</v>
      </c>
      <c r="L10" s="3">
        <f t="shared" ca="1" si="7"/>
        <v>-5.72737686139748</v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</row>
    <row r="11" spans="1:16" ht="15.5" x14ac:dyDescent="0.35">
      <c r="B11" t="s">
        <v>19</v>
      </c>
      <c r="C11" t="s">
        <v>20</v>
      </c>
      <c r="D11" s="2">
        <f>IFERROR(INDEX(D51:D500,MATCH($C$11,$C$51:$C$500,0)),"")</f>
        <v>697735541</v>
      </c>
      <c r="E11" s="2">
        <f>IFERROR(INDEX(E51:E500,MATCH($C$11,$C$51:$C$500,0)),"")</f>
        <v>110714300</v>
      </c>
      <c r="H11" s="2">
        <f>IFERROR(INDEX(D11:G11,COUNT(D11:G11)),"")</f>
        <v>110714300</v>
      </c>
      <c r="I11" s="2">
        <f t="shared" ref="I11:P11" si="8">IFERROR(INDEX(I51:I500,MATCH($C$11,$C$51:$C$500,0)),"")</f>
        <v>2304853926</v>
      </c>
      <c r="J11" s="2">
        <f t="shared" si="8"/>
        <v>26032893</v>
      </c>
      <c r="K11" s="2">
        <f t="shared" si="8"/>
        <v>23242294</v>
      </c>
      <c r="L11" s="2">
        <f t="shared" si="8"/>
        <v>9873977</v>
      </c>
      <c r="M11" s="2">
        <f t="shared" si="8"/>
        <v>12050012</v>
      </c>
      <c r="N11" s="2">
        <f t="shared" si="8"/>
        <v>188622751</v>
      </c>
      <c r="O11" s="2">
        <f t="shared" si="8"/>
        <v>892500</v>
      </c>
      <c r="P11" s="2">
        <f t="shared" si="8"/>
        <v>0</v>
      </c>
    </row>
    <row r="12" spans="1:1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-1000000000</v>
      </c>
      <c r="E12" s="2">
        <f>IFERROR(INDEX(E51:E500,MATCH("Net Debt (Quarter)",$C$51:$C$500,0)),"")</f>
        <v>1000000000</v>
      </c>
      <c r="H12" s="2">
        <f>IFERROR(INDEX(D12:G12,COUNT(D12:G12)),"")</f>
        <v>1000000000</v>
      </c>
      <c r="I12" s="2">
        <f t="shared" ref="I12:P12" si="9">IFERROR(INDEX(I51:I500,MATCH($C$12,$C$51:$C$500,0)),"")</f>
        <v>-1000000000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1000000000</v>
      </c>
      <c r="O12" s="2">
        <f t="shared" si="9"/>
        <v>0</v>
      </c>
      <c r="P12" s="2">
        <f t="shared" si="9"/>
        <v>0</v>
      </c>
    </row>
    <row r="13" spans="1:1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1000000000</v>
      </c>
      <c r="H13" s="2">
        <f>IFERROR(INDEX(D13:G13,COUNT(D13:G13)),"")</f>
        <v>1000000000</v>
      </c>
      <c r="I13" s="2">
        <f t="shared" ref="I13:P13" si="10">IFERROR(INDEX(I51:I500,MATCH($C$13,$C$51:$C$500,0)),"")</f>
        <v>2000000000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1000000000</v>
      </c>
      <c r="O13" s="2">
        <f t="shared" si="10"/>
        <v>0</v>
      </c>
      <c r="P13" s="2">
        <f t="shared" si="10"/>
        <v>0</v>
      </c>
    </row>
    <row r="14" spans="1:16" ht="15.5" x14ac:dyDescent="0.35">
      <c r="C14" t="s">
        <v>27</v>
      </c>
      <c r="D14" s="2">
        <f>IFERROR(INDEX(D51:D500,MATCH($C$14,$C$51:$C$500,0)),"")</f>
        <v>-270793119</v>
      </c>
      <c r="E14" s="2">
        <f>IFERROR(INDEX(E51:E500,MATCH($C$14,$C$51:$C$500,0)),"")</f>
        <v>-221933039</v>
      </c>
      <c r="H14" s="2">
        <f>IFERROR(SUM(D14:G14)*(4/MAX(1,COUNT(D14:G14))),"")</f>
        <v>-985452316</v>
      </c>
      <c r="I14" s="2">
        <f t="shared" ref="I14:P14" si="11">IFERROR(INDEX(I51:I500,MATCH($C$14,$C$51:$C$500,0)),"")</f>
        <v>-806676410</v>
      </c>
      <c r="J14" s="2">
        <f t="shared" si="11"/>
        <v>-687998318</v>
      </c>
      <c r="K14" s="2">
        <f t="shared" si="11"/>
        <v>-918039254</v>
      </c>
      <c r="L14" s="2">
        <f t="shared" si="11"/>
        <v>-655244765</v>
      </c>
      <c r="M14" s="2">
        <f t="shared" si="11"/>
        <v>-694197687</v>
      </c>
      <c r="N14" s="2">
        <f t="shared" si="11"/>
        <v>-1126864414</v>
      </c>
      <c r="O14" s="2">
        <f t="shared" si="11"/>
        <v>-1950754377</v>
      </c>
      <c r="P14" s="2">
        <f t="shared" si="11"/>
        <v>-300291760</v>
      </c>
    </row>
    <row r="15" spans="1:16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61257507</v>
      </c>
      <c r="H15" s="2">
        <f>IFERROR(SUM(D15:G15)*(4/MAX(1,COUNT(D15:G15))),"")</f>
        <v>122515014</v>
      </c>
      <c r="I15" s="2">
        <f t="shared" ref="I15:P15" si="12">IFERROR(INDEX(I51:I500,MATCH($C$15,$C$51:$C$500,0)),"")</f>
        <v>244101577</v>
      </c>
      <c r="J15" s="2">
        <f t="shared" si="12"/>
        <v>-5112617190</v>
      </c>
      <c r="K15" s="2">
        <f t="shared" si="12"/>
        <v>-7368627432</v>
      </c>
      <c r="L15" s="2">
        <f t="shared" si="12"/>
        <v>-6172172948</v>
      </c>
      <c r="M15" s="2">
        <f t="shared" si="12"/>
        <v>-6969346250</v>
      </c>
      <c r="N15" s="2">
        <f t="shared" si="12"/>
        <v>-7694684759</v>
      </c>
      <c r="O15" s="2">
        <f t="shared" si="12"/>
        <v>-96512767</v>
      </c>
      <c r="P15" s="2">
        <f t="shared" si="12"/>
        <v>-22942510</v>
      </c>
    </row>
    <row r="16" spans="1:16" ht="15.5" x14ac:dyDescent="0.35">
      <c r="C16" t="s">
        <v>29</v>
      </c>
      <c r="D16" s="2">
        <f>IFERROR(INDEX(D51:D500,MATCH($C$16,$C$51:$C$500,0)),"")</f>
        <v>-23758294724</v>
      </c>
      <c r="E16" s="2">
        <f>IFERROR(INDEX(E51:E500,MATCH($C$16,$C$51:$C$500,0)),"")</f>
        <v>-9592390474</v>
      </c>
      <c r="H16" s="2">
        <f>IFERROR(SUM(D16:G16)*(4/MAX(1,COUNT(D16:G16))),"")</f>
        <v>-66701370396</v>
      </c>
      <c r="I16" s="2">
        <f t="shared" ref="I16:P16" si="13">IFERROR(INDEX(I51:I500,MATCH($C$16,$C$51:$C$500,0)),"")</f>
        <v>-24690714064</v>
      </c>
      <c r="J16" s="2">
        <f t="shared" si="13"/>
        <v>17728956402</v>
      </c>
      <c r="K16" s="2">
        <f t="shared" si="13"/>
        <v>26630598564</v>
      </c>
      <c r="L16" s="2">
        <f t="shared" si="13"/>
        <v>27391945213</v>
      </c>
      <c r="M16" s="2">
        <f t="shared" si="13"/>
        <v>31646932761</v>
      </c>
      <c r="N16" s="2">
        <f t="shared" si="13"/>
        <v>34945190186</v>
      </c>
      <c r="O16" s="2">
        <f t="shared" si="13"/>
        <v>2266655934</v>
      </c>
      <c r="P16" s="2">
        <f t="shared" si="13"/>
        <v>-139947638</v>
      </c>
    </row>
    <row r="17" spans="1:16" ht="15.5" x14ac:dyDescent="0.35">
      <c r="A17" t="s">
        <v>30</v>
      </c>
    </row>
    <row r="18" spans="1:1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</row>
    <row r="19" spans="1:16" ht="15.5" x14ac:dyDescent="0.35">
      <c r="A19" t="s">
        <v>40</v>
      </c>
      <c r="C19" t="s">
        <v>41</v>
      </c>
    </row>
    <row r="20" spans="1:16" ht="15.5" x14ac:dyDescent="0.35">
      <c r="A20" t="s">
        <v>42</v>
      </c>
      <c r="C20" t="s">
        <v>43</v>
      </c>
      <c r="D20" s="2">
        <f ca="1">IFERROR(D21*D2,"")</f>
        <v>495360000000</v>
      </c>
      <c r="E20" s="2" t="str">
        <f ca="1">IFERROR(E21*E2,"")</f>
        <v/>
      </c>
      <c r="H20" s="2">
        <f t="shared" ref="H20:P20" ca="1" si="14">IFERROR(H21*H2,"")</f>
        <v>495360000000</v>
      </c>
      <c r="I20" s="2">
        <f t="shared" ca="1" si="14"/>
        <v>993300000000</v>
      </c>
      <c r="J20" s="2">
        <f t="shared" ca="1" si="14"/>
        <v>624360000000</v>
      </c>
      <c r="K20" s="2">
        <f t="shared" ca="1" si="14"/>
        <v>513420000000</v>
      </c>
      <c r="L20" s="2">
        <f t="shared" ca="1" si="14"/>
        <v>258000000000</v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</row>
    <row r="21" spans="1:16" ht="15.5" x14ac:dyDescent="0.35">
      <c r="C21" t="s">
        <v>12</v>
      </c>
      <c r="D21" s="2">
        <f>IFERROR(INDEX(D51:D500,MATCH($C$7,$C$51:$C$500,0)),"")</f>
        <v>1290000000</v>
      </c>
      <c r="E21" s="2">
        <f>IFERROR(INDEX(E51:E500,MATCH($C$7,$C$51:$C$500,0)),"")</f>
        <v>1290000000</v>
      </c>
      <c r="H21" s="2">
        <f>IFERROR(INDEX(D21:G21,COUNT(D21:G21)),"")</f>
        <v>1290000000</v>
      </c>
      <c r="I21" s="2">
        <f t="shared" ref="I21:P21" si="15">IFERROR(INDEX(I51:I500,MATCH($C$7,$C$51:$C$500,0)),"")</f>
        <v>1290000000</v>
      </c>
      <c r="J21" s="2">
        <f t="shared" si="15"/>
        <v>1290000000</v>
      </c>
      <c r="K21" s="2">
        <f t="shared" si="15"/>
        <v>1290000000</v>
      </c>
      <c r="L21" s="2">
        <f t="shared" si="15"/>
        <v>1290000000</v>
      </c>
      <c r="M21" s="2">
        <f t="shared" si="15"/>
        <v>970000000</v>
      </c>
      <c r="N21" s="2">
        <f t="shared" si="15"/>
        <v>0</v>
      </c>
      <c r="O21" s="2">
        <f t="shared" si="15"/>
        <v>0</v>
      </c>
      <c r="P21" s="2">
        <f t="shared" si="15"/>
        <v>0</v>
      </c>
    </row>
    <row r="23" spans="1:16" ht="15.5" x14ac:dyDescent="0.35">
      <c r="B23" t="s">
        <v>44</v>
      </c>
      <c r="C23" t="s">
        <v>45</v>
      </c>
      <c r="D23" s="3">
        <f>IFERROR(D5/D6*100,"")</f>
        <v>-46.221768233047264</v>
      </c>
      <c r="E23" s="3">
        <f>IFERROR(E5/E6*100,"")</f>
        <v>-12.696202859912534</v>
      </c>
      <c r="H23" s="3">
        <f t="shared" ref="H23:P23" si="16">IFERROR(H5/H6*100,"")</f>
        <v>-88.613865548089976</v>
      </c>
      <c r="I23" s="3">
        <f t="shared" si="16"/>
        <v>-28.915043583972327</v>
      </c>
      <c r="J23" s="3">
        <f t="shared" si="16"/>
        <v>9.7652318184003413</v>
      </c>
      <c r="K23" s="3">
        <f t="shared" si="16"/>
        <v>14.920414048904812</v>
      </c>
      <c r="L23" s="3">
        <f t="shared" si="16"/>
        <v>17.623344935985497</v>
      </c>
      <c r="M23" s="3">
        <f t="shared" si="16"/>
        <v>45.551839972361307</v>
      </c>
      <c r="N23" s="3">
        <f t="shared" si="16"/>
        <v>92.367521758065251</v>
      </c>
      <c r="O23" s="3">
        <f t="shared" si="16"/>
        <v>96.130899279103986</v>
      </c>
      <c r="P23" s="3">
        <f t="shared" si="16"/>
        <v>-186.99394415226419</v>
      </c>
    </row>
    <row r="24" spans="1:16" ht="15.5" x14ac:dyDescent="0.35">
      <c r="C24" t="s">
        <v>46</v>
      </c>
      <c r="D24" s="4">
        <f>IFERROR(_xlfn.RRI(5,I23,D23),"")</f>
        <v>9.8359576266025206E-2</v>
      </c>
      <c r="E24" s="4" t="str">
        <f>IFERROR(_xlfn.RRI(5,J23,E23),"")</f>
        <v/>
      </c>
      <c r="H24" s="4" t="str">
        <f t="shared" ref="H24:P24" si="17">IFERROR(_xlfn.RRI(5,M23,H23),"")</f>
        <v/>
      </c>
      <c r="I24" s="4" t="str">
        <f t="shared" si="17"/>
        <v/>
      </c>
      <c r="J24" s="4">
        <f t="shared" si="17"/>
        <v>-0.36705800658833587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47</v>
      </c>
      <c r="C25" t="s">
        <v>48</v>
      </c>
      <c r="D25" s="3">
        <f>IFERROR(INDEX(D51:D500,MATCH($A$25,$C$51:$C$500,0)),"")</f>
        <v>-18.36</v>
      </c>
      <c r="E25" s="3">
        <f>IFERROR(INDEX(E51:E500,MATCH($A$25,$C$51:$C$500,0)),"")</f>
        <v>-7.37</v>
      </c>
      <c r="H25" s="3">
        <f>IFERROR(INDEX(D25:G25,COUNT(D25:G25)),"")</f>
        <v>-7.37</v>
      </c>
      <c r="I25" s="3">
        <f t="shared" ref="I25:P25" si="18">IFERROR(INDEX(I51:I500,MATCH($C$25,$C$51:$C$500,0)),"")</f>
        <v>-18.89</v>
      </c>
      <c r="J25" s="3">
        <f t="shared" si="18"/>
        <v>9.75</v>
      </c>
      <c r="K25" s="3">
        <f t="shared" si="18"/>
        <v>14.89</v>
      </c>
      <c r="L25" s="3">
        <f t="shared" si="18"/>
        <v>16.41</v>
      </c>
      <c r="M25" s="3">
        <f t="shared" si="18"/>
        <v>25.44</v>
      </c>
      <c r="N25" s="3">
        <f t="shared" si="18"/>
        <v>109002021.70999999</v>
      </c>
      <c r="O25" s="3">
        <f t="shared" si="18"/>
        <v>8680572.6699999999</v>
      </c>
      <c r="P25" s="3">
        <f t="shared" si="18"/>
        <v>-651560.59</v>
      </c>
    </row>
    <row r="26" spans="1:16" ht="15.5" x14ac:dyDescent="0.35">
      <c r="C26" t="s">
        <v>49</v>
      </c>
      <c r="D26" s="4">
        <f>IFERROR(_xlfn.RRI(5,I25,D25),"")</f>
        <v>-5.6754924581510213E-3</v>
      </c>
      <c r="E26" s="4" t="str">
        <f>IFERROR(_xlfn.RRI(5,J25,E25),"")</f>
        <v/>
      </c>
      <c r="H26" s="4" t="str">
        <f t="shared" ref="H26:P26" si="19">IFERROR(_xlfn.RRI(5,M25,H25),"")</f>
        <v/>
      </c>
      <c r="I26" s="4" t="str">
        <f t="shared" si="19"/>
        <v/>
      </c>
      <c r="J26" s="4">
        <f t="shared" si="19"/>
        <v>-0.93542101011367196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50</v>
      </c>
      <c r="D27" s="3">
        <f>IFERROR(D4/D21,"")</f>
        <v>47.543195549612406</v>
      </c>
      <c r="E27" s="3">
        <f>IFERROR(E4/E21,"")</f>
        <v>46.382769779844963</v>
      </c>
      <c r="H27" s="3">
        <f t="shared" ref="H27:P27" si="20">IFERROR(H4/H21,"")</f>
        <v>187.85193065891474</v>
      </c>
      <c r="I27" s="3">
        <f t="shared" si="20"/>
        <v>269.74879418062017</v>
      </c>
      <c r="J27" s="3">
        <f t="shared" si="20"/>
        <v>299.49443611627908</v>
      </c>
      <c r="K27" s="3">
        <f t="shared" si="20"/>
        <v>333.5504607139535</v>
      </c>
      <c r="L27" s="3">
        <f t="shared" si="20"/>
        <v>175.05423816356588</v>
      </c>
      <c r="M27" s="3">
        <f t="shared" si="20"/>
        <v>184.04494158247422</v>
      </c>
      <c r="N27" s="3" t="str">
        <f t="shared" si="20"/>
        <v/>
      </c>
      <c r="O27" s="3" t="str">
        <f t="shared" si="20"/>
        <v/>
      </c>
      <c r="P27" s="3" t="str">
        <f t="shared" si="20"/>
        <v/>
      </c>
    </row>
    <row r="28" spans="1:16" ht="15.5" x14ac:dyDescent="0.35">
      <c r="C28" t="s">
        <v>51</v>
      </c>
      <c r="D28" s="4">
        <f>IFERROR(_xlfn.RRI(5,I27,D27),"")</f>
        <v>-0.29331516558647297</v>
      </c>
      <c r="E28" s="4">
        <f>IFERROR(_xlfn.RRI(5,J27,E27),"")</f>
        <v>-0.31135787710983842</v>
      </c>
      <c r="H28" s="4">
        <f t="shared" ref="H28:P28" si="21">IFERROR(_xlfn.RRI(5,M27,H27),"")</f>
        <v>4.1032100319544629E-3</v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52</v>
      </c>
      <c r="H29" s="4">
        <f t="shared" ref="H29:P29" si="22">IFERROR(((H25-I25)/I25)*100%,"")</f>
        <v>-0.60984647961884586</v>
      </c>
      <c r="I29" s="4">
        <f t="shared" si="22"/>
        <v>-2.9374358974358974</v>
      </c>
      <c r="J29" s="4">
        <f t="shared" si="22"/>
        <v>-0.34519811954331769</v>
      </c>
      <c r="K29" s="4">
        <f t="shared" si="22"/>
        <v>-9.262644728823885E-2</v>
      </c>
      <c r="L29" s="4">
        <f t="shared" si="22"/>
        <v>-0.35495283018867929</v>
      </c>
      <c r="M29" s="4">
        <f t="shared" si="22"/>
        <v>-0.99999976660983347</v>
      </c>
      <c r="N29" s="4">
        <f t="shared" si="22"/>
        <v>11.557008143795654</v>
      </c>
      <c r="O29" s="4">
        <f t="shared" si="22"/>
        <v>-14.322740514431667</v>
      </c>
      <c r="P29" s="4" t="str">
        <f t="shared" si="22"/>
        <v/>
      </c>
    </row>
    <row r="30" spans="1:16" ht="15.5" x14ac:dyDescent="0.35">
      <c r="C30" t="s">
        <v>53</v>
      </c>
      <c r="H30" s="4">
        <f t="shared" ref="H30:P30" si="23">IFERROR(((H27-I27)/I27)*100%,"")</f>
        <v>-0.30360418763120917</v>
      </c>
      <c r="I30" s="4">
        <f t="shared" si="23"/>
        <v>-9.9319514316820651E-2</v>
      </c>
      <c r="J30" s="4">
        <f t="shared" si="23"/>
        <v>-0.10210156665584767</v>
      </c>
      <c r="K30" s="4">
        <f t="shared" si="23"/>
        <v>0.90541208378110272</v>
      </c>
      <c r="L30" s="4">
        <f t="shared" si="23"/>
        <v>-4.8850586936014351E-2</v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  <c r="P30" s="4" t="str">
        <f t="shared" si="23"/>
        <v/>
      </c>
    </row>
    <row r="32" spans="1:16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39.72</v>
      </c>
      <c r="E32" s="3">
        <f>IFERROR(INDEX(E51:E500,MATCH($A$32,$C$51:$C$500,0)),"")</f>
        <v>58.09</v>
      </c>
      <c r="H32" s="3">
        <f>IFERROR(INDEX(D32:G32,COUNT(D32:G32)),"")</f>
        <v>58.09</v>
      </c>
      <c r="I32" s="3">
        <f t="shared" ref="I32:P32" si="24">IFERROR(INDEX(I51:I500,MATCH($C$32,$C$51:$C$500,0)),"")</f>
        <v>65.459999999999994</v>
      </c>
      <c r="J32" s="3">
        <f t="shared" si="24"/>
        <v>99.39</v>
      </c>
      <c r="K32" s="3">
        <f t="shared" si="24"/>
        <v>99.52</v>
      </c>
      <c r="L32" s="3">
        <f t="shared" si="24"/>
        <v>92.86</v>
      </c>
      <c r="M32" s="3">
        <f t="shared" si="24"/>
        <v>55.85</v>
      </c>
      <c r="N32" s="3">
        <f t="shared" si="24"/>
        <v>117991753.90000001</v>
      </c>
      <c r="O32" s="3">
        <f t="shared" si="24"/>
        <v>9005694.9399999995</v>
      </c>
      <c r="P32" s="3">
        <f t="shared" si="24"/>
        <v>348439.41</v>
      </c>
    </row>
    <row r="33" spans="1:16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12.84</v>
      </c>
      <c r="E33" s="3">
        <f>IFERROR(INDEX(E51:E500,MATCH($A$33,$C$51:$C$500,0)),"")</f>
        <v>6.44</v>
      </c>
      <c r="H33" s="3">
        <f>IFERROR(INDEX(D33:G33,COUNT(D33:G33)),"")</f>
        <v>6.44</v>
      </c>
      <c r="I33" s="3">
        <f t="shared" ref="I33:P33" si="25">IFERROR(INDEX(I51:I500,MATCH($C$33,$C$51:$C$500,0)),"")</f>
        <v>11.76</v>
      </c>
      <c r="J33" s="3">
        <f t="shared" si="25"/>
        <v>4.87</v>
      </c>
      <c r="K33" s="3">
        <f t="shared" si="25"/>
        <v>4</v>
      </c>
      <c r="L33" s="3">
        <f t="shared" si="25"/>
        <v>2.15</v>
      </c>
      <c r="M33" s="3">
        <f t="shared" si="25"/>
        <v>0</v>
      </c>
      <c r="N33" s="3">
        <f t="shared" si="25"/>
        <v>0</v>
      </c>
      <c r="O33" s="3">
        <f t="shared" si="25"/>
        <v>0</v>
      </c>
      <c r="P33" s="3">
        <f t="shared" si="25"/>
        <v>0</v>
      </c>
    </row>
    <row r="34" spans="1:16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-27.78</v>
      </c>
      <c r="E34" s="3">
        <f>IFERROR(INDEX(E51:E500,MATCH($A$34,$C$51:$C$500,0)),"")</f>
        <v>-50.75</v>
      </c>
      <c r="H34" s="3">
        <f>IFERROR(INDEX(D34:G34,COUNT(D34:G34)),"")</f>
        <v>-50.75</v>
      </c>
      <c r="I34" s="3">
        <f t="shared" ref="I34:P34" si="26">IFERROR(INDEX(I51:I500,MATCH($C$34,$C$51:$C$500,0)),"")</f>
        <v>-40.76</v>
      </c>
      <c r="J34" s="3">
        <f t="shared" si="26"/>
        <v>49.64</v>
      </c>
      <c r="K34" s="3">
        <f t="shared" si="26"/>
        <v>26.73</v>
      </c>
      <c r="L34" s="3">
        <f t="shared" si="26"/>
        <v>12.19</v>
      </c>
      <c r="M34" s="3">
        <f t="shared" si="26"/>
        <v>0</v>
      </c>
      <c r="N34" s="3">
        <f t="shared" si="26"/>
        <v>0</v>
      </c>
      <c r="O34" s="3">
        <f t="shared" si="26"/>
        <v>0</v>
      </c>
      <c r="P34" s="3">
        <f t="shared" si="26"/>
        <v>0</v>
      </c>
    </row>
    <row r="35" spans="1:16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10.76</v>
      </c>
      <c r="E35" s="3">
        <f>IFERROR(INDEX(E51:E500,MATCH($A$35,$C$51:$C$500,0)),"")</f>
        <v>8.09</v>
      </c>
      <c r="H35" s="3">
        <f>IFERROR(INDEX(D35:G35,COUNT(D35:G35)),"")</f>
        <v>8.09</v>
      </c>
      <c r="I35" s="3">
        <f t="shared" ref="I35:P35" si="27">IFERROR(INDEX(I51:I500,MATCH($C$35,$C$51:$C$500,0)),"")</f>
        <v>2.86</v>
      </c>
      <c r="J35" s="3">
        <f t="shared" si="27"/>
        <v>1.62</v>
      </c>
      <c r="K35" s="3">
        <f t="shared" si="27"/>
        <v>1.2</v>
      </c>
      <c r="L35" s="3">
        <f t="shared" si="27"/>
        <v>1.1499999999999999</v>
      </c>
      <c r="M35" s="3">
        <f t="shared" si="27"/>
        <v>0</v>
      </c>
      <c r="N35" s="3">
        <f t="shared" si="27"/>
        <v>0</v>
      </c>
      <c r="O35" s="3">
        <f t="shared" si="27"/>
        <v>0</v>
      </c>
      <c r="P35" s="3">
        <f t="shared" si="27"/>
        <v>0</v>
      </c>
    </row>
    <row r="36" spans="1:16" ht="15.5" x14ac:dyDescent="0.35">
      <c r="B36" t="s">
        <v>66</v>
      </c>
      <c r="C36" t="s">
        <v>67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P36" si="28">IFERROR(INDEX(H51:H500,MATCH($C$36,$C$51:$C$500,0)),"")</f>
        <v>-0.29149999999999998</v>
      </c>
      <c r="I36" s="4">
        <f t="shared" si="28"/>
        <v>-0.79390000000000005</v>
      </c>
      <c r="J36" s="4">
        <f t="shared" si="28"/>
        <v>1.5384</v>
      </c>
      <c r="K36" s="4">
        <f t="shared" si="28"/>
        <v>0.67169999999999996</v>
      </c>
      <c r="L36" s="4">
        <f t="shared" si="28"/>
        <v>0.5</v>
      </c>
      <c r="M36" s="4">
        <f t="shared" si="28"/>
        <v>0.19920000000000002</v>
      </c>
      <c r="N36" s="4">
        <f t="shared" si="28"/>
        <v>0</v>
      </c>
      <c r="O36" s="4">
        <f t="shared" si="28"/>
        <v>0</v>
      </c>
      <c r="P36" s="4">
        <f t="shared" si="28"/>
        <v>0</v>
      </c>
    </row>
    <row r="37" spans="1:16" ht="15.5" x14ac:dyDescent="0.35">
      <c r="B37" t="s">
        <v>68</v>
      </c>
      <c r="C37" t="s">
        <v>69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P37" si="29">IFERROR(INDEX(H51:H500,MATCH($C$37,$C$51:$C$500,0)),"")</f>
        <v>15</v>
      </c>
      <c r="I37" s="3">
        <f t="shared" si="29"/>
        <v>15</v>
      </c>
      <c r="J37" s="3">
        <f t="shared" si="29"/>
        <v>15</v>
      </c>
      <c r="K37" s="3">
        <f t="shared" si="29"/>
        <v>10</v>
      </c>
      <c r="L37" s="3">
        <f t="shared" si="29"/>
        <v>8.1999999999999993</v>
      </c>
      <c r="M37" s="3">
        <f t="shared" si="29"/>
        <v>3.8</v>
      </c>
      <c r="N37" s="3">
        <f t="shared" si="29"/>
        <v>0</v>
      </c>
      <c r="O37" s="3">
        <f t="shared" si="29"/>
        <v>0</v>
      </c>
      <c r="P37" s="3">
        <f t="shared" si="29"/>
        <v>0</v>
      </c>
    </row>
    <row r="50" spans="2:16" ht="15.5" x14ac:dyDescent="0.35">
      <c r="D50" t="s">
        <v>70</v>
      </c>
      <c r="E50" t="s">
        <v>243</v>
      </c>
      <c r="F50" t="s">
        <v>71</v>
      </c>
      <c r="G50" t="s">
        <v>244</v>
      </c>
      <c r="H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</row>
    <row r="51" spans="2:16" ht="15.5" x14ac:dyDescent="0.35">
      <c r="B51" t="s">
        <v>75</v>
      </c>
      <c r="C51" t="s">
        <v>6</v>
      </c>
      <c r="D51" s="5">
        <v>61330722259</v>
      </c>
      <c r="E51" s="5">
        <v>59833773016</v>
      </c>
      <c r="F51" s="5">
        <v>69552521152</v>
      </c>
      <c r="G51" s="5">
        <v>104662957429</v>
      </c>
      <c r="I51" s="5">
        <v>347975944493</v>
      </c>
      <c r="J51" s="5">
        <v>386347822590</v>
      </c>
      <c r="K51" s="5">
        <v>430280094321</v>
      </c>
      <c r="L51" s="5">
        <v>225819967231</v>
      </c>
      <c r="M51" s="5">
        <v>178523593335</v>
      </c>
      <c r="N51" s="5">
        <v>93586559595</v>
      </c>
      <c r="O51" s="5">
        <v>19302553903</v>
      </c>
      <c r="P51" s="5">
        <v>4588501993</v>
      </c>
    </row>
    <row r="52" spans="2:16" ht="15.5" x14ac:dyDescent="0.35">
      <c r="C52" t="s">
        <v>76</v>
      </c>
      <c r="D52" s="5">
        <v>-76526434562</v>
      </c>
      <c r="E52" s="5">
        <v>-57450625883</v>
      </c>
      <c r="F52" s="5">
        <v>-90992588158</v>
      </c>
      <c r="G52" s="5">
        <v>-92939779398</v>
      </c>
      <c r="I52" s="5">
        <v>-330307357214</v>
      </c>
      <c r="J52" s="5">
        <v>-336169114076</v>
      </c>
      <c r="K52" s="5">
        <v>-385420222857</v>
      </c>
      <c r="L52" s="5">
        <v>-191409538054</v>
      </c>
      <c r="M52" s="5">
        <v>-137553320163</v>
      </c>
      <c r="N52" s="5">
        <v>-53022919659</v>
      </c>
      <c r="O52" s="5">
        <v>-13778032261</v>
      </c>
      <c r="P52" s="5">
        <v>-3809736123</v>
      </c>
    </row>
    <row r="53" spans="2:16" ht="15.5" x14ac:dyDescent="0.35">
      <c r="C53" t="s">
        <v>77</v>
      </c>
      <c r="D53" s="5">
        <v>-15195712303</v>
      </c>
      <c r="E53" s="5">
        <v>2383147133</v>
      </c>
      <c r="F53" s="5">
        <v>-21440067006</v>
      </c>
      <c r="G53" s="5">
        <v>11723178031</v>
      </c>
      <c r="I53" s="5">
        <v>17668587279</v>
      </c>
      <c r="J53" s="5">
        <v>50178708514</v>
      </c>
      <c r="K53" s="5">
        <v>44859871464</v>
      </c>
      <c r="L53" s="5">
        <v>34410429177</v>
      </c>
      <c r="M53" s="5">
        <v>40970273172</v>
      </c>
      <c r="N53" s="5">
        <v>40563639936</v>
      </c>
      <c r="O53" s="5">
        <v>5524521642</v>
      </c>
      <c r="P53" s="5">
        <v>778765870</v>
      </c>
    </row>
    <row r="54" spans="2:16" ht="15.5" x14ac:dyDescent="0.35">
      <c r="C54" t="s">
        <v>78</v>
      </c>
      <c r="D54" s="5">
        <v>-8468060799</v>
      </c>
      <c r="E54" s="5">
        <v>-11696387770</v>
      </c>
      <c r="F54" s="5">
        <v>-12752984226</v>
      </c>
      <c r="G54" s="5">
        <v>-10377643856</v>
      </c>
      <c r="I54" s="5">
        <v>-41420783215</v>
      </c>
      <c r="J54" s="5">
        <v>-31858818498</v>
      </c>
      <c r="K54" s="5">
        <v>-16996718119</v>
      </c>
      <c r="L54" s="5">
        <v>-7104160630</v>
      </c>
      <c r="M54" s="5">
        <v>-4454682380</v>
      </c>
      <c r="N54" s="5">
        <v>-2194288732</v>
      </c>
      <c r="O54" s="5">
        <v>-1369587658</v>
      </c>
      <c r="P54" s="5">
        <v>-508520492</v>
      </c>
    </row>
    <row r="55" spans="2:16" ht="15.5" x14ac:dyDescent="0.35">
      <c r="C55" t="s">
        <v>245</v>
      </c>
      <c r="D55" s="5">
        <v>-5709411163</v>
      </c>
      <c r="E55" s="5">
        <v>-4480869426</v>
      </c>
      <c r="F55" s="5">
        <v>-2606906390</v>
      </c>
      <c r="G55" s="5">
        <v>-7101948245</v>
      </c>
      <c r="I55" s="5">
        <v>-22713199198</v>
      </c>
      <c r="J55" s="5">
        <v>-17063426836</v>
      </c>
      <c r="K55" s="5">
        <v>-5978975514</v>
      </c>
      <c r="L55" s="5">
        <v>-800822065</v>
      </c>
      <c r="M55" s="5">
        <v>-309129850</v>
      </c>
      <c r="N55" s="5">
        <v>-416830497</v>
      </c>
      <c r="O55" s="5">
        <v>-124317005</v>
      </c>
      <c r="P55" s="5">
        <v>-6384490</v>
      </c>
    </row>
    <row r="56" spans="2:16" ht="15.5" x14ac:dyDescent="0.35">
      <c r="C56" t="s">
        <v>246</v>
      </c>
      <c r="D56" s="5">
        <v>-2758649636</v>
      </c>
      <c r="E56" s="5">
        <v>-7215518344</v>
      </c>
      <c r="F56" s="5">
        <v>-10146077836</v>
      </c>
      <c r="G56" s="5">
        <v>-3275695611</v>
      </c>
      <c r="I56" s="5">
        <v>-18707584017</v>
      </c>
      <c r="J56" s="5">
        <v>-14795391662</v>
      </c>
      <c r="K56" s="5">
        <v>-11017742605</v>
      </c>
      <c r="L56" s="5">
        <v>-6303338565</v>
      </c>
      <c r="M56" s="5">
        <v>-4145552530</v>
      </c>
      <c r="N56" s="5">
        <v>-1777458235</v>
      </c>
      <c r="O56" s="5">
        <v>-1245270653</v>
      </c>
      <c r="P56" s="5">
        <v>-502136002</v>
      </c>
    </row>
    <row r="57" spans="2:16" ht="15.5" x14ac:dyDescent="0.35">
      <c r="C57" t="s">
        <v>80</v>
      </c>
      <c r="D57" s="5">
        <v>-23663773102</v>
      </c>
      <c r="E57" s="5">
        <v>-9313240637</v>
      </c>
      <c r="F57" s="5">
        <v>-34193051232</v>
      </c>
      <c r="G57" s="5">
        <v>1345534175</v>
      </c>
      <c r="I57" s="5">
        <v>-23752195936</v>
      </c>
      <c r="J57" s="5">
        <v>18319890016</v>
      </c>
      <c r="K57" s="5">
        <v>27863153345</v>
      </c>
      <c r="L57" s="5">
        <v>27306268547</v>
      </c>
      <c r="M57" s="5">
        <v>36515590792</v>
      </c>
      <c r="N57" s="5">
        <v>38369351204</v>
      </c>
      <c r="O57" s="5">
        <v>4154933984</v>
      </c>
      <c r="P57" s="5">
        <v>270245378</v>
      </c>
    </row>
    <row r="58" spans="2:16" ht="15.5" x14ac:dyDescent="0.35">
      <c r="C58" t="s">
        <v>81</v>
      </c>
      <c r="D58" s="5">
        <v>-94521622</v>
      </c>
      <c r="E58" s="5">
        <v>-279149837</v>
      </c>
      <c r="F58" s="5">
        <v>-328905919</v>
      </c>
      <c r="G58" s="5">
        <v>-221990618</v>
      </c>
      <c r="I58" s="5">
        <v>-938518128</v>
      </c>
      <c r="J58" s="5">
        <v>-590933614</v>
      </c>
      <c r="K58" s="5">
        <v>-1232554781</v>
      </c>
      <c r="L58" s="5">
        <v>85676666</v>
      </c>
      <c r="M58" s="5">
        <v>-4868658031</v>
      </c>
      <c r="N58" s="5">
        <v>-3424161018</v>
      </c>
      <c r="O58" s="5">
        <v>-1888278050</v>
      </c>
      <c r="P58" s="5">
        <v>-410193016</v>
      </c>
    </row>
    <row r="59" spans="2:16" ht="15.5" x14ac:dyDescent="0.35">
      <c r="C59" t="s">
        <v>27</v>
      </c>
      <c r="D59" s="5">
        <v>-270793119</v>
      </c>
      <c r="E59" s="5">
        <v>-221933039</v>
      </c>
      <c r="F59" s="5">
        <v>-289221650</v>
      </c>
      <c r="G59" s="5">
        <v>-219122093</v>
      </c>
      <c r="I59" s="5">
        <v>-806676410</v>
      </c>
      <c r="J59" s="5">
        <v>-687998318</v>
      </c>
      <c r="K59" s="5">
        <v>-918039254</v>
      </c>
      <c r="L59" s="5">
        <v>-655244765</v>
      </c>
      <c r="M59" s="5">
        <v>-694197687</v>
      </c>
      <c r="N59" s="5">
        <v>-1126864414</v>
      </c>
      <c r="O59" s="5">
        <v>-1950754377</v>
      </c>
      <c r="P59" s="5">
        <v>-300291760</v>
      </c>
    </row>
    <row r="60" spans="2:16" ht="15.5" x14ac:dyDescent="0.35">
      <c r="C60" t="s">
        <v>82</v>
      </c>
      <c r="E60" s="5">
        <v>-50665037</v>
      </c>
      <c r="F60" s="5">
        <v>-91745127</v>
      </c>
      <c r="G60" s="5">
        <v>91745127</v>
      </c>
      <c r="I60" s="5">
        <v>-91745127</v>
      </c>
      <c r="J60" s="5">
        <v>100537200</v>
      </c>
      <c r="K60" s="5">
        <v>-310472729</v>
      </c>
      <c r="L60" s="5">
        <v>-101461932</v>
      </c>
      <c r="M60" s="5">
        <v>342552860</v>
      </c>
      <c r="N60" s="5">
        <v>-302074593</v>
      </c>
      <c r="O60" s="5">
        <v>5801477</v>
      </c>
      <c r="P60" s="5">
        <v>-77896256</v>
      </c>
    </row>
    <row r="61" spans="2:16" ht="15.5" x14ac:dyDescent="0.35">
      <c r="C61" t="s">
        <v>83</v>
      </c>
      <c r="D61" s="5">
        <v>176271497</v>
      </c>
      <c r="E61" s="5">
        <v>-6551761</v>
      </c>
      <c r="F61" s="5">
        <v>52060858</v>
      </c>
      <c r="G61" s="5">
        <v>-94613652</v>
      </c>
      <c r="I61" s="5">
        <v>-40096591</v>
      </c>
      <c r="J61" s="5">
        <v>-3472496</v>
      </c>
      <c r="K61" s="5">
        <v>-4042798</v>
      </c>
      <c r="L61" s="5">
        <v>842383363</v>
      </c>
      <c r="M61" s="5">
        <v>-4517013204</v>
      </c>
      <c r="N61" s="5">
        <v>-1995222011</v>
      </c>
      <c r="O61" s="5">
        <v>56674850</v>
      </c>
      <c r="P61" s="5">
        <v>-32005000</v>
      </c>
    </row>
    <row r="62" spans="2:16" ht="15.5" x14ac:dyDescent="0.35">
      <c r="C62" t="s">
        <v>84</v>
      </c>
      <c r="D62" s="5">
        <v>-94521622</v>
      </c>
      <c r="E62" s="5">
        <v>-279149837</v>
      </c>
      <c r="F62" s="5">
        <v>-328905919</v>
      </c>
      <c r="G62" s="5">
        <v>-221990618</v>
      </c>
      <c r="I62" s="5">
        <v>-938518128</v>
      </c>
      <c r="J62" s="5">
        <v>-590933614</v>
      </c>
      <c r="K62" s="5">
        <v>-1232554781</v>
      </c>
      <c r="L62" s="5">
        <v>85676666</v>
      </c>
      <c r="M62" s="5">
        <v>-4868658031</v>
      </c>
      <c r="N62" s="5">
        <v>-3424161018</v>
      </c>
      <c r="O62" s="5">
        <v>-1888278050</v>
      </c>
      <c r="P62" s="5">
        <v>-410193016</v>
      </c>
    </row>
    <row r="63" spans="2:16" ht="15.5" x14ac:dyDescent="0.35">
      <c r="C63" t="s">
        <v>29</v>
      </c>
      <c r="D63" s="5">
        <v>-23758294724</v>
      </c>
      <c r="E63" s="5">
        <v>-9592390474</v>
      </c>
      <c r="F63" s="5">
        <v>-34521957151</v>
      </c>
      <c r="G63" s="5">
        <v>1123543557</v>
      </c>
      <c r="I63" s="5">
        <v>-24690714064</v>
      </c>
      <c r="J63" s="5">
        <v>17728956402</v>
      </c>
      <c r="K63" s="5">
        <v>26630598564</v>
      </c>
      <c r="L63" s="5">
        <v>27391945213</v>
      </c>
      <c r="M63" s="5">
        <v>31646932761</v>
      </c>
      <c r="N63" s="5">
        <v>34945190186</v>
      </c>
      <c r="O63" s="5">
        <v>2266655934</v>
      </c>
      <c r="P63" s="5">
        <v>-139947638</v>
      </c>
    </row>
    <row r="64" spans="2:16" ht="15.5" x14ac:dyDescent="0.35">
      <c r="C64" t="s">
        <v>28</v>
      </c>
      <c r="E64" s="5">
        <v>61257507</v>
      </c>
      <c r="F64" s="5">
        <v>2684231642</v>
      </c>
      <c r="G64" s="5">
        <v>-270748910</v>
      </c>
      <c r="I64" s="5">
        <v>244101577</v>
      </c>
      <c r="J64" s="5">
        <v>-5112617190</v>
      </c>
      <c r="K64" s="5">
        <v>-7368627432</v>
      </c>
      <c r="L64" s="5">
        <v>-6172172948</v>
      </c>
      <c r="M64" s="5">
        <v>-6969346250</v>
      </c>
      <c r="N64" s="5">
        <v>-7694684759</v>
      </c>
      <c r="O64" s="5">
        <v>-96512767</v>
      </c>
      <c r="P64" s="5">
        <v>-22942510</v>
      </c>
    </row>
    <row r="65" spans="2:16" ht="15.5" x14ac:dyDescent="0.35">
      <c r="C65" t="s">
        <v>85</v>
      </c>
      <c r="L65" s="5">
        <v>-5979634097</v>
      </c>
      <c r="M65" s="5">
        <v>-7698036675</v>
      </c>
      <c r="N65" s="5">
        <v>-8139148820</v>
      </c>
      <c r="O65" s="5">
        <v>-96512767</v>
      </c>
      <c r="P65" s="5">
        <v>-22942510</v>
      </c>
    </row>
    <row r="66" spans="2:16" ht="15.5" x14ac:dyDescent="0.35">
      <c r="C66" t="s">
        <v>87</v>
      </c>
      <c r="L66" s="5">
        <v>-192538851</v>
      </c>
      <c r="M66" s="5">
        <v>728690425</v>
      </c>
      <c r="N66" s="5">
        <v>444464061</v>
      </c>
    </row>
    <row r="67" spans="2:16" ht="15.5" x14ac:dyDescent="0.35">
      <c r="C67" t="s">
        <v>88</v>
      </c>
      <c r="E67" s="5">
        <v>61257507</v>
      </c>
      <c r="F67" s="5">
        <v>2684231642</v>
      </c>
      <c r="G67" s="5">
        <v>-270748910</v>
      </c>
      <c r="I67" s="5">
        <v>244101577</v>
      </c>
      <c r="J67" s="5">
        <v>-5112617190</v>
      </c>
      <c r="K67" s="5">
        <v>-7368627432</v>
      </c>
      <c r="L67" s="5">
        <v>-6172172948</v>
      </c>
      <c r="M67" s="5">
        <v>-6969346250</v>
      </c>
      <c r="N67" s="5">
        <v>-7694684759</v>
      </c>
      <c r="O67" s="5">
        <v>-96512767</v>
      </c>
      <c r="P67" s="5">
        <v>-22942510</v>
      </c>
    </row>
    <row r="68" spans="2:16" ht="15.5" x14ac:dyDescent="0.35">
      <c r="C68" t="s">
        <v>89</v>
      </c>
      <c r="D68" s="5">
        <v>-23758294724</v>
      </c>
      <c r="E68" s="5">
        <v>-9531132967</v>
      </c>
      <c r="F68" s="5">
        <v>-31837725509</v>
      </c>
      <c r="G68" s="5">
        <v>852794647</v>
      </c>
      <c r="I68" s="5">
        <v>-24446612487</v>
      </c>
      <c r="J68" s="5">
        <v>12616339212</v>
      </c>
      <c r="K68" s="5">
        <v>19261971132</v>
      </c>
      <c r="L68" s="5">
        <v>21219772265</v>
      </c>
      <c r="M68" s="5">
        <v>24677586511</v>
      </c>
      <c r="N68" s="5">
        <v>27250505427</v>
      </c>
      <c r="O68" s="5">
        <v>2170143167</v>
      </c>
      <c r="P68" s="5">
        <v>-162890148</v>
      </c>
    </row>
    <row r="69" spans="2:16" ht="15.5" x14ac:dyDescent="0.35">
      <c r="C69" t="s">
        <v>90</v>
      </c>
      <c r="E69" s="5">
        <v>-11200609</v>
      </c>
      <c r="F69" s="5">
        <v>-1220384</v>
      </c>
      <c r="G69" s="5">
        <v>-14527351</v>
      </c>
      <c r="I69" s="5">
        <v>-44802435</v>
      </c>
      <c r="J69" s="5">
        <v>-58109401</v>
      </c>
      <c r="K69" s="5">
        <v>-56251327</v>
      </c>
      <c r="L69" s="5">
        <v>-53353186</v>
      </c>
      <c r="M69" s="5">
        <v>664727</v>
      </c>
      <c r="N69" s="5">
        <v>-3990687</v>
      </c>
      <c r="O69" s="5">
        <v>-5829283</v>
      </c>
    </row>
    <row r="70" spans="2:16" ht="15.5" x14ac:dyDescent="0.35">
      <c r="C70" t="s">
        <v>91</v>
      </c>
      <c r="D70" s="5">
        <v>-23758294724</v>
      </c>
      <c r="E70" s="5">
        <v>-9542333576</v>
      </c>
      <c r="F70" s="5">
        <v>-31838945893</v>
      </c>
      <c r="G70" s="5">
        <v>838267296</v>
      </c>
      <c r="I70" s="5">
        <v>-24491414922</v>
      </c>
      <c r="J70" s="5">
        <v>12558229811</v>
      </c>
      <c r="K70" s="5">
        <v>19205719805</v>
      </c>
      <c r="L70" s="5">
        <v>21166419079</v>
      </c>
      <c r="M70" s="5">
        <v>24678251238</v>
      </c>
      <c r="N70" s="5">
        <v>27246514740</v>
      </c>
      <c r="O70" s="5">
        <v>2164313884</v>
      </c>
      <c r="P70" s="5">
        <v>-162890148</v>
      </c>
    </row>
    <row r="71" spans="2:16" ht="15.5" x14ac:dyDescent="0.35">
      <c r="C71" t="s">
        <v>92</v>
      </c>
      <c r="D71" s="5">
        <v>-23758294724</v>
      </c>
      <c r="E71" s="5">
        <v>-9531132967</v>
      </c>
      <c r="F71" s="5">
        <v>-31837725509</v>
      </c>
      <c r="G71" s="5">
        <v>852794647</v>
      </c>
      <c r="I71" s="5">
        <v>-24446612487</v>
      </c>
      <c r="J71" s="5">
        <v>12616339212</v>
      </c>
      <c r="K71" s="5">
        <v>19261971132</v>
      </c>
      <c r="L71" s="5">
        <v>21219772265</v>
      </c>
      <c r="M71" s="5">
        <v>24677586511</v>
      </c>
      <c r="N71" s="5">
        <v>27250505427</v>
      </c>
      <c r="O71" s="5">
        <v>2170143167</v>
      </c>
      <c r="P71" s="5">
        <v>-162890148</v>
      </c>
    </row>
    <row r="72" spans="2:16" ht="15.5" x14ac:dyDescent="0.35">
      <c r="C72" t="s">
        <v>8</v>
      </c>
      <c r="D72" s="5">
        <v>-23758294724</v>
      </c>
      <c r="E72" s="5">
        <v>-9542333576</v>
      </c>
      <c r="F72" s="5">
        <v>-31838945893</v>
      </c>
      <c r="G72" s="5">
        <v>838267296</v>
      </c>
      <c r="I72" s="5">
        <v>-24491414922</v>
      </c>
      <c r="J72" s="5">
        <v>12558229811</v>
      </c>
      <c r="K72" s="5">
        <v>19205719805</v>
      </c>
      <c r="L72" s="5">
        <v>21166419079</v>
      </c>
      <c r="M72" s="5">
        <v>24678251238</v>
      </c>
      <c r="N72" s="5">
        <v>27246514740</v>
      </c>
      <c r="O72" s="5">
        <v>2164313884</v>
      </c>
      <c r="P72" s="5">
        <v>-162890148</v>
      </c>
    </row>
    <row r="73" spans="2:16" ht="15.5" x14ac:dyDescent="0.35">
      <c r="C73" t="s">
        <v>93</v>
      </c>
    </row>
    <row r="74" spans="2:16" ht="15.5" x14ac:dyDescent="0.35">
      <c r="C74" t="s">
        <v>94</v>
      </c>
      <c r="D74" s="5">
        <v>-23758294724</v>
      </c>
      <c r="E74" s="5">
        <v>-9531132967</v>
      </c>
      <c r="F74" s="5">
        <v>-31837725509</v>
      </c>
      <c r="G74" s="5">
        <v>852794647</v>
      </c>
      <c r="I74" s="5">
        <v>-24446612487</v>
      </c>
      <c r="J74" s="5">
        <v>12616339212</v>
      </c>
      <c r="K74" s="5">
        <v>19261971132</v>
      </c>
      <c r="L74" s="5">
        <v>21219772265</v>
      </c>
      <c r="M74" s="5">
        <v>24677586511</v>
      </c>
      <c r="N74" s="5">
        <v>27250505427</v>
      </c>
      <c r="O74" s="5">
        <v>2170143167</v>
      </c>
      <c r="P74" s="5">
        <v>-162890148</v>
      </c>
    </row>
    <row r="75" spans="2:16" ht="15.5" x14ac:dyDescent="0.35">
      <c r="C75" t="s">
        <v>95</v>
      </c>
      <c r="D75" s="5">
        <v>-23758294724</v>
      </c>
      <c r="E75" s="5">
        <v>-9542333576</v>
      </c>
      <c r="F75" s="5">
        <v>-31838945893</v>
      </c>
      <c r="G75" s="5">
        <v>838267296</v>
      </c>
      <c r="I75" s="5">
        <v>-24491414922</v>
      </c>
      <c r="J75" s="5">
        <v>12558229811</v>
      </c>
      <c r="K75" s="5">
        <v>19205719805</v>
      </c>
      <c r="L75" s="5">
        <v>21166419079</v>
      </c>
      <c r="M75" s="5">
        <v>24678251238</v>
      </c>
      <c r="N75" s="5">
        <v>27246514740</v>
      </c>
      <c r="O75" s="5">
        <v>2164313884</v>
      </c>
      <c r="P75" s="5">
        <v>-162890148</v>
      </c>
    </row>
    <row r="76" spans="2:16" ht="15.5" x14ac:dyDescent="0.35">
      <c r="C76" t="s">
        <v>96</v>
      </c>
      <c r="D76" s="5">
        <v>-23758294724</v>
      </c>
      <c r="E76" s="5">
        <v>-9542333576</v>
      </c>
      <c r="F76" s="5">
        <v>-31838945893</v>
      </c>
      <c r="G76" s="5">
        <v>838267296</v>
      </c>
      <c r="I76" s="5">
        <v>-24491414922</v>
      </c>
      <c r="J76" s="5">
        <v>12558229811</v>
      </c>
      <c r="K76" s="5">
        <v>19205719805</v>
      </c>
      <c r="L76" s="5">
        <v>21166419079</v>
      </c>
      <c r="M76" s="5">
        <v>24678251238</v>
      </c>
      <c r="N76" s="5">
        <v>27246514740</v>
      </c>
      <c r="O76" s="5">
        <v>2164313884</v>
      </c>
      <c r="P76" s="5">
        <v>-162890148</v>
      </c>
    </row>
    <row r="78" spans="2:16" ht="15.5" x14ac:dyDescent="0.35">
      <c r="B78" t="s">
        <v>97</v>
      </c>
      <c r="C78" t="s">
        <v>98</v>
      </c>
    </row>
    <row r="79" spans="2:16" ht="15.5" x14ac:dyDescent="0.35">
      <c r="C79" t="s">
        <v>99</v>
      </c>
    </row>
    <row r="80" spans="2:16" ht="15.5" x14ac:dyDescent="0.35">
      <c r="C80" t="s">
        <v>20</v>
      </c>
      <c r="D80" s="5">
        <v>697735541</v>
      </c>
      <c r="E80" s="5">
        <v>110714300</v>
      </c>
      <c r="F80" s="5">
        <v>2304853926</v>
      </c>
      <c r="G80" s="5">
        <v>1154236964</v>
      </c>
      <c r="I80" s="5">
        <v>2304853926</v>
      </c>
      <c r="J80" s="5">
        <v>26032893</v>
      </c>
      <c r="K80" s="5">
        <v>23242294</v>
      </c>
      <c r="L80" s="5">
        <v>9873977</v>
      </c>
      <c r="M80" s="5">
        <v>12050012</v>
      </c>
      <c r="N80" s="5">
        <v>188622751</v>
      </c>
      <c r="O80" s="5">
        <v>892500</v>
      </c>
    </row>
    <row r="81" spans="3:16" ht="15.5" x14ac:dyDescent="0.35">
      <c r="C81" t="s">
        <v>100</v>
      </c>
      <c r="D81" s="5">
        <v>71459993383</v>
      </c>
      <c r="E81" s="5">
        <v>131557603989</v>
      </c>
      <c r="F81" s="5">
        <v>140804949054</v>
      </c>
      <c r="G81" s="5">
        <v>162006921824</v>
      </c>
      <c r="I81" s="5">
        <v>140804949054</v>
      </c>
      <c r="J81" s="5">
        <v>147977291763</v>
      </c>
      <c r="K81" s="5">
        <v>139627294065</v>
      </c>
      <c r="L81" s="5">
        <v>86060609940</v>
      </c>
      <c r="M81" s="5">
        <v>85466146910</v>
      </c>
      <c r="N81" s="5">
        <v>37123041453</v>
      </c>
      <c r="O81" s="5">
        <v>8051023501</v>
      </c>
      <c r="P81" s="5">
        <v>3060148155</v>
      </c>
    </row>
    <row r="82" spans="3:16" ht="15.5" x14ac:dyDescent="0.35">
      <c r="C82" t="s">
        <v>249</v>
      </c>
      <c r="O82" s="5">
        <v>303000000</v>
      </c>
      <c r="P82" s="5">
        <v>115500000</v>
      </c>
    </row>
    <row r="83" spans="3:16" ht="15.5" x14ac:dyDescent="0.35">
      <c r="C83" t="s">
        <v>250</v>
      </c>
      <c r="G83" s="5">
        <v>2034531025</v>
      </c>
      <c r="J83" s="5">
        <v>1754978686</v>
      </c>
      <c r="K83" s="5">
        <v>346467565</v>
      </c>
      <c r="L83" s="5">
        <v>605720080</v>
      </c>
      <c r="M83" s="5">
        <v>1677792991</v>
      </c>
      <c r="N83" s="5">
        <v>279402289</v>
      </c>
      <c r="O83" s="5">
        <v>710728867</v>
      </c>
      <c r="P83" s="5">
        <v>177900000</v>
      </c>
    </row>
    <row r="84" spans="3:16" ht="15.5" x14ac:dyDescent="0.35">
      <c r="C84" t="s">
        <v>251</v>
      </c>
      <c r="D84" s="5">
        <v>71459993383</v>
      </c>
      <c r="E84" s="5">
        <v>131557603989</v>
      </c>
      <c r="F84" s="5">
        <v>140804949054</v>
      </c>
      <c r="G84" s="5">
        <v>162006921824</v>
      </c>
      <c r="I84" s="5">
        <v>140804949054</v>
      </c>
      <c r="J84" s="5">
        <v>147977291763</v>
      </c>
      <c r="K84" s="5">
        <v>139627294065</v>
      </c>
      <c r="L84" s="5">
        <v>86060609940</v>
      </c>
      <c r="M84" s="5">
        <v>85466146910</v>
      </c>
      <c r="N84" s="5">
        <v>37123041453</v>
      </c>
      <c r="O84" s="5">
        <v>8051023501</v>
      </c>
      <c r="P84" s="5">
        <v>3060148155</v>
      </c>
    </row>
    <row r="85" spans="3:16" ht="15.5" x14ac:dyDescent="0.35">
      <c r="C85" t="s">
        <v>102</v>
      </c>
      <c r="P85" s="5">
        <v>1331286576</v>
      </c>
    </row>
    <row r="86" spans="3:16" ht="15.5" x14ac:dyDescent="0.35">
      <c r="C86" t="s">
        <v>252</v>
      </c>
      <c r="P86" s="5">
        <v>1331286576</v>
      </c>
    </row>
    <row r="87" spans="3:16" ht="15.5" x14ac:dyDescent="0.35">
      <c r="C87" t="s">
        <v>103</v>
      </c>
      <c r="D87" s="5">
        <v>16435774487</v>
      </c>
      <c r="E87" s="5">
        <v>115281349936</v>
      </c>
      <c r="F87" s="5">
        <v>139338230468</v>
      </c>
      <c r="G87" s="5">
        <v>181929871672</v>
      </c>
      <c r="I87" s="5">
        <v>139338230468</v>
      </c>
      <c r="J87" s="5">
        <v>172810593869</v>
      </c>
      <c r="K87" s="5">
        <v>111234083187</v>
      </c>
      <c r="L87" s="5">
        <v>56825717807</v>
      </c>
      <c r="M87" s="5">
        <v>39676704998</v>
      </c>
      <c r="N87" s="5">
        <v>11170801752</v>
      </c>
      <c r="O87" s="5">
        <v>10026022422</v>
      </c>
      <c r="P87" s="5">
        <v>4790486726</v>
      </c>
    </row>
    <row r="88" spans="3:16" ht="15.5" x14ac:dyDescent="0.35">
      <c r="C88" t="s">
        <v>83</v>
      </c>
      <c r="D88" s="5">
        <v>-232872201</v>
      </c>
      <c r="E88" s="5">
        <v>-232872201</v>
      </c>
      <c r="F88" s="5">
        <v>-221671592</v>
      </c>
      <c r="G88" s="5">
        <v>-220451208</v>
      </c>
      <c r="I88" s="5">
        <v>-221671592</v>
      </c>
      <c r="J88" s="5">
        <v>-176869157</v>
      </c>
      <c r="K88" s="5">
        <v>-118759756</v>
      </c>
      <c r="L88" s="5">
        <v>-62508429</v>
      </c>
      <c r="M88" s="5">
        <v>-9155243</v>
      </c>
      <c r="N88" s="5">
        <v>-9819970</v>
      </c>
      <c r="O88" s="5">
        <v>-5829283</v>
      </c>
    </row>
    <row r="89" spans="3:16" ht="15.5" x14ac:dyDescent="0.35">
      <c r="C89" t="s">
        <v>104</v>
      </c>
      <c r="D89" s="5">
        <v>88634688870</v>
      </c>
      <c r="E89" s="5">
        <v>257697756215</v>
      </c>
      <c r="F89" s="5">
        <v>294928332465</v>
      </c>
      <c r="G89" s="5">
        <v>358738547963</v>
      </c>
      <c r="I89" s="5">
        <v>294928332465</v>
      </c>
      <c r="J89" s="5">
        <v>330797651192</v>
      </c>
      <c r="K89" s="5">
        <v>254825124130</v>
      </c>
      <c r="L89" s="5">
        <v>144787410628</v>
      </c>
      <c r="M89" s="5">
        <v>126653900956</v>
      </c>
      <c r="N89" s="5">
        <v>56041265734</v>
      </c>
      <c r="O89" s="5">
        <v>25108166051</v>
      </c>
      <c r="P89" s="5">
        <v>21220315265</v>
      </c>
    </row>
    <row r="90" spans="3:16" ht="15.5" x14ac:dyDescent="0.35">
      <c r="C90" t="s">
        <v>105</v>
      </c>
    </row>
    <row r="91" spans="3:16" ht="15.5" x14ac:dyDescent="0.35">
      <c r="C91" t="s">
        <v>108</v>
      </c>
      <c r="E91" s="5">
        <v>25333335</v>
      </c>
      <c r="F91" s="5">
        <v>26128081</v>
      </c>
      <c r="G91" s="5">
        <v>29940558</v>
      </c>
      <c r="I91" s="5">
        <v>26128081</v>
      </c>
      <c r="J91" s="5">
        <v>58971831</v>
      </c>
      <c r="K91" s="5">
        <v>148909375</v>
      </c>
      <c r="L91" s="5">
        <v>186576042</v>
      </c>
      <c r="M91" s="5">
        <v>351919791</v>
      </c>
      <c r="N91" s="5">
        <v>226107291</v>
      </c>
      <c r="O91" s="5">
        <v>294628125</v>
      </c>
      <c r="P91" s="5">
        <v>205276042</v>
      </c>
    </row>
    <row r="92" spans="3:16" ht="15.5" x14ac:dyDescent="0.35">
      <c r="C92" t="s">
        <v>107</v>
      </c>
      <c r="E92" s="5">
        <v>2491031648</v>
      </c>
      <c r="F92" s="5">
        <v>2711271183</v>
      </c>
      <c r="G92" s="5">
        <v>3040670294</v>
      </c>
      <c r="I92" s="5">
        <v>2711271183</v>
      </c>
      <c r="J92" s="5">
        <v>858120142</v>
      </c>
      <c r="K92" s="5">
        <v>83409775</v>
      </c>
      <c r="L92" s="5">
        <v>105320155</v>
      </c>
      <c r="M92" s="5">
        <v>69155523</v>
      </c>
      <c r="N92" s="5">
        <v>94027162</v>
      </c>
      <c r="O92" s="5">
        <v>21429224</v>
      </c>
      <c r="P92" s="5">
        <v>17927983</v>
      </c>
    </row>
    <row r="93" spans="3:16" ht="15.5" x14ac:dyDescent="0.35">
      <c r="C93" t="s">
        <v>109</v>
      </c>
      <c r="D93" s="5">
        <v>886984217</v>
      </c>
      <c r="E93" s="5">
        <v>890143363</v>
      </c>
      <c r="F93" s="5">
        <v>825726710</v>
      </c>
      <c r="G93" s="5">
        <v>618887911</v>
      </c>
      <c r="I93" s="5">
        <v>825726710</v>
      </c>
      <c r="J93" s="5">
        <v>568988550</v>
      </c>
      <c r="K93" s="5">
        <v>332354088</v>
      </c>
      <c r="L93" s="5">
        <v>996602061</v>
      </c>
      <c r="M93" s="5">
        <v>1174092578</v>
      </c>
      <c r="N93" s="5">
        <v>445589640</v>
      </c>
    </row>
    <row r="94" spans="3:16" ht="15.5" x14ac:dyDescent="0.35">
      <c r="C94" t="s">
        <v>110</v>
      </c>
      <c r="D94" s="5">
        <v>7420040579</v>
      </c>
      <c r="E94" s="5">
        <v>9926660484</v>
      </c>
      <c r="F94" s="5">
        <v>10071105462</v>
      </c>
      <c r="G94" s="5">
        <v>6653051163</v>
      </c>
      <c r="I94" s="5">
        <v>10071105462</v>
      </c>
      <c r="J94" s="5">
        <v>3523859861</v>
      </c>
      <c r="K94" s="5">
        <v>2389877420</v>
      </c>
      <c r="L94" s="5">
        <v>3788770492</v>
      </c>
      <c r="M94" s="5">
        <v>9113731587</v>
      </c>
      <c r="N94" s="5">
        <v>765724093</v>
      </c>
      <c r="O94" s="5">
        <v>316057349</v>
      </c>
      <c r="P94" s="5">
        <v>1554490601</v>
      </c>
    </row>
    <row r="95" spans="3:16" ht="15.5" x14ac:dyDescent="0.35">
      <c r="C95" t="s">
        <v>111</v>
      </c>
      <c r="D95" s="5">
        <v>96054729449</v>
      </c>
      <c r="E95" s="5">
        <v>267624416699</v>
      </c>
      <c r="F95" s="5">
        <v>304999437927</v>
      </c>
      <c r="G95" s="5">
        <v>365391599126</v>
      </c>
      <c r="I95" s="5">
        <v>304999437927</v>
      </c>
      <c r="J95" s="5">
        <v>334321511053</v>
      </c>
      <c r="K95" s="5">
        <v>257215001550</v>
      </c>
      <c r="L95" s="5">
        <v>148576181120</v>
      </c>
      <c r="M95" s="5">
        <v>135767632543</v>
      </c>
      <c r="N95" s="5">
        <v>56806989827</v>
      </c>
      <c r="O95" s="5">
        <v>25424223400</v>
      </c>
      <c r="P95" s="5">
        <v>22774805866</v>
      </c>
    </row>
    <row r="96" spans="3:16" ht="15.5" x14ac:dyDescent="0.35">
      <c r="C96" t="s">
        <v>112</v>
      </c>
    </row>
    <row r="97" spans="3:16" ht="15.5" x14ac:dyDescent="0.35">
      <c r="C97" t="s">
        <v>113</v>
      </c>
    </row>
    <row r="98" spans="3:16" ht="15.5" x14ac:dyDescent="0.35">
      <c r="C98" t="s">
        <v>114</v>
      </c>
      <c r="D98" s="5">
        <v>44654067743</v>
      </c>
      <c r="E98" s="5">
        <v>189714199950</v>
      </c>
      <c r="F98" s="5">
        <v>217261701525</v>
      </c>
      <c r="G98" s="5">
        <v>246085590660</v>
      </c>
      <c r="I98" s="5">
        <v>217261701525</v>
      </c>
      <c r="J98" s="5">
        <v>203185902838</v>
      </c>
      <c r="K98" s="5">
        <v>126407480440</v>
      </c>
      <c r="L98" s="5">
        <v>26236192276</v>
      </c>
      <c r="M98" s="5">
        <v>79327742625</v>
      </c>
      <c r="N98" s="5">
        <v>26941005089</v>
      </c>
      <c r="O98" s="5">
        <v>22858607501</v>
      </c>
      <c r="P98" s="5">
        <v>22570832012</v>
      </c>
    </row>
    <row r="99" spans="3:16" ht="15.5" x14ac:dyDescent="0.35">
      <c r="C99" t="s">
        <v>115</v>
      </c>
    </row>
    <row r="100" spans="3:16" ht="15.5" x14ac:dyDescent="0.35">
      <c r="C100" t="s">
        <v>253</v>
      </c>
      <c r="D100" s="5">
        <v>42887444496</v>
      </c>
      <c r="E100" s="5">
        <v>176868320977</v>
      </c>
      <c r="F100" s="5">
        <v>206216128751</v>
      </c>
      <c r="G100" s="5">
        <v>230963127814</v>
      </c>
      <c r="I100" s="5">
        <v>206216128751</v>
      </c>
      <c r="J100" s="5">
        <v>197422977963</v>
      </c>
      <c r="K100" s="5">
        <v>114086534869</v>
      </c>
      <c r="L100" s="5">
        <v>16656565957</v>
      </c>
      <c r="M100" s="5">
        <v>62767760433</v>
      </c>
      <c r="N100" s="5">
        <v>1007662234</v>
      </c>
      <c r="O100" s="5">
        <v>5691168435</v>
      </c>
      <c r="P100" s="5">
        <v>2796602776</v>
      </c>
    </row>
    <row r="101" spans="3:16" ht="15.5" x14ac:dyDescent="0.35">
      <c r="C101" t="s">
        <v>118</v>
      </c>
    </row>
    <row r="102" spans="3:16" ht="15.5" x14ac:dyDescent="0.35">
      <c r="C102" t="s">
        <v>254</v>
      </c>
      <c r="O102" s="5">
        <v>303000000</v>
      </c>
      <c r="P102" s="5">
        <v>115500000</v>
      </c>
    </row>
    <row r="103" spans="3:16" ht="15.5" x14ac:dyDescent="0.35">
      <c r="C103" t="s">
        <v>116</v>
      </c>
      <c r="D103" s="5">
        <v>43404026</v>
      </c>
      <c r="E103" s="5">
        <v>178884528</v>
      </c>
      <c r="F103" s="5">
        <v>263703105</v>
      </c>
      <c r="G103" s="5">
        <v>128210284</v>
      </c>
      <c r="I103" s="5">
        <v>263703105</v>
      </c>
      <c r="J103" s="5">
        <v>55890792</v>
      </c>
      <c r="K103" s="5">
        <v>62549524</v>
      </c>
      <c r="L103" s="5">
        <v>49012929</v>
      </c>
      <c r="M103" s="5">
        <v>111864978</v>
      </c>
      <c r="N103" s="5">
        <v>77010275</v>
      </c>
      <c r="O103" s="5">
        <v>66993216</v>
      </c>
      <c r="P103" s="5">
        <v>37805810</v>
      </c>
    </row>
    <row r="104" spans="3:16" ht="15.5" x14ac:dyDescent="0.35">
      <c r="C104" t="s">
        <v>117</v>
      </c>
      <c r="D104" s="5">
        <v>1723219221</v>
      </c>
      <c r="E104" s="5">
        <v>519610157</v>
      </c>
      <c r="F104" s="5">
        <v>496140687</v>
      </c>
      <c r="G104" s="5">
        <v>494243966</v>
      </c>
      <c r="I104" s="5">
        <v>496140687</v>
      </c>
      <c r="J104" s="5">
        <v>563746052</v>
      </c>
      <c r="K104" s="5">
        <v>515258452</v>
      </c>
      <c r="L104" s="5">
        <v>543463490</v>
      </c>
      <c r="M104" s="5">
        <v>2340496223</v>
      </c>
      <c r="N104" s="5">
        <v>5758291334</v>
      </c>
      <c r="O104" s="5">
        <v>99749108</v>
      </c>
      <c r="P104" s="5">
        <v>6928183</v>
      </c>
    </row>
    <row r="105" spans="3:16" ht="15.5" x14ac:dyDescent="0.35">
      <c r="C105" t="s">
        <v>120</v>
      </c>
    </row>
    <row r="106" spans="3:16" ht="15.5" x14ac:dyDescent="0.35">
      <c r="C106" t="s">
        <v>256</v>
      </c>
      <c r="E106" s="5">
        <v>617462647</v>
      </c>
      <c r="F106" s="5">
        <v>806717634</v>
      </c>
      <c r="G106" s="5">
        <v>1027887487</v>
      </c>
      <c r="I106" s="5">
        <v>806717634</v>
      </c>
      <c r="J106" s="5">
        <v>283558371</v>
      </c>
    </row>
    <row r="107" spans="3:16" ht="15.5" x14ac:dyDescent="0.35">
      <c r="C107" t="s">
        <v>313</v>
      </c>
      <c r="N107" s="5">
        <v>333333333</v>
      </c>
    </row>
    <row r="108" spans="3:16" ht="15.5" x14ac:dyDescent="0.35">
      <c r="C108" t="s">
        <v>121</v>
      </c>
      <c r="E108" s="5">
        <v>740928987</v>
      </c>
      <c r="F108" s="5">
        <v>1602960360</v>
      </c>
      <c r="G108" s="5">
        <v>1521031160</v>
      </c>
      <c r="I108" s="5">
        <v>1602960360</v>
      </c>
      <c r="J108" s="5">
        <v>892622215</v>
      </c>
      <c r="K108" s="5">
        <v>597318720</v>
      </c>
      <c r="L108" s="5">
        <v>546091565</v>
      </c>
      <c r="M108" s="5">
        <v>416048121</v>
      </c>
      <c r="N108" s="5">
        <v>1000000000</v>
      </c>
    </row>
    <row r="109" spans="3:16" ht="15.5" x14ac:dyDescent="0.35">
      <c r="C109" t="s">
        <v>122</v>
      </c>
      <c r="E109" s="5">
        <v>2751260317</v>
      </c>
      <c r="F109" s="5">
        <v>3036446394</v>
      </c>
      <c r="G109" s="5">
        <v>2765270330</v>
      </c>
      <c r="I109" s="5">
        <v>3036446394</v>
      </c>
      <c r="J109" s="5">
        <v>2534157225</v>
      </c>
      <c r="K109" s="5">
        <v>2086429711</v>
      </c>
      <c r="L109" s="5">
        <v>2235552621</v>
      </c>
      <c r="M109" s="5">
        <v>2263700212</v>
      </c>
      <c r="N109" s="5">
        <v>368046262</v>
      </c>
      <c r="O109" s="5">
        <v>314192163</v>
      </c>
      <c r="P109" s="5">
        <v>116864002</v>
      </c>
    </row>
    <row r="110" spans="3:16" ht="15.5" x14ac:dyDescent="0.35">
      <c r="C110" t="s">
        <v>123</v>
      </c>
      <c r="E110" s="5">
        <v>2751260317</v>
      </c>
      <c r="F110" s="5">
        <v>3036446394</v>
      </c>
      <c r="G110" s="5">
        <v>2765270330</v>
      </c>
      <c r="I110" s="5">
        <v>3036446394</v>
      </c>
      <c r="J110" s="5">
        <v>2534157225</v>
      </c>
      <c r="K110" s="5">
        <v>2086429711</v>
      </c>
      <c r="L110" s="5">
        <v>2235552621</v>
      </c>
      <c r="M110" s="5">
        <v>2263700212</v>
      </c>
      <c r="N110" s="5">
        <v>368046262</v>
      </c>
      <c r="O110" s="5">
        <v>314192163</v>
      </c>
      <c r="P110" s="5">
        <v>116864002</v>
      </c>
    </row>
    <row r="111" spans="3:16" ht="15.5" x14ac:dyDescent="0.35">
      <c r="C111" t="s">
        <v>124</v>
      </c>
    </row>
    <row r="112" spans="3:16" ht="15.5" x14ac:dyDescent="0.35">
      <c r="C112" t="s">
        <v>125</v>
      </c>
      <c r="E112" s="5">
        <v>617462647</v>
      </c>
      <c r="F112" s="5">
        <v>1202199557</v>
      </c>
      <c r="G112" s="5">
        <v>1424077974</v>
      </c>
      <c r="I112" s="5">
        <v>1202199557</v>
      </c>
      <c r="J112" s="5">
        <v>1471927232</v>
      </c>
      <c r="K112" s="5">
        <v>1367991536</v>
      </c>
      <c r="L112" s="5">
        <v>1965310255</v>
      </c>
      <c r="M112" s="5">
        <v>2092834850</v>
      </c>
      <c r="N112" s="5">
        <v>333333333</v>
      </c>
    </row>
    <row r="113" spans="2:16" ht="15.5" x14ac:dyDescent="0.35">
      <c r="C113" t="s">
        <v>126</v>
      </c>
      <c r="D113" s="5">
        <v>44654067743</v>
      </c>
      <c r="E113" s="5">
        <v>192465460267</v>
      </c>
      <c r="F113" s="5">
        <v>220298147919</v>
      </c>
      <c r="G113" s="5">
        <v>248850860990</v>
      </c>
      <c r="I113" s="5">
        <v>220298147919</v>
      </c>
      <c r="J113" s="5">
        <v>205720060063</v>
      </c>
      <c r="K113" s="5">
        <v>128493910151</v>
      </c>
      <c r="L113" s="5">
        <v>28471744897</v>
      </c>
      <c r="M113" s="5">
        <v>81591442837</v>
      </c>
      <c r="N113" s="5">
        <v>27309051351</v>
      </c>
      <c r="O113" s="5">
        <v>23172799664</v>
      </c>
      <c r="P113" s="5">
        <v>22687696014</v>
      </c>
    </row>
    <row r="114" spans="2:16" ht="15.5" x14ac:dyDescent="0.35">
      <c r="C114" t="s">
        <v>127</v>
      </c>
    </row>
    <row r="115" spans="2:16" ht="15.5" x14ac:dyDescent="0.35">
      <c r="C115" t="s">
        <v>128</v>
      </c>
      <c r="D115" s="5">
        <v>32347910100</v>
      </c>
      <c r="E115" s="5">
        <v>32347910100</v>
      </c>
      <c r="F115" s="5">
        <v>32347910100</v>
      </c>
      <c r="G115" s="5">
        <v>32347910100</v>
      </c>
      <c r="I115" s="5">
        <v>32347910100</v>
      </c>
      <c r="J115" s="5">
        <v>32347910100</v>
      </c>
      <c r="K115" s="5">
        <v>32334632975</v>
      </c>
      <c r="L115" s="5">
        <v>32333795225</v>
      </c>
      <c r="M115" s="5">
        <v>24250000000</v>
      </c>
      <c r="N115" s="5">
        <v>250000000</v>
      </c>
      <c r="O115" s="5">
        <v>250000000</v>
      </c>
      <c r="P115" s="5">
        <v>250000000</v>
      </c>
    </row>
    <row r="116" spans="2:16" ht="15.5" x14ac:dyDescent="0.35">
      <c r="C116" t="s">
        <v>129</v>
      </c>
      <c r="D116" s="5">
        <v>41856367278</v>
      </c>
      <c r="E116" s="5">
        <v>41856367278</v>
      </c>
      <c r="F116" s="5">
        <v>41856367278</v>
      </c>
      <c r="G116" s="5">
        <v>41856367278</v>
      </c>
      <c r="I116" s="5">
        <v>41856367278</v>
      </c>
      <c r="J116" s="5">
        <v>41856367278</v>
      </c>
      <c r="K116" s="5">
        <v>41608350583</v>
      </c>
      <c r="L116" s="5">
        <v>41592701413</v>
      </c>
    </row>
    <row r="117" spans="2:16" ht="15.5" x14ac:dyDescent="0.35">
      <c r="C117" t="s">
        <v>130</v>
      </c>
      <c r="D117" s="5">
        <v>-22570743471</v>
      </c>
      <c r="E117" s="5">
        <v>1187551255</v>
      </c>
      <c r="F117" s="5">
        <v>10718684222</v>
      </c>
      <c r="G117" s="5">
        <v>42556911966</v>
      </c>
      <c r="I117" s="5">
        <v>10718684222</v>
      </c>
      <c r="J117" s="5">
        <v>54574042769</v>
      </c>
      <c r="K117" s="5">
        <v>54896867597</v>
      </c>
      <c r="L117" s="5">
        <v>46240448014</v>
      </c>
      <c r="M117" s="5">
        <v>29935344949</v>
      </c>
      <c r="N117" s="5">
        <v>29257758446</v>
      </c>
      <c r="O117" s="5">
        <v>2007253019</v>
      </c>
      <c r="P117" s="5">
        <v>-162890148</v>
      </c>
    </row>
    <row r="118" spans="2:16" ht="15.5" x14ac:dyDescent="0.35">
      <c r="C118" t="s">
        <v>257</v>
      </c>
      <c r="D118" s="5">
        <v>10360517302</v>
      </c>
      <c r="E118" s="5">
        <v>10360517302</v>
      </c>
      <c r="F118" s="5">
        <v>10360517302</v>
      </c>
      <c r="G118" s="5">
        <v>10360517302</v>
      </c>
      <c r="I118" s="5">
        <v>10360517302</v>
      </c>
      <c r="J118" s="5">
        <v>10360517302</v>
      </c>
      <c r="K118" s="5">
        <v>8360517302</v>
      </c>
      <c r="L118" s="5">
        <v>2425000000</v>
      </c>
      <c r="M118" s="5">
        <v>2425000000</v>
      </c>
    </row>
    <row r="119" spans="2:16" ht="15.5" x14ac:dyDescent="0.35">
      <c r="C119" t="s">
        <v>258</v>
      </c>
      <c r="D119" s="5">
        <v>-32931260773</v>
      </c>
      <c r="E119" s="5">
        <v>-9172966047</v>
      </c>
      <c r="F119" s="5">
        <v>358166920</v>
      </c>
      <c r="G119" s="5">
        <v>32196394664</v>
      </c>
      <c r="I119" s="5">
        <v>358166920</v>
      </c>
      <c r="J119" s="5">
        <v>44213525467</v>
      </c>
      <c r="K119" s="5">
        <v>46536350295</v>
      </c>
      <c r="L119" s="5">
        <v>43815448014</v>
      </c>
      <c r="M119" s="5">
        <v>27510344949</v>
      </c>
      <c r="N119" s="5">
        <v>29257758446</v>
      </c>
      <c r="O119" s="5">
        <v>2007253019</v>
      </c>
      <c r="P119" s="5">
        <v>-162890148</v>
      </c>
    </row>
    <row r="120" spans="2:16" ht="15.5" x14ac:dyDescent="0.35">
      <c r="C120" t="s">
        <v>259</v>
      </c>
      <c r="D120" s="5">
        <v>-22570743471</v>
      </c>
      <c r="E120" s="5">
        <v>1187551255</v>
      </c>
      <c r="F120" s="5">
        <v>10718684222</v>
      </c>
      <c r="G120" s="5">
        <v>42556911966</v>
      </c>
      <c r="I120" s="5">
        <v>10718684222</v>
      </c>
      <c r="J120" s="5">
        <v>54574042769</v>
      </c>
      <c r="K120" s="5">
        <v>54896867597</v>
      </c>
      <c r="L120" s="5">
        <v>46240448014</v>
      </c>
      <c r="M120" s="5">
        <v>29935344949</v>
      </c>
      <c r="N120" s="5">
        <v>29257758446</v>
      </c>
      <c r="O120" s="5">
        <v>2007253019</v>
      </c>
      <c r="P120" s="5">
        <v>-162890148</v>
      </c>
    </row>
    <row r="121" spans="2:16" ht="15.5" x14ac:dyDescent="0.35">
      <c r="C121" t="s">
        <v>10</v>
      </c>
      <c r="D121" s="5">
        <v>51400661706</v>
      </c>
      <c r="E121" s="5">
        <v>75158956432</v>
      </c>
      <c r="F121" s="5">
        <v>84701290008</v>
      </c>
      <c r="G121" s="5">
        <v>116540738136</v>
      </c>
      <c r="I121" s="5">
        <v>84701290008</v>
      </c>
      <c r="J121" s="5">
        <v>128601450990</v>
      </c>
      <c r="K121" s="5">
        <v>128721091399</v>
      </c>
      <c r="L121" s="5">
        <v>120104436223</v>
      </c>
      <c r="M121" s="5">
        <v>54176189706</v>
      </c>
      <c r="N121" s="5">
        <v>29497938476</v>
      </c>
      <c r="O121" s="5">
        <v>2251423736</v>
      </c>
      <c r="P121" s="5">
        <v>87109852</v>
      </c>
    </row>
    <row r="122" spans="2:16" ht="15.5" x14ac:dyDescent="0.35">
      <c r="C122" t="s">
        <v>132</v>
      </c>
      <c r="D122" s="5">
        <v>96054729449</v>
      </c>
      <c r="E122" s="5">
        <v>267624416699</v>
      </c>
      <c r="F122" s="5">
        <v>304999437927</v>
      </c>
      <c r="G122" s="5">
        <v>365391599126</v>
      </c>
      <c r="I122" s="5">
        <v>304999437927</v>
      </c>
      <c r="J122" s="5">
        <v>334321511053</v>
      </c>
      <c r="K122" s="5">
        <v>257215001550</v>
      </c>
      <c r="L122" s="5">
        <v>148576181120</v>
      </c>
      <c r="M122" s="5">
        <v>135767632543</v>
      </c>
      <c r="N122" s="5">
        <v>56806989827</v>
      </c>
      <c r="O122" s="5">
        <v>25424223400</v>
      </c>
      <c r="P122" s="5">
        <v>22774805866</v>
      </c>
    </row>
    <row r="123" spans="2:16" ht="15.5" x14ac:dyDescent="0.35">
      <c r="C123" t="s">
        <v>133</v>
      </c>
      <c r="D123" s="5">
        <v>1293916404</v>
      </c>
      <c r="E123" s="5">
        <v>1293916404</v>
      </c>
      <c r="F123" s="5">
        <v>1293916404</v>
      </c>
      <c r="G123" s="5">
        <v>1293916404</v>
      </c>
      <c r="I123" s="5">
        <v>1293916404</v>
      </c>
      <c r="J123" s="5">
        <v>1293916404</v>
      </c>
      <c r="K123" s="5">
        <v>1293385319</v>
      </c>
      <c r="L123" s="5">
        <v>1293351809</v>
      </c>
      <c r="M123" s="5">
        <v>970000000</v>
      </c>
      <c r="N123" s="5">
        <v>250</v>
      </c>
      <c r="O123" s="5">
        <v>250</v>
      </c>
      <c r="P123" s="5">
        <v>250</v>
      </c>
    </row>
    <row r="125" spans="2:16" ht="15.5" x14ac:dyDescent="0.35">
      <c r="B125" t="s">
        <v>134</v>
      </c>
      <c r="C125" t="s">
        <v>135</v>
      </c>
      <c r="D125" s="5">
        <v>13149341677</v>
      </c>
      <c r="E125" s="5">
        <v>-4356644718</v>
      </c>
      <c r="F125" s="5">
        <v>1929579009</v>
      </c>
      <c r="G125" s="5">
        <v>-9210478977</v>
      </c>
      <c r="I125" s="5">
        <v>15399161924</v>
      </c>
      <c r="J125" s="5">
        <v>23761731013</v>
      </c>
      <c r="K125" s="5">
        <v>9330890189</v>
      </c>
      <c r="L125" s="5">
        <v>-45080739919</v>
      </c>
      <c r="M125" s="5">
        <v>-4879165695</v>
      </c>
      <c r="N125" s="5">
        <v>10899658413</v>
      </c>
      <c r="O125" s="5">
        <v>-2106641909</v>
      </c>
      <c r="P125" s="5">
        <v>-11163423487</v>
      </c>
    </row>
    <row r="126" spans="2:16" ht="15.5" x14ac:dyDescent="0.35">
      <c r="C126" t="s">
        <v>316</v>
      </c>
      <c r="D126" s="5">
        <v>135369720522</v>
      </c>
      <c r="E126" s="5">
        <v>69056502106</v>
      </c>
      <c r="F126" s="5">
        <v>73583930382</v>
      </c>
      <c r="G126" s="5">
        <v>131531661112</v>
      </c>
      <c r="I126" s="5">
        <v>355178453168</v>
      </c>
      <c r="J126" s="5">
        <v>375335195093</v>
      </c>
      <c r="K126" s="5">
        <v>376167350228</v>
      </c>
      <c r="L126" s="5">
        <v>225877418788</v>
      </c>
      <c r="M126" s="5">
        <v>115894967912</v>
      </c>
      <c r="N126" s="5">
        <v>74054168901</v>
      </c>
      <c r="O126" s="5">
        <v>14316444807</v>
      </c>
      <c r="P126" s="5">
        <v>1528353838</v>
      </c>
    </row>
    <row r="127" spans="2:16" ht="15.5" x14ac:dyDescent="0.35">
      <c r="C127" t="s">
        <v>317</v>
      </c>
      <c r="D127" s="5">
        <v>-127437860860</v>
      </c>
      <c r="E127" s="5">
        <v>-60327047426</v>
      </c>
      <c r="F127" s="5">
        <v>-38003813431</v>
      </c>
      <c r="G127" s="5">
        <v>-146628773354</v>
      </c>
      <c r="I127" s="5">
        <v>-290881717579</v>
      </c>
      <c r="J127" s="5">
        <v>-321005834050</v>
      </c>
      <c r="K127" s="5">
        <v>-345042234393</v>
      </c>
      <c r="L127" s="5">
        <v>-263823767414</v>
      </c>
      <c r="M127" s="5">
        <v>-108265319034</v>
      </c>
      <c r="N127" s="5">
        <v>-57508428375</v>
      </c>
      <c r="O127" s="5">
        <v>-13663833560</v>
      </c>
      <c r="P127" s="5">
        <v>-12249699152</v>
      </c>
    </row>
    <row r="128" spans="2:16" ht="15.5" x14ac:dyDescent="0.35">
      <c r="C128" t="s">
        <v>318</v>
      </c>
      <c r="D128" s="5">
        <v>-1968012217</v>
      </c>
      <c r="E128" s="5">
        <v>-4461858368</v>
      </c>
      <c r="F128" s="5">
        <v>-4164240177</v>
      </c>
      <c r="G128" s="5">
        <v>-3305996092</v>
      </c>
      <c r="I128" s="5">
        <v>-15226220456</v>
      </c>
      <c r="J128" s="5">
        <v>-8295872832</v>
      </c>
      <c r="K128" s="5">
        <v>-6815010024</v>
      </c>
      <c r="L128" s="5">
        <v>-1596872957</v>
      </c>
      <c r="M128" s="5">
        <v>-1772640157</v>
      </c>
      <c r="N128" s="5">
        <v>-1091909523</v>
      </c>
      <c r="O128" s="5">
        <v>-745239276</v>
      </c>
      <c r="P128" s="5">
        <v>-156649713</v>
      </c>
    </row>
    <row r="129" spans="3:16" ht="15.5" x14ac:dyDescent="0.35">
      <c r="C129" t="s">
        <v>533</v>
      </c>
      <c r="D129" s="5">
        <v>6500520927</v>
      </c>
      <c r="E129" s="5">
        <v>-7133729405</v>
      </c>
      <c r="F129" s="5">
        <v>-27789111085</v>
      </c>
      <c r="G129" s="5">
        <v>10557276709</v>
      </c>
      <c r="I129" s="5">
        <v>-27696953636</v>
      </c>
      <c r="J129" s="5">
        <v>-16386173925</v>
      </c>
      <c r="K129" s="5">
        <v>-7552561805</v>
      </c>
    </row>
    <row r="130" spans="3:16" ht="15.5" x14ac:dyDescent="0.35">
      <c r="C130" t="s">
        <v>141</v>
      </c>
      <c r="D130" s="5">
        <v>-257908200</v>
      </c>
      <c r="E130" s="5">
        <v>-216973643</v>
      </c>
      <c r="F130" s="5">
        <v>-192085390</v>
      </c>
      <c r="G130" s="5">
        <v>-274003004</v>
      </c>
      <c r="I130" s="5">
        <v>-709540150</v>
      </c>
      <c r="J130" s="5">
        <v>-565463145</v>
      </c>
      <c r="K130" s="5">
        <v>-729572947</v>
      </c>
      <c r="L130" s="5">
        <v>-655244765</v>
      </c>
      <c r="M130" s="5">
        <v>-659028818</v>
      </c>
      <c r="N130" s="5">
        <v>-1116847355</v>
      </c>
      <c r="O130" s="5">
        <v>-1921566971</v>
      </c>
      <c r="P130" s="5">
        <v>-262485950</v>
      </c>
    </row>
    <row r="131" spans="3:16" ht="15.5" x14ac:dyDescent="0.35">
      <c r="C131" t="s">
        <v>363</v>
      </c>
      <c r="D131" s="5">
        <v>942666069</v>
      </c>
      <c r="E131" s="5">
        <v>-1273537982</v>
      </c>
      <c r="F131" s="5">
        <v>-1505101290</v>
      </c>
      <c r="G131" s="5">
        <v>-1088188145</v>
      </c>
      <c r="I131" s="5">
        <v>-5264859423</v>
      </c>
      <c r="J131" s="5">
        <v>-5316647632</v>
      </c>
      <c r="K131" s="5">
        <v>-6693038072</v>
      </c>
      <c r="L131" s="5">
        <v>-4882273571</v>
      </c>
      <c r="M131" s="5">
        <v>-10077145598</v>
      </c>
      <c r="N131" s="5">
        <v>-3437325235</v>
      </c>
      <c r="O131" s="5">
        <v>-92446909</v>
      </c>
      <c r="P131" s="5">
        <v>-22942510</v>
      </c>
    </row>
    <row r="132" spans="3:16" ht="15.5" x14ac:dyDescent="0.35">
      <c r="C132" t="s">
        <v>152</v>
      </c>
      <c r="D132" s="5">
        <v>215436</v>
      </c>
      <c r="G132" s="5">
        <v>-2456203</v>
      </c>
      <c r="J132" s="5">
        <v>-3472496</v>
      </c>
      <c r="K132" s="5">
        <v>-4042798</v>
      </c>
    </row>
    <row r="133" spans="3:16" ht="15.5" x14ac:dyDescent="0.35">
      <c r="C133" t="s">
        <v>144</v>
      </c>
      <c r="D133" s="5">
        <v>-1358391634</v>
      </c>
      <c r="E133" s="5">
        <v>-358655088</v>
      </c>
      <c r="F133" s="5">
        <v>-360250125</v>
      </c>
      <c r="G133" s="5">
        <v>-193715342</v>
      </c>
      <c r="I133" s="5">
        <v>-21115859528</v>
      </c>
      <c r="J133" s="5">
        <v>-13994849795</v>
      </c>
      <c r="K133" s="5">
        <v>-11309064629</v>
      </c>
      <c r="L133" s="5">
        <v>49781827438</v>
      </c>
      <c r="M133" s="5">
        <v>-4988333333</v>
      </c>
      <c r="N133" s="5">
        <v>1333333333</v>
      </c>
      <c r="P133" s="5">
        <v>250000000</v>
      </c>
    </row>
    <row r="134" spans="3:16" ht="15.5" x14ac:dyDescent="0.35">
      <c r="C134" t="s">
        <v>145</v>
      </c>
      <c r="F134" s="5">
        <v>557212925</v>
      </c>
      <c r="G134" s="5">
        <v>-821703997</v>
      </c>
      <c r="I134" s="5">
        <v>-478158001</v>
      </c>
      <c r="J134" s="5">
        <v>-251347903</v>
      </c>
      <c r="K134" s="5">
        <v>-104015694</v>
      </c>
      <c r="L134" s="5">
        <v>-739908053</v>
      </c>
      <c r="M134" s="5">
        <v>-390608263</v>
      </c>
      <c r="N134" s="5">
        <v>1206461284</v>
      </c>
      <c r="O134" s="5">
        <v>6820425422</v>
      </c>
      <c r="P134" s="5">
        <v>-8559287503</v>
      </c>
    </row>
    <row r="135" spans="3:16" ht="15.5" x14ac:dyDescent="0.35">
      <c r="C135" t="s">
        <v>146</v>
      </c>
      <c r="F135" s="5">
        <v>557212925</v>
      </c>
      <c r="G135" s="5">
        <v>-821703997</v>
      </c>
      <c r="I135" s="5">
        <v>-478158001</v>
      </c>
      <c r="J135" s="5">
        <v>-251347903</v>
      </c>
      <c r="K135" s="5">
        <v>-40015694</v>
      </c>
      <c r="L135" s="5">
        <v>-88131459</v>
      </c>
      <c r="M135" s="5">
        <v>-60108263</v>
      </c>
      <c r="N135" s="5">
        <v>-91825292</v>
      </c>
      <c r="O135" s="5">
        <v>-9574578</v>
      </c>
      <c r="P135" s="5">
        <v>-18500927</v>
      </c>
    </row>
    <row r="136" spans="3:16" ht="15.5" x14ac:dyDescent="0.35">
      <c r="C136" t="s">
        <v>147</v>
      </c>
      <c r="K136" s="5">
        <v>-64000000</v>
      </c>
      <c r="M136" s="5">
        <v>-280500000</v>
      </c>
      <c r="N136" s="5">
        <v>-33000000</v>
      </c>
      <c r="O136" s="5">
        <v>-165000000</v>
      </c>
      <c r="P136" s="5">
        <v>-214500000</v>
      </c>
    </row>
    <row r="137" spans="3:16" ht="15.5" x14ac:dyDescent="0.35">
      <c r="C137" t="s">
        <v>1093</v>
      </c>
      <c r="L137" s="5">
        <v>-651776594</v>
      </c>
      <c r="M137" s="5">
        <v>-50000000</v>
      </c>
    </row>
    <row r="138" spans="3:16" ht="15.5" x14ac:dyDescent="0.35">
      <c r="C138" t="s">
        <v>1094</v>
      </c>
      <c r="N138" s="5">
        <v>1331286576</v>
      </c>
      <c r="O138" s="5">
        <v>6995000000</v>
      </c>
      <c r="P138" s="5">
        <v>-8326286576</v>
      </c>
    </row>
    <row r="139" spans="3:16" ht="15.5" x14ac:dyDescent="0.35">
      <c r="C139" t="s">
        <v>153</v>
      </c>
      <c r="D139" s="5">
        <v>-1358391634</v>
      </c>
      <c r="E139" s="5">
        <v>-358655088</v>
      </c>
      <c r="F139" s="5">
        <v>-360250125</v>
      </c>
      <c r="G139" s="5">
        <v>-193715342</v>
      </c>
      <c r="I139" s="5">
        <v>-21115859528</v>
      </c>
      <c r="J139" s="5">
        <v>-13994849795</v>
      </c>
      <c r="K139" s="5">
        <v>-11309064629</v>
      </c>
      <c r="L139" s="5">
        <v>49781827438</v>
      </c>
      <c r="M139" s="5">
        <v>-4988333333</v>
      </c>
      <c r="N139" s="5">
        <v>1333333333</v>
      </c>
      <c r="P139" s="5">
        <v>250000000</v>
      </c>
    </row>
    <row r="140" spans="3:16" ht="15.5" x14ac:dyDescent="0.35">
      <c r="C140" t="s">
        <v>524</v>
      </c>
      <c r="N140" s="5">
        <v>2000000000</v>
      </c>
    </row>
    <row r="141" spans="3:16" ht="15.5" x14ac:dyDescent="0.35">
      <c r="C141" t="s">
        <v>512</v>
      </c>
      <c r="E141" s="5">
        <v>-180000000</v>
      </c>
      <c r="I141" s="5">
        <v>-720000000</v>
      </c>
      <c r="J141" s="5">
        <v>-1100000000</v>
      </c>
      <c r="K141" s="5">
        <v>-720000000</v>
      </c>
    </row>
    <row r="142" spans="3:16" ht="15.5" x14ac:dyDescent="0.35">
      <c r="C142" t="s">
        <v>339</v>
      </c>
      <c r="D142" s="5">
        <v>-1358391634</v>
      </c>
      <c r="E142" s="5">
        <v>-178655088</v>
      </c>
      <c r="F142" s="5">
        <v>-360250125</v>
      </c>
      <c r="G142" s="5">
        <v>-193715342</v>
      </c>
      <c r="I142" s="5">
        <v>-987113468</v>
      </c>
      <c r="J142" s="5">
        <v>-216979575</v>
      </c>
    </row>
    <row r="143" spans="3:16" ht="15.5" x14ac:dyDescent="0.35">
      <c r="C143" t="s">
        <v>274</v>
      </c>
      <c r="M143" s="5">
        <v>-1333333333</v>
      </c>
      <c r="N143" s="5">
        <v>-666666667</v>
      </c>
    </row>
    <row r="144" spans="3:16" ht="15.5" x14ac:dyDescent="0.35">
      <c r="C144" t="s">
        <v>1095</v>
      </c>
      <c r="L144" s="5">
        <v>-279045390</v>
      </c>
      <c r="M144" s="5">
        <v>-3655000000</v>
      </c>
    </row>
    <row r="145" spans="2:16" ht="15.5" x14ac:dyDescent="0.35">
      <c r="C145" t="s">
        <v>1096</v>
      </c>
    </row>
    <row r="146" spans="2:16" ht="15.5" x14ac:dyDescent="0.35">
      <c r="C146" t="s">
        <v>509</v>
      </c>
      <c r="L146" s="5">
        <v>54966780000</v>
      </c>
      <c r="P146" s="5">
        <v>250000000</v>
      </c>
    </row>
    <row r="147" spans="2:16" ht="15.5" x14ac:dyDescent="0.35">
      <c r="C147" t="s">
        <v>1097</v>
      </c>
      <c r="J147" s="5">
        <v>261293820</v>
      </c>
      <c r="K147" s="5">
        <v>16486920</v>
      </c>
      <c r="L147" s="5">
        <v>8762028</v>
      </c>
    </row>
    <row r="148" spans="2:16" ht="15.5" x14ac:dyDescent="0.35">
      <c r="C148" t="s">
        <v>1098</v>
      </c>
      <c r="I148" s="5">
        <v>-19408746060</v>
      </c>
      <c r="J148" s="5">
        <v>-12939164040</v>
      </c>
      <c r="K148" s="5">
        <v>-10605551549</v>
      </c>
      <c r="L148" s="5">
        <v>-4914669200</v>
      </c>
    </row>
    <row r="149" spans="2:16" ht="15.5" x14ac:dyDescent="0.35">
      <c r="C149" t="s">
        <v>163</v>
      </c>
      <c r="D149" s="5">
        <v>11790950043</v>
      </c>
      <c r="E149" s="5">
        <v>-4715299806</v>
      </c>
      <c r="F149" s="5">
        <v>2126541809</v>
      </c>
      <c r="G149" s="5">
        <v>-10225898316</v>
      </c>
      <c r="I149" s="5">
        <v>-6194855605</v>
      </c>
      <c r="J149" s="5">
        <v>9515533315</v>
      </c>
      <c r="K149" s="5">
        <v>-2082190134</v>
      </c>
      <c r="L149" s="5">
        <v>3961179466</v>
      </c>
      <c r="M149" s="5">
        <v>-10258107291</v>
      </c>
      <c r="N149" s="5">
        <v>13439453030</v>
      </c>
      <c r="O149" s="5">
        <v>4713783513</v>
      </c>
      <c r="P149" s="5">
        <v>-19472710990</v>
      </c>
    </row>
    <row r="150" spans="2:16" ht="15.5" x14ac:dyDescent="0.35">
      <c r="C150" t="s">
        <v>164</v>
      </c>
      <c r="E150" s="5">
        <v>-6377914696</v>
      </c>
      <c r="I150" s="5">
        <v>-183059091</v>
      </c>
      <c r="J150" s="5">
        <v>-9698592406</v>
      </c>
      <c r="K150" s="5">
        <v>-7616402272</v>
      </c>
      <c r="L150" s="5">
        <v>-11577581738</v>
      </c>
      <c r="M150" s="5">
        <v>-1319474447</v>
      </c>
      <c r="N150" s="5">
        <v>-14758927477</v>
      </c>
      <c r="O150" s="5">
        <v>-19472710990</v>
      </c>
    </row>
    <row r="151" spans="2:16" ht="15.5" x14ac:dyDescent="0.35">
      <c r="C151" t="s">
        <v>166</v>
      </c>
      <c r="D151" s="5">
        <v>11790950043</v>
      </c>
      <c r="E151" s="5">
        <v>-11093214502</v>
      </c>
      <c r="F151" s="5">
        <v>2126541809</v>
      </c>
      <c r="G151" s="5">
        <v>-10225898316</v>
      </c>
      <c r="I151" s="5">
        <v>-6377914696</v>
      </c>
      <c r="J151" s="5">
        <v>-183059091</v>
      </c>
      <c r="K151" s="5">
        <v>-9698592406</v>
      </c>
      <c r="L151" s="5">
        <v>-7616402272</v>
      </c>
      <c r="M151" s="5">
        <v>-11577581738</v>
      </c>
      <c r="N151" s="5">
        <v>-1319474447</v>
      </c>
      <c r="O151" s="5">
        <v>-14758927477</v>
      </c>
      <c r="P151" s="5">
        <v>-19472710990</v>
      </c>
    </row>
    <row r="153" spans="2:16" ht="15.5" x14ac:dyDescent="0.35">
      <c r="B153" t="s">
        <v>167</v>
      </c>
      <c r="C153" t="s">
        <v>12</v>
      </c>
      <c r="D153" s="5">
        <v>1290000000</v>
      </c>
      <c r="E153" s="5">
        <v>1290000000</v>
      </c>
      <c r="F153" s="5">
        <v>1290000000</v>
      </c>
      <c r="G153" s="5">
        <v>1290000000</v>
      </c>
      <c r="I153" s="5">
        <v>1290000000</v>
      </c>
      <c r="J153" s="5">
        <v>1290000000</v>
      </c>
      <c r="K153" s="5">
        <v>1290000000</v>
      </c>
      <c r="L153" s="5">
        <v>1290000000</v>
      </c>
      <c r="M153" s="5">
        <v>970000000</v>
      </c>
      <c r="N153" s="5">
        <v>0</v>
      </c>
      <c r="O153" s="5">
        <v>0</v>
      </c>
      <c r="P153" s="5">
        <v>0</v>
      </c>
    </row>
    <row r="154" spans="2:16" ht="15.5" x14ac:dyDescent="0.35">
      <c r="C154" t="s">
        <v>168</v>
      </c>
      <c r="D154" s="6">
        <v>-18.36</v>
      </c>
      <c r="E154" s="6">
        <v>-7.37</v>
      </c>
      <c r="F154" s="6">
        <v>-24.61</v>
      </c>
      <c r="G154" s="6">
        <v>0.66</v>
      </c>
    </row>
    <row r="155" spans="2:16" ht="15.5" x14ac:dyDescent="0.35">
      <c r="C155" t="s">
        <v>169</v>
      </c>
      <c r="D155" s="6">
        <v>-27.78</v>
      </c>
      <c r="E155" s="6">
        <v>-50.75</v>
      </c>
      <c r="F155" s="6">
        <v>-31.29</v>
      </c>
      <c r="G155" s="6">
        <v>1553.03</v>
      </c>
    </row>
    <row r="156" spans="2:16" ht="15.5" x14ac:dyDescent="0.35">
      <c r="C156" t="s">
        <v>63</v>
      </c>
      <c r="D156" s="6">
        <v>10.76</v>
      </c>
      <c r="E156" s="6">
        <v>8.09</v>
      </c>
      <c r="F156" s="6">
        <v>14.32</v>
      </c>
      <c r="G156" s="6">
        <v>12.67</v>
      </c>
    </row>
    <row r="157" spans="2:16" ht="15.5" x14ac:dyDescent="0.35">
      <c r="C157" t="s">
        <v>170</v>
      </c>
      <c r="D157" s="5">
        <v>-23370000000</v>
      </c>
      <c r="E157" s="5">
        <v>-8940000000</v>
      </c>
      <c r="F157" s="6">
        <v>-33630000000.000004</v>
      </c>
      <c r="G157" s="5">
        <v>1650000000</v>
      </c>
    </row>
    <row r="158" spans="2:16" ht="15.5" x14ac:dyDescent="0.35">
      <c r="C158" t="s">
        <v>171</v>
      </c>
      <c r="D158" s="6">
        <v>-0.24729999999999999</v>
      </c>
      <c r="E158" s="6">
        <v>-3.56E-2</v>
      </c>
      <c r="F158" s="6">
        <v>-0.10439999999999999</v>
      </c>
      <c r="G158" s="6">
        <v>2.3E-3</v>
      </c>
    </row>
    <row r="159" spans="2:16" ht="15.5" x14ac:dyDescent="0.35">
      <c r="C159" t="s">
        <v>172</v>
      </c>
      <c r="D159" s="6">
        <v>-0.4622</v>
      </c>
      <c r="E159" s="6">
        <v>-0.1268</v>
      </c>
      <c r="F159" s="6">
        <v>-0.37590000000000001</v>
      </c>
      <c r="G159" s="6">
        <v>7.3000000000000001E-3</v>
      </c>
    </row>
    <row r="160" spans="2:16" ht="15.5" x14ac:dyDescent="0.35">
      <c r="C160" t="s">
        <v>173</v>
      </c>
      <c r="D160" s="6">
        <v>-0.36599999999999999</v>
      </c>
      <c r="E160" s="6">
        <v>-0.1124</v>
      </c>
      <c r="F160" s="6">
        <v>-0.33030000000000004</v>
      </c>
      <c r="G160" s="6">
        <v>1.1299999999999999E-2</v>
      </c>
    </row>
    <row r="161" spans="3:7" ht="15.5" x14ac:dyDescent="0.35">
      <c r="C161" t="s">
        <v>174</v>
      </c>
      <c r="D161" s="6">
        <v>-87.39</v>
      </c>
      <c r="E161" s="6">
        <v>-41.96</v>
      </c>
      <c r="F161" s="6">
        <v>-118.22</v>
      </c>
      <c r="G161" s="6">
        <v>6.14</v>
      </c>
    </row>
    <row r="162" spans="3:7" ht="15.5" x14ac:dyDescent="0.35">
      <c r="C162" t="s">
        <v>175</v>
      </c>
      <c r="D162" s="5">
        <v>51000000000</v>
      </c>
      <c r="E162" s="5">
        <v>75000000000</v>
      </c>
      <c r="F162" s="5">
        <v>85000000000</v>
      </c>
      <c r="G162" s="5">
        <v>117000000000</v>
      </c>
    </row>
    <row r="163" spans="3:7" ht="15.5" x14ac:dyDescent="0.35">
      <c r="C163" t="s">
        <v>176</v>
      </c>
      <c r="D163" s="6">
        <v>12.84</v>
      </c>
      <c r="E163" s="6">
        <v>6.44</v>
      </c>
      <c r="F163" s="6">
        <v>11.76</v>
      </c>
      <c r="G163" s="6">
        <v>11.38</v>
      </c>
    </row>
    <row r="164" spans="3:7" ht="15.5" x14ac:dyDescent="0.35">
      <c r="C164" t="s">
        <v>177</v>
      </c>
      <c r="D164" s="6">
        <v>39.72</v>
      </c>
      <c r="E164" s="6">
        <v>58.09</v>
      </c>
      <c r="F164" s="6">
        <v>65.459999999999994</v>
      </c>
      <c r="G164" s="6">
        <v>90.07</v>
      </c>
    </row>
    <row r="165" spans="3:7" ht="15.5" x14ac:dyDescent="0.35">
      <c r="C165" t="s">
        <v>178</v>
      </c>
      <c r="D165" s="6">
        <v>12.84</v>
      </c>
      <c r="E165" s="6">
        <v>6.44</v>
      </c>
      <c r="F165" s="6">
        <v>11.77</v>
      </c>
      <c r="G165" s="6">
        <v>11.38</v>
      </c>
    </row>
    <row r="166" spans="3:7" ht="15.5" x14ac:dyDescent="0.35">
      <c r="C166" t="s">
        <v>179</v>
      </c>
      <c r="D166" s="6">
        <v>39.72</v>
      </c>
      <c r="E166" s="6">
        <v>58.07</v>
      </c>
      <c r="F166" s="6">
        <v>65.44</v>
      </c>
      <c r="G166" s="6">
        <v>90.05</v>
      </c>
    </row>
    <row r="167" spans="3:7" ht="15.5" x14ac:dyDescent="0.35">
      <c r="C167" t="s">
        <v>180</v>
      </c>
      <c r="E167" s="5">
        <v>1000000000</v>
      </c>
      <c r="F167" s="5">
        <v>1000000000</v>
      </c>
      <c r="G167" s="5">
        <v>1000000000</v>
      </c>
    </row>
    <row r="168" spans="3:7" ht="15.5" x14ac:dyDescent="0.35">
      <c r="C168" t="s">
        <v>181</v>
      </c>
      <c r="E168" s="5">
        <v>1000000000</v>
      </c>
      <c r="F168" s="5">
        <v>1000000000</v>
      </c>
      <c r="G168" s="5">
        <v>1000000000</v>
      </c>
    </row>
    <row r="169" spans="3:7" ht="15.5" x14ac:dyDescent="0.35">
      <c r="C169" t="s">
        <v>182</v>
      </c>
      <c r="D169" s="5">
        <v>51000000000</v>
      </c>
      <c r="E169" s="5">
        <v>75000000000</v>
      </c>
      <c r="F169" s="5">
        <v>85000000000</v>
      </c>
      <c r="G169" s="5">
        <v>117000000000</v>
      </c>
    </row>
    <row r="170" spans="3:7" ht="15.5" x14ac:dyDescent="0.35">
      <c r="C170" t="s">
        <v>24</v>
      </c>
      <c r="E170" s="5">
        <v>1000000000</v>
      </c>
      <c r="F170" s="5">
        <v>2000000000</v>
      </c>
      <c r="G170" s="5">
        <v>2000000000</v>
      </c>
    </row>
    <row r="171" spans="3:7" ht="15.5" x14ac:dyDescent="0.35">
      <c r="C171" t="s">
        <v>21</v>
      </c>
      <c r="D171" s="5">
        <v>-1000000000</v>
      </c>
      <c r="E171" s="5">
        <v>1000000000</v>
      </c>
      <c r="F171" s="5">
        <v>-1000000000</v>
      </c>
      <c r="G171" s="5">
        <v>1000000000</v>
      </c>
    </row>
    <row r="172" spans="3:7" ht="15.5" x14ac:dyDescent="0.35">
      <c r="C172" t="s">
        <v>183</v>
      </c>
      <c r="D172" s="5">
        <v>44000000000</v>
      </c>
      <c r="E172" s="5">
        <v>68000000000</v>
      </c>
      <c r="F172" s="5">
        <v>78000000000</v>
      </c>
      <c r="G172" s="5">
        <v>113000000000</v>
      </c>
    </row>
    <row r="173" spans="3:7" ht="15.5" x14ac:dyDescent="0.35">
      <c r="C173" t="s">
        <v>184</v>
      </c>
      <c r="D173" s="5">
        <v>13000000000</v>
      </c>
      <c r="E173" s="5">
        <v>-4000000000</v>
      </c>
      <c r="F173" s="5">
        <v>2000000000</v>
      </c>
      <c r="G173" s="5">
        <v>-9000000000</v>
      </c>
    </row>
    <row r="174" spans="3:7" ht="15.5" x14ac:dyDescent="0.35">
      <c r="C174" t="s">
        <v>185</v>
      </c>
      <c r="F174" s="5">
        <v>1000000000</v>
      </c>
      <c r="G174" s="5">
        <v>-1000000000</v>
      </c>
    </row>
    <row r="175" spans="3:7" ht="15.5" x14ac:dyDescent="0.35">
      <c r="C175" t="s">
        <v>13</v>
      </c>
      <c r="D175" s="5">
        <v>13000000000</v>
      </c>
      <c r="E175" s="5">
        <v>-4000000000</v>
      </c>
      <c r="F175" s="5">
        <v>2000000000</v>
      </c>
      <c r="G175" s="5">
        <v>-10000000000</v>
      </c>
    </row>
    <row r="176" spans="3:7" ht="15.5" x14ac:dyDescent="0.35">
      <c r="C176" t="s">
        <v>16</v>
      </c>
      <c r="D176" s="6">
        <v>10.16</v>
      </c>
      <c r="E176" s="6">
        <v>-3.37</v>
      </c>
      <c r="F176" s="6">
        <v>1.92</v>
      </c>
      <c r="G176" s="6">
        <v>-7.75</v>
      </c>
    </row>
    <row r="177" spans="3:16" ht="15.5" x14ac:dyDescent="0.35">
      <c r="C177" t="s">
        <v>48</v>
      </c>
      <c r="I177" s="6">
        <v>-18.89</v>
      </c>
      <c r="J177" s="6">
        <v>9.75</v>
      </c>
      <c r="K177" s="6">
        <v>14.89</v>
      </c>
      <c r="L177" s="6">
        <v>16.41</v>
      </c>
      <c r="M177" s="6">
        <v>25.44</v>
      </c>
      <c r="N177" s="6">
        <v>109002021.70999999</v>
      </c>
      <c r="O177" s="6">
        <v>8680572.6699999999</v>
      </c>
      <c r="P177" s="6">
        <v>-651560.59</v>
      </c>
    </row>
    <row r="178" spans="3:16" ht="15.5" x14ac:dyDescent="0.35">
      <c r="C178" t="s">
        <v>62</v>
      </c>
      <c r="I178" s="6">
        <v>-40.76</v>
      </c>
      <c r="J178" s="6">
        <v>49.64</v>
      </c>
      <c r="K178" s="6">
        <v>26.73</v>
      </c>
      <c r="L178" s="6">
        <v>12.19</v>
      </c>
      <c r="M178" s="5">
        <v>0</v>
      </c>
      <c r="N178" s="5">
        <v>0</v>
      </c>
      <c r="O178" s="5">
        <v>0</v>
      </c>
      <c r="P178" s="5">
        <v>0</v>
      </c>
    </row>
    <row r="179" spans="3:16" ht="15.5" x14ac:dyDescent="0.35">
      <c r="C179" t="s">
        <v>65</v>
      </c>
      <c r="I179" s="6">
        <v>2.86</v>
      </c>
      <c r="J179" s="6">
        <v>1.62</v>
      </c>
      <c r="K179" s="6">
        <v>1.2</v>
      </c>
      <c r="L179" s="6">
        <v>1.1499999999999999</v>
      </c>
      <c r="M179" s="5">
        <v>0</v>
      </c>
      <c r="N179" s="5">
        <v>0</v>
      </c>
      <c r="O179" s="5">
        <v>0</v>
      </c>
      <c r="P179" s="5">
        <v>0</v>
      </c>
    </row>
    <row r="180" spans="3:16" ht="15.5" x14ac:dyDescent="0.35">
      <c r="C180" t="s">
        <v>186</v>
      </c>
      <c r="I180" s="5">
        <v>-22280000000</v>
      </c>
      <c r="J180" s="5">
        <v>19260000000</v>
      </c>
      <c r="K180" s="5">
        <v>28700000000</v>
      </c>
      <c r="L180" s="5">
        <v>28170000000</v>
      </c>
      <c r="M180" s="5">
        <v>36710000000</v>
      </c>
      <c r="N180" s="5">
        <v>38480000000</v>
      </c>
      <c r="O180" s="5">
        <v>4240000000</v>
      </c>
      <c r="P180" s="5">
        <v>280000000</v>
      </c>
    </row>
    <row r="181" spans="3:16" ht="15.5" x14ac:dyDescent="0.35">
      <c r="C181" t="s">
        <v>187</v>
      </c>
      <c r="I181" s="6">
        <v>-8.0199999999999994E-2</v>
      </c>
      <c r="J181" s="6">
        <v>3.7699999999999997E-2</v>
      </c>
      <c r="K181" s="6">
        <v>7.4900000000000008E-2</v>
      </c>
      <c r="L181" s="6">
        <v>0.14279999999999998</v>
      </c>
      <c r="M181" s="6">
        <v>0.18179999999999999</v>
      </c>
      <c r="N181" s="6">
        <v>0.47970000000000002</v>
      </c>
      <c r="O181" s="6">
        <v>8.539999999999999E-2</v>
      </c>
      <c r="P181" s="6">
        <v>-7.1999999999999998E-3</v>
      </c>
    </row>
    <row r="182" spans="3:16" ht="15.5" x14ac:dyDescent="0.35">
      <c r="C182" t="s">
        <v>188</v>
      </c>
      <c r="I182" s="6">
        <v>-0.28859999999999997</v>
      </c>
      <c r="J182" s="6">
        <v>9.8100000000000007E-2</v>
      </c>
      <c r="K182" s="6">
        <v>0.14960000000000001</v>
      </c>
      <c r="L182" s="6">
        <v>0.17670000000000002</v>
      </c>
      <c r="M182" s="6">
        <v>0.45549999999999996</v>
      </c>
      <c r="N182" s="6">
        <v>0.92379999999999995</v>
      </c>
      <c r="O182" s="6">
        <v>0.96389999999999998</v>
      </c>
      <c r="P182" s="6">
        <v>-1.8699000000000001</v>
      </c>
    </row>
    <row r="183" spans="3:16" ht="15.5" x14ac:dyDescent="0.35">
      <c r="C183" t="s">
        <v>189</v>
      </c>
      <c r="I183" s="6">
        <v>-0.217</v>
      </c>
      <c r="J183" s="6">
        <v>0.1399</v>
      </c>
      <c r="K183" s="6">
        <v>0.22010000000000002</v>
      </c>
      <c r="L183" s="6">
        <v>0.30549999999999999</v>
      </c>
      <c r="M183" s="6">
        <v>0.84620000000000006</v>
      </c>
      <c r="N183" s="6">
        <v>2.3662000000000001</v>
      </c>
      <c r="O183" s="6">
        <v>3.0004000000000004</v>
      </c>
      <c r="P183" s="6">
        <v>2.6498000000000004</v>
      </c>
    </row>
    <row r="184" spans="3:16" ht="15.5" x14ac:dyDescent="0.35">
      <c r="C184" t="s">
        <v>190</v>
      </c>
      <c r="I184" s="6">
        <v>-29.44</v>
      </c>
      <c r="J184" s="6">
        <v>26.63</v>
      </c>
      <c r="K184" s="6">
        <v>30.35</v>
      </c>
      <c r="L184" s="6">
        <v>41.67</v>
      </c>
      <c r="M184" s="6">
        <v>52.6</v>
      </c>
      <c r="N184" s="6">
        <v>34.049999999999997</v>
      </c>
      <c r="O184" s="6">
        <v>2.13</v>
      </c>
      <c r="P184" s="6">
        <v>0.9</v>
      </c>
    </row>
    <row r="185" spans="3:16" ht="15.5" x14ac:dyDescent="0.35">
      <c r="C185" t="s">
        <v>59</v>
      </c>
      <c r="I185" s="6">
        <v>11.76</v>
      </c>
      <c r="J185" s="6">
        <v>4.87</v>
      </c>
      <c r="K185" s="5">
        <v>4</v>
      </c>
      <c r="L185" s="6">
        <v>2.15</v>
      </c>
      <c r="M185" s="5">
        <v>0</v>
      </c>
      <c r="N185" s="5">
        <v>0</v>
      </c>
      <c r="O185" s="5">
        <v>0</v>
      </c>
      <c r="P185" s="5">
        <v>0</v>
      </c>
    </row>
    <row r="186" spans="3:16" ht="15.5" x14ac:dyDescent="0.35">
      <c r="C186" t="s">
        <v>56</v>
      </c>
      <c r="I186" s="6">
        <v>65.459999999999994</v>
      </c>
      <c r="J186" s="6">
        <v>99.39</v>
      </c>
      <c r="K186" s="6">
        <v>99.52</v>
      </c>
      <c r="L186" s="6">
        <v>92.86</v>
      </c>
      <c r="M186" s="6">
        <v>55.85</v>
      </c>
      <c r="N186" s="6">
        <v>117991753.90000001</v>
      </c>
      <c r="O186" s="6">
        <v>9005694.9399999995</v>
      </c>
      <c r="P186" s="6">
        <v>348439.41</v>
      </c>
    </row>
    <row r="187" spans="3:16" ht="15.5" x14ac:dyDescent="0.35">
      <c r="C187" t="s">
        <v>191</v>
      </c>
      <c r="I187" s="6">
        <v>11.77</v>
      </c>
      <c r="J187" s="6">
        <v>4.87</v>
      </c>
      <c r="K187" s="5">
        <v>4</v>
      </c>
      <c r="L187" s="6">
        <v>2.16</v>
      </c>
      <c r="M187" s="5">
        <v>0</v>
      </c>
      <c r="N187" s="5">
        <v>0</v>
      </c>
      <c r="O187" s="5">
        <v>0</v>
      </c>
      <c r="P187" s="5">
        <v>0</v>
      </c>
    </row>
    <row r="188" spans="3:16" ht="15.5" x14ac:dyDescent="0.35">
      <c r="C188" t="s">
        <v>192</v>
      </c>
      <c r="I188" s="6">
        <v>65.44</v>
      </c>
      <c r="J188" s="6">
        <v>99.34</v>
      </c>
      <c r="K188" s="6">
        <v>99.41</v>
      </c>
      <c r="L188" s="6">
        <v>92.72</v>
      </c>
      <c r="M188" s="6">
        <v>55.49</v>
      </c>
      <c r="N188" s="6">
        <v>117087324.73999999</v>
      </c>
      <c r="O188" s="6">
        <v>7827182.4400000004</v>
      </c>
      <c r="P188" s="6">
        <v>-472664.76</v>
      </c>
    </row>
    <row r="189" spans="3:16" ht="15.5" x14ac:dyDescent="0.35">
      <c r="C189" t="s">
        <v>193</v>
      </c>
      <c r="I189" s="5">
        <v>1000000000</v>
      </c>
      <c r="J189" s="5">
        <v>0</v>
      </c>
      <c r="N189" s="5">
        <v>1000000000</v>
      </c>
    </row>
    <row r="190" spans="3:16" ht="15.5" x14ac:dyDescent="0.35">
      <c r="C190" t="s">
        <v>194</v>
      </c>
      <c r="I190" s="5">
        <v>1000000000</v>
      </c>
      <c r="J190" s="5">
        <v>0</v>
      </c>
      <c r="N190" s="5">
        <v>0</v>
      </c>
    </row>
    <row r="191" spans="3:16" ht="15.5" x14ac:dyDescent="0.35">
      <c r="C191" t="s">
        <v>26</v>
      </c>
      <c r="I191" s="5">
        <v>2000000000</v>
      </c>
      <c r="J191" s="5">
        <v>0</v>
      </c>
      <c r="N191" s="5">
        <v>1000000000</v>
      </c>
    </row>
    <row r="192" spans="3:16" ht="15.5" x14ac:dyDescent="0.35">
      <c r="C192" t="s">
        <v>23</v>
      </c>
      <c r="I192" s="5">
        <v>-1000000000</v>
      </c>
      <c r="J192" s="5">
        <v>0</v>
      </c>
      <c r="K192" s="5">
        <v>0</v>
      </c>
      <c r="L192" s="5">
        <v>0</v>
      </c>
      <c r="M192" s="5">
        <v>0</v>
      </c>
      <c r="N192" s="5">
        <v>1000000000</v>
      </c>
      <c r="O192" s="5">
        <v>0</v>
      </c>
    </row>
    <row r="193" spans="2:16" ht="15.5" x14ac:dyDescent="0.35">
      <c r="C193" t="s">
        <v>195</v>
      </c>
      <c r="I193" s="5">
        <v>78000000000</v>
      </c>
      <c r="J193" s="5">
        <v>128000000000</v>
      </c>
      <c r="K193" s="5">
        <v>128000000000</v>
      </c>
      <c r="L193" s="5">
        <v>119000000000</v>
      </c>
      <c r="M193" s="5">
        <v>47000000000</v>
      </c>
      <c r="N193" s="5">
        <v>29000000000</v>
      </c>
      <c r="O193" s="5">
        <v>2000000000</v>
      </c>
      <c r="P193" s="5">
        <v>-1000000000</v>
      </c>
    </row>
    <row r="194" spans="2:16" ht="15.5" x14ac:dyDescent="0.35">
      <c r="C194" t="s">
        <v>196</v>
      </c>
      <c r="I194" s="5">
        <v>15000000000</v>
      </c>
      <c r="J194" s="5">
        <v>24000000000</v>
      </c>
      <c r="K194" s="5">
        <v>9000000000</v>
      </c>
      <c r="L194" s="5">
        <v>-45000000000</v>
      </c>
      <c r="M194" s="5">
        <v>-5000000000</v>
      </c>
      <c r="N194" s="5">
        <v>11000000000</v>
      </c>
      <c r="O194" s="5">
        <v>-2000000000</v>
      </c>
      <c r="P194" s="5">
        <v>-11000000000</v>
      </c>
    </row>
    <row r="195" spans="2:16" ht="15.5" x14ac:dyDescent="0.35">
      <c r="C195" t="s">
        <v>197</v>
      </c>
      <c r="I195" s="5">
        <v>0</v>
      </c>
      <c r="J195" s="5">
        <v>0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</row>
    <row r="196" spans="2:16" ht="15.5" x14ac:dyDescent="0.35">
      <c r="C196" t="s">
        <v>15</v>
      </c>
      <c r="I196" s="5">
        <v>15000000000</v>
      </c>
      <c r="J196" s="5">
        <v>24000000000</v>
      </c>
      <c r="K196" s="5">
        <v>9000000000</v>
      </c>
      <c r="L196" s="5">
        <v>-45000000000</v>
      </c>
      <c r="M196" s="5">
        <v>-5000000000</v>
      </c>
      <c r="N196" s="5">
        <v>11000000000</v>
      </c>
      <c r="O196" s="5">
        <v>-2000000000</v>
      </c>
      <c r="P196" s="5">
        <v>-11000000000</v>
      </c>
    </row>
    <row r="197" spans="2:16" ht="15.5" x14ac:dyDescent="0.35">
      <c r="C197" t="s">
        <v>17</v>
      </c>
      <c r="I197" s="6">
        <v>11.53</v>
      </c>
      <c r="J197" s="6">
        <v>18.170000000000002</v>
      </c>
      <c r="K197" s="6">
        <v>7.13</v>
      </c>
      <c r="L197" s="6">
        <v>-34.92</v>
      </c>
      <c r="M197" s="6">
        <v>-5.38</v>
      </c>
      <c r="N197" s="6">
        <v>43099332.479999997</v>
      </c>
      <c r="O197" s="6">
        <v>-9124865.9499999993</v>
      </c>
      <c r="P197" s="6">
        <v>-45585697.659999996</v>
      </c>
    </row>
    <row r="199" spans="2:16" ht="15.5" x14ac:dyDescent="0.35">
      <c r="B199" t="s">
        <v>198</v>
      </c>
      <c r="C199" t="s">
        <v>199</v>
      </c>
      <c r="D199" s="5">
        <v>-24000000000</v>
      </c>
      <c r="E199" s="5">
        <v>-10000000000</v>
      </c>
      <c r="F199" s="5">
        <v>-32000000000</v>
      </c>
      <c r="G199" s="5">
        <v>853000000</v>
      </c>
      <c r="H199" s="5">
        <v>-67000000000</v>
      </c>
      <c r="I199" s="5">
        <v>-24000000000</v>
      </c>
      <c r="J199" s="5">
        <v>13000000000</v>
      </c>
      <c r="K199" s="5">
        <v>19000000000</v>
      </c>
      <c r="L199" s="5">
        <v>21000000000</v>
      </c>
      <c r="M199" s="5">
        <v>25000000000</v>
      </c>
      <c r="N199" s="5">
        <v>27000000000</v>
      </c>
      <c r="O199" s="5">
        <v>2000000000</v>
      </c>
      <c r="P199" s="5">
        <v>-163000000</v>
      </c>
    </row>
    <row r="200" spans="2:16" ht="15.5" x14ac:dyDescent="0.35">
      <c r="C200" t="s">
        <v>381</v>
      </c>
      <c r="H200" s="5">
        <v>15</v>
      </c>
      <c r="I200" s="5">
        <v>15</v>
      </c>
      <c r="J200" s="5">
        <v>15</v>
      </c>
      <c r="K200" s="5">
        <v>10</v>
      </c>
      <c r="L200" s="6">
        <v>8.1999999999999993</v>
      </c>
      <c r="M200" s="6">
        <v>3.8</v>
      </c>
    </row>
    <row r="201" spans="2:16" ht="15.5" x14ac:dyDescent="0.35">
      <c r="C201" t="s">
        <v>67</v>
      </c>
      <c r="H201" s="6">
        <v>-0.29149999999999998</v>
      </c>
      <c r="I201" s="6">
        <v>-0.79390000000000005</v>
      </c>
      <c r="J201" s="6">
        <v>1.5384</v>
      </c>
      <c r="K201" s="6">
        <v>0.67169999999999996</v>
      </c>
      <c r="L201" s="6">
        <v>0.5</v>
      </c>
      <c r="M201" s="6">
        <v>0.19920000000000002</v>
      </c>
    </row>
    <row r="202" spans="2:16" ht="15.5" x14ac:dyDescent="0.35">
      <c r="C202" t="s">
        <v>382</v>
      </c>
      <c r="H202" s="6">
        <v>2.8999999999999998E-3</v>
      </c>
      <c r="I202" s="6">
        <v>2.5600000000000001E-2</v>
      </c>
      <c r="J202" s="6">
        <v>2.5600000000000001E-2</v>
      </c>
      <c r="K202" s="6">
        <v>2.06E-2</v>
      </c>
      <c r="L202" s="6">
        <v>2.9700000000000001E-2</v>
      </c>
      <c r="M202" s="6">
        <v>1.7000000000000001E-2</v>
      </c>
    </row>
    <row r="203" spans="2:16" ht="15.5" x14ac:dyDescent="0.35">
      <c r="C203" t="s">
        <v>47</v>
      </c>
      <c r="D203" s="6">
        <v>-18.36</v>
      </c>
      <c r="E203" s="6">
        <v>-7.37</v>
      </c>
      <c r="F203" s="6">
        <v>-24.61</v>
      </c>
      <c r="G203" s="6">
        <v>0.66</v>
      </c>
      <c r="H203" s="6">
        <v>-51.46</v>
      </c>
      <c r="I203" s="6">
        <v>-18.89</v>
      </c>
      <c r="J203" s="6">
        <v>9.75</v>
      </c>
      <c r="K203" s="6">
        <v>14.89</v>
      </c>
      <c r="L203" s="6">
        <v>16.399999999999999</v>
      </c>
      <c r="M203" s="6">
        <v>19.07</v>
      </c>
      <c r="N203" s="6">
        <v>21.06</v>
      </c>
      <c r="O203" s="6">
        <v>1.68</v>
      </c>
      <c r="P203" s="6">
        <v>-0.13</v>
      </c>
    </row>
    <row r="204" spans="2:16" ht="15.5" x14ac:dyDescent="0.35">
      <c r="C204" t="s">
        <v>69</v>
      </c>
      <c r="H204" s="5">
        <v>15</v>
      </c>
      <c r="I204" s="5">
        <v>15</v>
      </c>
      <c r="J204" s="5">
        <v>15</v>
      </c>
      <c r="K204" s="5">
        <v>10</v>
      </c>
      <c r="L204" s="6">
        <v>8.1999999999999993</v>
      </c>
      <c r="M204" s="6">
        <v>3.8</v>
      </c>
    </row>
    <row r="205" spans="2:16" ht="15.5" x14ac:dyDescent="0.35">
      <c r="C205" t="s">
        <v>383</v>
      </c>
      <c r="H205" s="6">
        <v>-0.29149999999999998</v>
      </c>
      <c r="I205" s="6">
        <v>-0.79390000000000005</v>
      </c>
      <c r="J205" s="6">
        <v>1.5384</v>
      </c>
      <c r="K205" s="6">
        <v>0.67169999999999996</v>
      </c>
      <c r="L205" s="6">
        <v>0.5</v>
      </c>
      <c r="M205" s="6">
        <v>0.19920000000000002</v>
      </c>
    </row>
    <row r="206" spans="2:16" ht="15.5" x14ac:dyDescent="0.35">
      <c r="C206" t="s">
        <v>384</v>
      </c>
      <c r="H206" s="6">
        <v>2.8999999999999998E-3</v>
      </c>
      <c r="I206" s="6">
        <v>2.5600000000000001E-2</v>
      </c>
      <c r="J206" s="6">
        <v>2.5600000000000001E-2</v>
      </c>
      <c r="K206" s="6">
        <v>2.06E-2</v>
      </c>
      <c r="L206" s="6">
        <v>2.9700000000000001E-2</v>
      </c>
      <c r="M206" s="6">
        <v>1.7000000000000001E-2</v>
      </c>
    </row>
    <row r="207" spans="2:16" ht="15.5" x14ac:dyDescent="0.35">
      <c r="C207" t="s">
        <v>200</v>
      </c>
      <c r="D207" s="5">
        <v>61000000000</v>
      </c>
      <c r="E207" s="5">
        <v>60000000000</v>
      </c>
      <c r="F207" s="5">
        <v>70000000000</v>
      </c>
      <c r="G207" s="5">
        <v>105000000000</v>
      </c>
      <c r="H207" s="5">
        <v>242000000000</v>
      </c>
      <c r="I207" s="5">
        <v>348000000000</v>
      </c>
      <c r="J207" s="5">
        <v>386000000000</v>
      </c>
      <c r="K207" s="5">
        <v>430000000000</v>
      </c>
      <c r="L207" s="5">
        <v>226000000000</v>
      </c>
      <c r="M207" s="5">
        <v>179000000000</v>
      </c>
      <c r="N207" s="5">
        <v>94000000000</v>
      </c>
      <c r="O207" s="5">
        <v>19000000000</v>
      </c>
      <c r="P207" s="5">
        <v>5000000000</v>
      </c>
    </row>
    <row r="208" spans="2:16" ht="15.5" x14ac:dyDescent="0.35">
      <c r="C208" t="s">
        <v>385</v>
      </c>
      <c r="H208" s="5">
        <v>15</v>
      </c>
      <c r="I208" s="5">
        <v>15</v>
      </c>
      <c r="J208" s="5">
        <v>15</v>
      </c>
      <c r="K208" s="5">
        <v>10</v>
      </c>
      <c r="L208" s="6">
        <v>8.1999999999999993</v>
      </c>
      <c r="M208" s="6">
        <v>3.8</v>
      </c>
    </row>
    <row r="209" spans="3:13" ht="15.5" x14ac:dyDescent="0.35">
      <c r="C209" t="s">
        <v>386</v>
      </c>
      <c r="H209" s="6">
        <v>-0.29149999999999998</v>
      </c>
      <c r="I209" s="6">
        <v>-0.79390000000000005</v>
      </c>
      <c r="J209" s="6">
        <v>1.5384</v>
      </c>
      <c r="K209" s="6">
        <v>0.67169999999999996</v>
      </c>
      <c r="L209" s="6">
        <v>0.5</v>
      </c>
      <c r="M209" s="6">
        <v>0.19920000000000002</v>
      </c>
    </row>
    <row r="210" spans="3:13" ht="15.5" x14ac:dyDescent="0.35">
      <c r="C210" t="s">
        <v>387</v>
      </c>
      <c r="H210" s="6">
        <v>2.8999999999999998E-3</v>
      </c>
      <c r="I210" s="6">
        <v>2.5600000000000001E-2</v>
      </c>
      <c r="J210" s="6">
        <v>2.5600000000000001E-2</v>
      </c>
      <c r="K210" s="6">
        <v>2.06E-2</v>
      </c>
      <c r="L210" s="6">
        <v>2.9700000000000001E-2</v>
      </c>
      <c r="M210" s="6">
        <v>1.7000000000000001E-2</v>
      </c>
    </row>
    <row r="211" spans="3:13" ht="15.5" x14ac:dyDescent="0.35">
      <c r="C211" t="s">
        <v>201</v>
      </c>
      <c r="I211" s="6">
        <v>-100.09</v>
      </c>
    </row>
    <row r="212" spans="3:13" ht="15.5" x14ac:dyDescent="0.35">
      <c r="C212" t="s">
        <v>281</v>
      </c>
      <c r="I212" s="6">
        <v>-103.68</v>
      </c>
    </row>
    <row r="213" spans="3:13" ht="15.5" x14ac:dyDescent="0.35">
      <c r="C213" t="s">
        <v>202</v>
      </c>
      <c r="I213" s="6">
        <v>6.95</v>
      </c>
    </row>
    <row r="214" spans="3:13" ht="15.5" x14ac:dyDescent="0.35">
      <c r="C214" t="s">
        <v>282</v>
      </c>
      <c r="I214" s="6">
        <v>-9.5999999999999992E-3</v>
      </c>
    </row>
    <row r="215" spans="3:13" ht="15.5" x14ac:dyDescent="0.35">
      <c r="C215" t="s">
        <v>283</v>
      </c>
      <c r="I215" s="6">
        <v>22.56</v>
      </c>
    </row>
    <row r="216" spans="3:13" ht="15.5" x14ac:dyDescent="0.35">
      <c r="C216" t="s">
        <v>203</v>
      </c>
      <c r="I216" s="6">
        <v>129.63999999999999</v>
      </c>
    </row>
    <row r="217" spans="3:13" ht="15.5" x14ac:dyDescent="0.35">
      <c r="C217" t="s">
        <v>284</v>
      </c>
      <c r="I217" s="6">
        <v>4407.78</v>
      </c>
    </row>
    <row r="218" spans="3:13" ht="15.5" x14ac:dyDescent="0.35">
      <c r="C218" t="s">
        <v>285</v>
      </c>
      <c r="I218" s="6">
        <v>5342.45</v>
      </c>
    </row>
    <row r="219" spans="3:13" ht="15.5" x14ac:dyDescent="0.35">
      <c r="C219" t="s">
        <v>286</v>
      </c>
      <c r="I219" s="6">
        <v>-101.22</v>
      </c>
    </row>
    <row r="220" spans="3:13" ht="15.5" x14ac:dyDescent="0.35">
      <c r="C220" t="s">
        <v>287</v>
      </c>
      <c r="I220" s="6">
        <v>-103.62</v>
      </c>
    </row>
    <row r="221" spans="3:13" ht="15.5" x14ac:dyDescent="0.35">
      <c r="C221" t="s">
        <v>289</v>
      </c>
      <c r="I221" s="6">
        <v>-21.6</v>
      </c>
    </row>
    <row r="222" spans="3:13" ht="15.5" x14ac:dyDescent="0.35">
      <c r="C222" t="s">
        <v>290</v>
      </c>
      <c r="I222" s="6">
        <v>-49.67</v>
      </c>
    </row>
    <row r="223" spans="3:13" ht="15.5" x14ac:dyDescent="0.35">
      <c r="C223" t="s">
        <v>204</v>
      </c>
      <c r="I223" s="6">
        <v>-51.46</v>
      </c>
    </row>
    <row r="224" spans="3:13" ht="15.5" x14ac:dyDescent="0.35">
      <c r="C224" t="s">
        <v>291</v>
      </c>
      <c r="I224" s="6">
        <v>228.28</v>
      </c>
    </row>
    <row r="225" spans="3:9" ht="15.5" x14ac:dyDescent="0.35">
      <c r="C225" t="s">
        <v>205</v>
      </c>
      <c r="D225" s="6">
        <v>0.54</v>
      </c>
    </row>
    <row r="226" spans="3:9" ht="15.5" x14ac:dyDescent="0.35">
      <c r="C226" t="s">
        <v>206</v>
      </c>
      <c r="I226" s="6">
        <v>39.72</v>
      </c>
    </row>
    <row r="227" spans="3:9" ht="15.5" x14ac:dyDescent="0.35">
      <c r="C227" t="s">
        <v>292</v>
      </c>
      <c r="I227" s="6">
        <v>0.96</v>
      </c>
    </row>
    <row r="228" spans="3:9" ht="15.5" x14ac:dyDescent="0.35">
      <c r="C228" t="s">
        <v>207</v>
      </c>
      <c r="D228" s="6">
        <v>1.98</v>
      </c>
    </row>
    <row r="229" spans="3:9" ht="15.5" x14ac:dyDescent="0.35">
      <c r="C229" t="s">
        <v>208</v>
      </c>
      <c r="D229" s="6">
        <v>1.62</v>
      </c>
    </row>
    <row r="230" spans="3:9" ht="15.5" x14ac:dyDescent="0.35">
      <c r="C230" t="s">
        <v>209</v>
      </c>
      <c r="D230" s="6">
        <v>0.87</v>
      </c>
    </row>
    <row r="231" spans="3:9" ht="15.5" x14ac:dyDescent="0.35">
      <c r="C231" t="s">
        <v>210</v>
      </c>
      <c r="D231" s="6">
        <v>1.87</v>
      </c>
    </row>
    <row r="232" spans="3:9" ht="15.5" x14ac:dyDescent="0.35">
      <c r="C232" t="s">
        <v>296</v>
      </c>
      <c r="I232" s="6">
        <v>-65.75</v>
      </c>
    </row>
    <row r="233" spans="3:9" ht="15.5" x14ac:dyDescent="0.35">
      <c r="C233" t="s">
        <v>13</v>
      </c>
      <c r="D233" s="5">
        <v>13000000000</v>
      </c>
    </row>
    <row r="234" spans="3:9" ht="15.5" x14ac:dyDescent="0.35">
      <c r="C234" t="s">
        <v>211</v>
      </c>
      <c r="I234" s="6">
        <v>-1.1599999999999999</v>
      </c>
    </row>
    <row r="235" spans="3:9" ht="15.5" x14ac:dyDescent="0.35">
      <c r="C235" t="s">
        <v>212</v>
      </c>
      <c r="I235" s="6">
        <v>-0.66909999999999992</v>
      </c>
    </row>
    <row r="236" spans="3:9" ht="15.5" x14ac:dyDescent="0.35">
      <c r="C236" t="s">
        <v>213</v>
      </c>
      <c r="I236" s="6">
        <v>-1.2504999999999999</v>
      </c>
    </row>
    <row r="237" spans="3:9" ht="15.5" x14ac:dyDescent="0.35">
      <c r="C237" t="s">
        <v>214</v>
      </c>
      <c r="I237" s="6">
        <v>-1.0181</v>
      </c>
    </row>
    <row r="238" spans="3:9" ht="15.5" x14ac:dyDescent="0.35">
      <c r="C238" t="s">
        <v>297</v>
      </c>
      <c r="I238" s="6">
        <v>-1.0673000000000001</v>
      </c>
    </row>
    <row r="239" spans="3:9" ht="15.5" x14ac:dyDescent="0.35">
      <c r="C239" t="s">
        <v>215</v>
      </c>
      <c r="D239" s="6">
        <v>150.61000000000001</v>
      </c>
    </row>
    <row r="240" spans="3:9" ht="15.5" x14ac:dyDescent="0.35">
      <c r="C240" t="s">
        <v>216</v>
      </c>
      <c r="D240" s="6">
        <v>78.31</v>
      </c>
    </row>
    <row r="241" spans="3:9" ht="15.5" x14ac:dyDescent="0.35">
      <c r="C241" t="s">
        <v>217</v>
      </c>
      <c r="D241" s="6">
        <v>130.66</v>
      </c>
    </row>
    <row r="242" spans="3:9" ht="15.5" x14ac:dyDescent="0.35">
      <c r="C242" t="s">
        <v>218</v>
      </c>
      <c r="D242" s="6">
        <v>98.26</v>
      </c>
    </row>
    <row r="243" spans="3:9" ht="15.5" x14ac:dyDescent="0.35">
      <c r="C243" t="s">
        <v>219</v>
      </c>
      <c r="D243" s="6">
        <v>0.6</v>
      </c>
    </row>
    <row r="244" spans="3:9" ht="15.5" x14ac:dyDescent="0.35">
      <c r="C244" t="s">
        <v>298</v>
      </c>
      <c r="I244" s="6">
        <v>1.62</v>
      </c>
    </row>
    <row r="245" spans="3:9" ht="15.5" x14ac:dyDescent="0.35">
      <c r="C245" t="s">
        <v>299</v>
      </c>
      <c r="I245" s="6">
        <v>4.83</v>
      </c>
    </row>
    <row r="246" spans="3:9" ht="15.5" x14ac:dyDescent="0.35">
      <c r="C246" t="s">
        <v>43</v>
      </c>
      <c r="I246" s="5">
        <v>6664000000000</v>
      </c>
    </row>
    <row r="247" spans="3:9" ht="15.5" x14ac:dyDescent="0.35">
      <c r="C247" t="s">
        <v>220</v>
      </c>
      <c r="I247" s="5">
        <v>6663000000000</v>
      </c>
    </row>
    <row r="248" spans="3:9" ht="15.5" x14ac:dyDescent="0.35">
      <c r="C248" t="s">
        <v>221</v>
      </c>
      <c r="I248" s="5">
        <v>1290000000</v>
      </c>
    </row>
    <row r="249" spans="3:9" ht="15.5" x14ac:dyDescent="0.35">
      <c r="C249" t="s">
        <v>222</v>
      </c>
      <c r="I249" s="6">
        <v>0.17300000000000001</v>
      </c>
    </row>
    <row r="250" spans="3:9" ht="15.5" x14ac:dyDescent="0.35">
      <c r="C250" t="s">
        <v>223</v>
      </c>
      <c r="D250" s="6">
        <v>-0.24780000000000002</v>
      </c>
    </row>
    <row r="251" spans="3:9" ht="15.5" x14ac:dyDescent="0.35">
      <c r="C251" t="s">
        <v>224</v>
      </c>
      <c r="D251" s="6">
        <v>-0.38579999999999998</v>
      </c>
    </row>
    <row r="252" spans="3:9" ht="15.5" x14ac:dyDescent="0.35">
      <c r="C252" t="s">
        <v>225</v>
      </c>
      <c r="D252" s="6">
        <v>-0.38740000000000002</v>
      </c>
    </row>
    <row r="253" spans="3:9" ht="15.5" x14ac:dyDescent="0.35">
      <c r="C253" t="s">
        <v>226</v>
      </c>
      <c r="D253" s="6">
        <v>-0.36409999999999998</v>
      </c>
    </row>
    <row r="254" spans="3:9" ht="15.5" x14ac:dyDescent="0.35">
      <c r="C254" t="s">
        <v>227</v>
      </c>
      <c r="D254" s="6">
        <v>-1.9955000000000001</v>
      </c>
    </row>
    <row r="255" spans="3:9" ht="15.5" x14ac:dyDescent="0.35">
      <c r="C255" t="s">
        <v>228</v>
      </c>
      <c r="D255" s="6">
        <v>-7.4074999999999998</v>
      </c>
    </row>
    <row r="256" spans="3:9" ht="15.5" x14ac:dyDescent="0.35">
      <c r="C256" t="s">
        <v>388</v>
      </c>
      <c r="I256" s="5">
        <v>15</v>
      </c>
    </row>
    <row r="257" spans="3:9" ht="15.5" x14ac:dyDescent="0.35">
      <c r="C257" t="s">
        <v>389</v>
      </c>
      <c r="I257" s="5">
        <v>15</v>
      </c>
    </row>
    <row r="258" spans="3:9" ht="15.5" x14ac:dyDescent="0.35">
      <c r="C258" t="s">
        <v>390</v>
      </c>
      <c r="I258" s="6">
        <v>-0.29149999999999998</v>
      </c>
    </row>
    <row r="259" spans="3:9" ht="15.5" x14ac:dyDescent="0.35">
      <c r="C259" t="s">
        <v>391</v>
      </c>
      <c r="I259" s="6">
        <v>2.8999999999999998E-3</v>
      </c>
    </row>
    <row r="260" spans="3:9" ht="15.5" x14ac:dyDescent="0.35">
      <c r="C260" t="s">
        <v>392</v>
      </c>
      <c r="I260" t="s">
        <v>1099</v>
      </c>
    </row>
    <row r="261" spans="3:9" ht="15.5" x14ac:dyDescent="0.35">
      <c r="C261" t="s">
        <v>229</v>
      </c>
      <c r="I261" s="5">
        <v>6</v>
      </c>
    </row>
    <row r="262" spans="3:9" ht="15.5" x14ac:dyDescent="0.35">
      <c r="C262" t="s">
        <v>230</v>
      </c>
      <c r="I262" s="5">
        <v>1</v>
      </c>
    </row>
    <row r="263" spans="3:9" ht="15.5" x14ac:dyDescent="0.35">
      <c r="C263" t="s">
        <v>231</v>
      </c>
      <c r="I263" s="6">
        <v>0.8</v>
      </c>
    </row>
    <row r="264" spans="3:9" ht="15.5" x14ac:dyDescent="0.35">
      <c r="C264" t="s">
        <v>232</v>
      </c>
      <c r="I264" s="6">
        <v>0.31</v>
      </c>
    </row>
    <row r="265" spans="3:9" ht="15.5" x14ac:dyDescent="0.35">
      <c r="C265" t="s">
        <v>233</v>
      </c>
      <c r="I265" s="6">
        <v>0.41</v>
      </c>
    </row>
    <row r="266" spans="3:9" ht="15.5" x14ac:dyDescent="0.35">
      <c r="C266" t="s">
        <v>234</v>
      </c>
      <c r="I266" s="6">
        <v>0.08</v>
      </c>
    </row>
    <row r="267" spans="3:9" ht="15.5" x14ac:dyDescent="0.35">
      <c r="C267" t="s">
        <v>235</v>
      </c>
      <c r="I267" s="6">
        <v>0.01</v>
      </c>
    </row>
    <row r="268" spans="3:9" ht="15.5" x14ac:dyDescent="0.35">
      <c r="C268" t="s">
        <v>236</v>
      </c>
      <c r="I268" s="6">
        <v>0.9</v>
      </c>
    </row>
    <row r="269" spans="3:9" ht="15.5" x14ac:dyDescent="0.35">
      <c r="C269" t="s">
        <v>300</v>
      </c>
      <c r="I269" s="5">
        <v>295000000000</v>
      </c>
    </row>
    <row r="270" spans="3:9" ht="15.5" x14ac:dyDescent="0.35">
      <c r="C270" t="s">
        <v>301</v>
      </c>
      <c r="I270" s="5">
        <v>-23000000000</v>
      </c>
    </row>
    <row r="271" spans="3:9" ht="15.5" x14ac:dyDescent="0.35">
      <c r="C271" t="s">
        <v>302</v>
      </c>
      <c r="I271" s="5">
        <v>-41000000000</v>
      </c>
    </row>
    <row r="272" spans="3:9" ht="15.5" x14ac:dyDescent="0.35">
      <c r="C272" t="s">
        <v>303</v>
      </c>
      <c r="I272" s="5">
        <v>-64000000000</v>
      </c>
    </row>
    <row r="273" spans="3:9" ht="15.5" x14ac:dyDescent="0.35">
      <c r="C273" t="s">
        <v>237</v>
      </c>
      <c r="D273" s="5">
        <v>1000000000</v>
      </c>
    </row>
    <row r="274" spans="3:9" ht="15.5" x14ac:dyDescent="0.35">
      <c r="C274" t="s">
        <v>238</v>
      </c>
      <c r="D274" s="5">
        <v>96000000000</v>
      </c>
    </row>
    <row r="275" spans="3:9" ht="15.5" x14ac:dyDescent="0.35">
      <c r="C275" t="s">
        <v>239</v>
      </c>
      <c r="D275" s="5">
        <v>45000000000</v>
      </c>
    </row>
    <row r="276" spans="3:9" ht="15.5" x14ac:dyDescent="0.35">
      <c r="C276" t="s">
        <v>183</v>
      </c>
      <c r="D276" s="5">
        <v>44000000000</v>
      </c>
    </row>
    <row r="277" spans="3:9" ht="15.5" x14ac:dyDescent="0.35">
      <c r="C277" t="s">
        <v>182</v>
      </c>
      <c r="I277" s="5">
        <v>51000000000</v>
      </c>
    </row>
    <row r="278" spans="3:9" ht="15.5" x14ac:dyDescent="0.35">
      <c r="C278" t="s">
        <v>21</v>
      </c>
      <c r="D278" s="5">
        <v>-1000000000</v>
      </c>
    </row>
    <row r="279" spans="3:9" ht="15.5" x14ac:dyDescent="0.35">
      <c r="C279" t="s">
        <v>240</v>
      </c>
      <c r="I279" s="5">
        <v>51000000000</v>
      </c>
    </row>
    <row r="280" spans="3:9" ht="15.5" x14ac:dyDescent="0.35">
      <c r="C280" t="s">
        <v>304</v>
      </c>
      <c r="I280" s="5">
        <v>2000000000</v>
      </c>
    </row>
    <row r="281" spans="3:9" ht="15.5" x14ac:dyDescent="0.35">
      <c r="C281" t="s">
        <v>305</v>
      </c>
      <c r="I281" s="5">
        <v>0</v>
      </c>
    </row>
    <row r="282" spans="3:9" ht="15.5" x14ac:dyDescent="0.35">
      <c r="C282" t="s">
        <v>306</v>
      </c>
      <c r="I282" s="5">
        <v>-2000000000</v>
      </c>
    </row>
    <row r="283" spans="3:9" ht="15.5" x14ac:dyDescent="0.35">
      <c r="C283" t="s">
        <v>307</v>
      </c>
      <c r="I283" s="5">
        <v>0</v>
      </c>
    </row>
    <row r="284" spans="3:9" ht="15.5" x14ac:dyDescent="0.35">
      <c r="C284" t="s">
        <v>308</v>
      </c>
      <c r="I284" s="5">
        <v>1000000000</v>
      </c>
    </row>
  </sheetData>
  <pageMargins left="0.7" right="0.7" top="0.75" bottom="0.75" header="0.3" footer="0.3"/>
  <ignoredErrors>
    <ignoredError sqref="A1:P285" numberStoredAsText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P29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1100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1101</v>
      </c>
      <c r="D2" s="2" vm="182">
        <f ca="1">IFERROR(_xlfn.STOCKHISTORY("XIDX:" &amp; $C$1, D3, , 0, 0, 1), "Libur")</f>
        <v>77</v>
      </c>
      <c r="E2" s="2" vm="125">
        <f ca="1">IFERROR(_xlfn.STOCKHISTORY("XIDX:" &amp; $C$1, E3, , 0, 0, 1), "Libur")</f>
        <v>52</v>
      </c>
      <c r="H2" s="2" vm="125">
        <f ca="1">IFERROR(INDEX(D2:G2,COUNT(D2:G2)),"")</f>
        <v>52</v>
      </c>
      <c r="I2" s="2" vm="74">
        <f t="shared" ref="I2:P2" ca="1" si="0">IFERROR(_xlfn.STOCKHISTORY("XIDX:" &amp; $C$1, I1, , 0, 0, 1), "Libur")</f>
        <v>94</v>
      </c>
      <c r="J2" s="2" vm="201">
        <f t="shared" ca="1" si="0"/>
        <v>84</v>
      </c>
      <c r="K2" s="2" vm="123">
        <f t="shared" ca="1" si="0"/>
        <v>108</v>
      </c>
      <c r="L2" s="2" vm="81">
        <f t="shared" ca="1" si="0"/>
        <v>123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</row>
    <row r="3" spans="1:1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6" ht="15.5" x14ac:dyDescent="0.35">
      <c r="B4" t="s">
        <v>5</v>
      </c>
      <c r="C4" t="s">
        <v>6</v>
      </c>
      <c r="D4" s="2">
        <f>IFERROR(INDEX(D51:D500,MATCH($C$4,$C$51:$C$500,0)),"")</f>
        <v>501208533870</v>
      </c>
      <c r="E4" s="2">
        <f>IFERROR(INDEX(E51:E500,MATCH($C$4,$C$51:$C$500,0)),"")</f>
        <v>508780160791</v>
      </c>
      <c r="H4" s="2">
        <f>IFERROR(SUM(D4:G4)*(4/MAX(1,COUNT(D4:G4))),"")</f>
        <v>2019977389322</v>
      </c>
      <c r="I4" s="2">
        <f t="shared" ref="I4:P4" si="1">IFERROR(INDEX(I51:I500,MATCH($C$4,$C$51:$C$500,0)),"")</f>
        <v>2677371476665</v>
      </c>
      <c r="J4" s="2">
        <f t="shared" si="1"/>
        <v>2602278328490</v>
      </c>
      <c r="K4" s="2">
        <f t="shared" si="1"/>
        <v>2491597048794</v>
      </c>
      <c r="L4" s="2">
        <f t="shared" si="1"/>
        <v>1694478768356</v>
      </c>
      <c r="M4" s="2">
        <f t="shared" si="1"/>
        <v>605519140299</v>
      </c>
      <c r="N4" s="2">
        <f t="shared" si="1"/>
        <v>438937879933</v>
      </c>
      <c r="O4" s="2">
        <f t="shared" si="1"/>
        <v>244868941949</v>
      </c>
      <c r="P4" s="2">
        <f t="shared" si="1"/>
        <v>126769401798</v>
      </c>
    </row>
    <row r="5" spans="1:16" ht="15.5" x14ac:dyDescent="0.35">
      <c r="B5" t="s">
        <v>7</v>
      </c>
      <c r="C5" t="s">
        <v>8</v>
      </c>
      <c r="D5" s="2">
        <f>IFERROR(INDEX(D51:D500,MATCH($C$5,$C$51:$C$500,0)),"")</f>
        <v>26193871914</v>
      </c>
      <c r="E5" s="2">
        <f>IFERROR(INDEX(E51:E500,MATCH($C$5,$C$51:$C$500,0)),"")</f>
        <v>27694571201</v>
      </c>
      <c r="H5" s="2">
        <f>IFERROR(SUM(D5:G5)*(4/MAX(1,COUNT(D5:G5))),"")</f>
        <v>107776886230</v>
      </c>
      <c r="I5" s="2">
        <f t="shared" ref="I5:P5" si="2">IFERROR(INDEX(I51:I500,MATCH($C$5,$C$51:$C$500,0)),"")</f>
        <v>76258217531</v>
      </c>
      <c r="J5" s="2">
        <f t="shared" si="2"/>
        <v>78128874378</v>
      </c>
      <c r="K5" s="2">
        <f t="shared" si="2"/>
        <v>68896364887</v>
      </c>
      <c r="L5" s="2">
        <f t="shared" si="2"/>
        <v>37130710826</v>
      </c>
      <c r="M5" s="2">
        <f t="shared" si="2"/>
        <v>22684124554</v>
      </c>
      <c r="N5" s="2">
        <f t="shared" si="2"/>
        <v>7347154981</v>
      </c>
      <c r="O5" s="2">
        <f t="shared" si="2"/>
        <v>5046837420</v>
      </c>
      <c r="P5" s="2">
        <f t="shared" si="2"/>
        <v>18120026385</v>
      </c>
    </row>
    <row r="6" spans="1:16" ht="15.5" x14ac:dyDescent="0.35">
      <c r="B6" t="s">
        <v>9</v>
      </c>
      <c r="C6" t="s">
        <v>10</v>
      </c>
      <c r="D6" s="2">
        <f>IFERROR(INDEX(D51:D500,MATCH($C$6,$C$51:$C$500,0)),"")</f>
        <v>939583814012</v>
      </c>
      <c r="E6" s="2">
        <f>IFERROR(INDEX(E51:E500,MATCH($C$6,$C$51:$C$500,0)),"")</f>
        <v>916578950391</v>
      </c>
      <c r="H6" s="2">
        <f>IFERROR(INDEX(D6:G6,COUNT(D6:G6)),"")</f>
        <v>916578950391</v>
      </c>
      <c r="I6" s="2">
        <f t="shared" ref="I6:P6" si="3">IFERROR(INDEX(I51:I500,MATCH($C$6,$C$51:$C$500,0)),"")</f>
        <v>885594121379</v>
      </c>
      <c r="J6" s="2">
        <f t="shared" si="3"/>
        <v>807685284859</v>
      </c>
      <c r="K6" s="2">
        <f t="shared" si="3"/>
        <v>715163545095</v>
      </c>
      <c r="L6" s="2">
        <f t="shared" si="3"/>
        <v>626446485878</v>
      </c>
      <c r="M6" s="2">
        <f t="shared" si="3"/>
        <v>150319837499</v>
      </c>
      <c r="N6" s="2">
        <f t="shared" si="3"/>
        <v>120441227251</v>
      </c>
      <c r="O6" s="2">
        <f t="shared" si="3"/>
        <v>101578930808</v>
      </c>
      <c r="P6" s="2">
        <f t="shared" si="3"/>
        <v>92210394245</v>
      </c>
    </row>
    <row r="7" spans="1:16" ht="15.5" x14ac:dyDescent="0.35">
      <c r="B7" t="s">
        <v>11</v>
      </c>
      <c r="C7" t="s">
        <v>12</v>
      </c>
      <c r="D7" s="3">
        <f>IFERROR(INDEX(D51:D500,MATCH($C$7,$C$51:$C$500,0))/1000000000,"")</f>
        <v>11.94</v>
      </c>
      <c r="E7" s="3">
        <f>IFERROR(INDEX(E51:E500,MATCH($C$7,$C$51:$C$500,0))/1000000000,"")</f>
        <v>11.94</v>
      </c>
      <c r="H7" s="3">
        <f>IFERROR(INDEX(D7:G7,COUNT(D7:G7)),"")</f>
        <v>11.94</v>
      </c>
      <c r="I7" s="3">
        <f t="shared" ref="I7:P7" si="4">IFERROR(INDEX(I51:I500,MATCH($C$7,$C$51:$C$500,0))/1000000000,"")</f>
        <v>11.94</v>
      </c>
      <c r="J7" s="3">
        <f t="shared" si="4"/>
        <v>11.94</v>
      </c>
      <c r="K7" s="3">
        <f t="shared" si="4"/>
        <v>11.94</v>
      </c>
      <c r="L7" s="3">
        <f t="shared" si="4"/>
        <v>11.93</v>
      </c>
      <c r="M7" s="3">
        <f t="shared" si="4"/>
        <v>9.35</v>
      </c>
      <c r="N7" s="3">
        <f t="shared" si="4"/>
        <v>0</v>
      </c>
      <c r="O7" s="3">
        <f t="shared" si="4"/>
        <v>0</v>
      </c>
      <c r="P7" s="3">
        <f t="shared" si="4"/>
        <v>0</v>
      </c>
    </row>
    <row r="8" spans="1:1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15000000000</v>
      </c>
      <c r="E8" s="2">
        <f>IFERROR(INDEX(E51:E500,MATCH("Free cash flow (Quarter)",$C$51:$C$500,0)),"")</f>
        <v>8000000000</v>
      </c>
      <c r="H8" s="2">
        <f>IFERROR(INDEX(D8:G8,COUNT(D8:G8)),"")</f>
        <v>8000000000</v>
      </c>
      <c r="I8" s="2">
        <f t="shared" ref="I8:P8" si="5">IFERROR(INDEX(I51:I500,MATCH($C$8,$C$51:$C$500,0)),"")</f>
        <v>-40000000000</v>
      </c>
      <c r="J8" s="2">
        <f t="shared" si="5"/>
        <v>-62000000000</v>
      </c>
      <c r="K8" s="2">
        <f t="shared" si="5"/>
        <v>-4000000000</v>
      </c>
      <c r="L8" s="2">
        <f t="shared" si="5"/>
        <v>-326000000000</v>
      </c>
      <c r="M8" s="2">
        <f t="shared" si="5"/>
        <v>22000000000</v>
      </c>
      <c r="N8" s="2">
        <f t="shared" si="5"/>
        <v>3000000000</v>
      </c>
      <c r="O8" s="2">
        <f t="shared" si="5"/>
        <v>-25000000000</v>
      </c>
      <c r="P8" s="2">
        <f t="shared" si="5"/>
        <v>-58000000000</v>
      </c>
    </row>
    <row r="9" spans="1:16" ht="15.5" x14ac:dyDescent="0.35">
      <c r="A9" t="s">
        <v>16</v>
      </c>
      <c r="C9" t="s">
        <v>17</v>
      </c>
      <c r="D9" s="3">
        <f>IFERROR(INDEX(D51:D500,MATCH("Free cash flow per share (Quarter)",$C$51:$C$500,0)),"")</f>
        <v>1.28</v>
      </c>
      <c r="E9" s="3">
        <f>IFERROR(INDEX(E51:E500,MATCH("Free cash flow per share (Quarter)",$C$51:$C$500,0)),"")</f>
        <v>0.71</v>
      </c>
      <c r="H9" s="3">
        <f>IFERROR(INDEX(D9:G9,COUNT(D9:G9)),"")</f>
        <v>0.71</v>
      </c>
      <c r="I9" s="3">
        <f t="shared" ref="I9:P9" si="6">IFERROR(INDEX(I51:I500,MATCH($C$9,$C$51:$C$500,0)),"")</f>
        <v>-3.39</v>
      </c>
      <c r="J9" s="3">
        <f t="shared" si="6"/>
        <v>-5.2</v>
      </c>
      <c r="K9" s="3">
        <f t="shared" si="6"/>
        <v>-0.33</v>
      </c>
      <c r="L9" s="3">
        <f t="shared" si="6"/>
        <v>-27.33</v>
      </c>
      <c r="M9" s="3">
        <f t="shared" si="6"/>
        <v>2.37</v>
      </c>
      <c r="N9" s="3">
        <f t="shared" si="6"/>
        <v>14452.33</v>
      </c>
      <c r="O9" s="3">
        <f t="shared" si="6"/>
        <v>-126704.74</v>
      </c>
      <c r="P9" s="3">
        <f t="shared" si="6"/>
        <v>-290416.08</v>
      </c>
    </row>
    <row r="10" spans="1:16" ht="15.5" x14ac:dyDescent="0.35">
      <c r="C10" t="s">
        <v>18</v>
      </c>
      <c r="D10" s="3">
        <f ca="1">IFERROR(IF(D9=0,"",D2/D9),"")</f>
        <v>60.15625</v>
      </c>
      <c r="E10" s="3">
        <f ca="1">IFERROR(IF(E9=0,"",E2/E9),"")</f>
        <v>73.239436619718319</v>
      </c>
      <c r="I10" s="3">
        <f t="shared" ref="I10:P10" ca="1" si="7">IFERROR(IF(I9=0,"",I2/I9),"")</f>
        <v>-27.728613569321531</v>
      </c>
      <c r="J10" s="3">
        <f t="shared" ca="1" si="7"/>
        <v>-16.153846153846153</v>
      </c>
      <c r="K10" s="3">
        <f t="shared" ca="1" si="7"/>
        <v>-327.27272727272725</v>
      </c>
      <c r="L10" s="3">
        <f t="shared" ca="1" si="7"/>
        <v>-4.5005488474204176</v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</row>
    <row r="11" spans="1:16" ht="15.5" x14ac:dyDescent="0.35">
      <c r="B11" t="s">
        <v>19</v>
      </c>
      <c r="C11" t="s">
        <v>20</v>
      </c>
      <c r="D11" s="2">
        <f>IFERROR(INDEX(D51:D500,MATCH($C$11,$C$51:$C$500,0)),"")</f>
        <v>70614989741</v>
      </c>
      <c r="E11" s="2">
        <f>IFERROR(INDEX(E51:E500,MATCH($C$11,$C$51:$C$500,0)),"")</f>
        <v>70837436892</v>
      </c>
      <c r="H11" s="2">
        <f>IFERROR(INDEX(D11:G11,COUNT(D11:G11)),"")</f>
        <v>70837436892</v>
      </c>
      <c r="I11" s="2">
        <f t="shared" ref="I11:P11" si="8">IFERROR(INDEX(I51:I500,MATCH($C$11,$C$51:$C$500,0)),"")</f>
        <v>75916239860</v>
      </c>
      <c r="J11" s="2">
        <f t="shared" si="8"/>
        <v>118495570926</v>
      </c>
      <c r="K11" s="2">
        <f t="shared" si="8"/>
        <v>123371807984</v>
      </c>
      <c r="L11" s="2">
        <f t="shared" si="8"/>
        <v>119074865224</v>
      </c>
      <c r="M11" s="2">
        <f t="shared" si="8"/>
        <v>18997738018</v>
      </c>
      <c r="N11" s="2">
        <f t="shared" si="8"/>
        <v>6968119626</v>
      </c>
      <c r="O11" s="2">
        <f t="shared" si="8"/>
        <v>6502336819</v>
      </c>
      <c r="P11" s="2">
        <f t="shared" si="8"/>
        <v>15191747680</v>
      </c>
    </row>
    <row r="12" spans="1:1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-71000000000</v>
      </c>
      <c r="E12" s="2">
        <f>IFERROR(INDEX(E51:E500,MATCH("Net Debt (Quarter)",$C$51:$C$500,0)),"")</f>
        <v>-71000000000</v>
      </c>
      <c r="H12" s="2">
        <f>IFERROR(INDEX(D12:G12,COUNT(D12:G12)),"")</f>
        <v>-71000000000</v>
      </c>
      <c r="I12" s="2">
        <f t="shared" ref="I12:P12" si="9">IFERROR(INDEX(I51:I500,MATCH($C$12,$C$51:$C$500,0)),"")</f>
        <v>-76000000000</v>
      </c>
      <c r="J12" s="2">
        <f t="shared" si="9"/>
        <v>-118000000000</v>
      </c>
      <c r="K12" s="2">
        <f t="shared" si="9"/>
        <v>-122000000000</v>
      </c>
      <c r="L12" s="2">
        <f t="shared" si="9"/>
        <v>-116000000000</v>
      </c>
      <c r="M12" s="2">
        <f t="shared" si="9"/>
        <v>-14000000000</v>
      </c>
      <c r="N12" s="2">
        <f t="shared" si="9"/>
        <v>0</v>
      </c>
      <c r="O12" s="2">
        <f t="shared" si="9"/>
        <v>12000000000</v>
      </c>
      <c r="P12" s="2">
        <f t="shared" si="9"/>
        <v>-1000000000</v>
      </c>
    </row>
    <row r="13" spans="1:1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P13" si="10">IFERROR(INDEX(I51:I500,MATCH($C$13,$C$51:$C$500,0)),"")</f>
        <v>0</v>
      </c>
      <c r="J13" s="2">
        <f t="shared" si="10"/>
        <v>1000000000</v>
      </c>
      <c r="K13" s="2">
        <f t="shared" si="10"/>
        <v>2000000000</v>
      </c>
      <c r="L13" s="2">
        <f t="shared" si="10"/>
        <v>3000000000</v>
      </c>
      <c r="M13" s="2">
        <f t="shared" si="10"/>
        <v>5000000000</v>
      </c>
      <c r="N13" s="2">
        <f t="shared" si="10"/>
        <v>7000000000</v>
      </c>
      <c r="O13" s="2">
        <f t="shared" si="10"/>
        <v>19000000000</v>
      </c>
      <c r="P13" s="2">
        <f t="shared" si="10"/>
        <v>14000000000</v>
      </c>
    </row>
    <row r="14" spans="1:16" ht="15.5" x14ac:dyDescent="0.35">
      <c r="C14" t="s">
        <v>27</v>
      </c>
      <c r="D14" s="2">
        <f>IFERROR(INDEX(D51:D500,MATCH($C$14,$C$51:$C$500,0)),"")</f>
        <v>-4052672802</v>
      </c>
      <c r="E14" s="2">
        <f>IFERROR(INDEX(E51:E500,MATCH($C$14,$C$51:$C$500,0)),"")</f>
        <v>-3974197061</v>
      </c>
      <c r="H14" s="2">
        <f>IFERROR(SUM(D14:G14)*(4/MAX(1,COUNT(D14:G14))),"")</f>
        <v>-16053739726</v>
      </c>
      <c r="I14" s="2">
        <f t="shared" ref="I14:P14" si="11">IFERROR(INDEX(I51:I500,MATCH($C$14,$C$51:$C$500,0)),"")</f>
        <v>-15534438613</v>
      </c>
      <c r="J14" s="2">
        <f t="shared" si="11"/>
        <v>-4046031294</v>
      </c>
      <c r="K14" s="2">
        <f t="shared" si="11"/>
        <v>-3543708339</v>
      </c>
      <c r="L14" s="2">
        <f t="shared" si="11"/>
        <v>-1962204587</v>
      </c>
      <c r="M14" s="2">
        <f t="shared" si="11"/>
        <v>-1366944901</v>
      </c>
      <c r="N14" s="2">
        <f t="shared" si="11"/>
        <v>-1367011707</v>
      </c>
      <c r="O14" s="2">
        <f t="shared" si="11"/>
        <v>-741422982</v>
      </c>
      <c r="P14" s="2">
        <f t="shared" si="11"/>
        <v>-460636981</v>
      </c>
    </row>
    <row r="15" spans="1:16" ht="15.5" x14ac:dyDescent="0.35">
      <c r="C15" t="s">
        <v>28</v>
      </c>
      <c r="D15" s="2">
        <f>IFERROR(INDEX(D51:D500,MATCH($C$15,$C$51:$C$500,0)),"")</f>
        <v>-9560900760</v>
      </c>
      <c r="E15" s="2">
        <f>IFERROR(INDEX(E51:E500,MATCH($C$15,$C$51:$C$500,0)),"")</f>
        <v>-10124349202</v>
      </c>
      <c r="H15" s="2">
        <f>IFERROR(SUM(D15:G15)*(4/MAX(1,COUNT(D15:G15))),"")</f>
        <v>-39370499924</v>
      </c>
      <c r="I15" s="2">
        <f t="shared" ref="I15:P15" si="12">IFERROR(INDEX(I51:I500,MATCH($C$15,$C$51:$C$500,0)),"")</f>
        <v>-28329707276</v>
      </c>
      <c r="J15" s="2">
        <f t="shared" si="12"/>
        <v>-31083365012</v>
      </c>
      <c r="K15" s="2">
        <f t="shared" si="12"/>
        <v>-27817605203</v>
      </c>
      <c r="L15" s="2">
        <f t="shared" si="12"/>
        <v>-20691985506</v>
      </c>
      <c r="M15" s="2">
        <f t="shared" si="12"/>
        <v>-8213773527</v>
      </c>
      <c r="N15" s="2">
        <f t="shared" si="12"/>
        <v>-3199392336</v>
      </c>
      <c r="O15" s="2">
        <f t="shared" si="12"/>
        <v>-2667273158</v>
      </c>
      <c r="P15" s="2">
        <f t="shared" si="12"/>
        <v>-646762570</v>
      </c>
    </row>
    <row r="16" spans="1:16" ht="15.5" x14ac:dyDescent="0.35">
      <c r="C16" t="s">
        <v>29</v>
      </c>
      <c r="D16" s="2">
        <f>IFERROR(INDEX(D51:D500,MATCH($C$16,$C$51:$C$500,0)),"")</f>
        <v>32225994211</v>
      </c>
      <c r="E16" s="2">
        <f>IFERROR(INDEX(E51:E500,MATCH($C$16,$C$51:$C$500,0)),"")</f>
        <v>41001623268</v>
      </c>
      <c r="H16" s="2">
        <f>IFERROR(SUM(D16:G16)*(4/MAX(1,COUNT(D16:G16))),"")</f>
        <v>146455234958</v>
      </c>
      <c r="I16" s="2">
        <f t="shared" ref="I16:P16" si="13">IFERROR(INDEX(I51:I500,MATCH($C$16,$C$51:$C$500,0)),"")</f>
        <v>99522389963</v>
      </c>
      <c r="J16" s="2">
        <f t="shared" si="13"/>
        <v>110258340077</v>
      </c>
      <c r="K16" s="2">
        <f t="shared" si="13"/>
        <v>96322469419</v>
      </c>
      <c r="L16" s="2">
        <f t="shared" si="13"/>
        <v>68815640227</v>
      </c>
      <c r="M16" s="2">
        <f t="shared" si="13"/>
        <v>32852517652</v>
      </c>
      <c r="N16" s="2">
        <f t="shared" si="13"/>
        <v>11993063071</v>
      </c>
      <c r="O16" s="2">
        <f t="shared" si="13"/>
        <v>8725497436</v>
      </c>
      <c r="P16" s="2">
        <f t="shared" si="13"/>
        <v>20242627102</v>
      </c>
    </row>
    <row r="17" spans="1:16" ht="15.5" x14ac:dyDescent="0.35">
      <c r="A17" t="s">
        <v>30</v>
      </c>
    </row>
    <row r="18" spans="1:1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</row>
    <row r="19" spans="1:16" ht="15.5" x14ac:dyDescent="0.35">
      <c r="A19" t="s">
        <v>40</v>
      </c>
      <c r="C19" t="s">
        <v>41</v>
      </c>
    </row>
    <row r="20" spans="1:16" ht="15.5" x14ac:dyDescent="0.35">
      <c r="A20" t="s">
        <v>42</v>
      </c>
      <c r="C20" t="s">
        <v>43</v>
      </c>
      <c r="D20" s="2">
        <f ca="1">IFERROR(D21*D2,"")</f>
        <v>919380000000</v>
      </c>
      <c r="E20" s="2">
        <f ca="1">IFERROR(E21*E2,"")</f>
        <v>620880000000</v>
      </c>
      <c r="H20" s="2">
        <f t="shared" ref="H20:P20" ca="1" si="14">IFERROR(H21*H2,"")</f>
        <v>620880000000</v>
      </c>
      <c r="I20" s="2">
        <f t="shared" ca="1" si="14"/>
        <v>1122360000000</v>
      </c>
      <c r="J20" s="2">
        <f t="shared" ca="1" si="14"/>
        <v>1002960000000</v>
      </c>
      <c r="K20" s="2">
        <f t="shared" ca="1" si="14"/>
        <v>1289520000000</v>
      </c>
      <c r="L20" s="2">
        <f t="shared" ca="1" si="14"/>
        <v>1467390000000</v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</row>
    <row r="21" spans="1:16" ht="15.5" x14ac:dyDescent="0.35">
      <c r="C21" t="s">
        <v>12</v>
      </c>
      <c r="D21" s="2">
        <f>IFERROR(INDEX(D51:D500,MATCH($C$7,$C$51:$C$500,0)),"")</f>
        <v>11940000000</v>
      </c>
      <c r="E21" s="2">
        <f>IFERROR(INDEX(E51:E500,MATCH($C$7,$C$51:$C$500,0)),"")</f>
        <v>11940000000</v>
      </c>
      <c r="H21" s="2">
        <f>IFERROR(INDEX(D21:G21,COUNT(D21:G21)),"")</f>
        <v>11940000000</v>
      </c>
      <c r="I21" s="2">
        <f t="shared" ref="I21:P21" si="15">IFERROR(INDEX(I51:I500,MATCH($C$7,$C$51:$C$500,0)),"")</f>
        <v>11940000000</v>
      </c>
      <c r="J21" s="2">
        <f t="shared" si="15"/>
        <v>11940000000</v>
      </c>
      <c r="K21" s="2">
        <f t="shared" si="15"/>
        <v>11940000000</v>
      </c>
      <c r="L21" s="2">
        <f t="shared" si="15"/>
        <v>11930000000</v>
      </c>
      <c r="M21" s="2">
        <f t="shared" si="15"/>
        <v>9350000000</v>
      </c>
      <c r="N21" s="2">
        <f t="shared" si="15"/>
        <v>0</v>
      </c>
      <c r="O21" s="2">
        <f t="shared" si="15"/>
        <v>0</v>
      </c>
      <c r="P21" s="2">
        <f t="shared" si="15"/>
        <v>0</v>
      </c>
    </row>
    <row r="23" spans="1:16" ht="15.5" x14ac:dyDescent="0.35">
      <c r="B23" t="s">
        <v>44</v>
      </c>
      <c r="C23" t="s">
        <v>45</v>
      </c>
      <c r="D23" s="3">
        <f>IFERROR(D5/D6*100,"")</f>
        <v>2.7878164271639383</v>
      </c>
      <c r="E23" s="3">
        <f>IFERROR(E5/E6*100,"")</f>
        <v>3.0215150794359698</v>
      </c>
      <c r="H23" s="3">
        <f t="shared" ref="H23:P23" si="16">IFERROR(H5/H6*100,"")</f>
        <v>11.758603684278791</v>
      </c>
      <c r="I23" s="3">
        <f t="shared" si="16"/>
        <v>8.6109669983191353</v>
      </c>
      <c r="J23" s="3">
        <f t="shared" si="16"/>
        <v>9.6731828402246034</v>
      </c>
      <c r="K23" s="3">
        <f t="shared" si="16"/>
        <v>9.6336516814273612</v>
      </c>
      <c r="L23" s="3">
        <f t="shared" si="16"/>
        <v>5.927195963747681</v>
      </c>
      <c r="M23" s="3">
        <f t="shared" si="16"/>
        <v>15.090572828852949</v>
      </c>
      <c r="N23" s="3">
        <f t="shared" si="16"/>
        <v>6.1001993658604121</v>
      </c>
      <c r="O23" s="3">
        <f t="shared" si="16"/>
        <v>4.968389979945063</v>
      </c>
      <c r="P23" s="3">
        <f t="shared" si="16"/>
        <v>19.650741690633794</v>
      </c>
    </row>
    <row r="24" spans="1:16" ht="15.5" x14ac:dyDescent="0.35">
      <c r="C24" t="s">
        <v>46</v>
      </c>
      <c r="D24" s="4">
        <f>IFERROR(_xlfn.RRI(5,I23,D23),"")</f>
        <v>-0.20192730985838003</v>
      </c>
      <c r="E24" s="4">
        <f>IFERROR(_xlfn.RRI(5,J23,E23),"")</f>
        <v>-0.20762443610385939</v>
      </c>
      <c r="H24" s="4">
        <f t="shared" ref="H24:P24" si="17">IFERROR(_xlfn.RRI(5,M23,H23),"")</f>
        <v>-4.8672599871806055E-2</v>
      </c>
      <c r="I24" s="4">
        <f t="shared" si="17"/>
        <v>7.1375175372594191E-2</v>
      </c>
      <c r="J24" s="4">
        <f t="shared" si="17"/>
        <v>0.14253823835167045</v>
      </c>
      <c r="K24" s="4">
        <f t="shared" si="17"/>
        <v>-0.13287362020719617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47</v>
      </c>
      <c r="C25" t="s">
        <v>48</v>
      </c>
      <c r="D25" s="3">
        <f>IFERROR(INDEX(D51:D500,MATCH($A$25,$C$51:$C$500,0)),"")</f>
        <v>2.1800000000000002</v>
      </c>
      <c r="E25" s="3">
        <f>IFERROR(INDEX(E51:E500,MATCH($A$25,$C$51:$C$500,0)),"")</f>
        <v>2.31</v>
      </c>
      <c r="H25" s="3">
        <f>IFERROR(INDEX(D25:G25,COUNT(D25:G25)),"")</f>
        <v>2.31</v>
      </c>
      <c r="I25" s="3">
        <f t="shared" ref="I25:P25" si="18">IFERROR(INDEX(I51:I500,MATCH($C$25,$C$51:$C$500,0)),"")</f>
        <v>6.14</v>
      </c>
      <c r="J25" s="3">
        <f t="shared" si="18"/>
        <v>6.19</v>
      </c>
      <c r="K25" s="3">
        <f t="shared" si="18"/>
        <v>5.78</v>
      </c>
      <c r="L25" s="3">
        <f t="shared" si="18"/>
        <v>3.47</v>
      </c>
      <c r="M25" s="3">
        <f t="shared" si="18"/>
        <v>2.37</v>
      </c>
      <c r="N25" s="3">
        <f t="shared" si="18"/>
        <v>36182.400000000001</v>
      </c>
      <c r="O25" s="3">
        <f t="shared" si="18"/>
        <v>23784.880000000001</v>
      </c>
      <c r="P25" s="3">
        <f t="shared" si="18"/>
        <v>89480.89</v>
      </c>
    </row>
    <row r="26" spans="1:16" ht="15.5" x14ac:dyDescent="0.35">
      <c r="C26" t="s">
        <v>49</v>
      </c>
      <c r="D26" s="4">
        <f>IFERROR(_xlfn.RRI(5,I25,D25),"")</f>
        <v>-0.18706162602134424</v>
      </c>
      <c r="E26" s="4">
        <f>IFERROR(_xlfn.RRI(5,J25,E25),"")</f>
        <v>-0.17892228284505918</v>
      </c>
      <c r="H26" s="4">
        <f t="shared" ref="H26:P26" si="19">IFERROR(_xlfn.RRI(5,M25,H25),"")</f>
        <v>-5.1153578899535423E-3</v>
      </c>
      <c r="I26" s="4">
        <f t="shared" si="19"/>
        <v>-0.82382908900025154</v>
      </c>
      <c r="J26" s="4">
        <f t="shared" si="19"/>
        <v>-0.80809869112693222</v>
      </c>
      <c r="K26" s="4">
        <f t="shared" si="19"/>
        <v>-0.85477562747838209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50</v>
      </c>
      <c r="D27" s="3">
        <f>IFERROR(D4/D21,"")</f>
        <v>41.977264143216082</v>
      </c>
      <c r="E27" s="3">
        <f>IFERROR(E4/E21,"")</f>
        <v>42.611403751340035</v>
      </c>
      <c r="H27" s="3">
        <f t="shared" ref="H27:P27" si="20">IFERROR(H4/H21,"")</f>
        <v>169.17733578911222</v>
      </c>
      <c r="I27" s="3">
        <f t="shared" si="20"/>
        <v>224.23546705737019</v>
      </c>
      <c r="J27" s="3">
        <f t="shared" si="20"/>
        <v>217.9462586675042</v>
      </c>
      <c r="K27" s="3">
        <f t="shared" si="20"/>
        <v>208.6764697482412</v>
      </c>
      <c r="L27" s="3">
        <f t="shared" si="20"/>
        <v>142.03510212539817</v>
      </c>
      <c r="M27" s="3">
        <f t="shared" si="20"/>
        <v>64.761405379572196</v>
      </c>
      <c r="N27" s="3" t="str">
        <f t="shared" si="20"/>
        <v/>
      </c>
      <c r="O27" s="3" t="str">
        <f t="shared" si="20"/>
        <v/>
      </c>
      <c r="P27" s="3" t="str">
        <f t="shared" si="20"/>
        <v/>
      </c>
    </row>
    <row r="28" spans="1:16" ht="15.5" x14ac:dyDescent="0.35">
      <c r="C28" t="s">
        <v>51</v>
      </c>
      <c r="D28" s="4">
        <f>IFERROR(_xlfn.RRI(5,I27,D27),"")</f>
        <v>-0.28474325014134083</v>
      </c>
      <c r="E28" s="4">
        <f>IFERROR(_xlfn.RRI(5,J27,E27),"")</f>
        <v>-0.27850174567262009</v>
      </c>
      <c r="H28" s="4">
        <f t="shared" ref="H28:P28" si="21">IFERROR(_xlfn.RRI(5,M27,H27),"")</f>
        <v>0.21172811122330826</v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52</v>
      </c>
      <c r="H29" s="4">
        <f t="shared" ref="H29:P29" si="22">IFERROR(((H25-I25)/I25)*100%,"")</f>
        <v>-0.62377850162866444</v>
      </c>
      <c r="I29" s="4">
        <f t="shared" si="22"/>
        <v>-8.0775444264944603E-3</v>
      </c>
      <c r="J29" s="4">
        <f t="shared" si="22"/>
        <v>7.093425605536334E-2</v>
      </c>
      <c r="K29" s="4">
        <f t="shared" si="22"/>
        <v>0.66570605187319887</v>
      </c>
      <c r="L29" s="4">
        <f t="shared" si="22"/>
        <v>0.46413502109704641</v>
      </c>
      <c r="M29" s="4">
        <f t="shared" si="22"/>
        <v>-0.99993449854072691</v>
      </c>
      <c r="N29" s="4">
        <f t="shared" si="22"/>
        <v>0.5212353394257192</v>
      </c>
      <c r="O29" s="4">
        <f t="shared" si="22"/>
        <v>-0.73419039528998864</v>
      </c>
      <c r="P29" s="4" t="str">
        <f t="shared" si="22"/>
        <v/>
      </c>
    </row>
    <row r="30" spans="1:16" ht="15.5" x14ac:dyDescent="0.35">
      <c r="C30" t="s">
        <v>53</v>
      </c>
      <c r="H30" s="4">
        <f t="shared" ref="H30:P30" si="23">IFERROR(((H27-I27)/I27)*100%,"")</f>
        <v>-0.24553712216351331</v>
      </c>
      <c r="I30" s="4">
        <f t="shared" si="23"/>
        <v>2.885669351847292E-2</v>
      </c>
      <c r="J30" s="4">
        <f t="shared" si="23"/>
        <v>4.4421821638283308E-2</v>
      </c>
      <c r="K30" s="4">
        <f t="shared" si="23"/>
        <v>0.4691894230766106</v>
      </c>
      <c r="L30" s="4">
        <f t="shared" si="23"/>
        <v>1.1932059888589224</v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  <c r="P30" s="4" t="str">
        <f t="shared" si="23"/>
        <v/>
      </c>
    </row>
    <row r="32" spans="1:16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73.14</v>
      </c>
      <c r="E32" s="3">
        <f>IFERROR(INDEX(E51:E500,MATCH($A$32,$C$51:$C$500,0)),"")</f>
        <v>70.95</v>
      </c>
      <c r="H32" s="3">
        <f>IFERROR(INDEX(D32:G32,COUNT(D32:G32)),"")</f>
        <v>70.95</v>
      </c>
      <c r="I32" s="3">
        <f t="shared" ref="I32:P32" si="24">IFERROR(INDEX(I51:I500,MATCH($C$32,$C$51:$C$500,0)),"")</f>
        <v>68.63</v>
      </c>
      <c r="J32" s="3">
        <f t="shared" si="24"/>
        <v>62.24</v>
      </c>
      <c r="K32" s="3">
        <f t="shared" si="24"/>
        <v>55.69</v>
      </c>
      <c r="L32" s="3">
        <f t="shared" si="24"/>
        <v>49.82</v>
      </c>
      <c r="M32" s="3">
        <f t="shared" si="24"/>
        <v>14.88</v>
      </c>
      <c r="N32" s="3">
        <f t="shared" si="24"/>
        <v>553605.28</v>
      </c>
      <c r="O32" s="3">
        <f t="shared" si="24"/>
        <v>488259.16</v>
      </c>
      <c r="P32" s="3">
        <f t="shared" si="24"/>
        <v>461715.97</v>
      </c>
    </row>
    <row r="33" spans="1:16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0.71</v>
      </c>
      <c r="E33" s="3">
        <f>IFERROR(INDEX(E51:E500,MATCH($A$33,$C$51:$C$500,0)),"")</f>
        <v>1.07</v>
      </c>
      <c r="H33" s="3">
        <f>IFERROR(INDEX(D33:G33,COUNT(D33:G33)),"")</f>
        <v>1.07</v>
      </c>
      <c r="I33" s="3">
        <f t="shared" ref="I33:P33" si="25">IFERROR(INDEX(I51:I500,MATCH($C$33,$C$51:$C$500,0)),"")</f>
        <v>1.37</v>
      </c>
      <c r="J33" s="3">
        <f t="shared" si="25"/>
        <v>1.35</v>
      </c>
      <c r="K33" s="3">
        <f t="shared" si="25"/>
        <v>1.94</v>
      </c>
      <c r="L33" s="3">
        <f t="shared" si="25"/>
        <v>2.4700000000000002</v>
      </c>
      <c r="M33" s="3">
        <f t="shared" si="25"/>
        <v>0</v>
      </c>
      <c r="N33" s="3">
        <f t="shared" si="25"/>
        <v>0</v>
      </c>
      <c r="O33" s="3">
        <f t="shared" si="25"/>
        <v>0</v>
      </c>
      <c r="P33" s="3">
        <f t="shared" si="25"/>
        <v>0</v>
      </c>
    </row>
    <row r="34" spans="1:16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23.85</v>
      </c>
      <c r="E34" s="3">
        <f>IFERROR(INDEX(E51:E500,MATCH($A$34,$C$51:$C$500,0)),"")</f>
        <v>32.9</v>
      </c>
      <c r="H34" s="3">
        <f>IFERROR(INDEX(D34:G34,COUNT(D34:G34)),"")</f>
        <v>32.9</v>
      </c>
      <c r="I34" s="3">
        <f t="shared" ref="I34:P34" si="26">IFERROR(INDEX(I51:I500,MATCH($C$34,$C$51:$C$500,0)),"")</f>
        <v>15.31</v>
      </c>
      <c r="J34" s="3">
        <f t="shared" si="26"/>
        <v>13.57</v>
      </c>
      <c r="K34" s="3">
        <f t="shared" si="26"/>
        <v>18.690000000000001</v>
      </c>
      <c r="L34" s="3">
        <f t="shared" si="26"/>
        <v>35.450000000000003</v>
      </c>
      <c r="M34" s="3">
        <f t="shared" si="26"/>
        <v>0</v>
      </c>
      <c r="N34" s="3">
        <f t="shared" si="26"/>
        <v>0</v>
      </c>
      <c r="O34" s="3">
        <f t="shared" si="26"/>
        <v>0</v>
      </c>
      <c r="P34" s="3">
        <f t="shared" si="26"/>
        <v>0</v>
      </c>
    </row>
    <row r="35" spans="1:16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1.24</v>
      </c>
      <c r="E35" s="3">
        <f>IFERROR(INDEX(E51:E500,MATCH($A$35,$C$51:$C$500,0)),"")</f>
        <v>1.78</v>
      </c>
      <c r="H35" s="3">
        <f>IFERROR(INDEX(D35:G35,COUNT(D35:G35)),"")</f>
        <v>1.78</v>
      </c>
      <c r="I35" s="3">
        <f t="shared" ref="I35:P35" si="27">IFERROR(INDEX(I51:I500,MATCH($C$35,$C$51:$C$500,0)),"")</f>
        <v>0.42</v>
      </c>
      <c r="J35" s="3">
        <f t="shared" si="27"/>
        <v>0.39</v>
      </c>
      <c r="K35" s="3">
        <f t="shared" si="27"/>
        <v>0.52</v>
      </c>
      <c r="L35" s="3">
        <f t="shared" si="27"/>
        <v>0.87</v>
      </c>
      <c r="M35" s="3">
        <f t="shared" si="27"/>
        <v>0</v>
      </c>
      <c r="N35" s="3">
        <f t="shared" si="27"/>
        <v>0</v>
      </c>
      <c r="O35" s="3">
        <f t="shared" si="27"/>
        <v>0</v>
      </c>
      <c r="P35" s="3">
        <f t="shared" si="27"/>
        <v>0</v>
      </c>
    </row>
    <row r="36" spans="1:16" ht="15.5" x14ac:dyDescent="0.35">
      <c r="B36" t="s">
        <v>66</v>
      </c>
      <c r="C36" t="s">
        <v>67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P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</row>
    <row r="37" spans="1:16" ht="15.5" x14ac:dyDescent="0.35">
      <c r="B37" t="s">
        <v>68</v>
      </c>
      <c r="C37" t="s">
        <v>69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P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</row>
    <row r="50" spans="2:16" ht="15.5" x14ac:dyDescent="0.35">
      <c r="D50" t="s">
        <v>70</v>
      </c>
      <c r="E50" t="s">
        <v>243</v>
      </c>
      <c r="F50" t="s">
        <v>71</v>
      </c>
      <c r="G50" t="s">
        <v>244</v>
      </c>
      <c r="H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</row>
    <row r="51" spans="2:16" ht="15.5" x14ac:dyDescent="0.35">
      <c r="B51" t="s">
        <v>75</v>
      </c>
      <c r="C51" t="s">
        <v>6</v>
      </c>
      <c r="D51" s="5">
        <v>501208533870</v>
      </c>
      <c r="E51" s="5">
        <v>508780160791</v>
      </c>
      <c r="F51" s="5">
        <v>726954700014</v>
      </c>
      <c r="G51" s="5">
        <v>665513731975</v>
      </c>
      <c r="I51" s="5">
        <v>2677371476665</v>
      </c>
      <c r="J51" s="5">
        <v>2602278328490</v>
      </c>
      <c r="K51" s="5">
        <v>2491597048794</v>
      </c>
      <c r="L51" s="5">
        <v>1694478768356</v>
      </c>
      <c r="M51" s="5">
        <v>605519140299</v>
      </c>
      <c r="N51" s="5">
        <v>438937879933</v>
      </c>
      <c r="O51" s="5">
        <v>244868941949</v>
      </c>
      <c r="P51" s="5">
        <v>126769401798</v>
      </c>
    </row>
    <row r="52" spans="2:16" ht="15.5" x14ac:dyDescent="0.35">
      <c r="C52" t="s">
        <v>76</v>
      </c>
      <c r="D52" s="5">
        <v>-420650465043</v>
      </c>
      <c r="E52" s="5">
        <v>-446094444135</v>
      </c>
      <c r="F52" s="5">
        <v>-653348932139</v>
      </c>
      <c r="G52" s="5">
        <v>-590816708262</v>
      </c>
      <c r="I52" s="5">
        <v>-2373106236676</v>
      </c>
      <c r="J52" s="5">
        <v>-2316163833852</v>
      </c>
      <c r="K52" s="5">
        <v>-2191522034190</v>
      </c>
      <c r="L52" s="5">
        <v>-1489340965505</v>
      </c>
      <c r="M52" s="5">
        <v>-530230981071</v>
      </c>
      <c r="N52" s="5">
        <v>-387806037602</v>
      </c>
      <c r="O52" s="5">
        <v>-177587867174</v>
      </c>
      <c r="P52" s="5">
        <v>-79736931460</v>
      </c>
    </row>
    <row r="53" spans="2:16" ht="15.5" x14ac:dyDescent="0.35">
      <c r="C53" t="s">
        <v>77</v>
      </c>
      <c r="D53" s="5">
        <v>80558068827</v>
      </c>
      <c r="E53" s="5">
        <v>62685716656</v>
      </c>
      <c r="F53" s="5">
        <v>73605767875</v>
      </c>
      <c r="G53" s="5">
        <v>74697023713</v>
      </c>
      <c r="I53" s="5">
        <v>304265239989</v>
      </c>
      <c r="J53" s="5">
        <v>286114494638</v>
      </c>
      <c r="K53" s="5">
        <v>300075014604</v>
      </c>
      <c r="L53" s="5">
        <v>205137802851</v>
      </c>
      <c r="M53" s="5">
        <v>75288159228</v>
      </c>
      <c r="N53" s="5">
        <v>51131842331</v>
      </c>
      <c r="O53" s="5">
        <v>67281074775</v>
      </c>
      <c r="P53" s="5">
        <v>47032470338</v>
      </c>
    </row>
    <row r="54" spans="2:16" ht="15.5" x14ac:dyDescent="0.35">
      <c r="C54" t="s">
        <v>78</v>
      </c>
      <c r="D54" s="5">
        <v>-42803342813</v>
      </c>
      <c r="E54" s="5">
        <v>-25111893640</v>
      </c>
      <c r="F54" s="5">
        <v>-47001705286</v>
      </c>
      <c r="G54" s="5">
        <v>-27759598025</v>
      </c>
      <c r="I54" s="5">
        <v>-140621846668</v>
      </c>
      <c r="J54" s="5">
        <v>-182248470108</v>
      </c>
      <c r="K54" s="5">
        <v>-192715287052</v>
      </c>
      <c r="L54" s="5">
        <v>-132094751178</v>
      </c>
      <c r="M54" s="5">
        <v>-39435418695</v>
      </c>
      <c r="N54" s="5">
        <v>-34981898381</v>
      </c>
      <c r="O54" s="5">
        <v>-57741620544</v>
      </c>
      <c r="P54" s="5">
        <v>-25809418100</v>
      </c>
    </row>
    <row r="55" spans="2:16" ht="15.5" x14ac:dyDescent="0.35">
      <c r="C55" t="s">
        <v>245</v>
      </c>
      <c r="D55" s="5">
        <v>-18924213677</v>
      </c>
      <c r="E55" s="5">
        <v>-105142103</v>
      </c>
      <c r="F55" s="5">
        <v>-23373804868</v>
      </c>
      <c r="G55" s="5">
        <v>-3858783021</v>
      </c>
      <c r="I55" s="5">
        <v>-35318825708</v>
      </c>
      <c r="J55" s="5">
        <v>-42576611668</v>
      </c>
      <c r="K55" s="5">
        <v>-41803507703</v>
      </c>
      <c r="L55" s="5">
        <v>-22868691086</v>
      </c>
      <c r="M55" s="5">
        <v>-504486782</v>
      </c>
      <c r="N55" s="5">
        <v>-182882522</v>
      </c>
      <c r="O55" s="5">
        <v>-511935715</v>
      </c>
      <c r="P55" s="5">
        <v>-577041666</v>
      </c>
    </row>
    <row r="56" spans="2:16" ht="15.5" x14ac:dyDescent="0.35">
      <c r="C56" t="s">
        <v>246</v>
      </c>
      <c r="D56" s="5">
        <v>-23879129136</v>
      </c>
      <c r="E56" s="5">
        <v>-25006751537</v>
      </c>
      <c r="F56" s="5">
        <v>-23627900418</v>
      </c>
      <c r="G56" s="5">
        <v>-23900815004</v>
      </c>
      <c r="I56" s="5">
        <v>-105303020960</v>
      </c>
      <c r="J56" s="5">
        <v>-139671858440</v>
      </c>
      <c r="K56" s="5">
        <v>-150911779349</v>
      </c>
      <c r="L56" s="5">
        <v>-109226060092</v>
      </c>
      <c r="M56" s="5">
        <v>-38930931913</v>
      </c>
      <c r="N56" s="5">
        <v>-34799015859</v>
      </c>
      <c r="O56" s="5">
        <v>-57229684829</v>
      </c>
      <c r="P56" s="5">
        <v>-25232376434</v>
      </c>
    </row>
    <row r="57" spans="2:16" ht="15.5" x14ac:dyDescent="0.35">
      <c r="C57" t="s">
        <v>80</v>
      </c>
      <c r="D57" s="5">
        <v>37754726014</v>
      </c>
      <c r="E57" s="5">
        <v>37573823016</v>
      </c>
      <c r="F57" s="5">
        <v>26604062589</v>
      </c>
      <c r="G57" s="5">
        <v>46937425688</v>
      </c>
      <c r="I57" s="5">
        <v>163643393321</v>
      </c>
      <c r="J57" s="5">
        <v>103866024530</v>
      </c>
      <c r="K57" s="5">
        <v>107359727552</v>
      </c>
      <c r="L57" s="5">
        <v>73043051673</v>
      </c>
      <c r="M57" s="5">
        <v>35852740533</v>
      </c>
      <c r="N57" s="5">
        <v>16149943950</v>
      </c>
      <c r="O57" s="5">
        <v>9539454231</v>
      </c>
      <c r="P57" s="5">
        <v>21223052238</v>
      </c>
    </row>
    <row r="58" spans="2:16" ht="15.5" x14ac:dyDescent="0.35">
      <c r="C58" t="s">
        <v>81</v>
      </c>
      <c r="D58" s="5">
        <v>-5528731803</v>
      </c>
      <c r="E58" s="5">
        <v>3427800252</v>
      </c>
      <c r="F58" s="5">
        <v>-29361146319</v>
      </c>
      <c r="G58" s="5">
        <v>-20207525666</v>
      </c>
      <c r="I58" s="5">
        <v>-64121003358</v>
      </c>
      <c r="J58" s="5">
        <v>6392315547</v>
      </c>
      <c r="K58" s="5">
        <v>-11037258133</v>
      </c>
      <c r="L58" s="5">
        <v>-4227411446</v>
      </c>
      <c r="M58" s="5">
        <v>-3000222881</v>
      </c>
      <c r="N58" s="5">
        <v>-4156880879</v>
      </c>
      <c r="O58" s="5">
        <v>-813956795</v>
      </c>
      <c r="P58" s="5">
        <v>-980425136</v>
      </c>
    </row>
    <row r="59" spans="2:16" ht="15.5" x14ac:dyDescent="0.35">
      <c r="C59" t="s">
        <v>27</v>
      </c>
      <c r="D59" s="5">
        <v>-4052672802</v>
      </c>
      <c r="E59" s="5">
        <v>-3974197061</v>
      </c>
      <c r="F59" s="5">
        <v>-4059489357</v>
      </c>
      <c r="G59" s="5">
        <v>-3873036159</v>
      </c>
      <c r="I59" s="5">
        <v>-15534438613</v>
      </c>
      <c r="J59" s="5">
        <v>-4046031294</v>
      </c>
      <c r="K59" s="5">
        <v>-3543708339</v>
      </c>
      <c r="L59" s="5">
        <v>-1962204587</v>
      </c>
      <c r="M59" s="5">
        <v>-1366944901</v>
      </c>
      <c r="N59" s="5">
        <v>-1367011707</v>
      </c>
      <c r="O59" s="5">
        <v>-741422982</v>
      </c>
      <c r="P59" s="5">
        <v>-460636981</v>
      </c>
    </row>
    <row r="60" spans="2:16" ht="15.5" x14ac:dyDescent="0.35">
      <c r="C60" t="s">
        <v>82</v>
      </c>
      <c r="D60" s="5">
        <v>-399473730</v>
      </c>
      <c r="E60" s="5">
        <v>-76620173</v>
      </c>
      <c r="F60" s="5">
        <v>-1641125754</v>
      </c>
      <c r="G60" s="5">
        <v>-648859779</v>
      </c>
      <c r="I60" s="5">
        <v>-2504050375</v>
      </c>
      <c r="J60" s="5">
        <v>107855013</v>
      </c>
      <c r="K60" s="5">
        <v>-159629601</v>
      </c>
      <c r="L60" s="5">
        <v>3146572574</v>
      </c>
      <c r="M60" s="5">
        <v>146628013</v>
      </c>
      <c r="N60" s="5">
        <v>-641371694</v>
      </c>
      <c r="O60" s="5">
        <v>-223248184</v>
      </c>
      <c r="P60" s="5">
        <v>-279433885</v>
      </c>
    </row>
    <row r="61" spans="2:16" ht="15.5" x14ac:dyDescent="0.35">
      <c r="C61" t="s">
        <v>142</v>
      </c>
      <c r="D61" s="5">
        <v>590422351</v>
      </c>
      <c r="E61" s="5">
        <v>667584434</v>
      </c>
      <c r="F61" s="5">
        <v>376121634</v>
      </c>
      <c r="G61" s="5">
        <v>539629233</v>
      </c>
      <c r="I61" s="5">
        <v>1956857151</v>
      </c>
      <c r="J61" s="5">
        <v>2391167411</v>
      </c>
      <c r="K61" s="5">
        <v>2543759836</v>
      </c>
      <c r="L61" s="5">
        <v>2708012411</v>
      </c>
      <c r="M61" s="5">
        <v>454797764</v>
      </c>
      <c r="N61" s="5">
        <v>622443149</v>
      </c>
      <c r="O61" s="5">
        <v>369226184</v>
      </c>
      <c r="P61" s="5">
        <v>610543938</v>
      </c>
    </row>
    <row r="62" spans="2:16" ht="15.5" x14ac:dyDescent="0.35">
      <c r="C62" t="s">
        <v>83</v>
      </c>
      <c r="D62" s="5">
        <v>-3189008293</v>
      </c>
      <c r="E62" s="5">
        <v>3290257811</v>
      </c>
      <c r="F62" s="5">
        <v>-2672905211</v>
      </c>
      <c r="G62" s="5">
        <v>-5678167466</v>
      </c>
      <c r="I62" s="5">
        <v>-1705377053</v>
      </c>
      <c r="J62" s="5">
        <v>5338235386</v>
      </c>
      <c r="K62" s="5">
        <v>-498929014</v>
      </c>
      <c r="L62" s="5">
        <v>6727076996</v>
      </c>
      <c r="M62" s="5">
        <v>2487880131</v>
      </c>
      <c r="N62" s="5">
        <v>1274925695</v>
      </c>
      <c r="O62" s="5">
        <v>1336080568</v>
      </c>
      <c r="P62" s="5">
        <v>1778602535</v>
      </c>
    </row>
    <row r="63" spans="2:16" ht="15.5" x14ac:dyDescent="0.35">
      <c r="C63" t="s">
        <v>84</v>
      </c>
      <c r="D63" s="5">
        <v>-5528731803</v>
      </c>
      <c r="E63" s="5">
        <v>3427800252</v>
      </c>
      <c r="F63" s="5">
        <v>-29361146319</v>
      </c>
      <c r="G63" s="5">
        <v>-20207525666</v>
      </c>
      <c r="I63" s="5">
        <v>-64121003358</v>
      </c>
      <c r="J63" s="5">
        <v>6392315547</v>
      </c>
      <c r="K63" s="5">
        <v>-11037258133</v>
      </c>
      <c r="L63" s="5">
        <v>-4227411446</v>
      </c>
      <c r="M63" s="5">
        <v>-3000222881</v>
      </c>
      <c r="N63" s="5">
        <v>-4156880879</v>
      </c>
      <c r="O63" s="5">
        <v>-813956795</v>
      </c>
      <c r="P63" s="5">
        <v>-980425136</v>
      </c>
    </row>
    <row r="64" spans="2:16" ht="15.5" x14ac:dyDescent="0.35">
      <c r="C64" t="s">
        <v>29</v>
      </c>
      <c r="D64" s="5">
        <v>32225994211</v>
      </c>
      <c r="E64" s="5">
        <v>41001623268</v>
      </c>
      <c r="F64" s="5">
        <v>-2757083730</v>
      </c>
      <c r="G64" s="5">
        <v>26729900022</v>
      </c>
      <c r="I64" s="5">
        <v>99522389963</v>
      </c>
      <c r="J64" s="5">
        <v>110258340077</v>
      </c>
      <c r="K64" s="5">
        <v>96322469419</v>
      </c>
      <c r="L64" s="5">
        <v>68815640227</v>
      </c>
      <c r="M64" s="5">
        <v>32852517652</v>
      </c>
      <c r="N64" s="5">
        <v>11993063071</v>
      </c>
      <c r="O64" s="5">
        <v>8725497436</v>
      </c>
      <c r="P64" s="5">
        <v>20242627102</v>
      </c>
    </row>
    <row r="65" spans="2:16" ht="15.5" x14ac:dyDescent="0.35">
      <c r="C65" t="s">
        <v>28</v>
      </c>
      <c r="D65" s="5">
        <v>-9560900760</v>
      </c>
      <c r="E65" s="5">
        <v>-10124349202</v>
      </c>
      <c r="F65" s="5">
        <v>-1778214170</v>
      </c>
      <c r="G65" s="5">
        <v>-7430186937</v>
      </c>
      <c r="I65" s="5">
        <v>-28329707276</v>
      </c>
      <c r="J65" s="5">
        <v>-31083365012</v>
      </c>
      <c r="K65" s="5">
        <v>-27817605203</v>
      </c>
      <c r="L65" s="5">
        <v>-20691985506</v>
      </c>
      <c r="M65" s="5">
        <v>-8213773527</v>
      </c>
      <c r="N65" s="5">
        <v>-3199392336</v>
      </c>
      <c r="O65" s="5">
        <v>-2667273158</v>
      </c>
      <c r="P65" s="5">
        <v>-646762570</v>
      </c>
    </row>
    <row r="66" spans="2:16" ht="15.5" x14ac:dyDescent="0.35">
      <c r="C66" t="s">
        <v>89</v>
      </c>
      <c r="D66" s="5">
        <v>22665093451</v>
      </c>
      <c r="E66" s="5">
        <v>30877274066</v>
      </c>
      <c r="F66" s="5">
        <v>-4535297900</v>
      </c>
      <c r="G66" s="5">
        <v>19299713085</v>
      </c>
      <c r="I66" s="5">
        <v>71192682687</v>
      </c>
      <c r="J66" s="5">
        <v>79174975065</v>
      </c>
      <c r="K66" s="5">
        <v>68504864216</v>
      </c>
      <c r="L66" s="5">
        <v>48123654721</v>
      </c>
      <c r="M66" s="5">
        <v>24638744125</v>
      </c>
      <c r="N66" s="5">
        <v>8793670735</v>
      </c>
      <c r="O66" s="5">
        <v>6058224278</v>
      </c>
      <c r="P66" s="5">
        <v>19595864532</v>
      </c>
    </row>
    <row r="67" spans="2:16" ht="15.5" x14ac:dyDescent="0.35">
      <c r="C67" t="s">
        <v>90</v>
      </c>
      <c r="D67" s="5">
        <v>339770170</v>
      </c>
      <c r="E67" s="5">
        <v>107554946</v>
      </c>
      <c r="F67" s="5">
        <v>141056767</v>
      </c>
      <c r="G67" s="5">
        <v>1073033674</v>
      </c>
      <c r="I67" s="5">
        <v>3360157791</v>
      </c>
      <c r="J67" s="5">
        <v>4292134699</v>
      </c>
      <c r="K67" s="5">
        <v>-107428343</v>
      </c>
      <c r="L67" s="5">
        <v>-4265866899</v>
      </c>
      <c r="M67" s="5">
        <v>533260560</v>
      </c>
      <c r="N67" s="5">
        <v>-171590059</v>
      </c>
      <c r="O67" s="5">
        <v>324693710</v>
      </c>
      <c r="P67" s="5">
        <v>302764388</v>
      </c>
    </row>
    <row r="68" spans="2:16" ht="15.5" x14ac:dyDescent="0.35">
      <c r="C68" t="s">
        <v>428</v>
      </c>
      <c r="D68" s="5">
        <v>339770170</v>
      </c>
      <c r="E68" s="5">
        <v>107554946</v>
      </c>
      <c r="F68" s="5">
        <v>141056767</v>
      </c>
      <c r="G68" s="5">
        <v>1073033674</v>
      </c>
      <c r="I68" s="5">
        <v>3360157791</v>
      </c>
      <c r="J68" s="5">
        <v>4292134699</v>
      </c>
      <c r="K68" s="5">
        <v>-107428343</v>
      </c>
      <c r="L68" s="5">
        <v>-4265866899</v>
      </c>
      <c r="M68" s="5">
        <v>533260560</v>
      </c>
      <c r="N68" s="5">
        <v>-171590059</v>
      </c>
      <c r="O68" s="5">
        <v>324693710</v>
      </c>
      <c r="P68" s="5">
        <v>302764388</v>
      </c>
    </row>
    <row r="69" spans="2:16" ht="15.5" x14ac:dyDescent="0.35">
      <c r="C69" t="s">
        <v>91</v>
      </c>
      <c r="D69" s="5">
        <v>23004863621</v>
      </c>
      <c r="E69" s="5">
        <v>30984829012</v>
      </c>
      <c r="F69" s="5">
        <v>-4394241133</v>
      </c>
      <c r="G69" s="5">
        <v>20372746759</v>
      </c>
      <c r="I69" s="5">
        <v>74552840478</v>
      </c>
      <c r="J69" s="5">
        <v>83467109764</v>
      </c>
      <c r="K69" s="5">
        <v>68397435873</v>
      </c>
      <c r="L69" s="5">
        <v>43857787822</v>
      </c>
      <c r="M69" s="5">
        <v>25172004685</v>
      </c>
      <c r="N69" s="5">
        <v>8622080676</v>
      </c>
      <c r="O69" s="5">
        <v>6382917988</v>
      </c>
      <c r="P69" s="5">
        <v>19898628920</v>
      </c>
    </row>
    <row r="70" spans="2:16" ht="15.5" x14ac:dyDescent="0.35">
      <c r="C70" t="s">
        <v>92</v>
      </c>
      <c r="D70" s="5">
        <v>22665093451</v>
      </c>
      <c r="E70" s="5">
        <v>30877274066</v>
      </c>
      <c r="F70" s="5">
        <v>-4535297900</v>
      </c>
      <c r="G70" s="5">
        <v>19299713085</v>
      </c>
      <c r="I70" s="5">
        <v>71192682687</v>
      </c>
      <c r="J70" s="5">
        <v>79174975065</v>
      </c>
      <c r="K70" s="5">
        <v>68504864216</v>
      </c>
      <c r="L70" s="5">
        <v>48123654721</v>
      </c>
      <c r="M70" s="5">
        <v>24638744125</v>
      </c>
      <c r="N70" s="5">
        <v>8793670735</v>
      </c>
      <c r="O70" s="5">
        <v>6058224278</v>
      </c>
      <c r="P70" s="5">
        <v>19595864532</v>
      </c>
    </row>
    <row r="71" spans="2:16" ht="15.5" x14ac:dyDescent="0.35">
      <c r="C71" t="s">
        <v>8</v>
      </c>
      <c r="D71" s="5">
        <v>26193871914</v>
      </c>
      <c r="E71" s="5">
        <v>27694571201</v>
      </c>
      <c r="F71" s="5">
        <v>-1721335922</v>
      </c>
      <c r="G71" s="5">
        <v>26050914225</v>
      </c>
      <c r="I71" s="5">
        <v>76258217531</v>
      </c>
      <c r="J71" s="5">
        <v>78128874378</v>
      </c>
      <c r="K71" s="5">
        <v>68896364887</v>
      </c>
      <c r="L71" s="5">
        <v>37130710826</v>
      </c>
      <c r="M71" s="5">
        <v>22684124554</v>
      </c>
      <c r="N71" s="5">
        <v>7347154981</v>
      </c>
      <c r="O71" s="5">
        <v>5046837420</v>
      </c>
      <c r="P71" s="5">
        <v>18120026385</v>
      </c>
    </row>
    <row r="72" spans="2:16" ht="15.5" x14ac:dyDescent="0.35">
      <c r="C72" t="s">
        <v>94</v>
      </c>
      <c r="D72" s="5">
        <v>22665093451</v>
      </c>
      <c r="E72" s="5">
        <v>30877274066</v>
      </c>
      <c r="F72" s="5">
        <v>-4535297900</v>
      </c>
      <c r="G72" s="5">
        <v>19299713085</v>
      </c>
      <c r="I72" s="5">
        <v>71192682687</v>
      </c>
      <c r="J72" s="5">
        <v>79174975065</v>
      </c>
      <c r="K72" s="5">
        <v>68504864216</v>
      </c>
      <c r="L72" s="5">
        <v>48123654721</v>
      </c>
      <c r="M72" s="5">
        <v>24638744125</v>
      </c>
      <c r="N72" s="5">
        <v>8793670735</v>
      </c>
      <c r="O72" s="5">
        <v>6058224278</v>
      </c>
      <c r="P72" s="5">
        <v>19595864532</v>
      </c>
    </row>
    <row r="73" spans="2:16" ht="15.5" x14ac:dyDescent="0.35">
      <c r="C73" t="s">
        <v>95</v>
      </c>
      <c r="D73" s="5">
        <v>23004863621</v>
      </c>
      <c r="E73" s="5">
        <v>30984829012</v>
      </c>
      <c r="F73" s="5">
        <v>-4394241133</v>
      </c>
      <c r="G73" s="5">
        <v>20372746759</v>
      </c>
      <c r="I73" s="5">
        <v>74552840478</v>
      </c>
      <c r="J73" s="5">
        <v>83467109764</v>
      </c>
      <c r="K73" s="5">
        <v>68397435873</v>
      </c>
      <c r="L73" s="5">
        <v>43857787822</v>
      </c>
      <c r="M73" s="5">
        <v>25172004685</v>
      </c>
      <c r="N73" s="5">
        <v>8622080676</v>
      </c>
      <c r="O73" s="5">
        <v>6382917988</v>
      </c>
      <c r="P73" s="5">
        <v>19898628920</v>
      </c>
    </row>
    <row r="74" spans="2:16" ht="15.5" x14ac:dyDescent="0.35">
      <c r="C74" t="s">
        <v>96</v>
      </c>
      <c r="D74" s="5">
        <v>23004863621</v>
      </c>
      <c r="E74" s="5">
        <v>30984829012</v>
      </c>
      <c r="F74" s="5">
        <v>-4394241133</v>
      </c>
      <c r="G74" s="5">
        <v>20372746759</v>
      </c>
      <c r="I74" s="5">
        <v>74552840478</v>
      </c>
      <c r="J74" s="5">
        <v>83467109764</v>
      </c>
      <c r="K74" s="5">
        <v>68397435873</v>
      </c>
      <c r="L74" s="5">
        <v>43857787822</v>
      </c>
      <c r="M74" s="5">
        <v>25172004685</v>
      </c>
      <c r="N74" s="5">
        <v>8622080676</v>
      </c>
      <c r="O74" s="5">
        <v>6382917988</v>
      </c>
      <c r="P74" s="5">
        <v>19898628920</v>
      </c>
    </row>
    <row r="76" spans="2:16" ht="15.5" x14ac:dyDescent="0.35">
      <c r="B76" t="s">
        <v>97</v>
      </c>
      <c r="C76" t="s">
        <v>98</v>
      </c>
    </row>
    <row r="77" spans="2:16" ht="15.5" x14ac:dyDescent="0.35">
      <c r="C77" t="s">
        <v>99</v>
      </c>
    </row>
    <row r="78" spans="2:16" ht="15.5" x14ac:dyDescent="0.35">
      <c r="C78" t="s">
        <v>20</v>
      </c>
      <c r="D78" s="5">
        <v>70614989741</v>
      </c>
      <c r="E78" s="5">
        <v>70837436892</v>
      </c>
      <c r="F78" s="5">
        <v>75916239860</v>
      </c>
      <c r="G78" s="5">
        <v>91633254842</v>
      </c>
      <c r="I78" s="5">
        <v>75916239860</v>
      </c>
      <c r="J78" s="5">
        <v>118495570926</v>
      </c>
      <c r="K78" s="5">
        <v>123371807984</v>
      </c>
      <c r="L78" s="5">
        <v>119074865224</v>
      </c>
      <c r="M78" s="5">
        <v>18997738018</v>
      </c>
      <c r="N78" s="5">
        <v>6968119626</v>
      </c>
      <c r="O78" s="5">
        <v>6502336819</v>
      </c>
      <c r="P78" s="5">
        <v>15191747680</v>
      </c>
    </row>
    <row r="79" spans="2:16" ht="15.5" x14ac:dyDescent="0.35">
      <c r="C79" t="s">
        <v>100</v>
      </c>
      <c r="D79" s="5">
        <v>672927894142</v>
      </c>
      <c r="E79" s="5">
        <v>562243711142</v>
      </c>
      <c r="F79" s="5">
        <v>774772333443</v>
      </c>
      <c r="G79" s="5">
        <v>625040417961</v>
      </c>
      <c r="I79" s="5">
        <v>774772333443</v>
      </c>
      <c r="J79" s="5">
        <v>552281176256</v>
      </c>
      <c r="K79" s="5">
        <v>397854159544</v>
      </c>
      <c r="L79" s="5">
        <v>294711458032</v>
      </c>
      <c r="M79" s="5">
        <v>105779896568</v>
      </c>
      <c r="N79" s="5">
        <v>79815598617</v>
      </c>
      <c r="O79" s="5">
        <v>49511450554</v>
      </c>
      <c r="P79" s="5">
        <v>15622633225</v>
      </c>
    </row>
    <row r="80" spans="2:16" ht="15.5" x14ac:dyDescent="0.35">
      <c r="C80" t="s">
        <v>250</v>
      </c>
      <c r="D80" s="5">
        <v>13067109098</v>
      </c>
      <c r="E80" s="5">
        <v>5842630154</v>
      </c>
      <c r="F80" s="5">
        <v>11037370523</v>
      </c>
      <c r="G80" s="5">
        <v>6722153676</v>
      </c>
      <c r="I80" s="5">
        <v>11037370523</v>
      </c>
      <c r="J80" s="5">
        <v>4326490603</v>
      </c>
      <c r="K80" s="5">
        <v>2242591466</v>
      </c>
      <c r="L80" s="5">
        <v>2351017467</v>
      </c>
      <c r="M80" s="5">
        <v>770067527</v>
      </c>
      <c r="N80" s="5">
        <v>778684270</v>
      </c>
      <c r="O80" s="5">
        <v>314640499</v>
      </c>
      <c r="P80" s="5">
        <v>498342001</v>
      </c>
    </row>
    <row r="81" spans="3:16" ht="15.5" x14ac:dyDescent="0.35">
      <c r="C81" t="s">
        <v>251</v>
      </c>
      <c r="D81" s="5">
        <v>672927894142</v>
      </c>
      <c r="E81" s="5">
        <v>562243711142</v>
      </c>
      <c r="F81" s="5">
        <v>774772333443</v>
      </c>
      <c r="G81" s="5">
        <v>625040417961</v>
      </c>
      <c r="I81" s="5">
        <v>774772333443</v>
      </c>
      <c r="J81" s="5">
        <v>552281176256</v>
      </c>
      <c r="K81" s="5">
        <v>397854159544</v>
      </c>
      <c r="L81" s="5">
        <v>294711458032</v>
      </c>
      <c r="M81" s="5">
        <v>105779896568</v>
      </c>
      <c r="N81" s="5">
        <v>79815598617</v>
      </c>
      <c r="O81" s="5">
        <v>49511450554</v>
      </c>
      <c r="P81" s="5">
        <v>15622633225</v>
      </c>
    </row>
    <row r="82" spans="3:16" ht="15.5" x14ac:dyDescent="0.35">
      <c r="C82" t="s">
        <v>102</v>
      </c>
      <c r="D82" s="5">
        <v>13691866104</v>
      </c>
      <c r="E82" s="5">
        <v>14346614643</v>
      </c>
      <c r="F82" s="5">
        <v>19955177355</v>
      </c>
      <c r="G82" s="5">
        <v>2965703290</v>
      </c>
      <c r="I82" s="5">
        <v>19955177355</v>
      </c>
      <c r="J82" s="5">
        <v>4641432050</v>
      </c>
      <c r="K82" s="5">
        <v>5803422149</v>
      </c>
      <c r="L82" s="5">
        <v>22529367446</v>
      </c>
      <c r="M82" s="5">
        <v>10758405394</v>
      </c>
      <c r="N82" s="5">
        <v>9843391243</v>
      </c>
      <c r="O82" s="5">
        <v>9370264343</v>
      </c>
      <c r="P82" s="5">
        <v>8949980233</v>
      </c>
    </row>
    <row r="83" spans="3:16" ht="15.5" x14ac:dyDescent="0.35">
      <c r="C83" t="s">
        <v>249</v>
      </c>
      <c r="D83" s="5">
        <v>111279411</v>
      </c>
      <c r="E83" s="5">
        <v>102583520</v>
      </c>
      <c r="F83" s="5">
        <v>1100000</v>
      </c>
      <c r="I83" s="5">
        <v>1100000</v>
      </c>
      <c r="L83" s="5">
        <v>4246752</v>
      </c>
      <c r="M83" s="5">
        <v>418858306</v>
      </c>
      <c r="N83" s="5">
        <v>12490288896</v>
      </c>
      <c r="O83" s="5">
        <v>13379370177</v>
      </c>
    </row>
    <row r="84" spans="3:16" ht="15.5" x14ac:dyDescent="0.35">
      <c r="C84" t="s">
        <v>252</v>
      </c>
      <c r="D84" s="5">
        <v>13691866104</v>
      </c>
      <c r="E84" s="5">
        <v>14346614643</v>
      </c>
      <c r="F84" s="5">
        <v>19955177355</v>
      </c>
      <c r="G84" s="5">
        <v>2965703290</v>
      </c>
      <c r="I84" s="5">
        <v>19955177355</v>
      </c>
      <c r="J84" s="5">
        <v>4641432050</v>
      </c>
      <c r="K84" s="5">
        <v>5803422149</v>
      </c>
      <c r="L84" s="5">
        <v>22529367446</v>
      </c>
      <c r="M84" s="5">
        <v>10758405394</v>
      </c>
      <c r="N84" s="5">
        <v>9843391243</v>
      </c>
      <c r="O84" s="5">
        <v>9370264343</v>
      </c>
      <c r="P84" s="5">
        <v>8949980233</v>
      </c>
    </row>
    <row r="85" spans="3:16" ht="15.5" x14ac:dyDescent="0.35">
      <c r="C85" t="s">
        <v>103</v>
      </c>
      <c r="D85" s="5">
        <v>794259400</v>
      </c>
      <c r="E85" s="5">
        <v>1138042564</v>
      </c>
      <c r="F85" s="5">
        <v>1243086409</v>
      </c>
      <c r="G85" s="5">
        <v>1299740103</v>
      </c>
      <c r="I85" s="5">
        <v>1243086409</v>
      </c>
      <c r="J85" s="5">
        <v>1590365151</v>
      </c>
      <c r="K85" s="5">
        <v>2624058493</v>
      </c>
      <c r="L85" s="5">
        <v>1423200191</v>
      </c>
      <c r="M85" s="5">
        <v>4853423676</v>
      </c>
      <c r="N85" s="5">
        <v>3931380061</v>
      </c>
      <c r="O85" s="5">
        <v>3633029617</v>
      </c>
    </row>
    <row r="86" spans="3:16" ht="15.5" x14ac:dyDescent="0.35">
      <c r="C86" t="s">
        <v>83</v>
      </c>
      <c r="D86" s="5">
        <v>5895531218</v>
      </c>
      <c r="E86" s="5">
        <v>5713399450</v>
      </c>
      <c r="F86" s="5">
        <v>5591666013</v>
      </c>
      <c r="G86" s="5">
        <v>5737990098</v>
      </c>
      <c r="I86" s="5">
        <v>5591666013</v>
      </c>
      <c r="J86" s="5">
        <v>2582077152</v>
      </c>
      <c r="K86" s="5">
        <v>-1625930719</v>
      </c>
      <c r="L86" s="5">
        <v>-1505011578</v>
      </c>
      <c r="M86" s="5">
        <v>2716281794</v>
      </c>
      <c r="N86" s="5">
        <v>892300068</v>
      </c>
      <c r="O86" s="5">
        <v>1780092599</v>
      </c>
      <c r="P86" s="5">
        <v>1230854508</v>
      </c>
    </row>
    <row r="87" spans="3:16" ht="15.5" x14ac:dyDescent="0.35">
      <c r="C87" t="s">
        <v>104</v>
      </c>
      <c r="D87" s="5">
        <v>863491655931</v>
      </c>
      <c r="E87" s="5">
        <v>827602757427</v>
      </c>
      <c r="F87" s="5">
        <v>972089700413</v>
      </c>
      <c r="G87" s="5">
        <v>845412624293</v>
      </c>
      <c r="I87" s="5">
        <v>972089700413</v>
      </c>
      <c r="J87" s="5">
        <v>795624791571</v>
      </c>
      <c r="K87" s="5">
        <v>603819875283</v>
      </c>
      <c r="L87" s="5">
        <v>534459293438</v>
      </c>
      <c r="M87" s="5">
        <v>140415838770</v>
      </c>
      <c r="N87" s="5">
        <v>100612563260</v>
      </c>
      <c r="O87" s="5">
        <v>69246360333</v>
      </c>
      <c r="P87" s="5">
        <v>48613489505</v>
      </c>
    </row>
    <row r="88" spans="3:16" ht="15.5" x14ac:dyDescent="0.35">
      <c r="C88" t="s">
        <v>105</v>
      </c>
    </row>
    <row r="89" spans="3:16" ht="15.5" x14ac:dyDescent="0.35">
      <c r="C89" t="s">
        <v>107</v>
      </c>
      <c r="D89" s="5">
        <v>19741149195</v>
      </c>
      <c r="E89" s="5">
        <v>28243454224</v>
      </c>
      <c r="F89" s="5">
        <v>37028170964</v>
      </c>
      <c r="G89" s="5">
        <v>47420653637</v>
      </c>
      <c r="I89" s="5">
        <v>37028170964</v>
      </c>
      <c r="J89" s="5">
        <v>74998188565</v>
      </c>
      <c r="K89" s="5">
        <v>104420131521</v>
      </c>
      <c r="L89" s="5">
        <v>136010912214</v>
      </c>
      <c r="M89" s="5">
        <v>16363149669</v>
      </c>
      <c r="N89" s="5">
        <v>26291654686</v>
      </c>
      <c r="O89" s="5">
        <v>35820268623</v>
      </c>
      <c r="P89" s="5">
        <v>17204582214</v>
      </c>
    </row>
    <row r="90" spans="3:16" ht="15.5" x14ac:dyDescent="0.35">
      <c r="C90" t="s">
        <v>108</v>
      </c>
      <c r="D90" s="5">
        <v>612523312303</v>
      </c>
      <c r="E90" s="5">
        <v>598484584565</v>
      </c>
      <c r="F90" s="5">
        <v>595520719314</v>
      </c>
      <c r="G90" s="5">
        <v>616349905761</v>
      </c>
      <c r="I90" s="5">
        <v>595520719314</v>
      </c>
      <c r="J90" s="5">
        <v>538477141900</v>
      </c>
      <c r="K90" s="5">
        <v>375382245728</v>
      </c>
      <c r="L90" s="5">
        <v>169758347118</v>
      </c>
      <c r="M90" s="5">
        <v>81980911875</v>
      </c>
      <c r="N90" s="5">
        <v>62024415227</v>
      </c>
      <c r="O90" s="5">
        <v>58770347734</v>
      </c>
      <c r="P90" s="5">
        <v>56791004239</v>
      </c>
    </row>
    <row r="91" spans="3:16" ht="15.5" x14ac:dyDescent="0.35">
      <c r="C91" t="s">
        <v>109</v>
      </c>
      <c r="D91" s="5">
        <v>21155799239</v>
      </c>
      <c r="E91" s="5">
        <v>18552481374</v>
      </c>
      <c r="F91" s="5">
        <v>19853394913</v>
      </c>
      <c r="G91" s="5">
        <v>14976687260</v>
      </c>
      <c r="I91" s="5">
        <v>19853394913</v>
      </c>
      <c r="J91" s="5">
        <v>9715061743</v>
      </c>
      <c r="K91" s="5">
        <v>11281608977</v>
      </c>
      <c r="L91" s="5">
        <v>7514915209</v>
      </c>
      <c r="M91" s="5">
        <v>3106402278</v>
      </c>
      <c r="N91" s="5">
        <v>2445040764</v>
      </c>
      <c r="O91" s="5">
        <v>1156562822</v>
      </c>
      <c r="P91" s="5">
        <v>966451248</v>
      </c>
    </row>
    <row r="92" spans="3:16" ht="15.5" x14ac:dyDescent="0.35">
      <c r="C92" t="s">
        <v>396</v>
      </c>
      <c r="D92" s="5">
        <v>1181983233</v>
      </c>
      <c r="E92" s="5">
        <v>1181983233</v>
      </c>
      <c r="F92" s="5">
        <v>1181983233</v>
      </c>
      <c r="G92" s="5">
        <v>1181983233</v>
      </c>
      <c r="I92" s="5">
        <v>1181983233</v>
      </c>
      <c r="J92" s="5">
        <v>1181983233</v>
      </c>
      <c r="K92" s="5">
        <v>1181983233</v>
      </c>
      <c r="L92" s="5">
        <v>1181983233</v>
      </c>
      <c r="M92" s="5">
        <v>1181983233</v>
      </c>
      <c r="N92" s="5">
        <v>1181983233</v>
      </c>
      <c r="O92" s="5">
        <v>1181983233</v>
      </c>
      <c r="P92" s="5">
        <v>521801939</v>
      </c>
    </row>
    <row r="93" spans="3:16" ht="15.5" x14ac:dyDescent="0.35">
      <c r="C93" t="s">
        <v>355</v>
      </c>
      <c r="D93" s="5">
        <v>58218174</v>
      </c>
      <c r="E93" s="5">
        <v>104195440</v>
      </c>
      <c r="F93" s="5">
        <v>104531768</v>
      </c>
      <c r="G93" s="5">
        <v>124841250</v>
      </c>
      <c r="I93" s="5">
        <v>104531768</v>
      </c>
    </row>
    <row r="94" spans="3:16" ht="15.5" x14ac:dyDescent="0.35">
      <c r="C94" t="s">
        <v>531</v>
      </c>
    </row>
    <row r="95" spans="3:16" ht="15.5" x14ac:dyDescent="0.35">
      <c r="C95" t="s">
        <v>110</v>
      </c>
      <c r="D95" s="5">
        <v>662115721832</v>
      </c>
      <c r="E95" s="5">
        <v>654647036731</v>
      </c>
      <c r="F95" s="5">
        <v>662394216297</v>
      </c>
      <c r="G95" s="5">
        <v>686722074121</v>
      </c>
      <c r="I95" s="5">
        <v>662394216297</v>
      </c>
      <c r="J95" s="5">
        <v>644205952171</v>
      </c>
      <c r="K95" s="5">
        <v>522835201558</v>
      </c>
      <c r="L95" s="5">
        <v>350691424786</v>
      </c>
      <c r="M95" s="5">
        <v>119857609866</v>
      </c>
      <c r="N95" s="5">
        <v>95281689656</v>
      </c>
      <c r="O95" s="5">
        <v>96929162412</v>
      </c>
      <c r="P95" s="5">
        <v>75483839640</v>
      </c>
    </row>
    <row r="96" spans="3:16" ht="15.5" x14ac:dyDescent="0.35">
      <c r="C96" t="s">
        <v>111</v>
      </c>
      <c r="D96" s="5">
        <v>1525607377763</v>
      </c>
      <c r="E96" s="5">
        <v>1482249794158</v>
      </c>
      <c r="F96" s="5">
        <v>1634483916710</v>
      </c>
      <c r="G96" s="5">
        <v>1532134698414</v>
      </c>
      <c r="I96" s="5">
        <v>1634483916710</v>
      </c>
      <c r="J96" s="5">
        <v>1439830743742</v>
      </c>
      <c r="K96" s="5">
        <v>1126655076841</v>
      </c>
      <c r="L96" s="5">
        <v>885150718224</v>
      </c>
      <c r="M96" s="5">
        <v>260273448636</v>
      </c>
      <c r="N96" s="5">
        <v>195894252916</v>
      </c>
      <c r="O96" s="5">
        <v>166175522745</v>
      </c>
      <c r="P96" s="5">
        <v>124097329145</v>
      </c>
    </row>
    <row r="97" spans="3:16" ht="15.5" x14ac:dyDescent="0.35">
      <c r="C97" t="s">
        <v>112</v>
      </c>
    </row>
    <row r="98" spans="3:16" ht="15.5" x14ac:dyDescent="0.35">
      <c r="C98" t="s">
        <v>113</v>
      </c>
    </row>
    <row r="99" spans="3:16" ht="15.5" x14ac:dyDescent="0.35">
      <c r="C99" t="s">
        <v>114</v>
      </c>
      <c r="D99" s="5">
        <v>481225620791</v>
      </c>
      <c r="E99" s="5">
        <v>467331146906</v>
      </c>
      <c r="F99" s="5">
        <v>654252168525</v>
      </c>
      <c r="G99" s="5">
        <v>492336823567</v>
      </c>
      <c r="I99" s="5">
        <v>654252168525</v>
      </c>
      <c r="J99" s="5">
        <v>483184976156</v>
      </c>
      <c r="K99" s="5">
        <v>342982125328</v>
      </c>
      <c r="L99" s="5">
        <v>212947433071</v>
      </c>
      <c r="M99" s="5">
        <v>101737678761</v>
      </c>
      <c r="N99" s="5">
        <v>64266084640</v>
      </c>
      <c r="O99" s="5">
        <v>57690515405</v>
      </c>
      <c r="P99" s="5">
        <v>14034744180</v>
      </c>
    </row>
    <row r="100" spans="3:16" ht="15.5" x14ac:dyDescent="0.35">
      <c r="C100" t="s">
        <v>115</v>
      </c>
    </row>
    <row r="101" spans="3:16" ht="15.5" x14ac:dyDescent="0.35">
      <c r="C101" t="s">
        <v>253</v>
      </c>
      <c r="D101" s="5">
        <v>48926971684</v>
      </c>
      <c r="E101" s="5">
        <v>52493679153</v>
      </c>
      <c r="F101" s="5">
        <v>253030443143</v>
      </c>
      <c r="G101" s="5">
        <v>159688811056</v>
      </c>
      <c r="I101" s="5">
        <v>253030443143</v>
      </c>
      <c r="J101" s="5">
        <v>217201557351</v>
      </c>
      <c r="K101" s="5">
        <v>158500646225</v>
      </c>
      <c r="L101" s="5">
        <v>32394172156</v>
      </c>
      <c r="M101" s="5">
        <v>23840971934</v>
      </c>
      <c r="N101" s="5">
        <v>17147541274</v>
      </c>
      <c r="O101" s="5">
        <v>11977998174</v>
      </c>
      <c r="P101" s="5">
        <v>6122292528</v>
      </c>
    </row>
    <row r="102" spans="3:16" ht="15.5" x14ac:dyDescent="0.35">
      <c r="C102" t="s">
        <v>118</v>
      </c>
    </row>
    <row r="103" spans="3:16" ht="15.5" x14ac:dyDescent="0.35">
      <c r="C103" t="s">
        <v>254</v>
      </c>
      <c r="D103" s="5">
        <v>13178388509</v>
      </c>
      <c r="E103" s="5">
        <v>5945213674</v>
      </c>
      <c r="F103" s="5">
        <v>11038470523</v>
      </c>
      <c r="G103" s="5">
        <v>6722153676</v>
      </c>
      <c r="I103" s="5">
        <v>11038470523</v>
      </c>
      <c r="J103" s="5">
        <v>4326490603</v>
      </c>
      <c r="K103" s="5">
        <v>2242591466</v>
      </c>
      <c r="L103" s="5">
        <v>2355264219</v>
      </c>
      <c r="M103" s="5">
        <v>1188925833</v>
      </c>
      <c r="N103" s="5">
        <v>13268973166</v>
      </c>
      <c r="O103" s="5">
        <v>13694010676</v>
      </c>
      <c r="P103" s="5">
        <v>498342001</v>
      </c>
    </row>
    <row r="104" spans="3:16" ht="15.5" x14ac:dyDescent="0.35">
      <c r="C104" t="s">
        <v>116</v>
      </c>
      <c r="D104" s="5">
        <v>58413701254</v>
      </c>
      <c r="E104" s="5">
        <v>58334955294</v>
      </c>
      <c r="F104" s="5">
        <v>54938597705</v>
      </c>
      <c r="G104" s="5">
        <v>53588724259</v>
      </c>
      <c r="I104" s="5">
        <v>54938597705</v>
      </c>
      <c r="J104" s="5">
        <v>49996333909</v>
      </c>
      <c r="K104" s="5">
        <v>32259054965</v>
      </c>
      <c r="L104" s="5">
        <v>16431213942</v>
      </c>
      <c r="M104" s="5">
        <v>22807448124</v>
      </c>
      <c r="N104" s="5">
        <v>6038130719</v>
      </c>
      <c r="O104" s="5">
        <v>212160856</v>
      </c>
      <c r="P104" s="5">
        <v>17644727</v>
      </c>
    </row>
    <row r="105" spans="3:16" ht="15.5" x14ac:dyDescent="0.35">
      <c r="C105" t="s">
        <v>117</v>
      </c>
      <c r="D105" s="5">
        <v>301006061935</v>
      </c>
      <c r="E105" s="5">
        <v>288372280227</v>
      </c>
      <c r="F105" s="5">
        <v>273441918860</v>
      </c>
      <c r="G105" s="5">
        <v>262263523743</v>
      </c>
      <c r="I105" s="5">
        <v>273441918860</v>
      </c>
      <c r="J105" s="5">
        <v>198338696556</v>
      </c>
      <c r="K105" s="5">
        <v>130979379997</v>
      </c>
      <c r="L105" s="5">
        <v>76577433099</v>
      </c>
      <c r="M105" s="5">
        <v>42594433706</v>
      </c>
      <c r="N105" s="5">
        <v>21616018201</v>
      </c>
      <c r="O105" s="5">
        <v>15087346521</v>
      </c>
      <c r="P105" s="5">
        <v>7334615742</v>
      </c>
    </row>
    <row r="106" spans="3:16" ht="15.5" x14ac:dyDescent="0.35">
      <c r="C106" t="s">
        <v>1102</v>
      </c>
      <c r="M106" s="5">
        <v>3333333333</v>
      </c>
    </row>
    <row r="107" spans="3:16" ht="15.5" x14ac:dyDescent="0.35">
      <c r="C107" t="s">
        <v>120</v>
      </c>
    </row>
    <row r="108" spans="3:16" ht="15.5" x14ac:dyDescent="0.35">
      <c r="C108" t="s">
        <v>520</v>
      </c>
      <c r="K108" s="5">
        <v>552915889</v>
      </c>
      <c r="L108" s="5">
        <v>1508827137</v>
      </c>
      <c r="M108" s="5">
        <v>785033040</v>
      </c>
      <c r="N108" s="5">
        <v>1413059472</v>
      </c>
      <c r="O108" s="5">
        <v>2041085904</v>
      </c>
      <c r="P108" s="5">
        <v>64783730</v>
      </c>
    </row>
    <row r="109" spans="3:16" ht="15.5" x14ac:dyDescent="0.35">
      <c r="C109" t="s">
        <v>499</v>
      </c>
      <c r="P109" s="5">
        <v>13921601997</v>
      </c>
    </row>
    <row r="110" spans="3:16" ht="15.5" x14ac:dyDescent="0.35">
      <c r="C110" t="s">
        <v>121</v>
      </c>
      <c r="D110" s="5">
        <v>55407615849</v>
      </c>
      <c r="E110" s="5">
        <v>55415369886</v>
      </c>
      <c r="F110" s="5">
        <v>56454190467</v>
      </c>
      <c r="G110" s="5">
        <v>2881208662</v>
      </c>
      <c r="I110" s="5">
        <v>56454190467</v>
      </c>
      <c r="J110" s="5">
        <v>7363534059</v>
      </c>
      <c r="K110" s="5">
        <v>8513156318</v>
      </c>
      <c r="L110" s="5">
        <v>7580641689</v>
      </c>
      <c r="M110" s="5">
        <v>1648597806</v>
      </c>
      <c r="N110" s="5">
        <v>6195421280</v>
      </c>
      <c r="O110" s="5">
        <v>16718999178</v>
      </c>
      <c r="P110" s="5">
        <v>61849182</v>
      </c>
    </row>
    <row r="111" spans="3:16" ht="15.5" x14ac:dyDescent="0.35">
      <c r="C111" t="s">
        <v>122</v>
      </c>
      <c r="D111" s="5">
        <v>104797942960</v>
      </c>
      <c r="E111" s="5">
        <v>98339696861</v>
      </c>
      <c r="F111" s="5">
        <v>94637626806</v>
      </c>
      <c r="G111" s="5">
        <v>149777228377</v>
      </c>
      <c r="I111" s="5">
        <v>94637626806</v>
      </c>
      <c r="J111" s="5">
        <v>148960482727</v>
      </c>
      <c r="K111" s="5">
        <v>68509406418</v>
      </c>
      <c r="L111" s="5">
        <v>45756799275</v>
      </c>
      <c r="M111" s="5">
        <v>8215932376</v>
      </c>
      <c r="N111" s="5">
        <v>11186941025</v>
      </c>
      <c r="O111" s="5">
        <v>6906076532</v>
      </c>
      <c r="P111" s="5">
        <v>17852190720</v>
      </c>
    </row>
    <row r="112" spans="3:16" ht="15.5" x14ac:dyDescent="0.35">
      <c r="C112" t="s">
        <v>123</v>
      </c>
      <c r="D112" s="5">
        <v>104797942960</v>
      </c>
      <c r="E112" s="5">
        <v>98339696861</v>
      </c>
      <c r="F112" s="5">
        <v>94637626806</v>
      </c>
      <c r="G112" s="5">
        <v>149777228377</v>
      </c>
      <c r="I112" s="5">
        <v>94637626806</v>
      </c>
      <c r="J112" s="5">
        <v>148960482727</v>
      </c>
      <c r="K112" s="5">
        <v>68509406418</v>
      </c>
      <c r="L112" s="5">
        <v>45756799275</v>
      </c>
      <c r="M112" s="5">
        <v>8215932376</v>
      </c>
      <c r="N112" s="5">
        <v>11186941025</v>
      </c>
      <c r="O112" s="5">
        <v>6906076532</v>
      </c>
      <c r="P112" s="5">
        <v>17852190720</v>
      </c>
    </row>
    <row r="113" spans="3:16" ht="15.5" x14ac:dyDescent="0.35">
      <c r="C113" t="s">
        <v>124</v>
      </c>
    </row>
    <row r="114" spans="3:16" ht="15.5" x14ac:dyDescent="0.35">
      <c r="C114" t="s">
        <v>125</v>
      </c>
      <c r="D114" s="5">
        <v>4947588397</v>
      </c>
      <c r="E114" s="5">
        <v>4947588397</v>
      </c>
      <c r="F114" s="5">
        <v>4947588397</v>
      </c>
      <c r="G114" s="5">
        <v>4262317312</v>
      </c>
      <c r="I114" s="5">
        <v>4947588397</v>
      </c>
      <c r="J114" s="5">
        <v>14742752109</v>
      </c>
      <c r="K114" s="5">
        <v>24690218390</v>
      </c>
      <c r="L114" s="5">
        <v>31347339746</v>
      </c>
      <c r="M114" s="5">
        <v>2591654654</v>
      </c>
      <c r="N114" s="5">
        <v>4240252460</v>
      </c>
      <c r="O114" s="5">
        <v>2041085904</v>
      </c>
      <c r="P114" s="5">
        <v>13986385727</v>
      </c>
    </row>
    <row r="115" spans="3:16" ht="15.5" x14ac:dyDescent="0.35">
      <c r="C115" t="s">
        <v>357</v>
      </c>
      <c r="L115" s="5">
        <v>82331377</v>
      </c>
    </row>
    <row r="116" spans="3:16" ht="15.5" x14ac:dyDescent="0.35">
      <c r="C116" t="s">
        <v>126</v>
      </c>
      <c r="D116" s="5">
        <v>586023563751</v>
      </c>
      <c r="E116" s="5">
        <v>565670843767</v>
      </c>
      <c r="F116" s="5">
        <v>748889795331</v>
      </c>
      <c r="G116" s="5">
        <v>642114051944</v>
      </c>
      <c r="I116" s="5">
        <v>748889795331</v>
      </c>
      <c r="J116" s="5">
        <v>632145458883</v>
      </c>
      <c r="K116" s="5">
        <v>411491531746</v>
      </c>
      <c r="L116" s="5">
        <v>258704232346</v>
      </c>
      <c r="M116" s="5">
        <v>109953611137</v>
      </c>
      <c r="N116" s="5">
        <v>75453025665</v>
      </c>
      <c r="O116" s="5">
        <v>64596591937</v>
      </c>
      <c r="P116" s="5">
        <v>31886934900</v>
      </c>
    </row>
    <row r="117" spans="3:16" ht="15.5" x14ac:dyDescent="0.35">
      <c r="C117" t="s">
        <v>127</v>
      </c>
    </row>
    <row r="118" spans="3:16" ht="15.5" x14ac:dyDescent="0.35">
      <c r="C118" t="s">
        <v>128</v>
      </c>
      <c r="D118" s="5">
        <v>59693111970</v>
      </c>
      <c r="E118" s="5">
        <v>59693111970</v>
      </c>
      <c r="F118" s="5">
        <v>59693111970</v>
      </c>
      <c r="G118" s="5">
        <v>59693111970</v>
      </c>
      <c r="I118" s="5">
        <v>59693111970</v>
      </c>
      <c r="J118" s="5">
        <v>59693111970</v>
      </c>
      <c r="K118" s="5">
        <v>59693111970</v>
      </c>
      <c r="L118" s="5">
        <v>59649618530</v>
      </c>
      <c r="M118" s="5">
        <v>46741800000</v>
      </c>
      <c r="N118" s="5">
        <v>20741800000</v>
      </c>
      <c r="O118" s="5">
        <v>19912100000</v>
      </c>
      <c r="P118" s="5">
        <v>19912100000</v>
      </c>
    </row>
    <row r="119" spans="3:16" ht="15.5" x14ac:dyDescent="0.35">
      <c r="C119" t="s">
        <v>129</v>
      </c>
      <c r="D119" s="5">
        <v>465437294507</v>
      </c>
      <c r="E119" s="5">
        <v>465437294507</v>
      </c>
      <c r="F119" s="5">
        <v>465437294507</v>
      </c>
      <c r="G119" s="5">
        <v>465437294507</v>
      </c>
      <c r="I119" s="5">
        <v>465437294507</v>
      </c>
      <c r="J119" s="5">
        <v>465437294507</v>
      </c>
      <c r="K119" s="5">
        <v>465437294507</v>
      </c>
      <c r="L119" s="5">
        <v>463845434603</v>
      </c>
      <c r="M119" s="5">
        <v>58619392576</v>
      </c>
      <c r="N119" s="5">
        <v>58350060983</v>
      </c>
      <c r="O119" s="5">
        <v>47979760983</v>
      </c>
      <c r="P119" s="5">
        <v>47979760983</v>
      </c>
    </row>
    <row r="120" spans="3:16" ht="15.5" x14ac:dyDescent="0.35">
      <c r="C120" t="s">
        <v>130</v>
      </c>
      <c r="D120" s="5">
        <v>342156963513</v>
      </c>
      <c r="E120" s="5">
        <v>316145223367</v>
      </c>
      <c r="F120" s="5">
        <v>288572385603</v>
      </c>
      <c r="G120" s="5">
        <v>290147397440</v>
      </c>
      <c r="I120" s="5">
        <v>288572385603</v>
      </c>
      <c r="J120" s="5">
        <v>215323756933</v>
      </c>
      <c r="K120" s="5">
        <v>141402766851</v>
      </c>
      <c r="L120" s="5">
        <v>72385482823</v>
      </c>
      <c r="M120" s="5">
        <v>31002906252</v>
      </c>
      <c r="N120" s="5">
        <v>34843538984</v>
      </c>
      <c r="O120" s="5">
        <v>27550699257</v>
      </c>
      <c r="P120" s="5">
        <v>22814629923</v>
      </c>
    </row>
    <row r="121" spans="3:16" ht="15.5" x14ac:dyDescent="0.35">
      <c r="C121" t="s">
        <v>257</v>
      </c>
      <c r="D121" s="5">
        <v>12000000000</v>
      </c>
      <c r="E121" s="5">
        <v>12000000000</v>
      </c>
      <c r="F121" s="5">
        <v>12000000000</v>
      </c>
      <c r="G121" s="5">
        <v>12000000000</v>
      </c>
      <c r="I121" s="5">
        <v>12000000000</v>
      </c>
      <c r="J121" s="5">
        <v>12000000000</v>
      </c>
      <c r="K121" s="5">
        <v>11929923706</v>
      </c>
      <c r="L121" s="5">
        <v>500000000</v>
      </c>
    </row>
    <row r="122" spans="3:16" ht="15.5" x14ac:dyDescent="0.35">
      <c r="C122" t="s">
        <v>258</v>
      </c>
      <c r="D122" s="5">
        <v>330156963513</v>
      </c>
      <c r="E122" s="5">
        <v>304145223367</v>
      </c>
      <c r="F122" s="5">
        <v>276572385603</v>
      </c>
      <c r="G122" s="5">
        <v>278147397440</v>
      </c>
      <c r="I122" s="5">
        <v>276572385603</v>
      </c>
      <c r="J122" s="5">
        <v>203323756933</v>
      </c>
      <c r="K122" s="5">
        <v>129472843145</v>
      </c>
      <c r="L122" s="5">
        <v>71885482823</v>
      </c>
      <c r="M122" s="5">
        <v>31002906252</v>
      </c>
      <c r="N122" s="5">
        <v>34843538984</v>
      </c>
      <c r="O122" s="5">
        <v>27550699257</v>
      </c>
      <c r="P122" s="5">
        <v>22814629923</v>
      </c>
    </row>
    <row r="123" spans="3:16" ht="15.5" x14ac:dyDescent="0.35">
      <c r="C123" t="s">
        <v>259</v>
      </c>
      <c r="D123" s="5">
        <v>342156963513</v>
      </c>
      <c r="E123" s="5">
        <v>316145223367</v>
      </c>
      <c r="F123" s="5">
        <v>288572385603</v>
      </c>
      <c r="G123" s="5">
        <v>290147397440</v>
      </c>
      <c r="I123" s="5">
        <v>288572385603</v>
      </c>
      <c r="J123" s="5">
        <v>215323756933</v>
      </c>
      <c r="K123" s="5">
        <v>141402766851</v>
      </c>
      <c r="L123" s="5">
        <v>72385482823</v>
      </c>
      <c r="M123" s="5">
        <v>31002906252</v>
      </c>
      <c r="N123" s="5">
        <v>34843538984</v>
      </c>
      <c r="O123" s="5">
        <v>27550699257</v>
      </c>
      <c r="P123" s="5">
        <v>22814629923</v>
      </c>
    </row>
    <row r="124" spans="3:16" ht="15.5" x14ac:dyDescent="0.35">
      <c r="C124" t="s">
        <v>131</v>
      </c>
      <c r="D124" s="5">
        <v>66400912804</v>
      </c>
      <c r="E124" s="5">
        <v>69589921097</v>
      </c>
      <c r="F124" s="5">
        <v>66299663286</v>
      </c>
      <c r="G124" s="5">
        <v>69004852455</v>
      </c>
      <c r="I124" s="5">
        <v>66299663286</v>
      </c>
      <c r="J124" s="5">
        <v>64649044297</v>
      </c>
      <c r="K124" s="5">
        <v>50256302486</v>
      </c>
      <c r="L124" s="5">
        <v>32070961500</v>
      </c>
      <c r="M124" s="5">
        <v>11239456877</v>
      </c>
      <c r="N124" s="5">
        <v>5613527216</v>
      </c>
      <c r="O124" s="5">
        <v>4356277969</v>
      </c>
      <c r="P124" s="5">
        <v>273048831</v>
      </c>
    </row>
    <row r="125" spans="3:16" ht="15.5" x14ac:dyDescent="0.35">
      <c r="C125" t="s">
        <v>10</v>
      </c>
      <c r="D125" s="5">
        <v>939583814012</v>
      </c>
      <c r="E125" s="5">
        <v>916578950391</v>
      </c>
      <c r="F125" s="5">
        <v>885594121379</v>
      </c>
      <c r="G125" s="5">
        <v>890020646470</v>
      </c>
      <c r="I125" s="5">
        <v>885594121379</v>
      </c>
      <c r="J125" s="5">
        <v>807685284859</v>
      </c>
      <c r="K125" s="5">
        <v>715163545095</v>
      </c>
      <c r="L125" s="5">
        <v>626446485878</v>
      </c>
      <c r="M125" s="5">
        <v>150319837499</v>
      </c>
      <c r="N125" s="5">
        <v>120441227251</v>
      </c>
      <c r="O125" s="5">
        <v>101578930808</v>
      </c>
      <c r="P125" s="5">
        <v>92210394245</v>
      </c>
    </row>
    <row r="126" spans="3:16" ht="15.5" x14ac:dyDescent="0.35">
      <c r="C126" t="s">
        <v>132</v>
      </c>
      <c r="D126" s="5">
        <v>1525607377763</v>
      </c>
      <c r="E126" s="5">
        <v>1482249794158</v>
      </c>
      <c r="F126" s="5">
        <v>1634483916710</v>
      </c>
      <c r="G126" s="5">
        <v>1532134698414</v>
      </c>
      <c r="I126" s="5">
        <v>1634483916710</v>
      </c>
      <c r="J126" s="5">
        <v>1439830743742</v>
      </c>
      <c r="K126" s="5">
        <v>1126655076841</v>
      </c>
      <c r="L126" s="5">
        <v>885150718224</v>
      </c>
      <c r="M126" s="5">
        <v>260273448636</v>
      </c>
      <c r="N126" s="5">
        <v>195894252916</v>
      </c>
      <c r="O126" s="5">
        <v>166175522745</v>
      </c>
      <c r="P126" s="5">
        <v>124097329145</v>
      </c>
    </row>
    <row r="127" spans="3:16" ht="15.5" x14ac:dyDescent="0.35">
      <c r="C127" t="s">
        <v>133</v>
      </c>
      <c r="D127" s="5">
        <v>11938622394</v>
      </c>
      <c r="E127" s="5">
        <v>11938622394</v>
      </c>
      <c r="F127" s="5">
        <v>11938622394</v>
      </c>
      <c r="G127" s="5">
        <v>11938622394</v>
      </c>
      <c r="I127" s="5">
        <v>11938622394</v>
      </c>
      <c r="J127" s="5">
        <v>11938622394</v>
      </c>
      <c r="K127" s="5">
        <v>11938622394</v>
      </c>
      <c r="L127" s="5">
        <v>11929923706</v>
      </c>
      <c r="M127" s="5">
        <v>9348360000</v>
      </c>
      <c r="N127" s="5">
        <v>207418</v>
      </c>
      <c r="O127" s="5">
        <v>199121</v>
      </c>
      <c r="P127" s="5">
        <v>199121</v>
      </c>
    </row>
    <row r="129" spans="2:16" ht="15.5" x14ac:dyDescent="0.35">
      <c r="B129" t="s">
        <v>134</v>
      </c>
      <c r="C129" t="s">
        <v>135</v>
      </c>
      <c r="D129" s="5">
        <v>21400196010</v>
      </c>
      <c r="E129" s="5">
        <v>12202786899</v>
      </c>
      <c r="F129" s="5">
        <v>-19037431002</v>
      </c>
      <c r="G129" s="5">
        <v>1157072665</v>
      </c>
      <c r="I129" s="5">
        <v>3820606848</v>
      </c>
      <c r="J129" s="5">
        <v>63738797981</v>
      </c>
      <c r="K129" s="5">
        <v>201718635982</v>
      </c>
      <c r="L129" s="5">
        <v>-97597999695</v>
      </c>
      <c r="M129" s="5">
        <v>43417218078</v>
      </c>
      <c r="N129" s="5">
        <v>8771385422</v>
      </c>
      <c r="O129" s="5">
        <v>-423064460</v>
      </c>
      <c r="P129" s="5">
        <v>12418579403</v>
      </c>
    </row>
    <row r="130" spans="2:16" ht="15.5" x14ac:dyDescent="0.35">
      <c r="C130" t="s">
        <v>136</v>
      </c>
      <c r="D130" s="5">
        <v>392324975124</v>
      </c>
      <c r="E130" s="5">
        <v>733507724628</v>
      </c>
      <c r="F130" s="5">
        <v>558326280719</v>
      </c>
      <c r="G130" s="5">
        <v>605939179365</v>
      </c>
      <c r="I130" s="5">
        <v>2440302076689</v>
      </c>
      <c r="J130" s="5">
        <v>2477444235938</v>
      </c>
      <c r="K130" s="5">
        <v>2325385662101</v>
      </c>
      <c r="L130" s="5">
        <v>1583550854377</v>
      </c>
      <c r="M130" s="5">
        <v>592374613321</v>
      </c>
      <c r="N130" s="5">
        <v>408016186535</v>
      </c>
      <c r="O130" s="5">
        <v>214896355419</v>
      </c>
      <c r="P130" s="5">
        <v>114247067891</v>
      </c>
    </row>
    <row r="131" spans="2:16" ht="15.5" x14ac:dyDescent="0.35">
      <c r="C131" t="s">
        <v>142</v>
      </c>
      <c r="D131" s="5">
        <v>590422351</v>
      </c>
      <c r="E131" s="5">
        <v>667584434</v>
      </c>
      <c r="F131" s="5">
        <v>379556428</v>
      </c>
      <c r="G131" s="5">
        <v>539629233</v>
      </c>
      <c r="I131" s="5">
        <v>1960291945</v>
      </c>
      <c r="J131" s="5">
        <v>2391167411</v>
      </c>
      <c r="K131" s="5">
        <v>2543759836</v>
      </c>
      <c r="L131" s="5">
        <v>2708012411</v>
      </c>
      <c r="M131" s="5">
        <v>454797764</v>
      </c>
      <c r="N131" s="5">
        <v>622443149</v>
      </c>
      <c r="O131" s="5">
        <v>369226184</v>
      </c>
      <c r="P131" s="5">
        <v>610543938</v>
      </c>
    </row>
    <row r="132" spans="2:16" ht="15.5" x14ac:dyDescent="0.35">
      <c r="C132" t="s">
        <v>137</v>
      </c>
      <c r="D132" s="5">
        <v>-305604579572</v>
      </c>
      <c r="E132" s="5">
        <v>-671605148126</v>
      </c>
      <c r="F132" s="5">
        <v>-479441838640</v>
      </c>
      <c r="G132" s="5">
        <v>-607011753376</v>
      </c>
      <c r="I132" s="5">
        <v>-2303272501382</v>
      </c>
      <c r="J132" s="5">
        <v>-2248467281335</v>
      </c>
      <c r="K132" s="5">
        <v>-1949386006056</v>
      </c>
      <c r="L132" s="5">
        <v>-1547371033490</v>
      </c>
      <c r="M132" s="5">
        <v>-513035058448</v>
      </c>
      <c r="N132" s="5">
        <v>-367743506705</v>
      </c>
      <c r="O132" s="5">
        <v>-175365191145</v>
      </c>
      <c r="P132" s="5">
        <v>-74909734492</v>
      </c>
    </row>
    <row r="133" spans="2:16" ht="15.5" x14ac:dyDescent="0.35">
      <c r="C133" t="s">
        <v>139</v>
      </c>
      <c r="D133" s="5">
        <v>-16407890022</v>
      </c>
      <c r="E133" s="5">
        <v>-11527394196</v>
      </c>
      <c r="F133" s="5">
        <v>-12065936703</v>
      </c>
      <c r="G133" s="5">
        <v>-15583726543</v>
      </c>
      <c r="I133" s="5">
        <v>-59253577569</v>
      </c>
      <c r="J133" s="5">
        <v>-67415558799</v>
      </c>
      <c r="K133" s="5">
        <v>-77735741439</v>
      </c>
      <c r="L133" s="5">
        <v>-49995613523</v>
      </c>
      <c r="M133" s="5">
        <v>-17789742277</v>
      </c>
      <c r="N133" s="5">
        <v>-22997905977</v>
      </c>
      <c r="O133" s="5">
        <v>-19430374312</v>
      </c>
      <c r="P133" s="5">
        <v>-4059352042</v>
      </c>
    </row>
    <row r="134" spans="2:16" ht="15.5" x14ac:dyDescent="0.35">
      <c r="C134" t="s">
        <v>502</v>
      </c>
      <c r="D134" s="5">
        <v>-4052672802</v>
      </c>
      <c r="E134" s="5">
        <v>-3974197061</v>
      </c>
      <c r="F134" s="5">
        <v>3229410962</v>
      </c>
      <c r="G134" s="5">
        <v>-328528864</v>
      </c>
      <c r="I134" s="5">
        <v>-4701030999</v>
      </c>
      <c r="J134" s="5">
        <v>-3170589627</v>
      </c>
      <c r="K134" s="5">
        <v>-3543708339</v>
      </c>
      <c r="L134" s="5">
        <v>-847738559</v>
      </c>
      <c r="M134" s="5">
        <v>-611886140</v>
      </c>
      <c r="N134" s="5">
        <v>-1167374117</v>
      </c>
      <c r="O134" s="5">
        <v>-741422982</v>
      </c>
      <c r="P134" s="5">
        <v>-460636981</v>
      </c>
    </row>
    <row r="135" spans="2:16" ht="15.5" x14ac:dyDescent="0.35">
      <c r="C135" t="s">
        <v>265</v>
      </c>
      <c r="D135" s="5">
        <v>-7616898388</v>
      </c>
      <c r="E135" s="5">
        <v>-155418492</v>
      </c>
      <c r="F135" s="5">
        <v>5293980718</v>
      </c>
      <c r="G135" s="5">
        <v>-11298437771</v>
      </c>
      <c r="I135" s="5">
        <v>-6180968538</v>
      </c>
      <c r="J135" s="5">
        <v>-745382341</v>
      </c>
      <c r="K135" s="5">
        <v>-2105449834</v>
      </c>
      <c r="L135" s="5">
        <v>-25293968046</v>
      </c>
      <c r="M135" s="5">
        <v>-1200134189</v>
      </c>
      <c r="N135" s="5">
        <v>-1838846512</v>
      </c>
      <c r="O135" s="5">
        <v>-370658417</v>
      </c>
      <c r="P135" s="5">
        <v>-476541847</v>
      </c>
    </row>
    <row r="136" spans="2:16" ht="15.5" x14ac:dyDescent="0.35">
      <c r="C136" t="s">
        <v>1103</v>
      </c>
      <c r="D136" s="5">
        <v>-37833160681</v>
      </c>
      <c r="E136" s="5">
        <v>-34710364288</v>
      </c>
      <c r="F136" s="5">
        <v>-94019644773</v>
      </c>
      <c r="G136" s="5">
        <v>28900710621</v>
      </c>
      <c r="I136" s="5">
        <v>-64294443585</v>
      </c>
      <c r="J136" s="5">
        <v>-97095081686</v>
      </c>
      <c r="K136" s="5">
        <v>-93439880287</v>
      </c>
      <c r="L136" s="5">
        <v>-60348512865</v>
      </c>
      <c r="M136" s="5">
        <v>-16775371953</v>
      </c>
      <c r="N136" s="5">
        <v>-6119610951</v>
      </c>
      <c r="O136" s="5">
        <v>-19780999207</v>
      </c>
      <c r="P136" s="5">
        <v>-22532767064</v>
      </c>
    </row>
    <row r="137" spans="2:16" ht="15.5" x14ac:dyDescent="0.35">
      <c r="C137" t="s">
        <v>1104</v>
      </c>
      <c r="F137" s="5">
        <v>-739239713</v>
      </c>
      <c r="I137" s="5">
        <v>-739239713</v>
      </c>
      <c r="J137" s="5">
        <v>797288420</v>
      </c>
    </row>
    <row r="138" spans="2:16" ht="15.5" x14ac:dyDescent="0.35">
      <c r="C138" t="s">
        <v>144</v>
      </c>
      <c r="D138" s="5">
        <v>-2862058146</v>
      </c>
      <c r="E138" s="5">
        <v>-1148337061</v>
      </c>
      <c r="F138" s="5">
        <v>-515565715</v>
      </c>
      <c r="G138" s="5">
        <v>-1469673427</v>
      </c>
      <c r="I138" s="5">
        <v>125156133</v>
      </c>
      <c r="J138" s="5">
        <v>91483326349</v>
      </c>
      <c r="K138" s="5">
        <v>38645164852</v>
      </c>
      <c r="L138" s="5">
        <v>426244422570</v>
      </c>
      <c r="M138" s="5">
        <v>-10128623686</v>
      </c>
      <c r="N138" s="5">
        <v>-2531891439</v>
      </c>
      <c r="O138" s="5">
        <v>15798733327</v>
      </c>
      <c r="P138" s="5">
        <v>69212329712</v>
      </c>
    </row>
    <row r="139" spans="2:16" ht="15.5" x14ac:dyDescent="0.35">
      <c r="C139" t="s">
        <v>145</v>
      </c>
      <c r="D139" s="5">
        <v>-18760585015</v>
      </c>
      <c r="E139" s="5">
        <v>-16133252806</v>
      </c>
      <c r="F139" s="5">
        <v>4812299830</v>
      </c>
      <c r="G139" s="5">
        <v>-1912687368</v>
      </c>
      <c r="I139" s="5">
        <v>-45548775952</v>
      </c>
      <c r="J139" s="5">
        <v>-160098361388</v>
      </c>
      <c r="K139" s="5">
        <v>-236066858074</v>
      </c>
      <c r="L139" s="5">
        <v>-228569295669</v>
      </c>
      <c r="M139" s="5">
        <v>-21258976000</v>
      </c>
      <c r="N139" s="5">
        <v>-5773711176</v>
      </c>
      <c r="O139" s="5">
        <v>-24806510097</v>
      </c>
      <c r="P139" s="5">
        <v>-70246519785</v>
      </c>
    </row>
    <row r="140" spans="2:16" ht="15.5" x14ac:dyDescent="0.35">
      <c r="C140" t="s">
        <v>146</v>
      </c>
      <c r="D140" s="5">
        <v>-5970015</v>
      </c>
      <c r="F140" s="5">
        <v>-49605702</v>
      </c>
      <c r="G140" s="5">
        <v>-11519999</v>
      </c>
      <c r="I140" s="5">
        <v>-183311195</v>
      </c>
      <c r="J140" s="5">
        <v>-4630350053</v>
      </c>
      <c r="K140" s="5">
        <v>-963242301</v>
      </c>
      <c r="L140" s="5">
        <v>-135503924943</v>
      </c>
      <c r="M140" s="5">
        <v>-359686000</v>
      </c>
      <c r="N140" s="5">
        <v>-1015560819</v>
      </c>
      <c r="O140" s="5">
        <v>-21667696520</v>
      </c>
      <c r="P140" s="5">
        <v>-35644327389</v>
      </c>
    </row>
    <row r="141" spans="2:16" ht="15.5" x14ac:dyDescent="0.35">
      <c r="C141" t="s">
        <v>700</v>
      </c>
      <c r="F141" s="5">
        <v>3750000000</v>
      </c>
      <c r="I141" s="5">
        <v>3750000000</v>
      </c>
      <c r="J141" s="5">
        <v>20007708</v>
      </c>
      <c r="K141" s="5">
        <v>63302153</v>
      </c>
    </row>
    <row r="142" spans="2:16" ht="15.5" x14ac:dyDescent="0.35">
      <c r="C142" t="s">
        <v>323</v>
      </c>
      <c r="L142" s="5">
        <v>-4265467267</v>
      </c>
    </row>
    <row r="143" spans="2:16" ht="15.5" x14ac:dyDescent="0.35">
      <c r="C143" t="s">
        <v>369</v>
      </c>
      <c r="I143" s="5">
        <v>-125000000</v>
      </c>
    </row>
    <row r="144" spans="2:16" ht="15.5" x14ac:dyDescent="0.35">
      <c r="C144" t="s">
        <v>685</v>
      </c>
      <c r="D144" s="5">
        <v>-12700506257</v>
      </c>
      <c r="E144" s="5">
        <v>-12364700293</v>
      </c>
      <c r="F144" s="5">
        <v>-4914706249</v>
      </c>
      <c r="I144" s="5">
        <v>-4914706249</v>
      </c>
      <c r="J144" s="5">
        <v>-34307461605</v>
      </c>
      <c r="K144" s="5">
        <v>-30453530000</v>
      </c>
      <c r="L144" s="5">
        <v>-89376000</v>
      </c>
    </row>
    <row r="145" spans="3:16" ht="15.5" x14ac:dyDescent="0.35">
      <c r="C145" t="s">
        <v>1105</v>
      </c>
    </row>
    <row r="146" spans="3:16" ht="15.5" x14ac:dyDescent="0.35">
      <c r="C146" t="s">
        <v>147</v>
      </c>
      <c r="D146" s="5">
        <v>-6054108743</v>
      </c>
      <c r="E146" s="5">
        <v>-3768552513</v>
      </c>
      <c r="F146" s="5">
        <v>6026611781</v>
      </c>
      <c r="G146" s="5">
        <v>-1901167369</v>
      </c>
      <c r="I146" s="5">
        <v>-44075758508</v>
      </c>
      <c r="J146" s="5">
        <v>-121180557438</v>
      </c>
      <c r="K146" s="5">
        <v>-204713387926</v>
      </c>
      <c r="L146" s="5">
        <v>-88710527459</v>
      </c>
      <c r="M146" s="5">
        <v>-20899290000</v>
      </c>
      <c r="N146" s="5">
        <v>-4758150357</v>
      </c>
      <c r="O146" s="5">
        <v>-3138813577</v>
      </c>
      <c r="P146" s="5">
        <v>-34602192396</v>
      </c>
    </row>
    <row r="147" spans="3:16" ht="15.5" x14ac:dyDescent="0.35">
      <c r="C147" t="s">
        <v>153</v>
      </c>
      <c r="D147" s="5">
        <v>-2862058146</v>
      </c>
      <c r="E147" s="5">
        <v>-1148337061</v>
      </c>
      <c r="F147" s="5">
        <v>-515565715</v>
      </c>
      <c r="G147" s="5">
        <v>-1469673427</v>
      </c>
      <c r="I147" s="5">
        <v>125156133</v>
      </c>
      <c r="J147" s="5">
        <v>91483326349</v>
      </c>
      <c r="K147" s="5">
        <v>38645164852</v>
      </c>
      <c r="L147" s="5">
        <v>426244422570</v>
      </c>
      <c r="M147" s="5">
        <v>-10128623686</v>
      </c>
      <c r="N147" s="5">
        <v>-2531891439</v>
      </c>
      <c r="O147" s="5">
        <v>15798733327</v>
      </c>
      <c r="P147" s="5">
        <v>69212329712</v>
      </c>
    </row>
    <row r="148" spans="3:16" ht="15.5" x14ac:dyDescent="0.35">
      <c r="C148" t="s">
        <v>690</v>
      </c>
      <c r="D148" s="5">
        <v>8695891</v>
      </c>
      <c r="E148" s="5">
        <v>101483520</v>
      </c>
      <c r="N148" s="5">
        <v>-889081281</v>
      </c>
      <c r="O148" s="5">
        <v>13379370177</v>
      </c>
    </row>
    <row r="149" spans="3:16" ht="15.5" x14ac:dyDescent="0.35">
      <c r="C149" t="s">
        <v>689</v>
      </c>
      <c r="F149" s="5">
        <v>2000000000</v>
      </c>
      <c r="I149" s="5">
        <v>2000000000</v>
      </c>
      <c r="J149" s="5">
        <v>2000000000</v>
      </c>
      <c r="K149" s="5">
        <v>2000000000</v>
      </c>
      <c r="M149" s="5">
        <v>4000000000</v>
      </c>
    </row>
    <row r="150" spans="3:16" ht="15.5" x14ac:dyDescent="0.35">
      <c r="C150" t="s">
        <v>742</v>
      </c>
      <c r="D150" s="5">
        <v>-2000000000</v>
      </c>
      <c r="L150" s="5">
        <v>-3333333333</v>
      </c>
      <c r="M150" s="5">
        <v>-666666667</v>
      </c>
    </row>
    <row r="151" spans="3:16" ht="15.5" x14ac:dyDescent="0.35">
      <c r="C151" t="s">
        <v>512</v>
      </c>
      <c r="D151" s="5">
        <v>1249820581</v>
      </c>
      <c r="E151" s="5">
        <v>-1249820581</v>
      </c>
      <c r="F151" s="5">
        <v>-415607758</v>
      </c>
      <c r="G151" s="5">
        <v>-5158487395</v>
      </c>
      <c r="I151" s="5">
        <v>-5574095153</v>
      </c>
      <c r="J151" s="5">
        <v>-6561245229</v>
      </c>
      <c r="K151" s="5">
        <v>-5990019399</v>
      </c>
      <c r="L151" s="5">
        <v>-1648466668</v>
      </c>
      <c r="M151" s="5">
        <v>-762499996</v>
      </c>
    </row>
    <row r="152" spans="3:16" ht="15.5" x14ac:dyDescent="0.35">
      <c r="C152" t="s">
        <v>378</v>
      </c>
      <c r="F152" s="5">
        <v>-2000000000</v>
      </c>
      <c r="I152" s="5">
        <v>-2000000000</v>
      </c>
      <c r="J152" s="5">
        <v>-2000000000</v>
      </c>
    </row>
    <row r="153" spans="3:16" ht="15.5" x14ac:dyDescent="0.35">
      <c r="C153" t="s">
        <v>339</v>
      </c>
      <c r="F153" s="5">
        <v>-31057957</v>
      </c>
      <c r="G153" s="5">
        <v>-141282987</v>
      </c>
      <c r="I153" s="5">
        <v>-566398714</v>
      </c>
      <c r="J153" s="5">
        <v>-942428422</v>
      </c>
      <c r="K153" s="5">
        <v>-1379922341</v>
      </c>
      <c r="L153" s="5">
        <v>-628026432</v>
      </c>
      <c r="M153" s="5">
        <v>-628026433</v>
      </c>
      <c r="N153" s="5">
        <v>-692810158</v>
      </c>
      <c r="O153" s="5">
        <v>-650736850</v>
      </c>
      <c r="P153" s="5">
        <v>-53806730</v>
      </c>
    </row>
    <row r="154" spans="3:16" ht="15.5" x14ac:dyDescent="0.35">
      <c r="C154" t="s">
        <v>1106</v>
      </c>
      <c r="D154" s="5">
        <v>-2120574618</v>
      </c>
      <c r="G154" s="5">
        <v>3342546955</v>
      </c>
      <c r="N154" s="5">
        <v>-950000000</v>
      </c>
    </row>
    <row r="155" spans="3:16" ht="15.5" x14ac:dyDescent="0.35">
      <c r="C155" t="s">
        <v>1107</v>
      </c>
      <c r="O155" s="5">
        <v>3070100000</v>
      </c>
    </row>
    <row r="156" spans="3:16" ht="15.5" x14ac:dyDescent="0.35">
      <c r="C156" t="s">
        <v>1108</v>
      </c>
      <c r="P156" s="5">
        <v>71654000000</v>
      </c>
    </row>
    <row r="157" spans="3:16" ht="15.5" x14ac:dyDescent="0.35">
      <c r="C157" t="s">
        <v>270</v>
      </c>
      <c r="L157" s="5">
        <v>419040237000</v>
      </c>
    </row>
    <row r="158" spans="3:16" ht="15.5" x14ac:dyDescent="0.35">
      <c r="C158" t="s">
        <v>1109</v>
      </c>
      <c r="F158" s="5">
        <v>3318280000</v>
      </c>
      <c r="G158" s="5">
        <v>-2830730000</v>
      </c>
      <c r="I158" s="5">
        <v>3318280000</v>
      </c>
      <c r="J158" s="5">
        <v>9054630000</v>
      </c>
      <c r="K158" s="5">
        <v>18684270000</v>
      </c>
      <c r="L158" s="5">
        <v>14135000000</v>
      </c>
      <c r="M158" s="5">
        <v>5332000000</v>
      </c>
    </row>
    <row r="159" spans="3:16" ht="15.5" x14ac:dyDescent="0.35">
      <c r="C159" t="s">
        <v>1110</v>
      </c>
      <c r="L159" s="5">
        <v>12853995000</v>
      </c>
    </row>
    <row r="160" spans="3:16" ht="15.5" x14ac:dyDescent="0.35">
      <c r="C160" t="s">
        <v>1111</v>
      </c>
      <c r="F160" s="5">
        <v>-70000000</v>
      </c>
    </row>
    <row r="161" spans="3:16" ht="15.5" x14ac:dyDescent="0.35">
      <c r="C161" t="s">
        <v>1112</v>
      </c>
      <c r="K161" s="5">
        <v>1591859904</v>
      </c>
      <c r="L161" s="5">
        <v>1969941198</v>
      </c>
    </row>
    <row r="162" spans="3:16" ht="15.5" x14ac:dyDescent="0.35">
      <c r="C162" t="s">
        <v>575</v>
      </c>
      <c r="K162" s="5">
        <v>43493440</v>
      </c>
      <c r="L162" s="5">
        <v>53823530</v>
      </c>
    </row>
    <row r="163" spans="3:16" ht="15.5" x14ac:dyDescent="0.35">
      <c r="C163" t="s">
        <v>488</v>
      </c>
      <c r="L163" s="5">
        <v>-15784136171</v>
      </c>
    </row>
    <row r="164" spans="3:16" ht="15.5" x14ac:dyDescent="0.35">
      <c r="C164" t="s">
        <v>600</v>
      </c>
      <c r="F164" s="5">
        <v>-3318280000</v>
      </c>
      <c r="G164" s="5">
        <v>3318280000</v>
      </c>
    </row>
    <row r="165" spans="3:16" ht="15.5" x14ac:dyDescent="0.35">
      <c r="C165" t="s">
        <v>155</v>
      </c>
      <c r="F165" s="5">
        <v>1100000</v>
      </c>
      <c r="I165" s="5">
        <v>1100000</v>
      </c>
      <c r="K165" s="5">
        <v>-4246752</v>
      </c>
      <c r="L165" s="5">
        <v>-414611554</v>
      </c>
      <c r="M165" s="5">
        <v>-12071430590</v>
      </c>
    </row>
    <row r="166" spans="3:16" ht="15.5" x14ac:dyDescent="0.35">
      <c r="C166" t="s">
        <v>1026</v>
      </c>
      <c r="P166" s="5">
        <v>15000000000</v>
      </c>
    </row>
    <row r="167" spans="3:16" ht="15.5" x14ac:dyDescent="0.35">
      <c r="C167" t="s">
        <v>597</v>
      </c>
      <c r="P167" s="5">
        <v>-13458863558</v>
      </c>
    </row>
    <row r="168" spans="3:16" ht="15.5" x14ac:dyDescent="0.35">
      <c r="C168" t="s">
        <v>1113</v>
      </c>
      <c r="M168" s="5">
        <v>-5332000000</v>
      </c>
      <c r="P168" s="5">
        <v>-3800000000</v>
      </c>
    </row>
    <row r="169" spans="3:16" ht="15.5" x14ac:dyDescent="0.35">
      <c r="C169" t="s">
        <v>1114</v>
      </c>
      <c r="P169" s="5">
        <v>-129000000</v>
      </c>
    </row>
    <row r="170" spans="3:16" ht="15.5" x14ac:dyDescent="0.35">
      <c r="C170" t="s">
        <v>163</v>
      </c>
      <c r="D170" s="5">
        <v>-222447151</v>
      </c>
      <c r="E170" s="5">
        <v>-5078802968</v>
      </c>
      <c r="F170" s="5">
        <v>-14740696887</v>
      </c>
      <c r="G170" s="5">
        <v>-2225288130</v>
      </c>
      <c r="I170" s="5">
        <v>-41603012971</v>
      </c>
      <c r="J170" s="5">
        <v>-4876237058</v>
      </c>
      <c r="K170" s="5">
        <v>4296942760</v>
      </c>
      <c r="L170" s="5">
        <v>100077127206</v>
      </c>
      <c r="M170" s="5">
        <v>12029618392</v>
      </c>
      <c r="N170" s="5">
        <v>465782807</v>
      </c>
      <c r="O170" s="5">
        <v>-9430841230</v>
      </c>
      <c r="P170" s="5">
        <v>11384389330</v>
      </c>
    </row>
    <row r="171" spans="3:16" ht="15.5" x14ac:dyDescent="0.35">
      <c r="C171" t="s">
        <v>164</v>
      </c>
      <c r="E171" s="5">
        <v>75916239860</v>
      </c>
      <c r="I171" s="5">
        <v>118495570926</v>
      </c>
      <c r="J171" s="5">
        <v>123371807984</v>
      </c>
      <c r="K171" s="5">
        <v>119074865224</v>
      </c>
      <c r="L171" s="5">
        <v>18997738018</v>
      </c>
      <c r="M171" s="5">
        <v>6968119626</v>
      </c>
      <c r="N171" s="5">
        <v>6502336819</v>
      </c>
      <c r="O171" s="5">
        <v>15191747680</v>
      </c>
      <c r="P171" s="5">
        <v>5952798077</v>
      </c>
    </row>
    <row r="172" spans="3:16" ht="15.5" x14ac:dyDescent="0.35">
      <c r="C172" t="s">
        <v>1115</v>
      </c>
      <c r="O172" s="5">
        <v>741430369</v>
      </c>
      <c r="P172" s="5">
        <v>778344539</v>
      </c>
    </row>
    <row r="173" spans="3:16" ht="15.5" x14ac:dyDescent="0.35">
      <c r="C173" t="s">
        <v>1116</v>
      </c>
      <c r="F173" s="5">
        <v>-976318095</v>
      </c>
      <c r="I173" s="5">
        <v>-976318095</v>
      </c>
    </row>
    <row r="174" spans="3:16" ht="15.5" x14ac:dyDescent="0.35">
      <c r="C174" t="s">
        <v>1117</v>
      </c>
      <c r="P174" s="5">
        <v>-2923784266</v>
      </c>
    </row>
    <row r="175" spans="3:16" ht="15.5" x14ac:dyDescent="0.35">
      <c r="C175" t="s">
        <v>166</v>
      </c>
      <c r="D175" s="5">
        <v>-222447151</v>
      </c>
      <c r="E175" s="5">
        <v>70837436892</v>
      </c>
      <c r="F175" s="5">
        <v>-15717014982</v>
      </c>
      <c r="G175" s="5">
        <v>-2225288130</v>
      </c>
      <c r="I175" s="5">
        <v>75916239860</v>
      </c>
      <c r="J175" s="5">
        <v>118495570926</v>
      </c>
      <c r="K175" s="5">
        <v>123371807984</v>
      </c>
      <c r="L175" s="5">
        <v>119074865224</v>
      </c>
      <c r="M175" s="5">
        <v>18997738018</v>
      </c>
      <c r="N175" s="5">
        <v>6968119626</v>
      </c>
      <c r="O175" s="5">
        <v>6502336819</v>
      </c>
      <c r="P175" s="5">
        <v>15191747680</v>
      </c>
    </row>
    <row r="177" spans="2:16" ht="15.5" x14ac:dyDescent="0.35">
      <c r="B177" t="s">
        <v>167</v>
      </c>
      <c r="C177" t="s">
        <v>12</v>
      </c>
      <c r="D177" s="5">
        <v>11940000000</v>
      </c>
      <c r="E177" s="5">
        <v>11940000000</v>
      </c>
      <c r="F177" s="5">
        <v>11940000000</v>
      </c>
      <c r="G177" s="5">
        <v>11940000000</v>
      </c>
      <c r="I177" s="5">
        <v>11940000000</v>
      </c>
      <c r="J177" s="5">
        <v>11940000000</v>
      </c>
      <c r="K177" s="5">
        <v>11940000000</v>
      </c>
      <c r="L177" s="5">
        <v>11930000000</v>
      </c>
      <c r="M177" s="5">
        <v>9350000000</v>
      </c>
      <c r="N177" s="5">
        <v>0</v>
      </c>
      <c r="O177" s="5">
        <v>0</v>
      </c>
      <c r="P177" s="5">
        <v>0</v>
      </c>
    </row>
    <row r="178" spans="2:16" ht="15.5" x14ac:dyDescent="0.35">
      <c r="C178" t="s">
        <v>168</v>
      </c>
      <c r="D178" s="6">
        <v>2.1800000000000002</v>
      </c>
      <c r="E178" s="6">
        <v>2.31</v>
      </c>
      <c r="F178" s="6">
        <v>-0.13</v>
      </c>
      <c r="G178" s="6">
        <v>2.09</v>
      </c>
    </row>
    <row r="179" spans="2:16" ht="15.5" x14ac:dyDescent="0.35">
      <c r="C179" t="s">
        <v>169</v>
      </c>
      <c r="D179" s="6">
        <v>23.85</v>
      </c>
      <c r="E179" s="6">
        <v>32.9</v>
      </c>
      <c r="F179" s="6">
        <v>-723.08</v>
      </c>
      <c r="G179" s="6">
        <v>66.510000000000005</v>
      </c>
    </row>
    <row r="180" spans="2:16" ht="15.5" x14ac:dyDescent="0.35">
      <c r="C180" t="s">
        <v>63</v>
      </c>
      <c r="D180" s="6">
        <v>1.24</v>
      </c>
      <c r="E180" s="6">
        <v>1.78</v>
      </c>
      <c r="F180" s="6">
        <v>1.54</v>
      </c>
      <c r="G180" s="6">
        <v>2.4900000000000002</v>
      </c>
    </row>
    <row r="181" spans="2:16" ht="15.5" x14ac:dyDescent="0.35">
      <c r="C181" t="s">
        <v>170</v>
      </c>
      <c r="D181" s="5">
        <v>47690000000</v>
      </c>
      <c r="E181" s="5">
        <v>47790000000</v>
      </c>
      <c r="F181" s="5">
        <v>36520000000</v>
      </c>
      <c r="G181" s="5">
        <v>57890000000</v>
      </c>
    </row>
    <row r="182" spans="2:16" ht="15.5" x14ac:dyDescent="0.35">
      <c r="C182" t="s">
        <v>171</v>
      </c>
      <c r="D182" s="6">
        <v>1.7100000000000001E-2</v>
      </c>
      <c r="E182" s="6">
        <v>1.8600000000000002E-2</v>
      </c>
      <c r="F182" s="6">
        <v>-1E-3</v>
      </c>
      <c r="G182" s="6">
        <v>1.6299999999999999E-2</v>
      </c>
    </row>
    <row r="183" spans="2:16" ht="15.5" x14ac:dyDescent="0.35">
      <c r="C183" t="s">
        <v>172</v>
      </c>
      <c r="D183" s="6">
        <v>2.98E-2</v>
      </c>
      <c r="E183" s="6">
        <v>3.2599999999999997E-2</v>
      </c>
      <c r="F183" s="6">
        <v>-1.9E-3</v>
      </c>
      <c r="G183" s="6">
        <v>3.04E-2</v>
      </c>
    </row>
    <row r="184" spans="2:16" ht="15.5" x14ac:dyDescent="0.35">
      <c r="C184" t="s">
        <v>173</v>
      </c>
      <c r="D184" s="6">
        <v>3.6699999999999997E-2</v>
      </c>
      <c r="E184" s="6">
        <v>3.7699999999999997E-2</v>
      </c>
      <c r="F184" s="6">
        <v>2.63E-2</v>
      </c>
      <c r="G184" s="6">
        <v>4.5499999999999999E-2</v>
      </c>
    </row>
    <row r="185" spans="2:16" ht="15.5" x14ac:dyDescent="0.35">
      <c r="C185" t="s">
        <v>174</v>
      </c>
      <c r="D185" s="6">
        <v>9.32</v>
      </c>
      <c r="E185" s="6">
        <v>9.4499999999999993</v>
      </c>
      <c r="F185" s="6">
        <v>6.55</v>
      </c>
      <c r="G185" s="6">
        <v>12.12</v>
      </c>
    </row>
    <row r="186" spans="2:16" ht="15.5" x14ac:dyDescent="0.35">
      <c r="C186" t="s">
        <v>175</v>
      </c>
      <c r="D186" s="5">
        <v>940000000000</v>
      </c>
      <c r="E186" s="5">
        <v>917000000000</v>
      </c>
      <c r="F186" s="5">
        <v>886000000000</v>
      </c>
      <c r="G186" s="5">
        <v>890000000000</v>
      </c>
    </row>
    <row r="187" spans="2:16" ht="15.5" x14ac:dyDescent="0.35">
      <c r="C187" t="s">
        <v>176</v>
      </c>
      <c r="D187" s="6">
        <v>0.71</v>
      </c>
      <c r="E187" s="6">
        <v>1.07</v>
      </c>
      <c r="F187" s="6">
        <v>1.37</v>
      </c>
      <c r="G187" s="6">
        <v>2.02</v>
      </c>
    </row>
    <row r="188" spans="2:16" ht="15.5" x14ac:dyDescent="0.35">
      <c r="C188" t="s">
        <v>177</v>
      </c>
      <c r="D188" s="6">
        <v>73.14</v>
      </c>
      <c r="E188" s="6">
        <v>70.95</v>
      </c>
      <c r="F188" s="6">
        <v>68.63</v>
      </c>
      <c r="G188" s="6">
        <v>68.77</v>
      </c>
    </row>
    <row r="189" spans="2:16" ht="15.5" x14ac:dyDescent="0.35">
      <c r="C189" t="s">
        <v>178</v>
      </c>
      <c r="D189" s="6">
        <v>2.39</v>
      </c>
      <c r="E189" s="6">
        <v>3.67</v>
      </c>
      <c r="F189" s="6">
        <v>5.04</v>
      </c>
      <c r="G189" s="6">
        <v>8.16</v>
      </c>
    </row>
    <row r="190" spans="2:16" ht="15.5" x14ac:dyDescent="0.35">
      <c r="C190" t="s">
        <v>179</v>
      </c>
      <c r="D190" s="6">
        <v>21.73</v>
      </c>
      <c r="E190" s="6">
        <v>20.72</v>
      </c>
      <c r="F190" s="6">
        <v>18.64</v>
      </c>
      <c r="G190" s="6">
        <v>17.04</v>
      </c>
    </row>
    <row r="191" spans="2:16" ht="15.5" x14ac:dyDescent="0.35">
      <c r="C191" t="s">
        <v>180</v>
      </c>
      <c r="G191" s="5">
        <v>0</v>
      </c>
    </row>
    <row r="192" spans="2:16" ht="15.5" x14ac:dyDescent="0.35">
      <c r="C192" t="s">
        <v>181</v>
      </c>
    </row>
    <row r="193" spans="3:16" ht="15.5" x14ac:dyDescent="0.35">
      <c r="C193" t="s">
        <v>182</v>
      </c>
      <c r="D193" s="5">
        <v>873000000000</v>
      </c>
      <c r="E193" s="5">
        <v>847000000000</v>
      </c>
      <c r="F193" s="5">
        <v>819000000000</v>
      </c>
      <c r="G193" s="5">
        <v>821000000000</v>
      </c>
    </row>
    <row r="194" spans="3:16" ht="15.5" x14ac:dyDescent="0.35">
      <c r="C194" t="s">
        <v>24</v>
      </c>
      <c r="G194" s="5">
        <v>0</v>
      </c>
    </row>
    <row r="195" spans="3:16" ht="15.5" x14ac:dyDescent="0.35">
      <c r="C195" t="s">
        <v>21</v>
      </c>
      <c r="D195" s="5">
        <v>-71000000000</v>
      </c>
      <c r="E195" s="5">
        <v>-71000000000</v>
      </c>
      <c r="F195" s="5">
        <v>-76000000000</v>
      </c>
      <c r="G195" s="5">
        <v>-92000000000</v>
      </c>
    </row>
    <row r="196" spans="3:16" ht="15.5" x14ac:dyDescent="0.35">
      <c r="C196" t="s">
        <v>183</v>
      </c>
      <c r="D196" s="5">
        <v>382000000000</v>
      </c>
      <c r="E196" s="5">
        <v>360000000000</v>
      </c>
      <c r="F196" s="5">
        <v>318000000000</v>
      </c>
      <c r="G196" s="5">
        <v>353000000000</v>
      </c>
    </row>
    <row r="197" spans="3:16" ht="15.5" x14ac:dyDescent="0.35">
      <c r="C197" t="s">
        <v>184</v>
      </c>
      <c r="D197" s="5">
        <v>21000000000</v>
      </c>
      <c r="E197" s="5">
        <v>12000000000</v>
      </c>
      <c r="F197" s="5">
        <v>-19000000000</v>
      </c>
      <c r="G197" s="5">
        <v>1000000000</v>
      </c>
    </row>
    <row r="198" spans="3:16" ht="15.5" x14ac:dyDescent="0.35">
      <c r="C198" t="s">
        <v>185</v>
      </c>
      <c r="D198" s="5">
        <v>-6000000000</v>
      </c>
      <c r="E198" s="5">
        <v>-4000000000</v>
      </c>
      <c r="F198" s="5">
        <v>6000000000</v>
      </c>
      <c r="G198" s="5">
        <v>-2000000000</v>
      </c>
    </row>
    <row r="199" spans="3:16" ht="15.5" x14ac:dyDescent="0.35">
      <c r="C199" t="s">
        <v>13</v>
      </c>
      <c r="D199" s="5">
        <v>15000000000</v>
      </c>
      <c r="E199" s="5">
        <v>8000000000</v>
      </c>
      <c r="F199" s="5">
        <v>-13000000000</v>
      </c>
      <c r="G199" s="5">
        <v>-1000000000</v>
      </c>
    </row>
    <row r="200" spans="3:16" ht="15.5" x14ac:dyDescent="0.35">
      <c r="C200" t="s">
        <v>16</v>
      </c>
      <c r="D200" s="6">
        <v>1.28</v>
      </c>
      <c r="E200" s="6">
        <v>0.71</v>
      </c>
      <c r="F200" s="6">
        <v>-1.0900000000000001</v>
      </c>
      <c r="G200" s="6">
        <v>-0.06</v>
      </c>
    </row>
    <row r="201" spans="3:16" ht="15.5" x14ac:dyDescent="0.35">
      <c r="C201" t="s">
        <v>48</v>
      </c>
      <c r="I201" s="6">
        <v>6.14</v>
      </c>
      <c r="J201" s="6">
        <v>6.19</v>
      </c>
      <c r="K201" s="6">
        <v>5.78</v>
      </c>
      <c r="L201" s="6">
        <v>3.47</v>
      </c>
      <c r="M201" s="6">
        <v>2.37</v>
      </c>
      <c r="N201" s="6">
        <v>36182.400000000001</v>
      </c>
      <c r="O201" s="6">
        <v>23784.880000000001</v>
      </c>
      <c r="P201" s="6">
        <v>89480.89</v>
      </c>
    </row>
    <row r="202" spans="3:16" ht="15.5" x14ac:dyDescent="0.35">
      <c r="C202" t="s">
        <v>62</v>
      </c>
      <c r="I202" s="6">
        <v>15.31</v>
      </c>
      <c r="J202" s="6">
        <v>13.57</v>
      </c>
      <c r="K202" s="6">
        <v>18.690000000000001</v>
      </c>
      <c r="L202" s="6">
        <v>35.450000000000003</v>
      </c>
      <c r="M202" s="5">
        <v>0</v>
      </c>
      <c r="N202" s="5">
        <v>0</v>
      </c>
      <c r="O202" s="5">
        <v>0</v>
      </c>
      <c r="P202" s="5">
        <v>0</v>
      </c>
    </row>
    <row r="203" spans="3:16" ht="15.5" x14ac:dyDescent="0.35">
      <c r="C203" t="s">
        <v>65</v>
      </c>
      <c r="I203" s="6">
        <v>0.42</v>
      </c>
      <c r="J203" s="6">
        <v>0.39</v>
      </c>
      <c r="K203" s="6">
        <v>0.52</v>
      </c>
      <c r="L203" s="6">
        <v>0.87</v>
      </c>
      <c r="M203" s="5">
        <v>0</v>
      </c>
      <c r="N203" s="5">
        <v>0</v>
      </c>
      <c r="O203" s="5">
        <v>0</v>
      </c>
      <c r="P203" s="5">
        <v>0</v>
      </c>
    </row>
    <row r="204" spans="3:16" ht="15.5" x14ac:dyDescent="0.35">
      <c r="C204" t="s">
        <v>186</v>
      </c>
      <c r="I204" s="5">
        <v>207580000000</v>
      </c>
      <c r="J204" s="5">
        <v>147020000000</v>
      </c>
      <c r="K204" s="5">
        <v>151620000000</v>
      </c>
      <c r="L204" s="5">
        <v>94900000000</v>
      </c>
      <c r="M204" s="5">
        <v>47920000000</v>
      </c>
      <c r="N204" s="5">
        <v>28670000000</v>
      </c>
      <c r="O204" s="5">
        <v>17230000000</v>
      </c>
      <c r="P204" s="5">
        <v>25700000000</v>
      </c>
    </row>
    <row r="205" spans="3:16" ht="15.5" x14ac:dyDescent="0.35">
      <c r="C205" t="s">
        <v>187</v>
      </c>
      <c r="I205" s="6">
        <v>4.4800000000000006E-2</v>
      </c>
      <c r="J205" s="6">
        <v>5.1299999999999998E-2</v>
      </c>
      <c r="K205" s="6">
        <v>6.13E-2</v>
      </c>
      <c r="L205" s="6">
        <v>4.6799999999999994E-2</v>
      </c>
      <c r="M205" s="6">
        <v>8.5099999999999995E-2</v>
      </c>
      <c r="N205" s="6">
        <v>3.8300000000000001E-2</v>
      </c>
      <c r="O205" s="6">
        <v>2.8500000000000001E-2</v>
      </c>
      <c r="P205" s="6">
        <v>0.14360000000000001</v>
      </c>
    </row>
    <row r="206" spans="3:16" ht="15.5" x14ac:dyDescent="0.35">
      <c r="C206" t="s">
        <v>188</v>
      </c>
      <c r="I206" s="6">
        <v>8.9399999999999993E-2</v>
      </c>
      <c r="J206" s="6">
        <v>9.9499999999999991E-2</v>
      </c>
      <c r="K206" s="6">
        <v>0.1038</v>
      </c>
      <c r="L206" s="6">
        <v>6.9599999999999995E-2</v>
      </c>
      <c r="M206" s="6">
        <v>0.1593</v>
      </c>
      <c r="N206" s="6">
        <v>6.54E-2</v>
      </c>
      <c r="O206" s="6">
        <v>4.87E-2</v>
      </c>
      <c r="P206" s="6">
        <v>0.1938</v>
      </c>
    </row>
    <row r="207" spans="3:16" ht="15.5" x14ac:dyDescent="0.35">
      <c r="C207" t="s">
        <v>189</v>
      </c>
      <c r="I207" s="6">
        <v>0.16899999999999998</v>
      </c>
      <c r="J207" s="6">
        <v>0.11939999999999999</v>
      </c>
      <c r="K207" s="6">
        <v>0.14749999999999999</v>
      </c>
      <c r="L207" s="6">
        <v>0.1759</v>
      </c>
      <c r="M207" s="6">
        <v>0.24710000000000001</v>
      </c>
      <c r="N207" s="6">
        <v>0.13449999999999998</v>
      </c>
      <c r="O207" s="6">
        <v>8.7300000000000003E-2</v>
      </c>
      <c r="P207" s="6">
        <v>0.38569999999999999</v>
      </c>
    </row>
    <row r="208" spans="3:16" ht="15.5" x14ac:dyDescent="0.35">
      <c r="C208" t="s">
        <v>190</v>
      </c>
      <c r="I208" s="6">
        <v>10.53</v>
      </c>
      <c r="J208" s="6">
        <v>25.67</v>
      </c>
      <c r="K208" s="6">
        <v>30.3</v>
      </c>
      <c r="L208" s="6">
        <v>37.22</v>
      </c>
      <c r="M208" s="6">
        <v>26.23</v>
      </c>
      <c r="N208" s="6">
        <v>11.81</v>
      </c>
      <c r="O208" s="6">
        <v>12.87</v>
      </c>
      <c r="P208" s="6">
        <v>46.07</v>
      </c>
    </row>
    <row r="209" spans="2:16" ht="15.5" x14ac:dyDescent="0.35">
      <c r="C209" t="s">
        <v>59</v>
      </c>
      <c r="I209" s="6">
        <v>1.37</v>
      </c>
      <c r="J209" s="6">
        <v>1.35</v>
      </c>
      <c r="K209" s="6">
        <v>1.94</v>
      </c>
      <c r="L209" s="6">
        <v>2.4700000000000002</v>
      </c>
      <c r="M209" s="5">
        <v>0</v>
      </c>
      <c r="N209" s="5">
        <v>0</v>
      </c>
      <c r="O209" s="5">
        <v>0</v>
      </c>
      <c r="P209" s="5">
        <v>0</v>
      </c>
    </row>
    <row r="210" spans="2:16" ht="15.5" x14ac:dyDescent="0.35">
      <c r="C210" t="s">
        <v>56</v>
      </c>
      <c r="I210" s="6">
        <v>68.63</v>
      </c>
      <c r="J210" s="6">
        <v>62.24</v>
      </c>
      <c r="K210" s="6">
        <v>55.69</v>
      </c>
      <c r="L210" s="6">
        <v>49.82</v>
      </c>
      <c r="M210" s="6">
        <v>14.88</v>
      </c>
      <c r="N210" s="6">
        <v>553605.28</v>
      </c>
      <c r="O210" s="6">
        <v>488259.16</v>
      </c>
      <c r="P210" s="6">
        <v>461715.97</v>
      </c>
    </row>
    <row r="211" spans="2:16" ht="15.5" x14ac:dyDescent="0.35">
      <c r="C211" t="s">
        <v>191</v>
      </c>
      <c r="I211" s="6">
        <v>5.04</v>
      </c>
      <c r="J211" s="6">
        <v>4.93</v>
      </c>
      <c r="K211" s="6">
        <v>4.47</v>
      </c>
      <c r="L211" s="6">
        <v>3.47</v>
      </c>
      <c r="M211" s="5">
        <v>0</v>
      </c>
      <c r="N211" s="5">
        <v>0</v>
      </c>
      <c r="O211" s="5">
        <v>0</v>
      </c>
      <c r="P211" s="5">
        <v>0</v>
      </c>
    </row>
    <row r="212" spans="2:16" ht="15.5" x14ac:dyDescent="0.35">
      <c r="C212" t="s">
        <v>192</v>
      </c>
      <c r="I212" s="6">
        <v>18.64</v>
      </c>
      <c r="J212" s="6">
        <v>17.04</v>
      </c>
      <c r="K212" s="6">
        <v>24.15</v>
      </c>
      <c r="L212" s="6">
        <v>35.49</v>
      </c>
      <c r="M212" s="6">
        <v>5.98</v>
      </c>
      <c r="N212" s="6">
        <v>248875.71</v>
      </c>
      <c r="O212" s="6">
        <v>187174.24</v>
      </c>
      <c r="P212" s="6">
        <v>173886.93</v>
      </c>
    </row>
    <row r="213" spans="2:16" ht="15.5" x14ac:dyDescent="0.35">
      <c r="C213" t="s">
        <v>193</v>
      </c>
      <c r="J213" s="5">
        <v>1000000000</v>
      </c>
      <c r="K213" s="5">
        <v>1000000000</v>
      </c>
      <c r="L213" s="5">
        <v>1000000000</v>
      </c>
      <c r="M213" s="5">
        <v>4000000000</v>
      </c>
      <c r="N213" s="5">
        <v>6000000000</v>
      </c>
      <c r="O213" s="5">
        <v>17000000000</v>
      </c>
      <c r="P213" s="5">
        <v>0</v>
      </c>
    </row>
    <row r="214" spans="2:16" ht="15.5" x14ac:dyDescent="0.35">
      <c r="C214" t="s">
        <v>194</v>
      </c>
      <c r="K214" s="5">
        <v>1000000000</v>
      </c>
      <c r="L214" s="5">
        <v>2000000000</v>
      </c>
      <c r="M214" s="5">
        <v>1000000000</v>
      </c>
      <c r="N214" s="5">
        <v>1000000000</v>
      </c>
      <c r="O214" s="5">
        <v>2000000000</v>
      </c>
      <c r="P214" s="5">
        <v>14000000000</v>
      </c>
    </row>
    <row r="215" spans="2:16" ht="15.5" x14ac:dyDescent="0.35">
      <c r="C215" t="s">
        <v>26</v>
      </c>
      <c r="J215" s="5">
        <v>1000000000</v>
      </c>
      <c r="K215" s="5">
        <v>2000000000</v>
      </c>
      <c r="L215" s="5">
        <v>3000000000</v>
      </c>
      <c r="M215" s="5">
        <v>5000000000</v>
      </c>
      <c r="N215" s="5">
        <v>7000000000</v>
      </c>
      <c r="O215" s="5">
        <v>19000000000</v>
      </c>
      <c r="P215" s="5">
        <v>14000000000</v>
      </c>
    </row>
    <row r="216" spans="2:16" ht="15.5" x14ac:dyDescent="0.35">
      <c r="C216" t="s">
        <v>23</v>
      </c>
      <c r="I216" s="5">
        <v>-76000000000</v>
      </c>
      <c r="J216" s="5">
        <v>-118000000000</v>
      </c>
      <c r="K216" s="5">
        <v>-122000000000</v>
      </c>
      <c r="L216" s="5">
        <v>-116000000000</v>
      </c>
      <c r="M216" s="5">
        <v>-14000000000</v>
      </c>
      <c r="N216" s="5">
        <v>0</v>
      </c>
      <c r="O216" s="5">
        <v>12000000000</v>
      </c>
      <c r="P216" s="5">
        <v>-1000000000</v>
      </c>
    </row>
    <row r="217" spans="2:16" ht="15.5" x14ac:dyDescent="0.35">
      <c r="C217" t="s">
        <v>195</v>
      </c>
      <c r="I217" s="5">
        <v>318000000000</v>
      </c>
      <c r="J217" s="5">
        <v>312000000000</v>
      </c>
      <c r="K217" s="5">
        <v>261000000000</v>
      </c>
      <c r="L217" s="5">
        <v>322000000000</v>
      </c>
      <c r="M217" s="5">
        <v>39000000000</v>
      </c>
      <c r="N217" s="5">
        <v>36000000000</v>
      </c>
      <c r="O217" s="5">
        <v>12000000000</v>
      </c>
      <c r="P217" s="5">
        <v>35000000000</v>
      </c>
    </row>
    <row r="218" spans="2:16" ht="15.5" x14ac:dyDescent="0.35">
      <c r="C218" t="s">
        <v>196</v>
      </c>
      <c r="I218" s="5">
        <v>4000000000</v>
      </c>
      <c r="J218" s="5">
        <v>64000000000</v>
      </c>
      <c r="K218" s="5">
        <v>202000000000</v>
      </c>
      <c r="L218" s="5">
        <v>-98000000000</v>
      </c>
      <c r="M218" s="5">
        <v>43000000000</v>
      </c>
      <c r="N218" s="5">
        <v>9000000000</v>
      </c>
      <c r="O218" s="5">
        <v>0</v>
      </c>
      <c r="P218" s="5">
        <v>12000000000</v>
      </c>
    </row>
    <row r="219" spans="2:16" ht="15.5" x14ac:dyDescent="0.35">
      <c r="C219" t="s">
        <v>197</v>
      </c>
      <c r="I219" s="5">
        <v>-44000000000</v>
      </c>
      <c r="J219" s="5">
        <v>-126000000000</v>
      </c>
      <c r="K219" s="5">
        <v>-206000000000</v>
      </c>
      <c r="L219" s="5">
        <v>-228000000000</v>
      </c>
      <c r="M219" s="5">
        <v>-21000000000</v>
      </c>
      <c r="N219" s="5">
        <v>-6000000000</v>
      </c>
      <c r="O219" s="5">
        <v>-25000000000</v>
      </c>
      <c r="P219" s="5">
        <v>-70000000000</v>
      </c>
    </row>
    <row r="220" spans="2:16" ht="15.5" x14ac:dyDescent="0.35">
      <c r="C220" t="s">
        <v>15</v>
      </c>
      <c r="I220" s="5">
        <v>-40000000000</v>
      </c>
      <c r="J220" s="5">
        <v>-62000000000</v>
      </c>
      <c r="K220" s="5">
        <v>-4000000000</v>
      </c>
      <c r="L220" s="5">
        <v>-326000000000</v>
      </c>
      <c r="M220" s="5">
        <v>22000000000</v>
      </c>
      <c r="N220" s="5">
        <v>3000000000</v>
      </c>
      <c r="O220" s="5">
        <v>-25000000000</v>
      </c>
      <c r="P220" s="5">
        <v>-58000000000</v>
      </c>
    </row>
    <row r="221" spans="2:16" ht="15.5" x14ac:dyDescent="0.35">
      <c r="C221" t="s">
        <v>17</v>
      </c>
      <c r="I221" s="6">
        <v>-3.39</v>
      </c>
      <c r="J221" s="6">
        <v>-5.2</v>
      </c>
      <c r="K221" s="6">
        <v>-0.33</v>
      </c>
      <c r="L221" s="6">
        <v>-27.33</v>
      </c>
      <c r="M221" s="6">
        <v>2.37</v>
      </c>
      <c r="N221" s="6">
        <v>14452.33</v>
      </c>
      <c r="O221" s="6">
        <v>-126704.74</v>
      </c>
      <c r="P221" s="6">
        <v>-290416.08</v>
      </c>
    </row>
    <row r="223" spans="2:16" ht="15.5" x14ac:dyDescent="0.35">
      <c r="B223" t="s">
        <v>198</v>
      </c>
      <c r="C223" t="s">
        <v>199</v>
      </c>
      <c r="D223" s="5">
        <v>26000000000</v>
      </c>
      <c r="E223" s="5">
        <v>28000000000</v>
      </c>
      <c r="F223" s="5">
        <v>-2000000000</v>
      </c>
      <c r="G223" s="5">
        <v>25000000000</v>
      </c>
      <c r="H223" s="5">
        <v>107000000000</v>
      </c>
      <c r="I223" s="5">
        <v>73000000000</v>
      </c>
      <c r="J223" s="5">
        <v>74000000000</v>
      </c>
      <c r="K223" s="5">
        <v>69000000000</v>
      </c>
      <c r="L223" s="5">
        <v>41000000000</v>
      </c>
      <c r="M223" s="5">
        <v>22000000000</v>
      </c>
      <c r="N223" s="5">
        <v>8000000000</v>
      </c>
      <c r="O223" s="5">
        <v>5000000000</v>
      </c>
      <c r="P223" s="5">
        <v>18000000000</v>
      </c>
    </row>
    <row r="224" spans="2:16" ht="15.5" x14ac:dyDescent="0.35">
      <c r="C224" t="s">
        <v>47</v>
      </c>
      <c r="D224" s="6">
        <v>2.1800000000000002</v>
      </c>
      <c r="E224" s="6">
        <v>2.31</v>
      </c>
      <c r="F224" s="6">
        <v>-0.13</v>
      </c>
      <c r="G224" s="6">
        <v>2.09</v>
      </c>
      <c r="H224" s="6">
        <v>8.98</v>
      </c>
      <c r="I224" s="6">
        <v>6.14</v>
      </c>
      <c r="J224" s="6">
        <v>6.19</v>
      </c>
      <c r="K224" s="6">
        <v>5.78</v>
      </c>
      <c r="L224" s="6">
        <v>3.47</v>
      </c>
      <c r="M224" s="6">
        <v>1.86</v>
      </c>
      <c r="N224" s="6">
        <v>0.63</v>
      </c>
      <c r="O224" s="6">
        <v>0.4</v>
      </c>
      <c r="P224" s="6">
        <v>1.49</v>
      </c>
    </row>
    <row r="225" spans="3:16" ht="15.5" x14ac:dyDescent="0.35">
      <c r="C225" t="s">
        <v>200</v>
      </c>
      <c r="D225" s="5">
        <v>501000000000</v>
      </c>
      <c r="E225" s="5">
        <v>509000000000</v>
      </c>
      <c r="F225" s="5">
        <v>727000000000</v>
      </c>
      <c r="G225" s="5">
        <v>666000000000</v>
      </c>
      <c r="H225" s="5">
        <v>2020000000000</v>
      </c>
      <c r="I225" s="5">
        <v>2677000000000</v>
      </c>
      <c r="J225" s="5">
        <v>2602000000000</v>
      </c>
      <c r="K225" s="5">
        <v>2492000000000</v>
      </c>
      <c r="L225" s="5">
        <v>1694000000000</v>
      </c>
      <c r="M225" s="5">
        <v>606000000000</v>
      </c>
      <c r="N225" s="5">
        <v>439000000000</v>
      </c>
      <c r="O225" s="5">
        <v>245000000000</v>
      </c>
      <c r="P225" s="5">
        <v>127000000000</v>
      </c>
    </row>
    <row r="226" spans="3:16" ht="15.5" x14ac:dyDescent="0.35">
      <c r="C226" t="s">
        <v>201</v>
      </c>
      <c r="I226" s="6">
        <v>5.46</v>
      </c>
    </row>
    <row r="227" spans="3:16" ht="15.5" x14ac:dyDescent="0.35">
      <c r="C227" t="s">
        <v>281</v>
      </c>
      <c r="I227" s="6">
        <v>7.6</v>
      </c>
    </row>
    <row r="228" spans="3:16" ht="15.5" x14ac:dyDescent="0.35">
      <c r="C228" t="s">
        <v>202</v>
      </c>
      <c r="I228" s="6">
        <v>6.95</v>
      </c>
    </row>
    <row r="229" spans="3:16" ht="15.5" x14ac:dyDescent="0.35">
      <c r="C229" t="s">
        <v>282</v>
      </c>
      <c r="I229" s="6">
        <v>0.13159999999999999</v>
      </c>
    </row>
    <row r="230" spans="3:16" ht="15.5" x14ac:dyDescent="0.35">
      <c r="C230" t="s">
        <v>283</v>
      </c>
      <c r="I230" s="6">
        <v>0.24</v>
      </c>
    </row>
    <row r="231" spans="3:16" ht="15.5" x14ac:dyDescent="0.35">
      <c r="C231" t="s">
        <v>203</v>
      </c>
      <c r="I231" s="6">
        <v>0.67</v>
      </c>
    </row>
    <row r="232" spans="3:16" ht="15.5" x14ac:dyDescent="0.35">
      <c r="C232" t="s">
        <v>284</v>
      </c>
      <c r="I232" s="6">
        <v>37.21</v>
      </c>
    </row>
    <row r="233" spans="3:16" ht="15.5" x14ac:dyDescent="0.35">
      <c r="C233" t="s">
        <v>285</v>
      </c>
      <c r="I233" s="6">
        <v>58.74</v>
      </c>
    </row>
    <row r="234" spans="3:16" ht="15.5" x14ac:dyDescent="0.35">
      <c r="C234" t="s">
        <v>286</v>
      </c>
      <c r="I234" s="6">
        <v>3.9</v>
      </c>
    </row>
    <row r="235" spans="3:16" ht="15.5" x14ac:dyDescent="0.35">
      <c r="C235" t="s">
        <v>287</v>
      </c>
      <c r="I235" s="6">
        <v>3.06</v>
      </c>
    </row>
    <row r="236" spans="3:16" ht="15.5" x14ac:dyDescent="0.35">
      <c r="C236" t="s">
        <v>288</v>
      </c>
      <c r="I236" s="6">
        <v>-9.3800000000000008</v>
      </c>
    </row>
    <row r="237" spans="3:16" ht="15.5" x14ac:dyDescent="0.35">
      <c r="C237" t="s">
        <v>289</v>
      </c>
      <c r="I237" s="6">
        <v>0.36</v>
      </c>
    </row>
    <row r="238" spans="3:16" ht="15.5" x14ac:dyDescent="0.35">
      <c r="C238" t="s">
        <v>805</v>
      </c>
      <c r="I238" s="6">
        <v>0.13</v>
      </c>
    </row>
    <row r="239" spans="3:16" ht="15.5" x14ac:dyDescent="0.35">
      <c r="C239" t="s">
        <v>290</v>
      </c>
      <c r="I239" s="6">
        <v>6.45</v>
      </c>
    </row>
    <row r="240" spans="3:16" ht="15.5" x14ac:dyDescent="0.35">
      <c r="C240" t="s">
        <v>204</v>
      </c>
      <c r="I240" s="6">
        <v>8.98</v>
      </c>
    </row>
    <row r="241" spans="3:9" ht="15.5" x14ac:dyDescent="0.35">
      <c r="C241" t="s">
        <v>291</v>
      </c>
      <c r="I241" s="6">
        <v>201.23</v>
      </c>
    </row>
    <row r="242" spans="3:9" ht="15.5" x14ac:dyDescent="0.35">
      <c r="C242" t="s">
        <v>205</v>
      </c>
      <c r="D242" s="6">
        <v>5.91</v>
      </c>
    </row>
    <row r="243" spans="3:9" ht="15.5" x14ac:dyDescent="0.35">
      <c r="C243" t="s">
        <v>206</v>
      </c>
      <c r="I243" s="6">
        <v>73.14</v>
      </c>
    </row>
    <row r="244" spans="3:9" ht="15.5" x14ac:dyDescent="0.35">
      <c r="C244" t="s">
        <v>292</v>
      </c>
      <c r="I244" s="6">
        <v>0.83</v>
      </c>
    </row>
    <row r="245" spans="3:9" ht="15.5" x14ac:dyDescent="0.35">
      <c r="C245" t="s">
        <v>207</v>
      </c>
      <c r="D245" s="6">
        <v>1.79</v>
      </c>
    </row>
    <row r="246" spans="3:9" ht="15.5" x14ac:dyDescent="0.35">
      <c r="C246" t="s">
        <v>208</v>
      </c>
      <c r="D246" s="6">
        <v>1.79</v>
      </c>
    </row>
    <row r="247" spans="3:9" ht="15.5" x14ac:dyDescent="0.35">
      <c r="C247" t="s">
        <v>209</v>
      </c>
      <c r="D247" s="6">
        <v>0.67</v>
      </c>
    </row>
    <row r="248" spans="3:9" ht="15.5" x14ac:dyDescent="0.35">
      <c r="C248" t="s">
        <v>210</v>
      </c>
      <c r="D248" s="6">
        <v>1.75</v>
      </c>
    </row>
    <row r="249" spans="3:9" ht="15.5" x14ac:dyDescent="0.35">
      <c r="C249" t="s">
        <v>296</v>
      </c>
      <c r="I249" s="6">
        <v>9.33</v>
      </c>
    </row>
    <row r="250" spans="3:9" ht="15.5" x14ac:dyDescent="0.35">
      <c r="C250" t="s">
        <v>13</v>
      </c>
      <c r="D250" s="5">
        <v>15000000000</v>
      </c>
    </row>
    <row r="251" spans="3:9" ht="15.5" x14ac:dyDescent="0.35">
      <c r="C251" t="s">
        <v>211</v>
      </c>
      <c r="I251" s="6">
        <v>4.5999999999999996</v>
      </c>
    </row>
    <row r="252" spans="3:9" ht="15.5" x14ac:dyDescent="0.35">
      <c r="C252" t="s">
        <v>212</v>
      </c>
      <c r="I252" s="6">
        <v>5.0499999999999996E-2</v>
      </c>
    </row>
    <row r="253" spans="3:9" ht="15.5" x14ac:dyDescent="0.35">
      <c r="C253" t="s">
        <v>213</v>
      </c>
      <c r="I253" s="6">
        <v>8.8200000000000001E-2</v>
      </c>
    </row>
    <row r="254" spans="3:9" ht="15.5" x14ac:dyDescent="0.35">
      <c r="C254" t="s">
        <v>214</v>
      </c>
      <c r="I254" s="6">
        <v>0.14460000000000001</v>
      </c>
    </row>
    <row r="255" spans="3:9" ht="15.5" x14ac:dyDescent="0.35">
      <c r="C255" t="s">
        <v>297</v>
      </c>
      <c r="I255" s="6">
        <v>0.11269999999999999</v>
      </c>
    </row>
    <row r="256" spans="3:9" ht="15.5" x14ac:dyDescent="0.35">
      <c r="C256" t="s">
        <v>215</v>
      </c>
      <c r="D256" s="6">
        <v>112.13</v>
      </c>
    </row>
    <row r="257" spans="3:9" ht="15.5" x14ac:dyDescent="0.35">
      <c r="C257" t="s">
        <v>216</v>
      </c>
      <c r="D257" s="6">
        <v>0.21</v>
      </c>
    </row>
    <row r="258" spans="3:9" ht="15.5" x14ac:dyDescent="0.35">
      <c r="C258" t="s">
        <v>217</v>
      </c>
      <c r="D258" s="6">
        <v>10.97</v>
      </c>
    </row>
    <row r="259" spans="3:9" ht="15.5" x14ac:dyDescent="0.35">
      <c r="C259" t="s">
        <v>218</v>
      </c>
      <c r="D259" s="6">
        <v>101.37</v>
      </c>
    </row>
    <row r="260" spans="3:9" ht="15.5" x14ac:dyDescent="0.35">
      <c r="C260" t="s">
        <v>219</v>
      </c>
      <c r="D260" s="6">
        <v>0.81</v>
      </c>
    </row>
    <row r="261" spans="3:9" ht="15.5" x14ac:dyDescent="0.35">
      <c r="C261" t="s">
        <v>298</v>
      </c>
      <c r="I261" s="6">
        <v>1.6</v>
      </c>
    </row>
    <row r="262" spans="3:9" ht="15.5" x14ac:dyDescent="0.35">
      <c r="C262" t="s">
        <v>299</v>
      </c>
      <c r="I262" s="6">
        <v>2184.87</v>
      </c>
    </row>
    <row r="263" spans="3:9" ht="15.5" x14ac:dyDescent="0.35">
      <c r="C263" t="s">
        <v>43</v>
      </c>
      <c r="I263" s="5">
        <v>585000000000</v>
      </c>
    </row>
    <row r="264" spans="3:9" ht="15.5" x14ac:dyDescent="0.35">
      <c r="C264" t="s">
        <v>220</v>
      </c>
      <c r="I264" s="5">
        <v>581000000000</v>
      </c>
    </row>
    <row r="265" spans="3:9" ht="15.5" x14ac:dyDescent="0.35">
      <c r="C265" t="s">
        <v>221</v>
      </c>
      <c r="I265" s="5">
        <v>11940000000</v>
      </c>
    </row>
    <row r="266" spans="3:9" ht="15.5" x14ac:dyDescent="0.35">
      <c r="C266" t="s">
        <v>222</v>
      </c>
      <c r="I266" s="6">
        <v>0.92779999999999996</v>
      </c>
    </row>
    <row r="267" spans="3:9" ht="15.5" x14ac:dyDescent="0.35">
      <c r="C267" t="s">
        <v>223</v>
      </c>
      <c r="D267" s="6">
        <v>0.16070000000000001</v>
      </c>
    </row>
    <row r="268" spans="3:9" ht="15.5" x14ac:dyDescent="0.35">
      <c r="C268" t="s">
        <v>224</v>
      </c>
      <c r="D268" s="6">
        <v>7.5300000000000006E-2</v>
      </c>
    </row>
    <row r="269" spans="3:9" ht="15.5" x14ac:dyDescent="0.35">
      <c r="C269" t="s">
        <v>225</v>
      </c>
      <c r="D269" s="6">
        <v>5.1900000000000002E-2</v>
      </c>
    </row>
    <row r="270" spans="3:9" ht="15.5" x14ac:dyDescent="0.35">
      <c r="C270" t="s">
        <v>226</v>
      </c>
      <c r="D270" s="6">
        <v>-0.18049999999999999</v>
      </c>
    </row>
    <row r="271" spans="3:9" ht="15.5" x14ac:dyDescent="0.35">
      <c r="C271" t="s">
        <v>227</v>
      </c>
      <c r="D271" s="6">
        <v>9.0800000000000006E-2</v>
      </c>
    </row>
    <row r="272" spans="3:9" ht="15.5" x14ac:dyDescent="0.35">
      <c r="C272" t="s">
        <v>228</v>
      </c>
      <c r="D272" s="6">
        <v>2.9500000000000002E-2</v>
      </c>
    </row>
    <row r="273" spans="3:9" ht="15.5" x14ac:dyDescent="0.35">
      <c r="C273" t="s">
        <v>229</v>
      </c>
      <c r="I273" s="5">
        <v>6</v>
      </c>
    </row>
    <row r="274" spans="3:9" ht="15.5" x14ac:dyDescent="0.35">
      <c r="C274" t="s">
        <v>230</v>
      </c>
      <c r="I274" s="6">
        <v>0.12</v>
      </c>
    </row>
    <row r="275" spans="3:9" ht="15.5" x14ac:dyDescent="0.35">
      <c r="C275" t="s">
        <v>231</v>
      </c>
      <c r="I275" s="6">
        <v>0.41</v>
      </c>
    </row>
    <row r="276" spans="3:9" ht="15.5" x14ac:dyDescent="0.35">
      <c r="C276" t="s">
        <v>232</v>
      </c>
      <c r="I276" s="6">
        <v>0.75</v>
      </c>
    </row>
    <row r="277" spans="3:9" ht="15.5" x14ac:dyDescent="0.35">
      <c r="C277" t="s">
        <v>233</v>
      </c>
      <c r="I277" s="6">
        <v>0.59</v>
      </c>
    </row>
    <row r="278" spans="3:9" ht="15.5" x14ac:dyDescent="0.35">
      <c r="C278" t="s">
        <v>234</v>
      </c>
      <c r="I278" s="6">
        <v>0.89</v>
      </c>
    </row>
    <row r="279" spans="3:9" ht="15.5" x14ac:dyDescent="0.35">
      <c r="C279" t="s">
        <v>235</v>
      </c>
      <c r="I279" s="6">
        <v>0.72</v>
      </c>
    </row>
    <row r="280" spans="3:9" ht="15.5" x14ac:dyDescent="0.35">
      <c r="C280" t="s">
        <v>236</v>
      </c>
      <c r="I280" s="6">
        <v>0.25</v>
      </c>
    </row>
    <row r="281" spans="3:9" ht="15.5" x14ac:dyDescent="0.35">
      <c r="C281" t="s">
        <v>300</v>
      </c>
      <c r="I281" s="5">
        <v>2402000000000</v>
      </c>
    </row>
    <row r="282" spans="3:9" ht="15.5" x14ac:dyDescent="0.35">
      <c r="C282" t="s">
        <v>301</v>
      </c>
      <c r="I282" s="5">
        <v>292000000000</v>
      </c>
    </row>
    <row r="283" spans="3:9" ht="15.5" x14ac:dyDescent="0.35">
      <c r="C283" t="s">
        <v>302</v>
      </c>
      <c r="I283" s="5">
        <v>190000000000</v>
      </c>
    </row>
    <row r="284" spans="3:9" ht="15.5" x14ac:dyDescent="0.35">
      <c r="C284" t="s">
        <v>303</v>
      </c>
      <c r="I284" s="5">
        <v>77000000000</v>
      </c>
    </row>
    <row r="285" spans="3:9" ht="15.5" x14ac:dyDescent="0.35">
      <c r="C285" t="s">
        <v>237</v>
      </c>
      <c r="D285" s="5">
        <v>71000000000</v>
      </c>
    </row>
    <row r="286" spans="3:9" ht="15.5" x14ac:dyDescent="0.35">
      <c r="C286" t="s">
        <v>238</v>
      </c>
      <c r="D286" s="5">
        <v>1526000000000</v>
      </c>
    </row>
    <row r="287" spans="3:9" ht="15.5" x14ac:dyDescent="0.35">
      <c r="C287" t="s">
        <v>239</v>
      </c>
      <c r="D287" s="5">
        <v>586000000000</v>
      </c>
    </row>
    <row r="288" spans="3:9" ht="15.5" x14ac:dyDescent="0.35">
      <c r="C288" t="s">
        <v>183</v>
      </c>
      <c r="D288" s="5">
        <v>382000000000</v>
      </c>
    </row>
    <row r="289" spans="3:9" ht="15.5" x14ac:dyDescent="0.35">
      <c r="C289" t="s">
        <v>182</v>
      </c>
      <c r="I289" s="5">
        <v>873000000000</v>
      </c>
    </row>
    <row r="290" spans="3:9" ht="15.5" x14ac:dyDescent="0.35">
      <c r="C290" t="s">
        <v>21</v>
      </c>
      <c r="D290" s="5">
        <v>-71000000000</v>
      </c>
    </row>
    <row r="291" spans="3:9" ht="15.5" x14ac:dyDescent="0.35">
      <c r="C291" t="s">
        <v>240</v>
      </c>
      <c r="I291" s="5">
        <v>940000000000</v>
      </c>
    </row>
    <row r="292" spans="3:9" ht="15.5" x14ac:dyDescent="0.35">
      <c r="C292" t="s">
        <v>304</v>
      </c>
      <c r="I292" s="5">
        <v>16000000000</v>
      </c>
    </row>
    <row r="293" spans="3:9" ht="15.5" x14ac:dyDescent="0.35">
      <c r="C293" t="s">
        <v>305</v>
      </c>
      <c r="I293" s="5">
        <v>-32000000000</v>
      </c>
    </row>
    <row r="294" spans="3:9" ht="15.5" x14ac:dyDescent="0.35">
      <c r="C294" t="s">
        <v>306</v>
      </c>
      <c r="I294" s="5">
        <v>-6000000000</v>
      </c>
    </row>
    <row r="295" spans="3:9" ht="15.5" x14ac:dyDescent="0.35">
      <c r="C295" t="s">
        <v>307</v>
      </c>
      <c r="I295" s="5">
        <v>-6000000000</v>
      </c>
    </row>
    <row r="296" spans="3:9" ht="15.5" x14ac:dyDescent="0.35">
      <c r="C296" t="s">
        <v>308</v>
      </c>
      <c r="I296" s="5">
        <v>10000000000</v>
      </c>
    </row>
  </sheetData>
  <pageMargins left="0.7" right="0.7" top="0.75" bottom="0.75" header="0.3" footer="0.3"/>
  <ignoredErrors>
    <ignoredError sqref="A1:P297" numberStoredAsText="1"/>
  </ignoredError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P30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1118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1119</v>
      </c>
      <c r="D2" s="2" vm="57">
        <f ca="1">IFERROR(_xlfn.STOCKHISTORY("XIDX:" &amp; $C$1, D3, , 0, 0, 1), "Libur")</f>
        <v>131</v>
      </c>
      <c r="E2" s="2" vm="229">
        <f ca="1">IFERROR(_xlfn.STOCKHISTORY("XIDX:" &amp; $C$1, E3, , 0, 0, 1), "Libur")</f>
        <v>99</v>
      </c>
      <c r="H2" s="2" vm="229">
        <f ca="1">IFERROR(INDEX(D2:G2,COUNT(D2:G2)),"")</f>
        <v>99</v>
      </c>
      <c r="I2" s="2" vm="230">
        <f t="shared" ref="I2:P2" ca="1" si="0">IFERROR(_xlfn.STOCKHISTORY("XIDX:" &amp; $C$1, I1, , 0, 0, 1), "Libur")</f>
        <v>124</v>
      </c>
      <c r="J2" s="2" vm="104">
        <f t="shared" ca="1" si="0"/>
        <v>103</v>
      </c>
      <c r="K2" s="2" vm="27">
        <f t="shared" ca="1" si="0"/>
        <v>102</v>
      </c>
      <c r="L2" s="2" vm="61">
        <f t="shared" ca="1" si="0"/>
        <v>158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</row>
    <row r="3" spans="1:1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6" ht="15.5" x14ac:dyDescent="0.35">
      <c r="B4" t="s">
        <v>5</v>
      </c>
      <c r="C4" t="s">
        <v>6</v>
      </c>
      <c r="D4" s="2">
        <f>IFERROR(INDEX(D51:D500,MATCH($C$4,$C$51:$C$500,0)),"")</f>
        <v>37733515763</v>
      </c>
      <c r="E4" s="2">
        <f>IFERROR(INDEX(E51:E500,MATCH($C$4,$C$51:$C$500,0)),"")</f>
        <v>38981285138</v>
      </c>
      <c r="H4" s="2">
        <f>IFERROR(SUM(D4:G4)*(4/MAX(1,COUNT(D4:G4))),"")</f>
        <v>153429601802</v>
      </c>
      <c r="I4" s="2">
        <f t="shared" ref="I4:P4" si="1">IFERROR(INDEX(I51:I500,MATCH($C$4,$C$51:$C$500,0)),"")</f>
        <v>154178593875</v>
      </c>
      <c r="J4" s="2">
        <f t="shared" si="1"/>
        <v>111074709353</v>
      </c>
      <c r="K4" s="2">
        <f t="shared" si="1"/>
        <v>100077030286</v>
      </c>
      <c r="L4" s="2">
        <f t="shared" si="1"/>
        <v>78173815627</v>
      </c>
      <c r="M4" s="2">
        <f t="shared" si="1"/>
        <v>70089543154</v>
      </c>
      <c r="N4" s="2">
        <f t="shared" si="1"/>
        <v>66901678037</v>
      </c>
      <c r="O4" s="2">
        <f t="shared" si="1"/>
        <v>86601229871</v>
      </c>
      <c r="P4" s="2">
        <f t="shared" si="1"/>
        <v>75226424065</v>
      </c>
    </row>
    <row r="5" spans="1:16" ht="15.5" x14ac:dyDescent="0.35">
      <c r="B5" t="s">
        <v>7</v>
      </c>
      <c r="C5" t="s">
        <v>8</v>
      </c>
      <c r="D5" s="2">
        <f>IFERROR(INDEX(D51:D500,MATCH($C$5,$C$51:$C$500,0)),"")</f>
        <v>1606071285</v>
      </c>
      <c r="E5" s="2">
        <f>IFERROR(INDEX(E51:E500,MATCH($C$5,$C$51:$C$500,0)),"")</f>
        <v>6520704440</v>
      </c>
      <c r="H5" s="2">
        <f>IFERROR(SUM(D5:G5)*(4/MAX(1,COUNT(D5:G5))),"")</f>
        <v>16253551450</v>
      </c>
      <c r="I5" s="2">
        <f t="shared" ref="I5:P5" si="2">IFERROR(INDEX(I51:I500,MATCH($C$5,$C$51:$C$500,0)),"")</f>
        <v>12770913003</v>
      </c>
      <c r="J5" s="2">
        <f t="shared" si="2"/>
        <v>11308625119</v>
      </c>
      <c r="K5" s="2">
        <f t="shared" si="2"/>
        <v>10556469261</v>
      </c>
      <c r="L5" s="2">
        <f t="shared" si="2"/>
        <v>11135445787</v>
      </c>
      <c r="M5" s="2">
        <f t="shared" si="2"/>
        <v>5925918761</v>
      </c>
      <c r="N5" s="2">
        <f t="shared" si="2"/>
        <v>6031291726</v>
      </c>
      <c r="O5" s="2">
        <f t="shared" si="2"/>
        <v>3186534117</v>
      </c>
      <c r="P5" s="2">
        <f t="shared" si="2"/>
        <v>947686304</v>
      </c>
    </row>
    <row r="6" spans="1:16" ht="15.5" x14ac:dyDescent="0.35">
      <c r="B6" t="s">
        <v>9</v>
      </c>
      <c r="C6" t="s">
        <v>10</v>
      </c>
      <c r="D6" s="2">
        <f>IFERROR(INDEX(D51:D500,MATCH($C$6,$C$51:$C$500,0)),"")</f>
        <v>139747533237</v>
      </c>
      <c r="E6" s="2">
        <f>IFERROR(INDEX(E51:E500,MATCH($C$6,$C$51:$C$500,0)),"")</f>
        <v>140080021102</v>
      </c>
      <c r="H6" s="2">
        <f>IFERROR(INDEX(D6:G6,COUNT(D6:G6)),"")</f>
        <v>140080021102</v>
      </c>
      <c r="I6" s="2">
        <f t="shared" ref="I6:P6" si="3">IFERROR(INDEX(I51:I500,MATCH($C$6,$C$51:$C$500,0)),"")</f>
        <v>133438344055</v>
      </c>
      <c r="J6" s="2">
        <f t="shared" si="3"/>
        <v>124972199006</v>
      </c>
      <c r="K6" s="2">
        <f t="shared" si="3"/>
        <v>117342454287</v>
      </c>
      <c r="L6" s="2">
        <f t="shared" si="3"/>
        <v>109419561795</v>
      </c>
      <c r="M6" s="2">
        <f t="shared" si="3"/>
        <v>41445499567</v>
      </c>
      <c r="N6" s="2">
        <f t="shared" si="3"/>
        <v>33266625524</v>
      </c>
      <c r="O6" s="2">
        <f t="shared" si="3"/>
        <v>28273484304</v>
      </c>
      <c r="P6" s="2">
        <f t="shared" si="3"/>
        <v>25664835459</v>
      </c>
    </row>
    <row r="7" spans="1:16" ht="15.5" x14ac:dyDescent="0.35">
      <c r="B7" t="s">
        <v>11</v>
      </c>
      <c r="C7" t="s">
        <v>12</v>
      </c>
      <c r="D7" s="3">
        <f>IFERROR(INDEX(D51:D500,MATCH($C$7,$C$51:$C$500,0))/1000000000,"")</f>
        <v>0.91</v>
      </c>
      <c r="E7" s="3">
        <f>IFERROR(INDEX(E51:E500,MATCH($C$7,$C$51:$C$500,0))/1000000000,"")</f>
        <v>0.91</v>
      </c>
      <c r="H7" s="3">
        <f>IFERROR(INDEX(D7:G7,COUNT(D7:G7)),"")</f>
        <v>0.91</v>
      </c>
      <c r="I7" s="3">
        <f t="shared" ref="I7:P7" si="4">IFERROR(INDEX(I51:I500,MATCH($C$7,$C$51:$C$500,0))/1000000000,"")</f>
        <v>0.91</v>
      </c>
      <c r="J7" s="3">
        <f t="shared" si="4"/>
        <v>0.91</v>
      </c>
      <c r="K7" s="3">
        <f t="shared" si="4"/>
        <v>0.91</v>
      </c>
      <c r="L7" s="3">
        <f t="shared" si="4"/>
        <v>0.91</v>
      </c>
      <c r="M7" s="3">
        <f t="shared" si="4"/>
        <v>0.64</v>
      </c>
      <c r="N7" s="3">
        <f t="shared" si="4"/>
        <v>0</v>
      </c>
      <c r="O7" s="3">
        <f t="shared" si="4"/>
        <v>0</v>
      </c>
      <c r="P7" s="3">
        <f t="shared" si="4"/>
        <v>0</v>
      </c>
    </row>
    <row r="8" spans="1:1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-8000000000</v>
      </c>
      <c r="E8" s="2">
        <f>IFERROR(INDEX(E51:E500,MATCH("Free cash flow (Quarter)",$C$51:$C$500,0)),"")</f>
        <v>-2000000000</v>
      </c>
      <c r="H8" s="2">
        <f>IFERROR(INDEX(D8:G8,COUNT(D8:G8)),"")</f>
        <v>-2000000000</v>
      </c>
      <c r="I8" s="2">
        <f t="shared" ref="I8:P8" si="5">IFERROR(INDEX(I51:I500,MATCH($C$8,$C$51:$C$500,0)),"")</f>
        <v>4000000000</v>
      </c>
      <c r="J8" s="2">
        <f t="shared" si="5"/>
        <v>-3000000000</v>
      </c>
      <c r="K8" s="2">
        <f t="shared" si="5"/>
        <v>11000000000</v>
      </c>
      <c r="L8" s="2">
        <f t="shared" si="5"/>
        <v>-21000000000</v>
      </c>
      <c r="M8" s="2">
        <f t="shared" si="5"/>
        <v>8000000000</v>
      </c>
      <c r="N8" s="2">
        <f t="shared" si="5"/>
        <v>6000000000</v>
      </c>
      <c r="O8" s="2">
        <f t="shared" si="5"/>
        <v>-8000000000</v>
      </c>
      <c r="P8" s="2">
        <f t="shared" si="5"/>
        <v>-4000000000</v>
      </c>
    </row>
    <row r="9" spans="1:16" ht="15.5" x14ac:dyDescent="0.35">
      <c r="A9" t="s">
        <v>16</v>
      </c>
      <c r="C9" t="s">
        <v>17</v>
      </c>
      <c r="D9" s="3">
        <f>IFERROR(INDEX(D51:D500,MATCH("Free cash flow per share (Quarter)",$C$51:$C$500,0)),"")</f>
        <v>-8.4600000000000009</v>
      </c>
      <c r="E9" s="3">
        <f>IFERROR(INDEX(E51:E500,MATCH("Free cash flow per share (Quarter)",$C$51:$C$500,0)),"")</f>
        <v>-2.13</v>
      </c>
      <c r="H9" s="3">
        <f>IFERROR(INDEX(D9:G9,COUNT(D9:G9)),"")</f>
        <v>-2.13</v>
      </c>
      <c r="I9" s="3">
        <f t="shared" ref="I9:P9" si="6">IFERROR(INDEX(I51:I500,MATCH($C$9,$C$51:$C$500,0)),"")</f>
        <v>4.4800000000000004</v>
      </c>
      <c r="J9" s="3">
        <f t="shared" si="6"/>
        <v>-2.82</v>
      </c>
      <c r="K9" s="3">
        <f t="shared" si="6"/>
        <v>11.55</v>
      </c>
      <c r="L9" s="3">
        <f t="shared" si="6"/>
        <v>-23.48</v>
      </c>
      <c r="M9" s="3">
        <f t="shared" si="6"/>
        <v>13.15</v>
      </c>
      <c r="N9" s="3">
        <f t="shared" si="6"/>
        <v>534190.48</v>
      </c>
      <c r="O9" s="3">
        <f t="shared" si="6"/>
        <v>-670337.71</v>
      </c>
      <c r="P9" s="3">
        <f t="shared" si="6"/>
        <v>-362520.98</v>
      </c>
    </row>
    <row r="10" spans="1:16" ht="15.5" x14ac:dyDescent="0.35">
      <c r="C10" t="s">
        <v>18</v>
      </c>
      <c r="D10" s="3">
        <f ca="1">IFERROR(IF(D9=0,"",D2/D9),"")</f>
        <v>-15.484633569739952</v>
      </c>
      <c r="E10" s="3">
        <f ca="1">IFERROR(IF(E9=0,"",E2/E9),"")</f>
        <v>-46.478873239436624</v>
      </c>
      <c r="I10" s="3">
        <f t="shared" ref="I10:P10" ca="1" si="7">IFERROR(IF(I9=0,"",I2/I9),"")</f>
        <v>27.678571428571427</v>
      </c>
      <c r="J10" s="3">
        <f t="shared" ca="1" si="7"/>
        <v>-36.524822695035461</v>
      </c>
      <c r="K10" s="3">
        <f t="shared" ca="1" si="7"/>
        <v>8.8311688311688314</v>
      </c>
      <c r="L10" s="3">
        <f t="shared" ca="1" si="7"/>
        <v>-6.7291311754684839</v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</row>
    <row r="11" spans="1:16" ht="15.5" x14ac:dyDescent="0.35">
      <c r="B11" t="s">
        <v>19</v>
      </c>
      <c r="C11" t="s">
        <v>20</v>
      </c>
      <c r="D11" s="2">
        <f>IFERROR(INDEX(D51:D500,MATCH($C$11,$C$51:$C$500,0)),"")</f>
        <v>23042826024</v>
      </c>
      <c r="E11" s="2">
        <f>IFERROR(INDEX(E51:E500,MATCH($C$11,$C$51:$C$500,0)),"")</f>
        <v>24800533958</v>
      </c>
      <c r="H11" s="2">
        <f>IFERROR(INDEX(D11:G11,COUNT(D11:G11)),"")</f>
        <v>24800533958</v>
      </c>
      <c r="I11" s="2">
        <f t="shared" ref="I11:P11" si="8">IFERROR(INDEX(I51:I500,MATCH($C$11,$C$51:$C$500,0)),"")</f>
        <v>18508297858</v>
      </c>
      <c r="J11" s="2">
        <f t="shared" si="8"/>
        <v>22700905712</v>
      </c>
      <c r="K11" s="2">
        <f t="shared" si="8"/>
        <v>34944842157</v>
      </c>
      <c r="L11" s="2">
        <f t="shared" si="8"/>
        <v>35834096067</v>
      </c>
      <c r="M11" s="2">
        <f t="shared" si="8"/>
        <v>8920015176</v>
      </c>
      <c r="N11" s="2">
        <f t="shared" si="8"/>
        <v>6730400832</v>
      </c>
      <c r="O11" s="2">
        <f t="shared" si="8"/>
        <v>1392194636</v>
      </c>
      <c r="P11" s="2">
        <f t="shared" si="8"/>
        <v>905585362</v>
      </c>
    </row>
    <row r="12" spans="1:1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17000000000</v>
      </c>
      <c r="E12" s="2">
        <f>IFERROR(INDEX(E51:E500,MATCH("Net Debt (Quarter)",$C$51:$C$500,0)),"")</f>
        <v>8000000000</v>
      </c>
      <c r="H12" s="2">
        <f>IFERROR(INDEX(D12:G12,COUNT(D12:G12)),"")</f>
        <v>8000000000</v>
      </c>
      <c r="I12" s="2">
        <f t="shared" ref="I12:P12" si="9">IFERROR(INDEX(I51:I500,MATCH($C$12,$C$51:$C$500,0)),"")</f>
        <v>6000000000</v>
      </c>
      <c r="J12" s="2">
        <f t="shared" si="9"/>
        <v>-5000000000</v>
      </c>
      <c r="K12" s="2">
        <f t="shared" si="9"/>
        <v>-21000000000</v>
      </c>
      <c r="L12" s="2">
        <f t="shared" si="9"/>
        <v>-17000000000</v>
      </c>
      <c r="M12" s="2">
        <f t="shared" si="9"/>
        <v>4000000000</v>
      </c>
      <c r="N12" s="2">
        <f t="shared" si="9"/>
        <v>12000000000</v>
      </c>
      <c r="O12" s="2">
        <f t="shared" si="9"/>
        <v>23000000000</v>
      </c>
      <c r="P12" s="2">
        <f t="shared" si="9"/>
        <v>13000000000</v>
      </c>
    </row>
    <row r="13" spans="1:1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40000000000</v>
      </c>
      <c r="E13" s="2">
        <f>IFERROR(INDEX(E51:E500,MATCH("Total Debt (Quarter)",$C$51:$C$500,0)),"")</f>
        <v>33000000000</v>
      </c>
      <c r="H13" s="2">
        <f>IFERROR(INDEX(D13:G13,COUNT(D13:G13)),"")</f>
        <v>33000000000</v>
      </c>
      <c r="I13" s="2">
        <f t="shared" ref="I13:P13" si="10">IFERROR(INDEX(I51:I500,MATCH($C$13,$C$51:$C$500,0)),"")</f>
        <v>25000000000</v>
      </c>
      <c r="J13" s="2">
        <f t="shared" si="10"/>
        <v>17000000000</v>
      </c>
      <c r="K13" s="2">
        <f t="shared" si="10"/>
        <v>14000000000</v>
      </c>
      <c r="L13" s="2">
        <f t="shared" si="10"/>
        <v>18000000000</v>
      </c>
      <c r="M13" s="2">
        <f t="shared" si="10"/>
        <v>13000000000</v>
      </c>
      <c r="N13" s="2">
        <f t="shared" si="10"/>
        <v>19000000000</v>
      </c>
      <c r="O13" s="2">
        <f t="shared" si="10"/>
        <v>24000000000</v>
      </c>
      <c r="P13" s="2">
        <f t="shared" si="10"/>
        <v>14000000000</v>
      </c>
    </row>
    <row r="14" spans="1:16" ht="15.5" x14ac:dyDescent="0.35">
      <c r="C14" t="s">
        <v>27</v>
      </c>
      <c r="D14" s="2">
        <f>IFERROR(INDEX(D51:D500,MATCH($C$14,$C$51:$C$500,0)),"")</f>
        <v>-610866489</v>
      </c>
      <c r="E14" s="2">
        <f>IFERROR(INDEX(E51:E500,MATCH($C$14,$C$51:$C$500,0)),"")</f>
        <v>-324884453</v>
      </c>
      <c r="H14" s="2">
        <f>IFERROR(SUM(D14:G14)*(4/MAX(1,COUNT(D14:G14))),"")</f>
        <v>-1871501884</v>
      </c>
      <c r="I14" s="2">
        <f t="shared" ref="I14:P14" si="11">IFERROR(INDEX(I51:I500,MATCH($C$14,$C$51:$C$500,0)),"")</f>
        <v>-1248835741</v>
      </c>
      <c r="J14" s="2">
        <f t="shared" si="11"/>
        <v>-1021080542</v>
      </c>
      <c r="K14" s="2">
        <f t="shared" si="11"/>
        <v>-1097120114</v>
      </c>
      <c r="L14" s="2">
        <f t="shared" si="11"/>
        <v>-950770013</v>
      </c>
      <c r="M14" s="2">
        <f t="shared" si="11"/>
        <v>-2093327775</v>
      </c>
      <c r="N14" s="2">
        <f t="shared" si="11"/>
        <v>-2927801982</v>
      </c>
      <c r="O14" s="2">
        <f t="shared" si="11"/>
        <v>-2990440046</v>
      </c>
      <c r="P14" s="2">
        <f t="shared" si="11"/>
        <v>-1921330689</v>
      </c>
    </row>
    <row r="15" spans="1:16" ht="15.5" x14ac:dyDescent="0.35">
      <c r="C15" t="s">
        <v>28</v>
      </c>
      <c r="D15" s="2">
        <f>IFERROR(INDEX(D51:D500,MATCH($C$15,$C$51:$C$500,0)),"")</f>
        <v>-1957217695</v>
      </c>
      <c r="E15" s="2">
        <f>IFERROR(INDEX(E51:E500,MATCH($C$15,$C$51:$C$500,0)),"")</f>
        <v>0</v>
      </c>
      <c r="H15" s="2">
        <f>IFERROR(SUM(D15:G15)*(4/MAX(1,COUNT(D15:G15))),"")</f>
        <v>-3914435390</v>
      </c>
      <c r="I15" s="2">
        <f t="shared" ref="I15:P15" si="12">IFERROR(INDEX(I51:I500,MATCH($C$15,$C$51:$C$500,0)),"")</f>
        <v>-3213356106</v>
      </c>
      <c r="J15" s="2">
        <f t="shared" si="12"/>
        <v>-2771525476</v>
      </c>
      <c r="K15" s="2">
        <f t="shared" si="12"/>
        <v>-2731393777</v>
      </c>
      <c r="L15" s="2">
        <f t="shared" si="12"/>
        <v>-3115608866</v>
      </c>
      <c r="M15" s="2">
        <f t="shared" si="12"/>
        <v>-4128740410</v>
      </c>
      <c r="N15" s="2">
        <f t="shared" si="12"/>
        <v>-2512624030</v>
      </c>
      <c r="O15" s="2">
        <f t="shared" si="12"/>
        <v>-1655729613</v>
      </c>
      <c r="P15" s="2">
        <f t="shared" si="12"/>
        <v>-1682062203</v>
      </c>
    </row>
    <row r="16" spans="1:16" ht="15.5" x14ac:dyDescent="0.35">
      <c r="C16" t="s">
        <v>29</v>
      </c>
      <c r="D16" s="2">
        <f>IFERROR(INDEX(D51:D500,MATCH($C$16,$C$51:$C$500,0)),"")</f>
        <v>3444885357</v>
      </c>
      <c r="E16" s="2">
        <f>IFERROR(INDEX(E51:E500,MATCH($C$16,$C$51:$C$500,0)),"")</f>
        <v>6641677047</v>
      </c>
      <c r="H16" s="2">
        <f>IFERROR(SUM(D16:G16)*(4/MAX(1,COUNT(D16:G16))),"")</f>
        <v>20173124808</v>
      </c>
      <c r="I16" s="2">
        <f t="shared" ref="I16:P16" si="13">IFERROR(INDEX(I51:I500,MATCH($C$16,$C$51:$C$500,0)),"")</f>
        <v>17264425322</v>
      </c>
      <c r="J16" s="2">
        <f t="shared" si="13"/>
        <v>14704455088</v>
      </c>
      <c r="K16" s="2">
        <f t="shared" si="13"/>
        <v>14344739286</v>
      </c>
      <c r="L16" s="2">
        <f t="shared" si="13"/>
        <v>14495001399</v>
      </c>
      <c r="M16" s="2">
        <f t="shared" si="13"/>
        <v>10201733954</v>
      </c>
      <c r="N16" s="2">
        <f t="shared" si="13"/>
        <v>6911271405</v>
      </c>
      <c r="O16" s="2">
        <f t="shared" si="13"/>
        <v>4343660089</v>
      </c>
      <c r="P16" s="2">
        <f t="shared" si="13"/>
        <v>3575055812</v>
      </c>
    </row>
    <row r="17" spans="1:16" ht="15.5" x14ac:dyDescent="0.35">
      <c r="A17" t="s">
        <v>30</v>
      </c>
    </row>
    <row r="18" spans="1:1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</row>
    <row r="19" spans="1:16" ht="15.5" x14ac:dyDescent="0.35">
      <c r="A19" t="s">
        <v>40</v>
      </c>
      <c r="C19" t="s">
        <v>41</v>
      </c>
    </row>
    <row r="20" spans="1:16" ht="15.5" x14ac:dyDescent="0.35">
      <c r="A20" t="s">
        <v>42</v>
      </c>
      <c r="C20" t="s">
        <v>43</v>
      </c>
      <c r="D20" s="2">
        <f ca="1">IFERROR(D21*D2,"")</f>
        <v>119210000000</v>
      </c>
      <c r="E20" s="2">
        <f ca="1">IFERROR(E21*E2,"")</f>
        <v>90090000000</v>
      </c>
      <c r="H20" s="2">
        <f t="shared" ref="H20:P20" ca="1" si="14">IFERROR(H21*H2,"")</f>
        <v>90090000000</v>
      </c>
      <c r="I20" s="2">
        <f t="shared" ca="1" si="14"/>
        <v>112840000000</v>
      </c>
      <c r="J20" s="2">
        <f t="shared" ca="1" si="14"/>
        <v>93730000000</v>
      </c>
      <c r="K20" s="2">
        <f t="shared" ca="1" si="14"/>
        <v>92820000000</v>
      </c>
      <c r="L20" s="2">
        <f t="shared" ca="1" si="14"/>
        <v>143780000000</v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</row>
    <row r="21" spans="1:16" ht="15.5" x14ac:dyDescent="0.35">
      <c r="C21" t="s">
        <v>12</v>
      </c>
      <c r="D21" s="2">
        <f>IFERROR(INDEX(D51:D500,MATCH($C$7,$C$51:$C$500,0)),"")</f>
        <v>910000000</v>
      </c>
      <c r="E21" s="2">
        <f>IFERROR(INDEX(E51:E500,MATCH($C$7,$C$51:$C$500,0)),"")</f>
        <v>910000000</v>
      </c>
      <c r="H21" s="2">
        <f>IFERROR(INDEX(D21:G21,COUNT(D21:G21)),"")</f>
        <v>910000000</v>
      </c>
      <c r="I21" s="2">
        <f t="shared" ref="I21:P21" si="15">IFERROR(INDEX(I51:I500,MATCH($C$7,$C$51:$C$500,0)),"")</f>
        <v>910000000</v>
      </c>
      <c r="J21" s="2">
        <f t="shared" si="15"/>
        <v>910000000</v>
      </c>
      <c r="K21" s="2">
        <f t="shared" si="15"/>
        <v>910000000</v>
      </c>
      <c r="L21" s="2">
        <f t="shared" si="15"/>
        <v>910000000</v>
      </c>
      <c r="M21" s="2">
        <f t="shared" si="15"/>
        <v>640000000</v>
      </c>
      <c r="N21" s="2">
        <f t="shared" si="15"/>
        <v>0</v>
      </c>
      <c r="O21" s="2">
        <f t="shared" si="15"/>
        <v>0</v>
      </c>
      <c r="P21" s="2">
        <f t="shared" si="15"/>
        <v>0</v>
      </c>
    </row>
    <row r="23" spans="1:16" ht="15.5" x14ac:dyDescent="0.35">
      <c r="B23" t="s">
        <v>44</v>
      </c>
      <c r="C23" t="s">
        <v>45</v>
      </c>
      <c r="D23" s="3">
        <f>IFERROR(D5/D6*100,"")</f>
        <v>1.1492662859932123</v>
      </c>
      <c r="E23" s="3">
        <f>IFERROR(E5/E6*100,"")</f>
        <v>4.6549853353119603</v>
      </c>
      <c r="H23" s="3">
        <f t="shared" ref="H23:P23" si="16">IFERROR(H5/H6*100,"")</f>
        <v>11.603047545349019</v>
      </c>
      <c r="I23" s="3">
        <f t="shared" si="16"/>
        <v>9.5706470980606184</v>
      </c>
      <c r="J23" s="3">
        <f t="shared" si="16"/>
        <v>9.0489126453292741</v>
      </c>
      <c r="K23" s="3">
        <f t="shared" si="16"/>
        <v>8.9962915171184719</v>
      </c>
      <c r="L23" s="3">
        <f t="shared" si="16"/>
        <v>10.176832738429813</v>
      </c>
      <c r="M23" s="3">
        <f t="shared" si="16"/>
        <v>14.298099487063181</v>
      </c>
      <c r="N23" s="3">
        <f t="shared" si="16"/>
        <v>18.130157871434129</v>
      </c>
      <c r="O23" s="3">
        <f t="shared" si="16"/>
        <v>11.270397672738143</v>
      </c>
      <c r="P23" s="3">
        <f t="shared" si="16"/>
        <v>3.6925477488992464</v>
      </c>
    </row>
    <row r="24" spans="1:16" ht="15.5" x14ac:dyDescent="0.35">
      <c r="C24" t="s">
        <v>46</v>
      </c>
      <c r="D24" s="4">
        <f>IFERROR(_xlfn.RRI(5,I23,D23),"")</f>
        <v>-0.34552076378670515</v>
      </c>
      <c r="E24" s="4">
        <f>IFERROR(_xlfn.RRI(5,J23,E23),"")</f>
        <v>-0.12448340108224276</v>
      </c>
      <c r="H24" s="4">
        <f t="shared" ref="H24:P24" si="17">IFERROR(_xlfn.RRI(5,M23,H23),"")</f>
        <v>-4.0911350143885694E-2</v>
      </c>
      <c r="I24" s="4">
        <f t="shared" si="17"/>
        <v>-0.11994879208353182</v>
      </c>
      <c r="J24" s="4">
        <f t="shared" si="17"/>
        <v>-4.2957044078445472E-2</v>
      </c>
      <c r="K24" s="4">
        <f t="shared" si="17"/>
        <v>0.19494379932154815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47</v>
      </c>
      <c r="C25" t="s">
        <v>48</v>
      </c>
      <c r="D25" s="3">
        <f>IFERROR(INDEX(D51:D500,MATCH($A$25,$C$51:$C$500,0)),"")</f>
        <v>1.76</v>
      </c>
      <c r="E25" s="3">
        <f>IFERROR(INDEX(E51:E500,MATCH($A$25,$C$51:$C$500,0)),"")</f>
        <v>7.16</v>
      </c>
      <c r="H25" s="3">
        <f>IFERROR(INDEX(D25:G25,COUNT(D25:G25)),"")</f>
        <v>7.16</v>
      </c>
      <c r="I25" s="3">
        <f t="shared" ref="I25:P25" si="18">IFERROR(INDEX(I51:I500,MATCH($C$25,$C$51:$C$500,0)),"")</f>
        <v>14.18</v>
      </c>
      <c r="J25" s="3">
        <f t="shared" si="18"/>
        <v>12.16</v>
      </c>
      <c r="K25" s="3">
        <f t="shared" si="18"/>
        <v>11.56</v>
      </c>
      <c r="L25" s="3">
        <f t="shared" si="18"/>
        <v>12.42</v>
      </c>
      <c r="M25" s="3">
        <f t="shared" si="18"/>
        <v>9.48</v>
      </c>
      <c r="N25" s="3">
        <f t="shared" si="18"/>
        <v>431956.46</v>
      </c>
      <c r="O25" s="3">
        <f t="shared" si="18"/>
        <v>272151.31</v>
      </c>
      <c r="P25" s="3">
        <f t="shared" si="18"/>
        <v>236372.98</v>
      </c>
    </row>
    <row r="26" spans="1:16" ht="15.5" x14ac:dyDescent="0.35">
      <c r="C26" t="s">
        <v>49</v>
      </c>
      <c r="D26" s="4">
        <f>IFERROR(_xlfn.RRI(5,I25,D25),"")</f>
        <v>-0.34117922226148367</v>
      </c>
      <c r="E26" s="4">
        <f>IFERROR(_xlfn.RRI(5,J25,E25),"")</f>
        <v>-0.10051093202619743</v>
      </c>
      <c r="H26" s="4">
        <f t="shared" ref="H26:P26" si="19">IFERROR(_xlfn.RRI(5,M25,H25),"")</f>
        <v>-5.4588377593035142E-2</v>
      </c>
      <c r="I26" s="4">
        <f t="shared" si="19"/>
        <v>-0.87316262321296212</v>
      </c>
      <c r="J26" s="4">
        <f t="shared" si="19"/>
        <v>-0.86509606145586548</v>
      </c>
      <c r="K26" s="4">
        <f t="shared" si="19"/>
        <v>-0.86263629356435756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50</v>
      </c>
      <c r="D27" s="3">
        <f>IFERROR(D4/D21,"")</f>
        <v>41.465401937362635</v>
      </c>
      <c r="E27" s="3">
        <f>IFERROR(E4/E21,"")</f>
        <v>42.836577074725277</v>
      </c>
      <c r="H27" s="3">
        <f t="shared" ref="H27:P27" si="20">IFERROR(H4/H21,"")</f>
        <v>168.60395802417582</v>
      </c>
      <c r="I27" s="3">
        <f t="shared" si="20"/>
        <v>169.42702623626374</v>
      </c>
      <c r="J27" s="3">
        <f t="shared" si="20"/>
        <v>122.06012016813187</v>
      </c>
      <c r="K27" s="3">
        <f t="shared" si="20"/>
        <v>109.97475855604395</v>
      </c>
      <c r="L27" s="3">
        <f t="shared" si="20"/>
        <v>85.905291897802201</v>
      </c>
      <c r="M27" s="3">
        <f t="shared" si="20"/>
        <v>109.514911178125</v>
      </c>
      <c r="N27" s="3" t="str">
        <f t="shared" si="20"/>
        <v/>
      </c>
      <c r="O27" s="3" t="str">
        <f t="shared" si="20"/>
        <v/>
      </c>
      <c r="P27" s="3" t="str">
        <f t="shared" si="20"/>
        <v/>
      </c>
    </row>
    <row r="28" spans="1:16" ht="15.5" x14ac:dyDescent="0.35">
      <c r="C28" t="s">
        <v>51</v>
      </c>
      <c r="D28" s="4">
        <f>IFERROR(_xlfn.RRI(5,I27,D27),"")</f>
        <v>-0.24535858066677463</v>
      </c>
      <c r="E28" s="4">
        <f>IFERROR(_xlfn.RRI(5,J27,E27),"")</f>
        <v>-0.18894894515018934</v>
      </c>
      <c r="H28" s="4">
        <f t="shared" ref="H28:P28" si="21">IFERROR(_xlfn.RRI(5,M27,H27),"")</f>
        <v>9.0131532738484177E-2</v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52</v>
      </c>
      <c r="H29" s="4">
        <f t="shared" ref="H29:P29" si="22">IFERROR(((H25-I25)/I25)*100%,"")</f>
        <v>-0.49506346967559939</v>
      </c>
      <c r="I29" s="4">
        <f t="shared" si="22"/>
        <v>0.16611842105263155</v>
      </c>
      <c r="J29" s="4">
        <f t="shared" si="22"/>
        <v>5.1903114186851181E-2</v>
      </c>
      <c r="K29" s="4">
        <f t="shared" si="22"/>
        <v>-6.9243156199677899E-2</v>
      </c>
      <c r="L29" s="4">
        <f t="shared" si="22"/>
        <v>0.31012658227848094</v>
      </c>
      <c r="M29" s="4">
        <f t="shared" si="22"/>
        <v>-0.99997805334361711</v>
      </c>
      <c r="N29" s="4">
        <f t="shared" si="22"/>
        <v>0.58719228652619759</v>
      </c>
      <c r="O29" s="4">
        <f t="shared" si="22"/>
        <v>0.15136387416192826</v>
      </c>
      <c r="P29" s="4" t="str">
        <f t="shared" si="22"/>
        <v/>
      </c>
    </row>
    <row r="30" spans="1:16" ht="15.5" x14ac:dyDescent="0.35">
      <c r="C30" t="s">
        <v>53</v>
      </c>
      <c r="H30" s="4">
        <f t="shared" ref="H30:P30" si="23">IFERROR(((H27-I27)/I27)*100%,"")</f>
        <v>-4.8579511213291335E-3</v>
      </c>
      <c r="I30" s="4">
        <f t="shared" si="23"/>
        <v>0.38806209598094987</v>
      </c>
      <c r="J30" s="4">
        <f t="shared" si="23"/>
        <v>0.1098921404399277</v>
      </c>
      <c r="K30" s="4">
        <f t="shared" si="23"/>
        <v>0.28018607616019919</v>
      </c>
      <c r="L30" s="4">
        <f t="shared" si="23"/>
        <v>-0.21558360433605223</v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  <c r="P30" s="4" t="str">
        <f t="shared" si="23"/>
        <v/>
      </c>
    </row>
    <row r="32" spans="1:16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147.12</v>
      </c>
      <c r="E32" s="3">
        <f>IFERROR(INDEX(E51:E500,MATCH($A$32,$C$51:$C$500,0)),"")</f>
        <v>147.35</v>
      </c>
      <c r="H32" s="3">
        <f>IFERROR(INDEX(D32:G32,COUNT(D32:G32)),"")</f>
        <v>147.35</v>
      </c>
      <c r="I32" s="3">
        <f t="shared" ref="I32:P32" si="24">IFERROR(INDEX(I51:I500,MATCH($C$32,$C$51:$C$500,0)),"")</f>
        <v>140.19</v>
      </c>
      <c r="J32" s="3">
        <f t="shared" si="24"/>
        <v>132.15</v>
      </c>
      <c r="K32" s="3">
        <f t="shared" si="24"/>
        <v>124.72</v>
      </c>
      <c r="L32" s="3">
        <f t="shared" si="24"/>
        <v>117.22</v>
      </c>
      <c r="M32" s="3">
        <f t="shared" si="24"/>
        <v>60.59</v>
      </c>
      <c r="N32" s="3">
        <f t="shared" si="24"/>
        <v>2737423.34</v>
      </c>
      <c r="O32" s="3">
        <f t="shared" si="24"/>
        <v>2248254.33</v>
      </c>
      <c r="P32" s="3">
        <f t="shared" si="24"/>
        <v>1982709.82</v>
      </c>
    </row>
    <row r="33" spans="1:16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0.67</v>
      </c>
      <c r="E33" s="3">
        <f>IFERROR(INDEX(E51:E500,MATCH($A$33,$C$51:$C$500,0)),"")</f>
        <v>0.86</v>
      </c>
      <c r="H33" s="3">
        <f>IFERROR(INDEX(D33:G33,COUNT(D33:G33)),"")</f>
        <v>0.86</v>
      </c>
      <c r="I33" s="3">
        <f t="shared" ref="I33:P33" si="25">IFERROR(INDEX(I51:I500,MATCH($C$33,$C$51:$C$500,0)),"")</f>
        <v>0.88</v>
      </c>
      <c r="J33" s="3">
        <f t="shared" si="25"/>
        <v>0.78</v>
      </c>
      <c r="K33" s="3">
        <f t="shared" si="25"/>
        <v>0.82</v>
      </c>
      <c r="L33" s="3">
        <f t="shared" si="25"/>
        <v>1.35</v>
      </c>
      <c r="M33" s="3">
        <f t="shared" si="25"/>
        <v>0</v>
      </c>
      <c r="N33" s="3">
        <f t="shared" si="25"/>
        <v>0</v>
      </c>
      <c r="O33" s="3">
        <f t="shared" si="25"/>
        <v>0</v>
      </c>
      <c r="P33" s="3">
        <f t="shared" si="25"/>
        <v>0</v>
      </c>
    </row>
    <row r="34" spans="1:16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56.25</v>
      </c>
      <c r="E34" s="3">
        <f>IFERROR(INDEX(E51:E500,MATCH($A$34,$C$51:$C$500,0)),"")</f>
        <v>17.739999999999998</v>
      </c>
      <c r="H34" s="3">
        <f>IFERROR(INDEX(D34:G34,COUNT(D34:G34)),"")</f>
        <v>17.739999999999998</v>
      </c>
      <c r="I34" s="3">
        <f t="shared" ref="I34:P34" si="26">IFERROR(INDEX(I51:I500,MATCH($C$34,$C$51:$C$500,0)),"")</f>
        <v>8.74</v>
      </c>
      <c r="J34" s="3">
        <f t="shared" si="26"/>
        <v>8.4700000000000006</v>
      </c>
      <c r="K34" s="3">
        <f t="shared" si="26"/>
        <v>8.82</v>
      </c>
      <c r="L34" s="3">
        <f t="shared" si="26"/>
        <v>12.72</v>
      </c>
      <c r="M34" s="3">
        <f t="shared" si="26"/>
        <v>0</v>
      </c>
      <c r="N34" s="3">
        <f t="shared" si="26"/>
        <v>0</v>
      </c>
      <c r="O34" s="3">
        <f t="shared" si="26"/>
        <v>0</v>
      </c>
      <c r="P34" s="3">
        <f t="shared" si="26"/>
        <v>0</v>
      </c>
    </row>
    <row r="35" spans="1:16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2.39</v>
      </c>
      <c r="E35" s="3">
        <f>IFERROR(INDEX(E51:E500,MATCH($A$35,$C$51:$C$500,0)),"")</f>
        <v>2.97</v>
      </c>
      <c r="H35" s="3">
        <f>IFERROR(INDEX(D35:G35,COUNT(D35:G35)),"")</f>
        <v>2.97</v>
      </c>
      <c r="I35" s="3">
        <f t="shared" ref="I35:P35" si="27">IFERROR(INDEX(I51:I500,MATCH($C$35,$C$51:$C$500,0)),"")</f>
        <v>0.73</v>
      </c>
      <c r="J35" s="3">
        <f t="shared" si="27"/>
        <v>0.84</v>
      </c>
      <c r="K35" s="3">
        <f t="shared" si="27"/>
        <v>0.93</v>
      </c>
      <c r="L35" s="3">
        <f t="shared" si="27"/>
        <v>1.84</v>
      </c>
      <c r="M35" s="3">
        <f t="shared" si="27"/>
        <v>0</v>
      </c>
      <c r="N35" s="3">
        <f t="shared" si="27"/>
        <v>0</v>
      </c>
      <c r="O35" s="3">
        <f t="shared" si="27"/>
        <v>0</v>
      </c>
      <c r="P35" s="3">
        <f t="shared" si="27"/>
        <v>0</v>
      </c>
    </row>
    <row r="36" spans="1:16" ht="15.5" x14ac:dyDescent="0.35">
      <c r="B36" t="s">
        <v>66</v>
      </c>
      <c r="C36" t="s">
        <v>67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P36" si="28">IFERROR(INDEX(H51:H500,MATCH($C$36,$C$51:$C$500,0)),"")</f>
        <v>0.28000000000000003</v>
      </c>
      <c r="I36" s="4">
        <f t="shared" si="28"/>
        <v>0.35270000000000001</v>
      </c>
      <c r="J36" s="4">
        <f t="shared" si="28"/>
        <v>0.49349999999999999</v>
      </c>
      <c r="K36" s="4">
        <f t="shared" si="28"/>
        <v>0.34600000000000003</v>
      </c>
      <c r="L36" s="4">
        <f t="shared" si="28"/>
        <v>0.24160000000000001</v>
      </c>
      <c r="M36" s="4">
        <f t="shared" si="28"/>
        <v>0.15010000000000001</v>
      </c>
      <c r="N36" s="4">
        <f t="shared" si="28"/>
        <v>0</v>
      </c>
      <c r="O36" s="4">
        <f t="shared" si="28"/>
        <v>0</v>
      </c>
      <c r="P36" s="4">
        <f t="shared" si="28"/>
        <v>0</v>
      </c>
    </row>
    <row r="37" spans="1:16" ht="15.5" x14ac:dyDescent="0.35">
      <c r="B37" t="s">
        <v>68</v>
      </c>
      <c r="C37" t="s">
        <v>69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P37" si="29">IFERROR(INDEX(H51:H500,MATCH($C$37,$C$51:$C$500,0)),"")</f>
        <v>5</v>
      </c>
      <c r="I37" s="3">
        <f t="shared" si="29"/>
        <v>5</v>
      </c>
      <c r="J37" s="3">
        <f t="shared" si="29"/>
        <v>6</v>
      </c>
      <c r="K37" s="3">
        <f t="shared" si="29"/>
        <v>4</v>
      </c>
      <c r="L37" s="3">
        <f t="shared" si="29"/>
        <v>3</v>
      </c>
      <c r="M37" s="3">
        <f t="shared" si="29"/>
        <v>1</v>
      </c>
      <c r="N37" s="3">
        <f t="shared" si="29"/>
        <v>0</v>
      </c>
      <c r="O37" s="3">
        <f t="shared" si="29"/>
        <v>0</v>
      </c>
      <c r="P37" s="3">
        <f t="shared" si="29"/>
        <v>0</v>
      </c>
    </row>
    <row r="50" spans="2:16" ht="15.5" x14ac:dyDescent="0.35">
      <c r="D50" t="s">
        <v>70</v>
      </c>
      <c r="E50" t="s">
        <v>243</v>
      </c>
      <c r="F50" t="s">
        <v>71</v>
      </c>
      <c r="G50" t="s">
        <v>244</v>
      </c>
      <c r="H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</row>
    <row r="51" spans="2:16" ht="15.5" x14ac:dyDescent="0.35">
      <c r="B51" t="s">
        <v>75</v>
      </c>
      <c r="C51" t="s">
        <v>6</v>
      </c>
      <c r="D51" s="5">
        <v>37733515763</v>
      </c>
      <c r="E51" s="5">
        <v>38981285138</v>
      </c>
      <c r="F51" s="5">
        <v>36372887347</v>
      </c>
      <c r="G51" s="5">
        <v>44010984251</v>
      </c>
      <c r="I51" s="5">
        <v>154178593875</v>
      </c>
      <c r="J51" s="5">
        <v>111074709353</v>
      </c>
      <c r="K51" s="5">
        <v>100077030286</v>
      </c>
      <c r="L51" s="5">
        <v>78173815627</v>
      </c>
      <c r="M51" s="5">
        <v>70089543154</v>
      </c>
      <c r="N51" s="5">
        <v>66901678037</v>
      </c>
      <c r="O51" s="5">
        <v>86601229871</v>
      </c>
      <c r="P51" s="5">
        <v>75226424065</v>
      </c>
    </row>
    <row r="52" spans="2:16" ht="15.5" x14ac:dyDescent="0.35">
      <c r="C52" t="s">
        <v>76</v>
      </c>
      <c r="D52" s="5">
        <v>-26150769336</v>
      </c>
      <c r="E52" s="5">
        <v>-25228742860</v>
      </c>
      <c r="F52" s="5">
        <v>-23760865421</v>
      </c>
      <c r="G52" s="5">
        <v>-33760659636</v>
      </c>
      <c r="I52" s="5">
        <v>-108224618656</v>
      </c>
      <c r="J52" s="5">
        <v>-72500608788</v>
      </c>
      <c r="K52" s="5">
        <v>-65744682031</v>
      </c>
      <c r="L52" s="5">
        <v>-43508464979</v>
      </c>
      <c r="M52" s="5">
        <v>-41263079732</v>
      </c>
      <c r="N52" s="5">
        <v>-42324799134</v>
      </c>
      <c r="O52" s="5">
        <v>-63111888167</v>
      </c>
      <c r="P52" s="5">
        <v>-54918211185</v>
      </c>
    </row>
    <row r="53" spans="2:16" ht="15.5" x14ac:dyDescent="0.35">
      <c r="C53" t="s">
        <v>77</v>
      </c>
      <c r="D53" s="5">
        <v>11582746427</v>
      </c>
      <c r="E53" s="5">
        <v>13752542278</v>
      </c>
      <c r="F53" s="5">
        <v>12612021926</v>
      </c>
      <c r="G53" s="5">
        <v>10250324615</v>
      </c>
      <c r="I53" s="5">
        <v>45953975219</v>
      </c>
      <c r="J53" s="5">
        <v>38574100565</v>
      </c>
      <c r="K53" s="5">
        <v>34332348255</v>
      </c>
      <c r="L53" s="5">
        <v>34665350648</v>
      </c>
      <c r="M53" s="5">
        <v>28826463422</v>
      </c>
      <c r="N53" s="5">
        <v>24576878903</v>
      </c>
      <c r="O53" s="5">
        <v>23489341704</v>
      </c>
      <c r="P53" s="5">
        <v>20308212880</v>
      </c>
    </row>
    <row r="54" spans="2:16" ht="15.5" x14ac:dyDescent="0.35">
      <c r="C54" t="s">
        <v>78</v>
      </c>
      <c r="D54" s="5">
        <v>-7959413146</v>
      </c>
      <c r="E54" s="5">
        <v>-7133517868</v>
      </c>
      <c r="F54" s="5">
        <v>-8632711519</v>
      </c>
      <c r="G54" s="5">
        <v>-7846495930</v>
      </c>
      <c r="I54" s="5">
        <v>-28388490278</v>
      </c>
      <c r="J54" s="5">
        <v>-23622122686</v>
      </c>
      <c r="K54" s="5">
        <v>-20497800914</v>
      </c>
      <c r="L54" s="5">
        <v>-20337223494</v>
      </c>
      <c r="M54" s="5">
        <v>-16433098707</v>
      </c>
      <c r="N54" s="5">
        <v>-17542544535</v>
      </c>
      <c r="O54" s="5">
        <v>-16189357316</v>
      </c>
      <c r="P54" s="5">
        <v>-13810601921</v>
      </c>
    </row>
    <row r="55" spans="2:16" ht="15.5" x14ac:dyDescent="0.35">
      <c r="C55" t="s">
        <v>79</v>
      </c>
      <c r="D55" s="5">
        <v>-7959413146</v>
      </c>
      <c r="E55" s="5">
        <v>-7133517868</v>
      </c>
      <c r="F55" s="5">
        <v>-8632711519</v>
      </c>
      <c r="G55" s="5">
        <v>-7846495930</v>
      </c>
      <c r="I55" s="5">
        <v>-28388490278</v>
      </c>
      <c r="J55" s="5">
        <v>-23622122686</v>
      </c>
      <c r="K55" s="5">
        <v>-20497800914</v>
      </c>
      <c r="L55" s="5">
        <v>-20337223494</v>
      </c>
      <c r="M55" s="5">
        <v>-16433098707</v>
      </c>
      <c r="N55" s="5">
        <v>-17542544535</v>
      </c>
      <c r="O55" s="5">
        <v>-16189357316</v>
      </c>
      <c r="P55" s="5">
        <v>-13810601921</v>
      </c>
    </row>
    <row r="56" spans="2:16" ht="15.5" x14ac:dyDescent="0.35">
      <c r="C56" t="s">
        <v>80</v>
      </c>
      <c r="D56" s="5">
        <v>3623333281</v>
      </c>
      <c r="E56" s="5">
        <v>6619024410</v>
      </c>
      <c r="F56" s="5">
        <v>3979310407</v>
      </c>
      <c r="G56" s="5">
        <v>2403828685</v>
      </c>
      <c r="I56" s="5">
        <v>17565484941</v>
      </c>
      <c r="J56" s="5">
        <v>14951977879</v>
      </c>
      <c r="K56" s="5">
        <v>13834547341</v>
      </c>
      <c r="L56" s="5">
        <v>14328127154</v>
      </c>
      <c r="M56" s="5">
        <v>12393364715</v>
      </c>
      <c r="N56" s="5">
        <v>7034334368</v>
      </c>
      <c r="O56" s="5">
        <v>7299984388</v>
      </c>
      <c r="P56" s="5">
        <v>6497610959</v>
      </c>
    </row>
    <row r="57" spans="2:16" ht="15.5" x14ac:dyDescent="0.35">
      <c r="C57" t="s">
        <v>81</v>
      </c>
      <c r="D57" s="5">
        <v>-178447924</v>
      </c>
      <c r="E57" s="5">
        <v>22652637</v>
      </c>
      <c r="F57" s="5">
        <v>-377434623</v>
      </c>
      <c r="G57" s="5">
        <v>192193227</v>
      </c>
      <c r="I57" s="5">
        <v>-301059619</v>
      </c>
      <c r="J57" s="5">
        <v>-247522791</v>
      </c>
      <c r="K57" s="5">
        <v>510191945</v>
      </c>
      <c r="L57" s="5">
        <v>166874245</v>
      </c>
      <c r="M57" s="5">
        <v>-2191630761</v>
      </c>
      <c r="N57" s="5">
        <v>-123062963</v>
      </c>
      <c r="O57" s="5">
        <v>-2956324299</v>
      </c>
      <c r="P57" s="5">
        <v>-2922555147</v>
      </c>
    </row>
    <row r="58" spans="2:16" ht="15.5" x14ac:dyDescent="0.35">
      <c r="C58" t="s">
        <v>27</v>
      </c>
      <c r="D58" s="5">
        <v>-610866489</v>
      </c>
      <c r="E58" s="5">
        <v>-324884453</v>
      </c>
      <c r="F58" s="5">
        <v>-410840990</v>
      </c>
      <c r="G58" s="5">
        <v>-244881129</v>
      </c>
      <c r="I58" s="5">
        <v>-1248835741</v>
      </c>
      <c r="J58" s="5">
        <v>-1021080542</v>
      </c>
      <c r="K58" s="5">
        <v>-1097120114</v>
      </c>
      <c r="L58" s="5">
        <v>-950770013</v>
      </c>
      <c r="M58" s="5">
        <v>-2093327775</v>
      </c>
      <c r="N58" s="5">
        <v>-2927801982</v>
      </c>
      <c r="O58" s="5">
        <v>-2990440046</v>
      </c>
      <c r="P58" s="5">
        <v>-1921330689</v>
      </c>
    </row>
    <row r="59" spans="2:16" ht="15.5" x14ac:dyDescent="0.35">
      <c r="C59" t="s">
        <v>142</v>
      </c>
      <c r="D59" s="5">
        <v>152981380</v>
      </c>
      <c r="E59" s="5">
        <v>211803663</v>
      </c>
      <c r="F59" s="5">
        <v>158952357</v>
      </c>
      <c r="G59" s="5">
        <v>257545525</v>
      </c>
      <c r="I59" s="5">
        <v>942683519</v>
      </c>
      <c r="J59" s="5">
        <v>1029628799</v>
      </c>
      <c r="K59" s="5">
        <v>1498122875</v>
      </c>
      <c r="L59" s="5">
        <v>828511447</v>
      </c>
      <c r="M59" s="5">
        <v>65629205</v>
      </c>
      <c r="N59" s="5">
        <v>94739491</v>
      </c>
      <c r="O59" s="5">
        <v>52622518</v>
      </c>
      <c r="P59" s="5">
        <v>94796771</v>
      </c>
    </row>
    <row r="60" spans="2:16" ht="15.5" x14ac:dyDescent="0.35">
      <c r="C60" t="s">
        <v>82</v>
      </c>
      <c r="D60" s="5">
        <v>279437185</v>
      </c>
      <c r="E60" s="5">
        <v>16420927</v>
      </c>
      <c r="F60" s="5">
        <v>-48662726</v>
      </c>
      <c r="G60" s="5">
        <v>179528831</v>
      </c>
      <c r="I60" s="5">
        <v>81975867</v>
      </c>
      <c r="J60" s="5">
        <v>74780837</v>
      </c>
      <c r="K60" s="5">
        <v>-10390206</v>
      </c>
      <c r="L60" s="5">
        <v>-3150972</v>
      </c>
      <c r="M60" s="5">
        <v>-549196497</v>
      </c>
      <c r="N60" s="5">
        <v>304136724</v>
      </c>
      <c r="O60" s="5">
        <v>-96279568</v>
      </c>
      <c r="P60" s="5">
        <v>-1096021229</v>
      </c>
    </row>
    <row r="61" spans="2:16" ht="15.5" x14ac:dyDescent="0.35">
      <c r="C61" t="s">
        <v>312</v>
      </c>
      <c r="E61" s="5">
        <v>119312500</v>
      </c>
      <c r="F61" s="5">
        <v>8416736</v>
      </c>
      <c r="I61" s="5">
        <v>8416736</v>
      </c>
      <c r="J61" s="5">
        <v>4957550</v>
      </c>
      <c r="K61" s="5">
        <v>114800000</v>
      </c>
      <c r="M61" s="5">
        <v>205000000</v>
      </c>
      <c r="N61" s="5">
        <v>2343750000</v>
      </c>
    </row>
    <row r="62" spans="2:16" ht="15.5" x14ac:dyDescent="0.35">
      <c r="C62" t="s">
        <v>83</v>
      </c>
      <c r="D62" s="5">
        <v>-118403623</v>
      </c>
      <c r="E62" s="5">
        <v>120972607</v>
      </c>
      <c r="F62" s="5">
        <v>-392325613</v>
      </c>
      <c r="G62" s="5">
        <v>659510592</v>
      </c>
      <c r="I62" s="5">
        <v>1147690495</v>
      </c>
      <c r="J62" s="5">
        <v>867369608</v>
      </c>
      <c r="K62" s="5">
        <v>1093663096</v>
      </c>
      <c r="L62" s="5">
        <v>77001752</v>
      </c>
      <c r="M62" s="5">
        <v>4621949</v>
      </c>
      <c r="N62" s="5">
        <v>-784830153</v>
      </c>
      <c r="O62" s="5">
        <v>-577885274</v>
      </c>
      <c r="P62" s="5">
        <v>-943482111</v>
      </c>
    </row>
    <row r="63" spans="2:16" ht="15.5" x14ac:dyDescent="0.35">
      <c r="C63" t="s">
        <v>84</v>
      </c>
      <c r="D63" s="5">
        <v>-178447924</v>
      </c>
      <c r="E63" s="5">
        <v>22652637</v>
      </c>
      <c r="F63" s="5">
        <v>-377434623</v>
      </c>
      <c r="G63" s="5">
        <v>192193227</v>
      </c>
      <c r="I63" s="5">
        <v>-301059619</v>
      </c>
      <c r="J63" s="5">
        <v>-247522791</v>
      </c>
      <c r="K63" s="5">
        <v>510191945</v>
      </c>
      <c r="L63" s="5">
        <v>166874245</v>
      </c>
      <c r="M63" s="5">
        <v>-2191630761</v>
      </c>
      <c r="N63" s="5">
        <v>-123062963</v>
      </c>
      <c r="O63" s="5">
        <v>-2956324299</v>
      </c>
      <c r="P63" s="5">
        <v>-2922555147</v>
      </c>
    </row>
    <row r="64" spans="2:16" ht="15.5" x14ac:dyDescent="0.35">
      <c r="C64" t="s">
        <v>29</v>
      </c>
      <c r="D64" s="5">
        <v>3444885357</v>
      </c>
      <c r="E64" s="5">
        <v>6641677047</v>
      </c>
      <c r="F64" s="5">
        <v>3601875784</v>
      </c>
      <c r="G64" s="5">
        <v>2596021912</v>
      </c>
      <c r="I64" s="5">
        <v>17264425322</v>
      </c>
      <c r="J64" s="5">
        <v>14704455088</v>
      </c>
      <c r="K64" s="5">
        <v>14344739286</v>
      </c>
      <c r="L64" s="5">
        <v>14495001399</v>
      </c>
      <c r="M64" s="5">
        <v>10201733954</v>
      </c>
      <c r="N64" s="5">
        <v>6911271405</v>
      </c>
      <c r="O64" s="5">
        <v>4343660089</v>
      </c>
      <c r="P64" s="5">
        <v>3575055812</v>
      </c>
    </row>
    <row r="65" spans="2:16" ht="15.5" x14ac:dyDescent="0.35">
      <c r="C65" t="s">
        <v>28</v>
      </c>
      <c r="D65" s="5">
        <v>-1957217695</v>
      </c>
      <c r="F65" s="5">
        <v>-1183928209</v>
      </c>
      <c r="G65" s="5">
        <v>-238549568</v>
      </c>
      <c r="I65" s="5">
        <v>-3213356106</v>
      </c>
      <c r="J65" s="5">
        <v>-2771525476</v>
      </c>
      <c r="K65" s="5">
        <v>-2731393777</v>
      </c>
      <c r="L65" s="5">
        <v>-3115608866</v>
      </c>
      <c r="M65" s="5">
        <v>-4128740410</v>
      </c>
      <c r="N65" s="5">
        <v>-2512624030</v>
      </c>
      <c r="O65" s="5">
        <v>-1655729613</v>
      </c>
      <c r="P65" s="5">
        <v>-1682062203</v>
      </c>
    </row>
    <row r="66" spans="2:16" ht="15.5" x14ac:dyDescent="0.35">
      <c r="C66" t="s">
        <v>85</v>
      </c>
      <c r="D66" s="5">
        <v>-1957217695</v>
      </c>
      <c r="F66" s="5">
        <v>-1264311204</v>
      </c>
      <c r="G66" s="5">
        <v>-238549568</v>
      </c>
      <c r="I66" s="5">
        <v>-3293739101</v>
      </c>
      <c r="J66" s="5">
        <v>-2909257074</v>
      </c>
      <c r="K66" s="5">
        <v>-2788516752</v>
      </c>
      <c r="L66" s="5">
        <v>-3000598457</v>
      </c>
      <c r="M66" s="5">
        <v>-2111092329</v>
      </c>
      <c r="N66" s="5">
        <v>-1549130700</v>
      </c>
      <c r="O66" s="5">
        <v>-1812549685</v>
      </c>
      <c r="P66" s="5">
        <v>-1806475005</v>
      </c>
    </row>
    <row r="67" spans="2:16" ht="15.5" x14ac:dyDescent="0.35">
      <c r="C67" t="s">
        <v>87</v>
      </c>
      <c r="F67" s="5">
        <v>80382995</v>
      </c>
      <c r="I67" s="5">
        <v>80382995</v>
      </c>
      <c r="J67" s="5">
        <v>137731598</v>
      </c>
      <c r="K67" s="5">
        <v>57122975</v>
      </c>
      <c r="L67" s="5">
        <v>-115010409</v>
      </c>
      <c r="M67" s="5">
        <v>-2017648081</v>
      </c>
      <c r="N67" s="5">
        <v>-963493330</v>
      </c>
      <c r="O67" s="5">
        <v>156820072</v>
      </c>
      <c r="P67" s="5">
        <v>124412802</v>
      </c>
    </row>
    <row r="68" spans="2:16" ht="15.5" x14ac:dyDescent="0.35">
      <c r="C68" t="s">
        <v>88</v>
      </c>
      <c r="D68" s="5">
        <v>-1957217695</v>
      </c>
      <c r="F68" s="5">
        <v>-1183928209</v>
      </c>
      <c r="G68" s="5">
        <v>-238549568</v>
      </c>
      <c r="I68" s="5">
        <v>-3213356106</v>
      </c>
      <c r="J68" s="5">
        <v>-2771525476</v>
      </c>
      <c r="K68" s="5">
        <v>-2731393777</v>
      </c>
      <c r="L68" s="5">
        <v>-3115608866</v>
      </c>
      <c r="M68" s="5">
        <v>-4128740410</v>
      </c>
      <c r="N68" s="5">
        <v>-2512624030</v>
      </c>
      <c r="O68" s="5">
        <v>-1655729613</v>
      </c>
      <c r="P68" s="5">
        <v>-1682062203</v>
      </c>
    </row>
    <row r="69" spans="2:16" ht="15.5" x14ac:dyDescent="0.35">
      <c r="C69" t="s">
        <v>247</v>
      </c>
      <c r="D69" s="5">
        <v>1487667662</v>
      </c>
      <c r="E69" s="5">
        <v>6641677047</v>
      </c>
      <c r="F69" s="5">
        <v>2417947575</v>
      </c>
      <c r="G69" s="5">
        <v>2357472344</v>
      </c>
      <c r="I69" s="5">
        <v>14051069216</v>
      </c>
      <c r="J69" s="5">
        <v>11932929612</v>
      </c>
      <c r="K69" s="5">
        <v>11613345509</v>
      </c>
      <c r="L69" s="5">
        <v>11379392533</v>
      </c>
      <c r="M69" s="5">
        <v>6072993544</v>
      </c>
      <c r="N69" s="5">
        <v>4398647375</v>
      </c>
      <c r="O69" s="5">
        <v>2687930476</v>
      </c>
      <c r="P69" s="5">
        <v>1892993609</v>
      </c>
    </row>
    <row r="70" spans="2:16" ht="15.5" x14ac:dyDescent="0.35">
      <c r="C70" t="s">
        <v>248</v>
      </c>
    </row>
    <row r="71" spans="2:16" ht="15.5" x14ac:dyDescent="0.35">
      <c r="C71" t="s">
        <v>89</v>
      </c>
      <c r="D71" s="5">
        <v>1487667662</v>
      </c>
      <c r="E71" s="5">
        <v>6641677047</v>
      </c>
      <c r="F71" s="5">
        <v>2417947575</v>
      </c>
      <c r="G71" s="5">
        <v>2357472344</v>
      </c>
      <c r="I71" s="5">
        <v>14051069216</v>
      </c>
      <c r="J71" s="5">
        <v>11932929612</v>
      </c>
      <c r="K71" s="5">
        <v>11613345509</v>
      </c>
      <c r="L71" s="5">
        <v>11379392533</v>
      </c>
      <c r="M71" s="5">
        <v>6072993544</v>
      </c>
      <c r="N71" s="5">
        <v>4398647375</v>
      </c>
      <c r="O71" s="5">
        <v>2687930476</v>
      </c>
      <c r="P71" s="5">
        <v>1892993609</v>
      </c>
    </row>
    <row r="72" spans="2:16" ht="15.5" x14ac:dyDescent="0.35">
      <c r="C72" t="s">
        <v>90</v>
      </c>
      <c r="F72" s="5">
        <v>-132465718</v>
      </c>
      <c r="I72" s="5">
        <v>-132465718</v>
      </c>
      <c r="J72" s="5">
        <v>243065115</v>
      </c>
      <c r="K72" s="5">
        <v>36786848</v>
      </c>
      <c r="L72" s="5">
        <v>-166944994</v>
      </c>
      <c r="M72" s="5">
        <v>-142452834</v>
      </c>
      <c r="N72" s="5">
        <v>847814198</v>
      </c>
      <c r="O72" s="5">
        <v>-79281633</v>
      </c>
      <c r="P72" s="5">
        <v>-1888789416</v>
      </c>
    </row>
    <row r="73" spans="2:16" ht="15.5" x14ac:dyDescent="0.35">
      <c r="C73" t="s">
        <v>91</v>
      </c>
      <c r="D73" s="5">
        <v>1487667662</v>
      </c>
      <c r="E73" s="5">
        <v>6641677047</v>
      </c>
      <c r="F73" s="5">
        <v>2285481857</v>
      </c>
      <c r="G73" s="5">
        <v>2357472344</v>
      </c>
      <c r="I73" s="5">
        <v>13918603498</v>
      </c>
      <c r="J73" s="5">
        <v>12175994727</v>
      </c>
      <c r="K73" s="5">
        <v>11650132357</v>
      </c>
      <c r="L73" s="5">
        <v>11212447539</v>
      </c>
      <c r="M73" s="5">
        <v>5930540710</v>
      </c>
      <c r="N73" s="5">
        <v>5246461573</v>
      </c>
      <c r="O73" s="5">
        <v>2608648843</v>
      </c>
      <c r="P73" s="5">
        <v>4204193</v>
      </c>
    </row>
    <row r="74" spans="2:16" ht="15.5" x14ac:dyDescent="0.35">
      <c r="C74" t="s">
        <v>92</v>
      </c>
      <c r="D74" s="5">
        <v>1487667662</v>
      </c>
      <c r="E74" s="5">
        <v>6641677047</v>
      </c>
      <c r="F74" s="5">
        <v>2417947575</v>
      </c>
      <c r="G74" s="5">
        <v>2357472344</v>
      </c>
      <c r="I74" s="5">
        <v>14051069216</v>
      </c>
      <c r="J74" s="5">
        <v>11932929612</v>
      </c>
      <c r="K74" s="5">
        <v>11613345509</v>
      </c>
      <c r="L74" s="5">
        <v>11379392533</v>
      </c>
      <c r="M74" s="5">
        <v>6072993544</v>
      </c>
      <c r="N74" s="5">
        <v>4398647375</v>
      </c>
      <c r="O74" s="5">
        <v>2687930476</v>
      </c>
      <c r="P74" s="5">
        <v>1892993609</v>
      </c>
    </row>
    <row r="75" spans="2:16" ht="15.5" x14ac:dyDescent="0.35">
      <c r="C75" t="s">
        <v>8</v>
      </c>
      <c r="D75" s="5">
        <v>1606071285</v>
      </c>
      <c r="E75" s="5">
        <v>6520704440</v>
      </c>
      <c r="F75" s="5">
        <v>2677807470</v>
      </c>
      <c r="G75" s="5">
        <v>1697961752</v>
      </c>
      <c r="I75" s="5">
        <v>12770913003</v>
      </c>
      <c r="J75" s="5">
        <v>11308625119</v>
      </c>
      <c r="K75" s="5">
        <v>10556469261</v>
      </c>
      <c r="L75" s="5">
        <v>11135445787</v>
      </c>
      <c r="M75" s="5">
        <v>5925918761</v>
      </c>
      <c r="N75" s="5">
        <v>6031291726</v>
      </c>
      <c r="O75" s="5">
        <v>3186534117</v>
      </c>
      <c r="P75" s="5">
        <v>947686304</v>
      </c>
    </row>
    <row r="76" spans="2:16" ht="15.5" x14ac:dyDescent="0.35">
      <c r="C76" t="s">
        <v>94</v>
      </c>
      <c r="D76" s="5">
        <v>1487667662</v>
      </c>
      <c r="E76" s="5">
        <v>6641677047</v>
      </c>
      <c r="F76" s="5">
        <v>2417947575</v>
      </c>
      <c r="G76" s="5">
        <v>2357472344</v>
      </c>
      <c r="I76" s="5">
        <v>14051069216</v>
      </c>
      <c r="J76" s="5">
        <v>11932929612</v>
      </c>
      <c r="K76" s="5">
        <v>11613345509</v>
      </c>
      <c r="L76" s="5">
        <v>11379392533</v>
      </c>
      <c r="M76" s="5">
        <v>6072993544</v>
      </c>
      <c r="N76" s="5">
        <v>4398647375</v>
      </c>
      <c r="O76" s="5">
        <v>2687930476</v>
      </c>
      <c r="P76" s="5">
        <v>1892993609</v>
      </c>
    </row>
    <row r="77" spans="2:16" ht="15.5" x14ac:dyDescent="0.35">
      <c r="C77" t="s">
        <v>95</v>
      </c>
      <c r="D77" s="5">
        <v>1487667662</v>
      </c>
      <c r="E77" s="5">
        <v>6641677047</v>
      </c>
      <c r="F77" s="5">
        <v>2285481857</v>
      </c>
      <c r="G77" s="5">
        <v>2357472344</v>
      </c>
      <c r="I77" s="5">
        <v>13918603498</v>
      </c>
      <c r="J77" s="5">
        <v>12175994727</v>
      </c>
      <c r="K77" s="5">
        <v>11650132357</v>
      </c>
      <c r="L77" s="5">
        <v>11212447539</v>
      </c>
      <c r="M77" s="5">
        <v>5930540710</v>
      </c>
      <c r="N77" s="5">
        <v>5246461573</v>
      </c>
      <c r="O77" s="5">
        <v>2608648843</v>
      </c>
      <c r="P77" s="5">
        <v>4204193</v>
      </c>
    </row>
    <row r="78" spans="2:16" ht="15.5" x14ac:dyDescent="0.35">
      <c r="C78" t="s">
        <v>96</v>
      </c>
      <c r="D78" s="5">
        <v>1487667662</v>
      </c>
      <c r="E78" s="5">
        <v>6641677047</v>
      </c>
      <c r="F78" s="5">
        <v>2285481857</v>
      </c>
      <c r="G78" s="5">
        <v>2357472344</v>
      </c>
      <c r="I78" s="5">
        <v>13918603498</v>
      </c>
      <c r="J78" s="5">
        <v>12175994727</v>
      </c>
      <c r="K78" s="5">
        <v>11650132357</v>
      </c>
      <c r="L78" s="5">
        <v>11212447539</v>
      </c>
      <c r="M78" s="5">
        <v>5930540710</v>
      </c>
      <c r="N78" s="5">
        <v>5246461573</v>
      </c>
      <c r="O78" s="5">
        <v>2608648843</v>
      </c>
      <c r="P78" s="5">
        <v>4204193</v>
      </c>
    </row>
    <row r="80" spans="2:16" ht="15.5" x14ac:dyDescent="0.35">
      <c r="B80" t="s">
        <v>97</v>
      </c>
      <c r="C80" t="s">
        <v>98</v>
      </c>
    </row>
    <row r="81" spans="3:16" ht="15.5" x14ac:dyDescent="0.35">
      <c r="C81" t="s">
        <v>99</v>
      </c>
    </row>
    <row r="82" spans="3:16" ht="15.5" x14ac:dyDescent="0.35">
      <c r="C82" t="s">
        <v>20</v>
      </c>
      <c r="D82" s="5">
        <v>23042826024</v>
      </c>
      <c r="E82" s="5">
        <v>24800533958</v>
      </c>
      <c r="F82" s="5">
        <v>18508297858</v>
      </c>
      <c r="G82" s="5">
        <v>22813595929</v>
      </c>
      <c r="I82" s="5">
        <v>18508297858</v>
      </c>
      <c r="J82" s="5">
        <v>22700905712</v>
      </c>
      <c r="K82" s="5">
        <v>34944842157</v>
      </c>
      <c r="L82" s="5">
        <v>35834096067</v>
      </c>
      <c r="M82" s="5">
        <v>8920015176</v>
      </c>
      <c r="N82" s="5">
        <v>6730400832</v>
      </c>
      <c r="O82" s="5">
        <v>1392194636</v>
      </c>
      <c r="P82" s="5">
        <v>905585362</v>
      </c>
    </row>
    <row r="83" spans="3:16" ht="15.5" x14ac:dyDescent="0.35">
      <c r="C83" t="s">
        <v>650</v>
      </c>
    </row>
    <row r="84" spans="3:16" ht="15.5" x14ac:dyDescent="0.35">
      <c r="C84" t="s">
        <v>100</v>
      </c>
      <c r="D84" s="5">
        <v>21848620876</v>
      </c>
      <c r="E84" s="5">
        <v>16993879707</v>
      </c>
      <c r="F84" s="5">
        <v>17985734199</v>
      </c>
      <c r="G84" s="5">
        <v>14659794111</v>
      </c>
      <c r="I84" s="5">
        <v>17985734199</v>
      </c>
      <c r="J84" s="5">
        <v>24229338353</v>
      </c>
      <c r="K84" s="5">
        <v>12657118616</v>
      </c>
      <c r="L84" s="5">
        <v>14981226876</v>
      </c>
      <c r="M84" s="5">
        <v>7251437123</v>
      </c>
      <c r="N84" s="5">
        <v>5074014490</v>
      </c>
      <c r="O84" s="5">
        <v>7388254737</v>
      </c>
      <c r="P84" s="5">
        <v>8158947156</v>
      </c>
    </row>
    <row r="85" spans="3:16" ht="15.5" x14ac:dyDescent="0.35">
      <c r="C85" t="s">
        <v>250</v>
      </c>
      <c r="G85" s="5">
        <v>140103464</v>
      </c>
      <c r="L85" s="5">
        <v>110463682</v>
      </c>
      <c r="O85" s="5">
        <v>5409464000</v>
      </c>
      <c r="P85" s="5">
        <v>42150000</v>
      </c>
    </row>
    <row r="86" spans="3:16" ht="15.5" x14ac:dyDescent="0.35">
      <c r="C86" t="s">
        <v>249</v>
      </c>
      <c r="M86" s="5">
        <v>3520347955</v>
      </c>
      <c r="N86" s="5">
        <v>5597400994</v>
      </c>
      <c r="O86" s="5">
        <v>10821013665</v>
      </c>
      <c r="P86" s="5">
        <v>14400643060</v>
      </c>
    </row>
    <row r="87" spans="3:16" ht="15.5" x14ac:dyDescent="0.35">
      <c r="C87" t="s">
        <v>251</v>
      </c>
      <c r="D87" s="5">
        <v>21848620876</v>
      </c>
      <c r="E87" s="5">
        <v>16993879707</v>
      </c>
      <c r="F87" s="5">
        <v>17985734199</v>
      </c>
      <c r="G87" s="5">
        <v>14659794111</v>
      </c>
      <c r="I87" s="5">
        <v>17985734199</v>
      </c>
      <c r="J87" s="5">
        <v>24229338353</v>
      </c>
      <c r="K87" s="5">
        <v>12657118616</v>
      </c>
      <c r="L87" s="5">
        <v>14981226876</v>
      </c>
      <c r="M87" s="5">
        <v>7251437123</v>
      </c>
      <c r="N87" s="5">
        <v>5074014490</v>
      </c>
      <c r="O87" s="5">
        <v>7388254737</v>
      </c>
      <c r="P87" s="5">
        <v>8158947156</v>
      </c>
    </row>
    <row r="88" spans="3:16" ht="15.5" x14ac:dyDescent="0.35">
      <c r="C88" t="s">
        <v>102</v>
      </c>
      <c r="M88" s="5">
        <v>500000000</v>
      </c>
      <c r="N88" s="5">
        <v>3790419829</v>
      </c>
      <c r="O88" s="5">
        <v>10283554717</v>
      </c>
      <c r="P88" s="5">
        <v>7677855899</v>
      </c>
    </row>
    <row r="89" spans="3:16" ht="15.5" x14ac:dyDescent="0.35">
      <c r="C89" t="s">
        <v>252</v>
      </c>
      <c r="M89" s="5">
        <v>500000000</v>
      </c>
      <c r="N89" s="5">
        <v>3790419829</v>
      </c>
      <c r="O89" s="5">
        <v>10283554717</v>
      </c>
      <c r="P89" s="5">
        <v>7677855899</v>
      </c>
    </row>
    <row r="90" spans="3:16" ht="15.5" x14ac:dyDescent="0.35">
      <c r="C90" t="s">
        <v>103</v>
      </c>
      <c r="D90" s="5">
        <v>11188739239</v>
      </c>
      <c r="E90" s="5">
        <v>4265716432</v>
      </c>
      <c r="F90" s="5">
        <v>7672297162</v>
      </c>
      <c r="G90" s="5">
        <v>13286149275</v>
      </c>
      <c r="I90" s="5">
        <v>7672297162</v>
      </c>
      <c r="J90" s="5">
        <v>2536034346</v>
      </c>
      <c r="K90" s="5">
        <v>4904000937</v>
      </c>
      <c r="L90" s="5">
        <v>2743897415</v>
      </c>
      <c r="M90" s="5">
        <v>1880555077</v>
      </c>
      <c r="N90" s="5">
        <v>681457959</v>
      </c>
      <c r="O90" s="5">
        <v>923749408</v>
      </c>
      <c r="P90" s="5">
        <v>3637379717</v>
      </c>
    </row>
    <row r="91" spans="3:16" ht="15.5" x14ac:dyDescent="0.35">
      <c r="C91" t="s">
        <v>83</v>
      </c>
      <c r="D91" s="5">
        <v>-1282268434</v>
      </c>
      <c r="E91" s="5">
        <v>-1282268434</v>
      </c>
      <c r="F91" s="5">
        <v>-1282268434</v>
      </c>
      <c r="G91" s="5">
        <v>-1149802716</v>
      </c>
      <c r="I91" s="5">
        <v>-1282268434</v>
      </c>
      <c r="J91" s="5">
        <v>-1149802716</v>
      </c>
      <c r="K91" s="5">
        <v>-1392867831</v>
      </c>
      <c r="L91" s="5">
        <v>-1429654679</v>
      </c>
      <c r="M91" s="5">
        <v>-1262709685</v>
      </c>
      <c r="N91" s="5">
        <v>-1120256851</v>
      </c>
      <c r="O91" s="5">
        <v>-1968071049</v>
      </c>
      <c r="P91" s="5">
        <v>-1888789416</v>
      </c>
    </row>
    <row r="92" spans="3:16" ht="15.5" x14ac:dyDescent="0.35">
      <c r="C92" t="s">
        <v>104</v>
      </c>
      <c r="D92" s="5">
        <v>81173847761</v>
      </c>
      <c r="E92" s="5">
        <v>74056527832</v>
      </c>
      <c r="F92" s="5">
        <v>62080190210</v>
      </c>
      <c r="G92" s="5">
        <v>64908094630</v>
      </c>
      <c r="I92" s="5">
        <v>62080190210</v>
      </c>
      <c r="J92" s="5">
        <v>58468791999</v>
      </c>
      <c r="K92" s="5">
        <v>65367869880</v>
      </c>
      <c r="L92" s="5">
        <v>62324573130</v>
      </c>
      <c r="M92" s="5">
        <v>23781238313</v>
      </c>
      <c r="N92" s="5">
        <v>15175196911</v>
      </c>
      <c r="O92" s="5">
        <v>16438141562</v>
      </c>
      <c r="P92" s="5">
        <v>24082114185</v>
      </c>
    </row>
    <row r="93" spans="3:16" ht="15.5" x14ac:dyDescent="0.35">
      <c r="C93" t="s">
        <v>105</v>
      </c>
    </row>
    <row r="94" spans="3:16" ht="15.5" x14ac:dyDescent="0.35">
      <c r="C94" t="s">
        <v>476</v>
      </c>
      <c r="D94" s="5">
        <v>9375000000</v>
      </c>
      <c r="E94" s="5">
        <v>9375000000</v>
      </c>
      <c r="F94" s="5">
        <v>9375000000</v>
      </c>
      <c r="G94" s="5">
        <v>9375000000</v>
      </c>
      <c r="I94" s="5">
        <v>9375000000</v>
      </c>
      <c r="J94" s="5">
        <v>12500000000</v>
      </c>
      <c r="K94" s="5">
        <v>15000000000</v>
      </c>
      <c r="L94" s="5">
        <v>15000000000</v>
      </c>
    </row>
    <row r="95" spans="3:16" ht="15.5" x14ac:dyDescent="0.35">
      <c r="C95" t="s">
        <v>107</v>
      </c>
      <c r="D95" s="5">
        <v>68222894041</v>
      </c>
      <c r="E95" s="5">
        <v>70204271847</v>
      </c>
      <c r="F95" s="5">
        <v>64668502688</v>
      </c>
      <c r="G95" s="5">
        <v>79093295256</v>
      </c>
      <c r="I95" s="5">
        <v>64668502688</v>
      </c>
      <c r="J95" s="5">
        <v>53604699484</v>
      </c>
      <c r="K95" s="5">
        <v>49304097927</v>
      </c>
      <c r="L95" s="5">
        <v>52456164067</v>
      </c>
      <c r="M95" s="5">
        <v>39636976730</v>
      </c>
      <c r="N95" s="5">
        <v>43899458644</v>
      </c>
      <c r="O95" s="5">
        <v>52009851002</v>
      </c>
      <c r="P95" s="5">
        <v>28956627288</v>
      </c>
    </row>
    <row r="96" spans="3:16" ht="15.5" x14ac:dyDescent="0.35">
      <c r="C96" t="s">
        <v>109</v>
      </c>
      <c r="D96" s="5">
        <v>846821346</v>
      </c>
      <c r="E96" s="5">
        <v>846821346</v>
      </c>
      <c r="F96" s="5">
        <v>846821346</v>
      </c>
      <c r="G96" s="5">
        <v>691338640</v>
      </c>
      <c r="I96" s="5">
        <v>846821346</v>
      </c>
      <c r="J96" s="5">
        <v>691338640</v>
      </c>
      <c r="K96" s="5">
        <v>641359433</v>
      </c>
      <c r="L96" s="5">
        <v>606216136</v>
      </c>
      <c r="M96" s="5">
        <v>674139496</v>
      </c>
      <c r="N96" s="5">
        <v>2651608573</v>
      </c>
      <c r="O96" s="5">
        <v>3854228984</v>
      </c>
      <c r="P96" s="5">
        <v>3670981701</v>
      </c>
    </row>
    <row r="97" spans="3:16" ht="15.5" x14ac:dyDescent="0.35">
      <c r="C97" t="s">
        <v>110</v>
      </c>
      <c r="D97" s="5">
        <v>105903870738</v>
      </c>
      <c r="E97" s="5">
        <v>108393581878</v>
      </c>
      <c r="F97" s="5">
        <v>102857812719</v>
      </c>
      <c r="G97" s="5">
        <v>103009915220</v>
      </c>
      <c r="I97" s="5">
        <v>102857812719</v>
      </c>
      <c r="J97" s="5">
        <v>92316519448</v>
      </c>
      <c r="K97" s="5">
        <v>73109859590</v>
      </c>
      <c r="L97" s="5">
        <v>73637576222</v>
      </c>
      <c r="M97" s="5">
        <v>43447539377</v>
      </c>
      <c r="N97" s="5">
        <v>53927994791</v>
      </c>
      <c r="O97" s="5">
        <v>66756441412</v>
      </c>
      <c r="P97" s="5">
        <v>40966688523</v>
      </c>
    </row>
    <row r="98" spans="3:16" ht="15.5" x14ac:dyDescent="0.35">
      <c r="C98" t="s">
        <v>111</v>
      </c>
      <c r="D98" s="5">
        <v>187077718499</v>
      </c>
      <c r="E98" s="5">
        <v>182450109710</v>
      </c>
      <c r="F98" s="5">
        <v>164938002929</v>
      </c>
      <c r="G98" s="5">
        <v>167918009850</v>
      </c>
      <c r="I98" s="5">
        <v>164938002929</v>
      </c>
      <c r="J98" s="5">
        <v>150785311447</v>
      </c>
      <c r="K98" s="5">
        <v>138477729470</v>
      </c>
      <c r="L98" s="5">
        <v>135962149352</v>
      </c>
      <c r="M98" s="5">
        <v>67228777690</v>
      </c>
      <c r="N98" s="5">
        <v>69103191702</v>
      </c>
      <c r="O98" s="5">
        <v>83194582974</v>
      </c>
      <c r="P98" s="5">
        <v>65048802708</v>
      </c>
    </row>
    <row r="99" spans="3:16" ht="15.5" x14ac:dyDescent="0.35">
      <c r="C99" t="s">
        <v>112</v>
      </c>
    </row>
    <row r="100" spans="3:16" ht="15.5" x14ac:dyDescent="0.35">
      <c r="C100" t="s">
        <v>113</v>
      </c>
    </row>
    <row r="101" spans="3:16" ht="15.5" x14ac:dyDescent="0.35">
      <c r="C101" t="s">
        <v>114</v>
      </c>
      <c r="D101" s="5">
        <v>11258317956</v>
      </c>
      <c r="E101" s="5">
        <v>25476387974</v>
      </c>
      <c r="F101" s="5">
        <v>17105956239</v>
      </c>
      <c r="G101" s="5">
        <v>10303687282</v>
      </c>
      <c r="I101" s="5">
        <v>17105956239</v>
      </c>
      <c r="J101" s="5">
        <v>10263097217</v>
      </c>
      <c r="K101" s="5">
        <v>7951424171</v>
      </c>
      <c r="L101" s="5">
        <v>10133121777</v>
      </c>
      <c r="M101" s="5">
        <v>10684848306</v>
      </c>
      <c r="N101" s="5">
        <v>16900402591</v>
      </c>
      <c r="O101" s="5">
        <v>33970548395</v>
      </c>
      <c r="P101" s="5">
        <v>25336787346</v>
      </c>
    </row>
    <row r="102" spans="3:16" ht="15.5" x14ac:dyDescent="0.35">
      <c r="C102" t="s">
        <v>115</v>
      </c>
    </row>
    <row r="103" spans="3:16" ht="15.5" x14ac:dyDescent="0.35">
      <c r="C103" t="s">
        <v>253</v>
      </c>
      <c r="D103" s="5">
        <v>767582465</v>
      </c>
      <c r="E103" s="5">
        <v>602890432</v>
      </c>
      <c r="F103" s="5">
        <v>317467016</v>
      </c>
      <c r="G103" s="5">
        <v>4971187775</v>
      </c>
      <c r="I103" s="5">
        <v>317467016</v>
      </c>
      <c r="J103" s="5">
        <v>560892790</v>
      </c>
      <c r="K103" s="5">
        <v>924305703</v>
      </c>
      <c r="L103" s="5">
        <v>1030627087</v>
      </c>
      <c r="M103" s="5">
        <v>1396920375</v>
      </c>
      <c r="N103" s="5">
        <v>1731468005</v>
      </c>
      <c r="O103" s="5">
        <v>3427432645</v>
      </c>
      <c r="P103" s="5">
        <v>2947494607</v>
      </c>
    </row>
    <row r="104" spans="3:16" ht="15.5" x14ac:dyDescent="0.35">
      <c r="C104" t="s">
        <v>117</v>
      </c>
      <c r="D104" s="5">
        <v>886216131</v>
      </c>
      <c r="E104" s="5">
        <v>3020427834</v>
      </c>
      <c r="F104" s="5">
        <v>785121012</v>
      </c>
      <c r="G104" s="5">
        <v>622985368</v>
      </c>
      <c r="I104" s="5">
        <v>785121012</v>
      </c>
      <c r="J104" s="5">
        <v>1983385511</v>
      </c>
      <c r="K104" s="5">
        <v>831214277</v>
      </c>
      <c r="L104" s="5">
        <v>1343343000</v>
      </c>
      <c r="M104" s="5">
        <v>913065116</v>
      </c>
      <c r="N104" s="5">
        <v>530555288</v>
      </c>
      <c r="O104" s="5">
        <v>492318461</v>
      </c>
      <c r="P104" s="5">
        <v>167138595</v>
      </c>
    </row>
    <row r="105" spans="3:16" ht="15.5" x14ac:dyDescent="0.35">
      <c r="C105" t="s">
        <v>118</v>
      </c>
    </row>
    <row r="106" spans="3:16" ht="15.5" x14ac:dyDescent="0.35">
      <c r="C106" t="s">
        <v>254</v>
      </c>
      <c r="G106" s="5">
        <v>140103464</v>
      </c>
      <c r="L106" s="5">
        <v>110463682</v>
      </c>
      <c r="M106" s="5">
        <v>3520347955</v>
      </c>
      <c r="N106" s="5">
        <v>5597400994</v>
      </c>
      <c r="O106" s="5">
        <v>16230477665</v>
      </c>
      <c r="P106" s="5">
        <v>14442793060</v>
      </c>
    </row>
    <row r="107" spans="3:16" ht="15.5" x14ac:dyDescent="0.35">
      <c r="C107" t="s">
        <v>116</v>
      </c>
      <c r="D107" s="5">
        <v>1633087522</v>
      </c>
      <c r="E107" s="5">
        <v>1739025309</v>
      </c>
      <c r="F107" s="5">
        <v>1266967139</v>
      </c>
      <c r="G107" s="5">
        <v>1702644775</v>
      </c>
      <c r="I107" s="5">
        <v>1266967139</v>
      </c>
      <c r="J107" s="5">
        <v>1425072370</v>
      </c>
      <c r="K107" s="5">
        <v>1856790025</v>
      </c>
      <c r="L107" s="5">
        <v>1834190005</v>
      </c>
      <c r="M107" s="5">
        <v>1463068391</v>
      </c>
      <c r="N107" s="5">
        <v>1625184526</v>
      </c>
      <c r="O107" s="5">
        <v>1575179784</v>
      </c>
      <c r="P107" s="5">
        <v>336574548</v>
      </c>
    </row>
    <row r="108" spans="3:16" ht="15.5" x14ac:dyDescent="0.35">
      <c r="C108" t="s">
        <v>120</v>
      </c>
    </row>
    <row r="109" spans="3:16" ht="15.5" x14ac:dyDescent="0.35">
      <c r="C109" t="s">
        <v>313</v>
      </c>
      <c r="D109" s="5">
        <v>25431332702</v>
      </c>
      <c r="E109" s="5">
        <v>5523268814</v>
      </c>
      <c r="F109" s="5">
        <v>3023268815</v>
      </c>
      <c r="G109" s="5">
        <v>6183977233</v>
      </c>
      <c r="I109" s="5">
        <v>3023268815</v>
      </c>
      <c r="J109" s="5">
        <v>6183977233</v>
      </c>
      <c r="K109" s="5">
        <v>9907366550</v>
      </c>
      <c r="L109" s="5">
        <v>13199402687</v>
      </c>
      <c r="M109" s="5">
        <v>8963960511</v>
      </c>
      <c r="N109" s="5">
        <v>9844945175</v>
      </c>
      <c r="O109" s="5">
        <v>12252370360</v>
      </c>
      <c r="P109" s="5">
        <v>2999999984</v>
      </c>
    </row>
    <row r="110" spans="3:16" ht="15.5" x14ac:dyDescent="0.35">
      <c r="C110" t="s">
        <v>520</v>
      </c>
      <c r="D110" s="5">
        <v>7098656097</v>
      </c>
      <c r="E110" s="5">
        <v>7828553313</v>
      </c>
      <c r="F110" s="5">
        <v>7828553313</v>
      </c>
      <c r="G110" s="5">
        <v>13964361048</v>
      </c>
      <c r="I110" s="5">
        <v>7828553313</v>
      </c>
      <c r="J110" s="5">
        <v>5780899059</v>
      </c>
      <c r="K110" s="5">
        <v>361214305</v>
      </c>
      <c r="L110" s="5">
        <v>454535197</v>
      </c>
      <c r="M110" s="5">
        <v>2179198865</v>
      </c>
      <c r="N110" s="5">
        <v>2437033173</v>
      </c>
      <c r="O110" s="5">
        <v>1475886546</v>
      </c>
      <c r="P110" s="5">
        <v>4391984919</v>
      </c>
    </row>
    <row r="111" spans="3:16" ht="15.5" x14ac:dyDescent="0.35">
      <c r="C111" t="s">
        <v>121</v>
      </c>
      <c r="D111" s="5">
        <v>7463431848</v>
      </c>
      <c r="E111" s="5">
        <v>19385794408</v>
      </c>
      <c r="F111" s="5">
        <v>13787901080</v>
      </c>
      <c r="G111" s="5">
        <v>2448015903</v>
      </c>
      <c r="I111" s="5">
        <v>13787901080</v>
      </c>
      <c r="J111" s="5">
        <v>5370246546</v>
      </c>
      <c r="K111" s="5">
        <v>4041614166</v>
      </c>
      <c r="L111" s="5">
        <v>4694331336</v>
      </c>
      <c r="M111" s="5">
        <v>2191952991</v>
      </c>
      <c r="N111" s="5">
        <v>6409055372</v>
      </c>
      <c r="O111" s="5">
        <v>10467223173</v>
      </c>
      <c r="P111" s="5">
        <v>6637786536</v>
      </c>
    </row>
    <row r="112" spans="3:16" ht="15.5" x14ac:dyDescent="0.35">
      <c r="C112" t="s">
        <v>122</v>
      </c>
      <c r="D112" s="5">
        <v>36071867306</v>
      </c>
      <c r="E112" s="5">
        <v>16893700634</v>
      </c>
      <c r="F112" s="5">
        <v>14393700635</v>
      </c>
      <c r="G112" s="5">
        <v>23731227213</v>
      </c>
      <c r="I112" s="5">
        <v>14393700635</v>
      </c>
      <c r="J112" s="5">
        <v>15550015224</v>
      </c>
      <c r="K112" s="5">
        <v>13183851012</v>
      </c>
      <c r="L112" s="5">
        <v>16409465780</v>
      </c>
      <c r="M112" s="5">
        <v>15098429817</v>
      </c>
      <c r="N112" s="5">
        <v>18936163587</v>
      </c>
      <c r="O112" s="5">
        <v>20950550275</v>
      </c>
      <c r="P112" s="5">
        <v>14047179903</v>
      </c>
    </row>
    <row r="113" spans="3:16" ht="15.5" x14ac:dyDescent="0.35">
      <c r="C113" t="s">
        <v>123</v>
      </c>
      <c r="D113" s="5">
        <v>36071867306</v>
      </c>
      <c r="E113" s="5">
        <v>16893700634</v>
      </c>
      <c r="F113" s="5">
        <v>14393700635</v>
      </c>
      <c r="G113" s="5">
        <v>23731227213</v>
      </c>
      <c r="I113" s="5">
        <v>14393700635</v>
      </c>
      <c r="J113" s="5">
        <v>15550015224</v>
      </c>
      <c r="K113" s="5">
        <v>13183851012</v>
      </c>
      <c r="L113" s="5">
        <v>16409465780</v>
      </c>
      <c r="M113" s="5">
        <v>15098429817</v>
      </c>
      <c r="N113" s="5">
        <v>18936163587</v>
      </c>
      <c r="O113" s="5">
        <v>20950550275</v>
      </c>
      <c r="P113" s="5">
        <v>14047179903</v>
      </c>
    </row>
    <row r="114" spans="3:16" ht="15.5" x14ac:dyDescent="0.35">
      <c r="C114" t="s">
        <v>124</v>
      </c>
    </row>
    <row r="115" spans="3:16" ht="15.5" x14ac:dyDescent="0.35">
      <c r="C115" t="s">
        <v>125</v>
      </c>
      <c r="D115" s="5">
        <v>32529988799</v>
      </c>
      <c r="E115" s="5">
        <v>13351822127</v>
      </c>
      <c r="F115" s="5">
        <v>10851822128</v>
      </c>
      <c r="G115" s="5">
        <v>20148338281</v>
      </c>
      <c r="I115" s="5">
        <v>10851822128</v>
      </c>
      <c r="J115" s="5">
        <v>11964876292</v>
      </c>
      <c r="K115" s="5">
        <v>10268580855</v>
      </c>
      <c r="L115" s="5">
        <v>13653937884</v>
      </c>
      <c r="M115" s="5">
        <v>11143159376</v>
      </c>
      <c r="N115" s="5">
        <v>15268961581</v>
      </c>
      <c r="O115" s="5">
        <v>16893718519</v>
      </c>
      <c r="P115" s="5">
        <v>10723337279</v>
      </c>
    </row>
    <row r="116" spans="3:16" ht="15.5" x14ac:dyDescent="0.35">
      <c r="C116" t="s">
        <v>126</v>
      </c>
      <c r="D116" s="5">
        <v>47330185262</v>
      </c>
      <c r="E116" s="5">
        <v>42370088608</v>
      </c>
      <c r="F116" s="5">
        <v>31499656874</v>
      </c>
      <c r="G116" s="5">
        <v>34034914495</v>
      </c>
      <c r="I116" s="5">
        <v>31499656874</v>
      </c>
      <c r="J116" s="5">
        <v>25813112441</v>
      </c>
      <c r="K116" s="5">
        <v>21135275183</v>
      </c>
      <c r="L116" s="5">
        <v>26542587557</v>
      </c>
      <c r="M116" s="5">
        <v>25783278123</v>
      </c>
      <c r="N116" s="5">
        <v>35836566178</v>
      </c>
      <c r="O116" s="5">
        <v>54921098670</v>
      </c>
      <c r="P116" s="5">
        <v>39383967249</v>
      </c>
    </row>
    <row r="117" spans="3:16" ht="15.5" x14ac:dyDescent="0.35">
      <c r="C117" t="s">
        <v>127</v>
      </c>
    </row>
    <row r="118" spans="3:16" ht="15.5" x14ac:dyDescent="0.35">
      <c r="C118" t="s">
        <v>128</v>
      </c>
      <c r="D118" s="5">
        <v>45503888200</v>
      </c>
      <c r="E118" s="5">
        <v>45503888200</v>
      </c>
      <c r="F118" s="5">
        <v>45503888200</v>
      </c>
      <c r="G118" s="5">
        <v>45503888200</v>
      </c>
      <c r="I118" s="5">
        <v>45503888200</v>
      </c>
      <c r="J118" s="5">
        <v>45502744200</v>
      </c>
      <c r="K118" s="5">
        <v>45502383200</v>
      </c>
      <c r="L118" s="5">
        <v>45500000000</v>
      </c>
      <c r="M118" s="5">
        <v>32000000000</v>
      </c>
      <c r="N118" s="5">
        <v>12000000000</v>
      </c>
      <c r="O118" s="5">
        <v>12000000000</v>
      </c>
      <c r="P118" s="5">
        <v>12000000000</v>
      </c>
    </row>
    <row r="119" spans="3:16" ht="15.5" x14ac:dyDescent="0.35">
      <c r="C119" t="s">
        <v>129</v>
      </c>
      <c r="D119" s="5">
        <v>45251443455</v>
      </c>
      <c r="E119" s="5">
        <v>45251443455</v>
      </c>
      <c r="F119" s="5">
        <v>45251443455</v>
      </c>
      <c r="G119" s="5">
        <v>45251443455</v>
      </c>
      <c r="I119" s="5">
        <v>45251443455</v>
      </c>
      <c r="J119" s="5">
        <v>45244579455</v>
      </c>
      <c r="K119" s="5">
        <v>45242052455</v>
      </c>
      <c r="L119" s="5">
        <v>45333462932</v>
      </c>
      <c r="M119" s="5">
        <v>251067715</v>
      </c>
      <c r="N119" s="5">
        <v>251067715</v>
      </c>
      <c r="O119" s="5">
        <v>251067715</v>
      </c>
      <c r="P119" s="5">
        <v>251067715</v>
      </c>
    </row>
    <row r="120" spans="3:16" ht="15.5" x14ac:dyDescent="0.35">
      <c r="C120" t="s">
        <v>130</v>
      </c>
      <c r="D120" s="5">
        <v>44415675317</v>
      </c>
      <c r="E120" s="5">
        <v>44629759559</v>
      </c>
      <c r="F120" s="5">
        <v>38109055119</v>
      </c>
      <c r="G120" s="5">
        <v>38029015088</v>
      </c>
      <c r="I120" s="5">
        <v>38109055119</v>
      </c>
      <c r="J120" s="5">
        <v>30666142847</v>
      </c>
      <c r="K120" s="5">
        <v>24149720851</v>
      </c>
      <c r="L120" s="5">
        <v>17268251026</v>
      </c>
      <c r="M120" s="5">
        <v>7786640773</v>
      </c>
      <c r="N120" s="5">
        <v>21718269178</v>
      </c>
      <c r="O120" s="5">
        <v>16696055344</v>
      </c>
      <c r="P120" s="5">
        <v>13430239592</v>
      </c>
    </row>
    <row r="121" spans="3:16" ht="15.5" x14ac:dyDescent="0.35">
      <c r="C121" t="s">
        <v>257</v>
      </c>
      <c r="D121" s="5">
        <v>9100548840</v>
      </c>
      <c r="E121" s="5">
        <v>9100548840</v>
      </c>
      <c r="F121" s="5">
        <v>9100548840</v>
      </c>
      <c r="G121" s="5">
        <v>9100548840</v>
      </c>
      <c r="I121" s="5">
        <v>9100548840</v>
      </c>
      <c r="J121" s="5">
        <v>9100548840</v>
      </c>
      <c r="K121" s="5">
        <v>6400000000</v>
      </c>
      <c r="L121" s="5">
        <v>6400000000</v>
      </c>
      <c r="M121" s="5">
        <v>6400000000</v>
      </c>
    </row>
    <row r="122" spans="3:16" ht="15.5" x14ac:dyDescent="0.35">
      <c r="C122" t="s">
        <v>258</v>
      </c>
      <c r="D122" s="5">
        <v>35315126477</v>
      </c>
      <c r="E122" s="5">
        <v>35529210719</v>
      </c>
      <c r="F122" s="5">
        <v>29008506279</v>
      </c>
      <c r="G122" s="5">
        <v>28928466248</v>
      </c>
      <c r="I122" s="5">
        <v>29008506279</v>
      </c>
      <c r="J122" s="5">
        <v>21565594007</v>
      </c>
      <c r="K122" s="5">
        <v>17749720851</v>
      </c>
      <c r="L122" s="5">
        <v>10868251026</v>
      </c>
      <c r="M122" s="5">
        <v>1386640773</v>
      </c>
      <c r="N122" s="5">
        <v>21718269178</v>
      </c>
      <c r="O122" s="5">
        <v>16696055344</v>
      </c>
      <c r="P122" s="5">
        <v>13430239592</v>
      </c>
    </row>
    <row r="123" spans="3:16" ht="15.5" x14ac:dyDescent="0.35">
      <c r="C123" t="s">
        <v>259</v>
      </c>
      <c r="D123" s="5">
        <v>44415675317</v>
      </c>
      <c r="E123" s="5">
        <v>44629759559</v>
      </c>
      <c r="F123" s="5">
        <v>38109055119</v>
      </c>
      <c r="G123" s="5">
        <v>38029015088</v>
      </c>
      <c r="I123" s="5">
        <v>38109055119</v>
      </c>
      <c r="J123" s="5">
        <v>30666142847</v>
      </c>
      <c r="K123" s="5">
        <v>24149720851</v>
      </c>
      <c r="L123" s="5">
        <v>17268251026</v>
      </c>
      <c r="M123" s="5">
        <v>7786640773</v>
      </c>
      <c r="N123" s="5">
        <v>21718269178</v>
      </c>
      <c r="O123" s="5">
        <v>16696055344</v>
      </c>
      <c r="P123" s="5">
        <v>13430239592</v>
      </c>
    </row>
    <row r="124" spans="3:16" ht="15.5" x14ac:dyDescent="0.35">
      <c r="C124" t="s">
        <v>131</v>
      </c>
      <c r="D124" s="5">
        <v>5858794699</v>
      </c>
      <c r="E124" s="5">
        <v>5977198322</v>
      </c>
      <c r="F124" s="5">
        <v>5856225715</v>
      </c>
      <c r="G124" s="5">
        <v>6248551328</v>
      </c>
      <c r="I124" s="5">
        <v>5856225715</v>
      </c>
      <c r="J124" s="5">
        <v>4708535220</v>
      </c>
      <c r="K124" s="5">
        <v>3841165612</v>
      </c>
      <c r="L124" s="5">
        <v>2747502516</v>
      </c>
      <c r="M124" s="5">
        <v>2670500764</v>
      </c>
      <c r="N124" s="5">
        <v>417545482</v>
      </c>
      <c r="O124" s="5">
        <v>1294432294</v>
      </c>
      <c r="P124" s="5">
        <v>1872317568</v>
      </c>
    </row>
    <row r="125" spans="3:16" ht="15.5" x14ac:dyDescent="0.35">
      <c r="C125" t="s">
        <v>10</v>
      </c>
      <c r="D125" s="5">
        <v>139747533237</v>
      </c>
      <c r="E125" s="5">
        <v>140080021102</v>
      </c>
      <c r="F125" s="5">
        <v>133438344055</v>
      </c>
      <c r="G125" s="5">
        <v>133883095355</v>
      </c>
      <c r="I125" s="5">
        <v>133438344055</v>
      </c>
      <c r="J125" s="5">
        <v>124972199006</v>
      </c>
      <c r="K125" s="5">
        <v>117342454287</v>
      </c>
      <c r="L125" s="5">
        <v>109419561795</v>
      </c>
      <c r="M125" s="5">
        <v>41445499567</v>
      </c>
      <c r="N125" s="5">
        <v>33266625524</v>
      </c>
      <c r="O125" s="5">
        <v>28273484304</v>
      </c>
      <c r="P125" s="5">
        <v>25664835459</v>
      </c>
    </row>
    <row r="126" spans="3:16" ht="15.5" x14ac:dyDescent="0.35">
      <c r="C126" t="s">
        <v>132</v>
      </c>
      <c r="D126" s="5">
        <v>187077718499</v>
      </c>
      <c r="E126" s="5">
        <v>182450109710</v>
      </c>
      <c r="F126" s="5">
        <v>164938000929</v>
      </c>
      <c r="G126" s="5">
        <v>167918009850</v>
      </c>
      <c r="I126" s="5">
        <v>164938000929</v>
      </c>
      <c r="J126" s="5">
        <v>150785311447</v>
      </c>
      <c r="K126" s="5">
        <v>138477729470</v>
      </c>
      <c r="L126" s="5">
        <v>135962149352</v>
      </c>
      <c r="M126" s="5">
        <v>67228777690</v>
      </c>
      <c r="N126" s="5">
        <v>69103191702</v>
      </c>
      <c r="O126" s="5">
        <v>83194582974</v>
      </c>
      <c r="P126" s="5">
        <v>65048802708</v>
      </c>
    </row>
    <row r="127" spans="3:16" ht="15.5" x14ac:dyDescent="0.35">
      <c r="C127" t="s">
        <v>133</v>
      </c>
      <c r="D127" s="5">
        <v>910077764</v>
      </c>
      <c r="E127" s="5">
        <v>910077764</v>
      </c>
      <c r="F127" s="5">
        <v>910077764</v>
      </c>
      <c r="G127" s="5">
        <v>910077764</v>
      </c>
      <c r="I127" s="5">
        <v>910077764</v>
      </c>
      <c r="J127" s="5">
        <v>910047664</v>
      </c>
      <c r="K127" s="5">
        <v>910047664</v>
      </c>
      <c r="L127" s="5">
        <v>910000000</v>
      </c>
      <c r="M127" s="5">
        <v>640000000</v>
      </c>
      <c r="N127" s="5">
        <v>12000</v>
      </c>
      <c r="O127" s="5">
        <v>12000</v>
      </c>
      <c r="P127" s="5">
        <v>12000</v>
      </c>
    </row>
    <row r="129" spans="2:16" ht="15.5" x14ac:dyDescent="0.35">
      <c r="B129" t="s">
        <v>134</v>
      </c>
      <c r="C129" t="s">
        <v>135</v>
      </c>
      <c r="D129" s="5">
        <v>-8022983126</v>
      </c>
      <c r="E129" s="5">
        <v>5295666109</v>
      </c>
      <c r="F129" s="5">
        <v>9148247576</v>
      </c>
      <c r="G129" s="5">
        <v>2613383324</v>
      </c>
      <c r="I129" s="5">
        <v>22702759323</v>
      </c>
      <c r="J129" s="5">
        <v>15616157322</v>
      </c>
      <c r="K129" s="5">
        <v>14600899241</v>
      </c>
      <c r="L129" s="5">
        <v>565349913</v>
      </c>
      <c r="M129" s="5">
        <v>9641187717</v>
      </c>
      <c r="N129" s="5">
        <v>6427585950</v>
      </c>
      <c r="O129" s="5">
        <v>17202094818</v>
      </c>
      <c r="P129" s="5">
        <v>22676036043</v>
      </c>
    </row>
    <row r="130" spans="2:16" ht="15.5" x14ac:dyDescent="0.35">
      <c r="C130" t="s">
        <v>316</v>
      </c>
      <c r="D130" s="5">
        <v>32658524593</v>
      </c>
      <c r="E130" s="5">
        <v>39752889629</v>
      </c>
      <c r="F130" s="5">
        <v>32826697254</v>
      </c>
      <c r="G130" s="5">
        <v>46799767092</v>
      </c>
      <c r="I130" s="5">
        <v>159697198021</v>
      </c>
      <c r="J130" s="5">
        <v>100953489616</v>
      </c>
      <c r="K130" s="5">
        <v>101578471879</v>
      </c>
      <c r="L130" s="5">
        <v>69473699063</v>
      </c>
      <c r="M130" s="5">
        <v>68995875593</v>
      </c>
      <c r="N130" s="5">
        <v>68412240023</v>
      </c>
      <c r="O130" s="5">
        <v>88314838957</v>
      </c>
      <c r="P130" s="5">
        <v>93857014686</v>
      </c>
    </row>
    <row r="131" spans="2:16" ht="15.5" x14ac:dyDescent="0.35">
      <c r="C131" t="s">
        <v>317</v>
      </c>
      <c r="D131" s="5">
        <v>-25778074862</v>
      </c>
      <c r="E131" s="5">
        <v>-25001349993</v>
      </c>
      <c r="F131" s="5">
        <v>-29874982973</v>
      </c>
      <c r="G131" s="5">
        <v>-33567652182</v>
      </c>
      <c r="I131" s="5">
        <v>-109056343772</v>
      </c>
      <c r="J131" s="5">
        <v>-64503396113</v>
      </c>
      <c r="K131" s="5">
        <v>-65551142049</v>
      </c>
      <c r="L131" s="5">
        <v>-44721109770</v>
      </c>
      <c r="M131" s="5">
        <v>-30615353096</v>
      </c>
      <c r="N131" s="5">
        <v>-30765780355</v>
      </c>
      <c r="O131" s="5">
        <v>-52440211046</v>
      </c>
      <c r="P131" s="5">
        <v>-34800860347</v>
      </c>
    </row>
    <row r="132" spans="2:16" ht="15.5" x14ac:dyDescent="0.35">
      <c r="C132" t="s">
        <v>321</v>
      </c>
      <c r="D132" s="5">
        <v>-6478645684</v>
      </c>
      <c r="E132" s="5">
        <v>-2137272658</v>
      </c>
      <c r="F132" s="5">
        <v>8433758878</v>
      </c>
      <c r="G132" s="5">
        <v>-3910853517</v>
      </c>
      <c r="I132" s="5">
        <v>-4480346102</v>
      </c>
      <c r="J132" s="5">
        <v>-998847346</v>
      </c>
      <c r="K132" s="5">
        <v>-788594019</v>
      </c>
      <c r="L132" s="5">
        <v>-4416033842</v>
      </c>
      <c r="M132" s="5">
        <v>-9116282438</v>
      </c>
      <c r="N132" s="5">
        <v>-12208756786</v>
      </c>
      <c r="O132" s="5">
        <v>-672177562</v>
      </c>
      <c r="P132" s="5">
        <v>-18063769217</v>
      </c>
    </row>
    <row r="133" spans="2:16" ht="15.5" x14ac:dyDescent="0.35">
      <c r="C133" t="s">
        <v>318</v>
      </c>
      <c r="D133" s="5">
        <v>-6114987458</v>
      </c>
      <c r="E133" s="5">
        <v>-5337772223</v>
      </c>
      <c r="F133" s="5">
        <v>-4972462436</v>
      </c>
      <c r="G133" s="5">
        <v>-4686857996</v>
      </c>
      <c r="I133" s="5">
        <v>-19727663501</v>
      </c>
      <c r="J133" s="5">
        <v>-17463959035</v>
      </c>
      <c r="K133" s="5">
        <v>-16094119477</v>
      </c>
      <c r="L133" s="5">
        <v>-16514987685</v>
      </c>
      <c r="M133" s="5">
        <v>-15353050685</v>
      </c>
      <c r="N133" s="5">
        <v>-14591690395</v>
      </c>
      <c r="O133" s="5">
        <v>-13792351793</v>
      </c>
      <c r="P133" s="5">
        <v>-12914878764</v>
      </c>
    </row>
    <row r="134" spans="2:16" ht="15.5" x14ac:dyDescent="0.35">
      <c r="C134" t="s">
        <v>1120</v>
      </c>
      <c r="F134" s="5">
        <v>-130194000</v>
      </c>
      <c r="I134" s="5">
        <v>-130194000</v>
      </c>
      <c r="J134" s="5">
        <v>-131472275</v>
      </c>
      <c r="K134" s="5">
        <v>-234978680</v>
      </c>
    </row>
    <row r="135" spans="2:16" ht="15.5" x14ac:dyDescent="0.35">
      <c r="C135" t="s">
        <v>265</v>
      </c>
      <c r="D135" s="5">
        <v>-1851914606</v>
      </c>
      <c r="E135" s="5">
        <v>-1867747856</v>
      </c>
      <c r="F135" s="5">
        <v>3115069486</v>
      </c>
      <c r="G135" s="5">
        <v>-2031434469</v>
      </c>
      <c r="I135" s="5">
        <v>-3293739101</v>
      </c>
      <c r="J135" s="5">
        <v>-2248205782</v>
      </c>
      <c r="K135" s="5">
        <v>-4709741174</v>
      </c>
      <c r="L135" s="5">
        <v>-3133959287</v>
      </c>
      <c r="M135" s="5">
        <v>-2242303087</v>
      </c>
      <c r="N135" s="5">
        <v>-1585364046</v>
      </c>
      <c r="O135" s="5">
        <v>-1270186210</v>
      </c>
      <c r="P135" s="5">
        <v>-3574936397</v>
      </c>
    </row>
    <row r="136" spans="2:16" ht="15.5" x14ac:dyDescent="0.35">
      <c r="C136" t="s">
        <v>502</v>
      </c>
      <c r="D136" s="5">
        <v>-610866489</v>
      </c>
      <c r="E136" s="5">
        <v>-324884453</v>
      </c>
      <c r="F136" s="5">
        <v>-410840990</v>
      </c>
      <c r="G136" s="5">
        <v>-244881129</v>
      </c>
      <c r="I136" s="5">
        <v>-1248835741</v>
      </c>
      <c r="J136" s="5">
        <v>-1021080542</v>
      </c>
      <c r="K136" s="5">
        <v>-1097120114</v>
      </c>
      <c r="L136" s="5">
        <v>-950770013</v>
      </c>
      <c r="M136" s="5">
        <v>-2093327775</v>
      </c>
      <c r="N136" s="5">
        <v>-2927801982</v>
      </c>
      <c r="O136" s="5">
        <v>-2990440046</v>
      </c>
      <c r="P136" s="5">
        <v>-1921330689</v>
      </c>
    </row>
    <row r="137" spans="2:16" ht="15.5" x14ac:dyDescent="0.35">
      <c r="C137" t="s">
        <v>919</v>
      </c>
      <c r="D137" s="5">
        <v>152981380</v>
      </c>
      <c r="E137" s="5">
        <v>211803663</v>
      </c>
      <c r="F137" s="5">
        <v>158952357</v>
      </c>
      <c r="G137" s="5">
        <v>257545525</v>
      </c>
      <c r="I137" s="5">
        <v>942683519</v>
      </c>
      <c r="J137" s="5">
        <v>1029628799</v>
      </c>
      <c r="K137" s="5">
        <v>1498122875</v>
      </c>
      <c r="L137" s="5">
        <v>828511447</v>
      </c>
      <c r="M137" s="5">
        <v>65629205</v>
      </c>
      <c r="N137" s="5">
        <v>94739491</v>
      </c>
      <c r="O137" s="5">
        <v>52622518</v>
      </c>
      <c r="P137" s="5">
        <v>94796771</v>
      </c>
    </row>
    <row r="138" spans="2:16" ht="15.5" x14ac:dyDescent="0.35">
      <c r="C138" t="s">
        <v>152</v>
      </c>
      <c r="F138" s="5">
        <v>2250000</v>
      </c>
      <c r="G138" s="5">
        <v>-2250000</v>
      </c>
    </row>
    <row r="139" spans="2:16" ht="15.5" x14ac:dyDescent="0.35">
      <c r="C139" t="s">
        <v>144</v>
      </c>
      <c r="D139" s="5">
        <v>5943981919</v>
      </c>
      <c r="E139" s="5">
        <v>8097893334</v>
      </c>
      <c r="F139" s="5">
        <v>-10794861701</v>
      </c>
      <c r="G139" s="5">
        <v>-1984721135</v>
      </c>
      <c r="I139" s="5">
        <v>-8255855647</v>
      </c>
      <c r="J139" s="5">
        <v>-11463852156</v>
      </c>
      <c r="K139" s="5">
        <v>-7777440514</v>
      </c>
      <c r="L139" s="5">
        <v>63284264894</v>
      </c>
      <c r="M139" s="5">
        <v>-8641774320</v>
      </c>
      <c r="N139" s="5">
        <v>-9597559674</v>
      </c>
      <c r="O139" s="5">
        <v>8530661810</v>
      </c>
      <c r="P139" s="5">
        <v>-1882633768</v>
      </c>
    </row>
    <row r="140" spans="2:16" ht="15.5" x14ac:dyDescent="0.35">
      <c r="C140" t="s">
        <v>145</v>
      </c>
      <c r="D140" s="5">
        <v>321293273</v>
      </c>
      <c r="E140" s="5">
        <v>-7101323343</v>
      </c>
      <c r="F140" s="5">
        <v>-2658683946</v>
      </c>
      <c r="G140" s="5">
        <v>2862757432</v>
      </c>
      <c r="I140" s="5">
        <v>-18639511530</v>
      </c>
      <c r="J140" s="5">
        <v>-16396241611</v>
      </c>
      <c r="K140" s="5">
        <v>-7712712637</v>
      </c>
      <c r="L140" s="5">
        <v>-36935533916</v>
      </c>
      <c r="M140" s="5">
        <v>1190200947</v>
      </c>
      <c r="N140" s="5">
        <v>8508179920</v>
      </c>
      <c r="O140" s="5">
        <v>-25246147354</v>
      </c>
      <c r="P140" s="5">
        <v>-27026287756</v>
      </c>
    </row>
    <row r="141" spans="2:16" ht="15.5" x14ac:dyDescent="0.35">
      <c r="C141" t="s">
        <v>1083</v>
      </c>
      <c r="F141" s="5">
        <v>3329300000</v>
      </c>
      <c r="G141" s="5">
        <v>-3329300000</v>
      </c>
      <c r="L141" s="5">
        <v>-15000000000</v>
      </c>
    </row>
    <row r="142" spans="2:16" ht="15.5" x14ac:dyDescent="0.35">
      <c r="C142" t="s">
        <v>666</v>
      </c>
      <c r="F142" s="5">
        <v>650000000</v>
      </c>
      <c r="G142" s="5">
        <v>2475000000</v>
      </c>
      <c r="I142" s="5">
        <v>3125000000</v>
      </c>
      <c r="J142" s="5">
        <v>2500000000</v>
      </c>
    </row>
    <row r="143" spans="2:16" ht="15.5" x14ac:dyDescent="0.35">
      <c r="C143" t="s">
        <v>1121</v>
      </c>
      <c r="F143" s="5">
        <v>350000000</v>
      </c>
      <c r="I143" s="5">
        <v>350000000</v>
      </c>
      <c r="J143" s="5">
        <v>365000000</v>
      </c>
    </row>
    <row r="144" spans="2:16" ht="15.5" x14ac:dyDescent="0.35">
      <c r="C144" t="s">
        <v>146</v>
      </c>
      <c r="D144" s="5">
        <v>321293273</v>
      </c>
      <c r="E144" s="5">
        <v>-7232510843</v>
      </c>
      <c r="F144" s="5">
        <v>-2742800912</v>
      </c>
      <c r="G144" s="5">
        <v>-262242568</v>
      </c>
      <c r="I144" s="5">
        <v>-17869328496</v>
      </c>
      <c r="J144" s="5">
        <v>-9184098440</v>
      </c>
      <c r="K144" s="5">
        <v>-2089600037</v>
      </c>
      <c r="L144" s="5">
        <v>-17905533916</v>
      </c>
      <c r="M144" s="5">
        <v>-1024665339</v>
      </c>
      <c r="N144" s="5">
        <v>-17300136</v>
      </c>
      <c r="O144" s="5">
        <v>-25246147354</v>
      </c>
      <c r="P144" s="5">
        <v>-27026287756</v>
      </c>
    </row>
    <row r="145" spans="3:16" ht="15.5" x14ac:dyDescent="0.35">
      <c r="C145" t="s">
        <v>650</v>
      </c>
      <c r="F145" s="5">
        <v>-650000000</v>
      </c>
      <c r="G145" s="5">
        <v>650000000</v>
      </c>
      <c r="I145" s="5">
        <v>-650000000</v>
      </c>
      <c r="J145" s="5">
        <v>-1350000000</v>
      </c>
      <c r="K145" s="5">
        <v>-2192812600</v>
      </c>
    </row>
    <row r="146" spans="3:16" ht="15.5" x14ac:dyDescent="0.35">
      <c r="C146" t="s">
        <v>323</v>
      </c>
      <c r="F146" s="5">
        <v>-754054055</v>
      </c>
      <c r="I146" s="5">
        <v>-754054055</v>
      </c>
      <c r="J146" s="5">
        <v>-9000000000</v>
      </c>
      <c r="K146" s="5">
        <v>-2000000000</v>
      </c>
      <c r="L146" s="5">
        <v>-4030000000</v>
      </c>
      <c r="M146" s="5">
        <v>-200000000</v>
      </c>
    </row>
    <row r="147" spans="3:16" ht="15.5" x14ac:dyDescent="0.35">
      <c r="C147" t="s">
        <v>1122</v>
      </c>
      <c r="E147" s="5">
        <v>131187500</v>
      </c>
      <c r="F147" s="5">
        <v>488171021</v>
      </c>
      <c r="I147" s="5">
        <v>488171021</v>
      </c>
      <c r="J147" s="5">
        <v>272856829</v>
      </c>
      <c r="K147" s="5">
        <v>114800000</v>
      </c>
      <c r="M147" s="5">
        <v>245000000</v>
      </c>
      <c r="N147" s="5">
        <v>4500000000</v>
      </c>
    </row>
    <row r="148" spans="3:16" ht="15.5" x14ac:dyDescent="0.35">
      <c r="C148" t="s">
        <v>469</v>
      </c>
      <c r="F148" s="5">
        <v>-3329300000</v>
      </c>
      <c r="G148" s="5">
        <v>3329300000</v>
      </c>
      <c r="I148" s="5">
        <v>-3329300000</v>
      </c>
      <c r="K148" s="5">
        <v>-1545100000</v>
      </c>
    </row>
    <row r="149" spans="3:16" ht="15.5" x14ac:dyDescent="0.35">
      <c r="C149" t="s">
        <v>150</v>
      </c>
      <c r="N149" s="5">
        <v>4025480056</v>
      </c>
    </row>
    <row r="150" spans="3:16" ht="15.5" x14ac:dyDescent="0.35">
      <c r="C150" t="s">
        <v>1093</v>
      </c>
      <c r="M150" s="5">
        <v>-128000000</v>
      </c>
    </row>
    <row r="151" spans="3:16" ht="15.5" x14ac:dyDescent="0.35">
      <c r="C151" t="s">
        <v>1123</v>
      </c>
      <c r="M151" s="5">
        <v>2297866286</v>
      </c>
    </row>
    <row r="152" spans="3:16" ht="15.5" x14ac:dyDescent="0.35">
      <c r="C152" t="s">
        <v>153</v>
      </c>
      <c r="D152" s="5">
        <v>5943981919</v>
      </c>
      <c r="E152" s="5">
        <v>8097893334</v>
      </c>
      <c r="F152" s="5">
        <v>-10794861701</v>
      </c>
      <c r="G152" s="5">
        <v>-1984721135</v>
      </c>
      <c r="I152" s="5">
        <v>-8255855647</v>
      </c>
      <c r="J152" s="5">
        <v>-11463852156</v>
      </c>
      <c r="K152" s="5">
        <v>-7777440514</v>
      </c>
      <c r="L152" s="5">
        <v>63284264894</v>
      </c>
      <c r="M152" s="5">
        <v>-8641774320</v>
      </c>
      <c r="N152" s="5">
        <v>-9597559674</v>
      </c>
      <c r="O152" s="5">
        <v>8530661810</v>
      </c>
      <c r="P152" s="5">
        <v>-1882633768</v>
      </c>
    </row>
    <row r="153" spans="3:16" ht="15.5" x14ac:dyDescent="0.35">
      <c r="C153" t="s">
        <v>1124</v>
      </c>
      <c r="L153" s="5">
        <v>62100000000</v>
      </c>
    </row>
    <row r="154" spans="3:16" ht="15.5" x14ac:dyDescent="0.35">
      <c r="C154" t="s">
        <v>279</v>
      </c>
      <c r="K154" s="5">
        <v>-105709677</v>
      </c>
    </row>
    <row r="155" spans="3:16" ht="15.5" x14ac:dyDescent="0.35">
      <c r="C155" t="s">
        <v>1125</v>
      </c>
      <c r="I155" s="5">
        <v>8008000</v>
      </c>
      <c r="J155" s="5">
        <v>2888000</v>
      </c>
      <c r="K155" s="5">
        <v>4555950</v>
      </c>
    </row>
    <row r="156" spans="3:16" ht="15.5" x14ac:dyDescent="0.35">
      <c r="C156" t="s">
        <v>511</v>
      </c>
      <c r="F156" s="5">
        <v>-4164200451</v>
      </c>
      <c r="G156" s="5">
        <v>-759997053</v>
      </c>
      <c r="I156" s="5">
        <v>-6419106355</v>
      </c>
      <c r="J156" s="5">
        <v>-3992036137</v>
      </c>
      <c r="K156" s="5">
        <v>-3166389683</v>
      </c>
      <c r="L156" s="5">
        <v>-9686456846</v>
      </c>
      <c r="M156" s="5">
        <v>-2682105314</v>
      </c>
      <c r="N156" s="5">
        <v>-7038384949</v>
      </c>
      <c r="O156" s="5">
        <v>-5414436840</v>
      </c>
      <c r="P156" s="5">
        <v>-8857915068</v>
      </c>
    </row>
    <row r="157" spans="3:16" ht="15.5" x14ac:dyDescent="0.35">
      <c r="C157" t="s">
        <v>937</v>
      </c>
      <c r="D157" s="5">
        <v>7985701328</v>
      </c>
      <c r="E157" s="5">
        <v>9129049342</v>
      </c>
      <c r="F157" s="5">
        <v>8403355170</v>
      </c>
      <c r="I157" s="5">
        <v>8403355170</v>
      </c>
      <c r="L157" s="5">
        <v>15000000000</v>
      </c>
      <c r="N157" s="5">
        <v>959125183</v>
      </c>
      <c r="O157" s="5">
        <v>18328051144</v>
      </c>
      <c r="P157" s="5">
        <v>3656876552</v>
      </c>
    </row>
    <row r="158" spans="3:16" ht="15.5" x14ac:dyDescent="0.35">
      <c r="C158" t="s">
        <v>487</v>
      </c>
      <c r="D158" s="5">
        <v>-1820155527</v>
      </c>
      <c r="F158" s="5">
        <v>-2730233157</v>
      </c>
      <c r="I158" s="5">
        <v>-5460466449</v>
      </c>
      <c r="J158" s="5">
        <v>-4549138008</v>
      </c>
      <c r="K158" s="5">
        <v>-3638212588</v>
      </c>
      <c r="L158" s="5">
        <v>-1820780528</v>
      </c>
    </row>
    <row r="159" spans="3:16" ht="15.5" x14ac:dyDescent="0.35">
      <c r="C159" t="s">
        <v>1126</v>
      </c>
      <c r="P159" s="5">
        <v>-2890554721</v>
      </c>
    </row>
    <row r="160" spans="3:16" ht="15.5" x14ac:dyDescent="0.35">
      <c r="C160" t="s">
        <v>1127</v>
      </c>
      <c r="L160" s="5">
        <v>1512236524</v>
      </c>
      <c r="M160" s="5">
        <v>1778183305</v>
      </c>
      <c r="N160" s="5">
        <v>5502456598</v>
      </c>
      <c r="O160" s="5">
        <v>2110473328</v>
      </c>
    </row>
    <row r="161" spans="2:16" ht="15.5" x14ac:dyDescent="0.35">
      <c r="C161" t="s">
        <v>1128</v>
      </c>
      <c r="L161" s="5">
        <v>-3520347955</v>
      </c>
      <c r="M161" s="5">
        <v>-5242514652</v>
      </c>
      <c r="N161" s="5">
        <v>-5389403434</v>
      </c>
      <c r="O161" s="5">
        <v>-3733569985</v>
      </c>
    </row>
    <row r="162" spans="2:16" ht="15.5" x14ac:dyDescent="0.35">
      <c r="C162" t="s">
        <v>1129</v>
      </c>
      <c r="P162" s="5">
        <v>8456177504</v>
      </c>
    </row>
    <row r="163" spans="2:16" ht="15.5" x14ac:dyDescent="0.35">
      <c r="C163" t="s">
        <v>512</v>
      </c>
      <c r="D163" s="5">
        <v>-221563882</v>
      </c>
      <c r="E163" s="5">
        <v>-1031156008</v>
      </c>
      <c r="G163" s="5">
        <v>-8740861332</v>
      </c>
    </row>
    <row r="164" spans="2:16" ht="15.5" x14ac:dyDescent="0.35">
      <c r="C164" t="s">
        <v>1130</v>
      </c>
      <c r="F164" s="5">
        <v>-12303783263</v>
      </c>
      <c r="G164" s="5">
        <v>7516137250</v>
      </c>
      <c r="I164" s="5">
        <v>-4787646013</v>
      </c>
      <c r="J164" s="5">
        <v>-2925566011</v>
      </c>
      <c r="K164" s="5">
        <v>-871684516</v>
      </c>
      <c r="L164" s="5">
        <v>-300386301</v>
      </c>
      <c r="M164" s="5">
        <v>-2495337659</v>
      </c>
      <c r="N164" s="5">
        <v>-3631353072</v>
      </c>
      <c r="O164" s="5">
        <v>-2759855837</v>
      </c>
      <c r="P164" s="5">
        <v>-2247218035</v>
      </c>
    </row>
    <row r="165" spans="2:16" ht="15.5" x14ac:dyDescent="0.35">
      <c r="C165" t="s">
        <v>163</v>
      </c>
      <c r="D165" s="5">
        <v>-1757707934</v>
      </c>
      <c r="E165" s="5">
        <v>6292236100</v>
      </c>
      <c r="F165" s="5">
        <v>-4305298071</v>
      </c>
      <c r="G165" s="5">
        <v>3491419621</v>
      </c>
      <c r="I165" s="5">
        <v>-4192607854</v>
      </c>
      <c r="J165" s="5">
        <v>-12243936445</v>
      </c>
      <c r="K165" s="5">
        <v>-889253910</v>
      </c>
      <c r="L165" s="5">
        <v>26914080891</v>
      </c>
      <c r="M165" s="5">
        <v>2189614344</v>
      </c>
      <c r="N165" s="5">
        <v>5338206196</v>
      </c>
      <c r="O165" s="5">
        <v>486609274</v>
      </c>
      <c r="P165" s="5">
        <v>-6232885481</v>
      </c>
    </row>
    <row r="166" spans="2:16" ht="15.5" x14ac:dyDescent="0.35">
      <c r="C166" t="s">
        <v>164</v>
      </c>
      <c r="E166" s="5">
        <v>18508297858</v>
      </c>
      <c r="I166" s="5">
        <v>22700905712</v>
      </c>
      <c r="J166" s="5">
        <v>34944842157</v>
      </c>
      <c r="K166" s="5">
        <v>35834096067</v>
      </c>
      <c r="L166" s="5">
        <v>8920015176</v>
      </c>
      <c r="M166" s="5">
        <v>6730400832</v>
      </c>
      <c r="N166" s="5">
        <v>1392194636</v>
      </c>
      <c r="O166" s="5">
        <v>905585362</v>
      </c>
      <c r="P166" s="5">
        <v>7138470843</v>
      </c>
    </row>
    <row r="167" spans="2:16" ht="15.5" x14ac:dyDescent="0.35">
      <c r="C167" t="s">
        <v>166</v>
      </c>
      <c r="D167" s="5">
        <v>-1757707934</v>
      </c>
      <c r="E167" s="5">
        <v>24800533958</v>
      </c>
      <c r="F167" s="5">
        <v>-4305298071</v>
      </c>
      <c r="G167" s="5">
        <v>3491419621</v>
      </c>
      <c r="I167" s="5">
        <v>18508297858</v>
      </c>
      <c r="J167" s="5">
        <v>22700905712</v>
      </c>
      <c r="K167" s="5">
        <v>34944842157</v>
      </c>
      <c r="L167" s="5">
        <v>35834096067</v>
      </c>
      <c r="M167" s="5">
        <v>8920015176</v>
      </c>
      <c r="N167" s="5">
        <v>6730400832</v>
      </c>
      <c r="O167" s="5">
        <v>1392194636</v>
      </c>
      <c r="P167" s="5">
        <v>905585362</v>
      </c>
    </row>
    <row r="169" spans="2:16" ht="15.5" x14ac:dyDescent="0.35">
      <c r="B169" t="s">
        <v>167</v>
      </c>
      <c r="C169" t="s">
        <v>12</v>
      </c>
      <c r="D169" s="5">
        <v>910000000</v>
      </c>
      <c r="E169" s="5">
        <v>910000000</v>
      </c>
      <c r="F169" s="5">
        <v>910000000</v>
      </c>
      <c r="G169" s="5">
        <v>910000000</v>
      </c>
      <c r="I169" s="5">
        <v>910000000</v>
      </c>
      <c r="J169" s="5">
        <v>910000000</v>
      </c>
      <c r="K169" s="5">
        <v>910000000</v>
      </c>
      <c r="L169" s="5">
        <v>910000000</v>
      </c>
      <c r="M169" s="5">
        <v>640000000</v>
      </c>
      <c r="N169" s="5">
        <v>0</v>
      </c>
      <c r="O169" s="5">
        <v>0</v>
      </c>
      <c r="P169" s="5">
        <v>0</v>
      </c>
    </row>
    <row r="170" spans="2:16" ht="15.5" x14ac:dyDescent="0.35">
      <c r="C170" t="s">
        <v>168</v>
      </c>
      <c r="D170" s="6">
        <v>1.76</v>
      </c>
      <c r="E170" s="6">
        <v>7.16</v>
      </c>
      <c r="F170" s="6">
        <v>3.09</v>
      </c>
      <c r="G170" s="6">
        <v>1.87</v>
      </c>
    </row>
    <row r="171" spans="2:16" ht="15.5" x14ac:dyDescent="0.35">
      <c r="C171" t="s">
        <v>169</v>
      </c>
      <c r="D171" s="6">
        <v>56.25</v>
      </c>
      <c r="E171" s="6">
        <v>17.739999999999998</v>
      </c>
      <c r="F171" s="6">
        <v>40.130000000000003</v>
      </c>
      <c r="G171" s="6">
        <v>78.069999999999993</v>
      </c>
    </row>
    <row r="172" spans="2:16" ht="15.5" x14ac:dyDescent="0.35">
      <c r="C172" t="s">
        <v>63</v>
      </c>
      <c r="D172" s="6">
        <v>2.39</v>
      </c>
      <c r="E172" s="6">
        <v>2.97</v>
      </c>
      <c r="F172" s="6">
        <v>3.1</v>
      </c>
      <c r="G172" s="6">
        <v>3.02</v>
      </c>
    </row>
    <row r="173" spans="2:16" ht="15.5" x14ac:dyDescent="0.35">
      <c r="C173" t="s">
        <v>170</v>
      </c>
      <c r="D173" s="5">
        <v>5790000000</v>
      </c>
      <c r="E173" s="6">
        <v>8300000000.000001</v>
      </c>
      <c r="F173" s="5">
        <v>7300000000</v>
      </c>
      <c r="G173" s="5">
        <v>4010000000</v>
      </c>
    </row>
    <row r="174" spans="2:16" ht="15.5" x14ac:dyDescent="0.35">
      <c r="C174" t="s">
        <v>171</v>
      </c>
      <c r="D174" s="6">
        <v>8.6E-3</v>
      </c>
      <c r="E174" s="6">
        <v>3.5699999999999996E-2</v>
      </c>
      <c r="F174" s="6">
        <v>1.7000000000000001E-2</v>
      </c>
      <c r="G174" s="6">
        <v>1.01E-2</v>
      </c>
    </row>
    <row r="175" spans="2:16" ht="15.5" x14ac:dyDescent="0.35">
      <c r="C175" t="s">
        <v>172</v>
      </c>
      <c r="D175" s="6">
        <v>1.2E-2</v>
      </c>
      <c r="E175" s="6">
        <v>4.8600000000000004E-2</v>
      </c>
      <c r="F175" s="6">
        <v>2.2000000000000002E-2</v>
      </c>
      <c r="G175" s="6">
        <v>1.3300000000000001E-2</v>
      </c>
    </row>
    <row r="176" spans="2:16" ht="15.5" x14ac:dyDescent="0.35">
      <c r="C176" t="s">
        <v>173</v>
      </c>
      <c r="D176" s="6">
        <v>2.18E-2</v>
      </c>
      <c r="E176" s="6">
        <v>4.3400000000000001E-2</v>
      </c>
      <c r="F176" s="6">
        <v>2.6099999999999998E-2</v>
      </c>
      <c r="G176" s="6">
        <v>1.5300000000000001E-2</v>
      </c>
    </row>
    <row r="177" spans="3:7" ht="15.5" x14ac:dyDescent="0.35">
      <c r="C177" t="s">
        <v>174</v>
      </c>
      <c r="D177" s="6">
        <v>5.93</v>
      </c>
      <c r="E177" s="6">
        <v>20.37</v>
      </c>
      <c r="F177" s="6">
        <v>9.69</v>
      </c>
      <c r="G177" s="6">
        <v>9.82</v>
      </c>
    </row>
    <row r="178" spans="3:7" ht="15.5" x14ac:dyDescent="0.35">
      <c r="C178" t="s">
        <v>175</v>
      </c>
      <c r="D178" s="5">
        <v>140000000000</v>
      </c>
      <c r="E178" s="5">
        <v>140000000000</v>
      </c>
      <c r="F178" s="5">
        <v>133000000000</v>
      </c>
      <c r="G178" s="5">
        <v>134000000000</v>
      </c>
    </row>
    <row r="179" spans="3:7" ht="15.5" x14ac:dyDescent="0.35">
      <c r="C179" t="s">
        <v>176</v>
      </c>
      <c r="D179" s="6">
        <v>0.67</v>
      </c>
      <c r="E179" s="6">
        <v>0.86</v>
      </c>
      <c r="F179" s="6">
        <v>0.88</v>
      </c>
      <c r="G179" s="6">
        <v>1.04</v>
      </c>
    </row>
    <row r="180" spans="3:7" ht="15.5" x14ac:dyDescent="0.35">
      <c r="C180" t="s">
        <v>177</v>
      </c>
      <c r="D180" s="6">
        <v>147.12</v>
      </c>
      <c r="E180" s="6">
        <v>147.35</v>
      </c>
      <c r="F180" s="6">
        <v>140.19</v>
      </c>
      <c r="G180" s="6">
        <v>140.25</v>
      </c>
    </row>
    <row r="181" spans="3:7" ht="15.5" x14ac:dyDescent="0.35">
      <c r="C181" t="s">
        <v>178</v>
      </c>
      <c r="D181" s="6">
        <v>0.67</v>
      </c>
      <c r="E181" s="6">
        <v>0.86</v>
      </c>
      <c r="F181" s="6">
        <v>0.88</v>
      </c>
      <c r="G181" s="6">
        <v>1.04</v>
      </c>
    </row>
    <row r="182" spans="3:7" ht="15.5" x14ac:dyDescent="0.35">
      <c r="C182" t="s">
        <v>179</v>
      </c>
      <c r="D182" s="6">
        <v>147.12</v>
      </c>
      <c r="E182" s="6">
        <v>147.35</v>
      </c>
      <c r="F182" s="6">
        <v>140.19</v>
      </c>
      <c r="G182" s="6">
        <v>140.25</v>
      </c>
    </row>
    <row r="183" spans="3:7" ht="15.5" x14ac:dyDescent="0.35">
      <c r="C183" t="s">
        <v>180</v>
      </c>
      <c r="D183" s="5">
        <v>7000000000</v>
      </c>
      <c r="E183" s="5">
        <v>19000000000</v>
      </c>
      <c r="F183" s="5">
        <v>14000000000</v>
      </c>
      <c r="G183" s="5">
        <v>2000000000</v>
      </c>
    </row>
    <row r="184" spans="3:7" ht="15.5" x14ac:dyDescent="0.35">
      <c r="C184" t="s">
        <v>181</v>
      </c>
      <c r="D184" s="5">
        <v>33000000000</v>
      </c>
      <c r="E184" s="5">
        <v>13000000000</v>
      </c>
      <c r="F184" s="5">
        <v>11000000000</v>
      </c>
      <c r="G184" s="5">
        <v>20000000000</v>
      </c>
    </row>
    <row r="185" spans="3:7" ht="15.5" x14ac:dyDescent="0.35">
      <c r="C185" t="s">
        <v>182</v>
      </c>
      <c r="D185" s="5">
        <v>134000000000</v>
      </c>
      <c r="E185" s="5">
        <v>134000000000</v>
      </c>
      <c r="F185" s="5">
        <v>128000000000</v>
      </c>
      <c r="G185" s="5">
        <v>128000000000</v>
      </c>
    </row>
    <row r="186" spans="3:7" ht="15.5" x14ac:dyDescent="0.35">
      <c r="C186" t="s">
        <v>24</v>
      </c>
      <c r="D186" s="5">
        <v>40000000000</v>
      </c>
      <c r="E186" s="5">
        <v>33000000000</v>
      </c>
      <c r="F186" s="5">
        <v>25000000000</v>
      </c>
      <c r="G186" s="5">
        <v>23000000000</v>
      </c>
    </row>
    <row r="187" spans="3:7" ht="15.5" x14ac:dyDescent="0.35">
      <c r="C187" t="s">
        <v>21</v>
      </c>
      <c r="D187" s="5">
        <v>17000000000</v>
      </c>
      <c r="E187" s="5">
        <v>8000000000</v>
      </c>
      <c r="F187" s="5">
        <v>6000000000</v>
      </c>
      <c r="G187" s="5">
        <v>0</v>
      </c>
    </row>
    <row r="188" spans="3:7" ht="15.5" x14ac:dyDescent="0.35">
      <c r="C188" t="s">
        <v>183</v>
      </c>
      <c r="D188" s="5">
        <v>70000000000</v>
      </c>
      <c r="E188" s="5">
        <v>49000000000</v>
      </c>
      <c r="F188" s="5">
        <v>45000000000</v>
      </c>
      <c r="G188" s="5">
        <v>55000000000</v>
      </c>
    </row>
    <row r="189" spans="3:7" ht="15.5" x14ac:dyDescent="0.35">
      <c r="C189" t="s">
        <v>184</v>
      </c>
      <c r="D189" s="5">
        <v>-8000000000</v>
      </c>
      <c r="E189" s="5">
        <v>5000000000</v>
      </c>
      <c r="F189" s="5">
        <v>9000000000</v>
      </c>
      <c r="G189" s="5">
        <v>3000000000</v>
      </c>
    </row>
    <row r="190" spans="3:7" ht="15.5" x14ac:dyDescent="0.35">
      <c r="C190" t="s">
        <v>185</v>
      </c>
      <c r="D190" s="5">
        <v>0</v>
      </c>
      <c r="E190" s="5">
        <v>-7000000000</v>
      </c>
      <c r="F190" s="5">
        <v>-3000000000</v>
      </c>
      <c r="G190" s="5">
        <v>0</v>
      </c>
    </row>
    <row r="191" spans="3:7" ht="15.5" x14ac:dyDescent="0.35">
      <c r="C191" t="s">
        <v>13</v>
      </c>
      <c r="D191" s="5">
        <v>-8000000000</v>
      </c>
      <c r="E191" s="5">
        <v>-2000000000</v>
      </c>
      <c r="F191" s="5">
        <v>6000000000</v>
      </c>
      <c r="G191" s="5">
        <v>2000000000</v>
      </c>
    </row>
    <row r="192" spans="3:7" ht="15.5" x14ac:dyDescent="0.35">
      <c r="C192" t="s">
        <v>16</v>
      </c>
      <c r="D192" s="6">
        <v>-8.4600000000000009</v>
      </c>
      <c r="E192" s="6">
        <v>-2.13</v>
      </c>
      <c r="F192" s="6">
        <v>6.21</v>
      </c>
      <c r="G192" s="6">
        <v>2.58</v>
      </c>
    </row>
    <row r="193" spans="3:16" ht="15.5" x14ac:dyDescent="0.35">
      <c r="C193" t="s">
        <v>48</v>
      </c>
      <c r="I193" s="6">
        <v>14.18</v>
      </c>
      <c r="J193" s="6">
        <v>12.16</v>
      </c>
      <c r="K193" s="6">
        <v>11.56</v>
      </c>
      <c r="L193" s="6">
        <v>12.42</v>
      </c>
      <c r="M193" s="6">
        <v>9.48</v>
      </c>
      <c r="N193" s="6">
        <v>431956.46</v>
      </c>
      <c r="O193" s="6">
        <v>272151.31</v>
      </c>
      <c r="P193" s="6">
        <v>236372.98</v>
      </c>
    </row>
    <row r="194" spans="3:16" ht="15.5" x14ac:dyDescent="0.35">
      <c r="C194" t="s">
        <v>62</v>
      </c>
      <c r="I194" s="6">
        <v>8.74</v>
      </c>
      <c r="J194" s="6">
        <v>8.4700000000000006</v>
      </c>
      <c r="K194" s="6">
        <v>8.82</v>
      </c>
      <c r="L194" s="6">
        <v>12.72</v>
      </c>
      <c r="M194" s="5">
        <v>0</v>
      </c>
      <c r="N194" s="5">
        <v>0</v>
      </c>
      <c r="O194" s="5">
        <v>0</v>
      </c>
      <c r="P194" s="5">
        <v>0</v>
      </c>
    </row>
    <row r="195" spans="3:16" ht="15.5" x14ac:dyDescent="0.35">
      <c r="C195" t="s">
        <v>65</v>
      </c>
      <c r="I195" s="6">
        <v>0.73</v>
      </c>
      <c r="J195" s="6">
        <v>0.84</v>
      </c>
      <c r="K195" s="6">
        <v>0.93</v>
      </c>
      <c r="L195" s="6">
        <v>1.84</v>
      </c>
      <c r="M195" s="5">
        <v>0</v>
      </c>
      <c r="N195" s="5">
        <v>0</v>
      </c>
      <c r="O195" s="5">
        <v>0</v>
      </c>
      <c r="P195" s="5">
        <v>0</v>
      </c>
    </row>
    <row r="196" spans="3:16" ht="15.5" x14ac:dyDescent="0.35">
      <c r="C196" t="s">
        <v>186</v>
      </c>
      <c r="I196" s="5">
        <v>25530000000</v>
      </c>
      <c r="J196" s="5">
        <v>21260000000</v>
      </c>
      <c r="K196" s="5">
        <v>20080000000</v>
      </c>
      <c r="L196" s="5">
        <v>20480000000</v>
      </c>
      <c r="M196" s="5">
        <v>18710000000</v>
      </c>
      <c r="N196" s="5">
        <v>14070000000</v>
      </c>
      <c r="O196" s="5">
        <v>12030000000</v>
      </c>
      <c r="P196" s="5">
        <v>10630000000</v>
      </c>
    </row>
    <row r="197" spans="3:16" ht="15.5" x14ac:dyDescent="0.35">
      <c r="C197" t="s">
        <v>187</v>
      </c>
      <c r="I197" s="6">
        <v>7.8200000000000006E-2</v>
      </c>
      <c r="J197" s="6">
        <v>7.3399999999999993E-2</v>
      </c>
      <c r="K197" s="6">
        <v>7.5999999999999998E-2</v>
      </c>
      <c r="L197" s="6">
        <v>8.3100000000000007E-2</v>
      </c>
      <c r="M197" s="6">
        <v>9.0299999999999991E-2</v>
      </c>
      <c r="N197" s="6">
        <v>7.4999999999999997E-2</v>
      </c>
      <c r="O197" s="6">
        <v>3.9300000000000002E-2</v>
      </c>
      <c r="P197" s="6">
        <v>4.36E-2</v>
      </c>
    </row>
    <row r="198" spans="3:16" ht="15.5" x14ac:dyDescent="0.35">
      <c r="C198" t="s">
        <v>188</v>
      </c>
      <c r="I198" s="6">
        <v>0.1011</v>
      </c>
      <c r="J198" s="6">
        <v>9.1999999999999998E-2</v>
      </c>
      <c r="K198" s="6">
        <v>9.2699999999999991E-2</v>
      </c>
      <c r="L198" s="6">
        <v>0.106</v>
      </c>
      <c r="M198" s="6">
        <v>0.1565</v>
      </c>
      <c r="N198" s="6">
        <v>0.1578</v>
      </c>
      <c r="O198" s="6">
        <v>0.1211</v>
      </c>
      <c r="P198" s="6">
        <v>0.1192</v>
      </c>
    </row>
    <row r="199" spans="3:16" ht="15.5" x14ac:dyDescent="0.35">
      <c r="C199" t="s">
        <v>189</v>
      </c>
      <c r="I199" s="6">
        <v>0.12179999999999999</v>
      </c>
      <c r="J199" s="6">
        <v>0.1103</v>
      </c>
      <c r="K199" s="6">
        <v>0.1079</v>
      </c>
      <c r="L199" s="6">
        <v>0.15710000000000002</v>
      </c>
      <c r="M199" s="6">
        <v>0.22789999999999999</v>
      </c>
      <c r="N199" s="6">
        <v>0.13869999999999999</v>
      </c>
      <c r="O199" s="6">
        <v>0.16420000000000001</v>
      </c>
      <c r="P199" s="6">
        <v>0.32719999999999999</v>
      </c>
    </row>
    <row r="200" spans="3:16" ht="15.5" x14ac:dyDescent="0.35">
      <c r="C200" t="s">
        <v>190</v>
      </c>
      <c r="I200" s="6">
        <v>14.07</v>
      </c>
      <c r="J200" s="6">
        <v>14.64</v>
      </c>
      <c r="K200" s="6">
        <v>12.61</v>
      </c>
      <c r="L200" s="6">
        <v>15.07</v>
      </c>
      <c r="M200" s="6">
        <v>5.92</v>
      </c>
      <c r="N200" s="6">
        <v>2.4</v>
      </c>
      <c r="O200" s="6">
        <v>2.44</v>
      </c>
      <c r="P200" s="6">
        <v>3.38</v>
      </c>
    </row>
    <row r="201" spans="3:16" ht="15.5" x14ac:dyDescent="0.35">
      <c r="C201" t="s">
        <v>59</v>
      </c>
      <c r="I201" s="6">
        <v>0.88</v>
      </c>
      <c r="J201" s="6">
        <v>0.78</v>
      </c>
      <c r="K201" s="6">
        <v>0.82</v>
      </c>
      <c r="L201" s="6">
        <v>1.35</v>
      </c>
      <c r="M201" s="5">
        <v>0</v>
      </c>
      <c r="N201" s="5">
        <v>0</v>
      </c>
      <c r="O201" s="5">
        <v>0</v>
      </c>
      <c r="P201" s="5">
        <v>0</v>
      </c>
    </row>
    <row r="202" spans="3:16" ht="15.5" x14ac:dyDescent="0.35">
      <c r="C202" t="s">
        <v>56</v>
      </c>
      <c r="I202" s="6">
        <v>140.19</v>
      </c>
      <c r="J202" s="6">
        <v>132.15</v>
      </c>
      <c r="K202" s="6">
        <v>124.72</v>
      </c>
      <c r="L202" s="6">
        <v>117.22</v>
      </c>
      <c r="M202" s="6">
        <v>60.59</v>
      </c>
      <c r="N202" s="6">
        <v>2737423.34</v>
      </c>
      <c r="O202" s="6">
        <v>2248254.33</v>
      </c>
      <c r="P202" s="6">
        <v>1982709.82</v>
      </c>
    </row>
    <row r="203" spans="3:16" ht="15.5" x14ac:dyDescent="0.35">
      <c r="C203" t="s">
        <v>191</v>
      </c>
      <c r="I203" s="6">
        <v>0.88</v>
      </c>
      <c r="J203" s="6">
        <v>0.78</v>
      </c>
      <c r="K203" s="6">
        <v>0.82</v>
      </c>
      <c r="L203" s="6">
        <v>1.35</v>
      </c>
      <c r="M203" s="5">
        <v>0</v>
      </c>
      <c r="N203" s="5">
        <v>0</v>
      </c>
      <c r="O203" s="5">
        <v>0</v>
      </c>
      <c r="P203" s="5">
        <v>0</v>
      </c>
    </row>
    <row r="204" spans="3:16" ht="15.5" x14ac:dyDescent="0.35">
      <c r="C204" t="s">
        <v>192</v>
      </c>
      <c r="I204" s="6">
        <v>140.19</v>
      </c>
      <c r="J204" s="6">
        <v>132.15</v>
      </c>
      <c r="K204" s="6">
        <v>124.72</v>
      </c>
      <c r="L204" s="6">
        <v>117.22</v>
      </c>
      <c r="M204" s="6">
        <v>60.59</v>
      </c>
      <c r="N204" s="6">
        <v>2737423.34</v>
      </c>
      <c r="O204" s="6">
        <v>2248254.33</v>
      </c>
      <c r="P204" s="6">
        <v>1982709.82</v>
      </c>
    </row>
    <row r="205" spans="3:16" ht="15.5" x14ac:dyDescent="0.35">
      <c r="C205" t="s">
        <v>193</v>
      </c>
      <c r="I205" s="5">
        <v>14000000000</v>
      </c>
      <c r="J205" s="5">
        <v>5000000000</v>
      </c>
      <c r="K205" s="5">
        <v>4000000000</v>
      </c>
      <c r="L205" s="5">
        <v>5000000000</v>
      </c>
      <c r="M205" s="5">
        <v>2000000000</v>
      </c>
      <c r="N205" s="5">
        <v>6000000000</v>
      </c>
      <c r="O205" s="5">
        <v>10000000000</v>
      </c>
      <c r="P205" s="5">
        <v>6000000000</v>
      </c>
    </row>
    <row r="206" spans="3:16" ht="15.5" x14ac:dyDescent="0.35">
      <c r="C206" t="s">
        <v>194</v>
      </c>
      <c r="I206" s="5">
        <v>11000000000</v>
      </c>
      <c r="J206" s="5">
        <v>12000000000</v>
      </c>
      <c r="K206" s="5">
        <v>10000000000</v>
      </c>
      <c r="L206" s="5">
        <v>14000000000</v>
      </c>
      <c r="M206" s="5">
        <v>11000000000</v>
      </c>
      <c r="N206" s="5">
        <v>12000000000</v>
      </c>
      <c r="O206" s="5">
        <v>14000000000</v>
      </c>
      <c r="P206" s="5">
        <v>7000000000</v>
      </c>
    </row>
    <row r="207" spans="3:16" ht="15.5" x14ac:dyDescent="0.35">
      <c r="C207" t="s">
        <v>26</v>
      </c>
      <c r="I207" s="5">
        <v>25000000000</v>
      </c>
      <c r="J207" s="5">
        <v>17000000000</v>
      </c>
      <c r="K207" s="5">
        <v>14000000000</v>
      </c>
      <c r="L207" s="5">
        <v>18000000000</v>
      </c>
      <c r="M207" s="5">
        <v>13000000000</v>
      </c>
      <c r="N207" s="5">
        <v>19000000000</v>
      </c>
      <c r="O207" s="5">
        <v>24000000000</v>
      </c>
      <c r="P207" s="5">
        <v>14000000000</v>
      </c>
    </row>
    <row r="208" spans="3:16" ht="15.5" x14ac:dyDescent="0.35">
      <c r="C208" t="s">
        <v>23</v>
      </c>
      <c r="I208" s="5">
        <v>6000000000</v>
      </c>
      <c r="J208" s="5">
        <v>-5000000000</v>
      </c>
      <c r="K208" s="5">
        <v>-21000000000</v>
      </c>
      <c r="L208" s="5">
        <v>-17000000000</v>
      </c>
      <c r="M208" s="5">
        <v>4000000000</v>
      </c>
      <c r="N208" s="5">
        <v>12000000000</v>
      </c>
      <c r="O208" s="5">
        <v>23000000000</v>
      </c>
      <c r="P208" s="5">
        <v>13000000000</v>
      </c>
    </row>
    <row r="209" spans="2:16" ht="15.5" x14ac:dyDescent="0.35">
      <c r="C209" t="s">
        <v>195</v>
      </c>
      <c r="I209" s="5">
        <v>45000000000</v>
      </c>
      <c r="J209" s="5">
        <v>48000000000</v>
      </c>
      <c r="K209" s="5">
        <v>57000000000</v>
      </c>
      <c r="L209" s="5">
        <v>52000000000</v>
      </c>
      <c r="M209" s="5">
        <v>13000000000</v>
      </c>
      <c r="N209" s="5">
        <v>-2000000000</v>
      </c>
      <c r="O209" s="5">
        <v>-18000000000</v>
      </c>
      <c r="P209" s="5">
        <v>-1000000000</v>
      </c>
    </row>
    <row r="210" spans="2:16" ht="15.5" x14ac:dyDescent="0.35">
      <c r="C210" t="s">
        <v>196</v>
      </c>
      <c r="I210" s="5">
        <v>23000000000</v>
      </c>
      <c r="J210" s="5">
        <v>16000000000</v>
      </c>
      <c r="K210" s="5">
        <v>15000000000</v>
      </c>
      <c r="L210" s="5">
        <v>1000000000</v>
      </c>
      <c r="M210" s="5">
        <v>10000000000</v>
      </c>
      <c r="N210" s="5">
        <v>6000000000</v>
      </c>
      <c r="O210" s="5">
        <v>17000000000</v>
      </c>
      <c r="P210" s="5">
        <v>23000000000</v>
      </c>
    </row>
    <row r="211" spans="2:16" ht="15.5" x14ac:dyDescent="0.35">
      <c r="C211" t="s">
        <v>197</v>
      </c>
      <c r="I211" s="5">
        <v>-19000000000</v>
      </c>
      <c r="J211" s="5">
        <v>-18000000000</v>
      </c>
      <c r="K211" s="5">
        <v>-4000000000</v>
      </c>
      <c r="L211" s="5">
        <v>-22000000000</v>
      </c>
      <c r="M211" s="5">
        <v>-1000000000</v>
      </c>
      <c r="N211" s="5">
        <v>0</v>
      </c>
      <c r="O211" s="5">
        <v>-25000000000</v>
      </c>
      <c r="P211" s="5">
        <v>-27000000000</v>
      </c>
    </row>
    <row r="212" spans="2:16" ht="15.5" x14ac:dyDescent="0.35">
      <c r="C212" t="s">
        <v>15</v>
      </c>
      <c r="I212" s="5">
        <v>4000000000</v>
      </c>
      <c r="J212" s="5">
        <v>-3000000000</v>
      </c>
      <c r="K212" s="5">
        <v>11000000000</v>
      </c>
      <c r="L212" s="5">
        <v>-21000000000</v>
      </c>
      <c r="M212" s="5">
        <v>8000000000</v>
      </c>
      <c r="N212" s="5">
        <v>6000000000</v>
      </c>
      <c r="O212" s="5">
        <v>-8000000000</v>
      </c>
      <c r="P212" s="5">
        <v>-4000000000</v>
      </c>
    </row>
    <row r="213" spans="2:16" ht="15.5" x14ac:dyDescent="0.35">
      <c r="C213" t="s">
        <v>17</v>
      </c>
      <c r="I213" s="6">
        <v>4.4800000000000004</v>
      </c>
      <c r="J213" s="6">
        <v>-2.82</v>
      </c>
      <c r="K213" s="6">
        <v>11.55</v>
      </c>
      <c r="L213" s="6">
        <v>-23.48</v>
      </c>
      <c r="M213" s="6">
        <v>13.15</v>
      </c>
      <c r="N213" s="6">
        <v>534190.48</v>
      </c>
      <c r="O213" s="6">
        <v>-670337.71</v>
      </c>
      <c r="P213" s="6">
        <v>-362520.98</v>
      </c>
    </row>
    <row r="215" spans="2:16" ht="15.5" x14ac:dyDescent="0.35">
      <c r="B215" t="s">
        <v>198</v>
      </c>
      <c r="C215" t="s">
        <v>199</v>
      </c>
      <c r="D215" s="5">
        <v>2000000000</v>
      </c>
      <c r="E215" s="5">
        <v>7000000000</v>
      </c>
      <c r="F215" s="5">
        <v>3000000000</v>
      </c>
      <c r="G215" s="5">
        <v>2000000000</v>
      </c>
      <c r="H215" s="5">
        <v>16000000000</v>
      </c>
      <c r="I215" s="5">
        <v>13000000000</v>
      </c>
      <c r="J215" s="5">
        <v>11000000000</v>
      </c>
      <c r="K215" s="5">
        <v>11000000000</v>
      </c>
      <c r="L215" s="5">
        <v>11000000000</v>
      </c>
      <c r="M215" s="5">
        <v>6000000000</v>
      </c>
      <c r="N215" s="5">
        <v>5000000000</v>
      </c>
      <c r="O215" s="5">
        <v>3000000000</v>
      </c>
      <c r="P215" s="5">
        <v>3000000000</v>
      </c>
    </row>
    <row r="216" spans="2:16" ht="15.5" x14ac:dyDescent="0.35">
      <c r="C216" t="s">
        <v>381</v>
      </c>
      <c r="H216" s="5">
        <v>5</v>
      </c>
      <c r="I216" s="5">
        <v>5</v>
      </c>
      <c r="J216" s="5">
        <v>6</v>
      </c>
      <c r="K216" s="5">
        <v>4</v>
      </c>
      <c r="L216" s="5">
        <v>3</v>
      </c>
      <c r="M216" s="5">
        <v>1</v>
      </c>
    </row>
    <row r="217" spans="2:16" ht="15.5" x14ac:dyDescent="0.35">
      <c r="C217" t="s">
        <v>67</v>
      </c>
      <c r="H217" s="6">
        <v>0.28000000000000003</v>
      </c>
      <c r="I217" s="6">
        <v>0.35270000000000001</v>
      </c>
      <c r="J217" s="6">
        <v>0.49349999999999999</v>
      </c>
      <c r="K217" s="6">
        <v>0.34600000000000003</v>
      </c>
      <c r="L217" s="6">
        <v>0.24160000000000001</v>
      </c>
      <c r="M217" s="6">
        <v>0.15010000000000001</v>
      </c>
    </row>
    <row r="218" spans="2:16" ht="15.5" x14ac:dyDescent="0.35">
      <c r="C218" t="s">
        <v>382</v>
      </c>
      <c r="H218" s="6">
        <v>4.4999999999999998E-2</v>
      </c>
      <c r="I218" s="6">
        <v>3.85E-2</v>
      </c>
      <c r="J218" s="6">
        <v>6.1900000000000004E-2</v>
      </c>
      <c r="K218" s="6">
        <v>4.0399999999999998E-2</v>
      </c>
      <c r="L218" s="6">
        <v>2.1400000000000002E-2</v>
      </c>
      <c r="M218" s="6">
        <v>6.8000000000000005E-3</v>
      </c>
    </row>
    <row r="219" spans="2:16" ht="15.5" x14ac:dyDescent="0.35">
      <c r="C219" t="s">
        <v>47</v>
      </c>
      <c r="D219" s="6">
        <v>1.76</v>
      </c>
      <c r="E219" s="6">
        <v>7.16</v>
      </c>
      <c r="F219" s="6">
        <v>3.09</v>
      </c>
      <c r="G219" s="6">
        <v>1.87</v>
      </c>
      <c r="H219" s="6">
        <v>17.86</v>
      </c>
      <c r="I219" s="6">
        <v>14.18</v>
      </c>
      <c r="J219" s="6">
        <v>12.16</v>
      </c>
      <c r="K219" s="6">
        <v>11.56</v>
      </c>
      <c r="L219" s="6">
        <v>12.42</v>
      </c>
      <c r="M219" s="6">
        <v>6.67</v>
      </c>
      <c r="N219" s="6">
        <v>5.7</v>
      </c>
      <c r="O219" s="6">
        <v>3.59</v>
      </c>
      <c r="P219" s="6">
        <v>3.12</v>
      </c>
    </row>
    <row r="220" spans="2:16" ht="15.5" x14ac:dyDescent="0.35">
      <c r="C220" t="s">
        <v>69</v>
      </c>
      <c r="H220" s="5">
        <v>5</v>
      </c>
      <c r="I220" s="5">
        <v>5</v>
      </c>
      <c r="J220" s="5">
        <v>6</v>
      </c>
      <c r="K220" s="5">
        <v>4</v>
      </c>
      <c r="L220" s="5">
        <v>3</v>
      </c>
      <c r="M220" s="5">
        <v>1</v>
      </c>
    </row>
    <row r="221" spans="2:16" ht="15.5" x14ac:dyDescent="0.35">
      <c r="C221" t="s">
        <v>383</v>
      </c>
      <c r="H221" s="6">
        <v>0.28000000000000003</v>
      </c>
      <c r="I221" s="6">
        <v>0.35270000000000001</v>
      </c>
      <c r="J221" s="6">
        <v>0.49349999999999999</v>
      </c>
      <c r="K221" s="6">
        <v>0.34600000000000003</v>
      </c>
      <c r="L221" s="6">
        <v>0.24160000000000001</v>
      </c>
      <c r="M221" s="6">
        <v>0.15010000000000001</v>
      </c>
    </row>
    <row r="222" spans="2:16" ht="15.5" x14ac:dyDescent="0.35">
      <c r="C222" t="s">
        <v>384</v>
      </c>
      <c r="H222" s="6">
        <v>4.4999999999999998E-2</v>
      </c>
      <c r="I222" s="6">
        <v>3.85E-2</v>
      </c>
      <c r="J222" s="6">
        <v>6.1900000000000004E-2</v>
      </c>
      <c r="K222" s="6">
        <v>4.0399999999999998E-2</v>
      </c>
      <c r="L222" s="6">
        <v>2.1400000000000002E-2</v>
      </c>
      <c r="M222" s="6">
        <v>6.8000000000000005E-3</v>
      </c>
    </row>
    <row r="223" spans="2:16" ht="15.5" x14ac:dyDescent="0.35">
      <c r="C223" t="s">
        <v>200</v>
      </c>
      <c r="D223" s="5">
        <v>38000000000</v>
      </c>
      <c r="E223" s="5">
        <v>39000000000</v>
      </c>
      <c r="F223" s="5">
        <v>36000000000</v>
      </c>
      <c r="G223" s="5">
        <v>44000000000</v>
      </c>
      <c r="H223" s="5">
        <v>153000000000</v>
      </c>
      <c r="I223" s="5">
        <v>154000000000</v>
      </c>
      <c r="J223" s="5">
        <v>111000000000</v>
      </c>
      <c r="K223" s="5">
        <v>100000000000</v>
      </c>
      <c r="L223" s="5">
        <v>78000000000</v>
      </c>
      <c r="M223" s="5">
        <v>70000000000</v>
      </c>
      <c r="N223" s="5">
        <v>67000000000</v>
      </c>
      <c r="O223" s="5">
        <v>87000000000</v>
      </c>
      <c r="P223" s="5">
        <v>75000000000</v>
      </c>
    </row>
    <row r="224" spans="2:16" ht="15.5" x14ac:dyDescent="0.35">
      <c r="C224" t="s">
        <v>385</v>
      </c>
      <c r="H224" s="5">
        <v>5</v>
      </c>
      <c r="I224" s="5">
        <v>5</v>
      </c>
      <c r="J224" s="5">
        <v>6</v>
      </c>
      <c r="K224" s="5">
        <v>4</v>
      </c>
      <c r="L224" s="5">
        <v>3</v>
      </c>
      <c r="M224" s="5">
        <v>1</v>
      </c>
    </row>
    <row r="225" spans="3:13" ht="15.5" x14ac:dyDescent="0.35">
      <c r="C225" t="s">
        <v>386</v>
      </c>
      <c r="H225" s="6">
        <v>0.28000000000000003</v>
      </c>
      <c r="I225" s="6">
        <v>0.35270000000000001</v>
      </c>
      <c r="J225" s="6">
        <v>0.49349999999999999</v>
      </c>
      <c r="K225" s="6">
        <v>0.34600000000000003</v>
      </c>
      <c r="L225" s="6">
        <v>0.24160000000000001</v>
      </c>
      <c r="M225" s="6">
        <v>0.15010000000000001</v>
      </c>
    </row>
    <row r="226" spans="3:13" ht="15.5" x14ac:dyDescent="0.35">
      <c r="C226" t="s">
        <v>387</v>
      </c>
      <c r="H226" s="6">
        <v>4.4999999999999998E-2</v>
      </c>
      <c r="I226" s="6">
        <v>3.85E-2</v>
      </c>
      <c r="J226" s="6">
        <v>6.1900000000000004E-2</v>
      </c>
      <c r="K226" s="6">
        <v>4.0399999999999998E-2</v>
      </c>
      <c r="L226" s="6">
        <v>2.1400000000000002E-2</v>
      </c>
      <c r="M226" s="6">
        <v>6.8000000000000005E-3</v>
      </c>
    </row>
    <row r="227" spans="3:13" ht="15.5" x14ac:dyDescent="0.35">
      <c r="C227" t="s">
        <v>201</v>
      </c>
      <c r="I227" s="6">
        <v>6.22</v>
      </c>
    </row>
    <row r="228" spans="3:13" ht="15.5" x14ac:dyDescent="0.35">
      <c r="C228" t="s">
        <v>281</v>
      </c>
      <c r="I228" s="5">
        <v>8</v>
      </c>
    </row>
    <row r="229" spans="3:13" ht="15.5" x14ac:dyDescent="0.35">
      <c r="C229" t="s">
        <v>202</v>
      </c>
      <c r="I229" s="6">
        <v>6.95</v>
      </c>
    </row>
    <row r="230" spans="3:13" ht="15.5" x14ac:dyDescent="0.35">
      <c r="C230" t="s">
        <v>282</v>
      </c>
      <c r="I230" s="6">
        <v>0.12509999999999999</v>
      </c>
    </row>
    <row r="231" spans="3:13" ht="15.5" x14ac:dyDescent="0.35">
      <c r="C231" t="s">
        <v>283</v>
      </c>
      <c r="I231" s="6">
        <v>0.64</v>
      </c>
    </row>
    <row r="232" spans="3:13" ht="15.5" x14ac:dyDescent="0.35">
      <c r="C232" t="s">
        <v>203</v>
      </c>
      <c r="I232" s="6">
        <v>0.75</v>
      </c>
    </row>
    <row r="233" spans="3:13" ht="15.5" x14ac:dyDescent="0.35">
      <c r="C233" t="s">
        <v>284</v>
      </c>
      <c r="I233" s="6">
        <v>11.18</v>
      </c>
    </row>
    <row r="234" spans="3:13" ht="15.5" x14ac:dyDescent="0.35">
      <c r="C234" t="s">
        <v>285</v>
      </c>
      <c r="I234" s="6">
        <v>-61.75</v>
      </c>
    </row>
    <row r="235" spans="3:13" ht="15.5" x14ac:dyDescent="0.35">
      <c r="C235" t="s">
        <v>286</v>
      </c>
      <c r="I235" s="6">
        <v>7.45</v>
      </c>
    </row>
    <row r="236" spans="3:13" ht="15.5" x14ac:dyDescent="0.35">
      <c r="C236" t="s">
        <v>287</v>
      </c>
      <c r="I236" s="6">
        <v>4.87</v>
      </c>
    </row>
    <row r="237" spans="3:13" ht="15.5" x14ac:dyDescent="0.35">
      <c r="C237" t="s">
        <v>288</v>
      </c>
      <c r="I237" s="6">
        <v>0.48</v>
      </c>
    </row>
    <row r="238" spans="3:13" ht="15.5" x14ac:dyDescent="0.35">
      <c r="C238" t="s">
        <v>289</v>
      </c>
      <c r="I238" s="6">
        <v>1.77</v>
      </c>
    </row>
    <row r="239" spans="3:13" ht="15.5" x14ac:dyDescent="0.35">
      <c r="C239" t="s">
        <v>290</v>
      </c>
      <c r="I239" s="6">
        <v>13.88</v>
      </c>
    </row>
    <row r="240" spans="3:13" ht="15.5" x14ac:dyDescent="0.35">
      <c r="C240" t="s">
        <v>204</v>
      </c>
      <c r="I240" s="6">
        <v>17.86</v>
      </c>
    </row>
    <row r="241" spans="3:9" ht="15.5" x14ac:dyDescent="0.35">
      <c r="C241" t="s">
        <v>291</v>
      </c>
      <c r="I241" s="6">
        <v>172.62</v>
      </c>
    </row>
    <row r="242" spans="3:9" ht="15.5" x14ac:dyDescent="0.35">
      <c r="C242" t="s">
        <v>205</v>
      </c>
      <c r="D242" s="6">
        <v>25.32</v>
      </c>
    </row>
    <row r="243" spans="3:9" ht="15.5" x14ac:dyDescent="0.35">
      <c r="C243" t="s">
        <v>206</v>
      </c>
      <c r="I243" s="6">
        <v>147.12</v>
      </c>
    </row>
    <row r="244" spans="3:9" ht="15.5" x14ac:dyDescent="0.35">
      <c r="C244" t="s">
        <v>292</v>
      </c>
      <c r="I244" s="6">
        <v>-1.8</v>
      </c>
    </row>
    <row r="245" spans="3:9" ht="15.5" x14ac:dyDescent="0.35">
      <c r="C245" t="s">
        <v>207</v>
      </c>
      <c r="D245" s="6">
        <v>7.21</v>
      </c>
    </row>
    <row r="246" spans="3:9" ht="15.5" x14ac:dyDescent="0.35">
      <c r="C246" t="s">
        <v>208</v>
      </c>
      <c r="D246" s="6">
        <v>6.22</v>
      </c>
    </row>
    <row r="247" spans="3:9" ht="15.5" x14ac:dyDescent="0.35">
      <c r="C247" t="s">
        <v>293</v>
      </c>
      <c r="D247" s="6">
        <v>0.3</v>
      </c>
    </row>
    <row r="248" spans="3:9" ht="15.5" x14ac:dyDescent="0.35">
      <c r="C248" t="s">
        <v>294</v>
      </c>
      <c r="D248" s="6">
        <v>0.24</v>
      </c>
    </row>
    <row r="249" spans="3:9" ht="15.5" x14ac:dyDescent="0.35">
      <c r="C249" t="s">
        <v>209</v>
      </c>
      <c r="D249" s="6">
        <v>0.35</v>
      </c>
    </row>
    <row r="250" spans="3:9" ht="15.5" x14ac:dyDescent="0.35">
      <c r="C250" t="s">
        <v>295</v>
      </c>
      <c r="D250" s="6">
        <v>0.21</v>
      </c>
    </row>
    <row r="251" spans="3:9" ht="15.5" x14ac:dyDescent="0.35">
      <c r="C251" t="s">
        <v>210</v>
      </c>
      <c r="D251" s="6">
        <v>1.4</v>
      </c>
    </row>
    <row r="252" spans="3:9" ht="15.5" x14ac:dyDescent="0.35">
      <c r="C252" t="s">
        <v>296</v>
      </c>
      <c r="I252" s="6">
        <v>10.45</v>
      </c>
    </row>
    <row r="253" spans="3:9" ht="15.5" x14ac:dyDescent="0.35">
      <c r="C253" t="s">
        <v>13</v>
      </c>
      <c r="D253" s="5">
        <v>-8000000000</v>
      </c>
    </row>
    <row r="254" spans="3:9" ht="15.5" x14ac:dyDescent="0.35">
      <c r="C254" t="s">
        <v>211</v>
      </c>
      <c r="I254" s="6">
        <v>6.79</v>
      </c>
    </row>
    <row r="255" spans="3:9" ht="15.5" x14ac:dyDescent="0.35">
      <c r="C255" t="s">
        <v>212</v>
      </c>
      <c r="I255" s="6">
        <v>6.7500000000000004E-2</v>
      </c>
    </row>
    <row r="256" spans="3:9" ht="15.5" x14ac:dyDescent="0.35">
      <c r="C256" t="s">
        <v>213</v>
      </c>
      <c r="I256" s="6">
        <v>9.4399999999999998E-2</v>
      </c>
    </row>
    <row r="257" spans="3:9" ht="15.5" x14ac:dyDescent="0.35">
      <c r="C257" t="s">
        <v>214</v>
      </c>
      <c r="I257" s="6">
        <v>9.9900000000000003E-2</v>
      </c>
    </row>
    <row r="258" spans="3:9" ht="15.5" x14ac:dyDescent="0.35">
      <c r="C258" t="s">
        <v>297</v>
      </c>
      <c r="I258" s="6">
        <v>7.4700000000000003E-2</v>
      </c>
    </row>
    <row r="259" spans="3:9" ht="15.5" x14ac:dyDescent="0.35">
      <c r="C259" t="s">
        <v>215</v>
      </c>
      <c r="D259" s="6">
        <v>46.84</v>
      </c>
    </row>
    <row r="260" spans="3:9" ht="15.5" x14ac:dyDescent="0.35">
      <c r="C260" t="s">
        <v>216</v>
      </c>
      <c r="D260" s="6">
        <v>26.89</v>
      </c>
    </row>
    <row r="261" spans="3:9" ht="15.5" x14ac:dyDescent="0.35">
      <c r="C261" t="s">
        <v>217</v>
      </c>
      <c r="D261" s="6">
        <v>2.38</v>
      </c>
    </row>
    <row r="262" spans="3:9" ht="15.5" x14ac:dyDescent="0.35">
      <c r="C262" t="s">
        <v>218</v>
      </c>
      <c r="D262" s="6">
        <v>71.349999999999994</v>
      </c>
    </row>
    <row r="263" spans="3:9" ht="15.5" x14ac:dyDescent="0.35">
      <c r="C263" t="s">
        <v>219</v>
      </c>
      <c r="D263" s="6">
        <v>1.94</v>
      </c>
    </row>
    <row r="264" spans="3:9" ht="15.5" x14ac:dyDescent="0.35">
      <c r="C264" t="s">
        <v>298</v>
      </c>
      <c r="I264" s="6">
        <v>0.85</v>
      </c>
    </row>
    <row r="265" spans="3:9" ht="15.5" x14ac:dyDescent="0.35">
      <c r="C265" t="s">
        <v>299</v>
      </c>
      <c r="I265" s="6">
        <v>14.09</v>
      </c>
    </row>
    <row r="266" spans="3:9" ht="15.5" x14ac:dyDescent="0.35">
      <c r="C266" t="s">
        <v>43</v>
      </c>
      <c r="I266" s="5">
        <v>101000000000</v>
      </c>
    </row>
    <row r="267" spans="3:9" ht="15.5" x14ac:dyDescent="0.35">
      <c r="C267" t="s">
        <v>220</v>
      </c>
      <c r="I267" s="5">
        <v>124000000000</v>
      </c>
    </row>
    <row r="268" spans="3:9" ht="15.5" x14ac:dyDescent="0.35">
      <c r="C268" t="s">
        <v>221</v>
      </c>
      <c r="I268" s="5">
        <v>910080000</v>
      </c>
    </row>
    <row r="269" spans="3:9" ht="15.5" x14ac:dyDescent="0.35">
      <c r="C269" t="s">
        <v>222</v>
      </c>
      <c r="I269" s="6">
        <v>0.2676</v>
      </c>
    </row>
    <row r="270" spans="3:9" ht="15.5" x14ac:dyDescent="0.35">
      <c r="C270" t="s">
        <v>223</v>
      </c>
      <c r="D270" s="6">
        <v>0.307</v>
      </c>
    </row>
    <row r="271" spans="3:9" ht="15.5" x14ac:dyDescent="0.35">
      <c r="C271" t="s">
        <v>224</v>
      </c>
      <c r="D271" s="6">
        <v>9.6000000000000002E-2</v>
      </c>
    </row>
    <row r="272" spans="3:9" ht="15.5" x14ac:dyDescent="0.35">
      <c r="C272" t="s">
        <v>225</v>
      </c>
      <c r="D272" s="6">
        <v>4.2599999999999999E-2</v>
      </c>
    </row>
    <row r="273" spans="3:9" ht="15.5" x14ac:dyDescent="0.35">
      <c r="C273" t="s">
        <v>226</v>
      </c>
      <c r="D273" s="6">
        <v>-8.09E-2</v>
      </c>
    </row>
    <row r="274" spans="3:9" ht="15.5" x14ac:dyDescent="0.35">
      <c r="C274" t="s">
        <v>227</v>
      </c>
      <c r="D274" s="6">
        <v>-1.52E-2</v>
      </c>
    </row>
    <row r="275" spans="3:9" ht="15.5" x14ac:dyDescent="0.35">
      <c r="C275" t="s">
        <v>228</v>
      </c>
      <c r="D275" s="6">
        <v>-0.4395</v>
      </c>
    </row>
    <row r="276" spans="3:9" ht="15.5" x14ac:dyDescent="0.35">
      <c r="C276" t="s">
        <v>388</v>
      </c>
      <c r="I276" s="5">
        <v>2</v>
      </c>
    </row>
    <row r="277" spans="3:9" ht="15.5" x14ac:dyDescent="0.35">
      <c r="C277" t="s">
        <v>389</v>
      </c>
      <c r="I277" s="5">
        <v>5</v>
      </c>
    </row>
    <row r="278" spans="3:9" ht="15.5" x14ac:dyDescent="0.35">
      <c r="C278" t="s">
        <v>390</v>
      </c>
      <c r="I278" s="6">
        <v>0.28000000000000003</v>
      </c>
    </row>
    <row r="279" spans="3:9" ht="15.5" x14ac:dyDescent="0.35">
      <c r="C279" t="s">
        <v>391</v>
      </c>
      <c r="I279" s="6">
        <v>4.4999999999999998E-2</v>
      </c>
    </row>
    <row r="280" spans="3:9" ht="15.5" x14ac:dyDescent="0.35">
      <c r="C280" t="s">
        <v>392</v>
      </c>
      <c r="I280" t="s">
        <v>927</v>
      </c>
    </row>
    <row r="281" spans="3:9" ht="15.5" x14ac:dyDescent="0.35">
      <c r="C281" t="s">
        <v>229</v>
      </c>
      <c r="I281" s="5">
        <v>6</v>
      </c>
    </row>
    <row r="282" spans="3:9" ht="15.5" x14ac:dyDescent="0.35">
      <c r="C282" t="s">
        <v>230</v>
      </c>
      <c r="I282" s="6">
        <v>0.53</v>
      </c>
    </row>
    <row r="283" spans="3:9" ht="15.5" x14ac:dyDescent="0.35">
      <c r="C283" t="s">
        <v>231</v>
      </c>
      <c r="I283" s="6">
        <v>0.09</v>
      </c>
    </row>
    <row r="284" spans="3:9" ht="15.5" x14ac:dyDescent="0.35">
      <c r="C284" t="s">
        <v>232</v>
      </c>
      <c r="I284" s="6">
        <v>0.72</v>
      </c>
    </row>
    <row r="285" spans="3:9" ht="15.5" x14ac:dyDescent="0.35">
      <c r="C285" t="s">
        <v>233</v>
      </c>
      <c r="I285" s="6">
        <v>0.8</v>
      </c>
    </row>
    <row r="286" spans="3:9" ht="15.5" x14ac:dyDescent="0.35">
      <c r="C286" t="s">
        <v>234</v>
      </c>
      <c r="I286" s="6">
        <v>0.69</v>
      </c>
    </row>
    <row r="287" spans="3:9" ht="15.5" x14ac:dyDescent="0.35">
      <c r="C287" t="s">
        <v>235</v>
      </c>
      <c r="I287" s="6">
        <v>0.68</v>
      </c>
    </row>
    <row r="288" spans="3:9" ht="15.5" x14ac:dyDescent="0.35">
      <c r="C288" t="s">
        <v>236</v>
      </c>
      <c r="I288" s="6">
        <v>0.57999999999999996</v>
      </c>
    </row>
    <row r="289" spans="3:9" ht="15.5" x14ac:dyDescent="0.35">
      <c r="C289" t="s">
        <v>300</v>
      </c>
      <c r="I289" s="5">
        <v>157000000000</v>
      </c>
    </row>
    <row r="290" spans="3:9" ht="15.5" x14ac:dyDescent="0.35">
      <c r="C290" t="s">
        <v>301</v>
      </c>
      <c r="I290" s="5">
        <v>48000000000</v>
      </c>
    </row>
    <row r="291" spans="3:9" ht="15.5" x14ac:dyDescent="0.35">
      <c r="C291" t="s">
        <v>302</v>
      </c>
      <c r="I291" s="5">
        <v>25000000000</v>
      </c>
    </row>
    <row r="292" spans="3:9" ht="15.5" x14ac:dyDescent="0.35">
      <c r="C292" t="s">
        <v>303</v>
      </c>
      <c r="I292" s="5">
        <v>13000000000</v>
      </c>
    </row>
    <row r="293" spans="3:9" ht="15.5" x14ac:dyDescent="0.35">
      <c r="C293" t="s">
        <v>237</v>
      </c>
      <c r="D293" s="5">
        <v>23000000000</v>
      </c>
    </row>
    <row r="294" spans="3:9" ht="15.5" x14ac:dyDescent="0.35">
      <c r="C294" t="s">
        <v>238</v>
      </c>
      <c r="D294" s="5">
        <v>187000000000</v>
      </c>
    </row>
    <row r="295" spans="3:9" ht="15.5" x14ac:dyDescent="0.35">
      <c r="C295" t="s">
        <v>239</v>
      </c>
      <c r="D295" s="5">
        <v>47000000000</v>
      </c>
    </row>
    <row r="296" spans="3:9" ht="15.5" x14ac:dyDescent="0.35">
      <c r="C296" t="s">
        <v>183</v>
      </c>
      <c r="D296" s="5">
        <v>70000000000</v>
      </c>
    </row>
    <row r="297" spans="3:9" ht="15.5" x14ac:dyDescent="0.35">
      <c r="C297" t="s">
        <v>182</v>
      </c>
      <c r="I297" s="5">
        <v>134000000000</v>
      </c>
    </row>
    <row r="298" spans="3:9" ht="15.5" x14ac:dyDescent="0.35">
      <c r="C298" t="s">
        <v>181</v>
      </c>
      <c r="D298" s="5">
        <v>33000000000</v>
      </c>
    </row>
    <row r="299" spans="3:9" ht="15.5" x14ac:dyDescent="0.35">
      <c r="C299" t="s">
        <v>180</v>
      </c>
      <c r="D299" s="5">
        <v>7000000000</v>
      </c>
    </row>
    <row r="300" spans="3:9" ht="15.5" x14ac:dyDescent="0.35">
      <c r="C300" t="s">
        <v>24</v>
      </c>
      <c r="D300" s="5">
        <v>40000000000</v>
      </c>
    </row>
    <row r="301" spans="3:9" ht="15.5" x14ac:dyDescent="0.35">
      <c r="C301" t="s">
        <v>21</v>
      </c>
      <c r="D301" s="5">
        <v>17000000000</v>
      </c>
    </row>
    <row r="302" spans="3:9" ht="15.5" x14ac:dyDescent="0.35">
      <c r="C302" t="s">
        <v>240</v>
      </c>
      <c r="I302" s="5">
        <v>140000000000</v>
      </c>
    </row>
    <row r="303" spans="3:9" ht="15.5" x14ac:dyDescent="0.35">
      <c r="C303" t="s">
        <v>304</v>
      </c>
      <c r="I303" s="5">
        <v>9000000000</v>
      </c>
    </row>
    <row r="304" spans="3:9" ht="15.5" x14ac:dyDescent="0.35">
      <c r="C304" t="s">
        <v>305</v>
      </c>
      <c r="I304" s="5">
        <v>-7000000000</v>
      </c>
    </row>
    <row r="305" spans="3:9" ht="15.5" x14ac:dyDescent="0.35">
      <c r="C305" t="s">
        <v>306</v>
      </c>
      <c r="I305" s="5">
        <v>1000000000</v>
      </c>
    </row>
    <row r="306" spans="3:9" ht="15.5" x14ac:dyDescent="0.35">
      <c r="C306" t="s">
        <v>307</v>
      </c>
      <c r="I306" s="5">
        <v>-11000000000</v>
      </c>
    </row>
    <row r="307" spans="3:9" ht="15.5" x14ac:dyDescent="0.35">
      <c r="C307" t="s">
        <v>308</v>
      </c>
      <c r="I307" s="5">
        <v>-2000000000</v>
      </c>
    </row>
  </sheetData>
  <pageMargins left="0.7" right="0.7" top="0.75" bottom="0.75" header="0.3" footer="0.3"/>
  <ignoredErrors>
    <ignoredError sqref="A1:P308" numberStoredAsText="1"/>
  </ignoredError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P31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1131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1132</v>
      </c>
      <c r="D2" s="2" vm="125">
        <f ca="1">IFERROR(_xlfn.STOCKHISTORY("XIDX:" &amp; $C$1, D3, , 0, 0, 1), "Libur")</f>
        <v>52</v>
      </c>
      <c r="E2" s="2" vm="9">
        <f ca="1">IFERROR(_xlfn.STOCKHISTORY("XIDX:" &amp; $C$1, E3, , 0, 0, 1), "Libur")</f>
        <v>50</v>
      </c>
      <c r="H2" s="2" vm="9">
        <f ca="1">IFERROR(INDEX(D2:G2,COUNT(D2:G2)),"")</f>
        <v>50</v>
      </c>
      <c r="I2" s="2" vm="231">
        <f t="shared" ref="I2:P2" ca="1" si="0">IFERROR(_xlfn.STOCKHISTORY("XIDX:" &amp; $C$1, I1, , 0, 0, 1), "Libur")</f>
        <v>64</v>
      </c>
      <c r="J2" s="2" vm="232">
        <f t="shared" ca="1" si="0"/>
        <v>70</v>
      </c>
      <c r="K2" s="2" vm="233">
        <f t="shared" ca="1" si="0"/>
        <v>86</v>
      </c>
      <c r="L2" s="2" vm="156">
        <f t="shared" ca="1" si="0"/>
        <v>91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</row>
    <row r="3" spans="1:1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6" ht="15.5" x14ac:dyDescent="0.35">
      <c r="B4" t="s">
        <v>5</v>
      </c>
      <c r="C4" t="s">
        <v>6</v>
      </c>
      <c r="D4" s="2">
        <f>IFERROR(INDEX(D51:D500,MATCH($C$4,$C$51:$C$500,0)),"")</f>
        <v>5652799000000</v>
      </c>
      <c r="E4" s="2">
        <f>IFERROR(INDEX(E51:E500,MATCH($C$4,$C$51:$C$500,0)),"")</f>
        <v>5341314000000</v>
      </c>
      <c r="H4" s="2">
        <f>IFERROR(SUM(D4:G4)*(4/MAX(1,COUNT(D4:G4))),"")</f>
        <v>21988226000000</v>
      </c>
      <c r="I4" s="2">
        <f t="shared" ref="I4:P4" si="1">IFERROR(INDEX(I51:I500,MATCH($C$4,$C$51:$C$500,0)),"")</f>
        <v>18322117000000</v>
      </c>
      <c r="J4" s="2">
        <f t="shared" si="1"/>
        <v>15894462000000</v>
      </c>
      <c r="K4" s="2">
        <f t="shared" si="1"/>
        <v>14785492000000</v>
      </c>
      <c r="L4" s="2">
        <f t="shared" si="1"/>
        <v>11349167000000</v>
      </c>
      <c r="M4" s="2">
        <f t="shared" si="1"/>
        <v>4535764000000</v>
      </c>
      <c r="N4" s="2">
        <f t="shared" si="1"/>
        <v>3327875000000</v>
      </c>
      <c r="O4" s="2">
        <f t="shared" si="1"/>
        <v>2303897000000</v>
      </c>
      <c r="P4" s="2">
        <f t="shared" si="1"/>
        <v>1436511000000</v>
      </c>
    </row>
    <row r="5" spans="1:16" ht="15.5" x14ac:dyDescent="0.35">
      <c r="B5" t="s">
        <v>7</v>
      </c>
      <c r="C5" t="s">
        <v>8</v>
      </c>
      <c r="D5" s="2">
        <f>IFERROR(INDEX(D51:D500,MATCH($C$5,$C$51:$C$500,0)),"")</f>
        <v>423621000000</v>
      </c>
      <c r="E5" s="2">
        <f>IFERROR(INDEX(E51:E500,MATCH($C$5,$C$51:$C$500,0)),"")</f>
        <v>227967000000</v>
      </c>
      <c r="H5" s="2">
        <f>IFERROR(SUM(D5:G5)*(4/MAX(1,COUNT(D5:G5))),"")</f>
        <v>1303176000000</v>
      </c>
      <c r="I5" s="2">
        <f t="shared" ref="I5:P5" si="2">IFERROR(INDEX(I51:I500,MATCH($C$5,$C$51:$C$500,0)),"")</f>
        <v>-1046318000000</v>
      </c>
      <c r="J5" s="2">
        <f t="shared" si="2"/>
        <v>-5113999000000</v>
      </c>
      <c r="K5" s="2">
        <f t="shared" si="2"/>
        <v>-90299292000000</v>
      </c>
      <c r="L5" s="2">
        <f t="shared" si="2"/>
        <v>-39406754000000</v>
      </c>
      <c r="M5" s="2">
        <f t="shared" si="2"/>
        <v>-21494265000000</v>
      </c>
      <c r="N5" s="2">
        <f t="shared" si="2"/>
        <v>-14095036000000</v>
      </c>
      <c r="O5" s="2">
        <f t="shared" si="2"/>
        <v>-22820716000000</v>
      </c>
      <c r="P5" s="2">
        <f t="shared" si="2"/>
        <v>-11629179000000</v>
      </c>
    </row>
    <row r="6" spans="1:16" ht="15.5" x14ac:dyDescent="0.35">
      <c r="B6" t="s">
        <v>9</v>
      </c>
      <c r="C6" t="s">
        <v>10</v>
      </c>
      <c r="D6" s="2">
        <f>IFERROR(INDEX(D51:D500,MATCH($C$6,$C$51:$C$500,0)),"")</f>
        <v>28980944000000</v>
      </c>
      <c r="E6" s="2">
        <f>IFERROR(INDEX(E51:E500,MATCH($C$6,$C$51:$C$500,0)),"")</f>
        <v>28822214000000</v>
      </c>
      <c r="H6" s="2">
        <f>IFERROR(INDEX(D6:G6,COUNT(D6:G6)),"")</f>
        <v>28822214000000</v>
      </c>
      <c r="I6" s="2">
        <f t="shared" ref="I6:P6" si="3">IFERROR(INDEX(I51:I500,MATCH($C$6,$C$51:$C$500,0)),"")</f>
        <v>28711657000000</v>
      </c>
      <c r="J6" s="2">
        <f t="shared" si="3"/>
        <v>30403801000000</v>
      </c>
      <c r="K6" s="2">
        <f t="shared" si="3"/>
        <v>35720000000000</v>
      </c>
      <c r="L6" s="2">
        <f t="shared" si="3"/>
        <v>122723344000000</v>
      </c>
      <c r="M6" s="2">
        <f t="shared" si="3"/>
        <v>139024444000000</v>
      </c>
      <c r="N6" s="2">
        <f t="shared" si="3"/>
        <v>20799379000000</v>
      </c>
      <c r="O6" s="2">
        <f t="shared" si="3"/>
        <v>14863636000000</v>
      </c>
      <c r="P6" s="2">
        <f t="shared" si="3"/>
        <v>16419298000000</v>
      </c>
    </row>
    <row r="7" spans="1:16" ht="15.5" x14ac:dyDescent="0.35">
      <c r="B7" t="s">
        <v>11</v>
      </c>
      <c r="C7" t="s">
        <v>12</v>
      </c>
      <c r="D7" s="3">
        <f>IFERROR(INDEX(D51:D500,MATCH($C$7,$C$51:$C$500,0))/1000000000,"")</f>
        <v>1191.1400000000001</v>
      </c>
      <c r="E7" s="3">
        <f>IFERROR(INDEX(E51:E500,MATCH($C$7,$C$51:$C$500,0))/1000000000,"")</f>
        <v>1191.1400000000001</v>
      </c>
      <c r="H7" s="3">
        <f>IFERROR(INDEX(D7:G7,COUNT(D7:G7)),"")</f>
        <v>1191.1400000000001</v>
      </c>
      <c r="I7" s="3">
        <f t="shared" ref="I7:P7" si="4">IFERROR(INDEX(I51:I500,MATCH($C$7,$C$51:$C$500,0))/1000000000,"")</f>
        <v>1191.1400000000001</v>
      </c>
      <c r="J7" s="3">
        <f t="shared" si="4"/>
        <v>1191.1400000000001</v>
      </c>
      <c r="K7" s="3">
        <f t="shared" si="4"/>
        <v>1201.4100000000001</v>
      </c>
      <c r="L7" s="3">
        <f t="shared" si="4"/>
        <v>1184.3599999999999</v>
      </c>
      <c r="M7" s="3">
        <f t="shared" si="4"/>
        <v>1143.75</v>
      </c>
      <c r="N7" s="3">
        <f t="shared" si="4"/>
        <v>0</v>
      </c>
      <c r="O7" s="3">
        <f t="shared" si="4"/>
        <v>0</v>
      </c>
      <c r="P7" s="3">
        <f t="shared" si="4"/>
        <v>0</v>
      </c>
    </row>
    <row r="8" spans="1:1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523000000000</v>
      </c>
      <c r="E8" s="2">
        <f>IFERROR(INDEX(E51:E500,MATCH("Free cash flow (Quarter)",$C$51:$C$500,0)),"")</f>
        <v>1000000000000</v>
      </c>
      <c r="H8" s="2">
        <f>IFERROR(INDEX(D8:G8,COUNT(D8:G8)),"")</f>
        <v>1000000000000</v>
      </c>
      <c r="I8" s="2">
        <f t="shared" ref="I8:P8" si="5">IFERROR(INDEX(I51:I500,MATCH($C$8,$C$51:$C$500,0)),"")</f>
        <v>-875000000000</v>
      </c>
      <c r="J8" s="2">
        <f t="shared" si="5"/>
        <v>-7141000000000</v>
      </c>
      <c r="K8" s="2">
        <f t="shared" si="5"/>
        <v>-4546000000000</v>
      </c>
      <c r="L8" s="2">
        <f t="shared" si="5"/>
        <v>-17658000000000</v>
      </c>
      <c r="M8" s="2">
        <f t="shared" si="5"/>
        <v>-15829000000000</v>
      </c>
      <c r="N8" s="2">
        <f t="shared" si="5"/>
        <v>-8887000000000</v>
      </c>
      <c r="O8" s="2">
        <f t="shared" si="5"/>
        <v>-20285000000000</v>
      </c>
      <c r="P8" s="2">
        <f t="shared" si="5"/>
        <v>-11405000000000</v>
      </c>
    </row>
    <row r="9" spans="1:16" ht="15.5" x14ac:dyDescent="0.35">
      <c r="A9" t="s">
        <v>16</v>
      </c>
      <c r="C9" t="s">
        <v>17</v>
      </c>
      <c r="D9" s="3">
        <f>IFERROR(INDEX(D51:D500,MATCH("Free cash flow per share (Quarter)",$C$51:$C$500,0)),"")</f>
        <v>0.44</v>
      </c>
      <c r="E9" s="3">
        <f>IFERROR(INDEX(E51:E500,MATCH("Free cash flow per share (Quarter)",$C$51:$C$500,0)),"")</f>
        <v>0.84</v>
      </c>
      <c r="H9" s="3">
        <f>IFERROR(INDEX(D9:G9,COUNT(D9:G9)),"")</f>
        <v>0.84</v>
      </c>
      <c r="I9" s="3">
        <f t="shared" ref="I9:P9" si="6">IFERROR(INDEX(I51:I500,MATCH($C$9,$C$51:$C$500,0)),"")</f>
        <v>-0.73</v>
      </c>
      <c r="J9" s="3">
        <f t="shared" si="6"/>
        <v>-6</v>
      </c>
      <c r="K9" s="3">
        <f t="shared" si="6"/>
        <v>-3.78</v>
      </c>
      <c r="L9" s="3">
        <f t="shared" si="6"/>
        <v>-14.91</v>
      </c>
      <c r="M9" s="3">
        <f t="shared" si="6"/>
        <v>-13.84</v>
      </c>
      <c r="N9" s="3">
        <f t="shared" si="6"/>
        <v>-5183170.3600000003</v>
      </c>
      <c r="O9" s="3">
        <f t="shared" si="6"/>
        <v>-12058800.66</v>
      </c>
      <c r="P9" s="3">
        <f t="shared" si="6"/>
        <v>-8388730.3800000008</v>
      </c>
    </row>
    <row r="10" spans="1:16" ht="15.5" x14ac:dyDescent="0.35">
      <c r="C10" t="s">
        <v>18</v>
      </c>
      <c r="D10" s="3">
        <f ca="1">IFERROR(IF(D9=0,"",D2/D9),"")</f>
        <v>118.18181818181819</v>
      </c>
      <c r="E10" s="3">
        <f ca="1">IFERROR(IF(E9=0,"",E2/E9),"")</f>
        <v>59.523809523809526</v>
      </c>
      <c r="I10" s="3">
        <f t="shared" ref="I10:P10" ca="1" si="7">IFERROR(IF(I9=0,"",I2/I9),"")</f>
        <v>-87.671232876712324</v>
      </c>
      <c r="J10" s="3">
        <f t="shared" ca="1" si="7"/>
        <v>-11.666666666666666</v>
      </c>
      <c r="K10" s="3">
        <f t="shared" ca="1" si="7"/>
        <v>-22.751322751322753</v>
      </c>
      <c r="L10" s="3">
        <f t="shared" ca="1" si="7"/>
        <v>-6.103286384976526</v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</row>
    <row r="11" spans="1:16" ht="15.5" x14ac:dyDescent="0.35">
      <c r="B11" t="s">
        <v>19</v>
      </c>
      <c r="C11" t="s">
        <v>20</v>
      </c>
      <c r="D11" s="2">
        <f>IFERROR(INDEX(D51:D500,MATCH($C$11,$C$51:$C$500,0)),"")</f>
        <v>23464625000000</v>
      </c>
      <c r="E11" s="2">
        <f>IFERROR(INDEX(E51:E500,MATCH($C$11,$C$51:$C$500,0)),"")</f>
        <v>22734727000000</v>
      </c>
      <c r="H11" s="2">
        <f>IFERROR(INDEX(D11:G11,COUNT(D11:G11)),"")</f>
        <v>22734727000000</v>
      </c>
      <c r="I11" s="2">
        <f t="shared" ref="I11:P11" si="8">IFERROR(INDEX(I51:I500,MATCH($C$11,$C$51:$C$500,0)),"")</f>
        <v>21755165000000</v>
      </c>
      <c r="J11" s="2">
        <f t="shared" si="8"/>
        <v>19177524000000</v>
      </c>
      <c r="K11" s="2">
        <f t="shared" si="8"/>
        <v>25143935000000</v>
      </c>
      <c r="L11" s="2">
        <f t="shared" si="8"/>
        <v>29009177000000</v>
      </c>
      <c r="M11" s="2">
        <f t="shared" si="8"/>
        <v>31150908000000</v>
      </c>
      <c r="N11" s="2">
        <f t="shared" si="8"/>
        <v>15319285000000</v>
      </c>
      <c r="O11" s="2">
        <f t="shared" si="8"/>
        <v>6104425000000</v>
      </c>
      <c r="P11" s="2">
        <f t="shared" si="8"/>
        <v>5805960000000</v>
      </c>
    </row>
    <row r="12" spans="1:1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-15411000000000</v>
      </c>
      <c r="E12" s="2">
        <f>IFERROR(INDEX(E51:E500,MATCH("Net Debt (Quarter)",$C$51:$C$500,0)),"")</f>
        <v>-14866000000000</v>
      </c>
      <c r="H12" s="2">
        <f>IFERROR(INDEX(D12:G12,COUNT(D12:G12)),"")</f>
        <v>-14866000000000</v>
      </c>
      <c r="I12" s="2">
        <f t="shared" ref="I12:P12" si="9">IFERROR(INDEX(I51:I500,MATCH($C$12,$C$51:$C$500,0)),"")</f>
        <v>-14168000000000</v>
      </c>
      <c r="J12" s="2">
        <f t="shared" si="9"/>
        <v>-14558000000000</v>
      </c>
      <c r="K12" s="2">
        <f t="shared" si="9"/>
        <v>-21435000000000</v>
      </c>
      <c r="L12" s="2">
        <f t="shared" si="9"/>
        <v>-27472000000000</v>
      </c>
      <c r="M12" s="2">
        <f t="shared" si="9"/>
        <v>-29677000000000</v>
      </c>
      <c r="N12" s="2">
        <f t="shared" si="9"/>
        <v>-11907000000000</v>
      </c>
      <c r="O12" s="2">
        <f t="shared" si="9"/>
        <v>-4601000000000</v>
      </c>
      <c r="P12" s="2">
        <f t="shared" si="9"/>
        <v>-5370000000000</v>
      </c>
    </row>
    <row r="13" spans="1:1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8054000000000</v>
      </c>
      <c r="E13" s="2">
        <f>IFERROR(INDEX(E51:E500,MATCH("Total Debt (Quarter)",$C$51:$C$500,0)),"")</f>
        <v>7869000000000</v>
      </c>
      <c r="H13" s="2">
        <f>IFERROR(INDEX(D13:G13,COUNT(D13:G13)),"")</f>
        <v>7869000000000</v>
      </c>
      <c r="I13" s="2">
        <f t="shared" ref="I13:P13" si="10">IFERROR(INDEX(I51:I500,MATCH($C$13,$C$51:$C$500,0)),"")</f>
        <v>7587000000000</v>
      </c>
      <c r="J13" s="2">
        <f t="shared" si="10"/>
        <v>4620000000000</v>
      </c>
      <c r="K13" s="2">
        <f t="shared" si="10"/>
        <v>3709000000000</v>
      </c>
      <c r="L13" s="2">
        <f t="shared" si="10"/>
        <v>1537000000000</v>
      </c>
      <c r="M13" s="2">
        <f t="shared" si="10"/>
        <v>1474000000000</v>
      </c>
      <c r="N13" s="2">
        <f t="shared" si="10"/>
        <v>3412000000000</v>
      </c>
      <c r="O13" s="2">
        <f t="shared" si="10"/>
        <v>1504000000000</v>
      </c>
      <c r="P13" s="2">
        <f t="shared" si="10"/>
        <v>436000000000</v>
      </c>
    </row>
    <row r="14" spans="1:16" ht="15.5" x14ac:dyDescent="0.35">
      <c r="C14" t="s">
        <v>27</v>
      </c>
      <c r="D14" s="2">
        <f>IFERROR(INDEX(D51:D500,MATCH($C$14,$C$51:$C$500,0)),"")</f>
        <v>-199567000000</v>
      </c>
      <c r="E14" s="2">
        <f>IFERROR(INDEX(E51:E500,MATCH($C$14,$C$51:$C$500,0)),"")</f>
        <v>-188736000000</v>
      </c>
      <c r="H14" s="2">
        <f>IFERROR(SUM(D14:G14)*(4/MAX(1,COUNT(D14:G14))),"")</f>
        <v>-776606000000</v>
      </c>
      <c r="I14" s="2">
        <f t="shared" ref="I14:P14" si="11">IFERROR(INDEX(I51:I500,MATCH($C$14,$C$51:$C$500,0)),"")</f>
        <v>-535152000000</v>
      </c>
      <c r="J14" s="2">
        <f t="shared" si="11"/>
        <v>-494053000000</v>
      </c>
      <c r="K14" s="2">
        <f t="shared" si="11"/>
        <v>-369285000000</v>
      </c>
      <c r="L14" s="2">
        <f t="shared" si="11"/>
        <v>-232863000000</v>
      </c>
      <c r="M14" s="2">
        <f t="shared" si="11"/>
        <v>-263732000000</v>
      </c>
      <c r="N14" s="2">
        <f t="shared" si="11"/>
        <v>-186265000000</v>
      </c>
      <c r="O14" s="2">
        <f t="shared" si="11"/>
        <v>-111918000000</v>
      </c>
      <c r="P14" s="2">
        <f t="shared" si="11"/>
        <v>-72532000000</v>
      </c>
    </row>
    <row r="15" spans="1:16" ht="15.5" x14ac:dyDescent="0.35">
      <c r="C15" t="s">
        <v>28</v>
      </c>
      <c r="D15" s="2">
        <f>IFERROR(INDEX(D51:D500,MATCH($C$15,$C$51:$C$500,0)),"")</f>
        <v>-91300000000</v>
      </c>
      <c r="E15" s="2">
        <f>IFERROR(INDEX(E51:E500,MATCH($C$15,$C$51:$C$500,0)),"")</f>
        <v>-176700000000</v>
      </c>
      <c r="H15" s="2">
        <f>IFERROR(SUM(D15:G15)*(4/MAX(1,COUNT(D15:G15))),"")</f>
        <v>-536000000000</v>
      </c>
      <c r="I15" s="2">
        <f t="shared" ref="I15:P15" si="12">IFERROR(INDEX(I51:I500,MATCH($C$15,$C$51:$C$500,0)),"")</f>
        <v>-415081000000</v>
      </c>
      <c r="J15" s="2">
        <f t="shared" si="12"/>
        <v>-189025000000</v>
      </c>
      <c r="K15" s="2">
        <f t="shared" si="12"/>
        <v>115692000000</v>
      </c>
      <c r="L15" s="2">
        <f t="shared" si="12"/>
        <v>136064000000</v>
      </c>
      <c r="M15" s="2">
        <f t="shared" si="12"/>
        <v>-217940000000</v>
      </c>
      <c r="N15" s="2">
        <f t="shared" si="12"/>
        <v>53440000000</v>
      </c>
      <c r="O15" s="2">
        <f t="shared" si="12"/>
        <v>78296000000</v>
      </c>
      <c r="P15" s="2">
        <f t="shared" si="12"/>
        <v>-6765000000</v>
      </c>
    </row>
    <row r="16" spans="1:16" ht="15.5" x14ac:dyDescent="0.35">
      <c r="C16" t="s">
        <v>29</v>
      </c>
      <c r="D16" s="2">
        <f>IFERROR(INDEX(D51:D500,MATCH($C$16,$C$51:$C$500,0)),"")</f>
        <v>343809000000</v>
      </c>
      <c r="E16" s="2">
        <f>IFERROR(INDEX(E51:E500,MATCH($C$16,$C$51:$C$500,0)),"")</f>
        <v>347441000000</v>
      </c>
      <c r="H16" s="2">
        <f>IFERROR(SUM(D16:G16)*(4/MAX(1,COUNT(D16:G16))),"")</f>
        <v>1382500000000</v>
      </c>
      <c r="I16" s="2">
        <f t="shared" ref="I16:P16" si="13">IFERROR(INDEX(I51:I500,MATCH($C$16,$C$51:$C$500,0)),"")</f>
        <v>-1086604000000</v>
      </c>
      <c r="J16" s="2">
        <f t="shared" si="13"/>
        <v>-5275830000000</v>
      </c>
      <c r="K16" s="2">
        <f t="shared" si="13"/>
        <v>-90634418000000</v>
      </c>
      <c r="L16" s="2">
        <f t="shared" si="13"/>
        <v>-40544556000000</v>
      </c>
      <c r="M16" s="2">
        <f t="shared" si="13"/>
        <v>-22211302000000</v>
      </c>
      <c r="N16" s="2">
        <f t="shared" si="13"/>
        <v>-16788657000000</v>
      </c>
      <c r="O16" s="2">
        <f t="shared" si="13"/>
        <v>-24159938000000</v>
      </c>
      <c r="P16" s="2">
        <f t="shared" si="13"/>
        <v>-11743089000000</v>
      </c>
    </row>
    <row r="17" spans="1:16" ht="15.5" x14ac:dyDescent="0.35">
      <c r="A17" t="s">
        <v>30</v>
      </c>
    </row>
    <row r="18" spans="1:1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</row>
    <row r="19" spans="1:16" ht="15.5" x14ac:dyDescent="0.35">
      <c r="A19" t="s">
        <v>40</v>
      </c>
      <c r="C19" t="s">
        <v>41</v>
      </c>
    </row>
    <row r="20" spans="1:16" ht="15.5" x14ac:dyDescent="0.35">
      <c r="A20" t="s">
        <v>42</v>
      </c>
      <c r="C20" t="s">
        <v>43</v>
      </c>
      <c r="D20" s="2">
        <f ca="1">IFERROR(D21*D2,"")</f>
        <v>61939280000000</v>
      </c>
      <c r="E20" s="2">
        <f ca="1">IFERROR(E21*E2,"")</f>
        <v>59557000000000</v>
      </c>
      <c r="H20" s="2">
        <f t="shared" ref="H20:P20" ca="1" si="14">IFERROR(H21*H2,"")</f>
        <v>59557000000000</v>
      </c>
      <c r="I20" s="2">
        <f t="shared" ca="1" si="14"/>
        <v>76232960000000</v>
      </c>
      <c r="J20" s="2">
        <f t="shared" ca="1" si="14"/>
        <v>83379800000000</v>
      </c>
      <c r="K20" s="2">
        <f t="shared" ca="1" si="14"/>
        <v>103321260000000</v>
      </c>
      <c r="L20" s="2">
        <f t="shared" ca="1" si="14"/>
        <v>107776760000000</v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</row>
    <row r="21" spans="1:16" ht="15.5" x14ac:dyDescent="0.35">
      <c r="C21" t="s">
        <v>12</v>
      </c>
      <c r="D21" s="2">
        <f>IFERROR(INDEX(D51:D500,MATCH($C$7,$C$51:$C$500,0)),"")</f>
        <v>1191140000000</v>
      </c>
      <c r="E21" s="2">
        <f>IFERROR(INDEX(E51:E500,MATCH($C$7,$C$51:$C$500,0)),"")</f>
        <v>1191140000000</v>
      </c>
      <c r="H21" s="2">
        <f>IFERROR(INDEX(D21:G21,COUNT(D21:G21)),"")</f>
        <v>1191140000000</v>
      </c>
      <c r="I21" s="2">
        <f t="shared" ref="I21:P21" si="15">IFERROR(INDEX(I51:I500,MATCH($C$7,$C$51:$C$500,0)),"")</f>
        <v>1191140000000</v>
      </c>
      <c r="J21" s="2">
        <f t="shared" si="15"/>
        <v>1191140000000</v>
      </c>
      <c r="K21" s="2">
        <f t="shared" si="15"/>
        <v>1201410000000</v>
      </c>
      <c r="L21" s="2">
        <f t="shared" si="15"/>
        <v>1184360000000</v>
      </c>
      <c r="M21" s="2">
        <f t="shared" si="15"/>
        <v>1143750000000</v>
      </c>
      <c r="N21" s="2">
        <f t="shared" si="15"/>
        <v>0</v>
      </c>
      <c r="O21" s="2">
        <f t="shared" si="15"/>
        <v>0</v>
      </c>
      <c r="P21" s="2">
        <f t="shared" si="15"/>
        <v>0</v>
      </c>
    </row>
    <row r="23" spans="1:16" ht="15.5" x14ac:dyDescent="0.35">
      <c r="B23" t="s">
        <v>44</v>
      </c>
      <c r="C23" t="s">
        <v>45</v>
      </c>
      <c r="D23" s="3">
        <f>IFERROR(D5/D6*100,"")</f>
        <v>1.4617225719079407</v>
      </c>
      <c r="E23" s="3">
        <f>IFERROR(E5/E6*100,"")</f>
        <v>0.79094201437821532</v>
      </c>
      <c r="H23" s="3">
        <f t="shared" ref="H23:P23" si="16">IFERROR(H5/H6*100,"")</f>
        <v>4.521429200407713</v>
      </c>
      <c r="I23" s="3">
        <f t="shared" si="16"/>
        <v>-3.6442271513622497</v>
      </c>
      <c r="J23" s="3">
        <f t="shared" si="16"/>
        <v>-16.820262045525165</v>
      </c>
      <c r="K23" s="3">
        <f t="shared" si="16"/>
        <v>-252.7975699888018</v>
      </c>
      <c r="L23" s="3">
        <f t="shared" si="16"/>
        <v>-32.110234871044582</v>
      </c>
      <c r="M23" s="3">
        <f t="shared" si="16"/>
        <v>-15.460781127094455</v>
      </c>
      <c r="N23" s="3">
        <f t="shared" si="16"/>
        <v>-67.766619378395859</v>
      </c>
      <c r="O23" s="3">
        <f t="shared" si="16"/>
        <v>-153.53387286933022</v>
      </c>
      <c r="P23" s="3">
        <f t="shared" si="16"/>
        <v>-70.826286239521323</v>
      </c>
    </row>
    <row r="24" spans="1:16" ht="15.5" x14ac:dyDescent="0.35">
      <c r="C24" t="s">
        <v>46</v>
      </c>
      <c r="D24" s="4" t="str">
        <f>IFERROR(_xlfn.RRI(5,I23,D23),"")</f>
        <v/>
      </c>
      <c r="E24" s="4" t="str">
        <f>IFERROR(_xlfn.RRI(5,J23,E23),"")</f>
        <v/>
      </c>
      <c r="H24" s="4" t="str">
        <f t="shared" ref="H24:P24" si="17">IFERROR(_xlfn.RRI(5,M23,H23),"")</f>
        <v/>
      </c>
      <c r="I24" s="4">
        <f t="shared" si="17"/>
        <v>-0.44266293820044822</v>
      </c>
      <c r="J24" s="4">
        <f t="shared" si="17"/>
        <v>-0.35742221012323649</v>
      </c>
      <c r="K24" s="4">
        <f t="shared" si="17"/>
        <v>0.2897801386532235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47</v>
      </c>
      <c r="C25" t="s">
        <v>48</v>
      </c>
      <c r="D25" s="3">
        <f>IFERROR(INDEX(D51:D500,MATCH($A$25,$C$51:$C$500,0)),"")</f>
        <v>0.28999999999999998</v>
      </c>
      <c r="E25" s="3">
        <f>IFERROR(INDEX(E51:E500,MATCH($A$25,$C$51:$C$500,0)),"")</f>
        <v>0.22</v>
      </c>
      <c r="H25" s="3">
        <f>IFERROR(INDEX(D25:G25,COUNT(D25:G25)),"")</f>
        <v>0.22</v>
      </c>
      <c r="I25" s="3">
        <f t="shared" ref="I25:P25" si="18">IFERROR(INDEX(I51:I500,MATCH($C$25,$C$51:$C$500,0)),"")</f>
        <v>-1</v>
      </c>
      <c r="J25" s="3">
        <f t="shared" si="18"/>
        <v>-4.33</v>
      </c>
      <c r="K25" s="3">
        <f t="shared" si="18"/>
        <v>-75.239999999999995</v>
      </c>
      <c r="L25" s="3">
        <f t="shared" si="18"/>
        <v>-33.409999999999997</v>
      </c>
      <c r="M25" s="3">
        <f t="shared" si="18"/>
        <v>-18.7</v>
      </c>
      <c r="N25" s="3">
        <f t="shared" si="18"/>
        <v>-8287074.8300000001</v>
      </c>
      <c r="O25" s="3">
        <f t="shared" si="18"/>
        <v>-13530790.76</v>
      </c>
      <c r="P25" s="3">
        <f t="shared" si="18"/>
        <v>-8267739.2599999998</v>
      </c>
    </row>
    <row r="26" spans="1:16" ht="15.5" x14ac:dyDescent="0.35">
      <c r="C26" t="s">
        <v>49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P26" si="19">IFERROR(_xlfn.RRI(5,M25,H25),"")</f>
        <v/>
      </c>
      <c r="I26" s="4">
        <f t="shared" si="19"/>
        <v>-0.95866482811390341</v>
      </c>
      <c r="J26" s="4">
        <f t="shared" si="19"/>
        <v>-0.9497619303570517</v>
      </c>
      <c r="K26" s="4">
        <f t="shared" si="19"/>
        <v>-0.90186760393038945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50</v>
      </c>
      <c r="D27" s="3">
        <f>IFERROR(D4/D21,"")</f>
        <v>4.7457049549171382</v>
      </c>
      <c r="E27" s="3">
        <f>IFERROR(E4/E21,"")</f>
        <v>4.4842033682018902</v>
      </c>
      <c r="H27" s="3">
        <f t="shared" ref="H27:P27" si="20">IFERROR(H4/H21,"")</f>
        <v>18.459816646238057</v>
      </c>
      <c r="I27" s="3">
        <f t="shared" si="20"/>
        <v>15.382001276088452</v>
      </c>
      <c r="J27" s="3">
        <f t="shared" si="20"/>
        <v>13.343907517168427</v>
      </c>
      <c r="K27" s="3">
        <f t="shared" si="20"/>
        <v>12.306782863468758</v>
      </c>
      <c r="L27" s="3">
        <f t="shared" si="20"/>
        <v>9.5825314938025592</v>
      </c>
      <c r="M27" s="3">
        <f t="shared" si="20"/>
        <v>3.9656953005464479</v>
      </c>
      <c r="N27" s="3" t="str">
        <f t="shared" si="20"/>
        <v/>
      </c>
      <c r="O27" s="3" t="str">
        <f t="shared" si="20"/>
        <v/>
      </c>
      <c r="P27" s="3" t="str">
        <f t="shared" si="20"/>
        <v/>
      </c>
    </row>
    <row r="28" spans="1:16" ht="15.5" x14ac:dyDescent="0.35">
      <c r="C28" t="s">
        <v>51</v>
      </c>
      <c r="D28" s="4">
        <f>IFERROR(_xlfn.RRI(5,I27,D27),"")</f>
        <v>-0.20958062324508597</v>
      </c>
      <c r="E28" s="4">
        <f>IFERROR(_xlfn.RRI(5,J27,E27),"")</f>
        <v>-0.19595481514184065</v>
      </c>
      <c r="H28" s="4">
        <f t="shared" ref="H28:P28" si="21">IFERROR(_xlfn.RRI(5,M27,H27),"")</f>
        <v>0.36013372137924726</v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52</v>
      </c>
      <c r="H29" s="4">
        <f t="shared" ref="H29:P29" si="22">IFERROR(((H25-I25)/I25)*100%,"")</f>
        <v>-1.22</v>
      </c>
      <c r="I29" s="4">
        <f t="shared" si="22"/>
        <v>-0.76905311778290997</v>
      </c>
      <c r="J29" s="4">
        <f t="shared" si="22"/>
        <v>-0.94245082402977143</v>
      </c>
      <c r="K29" s="4">
        <f t="shared" si="22"/>
        <v>1.2520203531876684</v>
      </c>
      <c r="L29" s="4">
        <f t="shared" si="22"/>
        <v>0.78663101604278063</v>
      </c>
      <c r="M29" s="4">
        <f t="shared" si="22"/>
        <v>-0.99999774347397796</v>
      </c>
      <c r="N29" s="4">
        <f t="shared" si="22"/>
        <v>-0.38753950327142594</v>
      </c>
      <c r="O29" s="4">
        <f t="shared" si="22"/>
        <v>0.63657686031090444</v>
      </c>
      <c r="P29" s="4" t="str">
        <f t="shared" si="22"/>
        <v/>
      </c>
    </row>
    <row r="30" spans="1:16" ht="15.5" x14ac:dyDescent="0.35">
      <c r="C30" t="s">
        <v>53</v>
      </c>
      <c r="H30" s="4">
        <f t="shared" ref="H30:P30" si="23">IFERROR(((H27-I27)/I27)*100%,"")</f>
        <v>0.20009199810262102</v>
      </c>
      <c r="I30" s="4">
        <f t="shared" si="23"/>
        <v>0.15273590260557413</v>
      </c>
      <c r="J30" s="4">
        <f t="shared" si="23"/>
        <v>8.4272605213361801E-2</v>
      </c>
      <c r="K30" s="4">
        <f t="shared" si="23"/>
        <v>0.284293495036055</v>
      </c>
      <c r="L30" s="4">
        <f t="shared" si="23"/>
        <v>1.4163559647364099</v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  <c r="P30" s="4" t="str">
        <f t="shared" si="23"/>
        <v/>
      </c>
    </row>
    <row r="32" spans="1:16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27.2</v>
      </c>
      <c r="E32" s="3">
        <f>IFERROR(INDEX(E51:E500,MATCH($A$32,$C$51:$C$500,0)),"")</f>
        <v>26.89</v>
      </c>
      <c r="H32" s="3">
        <f>IFERROR(INDEX(D32:G32,COUNT(D32:G32)),"")</f>
        <v>26.89</v>
      </c>
      <c r="I32" s="3">
        <f t="shared" ref="I32:P32" si="24">IFERROR(INDEX(I51:I500,MATCH($C$32,$C$51:$C$500,0)),"")</f>
        <v>26.7</v>
      </c>
      <c r="J32" s="3">
        <f t="shared" si="24"/>
        <v>27.7</v>
      </c>
      <c r="K32" s="3">
        <f t="shared" si="24"/>
        <v>31.57</v>
      </c>
      <c r="L32" s="3">
        <f t="shared" si="24"/>
        <v>105.48</v>
      </c>
      <c r="M32" s="3">
        <f t="shared" si="24"/>
        <v>122.68</v>
      </c>
      <c r="N32" s="3">
        <f t="shared" si="24"/>
        <v>11732578.189999999</v>
      </c>
      <c r="O32" s="3">
        <f t="shared" si="24"/>
        <v>10116067.619999999</v>
      </c>
      <c r="P32" s="3">
        <f t="shared" si="24"/>
        <v>12873502.5</v>
      </c>
    </row>
    <row r="33" spans="1:16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1.84</v>
      </c>
      <c r="E33" s="3">
        <f>IFERROR(INDEX(E51:E500,MATCH($A$33,$C$51:$C$500,0)),"")</f>
        <v>1.9</v>
      </c>
      <c r="H33" s="3">
        <f>IFERROR(INDEX(D33:G33,COUNT(D33:G33)),"")</f>
        <v>1.9</v>
      </c>
      <c r="I33" s="3">
        <f t="shared" ref="I33:P33" si="25">IFERROR(INDEX(I51:I500,MATCH($C$33,$C$51:$C$500,0)),"")</f>
        <v>2.4</v>
      </c>
      <c r="J33" s="3">
        <f t="shared" si="25"/>
        <v>2.5299999999999998</v>
      </c>
      <c r="K33" s="3">
        <f t="shared" si="25"/>
        <v>2.72</v>
      </c>
      <c r="L33" s="3">
        <f t="shared" si="25"/>
        <v>0.86</v>
      </c>
      <c r="M33" s="3">
        <f t="shared" si="25"/>
        <v>0</v>
      </c>
      <c r="N33" s="3">
        <f t="shared" si="25"/>
        <v>0</v>
      </c>
      <c r="O33" s="3">
        <f t="shared" si="25"/>
        <v>0</v>
      </c>
      <c r="P33" s="3">
        <f t="shared" si="25"/>
        <v>0</v>
      </c>
    </row>
    <row r="34" spans="1:16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172.41</v>
      </c>
      <c r="E34" s="3">
        <f>IFERROR(INDEX(E51:E500,MATCH($A$34,$C$51:$C$500,0)),"")</f>
        <v>231.82</v>
      </c>
      <c r="H34" s="3">
        <f>IFERROR(INDEX(D34:G34,COUNT(D34:G34)),"")</f>
        <v>231.82</v>
      </c>
      <c r="I34" s="3">
        <f t="shared" ref="I34:P34" si="26">IFERROR(INDEX(I51:I500,MATCH($C$34,$C$51:$C$500,0)),"")</f>
        <v>-64</v>
      </c>
      <c r="J34" s="3">
        <f t="shared" si="26"/>
        <v>-16.170000000000002</v>
      </c>
      <c r="K34" s="3">
        <f t="shared" si="26"/>
        <v>-1.1399999999999999</v>
      </c>
      <c r="L34" s="3">
        <f t="shared" si="26"/>
        <v>-2.72</v>
      </c>
      <c r="M34" s="3">
        <f t="shared" si="26"/>
        <v>0</v>
      </c>
      <c r="N34" s="3">
        <f t="shared" si="26"/>
        <v>0</v>
      </c>
      <c r="O34" s="3">
        <f t="shared" si="26"/>
        <v>0</v>
      </c>
      <c r="P34" s="3">
        <f t="shared" si="26"/>
        <v>0</v>
      </c>
    </row>
    <row r="35" spans="1:16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10.54</v>
      </c>
      <c r="E35" s="3">
        <f>IFERROR(INDEX(E51:E500,MATCH($A$35,$C$51:$C$500,0)),"")</f>
        <v>11.37</v>
      </c>
      <c r="H35" s="3">
        <f>IFERROR(INDEX(D35:G35,COUNT(D35:G35)),"")</f>
        <v>11.37</v>
      </c>
      <c r="I35" s="3">
        <f t="shared" ref="I35:P35" si="27">IFERROR(INDEX(I51:I500,MATCH($C$35,$C$51:$C$500,0)),"")</f>
        <v>4.16</v>
      </c>
      <c r="J35" s="3">
        <f t="shared" si="27"/>
        <v>5.25</v>
      </c>
      <c r="K35" s="3">
        <f t="shared" si="27"/>
        <v>6.99</v>
      </c>
      <c r="L35" s="3">
        <f t="shared" si="27"/>
        <v>9.5</v>
      </c>
      <c r="M35" s="3">
        <f t="shared" si="27"/>
        <v>0</v>
      </c>
      <c r="N35" s="3">
        <f t="shared" si="27"/>
        <v>0</v>
      </c>
      <c r="O35" s="3">
        <f t="shared" si="27"/>
        <v>0</v>
      </c>
      <c r="P35" s="3">
        <f t="shared" si="27"/>
        <v>0</v>
      </c>
    </row>
    <row r="36" spans="1:16" ht="15.5" x14ac:dyDescent="0.35">
      <c r="B36" t="s">
        <v>66</v>
      </c>
      <c r="C36" t="s">
        <v>67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P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</row>
    <row r="37" spans="1:16" ht="15.5" x14ac:dyDescent="0.35">
      <c r="B37" t="s">
        <v>68</v>
      </c>
      <c r="C37" t="s">
        <v>69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P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</row>
    <row r="50" spans="2:16" ht="15.5" x14ac:dyDescent="0.35">
      <c r="D50" t="s">
        <v>70</v>
      </c>
      <c r="E50" t="s">
        <v>243</v>
      </c>
      <c r="F50" t="s">
        <v>71</v>
      </c>
      <c r="G50" t="s">
        <v>244</v>
      </c>
      <c r="H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</row>
    <row r="51" spans="2:16" ht="15.5" x14ac:dyDescent="0.35">
      <c r="B51" t="s">
        <v>75</v>
      </c>
      <c r="C51" t="s">
        <v>6</v>
      </c>
      <c r="D51" s="5">
        <v>5652799000000</v>
      </c>
      <c r="E51" s="5">
        <v>5341314000000</v>
      </c>
      <c r="F51" s="5">
        <v>5026636000000</v>
      </c>
      <c r="G51" s="5">
        <v>4736512000000</v>
      </c>
      <c r="I51" s="5">
        <v>18322117000000</v>
      </c>
      <c r="J51" s="5">
        <v>15894462000000</v>
      </c>
      <c r="K51" s="5">
        <v>14785492000000</v>
      </c>
      <c r="L51" s="5">
        <v>11349167000000</v>
      </c>
      <c r="M51" s="5">
        <v>4535764000000</v>
      </c>
      <c r="N51" s="5">
        <v>3327875000000</v>
      </c>
      <c r="O51" s="5">
        <v>2303897000000</v>
      </c>
      <c r="P51" s="5">
        <v>1436511000000</v>
      </c>
    </row>
    <row r="52" spans="2:16" ht="15.5" x14ac:dyDescent="0.35">
      <c r="C52" t="s">
        <v>76</v>
      </c>
      <c r="D52" s="5">
        <v>-2109704000000</v>
      </c>
      <c r="E52" s="5">
        <v>-2082622000000</v>
      </c>
      <c r="F52" s="5">
        <v>-2113695000000</v>
      </c>
      <c r="G52" s="5">
        <v>-2000546000000</v>
      </c>
      <c r="I52" s="5">
        <v>-7746034000000</v>
      </c>
      <c r="J52" s="5">
        <v>-7413392000000</v>
      </c>
      <c r="K52" s="5">
        <v>-5093179000000</v>
      </c>
      <c r="L52" s="5">
        <v>-5479970000000</v>
      </c>
      <c r="M52" s="5">
        <v>-3775719000000</v>
      </c>
      <c r="N52" s="5">
        <v>-2438506000000</v>
      </c>
      <c r="O52" s="5">
        <v>-2781117000000</v>
      </c>
      <c r="P52" s="5">
        <v>-1603334000000</v>
      </c>
    </row>
    <row r="53" spans="2:16" ht="15.5" x14ac:dyDescent="0.35">
      <c r="C53" t="s">
        <v>77</v>
      </c>
      <c r="D53" s="5">
        <v>3543095000000</v>
      </c>
      <c r="E53" s="5">
        <v>3258692000000</v>
      </c>
      <c r="F53" s="5">
        <v>2912941000000</v>
      </c>
      <c r="G53" s="5">
        <v>2735966000000</v>
      </c>
      <c r="I53" s="5">
        <v>10576083000000</v>
      </c>
      <c r="J53" s="5">
        <v>8481070000000</v>
      </c>
      <c r="K53" s="5">
        <v>9692313000000</v>
      </c>
      <c r="L53" s="5">
        <v>5869197000000</v>
      </c>
      <c r="M53" s="5">
        <v>760045000000</v>
      </c>
      <c r="N53" s="5">
        <v>889369000000</v>
      </c>
      <c r="O53" s="5">
        <v>-477220000000</v>
      </c>
      <c r="P53" s="5">
        <v>-166823000000</v>
      </c>
    </row>
    <row r="54" spans="2:16" ht="15.5" x14ac:dyDescent="0.35">
      <c r="C54" t="s">
        <v>78</v>
      </c>
      <c r="D54" s="5">
        <v>-3179394000000</v>
      </c>
      <c r="E54" s="5">
        <v>-2840509000000</v>
      </c>
      <c r="F54" s="5">
        <v>-3068826000000</v>
      </c>
      <c r="G54" s="5">
        <v>-2786738000000</v>
      </c>
      <c r="I54" s="5">
        <v>-10954337000000</v>
      </c>
      <c r="J54" s="5">
        <v>-10721944000000</v>
      </c>
      <c r="K54" s="5">
        <v>-19971283000000</v>
      </c>
      <c r="L54" s="5">
        <v>-36198825000000</v>
      </c>
      <c r="M54" s="5">
        <v>-23144701000000</v>
      </c>
      <c r="N54" s="5">
        <v>-11056346000000</v>
      </c>
      <c r="O54" s="5">
        <v>-20546717000000</v>
      </c>
      <c r="P54" s="5">
        <v>-11771444000000</v>
      </c>
    </row>
    <row r="55" spans="2:16" ht="15.5" x14ac:dyDescent="0.35">
      <c r="C55" t="s">
        <v>246</v>
      </c>
      <c r="D55" s="5">
        <v>-1304584000000</v>
      </c>
      <c r="E55" s="5">
        <v>-1148152000000</v>
      </c>
      <c r="F55" s="5">
        <v>-1149635000000</v>
      </c>
      <c r="G55" s="5">
        <v>-911473000000</v>
      </c>
      <c r="I55" s="5">
        <v>-3988925000000</v>
      </c>
      <c r="J55" s="5">
        <v>-4396253000000</v>
      </c>
      <c r="K55" s="5">
        <v>-5647458000000</v>
      </c>
      <c r="L55" s="5">
        <v>-12705888000000</v>
      </c>
      <c r="M55" s="5">
        <v>-7786832000000</v>
      </c>
      <c r="N55" s="5">
        <v>-3910103000000</v>
      </c>
      <c r="O55" s="5">
        <v>-2940124000000</v>
      </c>
      <c r="P55" s="5">
        <v>-1946505000000</v>
      </c>
    </row>
    <row r="56" spans="2:16" ht="15.5" x14ac:dyDescent="0.35">
      <c r="C56" t="s">
        <v>245</v>
      </c>
      <c r="D56" s="5">
        <v>-844761000000</v>
      </c>
      <c r="E56" s="5">
        <v>-749758000000</v>
      </c>
      <c r="F56" s="5">
        <v>-888912000000</v>
      </c>
      <c r="G56" s="5">
        <v>-857069000000</v>
      </c>
      <c r="I56" s="5">
        <v>-3090124000000</v>
      </c>
      <c r="J56" s="5">
        <v>-2849934000000</v>
      </c>
      <c r="K56" s="5">
        <v>-6430776000000</v>
      </c>
      <c r="L56" s="5">
        <v>-14087664000000</v>
      </c>
      <c r="M56" s="5">
        <v>-8931263000000</v>
      </c>
      <c r="N56" s="5">
        <v>-2547643000000</v>
      </c>
      <c r="O56" s="5">
        <v>-14369420000000</v>
      </c>
      <c r="P56" s="5">
        <v>-8077653000000</v>
      </c>
    </row>
    <row r="57" spans="2:16" ht="15.5" x14ac:dyDescent="0.35">
      <c r="C57" t="s">
        <v>1133</v>
      </c>
      <c r="D57" s="5">
        <v>-202349000000</v>
      </c>
      <c r="E57" s="5">
        <v>-195054000000</v>
      </c>
      <c r="F57" s="5">
        <v>-196456000000</v>
      </c>
      <c r="G57" s="5">
        <v>-196281000000</v>
      </c>
      <c r="I57" s="5">
        <v>-748552000000</v>
      </c>
      <c r="J57" s="5">
        <v>-744175000000</v>
      </c>
      <c r="K57" s="5">
        <v>-2671148000000</v>
      </c>
      <c r="L57" s="5">
        <v>-2912887000000</v>
      </c>
      <c r="M57" s="5">
        <v>-2417006000000</v>
      </c>
      <c r="N57" s="5">
        <v>-1247431000000</v>
      </c>
      <c r="O57" s="5">
        <v>-962334000000</v>
      </c>
      <c r="P57" s="5">
        <v>-621713000000</v>
      </c>
    </row>
    <row r="58" spans="2:16" ht="15.5" x14ac:dyDescent="0.35">
      <c r="C58" t="s">
        <v>1134</v>
      </c>
      <c r="D58" s="5">
        <v>-550130000000</v>
      </c>
      <c r="E58" s="5">
        <v>-467948000000</v>
      </c>
      <c r="F58" s="5">
        <v>-580959000000</v>
      </c>
      <c r="G58" s="5">
        <v>-562482000000</v>
      </c>
      <c r="I58" s="5">
        <v>-2152272000000</v>
      </c>
      <c r="J58" s="5">
        <v>-1756068000000</v>
      </c>
      <c r="K58" s="5">
        <v>-3517369000000</v>
      </c>
      <c r="L58" s="5">
        <v>-4642199000000</v>
      </c>
      <c r="M58" s="5">
        <v>-2490074000000</v>
      </c>
      <c r="N58" s="5">
        <v>-2035658000000</v>
      </c>
      <c r="O58" s="5">
        <v>-753457000000</v>
      </c>
      <c r="P58" s="5">
        <v>-410221000000</v>
      </c>
    </row>
    <row r="59" spans="2:16" ht="15.5" x14ac:dyDescent="0.35">
      <c r="C59" t="s">
        <v>79</v>
      </c>
      <c r="D59" s="5">
        <v>-277570000000</v>
      </c>
      <c r="E59" s="5">
        <v>-279597000000</v>
      </c>
      <c r="F59" s="5">
        <v>-252864000000</v>
      </c>
      <c r="G59" s="5">
        <v>-259433000000</v>
      </c>
      <c r="I59" s="5">
        <v>-974464000000</v>
      </c>
      <c r="J59" s="5">
        <v>-975514000000</v>
      </c>
      <c r="K59" s="5">
        <v>-1704532000000</v>
      </c>
      <c r="L59" s="5">
        <v>-1850187000000</v>
      </c>
      <c r="M59" s="5">
        <v>-1519526000000</v>
      </c>
      <c r="N59" s="5">
        <v>-1315511000000</v>
      </c>
      <c r="O59" s="5">
        <v>-1521382000000</v>
      </c>
      <c r="P59" s="5">
        <v>-715352000000</v>
      </c>
    </row>
    <row r="60" spans="2:16" ht="15.5" x14ac:dyDescent="0.35">
      <c r="C60" t="s">
        <v>80</v>
      </c>
      <c r="D60" s="5">
        <v>363701000000</v>
      </c>
      <c r="E60" s="5">
        <v>418183000000</v>
      </c>
      <c r="F60" s="5">
        <v>-155885000000</v>
      </c>
      <c r="G60" s="5">
        <v>-50772000000</v>
      </c>
      <c r="I60" s="5">
        <v>-378254000000</v>
      </c>
      <c r="J60" s="5">
        <v>-2240874000000</v>
      </c>
      <c r="K60" s="5">
        <v>-10278970000000</v>
      </c>
      <c r="L60" s="5">
        <v>-30329628000000</v>
      </c>
      <c r="M60" s="5">
        <v>-22384656000000</v>
      </c>
      <c r="N60" s="5">
        <v>-10166977000000</v>
      </c>
      <c r="O60" s="5">
        <v>-21023937000000</v>
      </c>
      <c r="P60" s="5">
        <v>-11938267000000</v>
      </c>
    </row>
    <row r="61" spans="2:16" ht="15.5" x14ac:dyDescent="0.35">
      <c r="C61" t="s">
        <v>81</v>
      </c>
      <c r="D61" s="5">
        <v>-19892000000</v>
      </c>
      <c r="E61" s="5">
        <v>-70742000000</v>
      </c>
      <c r="F61" s="5">
        <v>-287490000000</v>
      </c>
      <c r="G61" s="5">
        <v>-92980000000</v>
      </c>
      <c r="I61" s="5">
        <v>-708350000000</v>
      </c>
      <c r="J61" s="5">
        <v>-3034956000000</v>
      </c>
      <c r="K61" s="5">
        <v>-80355448000000</v>
      </c>
      <c r="L61" s="5">
        <v>-10214928000000</v>
      </c>
      <c r="M61" s="5">
        <v>173354000000</v>
      </c>
      <c r="N61" s="5">
        <v>-6621680000000</v>
      </c>
      <c r="O61" s="5">
        <v>-3136001000000</v>
      </c>
      <c r="P61" s="5">
        <v>195178000000</v>
      </c>
    </row>
    <row r="62" spans="2:16" ht="15.5" x14ac:dyDescent="0.35">
      <c r="C62" t="s">
        <v>142</v>
      </c>
      <c r="D62" s="5">
        <v>176988000000</v>
      </c>
      <c r="E62" s="5">
        <v>151354000000</v>
      </c>
      <c r="F62" s="5">
        <v>142969000000</v>
      </c>
      <c r="G62" s="5">
        <v>139829000000</v>
      </c>
      <c r="I62" s="5">
        <v>573105000000</v>
      </c>
      <c r="J62" s="5">
        <v>736449000000</v>
      </c>
      <c r="K62" s="5">
        <v>635780000000</v>
      </c>
      <c r="L62" s="5">
        <v>617702000000</v>
      </c>
      <c r="M62" s="5">
        <v>323408000000</v>
      </c>
      <c r="N62" s="5">
        <v>211896000000</v>
      </c>
      <c r="O62" s="5">
        <v>247181000000</v>
      </c>
      <c r="P62" s="5">
        <v>182443000000</v>
      </c>
    </row>
    <row r="63" spans="2:16" ht="15.5" x14ac:dyDescent="0.35">
      <c r="C63" t="s">
        <v>27</v>
      </c>
      <c r="D63" s="5">
        <v>-199567000000</v>
      </c>
      <c r="E63" s="5">
        <v>-188736000000</v>
      </c>
      <c r="F63" s="5">
        <v>-173833000000</v>
      </c>
      <c r="G63" s="5">
        <v>-120790000000</v>
      </c>
      <c r="I63" s="5">
        <v>-535152000000</v>
      </c>
      <c r="J63" s="5">
        <v>-494053000000</v>
      </c>
      <c r="K63" s="5">
        <v>-369285000000</v>
      </c>
      <c r="L63" s="5">
        <v>-232863000000</v>
      </c>
      <c r="M63" s="5">
        <v>-263732000000</v>
      </c>
      <c r="N63" s="5">
        <v>-186265000000</v>
      </c>
      <c r="O63" s="5">
        <v>-111918000000</v>
      </c>
      <c r="P63" s="5">
        <v>-72532000000</v>
      </c>
    </row>
    <row r="64" spans="2:16" ht="15.5" x14ac:dyDescent="0.35">
      <c r="C64" t="s">
        <v>82</v>
      </c>
      <c r="D64" s="5">
        <v>253866000000</v>
      </c>
      <c r="E64" s="5">
        <v>61278000000</v>
      </c>
      <c r="F64" s="5">
        <v>8585000000</v>
      </c>
      <c r="G64" s="5">
        <v>147612000000</v>
      </c>
      <c r="I64" s="5">
        <v>111862000000</v>
      </c>
      <c r="J64" s="5">
        <v>289924000000</v>
      </c>
      <c r="K64" s="5">
        <v>-174214000000</v>
      </c>
      <c r="L64" s="5">
        <v>797191000000</v>
      </c>
      <c r="M64" s="5">
        <v>15863000000</v>
      </c>
      <c r="N64" s="5">
        <v>-2139183000000</v>
      </c>
      <c r="O64" s="5">
        <v>-152831000000</v>
      </c>
      <c r="P64" s="5">
        <v>719075000000</v>
      </c>
    </row>
    <row r="65" spans="2:16" ht="15.5" x14ac:dyDescent="0.35">
      <c r="C65" t="s">
        <v>1135</v>
      </c>
      <c r="D65" s="5">
        <v>-171300000000</v>
      </c>
      <c r="E65" s="5">
        <v>-156801000000</v>
      </c>
      <c r="F65" s="5">
        <v>-315273000000</v>
      </c>
      <c r="G65" s="5">
        <v>-96393000000</v>
      </c>
      <c r="I65" s="5">
        <v>-596703000000</v>
      </c>
      <c r="J65" s="5">
        <v>-482134000000</v>
      </c>
      <c r="K65" s="5">
        <v>-991570000000</v>
      </c>
      <c r="L65" s="5">
        <v>549646000000</v>
      </c>
      <c r="M65" s="5">
        <v>2383000000</v>
      </c>
      <c r="N65" s="5">
        <v>-51831000000</v>
      </c>
      <c r="O65" s="5">
        <v>68108000000</v>
      </c>
      <c r="P65" s="5">
        <v>-1856000000</v>
      </c>
    </row>
    <row r="66" spans="2:16" ht="15.5" x14ac:dyDescent="0.35">
      <c r="C66" t="s">
        <v>352</v>
      </c>
      <c r="D66" s="5">
        <v>-67626000000</v>
      </c>
      <c r="E66" s="5">
        <v>52632000000</v>
      </c>
      <c r="F66" s="5">
        <v>602814000000</v>
      </c>
      <c r="G66" s="5">
        <v>-175660000000</v>
      </c>
      <c r="I66" s="5">
        <v>249100000000</v>
      </c>
      <c r="J66" s="5">
        <v>-2305125000000</v>
      </c>
      <c r="K66" s="5">
        <v>-211826000000</v>
      </c>
      <c r="L66" s="5">
        <v>-499954000000</v>
      </c>
      <c r="M66" s="5">
        <v>-171217000000</v>
      </c>
      <c r="N66" s="5">
        <v>-467855000000</v>
      </c>
      <c r="O66" s="5">
        <v>-380242000000</v>
      </c>
      <c r="P66" s="5">
        <v>-40789000000</v>
      </c>
    </row>
    <row r="67" spans="2:16" ht="15.5" x14ac:dyDescent="0.35">
      <c r="C67" t="s">
        <v>83</v>
      </c>
      <c r="D67" s="5">
        <v>-210281000000</v>
      </c>
      <c r="E67" s="5">
        <v>-113088000000</v>
      </c>
      <c r="F67" s="5">
        <v>-115202000000</v>
      </c>
      <c r="G67" s="5">
        <v>-108559000000</v>
      </c>
      <c r="I67" s="5">
        <v>-475583000000</v>
      </c>
      <c r="J67" s="5">
        <v>-418575000000</v>
      </c>
      <c r="K67" s="5">
        <v>-111415000000</v>
      </c>
      <c r="L67" s="5">
        <v>-859521000000</v>
      </c>
      <c r="M67" s="5">
        <v>-1036927000000</v>
      </c>
      <c r="N67" s="5">
        <v>-2526646000000</v>
      </c>
      <c r="O67" s="5">
        <v>-1319642000000</v>
      </c>
      <c r="P67" s="5">
        <v>-509202000000</v>
      </c>
    </row>
    <row r="68" spans="2:16" ht="15.5" x14ac:dyDescent="0.35">
      <c r="C68" t="s">
        <v>84</v>
      </c>
      <c r="D68" s="5">
        <v>-19892000000</v>
      </c>
      <c r="E68" s="5">
        <v>-70742000000</v>
      </c>
      <c r="F68" s="5">
        <v>-287490000000</v>
      </c>
      <c r="G68" s="5">
        <v>-92980000000</v>
      </c>
      <c r="I68" s="5">
        <v>-708350000000</v>
      </c>
      <c r="J68" s="5">
        <v>-3034956000000</v>
      </c>
      <c r="K68" s="5">
        <v>-80355448000000</v>
      </c>
      <c r="L68" s="5">
        <v>-10214928000000</v>
      </c>
      <c r="M68" s="5">
        <v>173354000000</v>
      </c>
      <c r="N68" s="5">
        <v>-6621680000000</v>
      </c>
      <c r="O68" s="5">
        <v>-3136001000000</v>
      </c>
      <c r="P68" s="5">
        <v>195178000000</v>
      </c>
    </row>
    <row r="69" spans="2:16" ht="15.5" x14ac:dyDescent="0.35">
      <c r="C69" t="s">
        <v>29</v>
      </c>
      <c r="D69" s="5">
        <v>343809000000</v>
      </c>
      <c r="E69" s="5">
        <v>347441000000</v>
      </c>
      <c r="F69" s="5">
        <v>-443375000000</v>
      </c>
      <c r="G69" s="5">
        <v>-143752000000</v>
      </c>
      <c r="I69" s="5">
        <v>-1086604000000</v>
      </c>
      <c r="J69" s="5">
        <v>-5275830000000</v>
      </c>
      <c r="K69" s="5">
        <v>-90634418000000</v>
      </c>
      <c r="L69" s="5">
        <v>-40544556000000</v>
      </c>
      <c r="M69" s="5">
        <v>-22211302000000</v>
      </c>
      <c r="N69" s="5">
        <v>-16788657000000</v>
      </c>
      <c r="O69" s="5">
        <v>-24159938000000</v>
      </c>
      <c r="P69" s="5">
        <v>-11743089000000</v>
      </c>
    </row>
    <row r="70" spans="2:16" ht="15.5" x14ac:dyDescent="0.35">
      <c r="C70" t="s">
        <v>28</v>
      </c>
      <c r="D70" s="5">
        <v>-91300000000</v>
      </c>
      <c r="E70" s="5">
        <v>-176700000000</v>
      </c>
      <c r="F70" s="5">
        <v>-61335000000</v>
      </c>
      <c r="G70" s="5">
        <v>-111265000000</v>
      </c>
      <c r="I70" s="5">
        <v>-415081000000</v>
      </c>
      <c r="J70" s="5">
        <v>-189025000000</v>
      </c>
      <c r="K70" s="5">
        <v>115692000000</v>
      </c>
      <c r="L70" s="5">
        <v>136064000000</v>
      </c>
      <c r="M70" s="5">
        <v>-217940000000</v>
      </c>
      <c r="N70" s="5">
        <v>53440000000</v>
      </c>
      <c r="O70" s="5">
        <v>78296000000</v>
      </c>
      <c r="P70" s="5">
        <v>-6765000000</v>
      </c>
    </row>
    <row r="71" spans="2:16" ht="15.5" x14ac:dyDescent="0.35">
      <c r="C71" t="s">
        <v>89</v>
      </c>
      <c r="D71" s="5">
        <v>252509000000</v>
      </c>
      <c r="E71" s="5">
        <v>170741000000</v>
      </c>
      <c r="F71" s="5">
        <v>-504710000000</v>
      </c>
      <c r="G71" s="5">
        <v>-255017000000</v>
      </c>
      <c r="I71" s="5">
        <v>-1501685000000</v>
      </c>
      <c r="J71" s="5">
        <v>-5464855000000</v>
      </c>
      <c r="K71" s="5">
        <v>-90518726000000</v>
      </c>
      <c r="L71" s="5">
        <v>-40408492000000</v>
      </c>
      <c r="M71" s="5">
        <v>-22429242000000</v>
      </c>
      <c r="N71" s="5">
        <v>-16735217000000</v>
      </c>
      <c r="O71" s="5">
        <v>-24081642000000</v>
      </c>
      <c r="P71" s="5">
        <v>-11749854000000</v>
      </c>
    </row>
    <row r="72" spans="2:16" ht="15.5" x14ac:dyDescent="0.35">
      <c r="C72" t="s">
        <v>90</v>
      </c>
      <c r="D72" s="5">
        <v>-39169000000</v>
      </c>
      <c r="E72" s="5">
        <v>-55862000000</v>
      </c>
      <c r="F72" s="5">
        <v>-11949000000</v>
      </c>
      <c r="G72" s="5">
        <v>-60153000000</v>
      </c>
      <c r="I72" s="5">
        <v>-20216000000</v>
      </c>
      <c r="J72" s="5">
        <v>-67719000000</v>
      </c>
      <c r="K72" s="5">
        <v>108019000000</v>
      </c>
      <c r="L72" s="5">
        <v>142217000000</v>
      </c>
      <c r="M72" s="5">
        <v>-101950000000</v>
      </c>
      <c r="N72" s="5">
        <v>113535000000</v>
      </c>
      <c r="O72" s="5">
        <v>-58716000000</v>
      </c>
      <c r="P72" s="5">
        <v>-388527000000</v>
      </c>
    </row>
    <row r="73" spans="2:16" ht="15.5" x14ac:dyDescent="0.35">
      <c r="C73" t="s">
        <v>91</v>
      </c>
      <c r="D73" s="5">
        <v>213340000000</v>
      </c>
      <c r="E73" s="5">
        <v>114879000000</v>
      </c>
      <c r="F73" s="5">
        <v>-516659000000</v>
      </c>
      <c r="G73" s="5">
        <v>-315170000000</v>
      </c>
      <c r="I73" s="5">
        <v>-1521901000000</v>
      </c>
      <c r="J73" s="5">
        <v>-5532574000000</v>
      </c>
      <c r="K73" s="5">
        <v>-90410707000000</v>
      </c>
      <c r="L73" s="5">
        <v>-40266275000000</v>
      </c>
      <c r="M73" s="5">
        <v>-22531192000000</v>
      </c>
      <c r="N73" s="5">
        <v>-16621682000000</v>
      </c>
      <c r="O73" s="5">
        <v>-24140358000000</v>
      </c>
      <c r="P73" s="5">
        <v>-12138381000000</v>
      </c>
    </row>
    <row r="74" spans="2:16" ht="15.5" x14ac:dyDescent="0.35">
      <c r="C74" t="s">
        <v>92</v>
      </c>
      <c r="D74" s="5">
        <v>252509000000</v>
      </c>
      <c r="E74" s="5">
        <v>170741000000</v>
      </c>
      <c r="F74" s="5">
        <v>-504710000000</v>
      </c>
      <c r="G74" s="5">
        <v>-255017000000</v>
      </c>
      <c r="I74" s="5">
        <v>-1501685000000</v>
      </c>
      <c r="J74" s="5">
        <v>-5464855000000</v>
      </c>
      <c r="K74" s="5">
        <v>-90518726000000</v>
      </c>
      <c r="L74" s="5">
        <v>-40408492000000</v>
      </c>
      <c r="M74" s="5">
        <v>-22429242000000</v>
      </c>
      <c r="N74" s="5">
        <v>-16735217000000</v>
      </c>
      <c r="O74" s="5">
        <v>-24081642000000</v>
      </c>
      <c r="P74" s="5">
        <v>-11749854000000</v>
      </c>
    </row>
    <row r="75" spans="2:16" ht="15.5" x14ac:dyDescent="0.35">
      <c r="C75" t="s">
        <v>8</v>
      </c>
      <c r="D75" s="5">
        <v>423621000000</v>
      </c>
      <c r="E75" s="5">
        <v>227967000000</v>
      </c>
      <c r="F75" s="5">
        <v>-401457000000</v>
      </c>
      <c r="G75" s="5">
        <v>-206611000000</v>
      </c>
      <c r="I75" s="5">
        <v>-1046318000000</v>
      </c>
      <c r="J75" s="5">
        <v>-5113999000000</v>
      </c>
      <c r="K75" s="5">
        <v>-90299292000000</v>
      </c>
      <c r="L75" s="5">
        <v>-39406754000000</v>
      </c>
      <c r="M75" s="5">
        <v>-21494265000000</v>
      </c>
      <c r="N75" s="5">
        <v>-14095036000000</v>
      </c>
      <c r="O75" s="5">
        <v>-22820716000000</v>
      </c>
      <c r="P75" s="5">
        <v>-11629179000000</v>
      </c>
    </row>
    <row r="76" spans="2:16" ht="15.5" x14ac:dyDescent="0.35">
      <c r="C76" t="s">
        <v>94</v>
      </c>
      <c r="D76" s="5">
        <v>252509000000</v>
      </c>
      <c r="E76" s="5">
        <v>170741000000</v>
      </c>
      <c r="F76" s="5">
        <v>-504710000000</v>
      </c>
      <c r="G76" s="5">
        <v>-255017000000</v>
      </c>
      <c r="I76" s="5">
        <v>-1501685000000</v>
      </c>
      <c r="J76" s="5">
        <v>-5464855000000</v>
      </c>
      <c r="K76" s="5">
        <v>-90518726000000</v>
      </c>
      <c r="L76" s="5">
        <v>-40408492000000</v>
      </c>
      <c r="M76" s="5">
        <v>-22429242000000</v>
      </c>
      <c r="N76" s="5">
        <v>-16735217000000</v>
      </c>
      <c r="O76" s="5">
        <v>-24081642000000</v>
      </c>
      <c r="P76" s="5">
        <v>-11749854000000</v>
      </c>
    </row>
    <row r="77" spans="2:16" ht="15.5" x14ac:dyDescent="0.35">
      <c r="C77" t="s">
        <v>95</v>
      </c>
      <c r="D77" s="5">
        <v>213340000000</v>
      </c>
      <c r="E77" s="5">
        <v>114879000000</v>
      </c>
      <c r="F77" s="5">
        <v>-516659000000</v>
      </c>
      <c r="G77" s="5">
        <v>-315170000000</v>
      </c>
      <c r="I77" s="5">
        <v>-1521901000000</v>
      </c>
      <c r="J77" s="5">
        <v>-5532574000000</v>
      </c>
      <c r="K77" s="5">
        <v>-90410707000000</v>
      </c>
      <c r="L77" s="5">
        <v>-40266275000000</v>
      </c>
      <c r="M77" s="5">
        <v>-22531192000000</v>
      </c>
      <c r="N77" s="5">
        <v>-16621682000000</v>
      </c>
      <c r="O77" s="5">
        <v>-24140358000000</v>
      </c>
      <c r="P77" s="5">
        <v>-12138381000000</v>
      </c>
    </row>
    <row r="78" spans="2:16" ht="15.5" x14ac:dyDescent="0.35">
      <c r="C78" t="s">
        <v>96</v>
      </c>
      <c r="D78" s="5">
        <v>213340000000</v>
      </c>
      <c r="E78" s="5">
        <v>114879000000</v>
      </c>
      <c r="F78" s="5">
        <v>-516659000000</v>
      </c>
      <c r="G78" s="5">
        <v>-315170000000</v>
      </c>
      <c r="I78" s="5">
        <v>-1521901000000</v>
      </c>
      <c r="J78" s="5">
        <v>-5532574000000</v>
      </c>
      <c r="K78" s="5">
        <v>-90410707000000</v>
      </c>
      <c r="L78" s="5">
        <v>-40266275000000</v>
      </c>
      <c r="M78" s="5">
        <v>-22531192000000</v>
      </c>
      <c r="N78" s="5">
        <v>-16621682000000</v>
      </c>
      <c r="O78" s="5">
        <v>-24140358000000</v>
      </c>
      <c r="P78" s="5">
        <v>-12138381000000</v>
      </c>
    </row>
    <row r="80" spans="2:16" ht="15.5" x14ac:dyDescent="0.35">
      <c r="B80" t="s">
        <v>97</v>
      </c>
      <c r="C80" t="s">
        <v>98</v>
      </c>
    </row>
    <row r="81" spans="3:16" ht="15.5" x14ac:dyDescent="0.35">
      <c r="C81" t="s">
        <v>99</v>
      </c>
    </row>
    <row r="82" spans="3:16" ht="15.5" x14ac:dyDescent="0.35">
      <c r="C82" t="s">
        <v>20</v>
      </c>
      <c r="D82" s="5">
        <v>23464625000000</v>
      </c>
      <c r="E82" s="5">
        <v>22734727000000</v>
      </c>
      <c r="F82" s="5">
        <v>21755165000000</v>
      </c>
      <c r="G82" s="5">
        <v>17648685000000</v>
      </c>
      <c r="I82" s="5">
        <v>21755165000000</v>
      </c>
      <c r="J82" s="5">
        <v>19177524000000</v>
      </c>
      <c r="K82" s="5">
        <v>25143935000000</v>
      </c>
      <c r="L82" s="5">
        <v>29009177000000</v>
      </c>
      <c r="M82" s="5">
        <v>31150908000000</v>
      </c>
      <c r="N82" s="5">
        <v>15319285000000</v>
      </c>
      <c r="O82" s="5">
        <v>6104425000000</v>
      </c>
      <c r="P82" s="5">
        <v>5805960000000</v>
      </c>
    </row>
    <row r="83" spans="3:16" ht="15.5" x14ac:dyDescent="0.35">
      <c r="C83" t="s">
        <v>476</v>
      </c>
      <c r="D83" s="5">
        <v>249705000000</v>
      </c>
    </row>
    <row r="84" spans="3:16" ht="15.5" x14ac:dyDescent="0.35">
      <c r="C84" t="s">
        <v>100</v>
      </c>
      <c r="D84" s="5">
        <v>761857000000</v>
      </c>
      <c r="E84" s="5">
        <v>649707000000</v>
      </c>
      <c r="F84" s="5">
        <v>547293000000</v>
      </c>
      <c r="G84" s="5">
        <v>649462000000</v>
      </c>
      <c r="I84" s="5">
        <v>547293000000</v>
      </c>
      <c r="J84" s="5">
        <v>459969000000</v>
      </c>
      <c r="K84" s="5">
        <v>601244000000</v>
      </c>
      <c r="L84" s="5">
        <v>627292000000</v>
      </c>
      <c r="M84" s="5">
        <v>506941000000</v>
      </c>
      <c r="N84" s="5">
        <v>274536000000</v>
      </c>
      <c r="O84" s="5">
        <v>875227000000</v>
      </c>
      <c r="P84" s="5">
        <v>501709000000</v>
      </c>
    </row>
    <row r="85" spans="3:16" ht="15.5" x14ac:dyDescent="0.35">
      <c r="C85" t="s">
        <v>250</v>
      </c>
      <c r="D85" s="5">
        <v>3000872000000</v>
      </c>
      <c r="E85" s="5">
        <v>2640639000000</v>
      </c>
      <c r="F85" s="5">
        <v>2623458000000</v>
      </c>
      <c r="G85" s="5">
        <v>2345167000000</v>
      </c>
      <c r="I85" s="5">
        <v>2623458000000</v>
      </c>
      <c r="J85" s="5">
        <v>2310683000000</v>
      </c>
      <c r="K85" s="5">
        <v>5380396000000</v>
      </c>
      <c r="L85" s="5">
        <v>5629418000000</v>
      </c>
      <c r="M85" s="5">
        <v>4371843000000</v>
      </c>
      <c r="N85" s="5">
        <v>1330106000000</v>
      </c>
      <c r="O85" s="5">
        <v>1456243000000</v>
      </c>
      <c r="P85" s="5">
        <v>947944000000</v>
      </c>
    </row>
    <row r="86" spans="3:16" ht="15.5" x14ac:dyDescent="0.35">
      <c r="C86" t="s">
        <v>249</v>
      </c>
      <c r="D86" s="5">
        <v>220783000000</v>
      </c>
      <c r="E86" s="5">
        <v>479243000000</v>
      </c>
      <c r="F86" s="5">
        <v>419920000000</v>
      </c>
      <c r="G86" s="5">
        <v>389123000000</v>
      </c>
      <c r="I86" s="5">
        <v>419920000000</v>
      </c>
      <c r="J86" s="5">
        <v>241097000000</v>
      </c>
      <c r="K86" s="5">
        <v>117635000000</v>
      </c>
      <c r="L86" s="5">
        <v>89144000000</v>
      </c>
      <c r="M86" s="5">
        <v>306427000000</v>
      </c>
    </row>
    <row r="87" spans="3:16" ht="15.5" x14ac:dyDescent="0.35">
      <c r="C87" t="s">
        <v>251</v>
      </c>
      <c r="D87" s="5">
        <v>761857000000</v>
      </c>
      <c r="E87" s="5">
        <v>649707000000</v>
      </c>
      <c r="F87" s="5">
        <v>547293000000</v>
      </c>
      <c r="G87" s="5">
        <v>649462000000</v>
      </c>
      <c r="I87" s="5">
        <v>547293000000</v>
      </c>
      <c r="J87" s="5">
        <v>459969000000</v>
      </c>
      <c r="K87" s="5">
        <v>601244000000</v>
      </c>
      <c r="L87" s="5">
        <v>627292000000</v>
      </c>
      <c r="M87" s="5">
        <v>506941000000</v>
      </c>
      <c r="N87" s="5">
        <v>274536000000</v>
      </c>
      <c r="O87" s="5">
        <v>875227000000</v>
      </c>
      <c r="P87" s="5">
        <v>501709000000</v>
      </c>
    </row>
    <row r="88" spans="3:16" ht="15.5" x14ac:dyDescent="0.35">
      <c r="C88" t="s">
        <v>969</v>
      </c>
      <c r="D88" s="5">
        <v>3418501000000</v>
      </c>
      <c r="E88" s="5">
        <v>3145659000000</v>
      </c>
      <c r="F88" s="5">
        <v>2730813000000</v>
      </c>
      <c r="G88" s="5">
        <v>2235204000000</v>
      </c>
      <c r="I88" s="5">
        <v>2730813000000</v>
      </c>
      <c r="J88" s="5">
        <v>1581770000000</v>
      </c>
      <c r="K88" s="5">
        <v>505161000000</v>
      </c>
    </row>
    <row r="89" spans="3:16" ht="15.5" x14ac:dyDescent="0.35">
      <c r="C89" t="s">
        <v>1136</v>
      </c>
      <c r="D89" s="5">
        <v>3418501000000</v>
      </c>
      <c r="E89" s="5">
        <v>3145659000000</v>
      </c>
      <c r="F89" s="5">
        <v>2730813000000</v>
      </c>
      <c r="G89" s="5">
        <v>2235204000000</v>
      </c>
      <c r="I89" s="5">
        <v>2730813000000</v>
      </c>
      <c r="J89" s="5">
        <v>1581770000000</v>
      </c>
      <c r="K89" s="5">
        <v>505161000000</v>
      </c>
    </row>
    <row r="90" spans="3:16" ht="15.5" x14ac:dyDescent="0.35">
      <c r="C90" t="s">
        <v>102</v>
      </c>
      <c r="D90" s="5">
        <v>531024000000</v>
      </c>
      <c r="E90" s="5">
        <v>520682000000</v>
      </c>
      <c r="F90" s="5">
        <v>461835000000</v>
      </c>
      <c r="G90" s="5">
        <v>599279000000</v>
      </c>
      <c r="I90" s="5">
        <v>461835000000</v>
      </c>
      <c r="J90" s="5">
        <v>607599000000</v>
      </c>
      <c r="K90" s="5">
        <v>146208000000</v>
      </c>
      <c r="L90" s="5">
        <v>448186000000</v>
      </c>
      <c r="M90" s="5">
        <v>313828000000</v>
      </c>
      <c r="N90" s="5">
        <v>1349603000000</v>
      </c>
      <c r="P90" s="5">
        <v>1505000000</v>
      </c>
    </row>
    <row r="91" spans="3:16" ht="15.5" x14ac:dyDescent="0.35">
      <c r="C91" t="s">
        <v>252</v>
      </c>
      <c r="D91" s="5">
        <v>1485400000000</v>
      </c>
      <c r="E91" s="5">
        <v>1659855000000</v>
      </c>
      <c r="F91" s="5">
        <v>1701413000000</v>
      </c>
      <c r="G91" s="5">
        <v>1636626000000</v>
      </c>
      <c r="I91" s="5">
        <v>1701413000000</v>
      </c>
      <c r="J91" s="5">
        <v>1417956000000</v>
      </c>
      <c r="K91" s="5">
        <v>2212289000000</v>
      </c>
      <c r="L91" s="5">
        <v>1833498000000</v>
      </c>
      <c r="M91" s="5">
        <v>2430126000000</v>
      </c>
      <c r="N91" s="5">
        <v>558694000000</v>
      </c>
      <c r="O91" s="5">
        <v>1495334000000</v>
      </c>
      <c r="P91" s="5">
        <v>349649000000</v>
      </c>
    </row>
    <row r="92" spans="3:16" ht="15.5" x14ac:dyDescent="0.35">
      <c r="C92" t="s">
        <v>103</v>
      </c>
      <c r="D92" s="5">
        <v>11723000000</v>
      </c>
      <c r="E92" s="5">
        <v>12350000000</v>
      </c>
      <c r="F92" s="5">
        <v>14093000000</v>
      </c>
      <c r="G92" s="5">
        <v>19389000000</v>
      </c>
      <c r="I92" s="5">
        <v>14093000000</v>
      </c>
      <c r="J92" s="5">
        <v>27404000000</v>
      </c>
      <c r="K92" s="5">
        <v>71426000000</v>
      </c>
      <c r="L92" s="5">
        <v>71243000000</v>
      </c>
      <c r="M92" s="5">
        <v>34497000000</v>
      </c>
      <c r="N92" s="5">
        <v>42210000000</v>
      </c>
      <c r="O92" s="5">
        <v>71680000000</v>
      </c>
      <c r="P92" s="5">
        <v>97656000000</v>
      </c>
    </row>
    <row r="93" spans="3:16" ht="15.5" x14ac:dyDescent="0.35">
      <c r="C93" t="s">
        <v>650</v>
      </c>
      <c r="D93" s="5">
        <v>864000000</v>
      </c>
      <c r="E93" s="5">
        <v>814000000</v>
      </c>
      <c r="F93" s="5">
        <v>797000000</v>
      </c>
      <c r="G93" s="5">
        <v>341483000000</v>
      </c>
      <c r="I93" s="5">
        <v>797000000</v>
      </c>
      <c r="J93" s="5">
        <v>2840000000</v>
      </c>
      <c r="K93" s="5">
        <v>388611000000</v>
      </c>
      <c r="L93" s="5">
        <v>266101000000</v>
      </c>
      <c r="M93" s="5">
        <v>404701000000</v>
      </c>
      <c r="N93" s="5">
        <v>402463000000</v>
      </c>
    </row>
    <row r="94" spans="3:16" ht="15.5" x14ac:dyDescent="0.35">
      <c r="C94" t="s">
        <v>83</v>
      </c>
      <c r="D94" s="5">
        <v>-9817726000000</v>
      </c>
      <c r="E94" s="5">
        <v>-9233599000000</v>
      </c>
      <c r="F94" s="5">
        <v>-8949701000000</v>
      </c>
      <c r="G94" s="5">
        <v>-8774201000000</v>
      </c>
      <c r="I94" s="5">
        <v>-8949701000000</v>
      </c>
      <c r="J94" s="5">
        <v>-6756454000000</v>
      </c>
      <c r="K94" s="5">
        <v>-4145695000000</v>
      </c>
      <c r="L94" s="5">
        <v>-1462051000000</v>
      </c>
      <c r="M94" s="5">
        <v>-7549962000000</v>
      </c>
      <c r="N94" s="5">
        <v>13882369000000</v>
      </c>
      <c r="O94" s="5">
        <v>-1453971000000</v>
      </c>
      <c r="P94" s="5">
        <v>-1506090000000</v>
      </c>
    </row>
    <row r="95" spans="3:16" ht="15.5" x14ac:dyDescent="0.35">
      <c r="C95" t="s">
        <v>104</v>
      </c>
      <c r="D95" s="5">
        <v>31221418000000</v>
      </c>
      <c r="E95" s="5">
        <v>30342564000000</v>
      </c>
      <c r="F95" s="5">
        <v>29059226000000</v>
      </c>
      <c r="G95" s="5">
        <v>24812572000000</v>
      </c>
      <c r="I95" s="5">
        <v>29059226000000</v>
      </c>
      <c r="J95" s="5">
        <v>26337692000000</v>
      </c>
      <c r="K95" s="5">
        <v>33617291000000</v>
      </c>
      <c r="L95" s="5">
        <v>34180478000000</v>
      </c>
      <c r="M95" s="5">
        <v>36063697000000</v>
      </c>
      <c r="N95" s="5">
        <v>19525654000000</v>
      </c>
      <c r="O95" s="5">
        <v>9303640000000</v>
      </c>
      <c r="P95" s="5">
        <v>7376053000000</v>
      </c>
    </row>
    <row r="96" spans="3:16" ht="15.5" x14ac:dyDescent="0.35">
      <c r="C96" t="s">
        <v>105</v>
      </c>
    </row>
    <row r="97" spans="3:16" ht="15.5" x14ac:dyDescent="0.35">
      <c r="C97" t="s">
        <v>108</v>
      </c>
      <c r="D97" s="5">
        <v>1350906000000</v>
      </c>
      <c r="E97" s="5">
        <v>1463803000000</v>
      </c>
      <c r="F97" s="5">
        <v>1565101000000</v>
      </c>
      <c r="G97" s="5">
        <v>1880175000000</v>
      </c>
      <c r="I97" s="5">
        <v>1565101000000</v>
      </c>
      <c r="J97" s="5">
        <v>1451268000000</v>
      </c>
      <c r="K97" s="5">
        <v>8036379000000</v>
      </c>
      <c r="L97" s="5">
        <v>10235903000000</v>
      </c>
      <c r="M97" s="5">
        <v>12590005000000</v>
      </c>
      <c r="N97" s="5">
        <v>2655127000000</v>
      </c>
      <c r="O97" s="5">
        <v>2812090000000</v>
      </c>
      <c r="P97" s="5">
        <v>2262266000000</v>
      </c>
    </row>
    <row r="98" spans="3:16" ht="15.5" x14ac:dyDescent="0.35">
      <c r="C98" t="s">
        <v>107</v>
      </c>
      <c r="D98" s="5">
        <v>696469000000</v>
      </c>
      <c r="E98" s="5">
        <v>616617000000</v>
      </c>
      <c r="F98" s="5">
        <v>622356000000</v>
      </c>
      <c r="G98" s="5">
        <v>580743000000</v>
      </c>
      <c r="I98" s="5">
        <v>622356000000</v>
      </c>
      <c r="J98" s="5">
        <v>456997000000</v>
      </c>
      <c r="K98" s="5">
        <v>1038618000000</v>
      </c>
      <c r="L98" s="5">
        <v>1457341000000</v>
      </c>
      <c r="M98" s="5">
        <v>1470250000000</v>
      </c>
      <c r="N98" s="5">
        <v>826857000000</v>
      </c>
      <c r="O98" s="5">
        <v>675384000000</v>
      </c>
      <c r="P98" s="5">
        <v>452311000000</v>
      </c>
    </row>
    <row r="99" spans="3:16" ht="15.5" x14ac:dyDescent="0.35">
      <c r="C99" t="s">
        <v>355</v>
      </c>
      <c r="D99" s="5">
        <v>10457605000000</v>
      </c>
      <c r="E99" s="5">
        <v>10551944000000</v>
      </c>
      <c r="F99" s="5">
        <v>10594799000000</v>
      </c>
      <c r="G99" s="5">
        <v>10010604000000</v>
      </c>
      <c r="I99" s="5">
        <v>10594799000000</v>
      </c>
      <c r="J99" s="5">
        <v>10416327000000</v>
      </c>
      <c r="K99" s="5">
        <v>3119605000000</v>
      </c>
      <c r="L99" s="5">
        <v>3444330000000</v>
      </c>
      <c r="M99" s="5">
        <v>5391601000000</v>
      </c>
      <c r="N99" s="5">
        <v>2485156000000</v>
      </c>
      <c r="O99" s="5">
        <v>4475542000000</v>
      </c>
      <c r="P99" s="5">
        <v>6977718000000</v>
      </c>
    </row>
    <row r="100" spans="3:16" ht="15.5" x14ac:dyDescent="0.35">
      <c r="C100" t="s">
        <v>1137</v>
      </c>
      <c r="D100" s="5">
        <v>541062000000</v>
      </c>
      <c r="E100" s="5">
        <v>525458000000</v>
      </c>
      <c r="F100" s="5">
        <v>503054000000</v>
      </c>
      <c r="G100" s="5">
        <v>484236000000</v>
      </c>
      <c r="I100" s="5">
        <v>503054000000</v>
      </c>
      <c r="J100" s="5">
        <v>411108000000</v>
      </c>
      <c r="K100" s="5">
        <v>360693000000</v>
      </c>
      <c r="L100" s="5">
        <v>707311000000</v>
      </c>
      <c r="M100" s="5">
        <v>745799000000</v>
      </c>
      <c r="N100" s="5">
        <v>308698000000</v>
      </c>
      <c r="O100" s="5">
        <v>342836000000</v>
      </c>
    </row>
    <row r="101" spans="3:16" ht="15.5" x14ac:dyDescent="0.35">
      <c r="C101" t="s">
        <v>531</v>
      </c>
      <c r="D101" s="5">
        <v>1993279000000</v>
      </c>
      <c r="E101" s="5">
        <v>2153614000000</v>
      </c>
      <c r="F101" s="5">
        <v>2327235000000</v>
      </c>
      <c r="G101" s="5">
        <v>2798225000000</v>
      </c>
      <c r="I101" s="5">
        <v>2327235000000</v>
      </c>
      <c r="J101" s="5">
        <v>3047655000000</v>
      </c>
      <c r="K101" s="5">
        <v>3581563000000</v>
      </c>
      <c r="L101" s="5">
        <v>5761748000000</v>
      </c>
      <c r="M101" s="5">
        <v>4517751000000</v>
      </c>
      <c r="N101" s="5">
        <v>2058533000000</v>
      </c>
      <c r="O101" s="5">
        <v>1621393000000</v>
      </c>
      <c r="P101" s="5">
        <v>1594010000000</v>
      </c>
    </row>
    <row r="102" spans="3:16" ht="15.5" x14ac:dyDescent="0.35">
      <c r="C102" t="s">
        <v>109</v>
      </c>
      <c r="D102" s="5">
        <v>51869000000</v>
      </c>
      <c r="E102" s="5">
        <v>48787000000</v>
      </c>
      <c r="F102" s="5">
        <v>54079000000</v>
      </c>
      <c r="G102" s="5">
        <v>4817000000</v>
      </c>
      <c r="I102" s="5">
        <v>54079000000</v>
      </c>
      <c r="J102" s="5">
        <v>5421000000</v>
      </c>
      <c r="K102" s="5">
        <v>12639000000</v>
      </c>
      <c r="L102" s="5">
        <v>51886000000</v>
      </c>
      <c r="M102" s="5">
        <v>41212000000</v>
      </c>
      <c r="N102" s="5">
        <v>35656000000</v>
      </c>
      <c r="O102" s="5">
        <v>79502000000</v>
      </c>
      <c r="P102" s="5">
        <v>18495000000</v>
      </c>
    </row>
    <row r="103" spans="3:16" ht="15.5" x14ac:dyDescent="0.35">
      <c r="C103" t="s">
        <v>396</v>
      </c>
      <c r="D103" s="5">
        <v>15745000000</v>
      </c>
      <c r="E103" s="5">
        <v>15745000000</v>
      </c>
      <c r="F103" s="5">
        <v>15745000000</v>
      </c>
      <c r="G103" s="5">
        <v>372575000000</v>
      </c>
      <c r="I103" s="5">
        <v>15745000000</v>
      </c>
      <c r="J103" s="5">
        <v>372575000000</v>
      </c>
      <c r="K103" s="5">
        <v>4065549000000</v>
      </c>
      <c r="L103" s="5">
        <v>82833059000000</v>
      </c>
      <c r="M103" s="5">
        <v>93836931000000</v>
      </c>
      <c r="N103" s="5">
        <v>726561000000</v>
      </c>
      <c r="O103" s="5">
        <v>1913833000000</v>
      </c>
      <c r="P103" s="5">
        <v>1835504000000</v>
      </c>
    </row>
    <row r="104" spans="3:16" ht="15.5" x14ac:dyDescent="0.35">
      <c r="C104" t="s">
        <v>110</v>
      </c>
      <c r="D104" s="5">
        <v>16255415000000</v>
      </c>
      <c r="E104" s="5">
        <v>16434067000000</v>
      </c>
      <c r="F104" s="5">
        <v>16698416000000</v>
      </c>
      <c r="G104" s="5">
        <v>17298020000000</v>
      </c>
      <c r="I104" s="5">
        <v>16698416000000</v>
      </c>
      <c r="J104" s="5">
        <v>16870192000000</v>
      </c>
      <c r="K104" s="5">
        <v>20479965000000</v>
      </c>
      <c r="L104" s="5">
        <v>105036092000000</v>
      </c>
      <c r="M104" s="5">
        <v>119073336000000</v>
      </c>
      <c r="N104" s="5">
        <v>10582916000000</v>
      </c>
      <c r="O104" s="5">
        <v>12089361000000</v>
      </c>
      <c r="P104" s="5">
        <v>13193573000000</v>
      </c>
    </row>
    <row r="105" spans="3:16" ht="15.5" x14ac:dyDescent="0.35">
      <c r="C105" t="s">
        <v>111</v>
      </c>
      <c r="D105" s="5">
        <v>47476833000000</v>
      </c>
      <c r="E105" s="5">
        <v>46776631000000</v>
      </c>
      <c r="F105" s="5">
        <v>45757642000000</v>
      </c>
      <c r="G105" s="5">
        <v>42110592000000</v>
      </c>
      <c r="I105" s="5">
        <v>45757642000000</v>
      </c>
      <c r="J105" s="5">
        <v>43207884000000</v>
      </c>
      <c r="K105" s="5">
        <v>54097256000000</v>
      </c>
      <c r="L105" s="5">
        <v>139216570000000</v>
      </c>
      <c r="M105" s="5">
        <v>155137033000000</v>
      </c>
      <c r="N105" s="5">
        <v>30108570000000</v>
      </c>
      <c r="O105" s="5">
        <v>21393001000000</v>
      </c>
      <c r="P105" s="5">
        <v>20569626000000</v>
      </c>
    </row>
    <row r="106" spans="3:16" ht="15.5" x14ac:dyDescent="0.35">
      <c r="C106" t="s">
        <v>112</v>
      </c>
    </row>
    <row r="107" spans="3:16" ht="15.5" x14ac:dyDescent="0.35">
      <c r="C107" t="s">
        <v>113</v>
      </c>
    </row>
    <row r="108" spans="3:16" ht="15.5" x14ac:dyDescent="0.35">
      <c r="C108" t="s">
        <v>114</v>
      </c>
      <c r="D108" s="5">
        <v>11963536000000</v>
      </c>
      <c r="E108" s="5">
        <v>11445261000000</v>
      </c>
      <c r="F108" s="5">
        <v>10647524000000</v>
      </c>
      <c r="G108" s="5">
        <v>9655217000000</v>
      </c>
      <c r="I108" s="5">
        <v>10647524000000</v>
      </c>
      <c r="J108" s="5">
        <v>10044890000000</v>
      </c>
      <c r="K108" s="5">
        <v>12822544000000</v>
      </c>
      <c r="L108" s="5">
        <v>12162456000000</v>
      </c>
      <c r="M108" s="5">
        <v>12293693000000</v>
      </c>
      <c r="N108" s="5">
        <v>5763837000000</v>
      </c>
      <c r="O108" s="5">
        <v>5100136000000</v>
      </c>
      <c r="P108" s="5">
        <v>2988262000000</v>
      </c>
    </row>
    <row r="109" spans="3:16" ht="15.5" x14ac:dyDescent="0.35">
      <c r="C109" t="s">
        <v>115</v>
      </c>
    </row>
    <row r="110" spans="3:16" ht="15.5" x14ac:dyDescent="0.35">
      <c r="C110" t="s">
        <v>253</v>
      </c>
      <c r="D110" s="5">
        <v>1376086000000</v>
      </c>
      <c r="E110" s="5">
        <v>1253086000000</v>
      </c>
      <c r="F110" s="5">
        <v>1254389000000</v>
      </c>
      <c r="G110" s="5">
        <v>1052346000000</v>
      </c>
      <c r="I110" s="5">
        <v>1254389000000</v>
      </c>
      <c r="J110" s="5">
        <v>1240885000000</v>
      </c>
      <c r="K110" s="5">
        <v>1341240000000</v>
      </c>
      <c r="L110" s="5">
        <v>1232313000000</v>
      </c>
      <c r="M110" s="5">
        <v>867383000000</v>
      </c>
      <c r="N110" s="5">
        <v>639888000000</v>
      </c>
      <c r="O110" s="5">
        <v>688415000000</v>
      </c>
      <c r="P110" s="5">
        <v>500048000000</v>
      </c>
    </row>
    <row r="111" spans="3:16" ht="15.5" x14ac:dyDescent="0.35">
      <c r="C111" t="s">
        <v>118</v>
      </c>
      <c r="N111" s="5">
        <v>325242000000</v>
      </c>
      <c r="O111" s="5">
        <v>391016000000</v>
      </c>
      <c r="P111" s="5">
        <v>353659000000</v>
      </c>
    </row>
    <row r="112" spans="3:16" ht="15.5" x14ac:dyDescent="0.35">
      <c r="C112" t="s">
        <v>254</v>
      </c>
      <c r="D112" s="5">
        <v>3221655000000</v>
      </c>
      <c r="E112" s="5">
        <v>3119882000000</v>
      </c>
      <c r="F112" s="5">
        <v>3043378000000</v>
      </c>
      <c r="G112" s="5">
        <v>2734290000000</v>
      </c>
      <c r="I112" s="5">
        <v>3043378000000</v>
      </c>
      <c r="J112" s="5">
        <v>2551780000000</v>
      </c>
      <c r="K112" s="5">
        <v>5498031000000</v>
      </c>
      <c r="L112" s="5">
        <v>5718562000000</v>
      </c>
      <c r="M112" s="5">
        <v>4678270000000</v>
      </c>
      <c r="N112" s="5">
        <v>1330106000000</v>
      </c>
      <c r="O112" s="5">
        <v>1456243000000</v>
      </c>
      <c r="P112" s="5">
        <v>947944000000</v>
      </c>
    </row>
    <row r="113" spans="3:16" ht="15.5" x14ac:dyDescent="0.35">
      <c r="C113" t="s">
        <v>116</v>
      </c>
      <c r="D113" s="5">
        <v>4774312000000</v>
      </c>
      <c r="E113" s="5">
        <v>4386086000000</v>
      </c>
      <c r="F113" s="5">
        <v>3939255000000</v>
      </c>
      <c r="G113" s="5">
        <v>3889422000000</v>
      </c>
      <c r="I113" s="5">
        <v>3939255000000</v>
      </c>
      <c r="J113" s="5">
        <v>3314874000000</v>
      </c>
      <c r="K113" s="5">
        <v>4027375000000</v>
      </c>
      <c r="L113" s="5">
        <v>3498691000000</v>
      </c>
      <c r="M113" s="5">
        <v>3540592000000</v>
      </c>
      <c r="N113" s="5">
        <v>1029883000000</v>
      </c>
      <c r="O113" s="5">
        <v>1089169000000</v>
      </c>
      <c r="P113" s="5">
        <v>963792000000</v>
      </c>
    </row>
    <row r="114" spans="3:16" ht="15.5" x14ac:dyDescent="0.35">
      <c r="C114" t="s">
        <v>117</v>
      </c>
      <c r="M114" s="5">
        <v>601491000000</v>
      </c>
      <c r="N114" s="5">
        <v>120810000000</v>
      </c>
      <c r="O114" s="5">
        <v>155446000000</v>
      </c>
      <c r="P114" s="5">
        <v>192633000000</v>
      </c>
    </row>
    <row r="115" spans="3:16" ht="15.5" x14ac:dyDescent="0.35">
      <c r="C115" t="s">
        <v>651</v>
      </c>
      <c r="D115" s="5">
        <v>147268000000</v>
      </c>
      <c r="E115" s="5">
        <v>318089000000</v>
      </c>
      <c r="F115" s="5">
        <v>217554000000</v>
      </c>
      <c r="G115" s="5">
        <v>282554000000</v>
      </c>
      <c r="I115" s="5">
        <v>217554000000</v>
      </c>
      <c r="J115" s="5">
        <v>284086000000</v>
      </c>
      <c r="K115" s="5">
        <v>284699000000</v>
      </c>
      <c r="L115" s="5">
        <v>431217000000</v>
      </c>
      <c r="M115" s="5">
        <v>601491000000</v>
      </c>
      <c r="N115" s="5">
        <v>120810000000</v>
      </c>
      <c r="O115" s="5">
        <v>155446000000</v>
      </c>
      <c r="P115" s="5">
        <v>192633000000</v>
      </c>
    </row>
    <row r="116" spans="3:16" ht="15.5" x14ac:dyDescent="0.35">
      <c r="C116" t="s">
        <v>785</v>
      </c>
      <c r="D116" s="5">
        <v>1151389000000</v>
      </c>
      <c r="E116" s="5">
        <v>1151625000000</v>
      </c>
      <c r="F116" s="5">
        <v>1001625000000</v>
      </c>
      <c r="G116" s="5">
        <v>1001444000000</v>
      </c>
      <c r="I116" s="5">
        <v>1001625000000</v>
      </c>
      <c r="J116" s="5">
        <v>1351796000000</v>
      </c>
      <c r="K116" s="5">
        <v>299983000000</v>
      </c>
      <c r="M116" s="5">
        <v>1409607000000</v>
      </c>
      <c r="N116" s="5">
        <v>696987000000</v>
      </c>
      <c r="O116" s="5">
        <v>983017000000</v>
      </c>
    </row>
    <row r="117" spans="3:16" ht="15.5" x14ac:dyDescent="0.35">
      <c r="C117" t="s">
        <v>120</v>
      </c>
    </row>
    <row r="118" spans="3:16" ht="15.5" x14ac:dyDescent="0.35">
      <c r="C118" t="s">
        <v>313</v>
      </c>
      <c r="D118" s="5">
        <v>3159750000000</v>
      </c>
      <c r="E118" s="5">
        <v>3341360000000</v>
      </c>
      <c r="F118" s="5">
        <v>3343953000000</v>
      </c>
      <c r="G118" s="5">
        <v>363215000000</v>
      </c>
      <c r="I118" s="5">
        <v>3343953000000</v>
      </c>
      <c r="K118" s="5">
        <v>678538000000</v>
      </c>
      <c r="L118" s="5">
        <v>1102048000000</v>
      </c>
    </row>
    <row r="119" spans="3:16" ht="15.5" x14ac:dyDescent="0.35">
      <c r="C119" t="s">
        <v>1138</v>
      </c>
      <c r="D119" s="5">
        <v>3061223000000</v>
      </c>
      <c r="E119" s="5">
        <v>2900307000000</v>
      </c>
      <c r="F119" s="5">
        <v>2785644000000</v>
      </c>
      <c r="G119" s="5">
        <v>2727604000000</v>
      </c>
      <c r="I119" s="5">
        <v>2785644000000</v>
      </c>
      <c r="J119" s="5">
        <v>2468571000000</v>
      </c>
      <c r="K119" s="5">
        <v>2290488000000</v>
      </c>
      <c r="M119" s="5">
        <v>21622000000</v>
      </c>
      <c r="N119" s="5">
        <v>1582608000000</v>
      </c>
      <c r="O119" s="5">
        <v>45361000000</v>
      </c>
    </row>
    <row r="120" spans="3:16" ht="15.5" x14ac:dyDescent="0.35">
      <c r="C120" t="s">
        <v>121</v>
      </c>
      <c r="D120" s="5">
        <v>741577000000</v>
      </c>
      <c r="E120" s="5">
        <v>531037000000</v>
      </c>
      <c r="F120" s="5">
        <v>522133000000</v>
      </c>
      <c r="G120" s="5">
        <v>193606000000</v>
      </c>
      <c r="I120" s="5">
        <v>522133000000</v>
      </c>
      <c r="J120" s="5">
        <v>857623000000</v>
      </c>
      <c r="K120" s="5">
        <v>602721000000</v>
      </c>
      <c r="L120" s="5">
        <v>615486000000</v>
      </c>
      <c r="M120" s="5">
        <v>196061000000</v>
      </c>
      <c r="N120" s="5">
        <v>157046000000</v>
      </c>
      <c r="O120" s="5">
        <v>22675000000</v>
      </c>
    </row>
    <row r="121" spans="3:16" ht="15.5" x14ac:dyDescent="0.35">
      <c r="C121" t="s">
        <v>122</v>
      </c>
      <c r="D121" s="5">
        <v>6532353000000</v>
      </c>
      <c r="E121" s="5">
        <v>6509156000000</v>
      </c>
      <c r="F121" s="5">
        <v>6398461000000</v>
      </c>
      <c r="G121" s="5">
        <v>3352823000000</v>
      </c>
      <c r="I121" s="5">
        <v>6398461000000</v>
      </c>
      <c r="J121" s="5">
        <v>2759193000000</v>
      </c>
      <c r="K121" s="5">
        <v>5554712000000</v>
      </c>
      <c r="L121" s="5">
        <v>4330770000000</v>
      </c>
      <c r="M121" s="5">
        <v>3818896000000</v>
      </c>
      <c r="N121" s="5">
        <v>3545354000000</v>
      </c>
      <c r="O121" s="5">
        <v>1429229000000</v>
      </c>
      <c r="P121" s="5">
        <v>1162066000000</v>
      </c>
    </row>
    <row r="122" spans="3:16" ht="15.5" x14ac:dyDescent="0.35">
      <c r="C122" t="s">
        <v>123</v>
      </c>
      <c r="D122" s="5">
        <v>6532353000000</v>
      </c>
      <c r="E122" s="5">
        <v>6509156000000</v>
      </c>
      <c r="F122" s="5">
        <v>6398461000000</v>
      </c>
      <c r="G122" s="5">
        <v>3352823000000</v>
      </c>
      <c r="I122" s="5">
        <v>6398461000000</v>
      </c>
      <c r="J122" s="5">
        <v>2759193000000</v>
      </c>
      <c r="K122" s="5">
        <v>5554712000000</v>
      </c>
      <c r="L122" s="5">
        <v>4330770000000</v>
      </c>
      <c r="M122" s="5">
        <v>3818896000000</v>
      </c>
      <c r="N122" s="5">
        <v>3545354000000</v>
      </c>
      <c r="O122" s="5">
        <v>1429229000000</v>
      </c>
      <c r="P122" s="5">
        <v>1162066000000</v>
      </c>
    </row>
    <row r="123" spans="3:16" ht="15.5" x14ac:dyDescent="0.35">
      <c r="C123" t="s">
        <v>1139</v>
      </c>
      <c r="N123" s="5">
        <v>1092172000000</v>
      </c>
      <c r="O123" s="5">
        <v>452807000000</v>
      </c>
      <c r="P123" s="5">
        <v>436438000000</v>
      </c>
    </row>
    <row r="124" spans="3:16" ht="15.5" x14ac:dyDescent="0.35">
      <c r="C124" t="s">
        <v>357</v>
      </c>
      <c r="D124" s="5">
        <v>18670000000</v>
      </c>
      <c r="E124" s="5">
        <v>19045000000</v>
      </c>
      <c r="F124" s="5">
        <v>18703000000</v>
      </c>
      <c r="G124" s="5">
        <v>19031000000</v>
      </c>
      <c r="I124" s="5">
        <v>18703000000</v>
      </c>
      <c r="J124" s="5">
        <v>20016000000</v>
      </c>
      <c r="K124" s="5">
        <v>1915704000000</v>
      </c>
      <c r="L124" s="5">
        <v>2268560000000</v>
      </c>
      <c r="M124" s="5">
        <v>2628800000000</v>
      </c>
      <c r="N124" s="5">
        <v>67584000000</v>
      </c>
      <c r="O124" s="5">
        <v>306936000000</v>
      </c>
      <c r="P124" s="5">
        <v>230976000000</v>
      </c>
    </row>
    <row r="125" spans="3:16" ht="15.5" x14ac:dyDescent="0.35">
      <c r="C125" t="s">
        <v>124</v>
      </c>
    </row>
    <row r="126" spans="3:16" ht="15.5" x14ac:dyDescent="0.35">
      <c r="C126" t="s">
        <v>125</v>
      </c>
      <c r="D126" s="5">
        <v>6327632000000</v>
      </c>
      <c r="E126" s="5">
        <v>6316649000000</v>
      </c>
      <c r="F126" s="5">
        <v>6218885000000</v>
      </c>
      <c r="G126" s="5">
        <v>3179538000000</v>
      </c>
      <c r="I126" s="5">
        <v>6218885000000</v>
      </c>
      <c r="J126" s="5">
        <v>2609619000000</v>
      </c>
      <c r="K126" s="5">
        <v>3432561000000</v>
      </c>
      <c r="L126" s="5">
        <v>1826270000000</v>
      </c>
      <c r="M126" s="5">
        <v>776344000000</v>
      </c>
      <c r="N126" s="5">
        <v>1815918000000</v>
      </c>
      <c r="O126" s="5">
        <v>45361000000</v>
      </c>
    </row>
    <row r="127" spans="3:16" ht="15.5" x14ac:dyDescent="0.35">
      <c r="C127" t="s">
        <v>126</v>
      </c>
      <c r="D127" s="5">
        <v>18495889000000</v>
      </c>
      <c r="E127" s="5">
        <v>17954417000000</v>
      </c>
      <c r="F127" s="5">
        <v>17045985000000</v>
      </c>
      <c r="G127" s="5">
        <v>13008040000000</v>
      </c>
      <c r="I127" s="5">
        <v>17045985000000</v>
      </c>
      <c r="J127" s="5">
        <v>12804083000000</v>
      </c>
      <c r="K127" s="5">
        <v>18377256000000</v>
      </c>
      <c r="L127" s="5">
        <v>16493226000000</v>
      </c>
      <c r="M127" s="5">
        <v>16112589000000</v>
      </c>
      <c r="N127" s="5">
        <v>9309191000000</v>
      </c>
      <c r="O127" s="5">
        <v>6529365000000</v>
      </c>
      <c r="P127" s="5">
        <v>4150328000000</v>
      </c>
    </row>
    <row r="128" spans="3:16" ht="15.5" x14ac:dyDescent="0.35">
      <c r="C128" t="s">
        <v>127</v>
      </c>
    </row>
    <row r="129" spans="2:16" ht="15.5" x14ac:dyDescent="0.35">
      <c r="C129" t="s">
        <v>128</v>
      </c>
      <c r="D129" s="5">
        <v>1191145000000</v>
      </c>
      <c r="E129" s="5">
        <v>1191145000000</v>
      </c>
      <c r="F129" s="5">
        <v>1191145000000</v>
      </c>
      <c r="G129" s="5">
        <v>1191145000000</v>
      </c>
      <c r="I129" s="5">
        <v>1191145000000</v>
      </c>
      <c r="J129" s="5">
        <v>1191145000000</v>
      </c>
      <c r="K129" s="5">
        <v>1201410000000</v>
      </c>
      <c r="L129" s="5">
        <v>1184364000000</v>
      </c>
      <c r="M129" s="5">
        <v>1143749000000</v>
      </c>
      <c r="N129" s="5">
        <v>692498000000</v>
      </c>
      <c r="O129" s="5">
        <v>678201000000</v>
      </c>
      <c r="P129" s="5">
        <v>516853000000</v>
      </c>
    </row>
    <row r="130" spans="2:16" ht="15.5" x14ac:dyDescent="0.35">
      <c r="C130" t="s">
        <v>129</v>
      </c>
      <c r="D130" s="5">
        <v>255761876000000</v>
      </c>
      <c r="E130" s="5">
        <v>255146894000000</v>
      </c>
      <c r="F130" s="5">
        <v>254897581000000</v>
      </c>
      <c r="G130" s="5">
        <v>254583968000000</v>
      </c>
      <c r="I130" s="5">
        <v>254897581000000</v>
      </c>
      <c r="J130" s="5">
        <v>252673764000000</v>
      </c>
      <c r="K130" s="5">
        <v>249803454000000</v>
      </c>
      <c r="L130" s="5">
        <v>243679332000000</v>
      </c>
      <c r="M130" s="5">
        <v>225852229000000</v>
      </c>
      <c r="N130" s="5">
        <v>63280816000000</v>
      </c>
      <c r="O130" s="5">
        <v>60982718000000</v>
      </c>
      <c r="P130" s="5">
        <v>38928972000000</v>
      </c>
    </row>
    <row r="131" spans="2:16" ht="15.5" x14ac:dyDescent="0.35">
      <c r="C131" t="s">
        <v>130</v>
      </c>
      <c r="D131" s="5">
        <v>-214737614000000</v>
      </c>
      <c r="E131" s="5">
        <v>-215075770000000</v>
      </c>
      <c r="F131" s="5">
        <v>-215334000000000</v>
      </c>
      <c r="G131" s="5">
        <v>-214920194000000</v>
      </c>
      <c r="I131" s="5">
        <v>-215334000000000</v>
      </c>
      <c r="J131" s="5">
        <v>-214119215000000</v>
      </c>
      <c r="K131" s="5">
        <v>-208928904000000</v>
      </c>
      <c r="L131" s="5">
        <v>-118480548000000</v>
      </c>
      <c r="M131" s="5">
        <v>-79129324000000</v>
      </c>
      <c r="N131" s="5">
        <v>-57739638000000</v>
      </c>
      <c r="O131" s="5">
        <v>-43189608000000</v>
      </c>
      <c r="P131" s="5">
        <v>-20438041000000</v>
      </c>
    </row>
    <row r="132" spans="2:16" ht="15.5" x14ac:dyDescent="0.35">
      <c r="C132" t="s">
        <v>131</v>
      </c>
      <c r="D132" s="5">
        <v>-3416737000000</v>
      </c>
      <c r="E132" s="5">
        <v>-3206456000000</v>
      </c>
      <c r="F132" s="5">
        <v>-3093368000000</v>
      </c>
      <c r="G132" s="5">
        <v>-2978166000000</v>
      </c>
      <c r="I132" s="5">
        <v>-3093368000000</v>
      </c>
      <c r="J132" s="5">
        <v>-2585439000000</v>
      </c>
      <c r="K132" s="5">
        <v>-2210265000000</v>
      </c>
      <c r="L132" s="5">
        <v>-2197753000000</v>
      </c>
      <c r="M132" s="5">
        <v>-1292248000000</v>
      </c>
      <c r="N132" s="5">
        <v>683334000000</v>
      </c>
      <c r="O132" s="5">
        <v>-2153704000000</v>
      </c>
      <c r="P132" s="5">
        <v>-1082396000000</v>
      </c>
    </row>
    <row r="133" spans="2:16" ht="15.5" x14ac:dyDescent="0.35">
      <c r="C133" t="s">
        <v>10</v>
      </c>
      <c r="D133" s="5">
        <v>28980944000000</v>
      </c>
      <c r="E133" s="5">
        <v>28822214000000</v>
      </c>
      <c r="F133" s="5">
        <v>28711657000000</v>
      </c>
      <c r="G133" s="5">
        <v>29102552000000</v>
      </c>
      <c r="I133" s="5">
        <v>28711657000000</v>
      </c>
      <c r="J133" s="5">
        <v>30403801000000</v>
      </c>
      <c r="K133" s="5">
        <v>35720000000000</v>
      </c>
      <c r="L133" s="5">
        <v>122723344000000</v>
      </c>
      <c r="M133" s="5">
        <v>139024444000000</v>
      </c>
      <c r="N133" s="5">
        <v>20799379000000</v>
      </c>
      <c r="O133" s="5">
        <v>14863636000000</v>
      </c>
      <c r="P133" s="5">
        <v>16419298000000</v>
      </c>
    </row>
    <row r="134" spans="2:16" ht="15.5" x14ac:dyDescent="0.35">
      <c r="C134" t="s">
        <v>132</v>
      </c>
      <c r="D134" s="5">
        <v>47476833000000</v>
      </c>
      <c r="E134" s="5">
        <v>46776631000000</v>
      </c>
      <c r="F134" s="5">
        <v>45757642000000</v>
      </c>
      <c r="G134" s="5">
        <v>42110592000000</v>
      </c>
      <c r="I134" s="5">
        <v>45757642000000</v>
      </c>
      <c r="J134" s="5">
        <v>43207884000000</v>
      </c>
      <c r="K134" s="5">
        <v>54097256000000</v>
      </c>
      <c r="L134" s="5">
        <v>139216570000000</v>
      </c>
      <c r="M134" s="5">
        <v>155137033000000</v>
      </c>
      <c r="N134" s="5">
        <v>30108570000000</v>
      </c>
      <c r="O134" s="5">
        <v>21393001000000</v>
      </c>
      <c r="P134" s="5">
        <v>20569626000000</v>
      </c>
    </row>
    <row r="135" spans="2:16" ht="15.5" x14ac:dyDescent="0.35">
      <c r="C135" t="s">
        <v>133</v>
      </c>
      <c r="D135" s="5">
        <v>1191144997220</v>
      </c>
      <c r="E135" s="5">
        <v>1191144997220</v>
      </c>
      <c r="F135" s="5">
        <v>1191144997220</v>
      </c>
      <c r="G135" s="5">
        <v>1191144997220</v>
      </c>
      <c r="I135" s="5">
        <v>1191144997220</v>
      </c>
      <c r="J135" s="5">
        <v>1191144997220</v>
      </c>
      <c r="K135" s="5">
        <v>1201409662836</v>
      </c>
      <c r="L135" s="5">
        <v>1184363929502</v>
      </c>
      <c r="M135" s="5">
        <v>1143748873502</v>
      </c>
      <c r="N135" s="5">
        <v>1714546</v>
      </c>
      <c r="O135" s="5">
        <v>1682209</v>
      </c>
      <c r="P135" s="5">
        <v>1359513</v>
      </c>
    </row>
    <row r="137" spans="2:16" ht="15.5" x14ac:dyDescent="0.35">
      <c r="B137" t="s">
        <v>134</v>
      </c>
      <c r="C137" t="s">
        <v>135</v>
      </c>
      <c r="D137" s="5">
        <v>662485000000</v>
      </c>
      <c r="E137" s="5">
        <v>1061925000000</v>
      </c>
      <c r="F137" s="5">
        <v>467860000000</v>
      </c>
      <c r="G137" s="5">
        <v>451217000000</v>
      </c>
      <c r="I137" s="5">
        <v>307025000000</v>
      </c>
      <c r="J137" s="5">
        <v>-622114000000</v>
      </c>
      <c r="K137" s="5">
        <v>-4325308000000</v>
      </c>
      <c r="L137" s="5">
        <v>-17206303000000</v>
      </c>
      <c r="M137" s="5">
        <v>-14691398000000</v>
      </c>
      <c r="N137" s="5">
        <v>-7361142000000</v>
      </c>
      <c r="O137" s="5">
        <v>-19031759000000</v>
      </c>
      <c r="P137" s="5">
        <v>-10648276000000</v>
      </c>
    </row>
    <row r="138" spans="2:16" ht="15.5" x14ac:dyDescent="0.35">
      <c r="C138" t="s">
        <v>136</v>
      </c>
      <c r="D138" s="5">
        <v>6033423000000</v>
      </c>
      <c r="E138" s="5">
        <v>5683530000000</v>
      </c>
      <c r="F138" s="5">
        <v>5896285000000</v>
      </c>
      <c r="G138" s="5">
        <v>5490378000000</v>
      </c>
      <c r="I138" s="5">
        <v>20931399000000</v>
      </c>
      <c r="J138" s="5">
        <v>18880338000000</v>
      </c>
      <c r="K138" s="5">
        <v>23748122000000</v>
      </c>
      <c r="L138" s="5">
        <v>22896945000000</v>
      </c>
      <c r="M138" s="5">
        <v>15476202000000</v>
      </c>
      <c r="N138" s="5">
        <v>8484986000000</v>
      </c>
      <c r="O138" s="5">
        <v>8642630000000</v>
      </c>
      <c r="P138" s="5">
        <v>4481290000000</v>
      </c>
    </row>
    <row r="139" spans="2:16" ht="15.5" x14ac:dyDescent="0.35">
      <c r="C139" t="s">
        <v>1140</v>
      </c>
      <c r="D139" s="5">
        <v>-771292000000</v>
      </c>
      <c r="E139" s="5">
        <v>-880192000000</v>
      </c>
      <c r="F139" s="5">
        <v>-1067961000000</v>
      </c>
      <c r="G139" s="5">
        <v>-1030902000000</v>
      </c>
      <c r="I139" s="5">
        <v>-3956973000000</v>
      </c>
      <c r="J139" s="5">
        <v>-4784853000000</v>
      </c>
      <c r="K139" s="5">
        <v>-12822461000000</v>
      </c>
      <c r="L139" s="5">
        <v>-20077916000000</v>
      </c>
      <c r="M139" s="5">
        <v>-15320475000000</v>
      </c>
      <c r="N139" s="5">
        <v>-5680108000000</v>
      </c>
      <c r="O139" s="5">
        <v>-18564977000000</v>
      </c>
      <c r="P139" s="5">
        <v>-9455172000000</v>
      </c>
    </row>
    <row r="140" spans="2:16" ht="15.5" x14ac:dyDescent="0.35">
      <c r="C140" t="s">
        <v>137</v>
      </c>
      <c r="D140" s="5">
        <v>-1585553000000</v>
      </c>
      <c r="E140" s="5">
        <v>-1608497000000</v>
      </c>
      <c r="F140" s="5">
        <v>-1547731000000</v>
      </c>
      <c r="G140" s="5">
        <v>-1424750000000</v>
      </c>
      <c r="I140" s="5">
        <v>-5701503000000</v>
      </c>
      <c r="J140" s="5">
        <v>-5784605000000</v>
      </c>
      <c r="K140" s="5">
        <v>-2233673000000</v>
      </c>
      <c r="L140" s="5">
        <v>-2037486000000</v>
      </c>
      <c r="M140" s="5">
        <v>-1148138000000</v>
      </c>
      <c r="N140" s="5">
        <v>-871574000000</v>
      </c>
      <c r="O140" s="5">
        <v>-2000367000000</v>
      </c>
      <c r="P140" s="5">
        <v>-958866000000</v>
      </c>
    </row>
    <row r="141" spans="2:16" ht="15.5" x14ac:dyDescent="0.35">
      <c r="C141" t="s">
        <v>1141</v>
      </c>
      <c r="D141" s="5">
        <v>336333000000</v>
      </c>
      <c r="E141" s="5">
        <v>497524000000</v>
      </c>
      <c r="F141" s="5">
        <v>426447000000</v>
      </c>
      <c r="G141" s="5">
        <v>148445000000</v>
      </c>
      <c r="I141" s="5">
        <v>178674000000</v>
      </c>
      <c r="J141" s="5">
        <v>-24042000000</v>
      </c>
      <c r="K141" s="5">
        <v>-266652000000</v>
      </c>
      <c r="L141" s="5">
        <v>607023000000</v>
      </c>
      <c r="M141" s="5">
        <v>323892000000</v>
      </c>
    </row>
    <row r="142" spans="2:16" ht="15.5" x14ac:dyDescent="0.35">
      <c r="C142" t="s">
        <v>1142</v>
      </c>
      <c r="D142" s="5">
        <v>756439000000</v>
      </c>
      <c r="E142" s="5">
        <v>-756439000000</v>
      </c>
      <c r="F142" s="5">
        <v>1267205000000</v>
      </c>
      <c r="G142" s="5">
        <v>-1267205000000</v>
      </c>
    </row>
    <row r="143" spans="2:16" ht="15.5" x14ac:dyDescent="0.35">
      <c r="C143" t="s">
        <v>1143</v>
      </c>
      <c r="M143" s="5">
        <v>-280744000000</v>
      </c>
    </row>
    <row r="144" spans="2:16" ht="15.5" x14ac:dyDescent="0.35">
      <c r="C144" t="s">
        <v>139</v>
      </c>
      <c r="D144" s="5">
        <v>-1136287000000</v>
      </c>
      <c r="E144" s="5">
        <v>-932091000000</v>
      </c>
      <c r="F144" s="5">
        <v>-841278000000</v>
      </c>
      <c r="G144" s="5">
        <v>-799436000000</v>
      </c>
      <c r="I144" s="5">
        <v>-3353512000000</v>
      </c>
      <c r="J144" s="5">
        <v>-3321854000000</v>
      </c>
      <c r="K144" s="5">
        <v>-5337034000000</v>
      </c>
      <c r="L144" s="5">
        <v>-6293746000000</v>
      </c>
      <c r="M144" s="5">
        <v>-4096899000000</v>
      </c>
      <c r="N144" s="5">
        <v>-2632765000000</v>
      </c>
      <c r="O144" s="5">
        <v>-2158991000000</v>
      </c>
      <c r="P144" s="5">
        <v>-1112894000000</v>
      </c>
    </row>
    <row r="145" spans="3:16" ht="15.5" x14ac:dyDescent="0.35">
      <c r="C145" t="s">
        <v>319</v>
      </c>
      <c r="D145" s="5">
        <v>-1414394000000</v>
      </c>
      <c r="E145" s="5">
        <v>-903829000000</v>
      </c>
      <c r="F145" s="5">
        <v>-1516636000000</v>
      </c>
      <c r="G145" s="5">
        <v>-1725663000000</v>
      </c>
      <c r="I145" s="5">
        <v>-5578054000000</v>
      </c>
      <c r="J145" s="5">
        <v>-4655285000000</v>
      </c>
      <c r="K145" s="5">
        <v>-7422939000000</v>
      </c>
      <c r="L145" s="5">
        <v>-12322407000000</v>
      </c>
      <c r="M145" s="5">
        <v>-9589238000000</v>
      </c>
      <c r="N145" s="5">
        <v>-6502767000000</v>
      </c>
      <c r="O145" s="5">
        <v>-4950864000000</v>
      </c>
      <c r="P145" s="5">
        <v>-3674766000000</v>
      </c>
    </row>
    <row r="146" spans="3:16" ht="15.5" x14ac:dyDescent="0.35">
      <c r="C146" t="s">
        <v>363</v>
      </c>
      <c r="D146" s="5">
        <v>-183503000000</v>
      </c>
      <c r="E146" s="5">
        <v>-97412000000</v>
      </c>
      <c r="F146" s="5">
        <v>-137027000000</v>
      </c>
      <c r="G146" s="5">
        <v>-84840000000</v>
      </c>
      <c r="I146" s="5">
        <v>-433486000000</v>
      </c>
      <c r="J146" s="5">
        <v>-88466000000</v>
      </c>
      <c r="K146" s="5">
        <v>-277118000000</v>
      </c>
      <c r="L146" s="5">
        <v>-339948000000</v>
      </c>
      <c r="M146" s="5">
        <v>-239113000000</v>
      </c>
      <c r="N146" s="5">
        <v>-161149000000</v>
      </c>
      <c r="O146" s="5">
        <v>-26813000000</v>
      </c>
      <c r="P146" s="5">
        <v>-54810000000</v>
      </c>
    </row>
    <row r="147" spans="3:16" ht="15.5" x14ac:dyDescent="0.35">
      <c r="C147" t="s">
        <v>624</v>
      </c>
      <c r="D147" s="5">
        <v>163503000000</v>
      </c>
      <c r="E147" s="5">
        <v>153247000000</v>
      </c>
      <c r="F147" s="5">
        <v>122118000000</v>
      </c>
      <c r="G147" s="5">
        <v>129915000000</v>
      </c>
      <c r="I147" s="5">
        <v>546368000000</v>
      </c>
      <c r="J147" s="5">
        <v>700446000000</v>
      </c>
      <c r="K147" s="5">
        <v>582161000000</v>
      </c>
      <c r="L147" s="5">
        <v>551448000000</v>
      </c>
      <c r="M147" s="5">
        <v>318098000000</v>
      </c>
      <c r="N147" s="5">
        <v>169689000000</v>
      </c>
      <c r="O147" s="5">
        <v>134801000000</v>
      </c>
      <c r="P147" s="5">
        <v>182443000000</v>
      </c>
    </row>
    <row r="148" spans="3:16" ht="15.5" x14ac:dyDescent="0.35">
      <c r="C148" t="s">
        <v>728</v>
      </c>
      <c r="D148" s="5">
        <v>-157111000000</v>
      </c>
      <c r="E148" s="5">
        <v>-93916000000</v>
      </c>
      <c r="F148" s="5">
        <v>-113801000000</v>
      </c>
      <c r="G148" s="5">
        <v>-41768000000</v>
      </c>
      <c r="I148" s="5">
        <v>-306127000000</v>
      </c>
      <c r="J148" s="5">
        <v>-314607000000</v>
      </c>
      <c r="K148" s="5">
        <v>-295714000000</v>
      </c>
      <c r="L148" s="5">
        <v>-190216000000</v>
      </c>
      <c r="M148" s="5">
        <v>-134983000000</v>
      </c>
      <c r="N148" s="5">
        <v>-167454000000</v>
      </c>
      <c r="O148" s="5">
        <v>-107178000000</v>
      </c>
      <c r="P148" s="5">
        <v>-55501000000</v>
      </c>
    </row>
    <row r="149" spans="3:16" ht="15.5" x14ac:dyDescent="0.35">
      <c r="C149" t="s">
        <v>144</v>
      </c>
      <c r="D149" s="5">
        <v>-129685000000</v>
      </c>
      <c r="E149" s="5">
        <v>-75850000000</v>
      </c>
      <c r="F149" s="5">
        <v>3155962000000</v>
      </c>
      <c r="G149" s="5">
        <v>-128852000000</v>
      </c>
      <c r="I149" s="5">
        <v>1887575000000</v>
      </c>
      <c r="J149" s="5">
        <v>4705539000000</v>
      </c>
      <c r="K149" s="5">
        <v>1732508000000</v>
      </c>
      <c r="L149" s="5">
        <v>13374290000000</v>
      </c>
      <c r="M149" s="5">
        <v>121530628000000</v>
      </c>
      <c r="N149" s="5">
        <v>23787071000000</v>
      </c>
      <c r="O149" s="5">
        <v>23324102000000</v>
      </c>
      <c r="P149" s="5">
        <v>20726299000000</v>
      </c>
    </row>
    <row r="150" spans="3:16" ht="15.5" x14ac:dyDescent="0.35">
      <c r="C150" t="s">
        <v>145</v>
      </c>
      <c r="D150" s="5">
        <v>-178198000000</v>
      </c>
      <c r="E150" s="5">
        <v>-65480000000</v>
      </c>
      <c r="F150" s="5">
        <v>472178000000</v>
      </c>
      <c r="G150" s="5">
        <v>-258794000000</v>
      </c>
      <c r="I150" s="5">
        <v>519117000000</v>
      </c>
      <c r="J150" s="5">
        <v>-10324679000000</v>
      </c>
      <c r="K150" s="5">
        <v>-1472030000000</v>
      </c>
      <c r="L150" s="5">
        <v>1134276000000</v>
      </c>
      <c r="M150" s="5">
        <v>-91250751000000</v>
      </c>
      <c r="N150" s="5">
        <v>-5305318000000</v>
      </c>
      <c r="O150" s="5">
        <v>-3857143000000</v>
      </c>
      <c r="P150" s="5">
        <v>-11693036000000</v>
      </c>
    </row>
    <row r="151" spans="3:16" ht="15.5" x14ac:dyDescent="0.35">
      <c r="C151" t="s">
        <v>147</v>
      </c>
      <c r="D151" s="5">
        <v>-38221000000</v>
      </c>
      <c r="E151" s="5">
        <v>-27246000000</v>
      </c>
      <c r="F151" s="5">
        <v>-35905000000</v>
      </c>
      <c r="G151" s="5">
        <v>-98241000000</v>
      </c>
      <c r="I151" s="5">
        <v>-880289000000</v>
      </c>
      <c r="J151" s="5">
        <v>-6339296000000</v>
      </c>
      <c r="K151" s="5">
        <v>-49047000000</v>
      </c>
      <c r="L151" s="5">
        <v>-104398000000</v>
      </c>
      <c r="M151" s="5">
        <v>-872968000000</v>
      </c>
      <c r="N151" s="5">
        <v>-1270791000000</v>
      </c>
      <c r="O151" s="5">
        <v>-811606000000</v>
      </c>
      <c r="P151" s="5">
        <v>-546003000000</v>
      </c>
    </row>
    <row r="152" spans="3:16" ht="15.5" x14ac:dyDescent="0.35">
      <c r="C152" t="s">
        <v>146</v>
      </c>
      <c r="D152" s="5">
        <v>-101462000000</v>
      </c>
      <c r="E152" s="5">
        <v>-34271000000</v>
      </c>
      <c r="F152" s="5">
        <v>-10595000000</v>
      </c>
      <c r="G152" s="5">
        <v>-167570000000</v>
      </c>
      <c r="I152" s="5">
        <v>-302071000000</v>
      </c>
      <c r="J152" s="5">
        <v>-179566000000</v>
      </c>
      <c r="K152" s="5">
        <v>-171400000000</v>
      </c>
      <c r="L152" s="5">
        <v>-347738000000</v>
      </c>
      <c r="M152" s="5">
        <v>-264710000000</v>
      </c>
      <c r="N152" s="5">
        <v>-254851000000</v>
      </c>
      <c r="O152" s="5">
        <v>-442058000000</v>
      </c>
      <c r="P152" s="5">
        <v>-210309000000</v>
      </c>
    </row>
    <row r="153" spans="3:16" ht="15.5" x14ac:dyDescent="0.35">
      <c r="C153" t="s">
        <v>150</v>
      </c>
      <c r="L153" s="5">
        <v>2049231000000</v>
      </c>
    </row>
    <row r="154" spans="3:16" ht="15.5" x14ac:dyDescent="0.35">
      <c r="C154" t="s">
        <v>796</v>
      </c>
      <c r="I154" s="5">
        <v>-45592000000</v>
      </c>
      <c r="J154" s="5">
        <v>-32453000000</v>
      </c>
      <c r="K154" s="5">
        <v>-45291000000</v>
      </c>
      <c r="L154" s="5">
        <v>-6960000000</v>
      </c>
      <c r="M154" s="5">
        <v>-17851982000000</v>
      </c>
    </row>
    <row r="155" spans="3:16" ht="15.5" x14ac:dyDescent="0.35">
      <c r="C155" t="s">
        <v>594</v>
      </c>
      <c r="F155" s="5">
        <v>-59804000000</v>
      </c>
      <c r="J155" s="5">
        <v>-4006527000000</v>
      </c>
      <c r="K155" s="5">
        <v>-189754000000</v>
      </c>
      <c r="L155" s="5">
        <v>-58097000000</v>
      </c>
      <c r="M155" s="5">
        <v>-97938000000</v>
      </c>
      <c r="N155" s="5">
        <v>-675996000000</v>
      </c>
    </row>
    <row r="156" spans="3:16" ht="15.5" x14ac:dyDescent="0.35">
      <c r="C156" t="s">
        <v>588</v>
      </c>
      <c r="D156" s="5">
        <v>-8860000000</v>
      </c>
      <c r="G156" s="5">
        <v>-16283000000</v>
      </c>
      <c r="I156" s="5">
        <v>-16283000000</v>
      </c>
      <c r="J156" s="5">
        <v>-2200000000</v>
      </c>
      <c r="K156" s="5">
        <v>-42625000000</v>
      </c>
      <c r="L156" s="5">
        <v>-278540000000</v>
      </c>
      <c r="M156" s="5">
        <v>-2229963000000</v>
      </c>
      <c r="N156" s="5">
        <v>-990897000000</v>
      </c>
      <c r="O156" s="5">
        <v>-367739000000</v>
      </c>
      <c r="P156" s="5">
        <v>-6979181000000</v>
      </c>
    </row>
    <row r="157" spans="3:16" ht="15.5" x14ac:dyDescent="0.35">
      <c r="C157" t="s">
        <v>1144</v>
      </c>
      <c r="D157" s="5">
        <v>-6792000000</v>
      </c>
      <c r="E157" s="5">
        <v>6792000000</v>
      </c>
      <c r="K157" s="5">
        <v>2901000000</v>
      </c>
      <c r="L157" s="5">
        <v>5256000000</v>
      </c>
    </row>
    <row r="158" spans="3:16" ht="15.5" x14ac:dyDescent="0.35">
      <c r="C158" t="s">
        <v>1145</v>
      </c>
      <c r="K158" s="5">
        <v>-45000000000</v>
      </c>
    </row>
    <row r="159" spans="3:16" ht="15.5" x14ac:dyDescent="0.35">
      <c r="C159" t="s">
        <v>1146</v>
      </c>
      <c r="F159" s="5">
        <v>5788000000</v>
      </c>
      <c r="I159" s="5">
        <v>110532000000</v>
      </c>
      <c r="J159" s="5">
        <v>334293000000</v>
      </c>
      <c r="K159" s="5">
        <v>765976000000</v>
      </c>
      <c r="L159" s="5">
        <v>618889000000</v>
      </c>
      <c r="M159" s="5">
        <v>457206000000</v>
      </c>
      <c r="N159" s="5">
        <v>1091931000000</v>
      </c>
    </row>
    <row r="160" spans="3:16" ht="15.5" x14ac:dyDescent="0.35">
      <c r="C160" t="s">
        <v>1147</v>
      </c>
      <c r="F160" s="5">
        <v>59804000000</v>
      </c>
      <c r="I160" s="5">
        <v>59804000000</v>
      </c>
    </row>
    <row r="161" spans="3:16" ht="15.5" x14ac:dyDescent="0.35">
      <c r="C161" t="s">
        <v>1148</v>
      </c>
      <c r="D161" s="5">
        <v>-19885000000</v>
      </c>
      <c r="E161" s="5">
        <v>-7521000000</v>
      </c>
      <c r="F161" s="5">
        <v>-849000000</v>
      </c>
      <c r="G161" s="5">
        <v>81967000000</v>
      </c>
      <c r="I161" s="5">
        <v>1386520000000</v>
      </c>
      <c r="J161" s="5">
        <v>421217000000</v>
      </c>
      <c r="K161" s="5">
        <v>-2225788000000</v>
      </c>
    </row>
    <row r="162" spans="3:16" ht="15.5" x14ac:dyDescent="0.35">
      <c r="C162" t="s">
        <v>1149</v>
      </c>
      <c r="J162" s="5">
        <v>-1000000000000</v>
      </c>
    </row>
    <row r="163" spans="3:16" ht="15.5" x14ac:dyDescent="0.35">
      <c r="C163" t="s">
        <v>1150</v>
      </c>
      <c r="L163" s="5">
        <v>1404594000000</v>
      </c>
    </row>
    <row r="164" spans="3:16" ht="15.5" x14ac:dyDescent="0.35">
      <c r="C164" t="s">
        <v>585</v>
      </c>
      <c r="O164" s="5">
        <v>-98406000000</v>
      </c>
      <c r="P164" s="5">
        <v>-1551383000000</v>
      </c>
    </row>
    <row r="165" spans="3:16" ht="15.5" x14ac:dyDescent="0.35">
      <c r="C165" t="s">
        <v>1151</v>
      </c>
      <c r="J165" s="5">
        <v>38427000000</v>
      </c>
      <c r="M165" s="5">
        <v>19805000000</v>
      </c>
      <c r="N165" s="5">
        <v>4492884000000</v>
      </c>
    </row>
    <row r="166" spans="3:16" ht="15.5" x14ac:dyDescent="0.35">
      <c r="C166" t="s">
        <v>1152</v>
      </c>
      <c r="D166" s="5">
        <v>5771000000</v>
      </c>
      <c r="G166" s="5">
        <v>12984000000</v>
      </c>
      <c r="I166" s="5">
        <v>17728000000</v>
      </c>
      <c r="J166" s="5">
        <v>13835000000</v>
      </c>
      <c r="K166" s="5">
        <v>22721000000</v>
      </c>
      <c r="L166" s="5">
        <v>30623000000</v>
      </c>
    </row>
    <row r="167" spans="3:16" ht="15.5" x14ac:dyDescent="0.35">
      <c r="C167" t="s">
        <v>471</v>
      </c>
      <c r="F167" s="5">
        <v>340546000000</v>
      </c>
      <c r="I167" s="5">
        <v>340546000000</v>
      </c>
      <c r="J167" s="5">
        <v>418348000000</v>
      </c>
      <c r="K167" s="5">
        <v>195526000000</v>
      </c>
      <c r="L167" s="5">
        <v>510644000000</v>
      </c>
      <c r="M167" s="5">
        <v>944744000000</v>
      </c>
      <c r="O167" s="5">
        <v>300337000000</v>
      </c>
    </row>
    <row r="168" spans="3:16" ht="15.5" x14ac:dyDescent="0.35">
      <c r="C168" t="s">
        <v>1153</v>
      </c>
      <c r="D168" s="5">
        <v>18049000000</v>
      </c>
      <c r="E168" s="5">
        <v>75696000000</v>
      </c>
    </row>
    <row r="169" spans="3:16" ht="15.5" x14ac:dyDescent="0.35">
      <c r="C169" t="s">
        <v>1154</v>
      </c>
      <c r="D169" s="5">
        <v>5237000000</v>
      </c>
      <c r="I169" s="5">
        <v>94458000000</v>
      </c>
      <c r="J169" s="5">
        <v>3582000000</v>
      </c>
      <c r="K169" s="5">
        <v>17121000000</v>
      </c>
    </row>
    <row r="170" spans="3:16" ht="15.5" x14ac:dyDescent="0.35">
      <c r="C170" t="s">
        <v>1155</v>
      </c>
      <c r="F170" s="5">
        <v>20138000000</v>
      </c>
      <c r="I170" s="5">
        <v>20138000000</v>
      </c>
    </row>
    <row r="171" spans="3:16" ht="15.5" x14ac:dyDescent="0.35">
      <c r="C171" t="s">
        <v>153</v>
      </c>
      <c r="D171" s="5">
        <v>-129685000000</v>
      </c>
      <c r="E171" s="5">
        <v>-75850000000</v>
      </c>
      <c r="F171" s="5">
        <v>3155962000000</v>
      </c>
      <c r="G171" s="5">
        <v>-128852000000</v>
      </c>
      <c r="I171" s="5">
        <v>1887575000000</v>
      </c>
      <c r="J171" s="5">
        <v>4705539000000</v>
      </c>
      <c r="K171" s="5">
        <v>1732508000000</v>
      </c>
      <c r="L171" s="5">
        <v>13374290000000</v>
      </c>
      <c r="M171" s="5">
        <v>121530628000000</v>
      </c>
      <c r="N171" s="5">
        <v>23787071000000</v>
      </c>
      <c r="O171" s="5">
        <v>23324102000000</v>
      </c>
      <c r="P171" s="5">
        <v>20726299000000</v>
      </c>
    </row>
    <row r="172" spans="3:16" ht="15.5" x14ac:dyDescent="0.35">
      <c r="C172" t="s">
        <v>902</v>
      </c>
      <c r="M172" s="5">
        <v>-2532028000000</v>
      </c>
      <c r="N172" s="5">
        <v>-220074000000</v>
      </c>
      <c r="O172" s="5">
        <v>-126206000000</v>
      </c>
      <c r="P172" s="5">
        <v>-740538000000</v>
      </c>
    </row>
    <row r="173" spans="3:16" ht="15.5" x14ac:dyDescent="0.35">
      <c r="C173" t="s">
        <v>706</v>
      </c>
      <c r="J173" s="5">
        <v>20592000000</v>
      </c>
      <c r="K173" s="5">
        <v>27000000000</v>
      </c>
      <c r="L173" s="5">
        <v>11325000000</v>
      </c>
      <c r="M173" s="5">
        <v>56475000000</v>
      </c>
      <c r="N173" s="5">
        <v>15427224000000</v>
      </c>
      <c r="O173" s="5">
        <v>159122000000</v>
      </c>
      <c r="P173" s="5">
        <v>47813000000</v>
      </c>
    </row>
    <row r="174" spans="3:16" ht="15.5" x14ac:dyDescent="0.35">
      <c r="C174" t="s">
        <v>689</v>
      </c>
      <c r="E174" s="5">
        <v>150000000000</v>
      </c>
    </row>
    <row r="175" spans="3:16" ht="15.5" x14ac:dyDescent="0.35">
      <c r="C175" t="s">
        <v>742</v>
      </c>
      <c r="D175" s="5">
        <v>-8535000000</v>
      </c>
      <c r="G175" s="5">
        <v>-465000000000</v>
      </c>
      <c r="I175" s="5">
        <v>-682000000000</v>
      </c>
      <c r="J175" s="5">
        <v>-434000000000</v>
      </c>
      <c r="K175" s="5">
        <v>-455622000000</v>
      </c>
      <c r="L175" s="5">
        <v>-1527562000000</v>
      </c>
      <c r="M175" s="5">
        <v>-3617870000000</v>
      </c>
      <c r="N175" s="5">
        <v>-2783207000000</v>
      </c>
      <c r="O175" s="5">
        <v>-2253000000</v>
      </c>
    </row>
    <row r="176" spans="3:16" ht="15.5" x14ac:dyDescent="0.35">
      <c r="C176" t="s">
        <v>1156</v>
      </c>
      <c r="D176" s="5">
        <v>-17369000000</v>
      </c>
      <c r="E176" s="5">
        <v>-28273000000</v>
      </c>
      <c r="F176" s="5">
        <v>-56856000000</v>
      </c>
      <c r="G176" s="5">
        <v>-10392000000</v>
      </c>
      <c r="I176" s="5">
        <v>-85090000000</v>
      </c>
      <c r="J176" s="5">
        <v>-104284000000</v>
      </c>
      <c r="K176" s="5">
        <v>-182015000000</v>
      </c>
      <c r="L176" s="5">
        <v>-208309000000</v>
      </c>
      <c r="M176" s="5">
        <v>-220792000000</v>
      </c>
      <c r="N176" s="5">
        <v>-126824000000</v>
      </c>
    </row>
    <row r="177" spans="2:16" ht="15.5" x14ac:dyDescent="0.35">
      <c r="C177" t="s">
        <v>509</v>
      </c>
      <c r="K177" s="5">
        <v>2304171000000</v>
      </c>
    </row>
    <row r="178" spans="2:16" ht="15.5" x14ac:dyDescent="0.35">
      <c r="C178" t="s">
        <v>1023</v>
      </c>
      <c r="F178" s="5">
        <v>-98240000000</v>
      </c>
      <c r="I178" s="5">
        <v>-98240000000</v>
      </c>
    </row>
    <row r="179" spans="2:16" ht="15.5" x14ac:dyDescent="0.35">
      <c r="C179" t="s">
        <v>1157</v>
      </c>
      <c r="L179" s="5">
        <v>-2049328000000</v>
      </c>
    </row>
    <row r="180" spans="2:16" ht="15.5" x14ac:dyDescent="0.35">
      <c r="C180" t="s">
        <v>1158</v>
      </c>
      <c r="D180" s="5">
        <v>-120500000000</v>
      </c>
      <c r="E180" s="5">
        <v>-201024000000</v>
      </c>
      <c r="F180" s="5">
        <v>-53130000000</v>
      </c>
      <c r="G180" s="5">
        <v>-24940000000</v>
      </c>
      <c r="I180" s="5">
        <v>-971404000000</v>
      </c>
      <c r="J180" s="5">
        <v>-1199693000000</v>
      </c>
    </row>
    <row r="181" spans="2:16" ht="15.5" x14ac:dyDescent="0.35">
      <c r="C181" t="s">
        <v>1159</v>
      </c>
      <c r="M181" s="5">
        <v>7679014000000</v>
      </c>
    </row>
    <row r="182" spans="2:16" ht="15.5" x14ac:dyDescent="0.35">
      <c r="C182" t="s">
        <v>1096</v>
      </c>
      <c r="D182" s="5">
        <v>16719000000</v>
      </c>
      <c r="E182" s="5">
        <v>3447000000</v>
      </c>
      <c r="F182" s="5">
        <v>8960000000</v>
      </c>
      <c r="G182" s="5">
        <v>8695000000</v>
      </c>
      <c r="I182" s="5">
        <v>51888000000</v>
      </c>
      <c r="J182" s="5">
        <v>35090000000</v>
      </c>
      <c r="K182" s="5">
        <v>141260000000</v>
      </c>
      <c r="L182" s="5">
        <v>25985000000</v>
      </c>
      <c r="M182" s="5">
        <v>315911000000</v>
      </c>
    </row>
    <row r="183" spans="2:16" ht="15.5" x14ac:dyDescent="0.35">
      <c r="C183" t="s">
        <v>1160</v>
      </c>
      <c r="M183" s="5">
        <v>-642617000000</v>
      </c>
    </row>
    <row r="184" spans="2:16" ht="15.5" x14ac:dyDescent="0.35">
      <c r="C184" t="s">
        <v>600</v>
      </c>
      <c r="O184" s="5">
        <v>21846000000</v>
      </c>
    </row>
    <row r="185" spans="2:16" ht="15.5" x14ac:dyDescent="0.35">
      <c r="C185" t="s">
        <v>163</v>
      </c>
      <c r="D185" s="5">
        <v>354602000000</v>
      </c>
      <c r="E185" s="5">
        <v>920595000000</v>
      </c>
      <c r="F185" s="5">
        <v>4096000000000</v>
      </c>
      <c r="G185" s="5">
        <v>63571000000</v>
      </c>
      <c r="I185" s="5">
        <v>2713717000000</v>
      </c>
      <c r="J185" s="5">
        <v>-6241254000000</v>
      </c>
      <c r="K185" s="5">
        <v>-4064830000000</v>
      </c>
      <c r="L185" s="5">
        <v>-2697737000000</v>
      </c>
      <c r="M185" s="5">
        <v>15588479000000</v>
      </c>
      <c r="N185" s="5">
        <v>11120611000000</v>
      </c>
      <c r="O185" s="5">
        <v>435200000000</v>
      </c>
      <c r="P185" s="5">
        <v>-1615013000000</v>
      </c>
    </row>
    <row r="186" spans="2:16" ht="15.5" x14ac:dyDescent="0.35">
      <c r="C186" t="s">
        <v>164</v>
      </c>
      <c r="E186" s="5">
        <v>21755165000000</v>
      </c>
      <c r="I186" s="5">
        <v>18827578000000</v>
      </c>
      <c r="J186" s="5">
        <v>24843952000000</v>
      </c>
      <c r="K186" s="5">
        <v>29009177000000</v>
      </c>
      <c r="L186" s="5">
        <v>31150908000000</v>
      </c>
      <c r="M186" s="5">
        <v>15319285000000</v>
      </c>
      <c r="N186" s="5">
        <v>6104425000000</v>
      </c>
      <c r="O186" s="5">
        <v>5805960000000</v>
      </c>
      <c r="P186" s="5">
        <v>6688250000000</v>
      </c>
    </row>
    <row r="187" spans="2:16" ht="15.5" x14ac:dyDescent="0.35">
      <c r="C187" t="s">
        <v>380</v>
      </c>
      <c r="D187" s="5">
        <v>375296000000</v>
      </c>
      <c r="E187" s="5">
        <v>58967000000</v>
      </c>
      <c r="F187" s="5">
        <v>10480000000</v>
      </c>
      <c r="G187" s="5">
        <v>155670000000</v>
      </c>
      <c r="I187" s="5">
        <v>213870000000</v>
      </c>
      <c r="J187" s="5">
        <v>224880000000</v>
      </c>
      <c r="K187" s="5">
        <v>-100395000000</v>
      </c>
      <c r="L187" s="5">
        <v>556006000000</v>
      </c>
      <c r="M187" s="5">
        <v>243144000000</v>
      </c>
      <c r="N187" s="5">
        <v>-1713644000000</v>
      </c>
      <c r="O187" s="5">
        <v>-136735000000</v>
      </c>
      <c r="P187" s="5">
        <v>732723000000</v>
      </c>
    </row>
    <row r="188" spans="2:16" ht="15.5" x14ac:dyDescent="0.35">
      <c r="C188" t="s">
        <v>1161</v>
      </c>
      <c r="N188" s="5">
        <v>-192107000000</v>
      </c>
    </row>
    <row r="189" spans="2:16" ht="15.5" x14ac:dyDescent="0.35">
      <c r="C189" t="s">
        <v>166</v>
      </c>
      <c r="D189" s="5">
        <v>729898000000</v>
      </c>
      <c r="E189" s="5">
        <v>22734727000000</v>
      </c>
      <c r="F189" s="5">
        <v>4106480000000</v>
      </c>
      <c r="G189" s="5">
        <v>219241000000</v>
      </c>
      <c r="I189" s="5">
        <v>21755165000000</v>
      </c>
      <c r="J189" s="5">
        <v>18827578000000</v>
      </c>
      <c r="K189" s="5">
        <v>24843952000000</v>
      </c>
      <c r="L189" s="5">
        <v>29009177000000</v>
      </c>
      <c r="M189" s="5">
        <v>31150908000000</v>
      </c>
      <c r="N189" s="5">
        <v>15319285000000</v>
      </c>
      <c r="O189" s="5">
        <v>6104425000000</v>
      </c>
      <c r="P189" s="5">
        <v>5805960000000</v>
      </c>
    </row>
    <row r="191" spans="2:16" ht="15.5" x14ac:dyDescent="0.35">
      <c r="B191" t="s">
        <v>167</v>
      </c>
      <c r="C191" t="s">
        <v>12</v>
      </c>
      <c r="D191" s="5">
        <v>1191140000000</v>
      </c>
      <c r="E191" s="5">
        <v>1191140000000</v>
      </c>
      <c r="F191" s="5">
        <v>1191140000000</v>
      </c>
      <c r="G191" s="5">
        <v>1191140000000</v>
      </c>
      <c r="I191" s="5">
        <v>1191140000000</v>
      </c>
      <c r="J191" s="5">
        <v>1191140000000</v>
      </c>
      <c r="K191" s="5">
        <v>1201410000000</v>
      </c>
      <c r="L191" s="5">
        <v>1184360000000</v>
      </c>
      <c r="M191" s="5">
        <v>1143750000000</v>
      </c>
      <c r="N191" s="5">
        <v>0</v>
      </c>
      <c r="O191" s="5">
        <v>0</v>
      </c>
      <c r="P191" s="5">
        <v>0</v>
      </c>
    </row>
    <row r="192" spans="2:16" ht="15.5" x14ac:dyDescent="0.35">
      <c r="C192" t="s">
        <v>168</v>
      </c>
      <c r="D192" s="6">
        <v>0.28999999999999998</v>
      </c>
      <c r="E192" s="6">
        <v>0.22</v>
      </c>
      <c r="F192" s="6">
        <v>-0.34</v>
      </c>
      <c r="G192" s="6">
        <v>-0.16</v>
      </c>
    </row>
    <row r="193" spans="3:7" ht="15.5" x14ac:dyDescent="0.35">
      <c r="C193" t="s">
        <v>169</v>
      </c>
      <c r="D193" s="6">
        <v>172.41</v>
      </c>
      <c r="E193" s="6">
        <v>231.82</v>
      </c>
      <c r="F193" s="6">
        <v>-188.24</v>
      </c>
      <c r="G193" s="6">
        <v>-337.5</v>
      </c>
    </row>
    <row r="194" spans="3:7" ht="15.5" x14ac:dyDescent="0.35">
      <c r="C194" t="s">
        <v>63</v>
      </c>
      <c r="D194" s="6">
        <v>10.54</v>
      </c>
      <c r="E194" s="6">
        <v>11.37</v>
      </c>
      <c r="F194" s="6">
        <v>15.17</v>
      </c>
      <c r="G194" s="6">
        <v>13.58</v>
      </c>
    </row>
    <row r="195" spans="3:7" ht="15.5" x14ac:dyDescent="0.35">
      <c r="C195" t="s">
        <v>170</v>
      </c>
      <c r="D195" s="5">
        <v>566050000000</v>
      </c>
      <c r="E195" s="5">
        <v>613240000000</v>
      </c>
      <c r="F195" s="5">
        <v>40570000000</v>
      </c>
      <c r="G195" s="5">
        <v>145510000000</v>
      </c>
    </row>
    <row r="196" spans="3:7" ht="15.5" x14ac:dyDescent="0.35">
      <c r="C196" t="s">
        <v>171</v>
      </c>
      <c r="D196" s="6">
        <v>7.4000000000000003E-3</v>
      </c>
      <c r="E196" s="6">
        <v>5.5000000000000005E-3</v>
      </c>
      <c r="F196" s="6">
        <v>-9.0000000000000011E-3</v>
      </c>
      <c r="G196" s="6">
        <v>-4.5999999999999999E-3</v>
      </c>
    </row>
    <row r="197" spans="3:7" ht="15.5" x14ac:dyDescent="0.35">
      <c r="C197" t="s">
        <v>172</v>
      </c>
      <c r="D197" s="6">
        <v>1.0800000000000001E-2</v>
      </c>
      <c r="E197" s="6">
        <v>8.1000000000000013E-3</v>
      </c>
      <c r="F197" s="6">
        <v>-1.29E-2</v>
      </c>
      <c r="G197" s="6">
        <v>-6.0999999999999995E-3</v>
      </c>
    </row>
    <row r="198" spans="3:7" ht="15.5" x14ac:dyDescent="0.35">
      <c r="C198" t="s">
        <v>173</v>
      </c>
      <c r="D198" s="6">
        <v>1.03E-2</v>
      </c>
      <c r="E198" s="6">
        <v>1.1899999999999999E-2</v>
      </c>
      <c r="F198" s="6">
        <v>-4.5999999999999999E-3</v>
      </c>
      <c r="G198" s="6">
        <v>-1.6000000000000001E-3</v>
      </c>
    </row>
    <row r="199" spans="3:7" ht="15.5" x14ac:dyDescent="0.35">
      <c r="C199" t="s">
        <v>174</v>
      </c>
      <c r="D199" s="6">
        <v>1.82</v>
      </c>
      <c r="E199" s="6">
        <v>2.2200000000000002</v>
      </c>
      <c r="F199" s="6">
        <v>-0.9</v>
      </c>
      <c r="G199" s="6">
        <v>-0.42</v>
      </c>
    </row>
    <row r="200" spans="3:7" ht="15.5" x14ac:dyDescent="0.35">
      <c r="C200" t="s">
        <v>175</v>
      </c>
      <c r="D200" s="5">
        <v>28981000000000</v>
      </c>
      <c r="E200" s="5">
        <v>28822000000000</v>
      </c>
      <c r="F200" s="5">
        <v>28712000000000</v>
      </c>
      <c r="G200" s="5">
        <v>29103000000000</v>
      </c>
    </row>
    <row r="201" spans="3:7" ht="15.5" x14ac:dyDescent="0.35">
      <c r="C201" t="s">
        <v>176</v>
      </c>
      <c r="D201" s="6">
        <v>1.84</v>
      </c>
      <c r="E201" s="6">
        <v>1.9</v>
      </c>
      <c r="F201" s="6">
        <v>2.4</v>
      </c>
      <c r="G201" s="6">
        <v>2.0099999999999998</v>
      </c>
    </row>
    <row r="202" spans="3:7" ht="15.5" x14ac:dyDescent="0.35">
      <c r="C202" t="s">
        <v>177</v>
      </c>
      <c r="D202" s="6">
        <v>27.2</v>
      </c>
      <c r="E202" s="6">
        <v>26.89</v>
      </c>
      <c r="F202" s="6">
        <v>26.7</v>
      </c>
      <c r="G202" s="6">
        <v>26.93</v>
      </c>
    </row>
    <row r="203" spans="3:7" ht="15.5" x14ac:dyDescent="0.35">
      <c r="C203" t="s">
        <v>178</v>
      </c>
      <c r="D203" s="6">
        <v>1.92</v>
      </c>
      <c r="E203" s="6">
        <v>1.99</v>
      </c>
      <c r="F203" s="6">
        <v>2.52</v>
      </c>
      <c r="G203" s="6">
        <v>2.16</v>
      </c>
    </row>
    <row r="204" spans="3:7" ht="15.5" x14ac:dyDescent="0.35">
      <c r="C204" t="s">
        <v>179</v>
      </c>
      <c r="D204" s="6">
        <v>26.05</v>
      </c>
      <c r="E204" s="6">
        <v>25.65</v>
      </c>
      <c r="F204" s="6">
        <v>25.37</v>
      </c>
      <c r="G204" s="6">
        <v>25.04</v>
      </c>
    </row>
    <row r="205" spans="3:7" ht="15.5" x14ac:dyDescent="0.35">
      <c r="C205" t="s">
        <v>180</v>
      </c>
      <c r="D205" s="5">
        <v>1833000000000</v>
      </c>
      <c r="E205" s="5">
        <v>1627000000000</v>
      </c>
      <c r="F205" s="5">
        <v>1457000000000</v>
      </c>
      <c r="G205" s="5">
        <v>1130000000000</v>
      </c>
    </row>
    <row r="206" spans="3:7" ht="15.5" x14ac:dyDescent="0.35">
      <c r="C206" t="s">
        <v>181</v>
      </c>
      <c r="D206" s="5">
        <v>6221000000000</v>
      </c>
      <c r="E206" s="5">
        <v>6242000000000</v>
      </c>
      <c r="F206" s="5">
        <v>6130000000000</v>
      </c>
      <c r="G206" s="5">
        <v>3091000000000</v>
      </c>
    </row>
    <row r="207" spans="3:7" ht="15.5" x14ac:dyDescent="0.35">
      <c r="C207" t="s">
        <v>182</v>
      </c>
      <c r="D207" s="5">
        <v>32398000000000</v>
      </c>
      <c r="E207" s="5">
        <v>32029000000000</v>
      </c>
      <c r="F207" s="5">
        <v>31805000000000</v>
      </c>
      <c r="G207" s="5">
        <v>32081000000000</v>
      </c>
    </row>
    <row r="208" spans="3:7" ht="15.5" x14ac:dyDescent="0.35">
      <c r="C208" t="s">
        <v>24</v>
      </c>
      <c r="D208" s="5">
        <v>8054000000000</v>
      </c>
      <c r="E208" s="5">
        <v>7869000000000</v>
      </c>
      <c r="F208" s="5">
        <v>7587000000000</v>
      </c>
      <c r="G208" s="5">
        <v>4221000000000</v>
      </c>
    </row>
    <row r="209" spans="3:16" ht="15.5" x14ac:dyDescent="0.35">
      <c r="C209" t="s">
        <v>21</v>
      </c>
      <c r="D209" s="5">
        <v>-15411000000000</v>
      </c>
      <c r="E209" s="5">
        <v>-14866000000000</v>
      </c>
      <c r="F209" s="5">
        <v>-14168000000000</v>
      </c>
      <c r="G209" s="5">
        <v>-13428000000000</v>
      </c>
    </row>
    <row r="210" spans="3:16" ht="15.5" x14ac:dyDescent="0.35">
      <c r="C210" t="s">
        <v>183</v>
      </c>
      <c r="D210" s="5">
        <v>19258000000000</v>
      </c>
      <c r="E210" s="5">
        <v>18897000000000</v>
      </c>
      <c r="F210" s="5">
        <v>18412000000000</v>
      </c>
      <c r="G210" s="5">
        <v>15157000000000</v>
      </c>
    </row>
    <row r="211" spans="3:16" ht="15.5" x14ac:dyDescent="0.35">
      <c r="C211" t="s">
        <v>184</v>
      </c>
      <c r="D211" s="5">
        <v>662000000000</v>
      </c>
      <c r="E211" s="5">
        <v>1062000000000</v>
      </c>
      <c r="F211" s="5">
        <v>468000000000</v>
      </c>
      <c r="G211" s="5">
        <v>451000000000</v>
      </c>
    </row>
    <row r="212" spans="3:16" ht="15.5" x14ac:dyDescent="0.35">
      <c r="C212" t="s">
        <v>185</v>
      </c>
      <c r="D212" s="5">
        <v>-140000000000</v>
      </c>
      <c r="E212" s="5">
        <v>-62000000000</v>
      </c>
      <c r="F212" s="5">
        <v>-46000000000</v>
      </c>
      <c r="G212" s="5">
        <v>-266000000000</v>
      </c>
    </row>
    <row r="213" spans="3:16" ht="15.5" x14ac:dyDescent="0.35">
      <c r="C213" t="s">
        <v>13</v>
      </c>
      <c r="D213" s="5">
        <v>523000000000</v>
      </c>
      <c r="E213" s="5">
        <v>1000000000000</v>
      </c>
      <c r="F213" s="5">
        <v>421000000000</v>
      </c>
      <c r="G213" s="5">
        <v>185000000000</v>
      </c>
    </row>
    <row r="214" spans="3:16" ht="15.5" x14ac:dyDescent="0.35">
      <c r="C214" t="s">
        <v>16</v>
      </c>
      <c r="D214" s="6">
        <v>0.44</v>
      </c>
      <c r="E214" s="6">
        <v>0.84</v>
      </c>
      <c r="F214" s="6">
        <v>0.35</v>
      </c>
      <c r="G214" s="6">
        <v>0.16</v>
      </c>
    </row>
    <row r="215" spans="3:16" ht="15.5" x14ac:dyDescent="0.35">
      <c r="C215" t="s">
        <v>48</v>
      </c>
      <c r="I215" s="5">
        <v>-1</v>
      </c>
      <c r="J215" s="6">
        <v>-4.33</v>
      </c>
      <c r="K215" s="6">
        <v>-75.239999999999995</v>
      </c>
      <c r="L215" s="6">
        <v>-33.409999999999997</v>
      </c>
      <c r="M215" s="6">
        <v>-18.7</v>
      </c>
      <c r="N215" s="6">
        <v>-8287074.8300000001</v>
      </c>
      <c r="O215" s="6">
        <v>-13530790.76</v>
      </c>
      <c r="P215" s="6">
        <v>-8267739.2599999998</v>
      </c>
    </row>
    <row r="216" spans="3:16" ht="15.5" x14ac:dyDescent="0.35">
      <c r="C216" t="s">
        <v>62</v>
      </c>
      <c r="I216" s="5">
        <v>-64</v>
      </c>
      <c r="J216" s="6">
        <v>-16.170000000000002</v>
      </c>
      <c r="K216" s="6">
        <v>-1.1399999999999999</v>
      </c>
      <c r="L216" s="6">
        <v>-2.72</v>
      </c>
      <c r="M216" s="5">
        <v>0</v>
      </c>
      <c r="N216" s="5">
        <v>0</v>
      </c>
      <c r="O216" s="5">
        <v>0</v>
      </c>
      <c r="P216" s="5">
        <v>0</v>
      </c>
    </row>
    <row r="217" spans="3:16" ht="15.5" x14ac:dyDescent="0.35">
      <c r="C217" t="s">
        <v>65</v>
      </c>
      <c r="I217" s="6">
        <v>4.16</v>
      </c>
      <c r="J217" s="6">
        <v>5.25</v>
      </c>
      <c r="K217" s="6">
        <v>6.99</v>
      </c>
      <c r="L217" s="6">
        <v>9.5</v>
      </c>
      <c r="M217" s="5">
        <v>0</v>
      </c>
      <c r="N217" s="5">
        <v>0</v>
      </c>
      <c r="O217" s="5">
        <v>0</v>
      </c>
      <c r="P217" s="5">
        <v>0</v>
      </c>
    </row>
    <row r="218" spans="3:16" ht="15.5" x14ac:dyDescent="0.35">
      <c r="C218" t="s">
        <v>186</v>
      </c>
      <c r="I218" s="5">
        <v>370300000000</v>
      </c>
      <c r="J218" s="5">
        <v>-1496700000000</v>
      </c>
      <c r="K218" s="5">
        <v>-7607820000000</v>
      </c>
      <c r="L218" s="5">
        <v>-27416740000000</v>
      </c>
      <c r="M218" s="5">
        <v>-19967650000000</v>
      </c>
      <c r="N218" s="5">
        <v>-8919550000000</v>
      </c>
      <c r="O218" s="5">
        <v>-20061600000000</v>
      </c>
      <c r="P218" s="5">
        <v>-11316550000000</v>
      </c>
    </row>
    <row r="219" spans="3:16" ht="15.5" x14ac:dyDescent="0.35">
      <c r="C219" t="s">
        <v>187</v>
      </c>
      <c r="I219" s="6">
        <v>-2.5899999999999999E-2</v>
      </c>
      <c r="J219" s="6">
        <v>-0.1193</v>
      </c>
      <c r="K219" s="6">
        <v>-1.671</v>
      </c>
      <c r="L219" s="6">
        <v>-0.28420000000000001</v>
      </c>
      <c r="M219" s="6">
        <v>-0.13789999999999999</v>
      </c>
      <c r="N219" s="6">
        <v>-0.47189999999999999</v>
      </c>
      <c r="O219" s="6">
        <v>-1.0640000000000001</v>
      </c>
      <c r="P219" s="6">
        <v>-0.5464</v>
      </c>
    </row>
    <row r="220" spans="3:16" ht="15.5" x14ac:dyDescent="0.35">
      <c r="C220" t="s">
        <v>188</v>
      </c>
      <c r="I220" s="6">
        <v>-3.73E-2</v>
      </c>
      <c r="J220" s="6">
        <v>-0.15629999999999999</v>
      </c>
      <c r="K220" s="6">
        <v>-2.3832</v>
      </c>
      <c r="L220" s="6">
        <v>-0.31679999999999997</v>
      </c>
      <c r="M220" s="6">
        <v>-0.15240000000000001</v>
      </c>
      <c r="N220" s="6">
        <v>-0.70629999999999993</v>
      </c>
      <c r="O220" s="6">
        <v>-1.3375999999999999</v>
      </c>
      <c r="P220" s="6">
        <v>-0.64219999999999999</v>
      </c>
    </row>
    <row r="221" spans="3:16" ht="15.5" x14ac:dyDescent="0.35">
      <c r="C221" t="s">
        <v>189</v>
      </c>
      <c r="I221" s="6">
        <v>-1.11E-2</v>
      </c>
      <c r="J221" s="6">
        <v>-6.0199999999999997E-2</v>
      </c>
      <c r="K221" s="6">
        <v>-0.12210000000000001</v>
      </c>
      <c r="L221" s="6">
        <v>-0.22469999999999998</v>
      </c>
      <c r="M221" s="6">
        <v>-0.26780000000000004</v>
      </c>
      <c r="N221" s="6">
        <v>-0.50039999999999996</v>
      </c>
      <c r="O221" s="6">
        <v>-1.2412999999999998</v>
      </c>
      <c r="P221" s="6">
        <v>-1.3581000000000001</v>
      </c>
    </row>
    <row r="222" spans="3:16" ht="15.5" x14ac:dyDescent="0.35">
      <c r="C222" t="s">
        <v>190</v>
      </c>
      <c r="I222" s="6">
        <v>-0.71</v>
      </c>
      <c r="J222" s="6">
        <v>-4.54</v>
      </c>
      <c r="K222" s="6">
        <v>-27.83</v>
      </c>
      <c r="L222" s="6">
        <v>-130.25</v>
      </c>
      <c r="M222" s="6">
        <v>-84.88</v>
      </c>
      <c r="N222" s="6">
        <v>-54.58</v>
      </c>
      <c r="O222" s="6">
        <v>-187.85</v>
      </c>
      <c r="P222" s="6">
        <v>-164.59</v>
      </c>
    </row>
    <row r="223" spans="3:16" ht="15.5" x14ac:dyDescent="0.35">
      <c r="C223" t="s">
        <v>59</v>
      </c>
      <c r="I223" s="6">
        <v>2.4</v>
      </c>
      <c r="J223" s="6">
        <v>2.5299999999999998</v>
      </c>
      <c r="K223" s="6">
        <v>2.72</v>
      </c>
      <c r="L223" s="6">
        <v>0.86</v>
      </c>
      <c r="M223" s="5">
        <v>0</v>
      </c>
      <c r="N223" s="5">
        <v>0</v>
      </c>
      <c r="O223" s="5">
        <v>0</v>
      </c>
      <c r="P223" s="5">
        <v>0</v>
      </c>
    </row>
    <row r="224" spans="3:16" ht="15.5" x14ac:dyDescent="0.35">
      <c r="C224" t="s">
        <v>56</v>
      </c>
      <c r="I224" s="6">
        <v>26.7</v>
      </c>
      <c r="J224" s="6">
        <v>27.7</v>
      </c>
      <c r="K224" s="6">
        <v>31.57</v>
      </c>
      <c r="L224" s="6">
        <v>105.48</v>
      </c>
      <c r="M224" s="6">
        <v>122.68</v>
      </c>
      <c r="N224" s="6">
        <v>11732578.189999999</v>
      </c>
      <c r="O224" s="6">
        <v>10116067.619999999</v>
      </c>
      <c r="P224" s="6">
        <v>12873502.5</v>
      </c>
    </row>
    <row r="225" spans="2:16" ht="15.5" x14ac:dyDescent="0.35">
      <c r="C225" t="s">
        <v>191</v>
      </c>
      <c r="I225" s="6">
        <v>2.52</v>
      </c>
      <c r="J225" s="6">
        <v>2.68</v>
      </c>
      <c r="K225" s="5">
        <v>4</v>
      </c>
      <c r="L225" s="6">
        <v>3.38</v>
      </c>
      <c r="M225" s="5">
        <v>0</v>
      </c>
      <c r="N225" s="5">
        <v>0</v>
      </c>
      <c r="O225" s="5">
        <v>0</v>
      </c>
      <c r="P225" s="5">
        <v>0</v>
      </c>
    </row>
    <row r="226" spans="2:16" ht="15.5" x14ac:dyDescent="0.35">
      <c r="C226" t="s">
        <v>192</v>
      </c>
      <c r="I226" s="6">
        <v>25.37</v>
      </c>
      <c r="J226" s="6">
        <v>26.16</v>
      </c>
      <c r="K226" s="6">
        <v>21.5</v>
      </c>
      <c r="L226" s="6">
        <v>26.89</v>
      </c>
      <c r="M226" s="6">
        <v>29.63</v>
      </c>
      <c r="N226" s="6">
        <v>9760226.3200000003</v>
      </c>
      <c r="O226" s="6">
        <v>7306712.1900000004</v>
      </c>
      <c r="P226" s="6">
        <v>9859356.9900000002</v>
      </c>
    </row>
    <row r="227" spans="2:16" ht="15.5" x14ac:dyDescent="0.35">
      <c r="C227" t="s">
        <v>193</v>
      </c>
      <c r="I227" s="5">
        <v>1457000000000</v>
      </c>
      <c r="J227" s="5">
        <v>2151000000000</v>
      </c>
      <c r="K227" s="5">
        <v>740000000000</v>
      </c>
      <c r="L227" s="5">
        <v>435000000000</v>
      </c>
      <c r="M227" s="5">
        <v>1452000000000</v>
      </c>
      <c r="N227" s="5">
        <v>738000000000</v>
      </c>
      <c r="O227" s="5">
        <v>1006000000000</v>
      </c>
    </row>
    <row r="228" spans="2:16" ht="15.5" x14ac:dyDescent="0.35">
      <c r="C228" t="s">
        <v>194</v>
      </c>
      <c r="I228" s="5">
        <v>6130000000000</v>
      </c>
      <c r="J228" s="5">
        <v>2469000000000</v>
      </c>
      <c r="K228" s="5">
        <v>2969000000000</v>
      </c>
      <c r="L228" s="5">
        <v>1102000000000</v>
      </c>
      <c r="M228" s="5">
        <v>22000000000</v>
      </c>
      <c r="N228" s="5">
        <v>2675000000000</v>
      </c>
      <c r="O228" s="5">
        <v>498000000000</v>
      </c>
      <c r="P228" s="5">
        <v>436000000000</v>
      </c>
    </row>
    <row r="229" spans="2:16" ht="15.5" x14ac:dyDescent="0.35">
      <c r="C229" t="s">
        <v>26</v>
      </c>
      <c r="I229" s="5">
        <v>7587000000000</v>
      </c>
      <c r="J229" s="5">
        <v>4620000000000</v>
      </c>
      <c r="K229" s="5">
        <v>3709000000000</v>
      </c>
      <c r="L229" s="5">
        <v>1537000000000</v>
      </c>
      <c r="M229" s="5">
        <v>1474000000000</v>
      </c>
      <c r="N229" s="5">
        <v>3412000000000</v>
      </c>
      <c r="O229" s="5">
        <v>1504000000000</v>
      </c>
      <c r="P229" s="5">
        <v>436000000000</v>
      </c>
    </row>
    <row r="230" spans="2:16" ht="15.5" x14ac:dyDescent="0.35">
      <c r="C230" t="s">
        <v>23</v>
      </c>
      <c r="I230" s="5">
        <v>-14168000000000</v>
      </c>
      <c r="J230" s="5">
        <v>-14558000000000</v>
      </c>
      <c r="K230" s="5">
        <v>-21435000000000</v>
      </c>
      <c r="L230" s="5">
        <v>-27472000000000</v>
      </c>
      <c r="M230" s="5">
        <v>-29677000000000</v>
      </c>
      <c r="N230" s="5">
        <v>-11907000000000</v>
      </c>
      <c r="O230" s="5">
        <v>-4601000000000</v>
      </c>
      <c r="P230" s="5">
        <v>-5370000000000</v>
      </c>
    </row>
    <row r="231" spans="2:16" ht="15.5" x14ac:dyDescent="0.35">
      <c r="C231" t="s">
        <v>195</v>
      </c>
      <c r="I231" s="5">
        <v>18412000000000</v>
      </c>
      <c r="J231" s="5">
        <v>16293000000000</v>
      </c>
      <c r="K231" s="5">
        <v>20795000000000</v>
      </c>
      <c r="L231" s="5">
        <v>22018000000000</v>
      </c>
      <c r="M231" s="5">
        <v>23770000000000</v>
      </c>
      <c r="N231" s="5">
        <v>13762000000000</v>
      </c>
      <c r="O231" s="5">
        <v>4204000000000</v>
      </c>
      <c r="P231" s="5">
        <v>4388000000000</v>
      </c>
    </row>
    <row r="232" spans="2:16" ht="15.5" x14ac:dyDescent="0.35">
      <c r="C232" t="s">
        <v>196</v>
      </c>
      <c r="I232" s="5">
        <v>307000000000</v>
      </c>
      <c r="J232" s="5">
        <v>-622000000000</v>
      </c>
      <c r="K232" s="5">
        <v>-4325000000000</v>
      </c>
      <c r="L232" s="5">
        <v>-17206000000000</v>
      </c>
      <c r="M232" s="5">
        <v>-14691000000000</v>
      </c>
      <c r="N232" s="5">
        <v>-7361000000000</v>
      </c>
      <c r="O232" s="5">
        <v>-19032000000000</v>
      </c>
      <c r="P232" s="5">
        <v>-10648000000000</v>
      </c>
    </row>
    <row r="233" spans="2:16" ht="15.5" x14ac:dyDescent="0.35">
      <c r="C233" t="s">
        <v>197</v>
      </c>
      <c r="I233" s="5">
        <v>-1182000000000</v>
      </c>
      <c r="J233" s="5">
        <v>-6519000000000</v>
      </c>
      <c r="K233" s="5">
        <v>-220000000000</v>
      </c>
      <c r="L233" s="5">
        <v>-452000000000</v>
      </c>
      <c r="M233" s="5">
        <v>-1138000000000</v>
      </c>
      <c r="N233" s="5">
        <v>-1526000000000</v>
      </c>
      <c r="O233" s="5">
        <v>-1254000000000</v>
      </c>
      <c r="P233" s="5">
        <v>-756000000000</v>
      </c>
    </row>
    <row r="234" spans="2:16" ht="15.5" x14ac:dyDescent="0.35">
      <c r="C234" t="s">
        <v>15</v>
      </c>
      <c r="I234" s="5">
        <v>-875000000000</v>
      </c>
      <c r="J234" s="5">
        <v>-7141000000000</v>
      </c>
      <c r="K234" s="5">
        <v>-4546000000000</v>
      </c>
      <c r="L234" s="5">
        <v>-17658000000000</v>
      </c>
      <c r="M234" s="5">
        <v>-15829000000000</v>
      </c>
      <c r="N234" s="5">
        <v>-8887000000000</v>
      </c>
      <c r="O234" s="5">
        <v>-20285000000000</v>
      </c>
      <c r="P234" s="5">
        <v>-11405000000000</v>
      </c>
    </row>
    <row r="235" spans="2:16" ht="15.5" x14ac:dyDescent="0.35">
      <c r="C235" t="s">
        <v>17</v>
      </c>
      <c r="I235" s="6">
        <v>-0.73</v>
      </c>
      <c r="J235" s="5">
        <v>-6</v>
      </c>
      <c r="K235" s="6">
        <v>-3.78</v>
      </c>
      <c r="L235" s="6">
        <v>-14.91</v>
      </c>
      <c r="M235" s="6">
        <v>-13.84</v>
      </c>
      <c r="N235" s="6">
        <v>-5183170.3600000003</v>
      </c>
      <c r="O235" s="6">
        <v>-12058800.66</v>
      </c>
      <c r="P235" s="6">
        <v>-8388730.3800000008</v>
      </c>
    </row>
    <row r="237" spans="2:16" ht="15.5" x14ac:dyDescent="0.35">
      <c r="B237" t="s">
        <v>198</v>
      </c>
      <c r="C237" t="s">
        <v>199</v>
      </c>
      <c r="D237" s="5">
        <v>350000000000</v>
      </c>
      <c r="E237" s="5">
        <v>258000000000</v>
      </c>
      <c r="F237" s="5">
        <v>-410000000000</v>
      </c>
      <c r="G237" s="5">
        <v>-196000000000</v>
      </c>
      <c r="H237" s="5">
        <v>1215000000000</v>
      </c>
      <c r="I237" s="5">
        <v>-1186000000000</v>
      </c>
      <c r="J237" s="5">
        <v>-5155000000000</v>
      </c>
      <c r="K237" s="5">
        <v>-90396000000000</v>
      </c>
      <c r="L237" s="5">
        <v>-39571000000000</v>
      </c>
      <c r="M237" s="5">
        <v>-21391000000000</v>
      </c>
      <c r="N237" s="5">
        <v>-14209000000000</v>
      </c>
      <c r="O237" s="5">
        <v>-22762000000000</v>
      </c>
      <c r="P237" s="5">
        <v>-11240000000000</v>
      </c>
    </row>
    <row r="238" spans="2:16" ht="15.5" x14ac:dyDescent="0.35">
      <c r="C238" t="s">
        <v>47</v>
      </c>
      <c r="D238" s="6">
        <v>0.28999999999999998</v>
      </c>
      <c r="E238" s="6">
        <v>0.22</v>
      </c>
      <c r="F238" s="6">
        <v>-0.34</v>
      </c>
      <c r="G238" s="6">
        <v>-0.16</v>
      </c>
      <c r="H238" s="6">
        <v>1.02</v>
      </c>
      <c r="I238" s="5">
        <v>-1</v>
      </c>
      <c r="J238" s="6">
        <v>-4.33</v>
      </c>
      <c r="K238" s="6">
        <v>-75.89</v>
      </c>
      <c r="L238" s="6">
        <v>-33.22</v>
      </c>
      <c r="M238" s="6">
        <v>-17.96</v>
      </c>
      <c r="N238" s="6">
        <v>-11.93</v>
      </c>
      <c r="O238" s="6">
        <v>-19.11</v>
      </c>
      <c r="P238" s="6">
        <v>-9.44</v>
      </c>
    </row>
    <row r="239" spans="2:16" ht="15.5" x14ac:dyDescent="0.35">
      <c r="C239" t="s">
        <v>200</v>
      </c>
      <c r="D239" s="5">
        <v>5653000000000</v>
      </c>
      <c r="E239" s="5">
        <v>5341000000000</v>
      </c>
      <c r="F239" s="5">
        <v>5027000000000</v>
      </c>
      <c r="G239" s="5">
        <v>4737000000000</v>
      </c>
      <c r="H239" s="5">
        <v>21988000000000</v>
      </c>
      <c r="I239" s="5">
        <v>18322000000000</v>
      </c>
      <c r="J239" s="5">
        <v>15894000000000</v>
      </c>
      <c r="K239" s="5">
        <v>14785000000000</v>
      </c>
      <c r="L239" s="5">
        <v>11349000000000</v>
      </c>
      <c r="M239" s="5">
        <v>4536000000000</v>
      </c>
      <c r="N239" s="5">
        <v>3328000000000</v>
      </c>
      <c r="O239" s="5">
        <v>2304000000000</v>
      </c>
      <c r="P239" s="5">
        <v>1437000000000</v>
      </c>
    </row>
    <row r="240" spans="2:16" ht="15.5" x14ac:dyDescent="0.35">
      <c r="C240" t="s">
        <v>201</v>
      </c>
      <c r="I240" s="6">
        <v>24.51</v>
      </c>
    </row>
    <row r="241" spans="3:9" ht="15.5" x14ac:dyDescent="0.35">
      <c r="C241" t="s">
        <v>281</v>
      </c>
      <c r="I241" s="6">
        <v>16096.55</v>
      </c>
    </row>
    <row r="242" spans="3:9" ht="15.5" x14ac:dyDescent="0.35">
      <c r="C242" t="s">
        <v>603</v>
      </c>
      <c r="I242" s="6">
        <v>22.38</v>
      </c>
    </row>
    <row r="243" spans="3:9" ht="15.5" x14ac:dyDescent="0.35">
      <c r="C243" t="s">
        <v>202</v>
      </c>
      <c r="I243" s="6">
        <v>6.95</v>
      </c>
    </row>
    <row r="244" spans="3:9" ht="15.5" x14ac:dyDescent="0.35">
      <c r="C244" t="s">
        <v>282</v>
      </c>
      <c r="I244" s="6">
        <v>1E-4</v>
      </c>
    </row>
    <row r="245" spans="3:9" ht="15.5" x14ac:dyDescent="0.35">
      <c r="C245" t="s">
        <v>283</v>
      </c>
      <c r="I245" s="6">
        <v>1.43</v>
      </c>
    </row>
    <row r="246" spans="3:9" ht="15.5" x14ac:dyDescent="0.35">
      <c r="C246" t="s">
        <v>203</v>
      </c>
      <c r="I246" s="6">
        <v>0.92</v>
      </c>
    </row>
    <row r="247" spans="3:9" ht="15.5" x14ac:dyDescent="0.35">
      <c r="C247" t="s">
        <v>284</v>
      </c>
      <c r="I247" s="6">
        <v>11.26</v>
      </c>
    </row>
    <row r="248" spans="3:9" ht="15.5" x14ac:dyDescent="0.35">
      <c r="C248" t="s">
        <v>285</v>
      </c>
      <c r="I248" s="6">
        <v>13.98</v>
      </c>
    </row>
    <row r="249" spans="3:9" ht="15.5" x14ac:dyDescent="0.35">
      <c r="C249" t="s">
        <v>286</v>
      </c>
      <c r="I249" s="6">
        <v>19.04</v>
      </c>
    </row>
    <row r="250" spans="3:9" ht="15.5" x14ac:dyDescent="0.35">
      <c r="C250" t="s">
        <v>287</v>
      </c>
      <c r="I250" s="6">
        <v>8.02</v>
      </c>
    </row>
    <row r="251" spans="3:9" ht="15.5" x14ac:dyDescent="0.35">
      <c r="C251" t="s">
        <v>288</v>
      </c>
      <c r="I251" s="6">
        <v>209.29</v>
      </c>
    </row>
    <row r="252" spans="3:9" ht="15.5" x14ac:dyDescent="0.35">
      <c r="C252" t="s">
        <v>289</v>
      </c>
      <c r="I252" s="6">
        <v>-233.45</v>
      </c>
    </row>
    <row r="253" spans="3:9" ht="15.5" x14ac:dyDescent="0.35">
      <c r="C253" t="s">
        <v>805</v>
      </c>
      <c r="I253" s="6">
        <v>-0.01</v>
      </c>
    </row>
    <row r="254" spans="3:9" ht="15.5" x14ac:dyDescent="0.35">
      <c r="C254" t="s">
        <v>204</v>
      </c>
      <c r="I254" s="6">
        <v>1.02</v>
      </c>
    </row>
    <row r="255" spans="3:9" ht="15.5" x14ac:dyDescent="0.35">
      <c r="C255" t="s">
        <v>291</v>
      </c>
      <c r="I255" s="6">
        <v>17.43</v>
      </c>
    </row>
    <row r="256" spans="3:9" ht="15.5" x14ac:dyDescent="0.35">
      <c r="C256" t="s">
        <v>205</v>
      </c>
      <c r="D256" s="6">
        <v>19.7</v>
      </c>
    </row>
    <row r="257" spans="3:9" ht="15.5" x14ac:dyDescent="0.35">
      <c r="C257" t="s">
        <v>206</v>
      </c>
      <c r="I257" s="6">
        <v>27.2</v>
      </c>
    </row>
    <row r="258" spans="3:9" ht="15.5" x14ac:dyDescent="0.35">
      <c r="C258" t="s">
        <v>292</v>
      </c>
      <c r="I258" s="6">
        <v>1.79</v>
      </c>
    </row>
    <row r="259" spans="3:9" ht="15.5" x14ac:dyDescent="0.35">
      <c r="C259" t="s">
        <v>207</v>
      </c>
      <c r="D259" s="6">
        <v>2.61</v>
      </c>
    </row>
    <row r="260" spans="3:9" ht="15.5" x14ac:dyDescent="0.35">
      <c r="C260" t="s">
        <v>208</v>
      </c>
      <c r="D260" s="6">
        <v>2.61</v>
      </c>
    </row>
    <row r="261" spans="3:9" ht="15.5" x14ac:dyDescent="0.35">
      <c r="C261" t="s">
        <v>293</v>
      </c>
      <c r="D261" s="6">
        <v>0.25</v>
      </c>
    </row>
    <row r="262" spans="3:9" ht="15.5" x14ac:dyDescent="0.35">
      <c r="C262" t="s">
        <v>294</v>
      </c>
      <c r="D262" s="6">
        <v>0.19</v>
      </c>
    </row>
    <row r="263" spans="3:9" ht="15.5" x14ac:dyDescent="0.35">
      <c r="C263" t="s">
        <v>209</v>
      </c>
      <c r="D263" s="6">
        <v>0.56999999999999995</v>
      </c>
    </row>
    <row r="264" spans="3:9" ht="15.5" x14ac:dyDescent="0.35">
      <c r="C264" t="s">
        <v>295</v>
      </c>
      <c r="D264" s="6">
        <v>0.17</v>
      </c>
    </row>
    <row r="265" spans="3:9" ht="15.5" x14ac:dyDescent="0.35">
      <c r="C265" t="s">
        <v>210</v>
      </c>
      <c r="D265" s="6">
        <v>1.47</v>
      </c>
    </row>
    <row r="266" spans="3:9" ht="15.5" x14ac:dyDescent="0.35">
      <c r="C266" t="s">
        <v>296</v>
      </c>
      <c r="I266" s="6">
        <v>0.84</v>
      </c>
    </row>
    <row r="267" spans="3:9" ht="15.5" x14ac:dyDescent="0.35">
      <c r="C267" t="s">
        <v>13</v>
      </c>
      <c r="D267" s="5">
        <v>523000000000</v>
      </c>
    </row>
    <row r="268" spans="3:9" ht="15.5" x14ac:dyDescent="0.35">
      <c r="C268" t="s">
        <v>211</v>
      </c>
      <c r="I268" s="6">
        <v>-10.16</v>
      </c>
    </row>
    <row r="269" spans="3:9" ht="15.5" x14ac:dyDescent="0.35">
      <c r="C269" t="s">
        <v>212</v>
      </c>
      <c r="I269" s="5">
        <v>0</v>
      </c>
    </row>
    <row r="270" spans="3:9" ht="15.5" x14ac:dyDescent="0.35">
      <c r="C270" t="s">
        <v>213</v>
      </c>
      <c r="I270" s="6">
        <v>1E-4</v>
      </c>
    </row>
    <row r="271" spans="3:9" ht="15.5" x14ac:dyDescent="0.35">
      <c r="C271" t="s">
        <v>214</v>
      </c>
      <c r="I271" s="6">
        <v>1.6200000000000003E-2</v>
      </c>
    </row>
    <row r="272" spans="3:9" ht="15.5" x14ac:dyDescent="0.35">
      <c r="C272" t="s">
        <v>297</v>
      </c>
      <c r="I272" s="6">
        <v>-5.04E-2</v>
      </c>
    </row>
    <row r="273" spans="3:9" ht="15.5" x14ac:dyDescent="0.35">
      <c r="C273" t="s">
        <v>215</v>
      </c>
      <c r="D273" s="6">
        <v>11.36</v>
      </c>
    </row>
    <row r="274" spans="3:9" ht="15.5" x14ac:dyDescent="0.35">
      <c r="C274" t="s">
        <v>216</v>
      </c>
      <c r="D274" s="6">
        <v>0.52</v>
      </c>
    </row>
    <row r="275" spans="3:9" ht="15.5" x14ac:dyDescent="0.35">
      <c r="C275" t="s">
        <v>217</v>
      </c>
      <c r="D275" s="6">
        <v>56.7</v>
      </c>
    </row>
    <row r="276" spans="3:9" ht="15.5" x14ac:dyDescent="0.35">
      <c r="C276" t="s">
        <v>218</v>
      </c>
      <c r="D276" s="6">
        <v>-44.82</v>
      </c>
    </row>
    <row r="277" spans="3:9" ht="15.5" x14ac:dyDescent="0.35">
      <c r="C277" t="s">
        <v>219</v>
      </c>
      <c r="D277" s="6">
        <v>8.01</v>
      </c>
    </row>
    <row r="278" spans="3:9" ht="15.5" x14ac:dyDescent="0.35">
      <c r="C278" t="s">
        <v>298</v>
      </c>
      <c r="I278" s="6">
        <v>0.44</v>
      </c>
    </row>
    <row r="279" spans="3:9" ht="15.5" x14ac:dyDescent="0.35">
      <c r="C279" t="s">
        <v>299</v>
      </c>
      <c r="I279" s="6">
        <v>690.11</v>
      </c>
    </row>
    <row r="280" spans="3:9" ht="15.5" x14ac:dyDescent="0.35">
      <c r="C280" t="s">
        <v>43</v>
      </c>
      <c r="I280" s="5">
        <v>29779000000000</v>
      </c>
    </row>
    <row r="281" spans="3:9" ht="15.5" x14ac:dyDescent="0.35">
      <c r="C281" t="s">
        <v>220</v>
      </c>
      <c r="I281" s="5">
        <v>10951000000000</v>
      </c>
    </row>
    <row r="282" spans="3:9" ht="15.5" x14ac:dyDescent="0.35">
      <c r="C282" t="s">
        <v>221</v>
      </c>
      <c r="I282" s="5">
        <v>1191140000000</v>
      </c>
    </row>
    <row r="283" spans="3:9" ht="15.5" x14ac:dyDescent="0.35">
      <c r="C283" t="s">
        <v>222</v>
      </c>
      <c r="I283" s="6">
        <v>0.6462</v>
      </c>
    </row>
    <row r="284" spans="3:9" ht="15.5" x14ac:dyDescent="0.35">
      <c r="C284" t="s">
        <v>223</v>
      </c>
      <c r="D284" s="6">
        <v>0.62680000000000002</v>
      </c>
    </row>
    <row r="285" spans="3:9" ht="15.5" x14ac:dyDescent="0.35">
      <c r="C285" t="s">
        <v>224</v>
      </c>
      <c r="D285" s="6">
        <v>6.4299999999999996E-2</v>
      </c>
    </row>
    <row r="286" spans="3:9" ht="15.5" x14ac:dyDescent="0.35">
      <c r="C286" t="s">
        <v>225</v>
      </c>
      <c r="D286" s="6">
        <v>6.1799999999999994E-2</v>
      </c>
    </row>
    <row r="287" spans="3:9" ht="15.5" x14ac:dyDescent="0.35">
      <c r="C287" t="s">
        <v>226</v>
      </c>
      <c r="D287" s="6">
        <v>0.30599999999999999</v>
      </c>
    </row>
    <row r="288" spans="3:9" ht="15.5" x14ac:dyDescent="0.35">
      <c r="C288" t="s">
        <v>227</v>
      </c>
      <c r="D288" s="6">
        <v>0.4083</v>
      </c>
    </row>
    <row r="289" spans="3:9" ht="15.5" x14ac:dyDescent="0.35">
      <c r="C289" t="s">
        <v>228</v>
      </c>
      <c r="D289" s="6">
        <v>2.1781999999999999</v>
      </c>
    </row>
    <row r="290" spans="3:9" ht="15.5" x14ac:dyDescent="0.35">
      <c r="C290" t="s">
        <v>229</v>
      </c>
      <c r="I290" s="5">
        <v>8</v>
      </c>
    </row>
    <row r="291" spans="3:9" ht="15.5" x14ac:dyDescent="0.35">
      <c r="C291" t="s">
        <v>230</v>
      </c>
      <c r="I291" s="6">
        <v>0.05</v>
      </c>
    </row>
    <row r="292" spans="3:9" ht="15.5" x14ac:dyDescent="0.35">
      <c r="C292" t="s">
        <v>231</v>
      </c>
      <c r="I292" s="6">
        <v>0.93</v>
      </c>
    </row>
    <row r="293" spans="3:9" ht="15.5" x14ac:dyDescent="0.35">
      <c r="C293" t="s">
        <v>233</v>
      </c>
      <c r="I293" s="6">
        <v>0.09</v>
      </c>
    </row>
    <row r="294" spans="3:9" ht="15.5" x14ac:dyDescent="0.35">
      <c r="C294" t="s">
        <v>234</v>
      </c>
      <c r="I294" s="6">
        <v>0.48</v>
      </c>
    </row>
    <row r="295" spans="3:9" ht="15.5" x14ac:dyDescent="0.35">
      <c r="C295" t="s">
        <v>235</v>
      </c>
      <c r="I295" s="6">
        <v>0.59</v>
      </c>
    </row>
    <row r="296" spans="3:9" ht="15.5" x14ac:dyDescent="0.35">
      <c r="C296" t="s">
        <v>236</v>
      </c>
      <c r="I296" s="6">
        <v>0.18</v>
      </c>
    </row>
    <row r="297" spans="3:9" ht="15.5" x14ac:dyDescent="0.35">
      <c r="C297" t="s">
        <v>300</v>
      </c>
      <c r="I297" s="5">
        <v>20757000000000</v>
      </c>
    </row>
    <row r="298" spans="3:9" ht="15.5" x14ac:dyDescent="0.35">
      <c r="C298" t="s">
        <v>301</v>
      </c>
      <c r="I298" s="5">
        <v>12451000000000</v>
      </c>
    </row>
    <row r="299" spans="3:9" ht="15.5" x14ac:dyDescent="0.35">
      <c r="C299" t="s">
        <v>302</v>
      </c>
      <c r="I299" s="5">
        <v>1365000000000</v>
      </c>
    </row>
    <row r="300" spans="3:9" ht="15.5" x14ac:dyDescent="0.35">
      <c r="C300" t="s">
        <v>303</v>
      </c>
      <c r="I300" s="5">
        <v>2000000000</v>
      </c>
    </row>
    <row r="301" spans="3:9" ht="15.5" x14ac:dyDescent="0.35">
      <c r="C301" t="s">
        <v>237</v>
      </c>
      <c r="D301" s="5">
        <v>23465000000000</v>
      </c>
    </row>
    <row r="302" spans="3:9" ht="15.5" x14ac:dyDescent="0.35">
      <c r="C302" t="s">
        <v>238</v>
      </c>
      <c r="D302" s="5">
        <v>47477000000000</v>
      </c>
    </row>
    <row r="303" spans="3:9" ht="15.5" x14ac:dyDescent="0.35">
      <c r="C303" t="s">
        <v>239</v>
      </c>
      <c r="D303" s="5">
        <v>18496000000000</v>
      </c>
    </row>
    <row r="304" spans="3:9" ht="15.5" x14ac:dyDescent="0.35">
      <c r="C304" t="s">
        <v>183</v>
      </c>
      <c r="D304" s="5">
        <v>19258000000000</v>
      </c>
    </row>
    <row r="305" spans="3:9" ht="15.5" x14ac:dyDescent="0.35">
      <c r="C305" t="s">
        <v>182</v>
      </c>
      <c r="I305" s="5">
        <v>32398000000000</v>
      </c>
    </row>
    <row r="306" spans="3:9" ht="15.5" x14ac:dyDescent="0.35">
      <c r="C306" t="s">
        <v>181</v>
      </c>
      <c r="D306" s="5">
        <v>6221000000000</v>
      </c>
    </row>
    <row r="307" spans="3:9" ht="15.5" x14ac:dyDescent="0.35">
      <c r="C307" t="s">
        <v>180</v>
      </c>
      <c r="D307" s="5">
        <v>1833000000000</v>
      </c>
    </row>
    <row r="308" spans="3:9" ht="15.5" x14ac:dyDescent="0.35">
      <c r="C308" t="s">
        <v>24</v>
      </c>
      <c r="D308" s="5">
        <v>8054000000000</v>
      </c>
    </row>
    <row r="309" spans="3:9" ht="15.5" x14ac:dyDescent="0.35">
      <c r="C309" t="s">
        <v>21</v>
      </c>
      <c r="D309" s="5">
        <v>-15411000000000</v>
      </c>
    </row>
    <row r="310" spans="3:9" ht="15.5" x14ac:dyDescent="0.35">
      <c r="C310" t="s">
        <v>240</v>
      </c>
      <c r="I310" s="5">
        <v>28981000000000</v>
      </c>
    </row>
    <row r="311" spans="3:9" ht="15.5" x14ac:dyDescent="0.35">
      <c r="C311" t="s">
        <v>304</v>
      </c>
      <c r="I311" s="5">
        <v>2643000000000</v>
      </c>
    </row>
    <row r="312" spans="3:9" ht="15.5" x14ac:dyDescent="0.35">
      <c r="C312" t="s">
        <v>305</v>
      </c>
      <c r="I312" s="5">
        <v>-30000000000</v>
      </c>
    </row>
    <row r="313" spans="3:9" ht="15.5" x14ac:dyDescent="0.35">
      <c r="C313" t="s">
        <v>306</v>
      </c>
      <c r="I313" s="5">
        <v>2822000000000</v>
      </c>
    </row>
    <row r="314" spans="3:9" ht="15.5" x14ac:dyDescent="0.35">
      <c r="C314" t="s">
        <v>307</v>
      </c>
      <c r="I314" s="5">
        <v>-514000000000</v>
      </c>
    </row>
    <row r="315" spans="3:9" ht="15.5" x14ac:dyDescent="0.35">
      <c r="C315" t="s">
        <v>308</v>
      </c>
      <c r="I315" s="5">
        <v>2130000000000</v>
      </c>
    </row>
  </sheetData>
  <pageMargins left="0.7" right="0.7" top="0.75" bottom="0.75" header="0.3" footer="0.3"/>
  <ignoredErrors>
    <ignoredError sqref="A1:P316" numberStoredAsText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N30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1162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1163</v>
      </c>
      <c r="D2" s="2" vm="180">
        <f ca="1">IFERROR(_xlfn.STOCKHISTORY("XIDX:" &amp; $C$1, D3, , 0, 0, 1), "Libur")</f>
        <v>630</v>
      </c>
      <c r="E2" s="2" vm="234">
        <f ca="1">IFERROR(_xlfn.STOCKHISTORY("XIDX:" &amp; $C$1, E3, , 0, 0, 1), "Libur")</f>
        <v>494</v>
      </c>
      <c r="H2" s="2" vm="234">
        <f ca="1">IFERROR(INDEX(D2:G2,COUNT(D2:G2)),"")</f>
        <v>494</v>
      </c>
      <c r="I2" s="2" vm="135">
        <f t="shared" ref="I2:N2" ca="1" si="0">IFERROR(_xlfn.STOCKHISTORY("XIDX:" &amp; $C$1, I1, , 0, 0, 1), "Libur")</f>
        <v>700</v>
      </c>
      <c r="J2" s="2" vm="235">
        <f t="shared" ca="1" si="0"/>
        <v>545</v>
      </c>
      <c r="K2" s="2" vm="59">
        <f t="shared" ca="1" si="0"/>
        <v>450</v>
      </c>
      <c r="L2" s="2" vm="236">
        <f t="shared" ca="1" si="0"/>
        <v>580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4" ht="15.5" x14ac:dyDescent="0.35">
      <c r="B4" t="s">
        <v>5</v>
      </c>
      <c r="C4" t="s">
        <v>6</v>
      </c>
      <c r="D4" s="2">
        <f>IFERROR(INDEX(D51:D500,MATCH($C$4,$C$51:$C$500,0)),"")</f>
        <v>1346970614000</v>
      </c>
      <c r="E4" s="2">
        <f>IFERROR(INDEX(E51:E500,MATCH($C$4,$C$51:$C$500,0)),"")</f>
        <v>1367452843000</v>
      </c>
      <c r="H4" s="2">
        <f>IFERROR(SUM(D4:G4)*(4/MAX(1,COUNT(D4:G4))),"")</f>
        <v>5428846914000</v>
      </c>
      <c r="I4" s="2">
        <f t="shared" ref="I4:N4" si="1">IFERROR(INDEX(I51:I500,MATCH($C$4,$C$51:$C$500,0)),"")</f>
        <v>5421391584000</v>
      </c>
      <c r="J4" s="2">
        <f t="shared" si="1"/>
        <v>4211481582000</v>
      </c>
      <c r="K4" s="2">
        <f t="shared" si="1"/>
        <v>4007082262000</v>
      </c>
      <c r="L4" s="2">
        <f t="shared" si="1"/>
        <v>3613176678000</v>
      </c>
      <c r="M4" s="2">
        <f t="shared" si="1"/>
        <v>2938381153000</v>
      </c>
      <c r="N4" s="2">
        <f t="shared" si="1"/>
        <v>2715709533000</v>
      </c>
    </row>
    <row r="5" spans="1:14" ht="15.5" x14ac:dyDescent="0.35">
      <c r="B5" t="s">
        <v>7</v>
      </c>
      <c r="C5" t="s">
        <v>8</v>
      </c>
      <c r="D5" s="2">
        <f>IFERROR(INDEX(D51:D500,MATCH($C$5,$C$51:$C$500,0)),"")</f>
        <v>361872062000</v>
      </c>
      <c r="E5" s="2">
        <f>IFERROR(INDEX(E51:E500,MATCH($C$5,$C$51:$C$500,0)),"")</f>
        <v>181770215000</v>
      </c>
      <c r="H5" s="2">
        <f>IFERROR(SUM(D5:G5)*(4/MAX(1,COUNT(D5:G5))),"")</f>
        <v>1087284554000</v>
      </c>
      <c r="I5" s="2">
        <f t="shared" ref="I5:N5" si="2">IFERROR(INDEX(I51:I500,MATCH($C$5,$C$51:$C$500,0)),"")</f>
        <v>1097958548000</v>
      </c>
      <c r="J5" s="2">
        <f t="shared" si="2"/>
        <v>844895309000</v>
      </c>
      <c r="K5" s="2">
        <f t="shared" si="2"/>
        <v>453022191000</v>
      </c>
      <c r="L5" s="2">
        <f t="shared" si="2"/>
        <v>586260586000</v>
      </c>
      <c r="M5" s="2">
        <f t="shared" si="2"/>
        <v>567176986000</v>
      </c>
      <c r="N5" s="2">
        <f t="shared" si="2"/>
        <v>215034832000</v>
      </c>
    </row>
    <row r="6" spans="1:14" ht="15.5" x14ac:dyDescent="0.35">
      <c r="B6" t="s">
        <v>9</v>
      </c>
      <c r="C6" t="s">
        <v>10</v>
      </c>
      <c r="D6" s="2">
        <f>IFERROR(INDEX(D51:D500,MATCH($C$6,$C$51:$C$500,0)),"")</f>
        <v>3691646963000</v>
      </c>
      <c r="E6" s="2">
        <f>IFERROR(INDEX(E51:E500,MATCH($C$6,$C$51:$C$500,0)),"")</f>
        <v>3826680398000</v>
      </c>
      <c r="H6" s="2">
        <f>IFERROR(INDEX(D6:G6,COUNT(D6:G6)),"")</f>
        <v>3826680398000</v>
      </c>
      <c r="I6" s="2">
        <f t="shared" ref="I6:N6" si="3">IFERROR(INDEX(I51:I500,MATCH($C$6,$C$51:$C$500,0)),"")</f>
        <v>3644908811000</v>
      </c>
      <c r="J6" s="2">
        <f t="shared" si="3"/>
        <v>3144818000000</v>
      </c>
      <c r="K6" s="2">
        <f t="shared" si="3"/>
        <v>2458276985000</v>
      </c>
      <c r="L6" s="2">
        <f t="shared" si="3"/>
        <v>2180007442000</v>
      </c>
      <c r="M6" s="2">
        <f t="shared" si="3"/>
        <v>1356763730000</v>
      </c>
      <c r="N6" s="2">
        <f t="shared" si="3"/>
        <v>1052446656000</v>
      </c>
    </row>
    <row r="7" spans="1:14" ht="15.5" x14ac:dyDescent="0.35">
      <c r="B7" t="s">
        <v>11</v>
      </c>
      <c r="C7" t="s">
        <v>12</v>
      </c>
      <c r="D7" s="3">
        <f>IFERROR(INDEX(D51:D500,MATCH($C$7,$C$51:$C$500,0))/1000000000,"")</f>
        <v>12.95</v>
      </c>
      <c r="E7" s="3">
        <f>IFERROR(INDEX(E51:E500,MATCH($C$7,$C$51:$C$500,0))/1000000000,"")</f>
        <v>12.95</v>
      </c>
      <c r="H7" s="3">
        <f>IFERROR(INDEX(D7:G7,COUNT(D7:G7)),"")</f>
        <v>12.95</v>
      </c>
      <c r="I7" s="3">
        <f t="shared" ref="I7:N7" si="4">IFERROR(INDEX(I51:I500,MATCH($C$7,$C$51:$C$500,0))/1000000000,"")</f>
        <v>12.95</v>
      </c>
      <c r="J7" s="3">
        <f t="shared" si="4"/>
        <v>12.95</v>
      </c>
      <c r="K7" s="3">
        <f t="shared" si="4"/>
        <v>12.95</v>
      </c>
      <c r="L7" s="3">
        <f t="shared" si="4"/>
        <v>12.95</v>
      </c>
      <c r="M7" s="3">
        <f t="shared" si="4"/>
        <v>12.43</v>
      </c>
      <c r="N7" s="3">
        <f t="shared" si="4"/>
        <v>0</v>
      </c>
    </row>
    <row r="8" spans="1:14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173000000000</v>
      </c>
      <c r="E8" s="2">
        <f>IFERROR(INDEX(E51:E500,MATCH("Free cash flow (Quarter)",$C$51:$C$500,0)),"")</f>
        <v>471000000000</v>
      </c>
      <c r="H8" s="2">
        <f>IFERROR(INDEX(D8:G8,COUNT(D8:G8)),"")</f>
        <v>471000000000</v>
      </c>
      <c r="I8" s="2">
        <f t="shared" ref="I8:N8" si="5">IFERROR(INDEX(I51:I500,MATCH($C$8,$C$51:$C$500,0)),"")</f>
        <v>1177000000000</v>
      </c>
      <c r="J8" s="2">
        <f t="shared" si="5"/>
        <v>733000000000</v>
      </c>
      <c r="K8" s="2">
        <f t="shared" si="5"/>
        <v>914000000000</v>
      </c>
      <c r="L8" s="2">
        <f t="shared" si="5"/>
        <v>670000000000</v>
      </c>
      <c r="M8" s="2">
        <f t="shared" si="5"/>
        <v>676000000000</v>
      </c>
      <c r="N8" s="2">
        <f t="shared" si="5"/>
        <v>405000000000</v>
      </c>
    </row>
    <row r="9" spans="1:14" ht="15.5" x14ac:dyDescent="0.35">
      <c r="A9" t="s">
        <v>16</v>
      </c>
      <c r="C9" t="s">
        <v>17</v>
      </c>
      <c r="D9" s="3">
        <f>IFERROR(INDEX(D51:D500,MATCH("Free cash flow per share (Quarter)",$C$51:$C$500,0)),"")</f>
        <v>13.37</v>
      </c>
      <c r="E9" s="3">
        <f>IFERROR(INDEX(E51:E500,MATCH("Free cash flow per share (Quarter)",$C$51:$C$500,0)),"")</f>
        <v>36.35</v>
      </c>
      <c r="H9" s="3">
        <f>IFERROR(INDEX(D9:G9,COUNT(D9:G9)),"")</f>
        <v>36.35</v>
      </c>
      <c r="I9" s="3">
        <f t="shared" ref="I9:N9" si="6">IFERROR(INDEX(I51:I500,MATCH($C$9,$C$51:$C$500,0)),"")</f>
        <v>90.92</v>
      </c>
      <c r="J9" s="3">
        <f t="shared" si="6"/>
        <v>56.62</v>
      </c>
      <c r="K9" s="3">
        <f t="shared" si="6"/>
        <v>70.63</v>
      </c>
      <c r="L9" s="3">
        <f t="shared" si="6"/>
        <v>51.77</v>
      </c>
      <c r="M9" s="3">
        <f t="shared" si="6"/>
        <v>54.41</v>
      </c>
      <c r="N9" s="3">
        <f t="shared" si="6"/>
        <v>749336.12</v>
      </c>
    </row>
    <row r="10" spans="1:14" ht="15.5" x14ac:dyDescent="0.35">
      <c r="C10" t="s">
        <v>18</v>
      </c>
      <c r="D10" s="3">
        <f ca="1">IFERROR(IF(D9=0,"",D2/D9),"")</f>
        <v>47.120418848167539</v>
      </c>
      <c r="E10" s="3">
        <f ca="1">IFERROR(IF(E9=0,"",E2/E9),"")</f>
        <v>13.59009628610729</v>
      </c>
      <c r="I10" s="3">
        <f t="shared" ref="I10:N10" ca="1" si="7">IFERROR(IF(I9=0,"",I2/I9),"")</f>
        <v>7.6990761108666961</v>
      </c>
      <c r="J10" s="3">
        <f t="shared" ca="1" si="7"/>
        <v>9.625574002119393</v>
      </c>
      <c r="K10" s="3">
        <f t="shared" ca="1" si="7"/>
        <v>6.3712303553730711</v>
      </c>
      <c r="L10" s="3">
        <f t="shared" ca="1" si="7"/>
        <v>11.203399652308287</v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19</v>
      </c>
      <c r="C11" t="s">
        <v>20</v>
      </c>
      <c r="D11" s="2">
        <f>IFERROR(INDEX(D51:D500,MATCH($C$11,$C$51:$C$500,0)),"")</f>
        <v>258018162000</v>
      </c>
      <c r="E11" s="2">
        <f>IFERROR(INDEX(E51:E500,MATCH($C$11,$C$51:$C$500,0)),"")</f>
        <v>695168978000</v>
      </c>
      <c r="H11" s="2">
        <f>IFERROR(INDEX(D11:G11,COUNT(D11:G11)),"")</f>
        <v>695168978000</v>
      </c>
      <c r="I11" s="2">
        <f t="shared" ref="I11:N11" si="8">IFERROR(INDEX(I51:I500,MATCH($C$11,$C$51:$C$500,0)),"")</f>
        <v>334385754000</v>
      </c>
      <c r="J11" s="2">
        <f t="shared" si="8"/>
        <v>486587666000</v>
      </c>
      <c r="K11" s="2">
        <f t="shared" si="8"/>
        <v>583295262000</v>
      </c>
      <c r="L11" s="2">
        <f t="shared" si="8"/>
        <v>587554526000</v>
      </c>
      <c r="M11" s="2">
        <f t="shared" si="8"/>
        <v>240866390000</v>
      </c>
      <c r="N11" s="2">
        <f t="shared" si="8"/>
        <v>405605295000</v>
      </c>
    </row>
    <row r="12" spans="1:14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206000000000</v>
      </c>
      <c r="E12" s="2">
        <f>IFERROR(INDEX(E51:E500,MATCH("Net Debt (Quarter)",$C$51:$C$500,0)),"")</f>
        <v>-80000000000</v>
      </c>
      <c r="H12" s="2">
        <f>IFERROR(INDEX(D12:G12,COUNT(D12:G12)),"")</f>
        <v>-80000000000</v>
      </c>
      <c r="I12" s="2">
        <f t="shared" ref="I12:N12" si="9">IFERROR(INDEX(I51:I500,MATCH($C$12,$C$51:$C$500,0)),"")</f>
        <v>457000000000</v>
      </c>
      <c r="J12" s="2">
        <f t="shared" si="9"/>
        <v>608000000000</v>
      </c>
      <c r="K12" s="2">
        <f t="shared" si="9"/>
        <v>646000000000</v>
      </c>
      <c r="L12" s="2">
        <f t="shared" si="9"/>
        <v>716000000000</v>
      </c>
      <c r="M12" s="2">
        <f t="shared" si="9"/>
        <v>1014000000000</v>
      </c>
      <c r="N12" s="2">
        <f t="shared" si="9"/>
        <v>925000000000</v>
      </c>
    </row>
    <row r="13" spans="1:14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464000000000</v>
      </c>
      <c r="E13" s="2">
        <f>IFERROR(INDEX(E51:E500,MATCH("Total Debt (Quarter)",$C$51:$C$500,0)),"")</f>
        <v>615000000000</v>
      </c>
      <c r="H13" s="2">
        <f>IFERROR(INDEX(D13:G13,COUNT(D13:G13)),"")</f>
        <v>615000000000</v>
      </c>
      <c r="I13" s="2">
        <f t="shared" ref="I13:N13" si="10">IFERROR(INDEX(I51:I500,MATCH($C$13,$C$51:$C$500,0)),"")</f>
        <v>791000000000</v>
      </c>
      <c r="J13" s="2">
        <f t="shared" si="10"/>
        <v>1095000000000</v>
      </c>
      <c r="K13" s="2">
        <f t="shared" si="10"/>
        <v>1229000000000</v>
      </c>
      <c r="L13" s="2">
        <f t="shared" si="10"/>
        <v>1303000000000</v>
      </c>
      <c r="M13" s="2">
        <f t="shared" si="10"/>
        <v>1255000000000</v>
      </c>
      <c r="N13" s="2">
        <f t="shared" si="10"/>
        <v>1330000000000</v>
      </c>
    </row>
    <row r="14" spans="1:14" ht="15.5" x14ac:dyDescent="0.35">
      <c r="C14" t="s">
        <v>27</v>
      </c>
      <c r="D14" s="2">
        <f>IFERROR(INDEX(D51:D500,MATCH($C$14,$C$51:$C$500,0)),"")</f>
        <v>-10519790000</v>
      </c>
      <c r="E14" s="2">
        <f>IFERROR(INDEX(E51:E500,MATCH($C$14,$C$51:$C$500,0)),"")</f>
        <v>-10190817000</v>
      </c>
      <c r="H14" s="2">
        <f>IFERROR(SUM(D14:G14)*(4/MAX(1,COUNT(D14:G14))),"")</f>
        <v>-41421214000</v>
      </c>
      <c r="I14" s="2">
        <f t="shared" ref="I14:N14" si="11">IFERROR(INDEX(I51:I500,MATCH($C$14,$C$51:$C$500,0)),"")</f>
        <v>-45769788000</v>
      </c>
      <c r="J14" s="2">
        <f t="shared" si="11"/>
        <v>-67775383000</v>
      </c>
      <c r="K14" s="2">
        <f t="shared" si="11"/>
        <v>-107541676000</v>
      </c>
      <c r="L14" s="2">
        <f t="shared" si="11"/>
        <v>-142875861000</v>
      </c>
      <c r="M14" s="2">
        <f t="shared" si="11"/>
        <v>-284265100000</v>
      </c>
      <c r="N14" s="2">
        <f t="shared" si="11"/>
        <v>-254163797000</v>
      </c>
    </row>
    <row r="15" spans="1:14" ht="15.5" x14ac:dyDescent="0.35">
      <c r="C15" t="s">
        <v>28</v>
      </c>
      <c r="D15" s="2">
        <f>IFERROR(INDEX(D51:D500,MATCH($C$15,$C$51:$C$500,0)),"")</f>
        <v>-105314204000</v>
      </c>
      <c r="E15" s="2">
        <f>IFERROR(INDEX(E51:E500,MATCH($C$15,$C$51:$C$500,0)),"")</f>
        <v>-41166589000</v>
      </c>
      <c r="H15" s="2">
        <f>IFERROR(SUM(D15:G15)*(4/MAX(1,COUNT(D15:G15))),"")</f>
        <v>-292961586000</v>
      </c>
      <c r="I15" s="2">
        <f t="shared" ref="I15:N15" si="12">IFERROR(INDEX(I51:I500,MATCH($C$15,$C$51:$C$500,0)),"")</f>
        <v>-285121913000</v>
      </c>
      <c r="J15" s="2">
        <f t="shared" si="12"/>
        <v>-232781687000</v>
      </c>
      <c r="K15" s="2">
        <f t="shared" si="12"/>
        <v>-169355280000</v>
      </c>
      <c r="L15" s="2">
        <f t="shared" si="12"/>
        <v>-131861839000</v>
      </c>
      <c r="M15" s="2">
        <f t="shared" si="12"/>
        <v>-139733045000</v>
      </c>
      <c r="N15" s="2">
        <f t="shared" si="12"/>
        <v>-78719660000</v>
      </c>
    </row>
    <row r="16" spans="1:14" ht="15.5" x14ac:dyDescent="0.35">
      <c r="C16" t="s">
        <v>29</v>
      </c>
      <c r="D16" s="2">
        <f>IFERROR(INDEX(D51:D500,MATCH($C$16,$C$51:$C$500,0)),"")</f>
        <v>467188981000</v>
      </c>
      <c r="E16" s="2">
        <f>IFERROR(INDEX(E51:E500,MATCH($C$16,$C$51:$C$500,0)),"")</f>
        <v>222938176000</v>
      </c>
      <c r="H16" s="2">
        <f>IFERROR(SUM(D16:G16)*(4/MAX(1,COUNT(D16:G16))),"")</f>
        <v>1380254314000</v>
      </c>
      <c r="I16" s="2">
        <f t="shared" ref="I16:N16" si="13">IFERROR(INDEX(I51:I500,MATCH($C$16,$C$51:$C$500,0)),"")</f>
        <v>1391736417000</v>
      </c>
      <c r="J16" s="2">
        <f t="shared" si="13"/>
        <v>1058375751000</v>
      </c>
      <c r="K16" s="2">
        <f t="shared" si="13"/>
        <v>621149013000</v>
      </c>
      <c r="L16" s="2">
        <f t="shared" si="13"/>
        <v>705841000000</v>
      </c>
      <c r="M16" s="2">
        <f t="shared" si="13"/>
        <v>670893141000</v>
      </c>
      <c r="N16" s="2">
        <f t="shared" si="13"/>
        <v>311118853000</v>
      </c>
    </row>
    <row r="17" spans="1:14" ht="15.5" x14ac:dyDescent="0.35">
      <c r="A17" t="s">
        <v>30</v>
      </c>
    </row>
    <row r="18" spans="1:14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</row>
    <row r="19" spans="1:14" ht="15.5" x14ac:dyDescent="0.35">
      <c r="A19" t="s">
        <v>40</v>
      </c>
      <c r="C19" t="s">
        <v>41</v>
      </c>
    </row>
    <row r="20" spans="1:14" ht="15.5" x14ac:dyDescent="0.35">
      <c r="A20" t="s">
        <v>42</v>
      </c>
      <c r="C20" t="s">
        <v>43</v>
      </c>
      <c r="D20" s="2">
        <f ca="1">IFERROR(D21*D2,"")</f>
        <v>8158500000000</v>
      </c>
      <c r="E20" s="2">
        <f ca="1">IFERROR(E21*E2,"")</f>
        <v>6397300000000</v>
      </c>
      <c r="H20" s="2">
        <f t="shared" ref="H20:N20" ca="1" si="14">IFERROR(H21*H2,"")</f>
        <v>6397300000000</v>
      </c>
      <c r="I20" s="2">
        <f t="shared" ca="1" si="14"/>
        <v>9065000000000</v>
      </c>
      <c r="J20" s="2">
        <f t="shared" ca="1" si="14"/>
        <v>7057750000000</v>
      </c>
      <c r="K20" s="2">
        <f t="shared" ca="1" si="14"/>
        <v>5827500000000</v>
      </c>
      <c r="L20" s="2">
        <f t="shared" ca="1" si="14"/>
        <v>7511000000000</v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12</v>
      </c>
      <c r="D21" s="2">
        <f>IFERROR(INDEX(D51:D500,MATCH($C$7,$C$51:$C$500,0)),"")</f>
        <v>12950000000</v>
      </c>
      <c r="E21" s="2">
        <f>IFERROR(INDEX(E51:E500,MATCH($C$7,$C$51:$C$500,0)),"")</f>
        <v>12950000000</v>
      </c>
      <c r="H21" s="2">
        <f>IFERROR(INDEX(D21:G21,COUNT(D21:G21)),"")</f>
        <v>12950000000</v>
      </c>
      <c r="I21" s="2">
        <f t="shared" ref="I21:N21" si="15">IFERROR(INDEX(I51:I500,MATCH($C$7,$C$51:$C$500,0)),"")</f>
        <v>12950000000</v>
      </c>
      <c r="J21" s="2">
        <f t="shared" si="15"/>
        <v>12950000000</v>
      </c>
      <c r="K21" s="2">
        <f t="shared" si="15"/>
        <v>12950000000</v>
      </c>
      <c r="L21" s="2">
        <f t="shared" si="15"/>
        <v>12950000000</v>
      </c>
      <c r="M21" s="2">
        <f t="shared" si="15"/>
        <v>12430000000</v>
      </c>
      <c r="N21" s="2">
        <f t="shared" si="15"/>
        <v>0</v>
      </c>
    </row>
    <row r="23" spans="1:14" ht="15.5" x14ac:dyDescent="0.35">
      <c r="B23" t="s">
        <v>44</v>
      </c>
      <c r="C23" t="s">
        <v>45</v>
      </c>
      <c r="D23" s="3">
        <f>IFERROR(D5/D6*100,"")</f>
        <v>9.8024558043309291</v>
      </c>
      <c r="E23" s="3">
        <f>IFERROR(E5/E6*100,"")</f>
        <v>4.7500756816535166</v>
      </c>
      <c r="H23" s="3">
        <f t="shared" ref="H23:N23" si="16">IFERROR(H5/H6*100,"")</f>
        <v>28.413257469013224</v>
      </c>
      <c r="I23" s="3">
        <f t="shared" si="16"/>
        <v>30.123073166781623</v>
      </c>
      <c r="J23" s="3">
        <f t="shared" si="16"/>
        <v>26.866270448719131</v>
      </c>
      <c r="K23" s="3">
        <f t="shared" si="16"/>
        <v>18.428443733731655</v>
      </c>
      <c r="L23" s="3">
        <f t="shared" si="16"/>
        <v>26.892595626285942</v>
      </c>
      <c r="M23" s="3">
        <f t="shared" si="16"/>
        <v>41.803666582390143</v>
      </c>
      <c r="N23" s="3">
        <f t="shared" si="16"/>
        <v>20.431898450537716</v>
      </c>
    </row>
    <row r="24" spans="1:14" ht="15.5" x14ac:dyDescent="0.35">
      <c r="C24" t="s">
        <v>46</v>
      </c>
      <c r="D24" s="4">
        <f>IFERROR(_xlfn.RRI(5,I23,D23),"")</f>
        <v>-0.20110974563595951</v>
      </c>
      <c r="E24" s="4">
        <f>IFERROR(_xlfn.RRI(5,J23,E23),"")</f>
        <v>-0.29287103099184608</v>
      </c>
      <c r="H24" s="4">
        <f t="shared" ref="H24:N24" si="17">IFERROR(_xlfn.RRI(5,M23,H23),"")</f>
        <v>-7.4319041432345023E-2</v>
      </c>
      <c r="I24" s="4">
        <f t="shared" si="17"/>
        <v>8.0732249153251168E-2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47</v>
      </c>
      <c r="C25" t="s">
        <v>48</v>
      </c>
      <c r="D25" s="3">
        <f>IFERROR(INDEX(D51:D500,MATCH($A$25,$C$51:$C$500,0)),"")</f>
        <v>27.95</v>
      </c>
      <c r="E25" s="3">
        <f>IFERROR(INDEX(E51:E500,MATCH($A$25,$C$51:$C$500,0)),"")</f>
        <v>14.04</v>
      </c>
      <c r="H25" s="3">
        <f>IFERROR(INDEX(D25:G25,COUNT(D25:G25)),"")</f>
        <v>14.04</v>
      </c>
      <c r="I25" s="3">
        <f t="shared" ref="I25:N25" si="18">IFERROR(INDEX(I51:I500,MATCH($C$25,$C$51:$C$500,0)),"")</f>
        <v>85.48</v>
      </c>
      <c r="J25" s="3">
        <f t="shared" si="18"/>
        <v>63.77</v>
      </c>
      <c r="K25" s="3">
        <f t="shared" si="18"/>
        <v>34.9</v>
      </c>
      <c r="L25" s="3">
        <f t="shared" si="18"/>
        <v>44.33</v>
      </c>
      <c r="M25" s="3">
        <f t="shared" si="18"/>
        <v>42.74</v>
      </c>
      <c r="N25" s="3">
        <f t="shared" si="18"/>
        <v>429847.27</v>
      </c>
    </row>
    <row r="26" spans="1:14" ht="15.5" x14ac:dyDescent="0.35">
      <c r="C26" t="s">
        <v>49</v>
      </c>
      <c r="D26" s="4">
        <f>IFERROR(_xlfn.RRI(5,I25,D25),"")</f>
        <v>-0.20034352210883644</v>
      </c>
      <c r="E26" s="4">
        <f>IFERROR(_xlfn.RRI(5,J25,E25),"")</f>
        <v>-0.26116044483687417</v>
      </c>
      <c r="H26" s="4">
        <f t="shared" ref="H26:N26" si="19">IFERROR(_xlfn.RRI(5,M25,H25),"")</f>
        <v>-0.19960103570581123</v>
      </c>
      <c r="I26" s="4">
        <f t="shared" si="19"/>
        <v>-0.81815135551696239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50</v>
      </c>
      <c r="D27" s="3">
        <f>IFERROR(D4/D21,"")</f>
        <v>104.01317482625483</v>
      </c>
      <c r="E27" s="3">
        <f>IFERROR(E4/E21,"")</f>
        <v>105.59481413127413</v>
      </c>
      <c r="H27" s="3">
        <f t="shared" ref="H27:N27" si="20">IFERROR(H4/H21,"")</f>
        <v>419.21597791505792</v>
      </c>
      <c r="I27" s="3">
        <f t="shared" si="20"/>
        <v>418.64027675675675</v>
      </c>
      <c r="J27" s="3">
        <f t="shared" si="20"/>
        <v>325.21093297297296</v>
      </c>
      <c r="K27" s="3">
        <f t="shared" si="20"/>
        <v>309.42720169884171</v>
      </c>
      <c r="L27" s="3">
        <f t="shared" si="20"/>
        <v>279.00978208494206</v>
      </c>
      <c r="M27" s="3">
        <f t="shared" si="20"/>
        <v>236.39430032180209</v>
      </c>
      <c r="N27" s="3" t="str">
        <f t="shared" si="20"/>
        <v/>
      </c>
    </row>
    <row r="28" spans="1:14" ht="15.5" x14ac:dyDescent="0.35">
      <c r="C28" t="s">
        <v>51</v>
      </c>
      <c r="D28" s="4">
        <f>IFERROR(_xlfn.RRI(5,I27,D27),"")</f>
        <v>-0.2430808922231511</v>
      </c>
      <c r="E28" s="4">
        <f>IFERROR(_xlfn.RRI(5,J27,E27),"")</f>
        <v>-0.20146217866929816</v>
      </c>
      <c r="H28" s="4">
        <f t="shared" ref="H28:N28" si="21">IFERROR(_xlfn.RRI(5,M27,H27),"")</f>
        <v>0.12139900174614571</v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52</v>
      </c>
      <c r="H29" s="4">
        <f t="shared" ref="H29:N29" si="22">IFERROR(((H25-I25)/I25)*100%,"")</f>
        <v>-0.83575105287786611</v>
      </c>
      <c r="I29" s="4">
        <f t="shared" si="22"/>
        <v>0.34044221420730753</v>
      </c>
      <c r="J29" s="4">
        <f t="shared" si="22"/>
        <v>0.82722063037249305</v>
      </c>
      <c r="K29" s="4">
        <f t="shared" si="22"/>
        <v>-0.21272276110985788</v>
      </c>
      <c r="L29" s="4">
        <f t="shared" si="22"/>
        <v>3.7201684604585783E-2</v>
      </c>
      <c r="M29" s="4">
        <f t="shared" si="22"/>
        <v>-0.99990056933477789</v>
      </c>
      <c r="N29" s="4" t="str">
        <f t="shared" si="22"/>
        <v/>
      </c>
    </row>
    <row r="30" spans="1:14" ht="15.5" x14ac:dyDescent="0.35">
      <c r="C30" t="s">
        <v>53</v>
      </c>
      <c r="H30" s="4">
        <f t="shared" ref="H30:N30" si="23">IFERROR(((H27-I27)/I27)*100%,"")</f>
        <v>1.3751690658175069E-3</v>
      </c>
      <c r="I30" s="4">
        <f t="shared" si="23"/>
        <v>0.28728844670037079</v>
      </c>
      <c r="J30" s="4">
        <f t="shared" si="23"/>
        <v>5.100951431378415E-2</v>
      </c>
      <c r="K30" s="4">
        <f t="shared" si="23"/>
        <v>0.10901918702133297</v>
      </c>
      <c r="L30" s="4">
        <f t="shared" si="23"/>
        <v>0.18027288181283466</v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285.14</v>
      </c>
      <c r="E32" s="3">
        <f>IFERROR(INDEX(E51:E500,MATCH($A$32,$C$51:$C$500,0)),"")</f>
        <v>295.57</v>
      </c>
      <c r="H32" s="3">
        <f>IFERROR(INDEX(D32:G32,COUNT(D32:G32)),"")</f>
        <v>295.57</v>
      </c>
      <c r="I32" s="3">
        <f t="shared" ref="I32:N32" si="24">IFERROR(INDEX(I51:I500,MATCH($C$32,$C$51:$C$500,0)),"")</f>
        <v>281.52999999999997</v>
      </c>
      <c r="J32" s="3">
        <f t="shared" si="24"/>
        <v>242.9</v>
      </c>
      <c r="K32" s="3">
        <f t="shared" si="24"/>
        <v>189.88</v>
      </c>
      <c r="L32" s="3">
        <f t="shared" si="24"/>
        <v>168.38</v>
      </c>
      <c r="M32" s="3">
        <f t="shared" si="24"/>
        <v>109.16</v>
      </c>
      <c r="N32" s="3">
        <f t="shared" si="24"/>
        <v>1946574.58</v>
      </c>
    </row>
    <row r="33" spans="1:14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1.73</v>
      </c>
      <c r="E33" s="3">
        <f>IFERROR(INDEX(E51:E500,MATCH($A$33,$C$51:$C$500,0)),"")</f>
        <v>2.13</v>
      </c>
      <c r="H33" s="3">
        <f>IFERROR(INDEX(D33:G33,COUNT(D33:G33)),"")</f>
        <v>2.13</v>
      </c>
      <c r="I33" s="3">
        <f t="shared" ref="I33:N33" si="25">IFERROR(INDEX(I51:I500,MATCH($C$33,$C$51:$C$500,0)),"")</f>
        <v>2.4900000000000002</v>
      </c>
      <c r="J33" s="3">
        <f t="shared" si="25"/>
        <v>2.2400000000000002</v>
      </c>
      <c r="K33" s="3">
        <f t="shared" si="25"/>
        <v>2.37</v>
      </c>
      <c r="L33" s="3">
        <f t="shared" si="25"/>
        <v>3.44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17.670000000000002</v>
      </c>
      <c r="E34" s="3">
        <f>IFERROR(INDEX(E51:E500,MATCH($A$34,$C$51:$C$500,0)),"")</f>
        <v>44.87</v>
      </c>
      <c r="H34" s="3">
        <f>IFERROR(INDEX(D34:G34,COUNT(D34:G34)),"")</f>
        <v>44.87</v>
      </c>
      <c r="I34" s="3">
        <f t="shared" ref="I34:N34" si="26">IFERROR(INDEX(I51:I500,MATCH($C$34,$C$51:$C$500,0)),"")</f>
        <v>8.19</v>
      </c>
      <c r="J34" s="3">
        <f t="shared" si="26"/>
        <v>8.5500000000000007</v>
      </c>
      <c r="K34" s="3">
        <f t="shared" si="26"/>
        <v>12.89</v>
      </c>
      <c r="L34" s="3">
        <f t="shared" si="26"/>
        <v>13.08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4.75</v>
      </c>
      <c r="E35" s="3">
        <f>IFERROR(INDEX(E51:E500,MATCH($A$35,$C$51:$C$500,0)),"")</f>
        <v>5.96</v>
      </c>
      <c r="H35" s="3">
        <f>IFERROR(INDEX(D35:G35,COUNT(D35:G35)),"")</f>
        <v>5.96</v>
      </c>
      <c r="I35" s="3">
        <f t="shared" ref="I35:N35" si="27">IFERROR(INDEX(I51:I500,MATCH($C$35,$C$51:$C$500,0)),"")</f>
        <v>1.67</v>
      </c>
      <c r="J35" s="3">
        <f t="shared" si="27"/>
        <v>1.68</v>
      </c>
      <c r="K35" s="3">
        <f t="shared" si="27"/>
        <v>1.45</v>
      </c>
      <c r="L35" s="3">
        <f t="shared" si="27"/>
        <v>2.08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66</v>
      </c>
      <c r="C36" t="s">
        <v>67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N36" si="28">IFERROR(INDEX(H51:H500,MATCH($C$36,$C$51:$C$500,0)),"")</f>
        <v>0.69840000000000002</v>
      </c>
      <c r="I36" s="4">
        <f t="shared" si="28"/>
        <v>0.63350000000000006</v>
      </c>
      <c r="J36" s="4">
        <f t="shared" si="28"/>
        <v>0.48609999999999998</v>
      </c>
      <c r="K36" s="4">
        <f t="shared" si="28"/>
        <v>0.34990000000000004</v>
      </c>
      <c r="L36" s="4">
        <f t="shared" si="28"/>
        <v>0.30499999999999999</v>
      </c>
      <c r="M36" s="4">
        <f t="shared" si="28"/>
        <v>0.15039999999999998</v>
      </c>
      <c r="N36" s="4">
        <f t="shared" si="28"/>
        <v>0</v>
      </c>
    </row>
    <row r="37" spans="1:14" ht="15.5" x14ac:dyDescent="0.35">
      <c r="B37" t="s">
        <v>68</v>
      </c>
      <c r="C37" t="s">
        <v>69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N37" si="29">IFERROR(INDEX(H51:H500,MATCH($C$37,$C$51:$C$500,0)),"")</f>
        <v>58.65</v>
      </c>
      <c r="I37" s="3">
        <f t="shared" si="29"/>
        <v>54.15</v>
      </c>
      <c r="J37" s="3">
        <f t="shared" si="29"/>
        <v>31</v>
      </c>
      <c r="K37" s="3">
        <f t="shared" si="29"/>
        <v>12.21</v>
      </c>
      <c r="L37" s="3">
        <f t="shared" si="29"/>
        <v>13.52</v>
      </c>
      <c r="M37" s="3">
        <f t="shared" si="29"/>
        <v>6.17</v>
      </c>
      <c r="N37" s="3">
        <f t="shared" si="29"/>
        <v>0</v>
      </c>
    </row>
    <row r="50" spans="2:14" ht="15.5" x14ac:dyDescent="0.35">
      <c r="D50" t="s">
        <v>70</v>
      </c>
      <c r="E50" t="s">
        <v>243</v>
      </c>
      <c r="F50" t="s">
        <v>71</v>
      </c>
      <c r="G50" t="s">
        <v>244</v>
      </c>
      <c r="H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</row>
    <row r="51" spans="2:14" ht="15.5" x14ac:dyDescent="0.35">
      <c r="B51" t="s">
        <v>75</v>
      </c>
      <c r="C51" t="s">
        <v>6</v>
      </c>
      <c r="D51" s="5">
        <v>1346970614000</v>
      </c>
      <c r="E51" s="5">
        <v>1367452843000</v>
      </c>
      <c r="F51" s="5">
        <v>1608147289000</v>
      </c>
      <c r="G51" s="5">
        <v>1263403116000</v>
      </c>
      <c r="I51" s="5">
        <v>5421391584000</v>
      </c>
      <c r="J51" s="5">
        <v>4211481582000</v>
      </c>
      <c r="K51" s="5">
        <v>4007082262000</v>
      </c>
      <c r="L51" s="5">
        <v>3613176678000</v>
      </c>
      <c r="M51" s="5">
        <v>2938381153000</v>
      </c>
      <c r="N51" s="5">
        <v>2715709533000</v>
      </c>
    </row>
    <row r="52" spans="2:14" ht="15.5" x14ac:dyDescent="0.35">
      <c r="C52" t="s">
        <v>76</v>
      </c>
      <c r="D52" s="5">
        <v>-734689068000</v>
      </c>
      <c r="E52" s="5">
        <v>-1019234546000</v>
      </c>
      <c r="F52" s="5">
        <v>-1043180316000</v>
      </c>
      <c r="G52" s="5">
        <v>-889469121000</v>
      </c>
      <c r="I52" s="5">
        <v>-3557801264000</v>
      </c>
      <c r="J52" s="5">
        <v>-2755325142000</v>
      </c>
      <c r="K52" s="5">
        <v>-2936768825000</v>
      </c>
      <c r="L52" s="5">
        <v>-2366654257000</v>
      </c>
      <c r="M52" s="5">
        <v>-1762179840000</v>
      </c>
      <c r="N52" s="5">
        <v>-1949896948000</v>
      </c>
    </row>
    <row r="53" spans="2:14" ht="15.5" x14ac:dyDescent="0.35">
      <c r="C53" t="s">
        <v>77</v>
      </c>
      <c r="D53" s="5">
        <v>612281546000</v>
      </c>
      <c r="E53" s="5">
        <v>348218297000</v>
      </c>
      <c r="F53" s="5">
        <v>564966973000</v>
      </c>
      <c r="G53" s="5">
        <v>373933995000</v>
      </c>
      <c r="I53" s="5">
        <v>1863590320000</v>
      </c>
      <c r="J53" s="5">
        <v>1456156440000</v>
      </c>
      <c r="K53" s="5">
        <v>1070313437000</v>
      </c>
      <c r="L53" s="5">
        <v>1246522421000</v>
      </c>
      <c r="M53" s="5">
        <v>1176201313000</v>
      </c>
      <c r="N53" s="5">
        <v>765812585000</v>
      </c>
    </row>
    <row r="54" spans="2:14" ht="15.5" x14ac:dyDescent="0.35">
      <c r="C54" t="s">
        <v>78</v>
      </c>
      <c r="D54" s="5">
        <v>-137543019000</v>
      </c>
      <c r="E54" s="5">
        <v>-117580118000</v>
      </c>
      <c r="F54" s="5">
        <v>-369481382000</v>
      </c>
      <c r="G54" s="5">
        <v>-36158278000</v>
      </c>
      <c r="I54" s="5">
        <v>-612899439000</v>
      </c>
      <c r="J54" s="5">
        <v>-346007723000</v>
      </c>
      <c r="K54" s="5">
        <v>-360287634000</v>
      </c>
      <c r="L54" s="5">
        <v>-410865127000</v>
      </c>
      <c r="M54" s="5">
        <v>-241251313000</v>
      </c>
      <c r="N54" s="5">
        <v>-209649953000</v>
      </c>
    </row>
    <row r="55" spans="2:14" ht="15.5" x14ac:dyDescent="0.35">
      <c r="C55" t="s">
        <v>245</v>
      </c>
      <c r="D55" s="5">
        <v>-54745353000</v>
      </c>
      <c r="E55" s="5">
        <v>-43455228000</v>
      </c>
      <c r="F55" s="5">
        <v>-99602612000</v>
      </c>
      <c r="G55" s="5">
        <v>-43778172000</v>
      </c>
      <c r="I55" s="5">
        <v>-236202157000</v>
      </c>
      <c r="J55" s="5">
        <v>-173790397000</v>
      </c>
      <c r="K55" s="5">
        <v>-203651847000</v>
      </c>
      <c r="L55" s="5">
        <v>-156988998000</v>
      </c>
      <c r="M55" s="5">
        <v>-122380689000</v>
      </c>
      <c r="N55" s="5">
        <v>-169769796000</v>
      </c>
    </row>
    <row r="56" spans="2:14" ht="15.5" x14ac:dyDescent="0.35">
      <c r="C56" t="s">
        <v>246</v>
      </c>
      <c r="D56" s="5">
        <v>-100083044000</v>
      </c>
      <c r="E56" s="5">
        <v>-95473228000</v>
      </c>
      <c r="F56" s="5">
        <v>-122802639000</v>
      </c>
      <c r="G56" s="5">
        <v>-95622778000</v>
      </c>
      <c r="I56" s="5">
        <v>-382483888000</v>
      </c>
      <c r="J56" s="5">
        <v>-258644456000</v>
      </c>
      <c r="K56" s="5">
        <v>-206433614000</v>
      </c>
      <c r="L56" s="5">
        <v>-181003038000</v>
      </c>
      <c r="M56" s="5">
        <v>-164122864000</v>
      </c>
      <c r="N56" s="5">
        <v>-155567709000</v>
      </c>
    </row>
    <row r="57" spans="2:14" ht="15.5" x14ac:dyDescent="0.35">
      <c r="C57" t="s">
        <v>83</v>
      </c>
      <c r="D57" s="5">
        <v>2715000</v>
      </c>
      <c r="E57" s="5">
        <v>1372000</v>
      </c>
      <c r="F57" s="5">
        <v>2310000</v>
      </c>
      <c r="G57" s="5">
        <v>1803000</v>
      </c>
      <c r="I57" s="5">
        <v>7927000</v>
      </c>
      <c r="J57" s="5">
        <v>6805000</v>
      </c>
      <c r="K57" s="5">
        <v>4164000</v>
      </c>
      <c r="L57" s="5">
        <v>5398000</v>
      </c>
      <c r="M57" s="5">
        <v>561000</v>
      </c>
      <c r="N57" s="5">
        <v>2134000</v>
      </c>
    </row>
    <row r="58" spans="2:14" ht="15.5" x14ac:dyDescent="0.35">
      <c r="C58" t="s">
        <v>80</v>
      </c>
      <c r="D58" s="5">
        <v>474738527000</v>
      </c>
      <c r="E58" s="5">
        <v>230638179000</v>
      </c>
      <c r="F58" s="5">
        <v>195485591000</v>
      </c>
      <c r="G58" s="5">
        <v>337775717000</v>
      </c>
      <c r="I58" s="5">
        <v>1250690881000</v>
      </c>
      <c r="J58" s="5">
        <v>1110148717000</v>
      </c>
      <c r="K58" s="5">
        <v>710025803000</v>
      </c>
      <c r="L58" s="5">
        <v>835657294000</v>
      </c>
      <c r="M58" s="5">
        <v>934950000000</v>
      </c>
      <c r="N58" s="5">
        <v>556162632000</v>
      </c>
    </row>
    <row r="59" spans="2:14" ht="15.5" x14ac:dyDescent="0.35">
      <c r="C59" t="s">
        <v>81</v>
      </c>
      <c r="D59" s="5">
        <v>-7549546000</v>
      </c>
      <c r="E59" s="5">
        <v>-7700003000</v>
      </c>
      <c r="F59" s="5">
        <v>163491931000</v>
      </c>
      <c r="G59" s="5">
        <v>-11076771000</v>
      </c>
      <c r="I59" s="5">
        <v>141045536000</v>
      </c>
      <c r="J59" s="5">
        <v>-51772966000</v>
      </c>
      <c r="K59" s="5">
        <v>-88876790000</v>
      </c>
      <c r="L59" s="5">
        <v>-129816294000</v>
      </c>
      <c r="M59" s="5">
        <v>-264056859000</v>
      </c>
      <c r="N59" s="5">
        <v>-245043779000</v>
      </c>
    </row>
    <row r="60" spans="2:14" ht="15.5" x14ac:dyDescent="0.35">
      <c r="C60" t="s">
        <v>142</v>
      </c>
      <c r="D60" s="5">
        <v>2970244000</v>
      </c>
      <c r="E60" s="5">
        <v>2490814000</v>
      </c>
      <c r="F60" s="5">
        <v>7757049000</v>
      </c>
      <c r="G60" s="5">
        <v>-3992694000</v>
      </c>
      <c r="I60" s="5">
        <v>14336785000</v>
      </c>
      <c r="J60" s="5">
        <v>16002417000</v>
      </c>
      <c r="K60" s="5">
        <v>18664886000</v>
      </c>
      <c r="L60" s="5">
        <v>13059567000</v>
      </c>
      <c r="M60" s="5">
        <v>21084151000</v>
      </c>
      <c r="N60" s="5">
        <v>9860995000</v>
      </c>
    </row>
    <row r="61" spans="2:14" ht="15.5" x14ac:dyDescent="0.35">
      <c r="C61" t="s">
        <v>27</v>
      </c>
      <c r="D61" s="5">
        <v>-10519790000</v>
      </c>
      <c r="E61" s="5">
        <v>-10190817000</v>
      </c>
      <c r="F61" s="5">
        <v>-16743657000</v>
      </c>
      <c r="G61" s="5">
        <v>-7084077000</v>
      </c>
      <c r="I61" s="5">
        <v>-45769788000</v>
      </c>
      <c r="J61" s="5">
        <v>-67775383000</v>
      </c>
      <c r="K61" s="5">
        <v>-107541676000</v>
      </c>
      <c r="L61" s="5">
        <v>-142875861000</v>
      </c>
      <c r="M61" s="5">
        <v>-284265100000</v>
      </c>
      <c r="N61" s="5">
        <v>-254163797000</v>
      </c>
    </row>
    <row r="62" spans="2:14" ht="15.5" x14ac:dyDescent="0.35">
      <c r="C62" t="s">
        <v>84</v>
      </c>
      <c r="D62" s="5">
        <v>-7549546000</v>
      </c>
      <c r="E62" s="5">
        <v>-7700003000</v>
      </c>
      <c r="F62" s="5">
        <v>163491931000</v>
      </c>
      <c r="G62" s="5">
        <v>-11076771000</v>
      </c>
      <c r="I62" s="5">
        <v>141045536000</v>
      </c>
      <c r="J62" s="5">
        <v>-51772966000</v>
      </c>
      <c r="K62" s="5">
        <v>-88876790000</v>
      </c>
      <c r="L62" s="5">
        <v>-129816294000</v>
      </c>
      <c r="M62" s="5">
        <v>-264056859000</v>
      </c>
      <c r="N62" s="5">
        <v>-245043779000</v>
      </c>
    </row>
    <row r="63" spans="2:14" ht="15.5" x14ac:dyDescent="0.35">
      <c r="C63" t="s">
        <v>29</v>
      </c>
      <c r="D63" s="5">
        <v>467188981000</v>
      </c>
      <c r="E63" s="5">
        <v>222938176000</v>
      </c>
      <c r="F63" s="5">
        <v>358977522000</v>
      </c>
      <c r="G63" s="5">
        <v>326698946000</v>
      </c>
      <c r="I63" s="5">
        <v>1391736417000</v>
      </c>
      <c r="J63" s="5">
        <v>1058375751000</v>
      </c>
      <c r="K63" s="5">
        <v>621149013000</v>
      </c>
      <c r="L63" s="5">
        <v>705841000000</v>
      </c>
      <c r="M63" s="5">
        <v>670893141000</v>
      </c>
      <c r="N63" s="5">
        <v>311118853000</v>
      </c>
    </row>
    <row r="64" spans="2:14" ht="15.5" x14ac:dyDescent="0.35">
      <c r="C64" t="s">
        <v>28</v>
      </c>
      <c r="D64" s="5">
        <v>-105314204000</v>
      </c>
      <c r="E64" s="5">
        <v>-41166589000</v>
      </c>
      <c r="F64" s="5">
        <v>-81668644000</v>
      </c>
      <c r="G64" s="5">
        <v>-58668526000</v>
      </c>
      <c r="I64" s="5">
        <v>-285121913000</v>
      </c>
      <c r="J64" s="5">
        <v>-232781687000</v>
      </c>
      <c r="K64" s="5">
        <v>-169355280000</v>
      </c>
      <c r="L64" s="5">
        <v>-131861839000</v>
      </c>
      <c r="M64" s="5">
        <v>-139733045000</v>
      </c>
      <c r="N64" s="5">
        <v>-78719660000</v>
      </c>
    </row>
    <row r="65" spans="3:14" ht="15.5" x14ac:dyDescent="0.35">
      <c r="C65" t="s">
        <v>85</v>
      </c>
    </row>
    <row r="66" spans="3:14" ht="15.5" x14ac:dyDescent="0.35">
      <c r="C66" t="s">
        <v>87</v>
      </c>
    </row>
    <row r="67" spans="3:14" ht="15.5" x14ac:dyDescent="0.35">
      <c r="C67" t="s">
        <v>86</v>
      </c>
    </row>
    <row r="68" spans="3:14" ht="15.5" x14ac:dyDescent="0.35">
      <c r="C68" t="s">
        <v>88</v>
      </c>
      <c r="D68" s="5">
        <v>-105314204000</v>
      </c>
      <c r="E68" s="5">
        <v>-41166589000</v>
      </c>
      <c r="F68" s="5">
        <v>-81668644000</v>
      </c>
      <c r="G68" s="5">
        <v>-58668526000</v>
      </c>
      <c r="I68" s="5">
        <v>-285121913000</v>
      </c>
      <c r="J68" s="5">
        <v>-232781687000</v>
      </c>
      <c r="K68" s="5">
        <v>-169355280000</v>
      </c>
      <c r="L68" s="5">
        <v>-131861839000</v>
      </c>
      <c r="M68" s="5">
        <v>-139733045000</v>
      </c>
      <c r="N68" s="5">
        <v>-78719660000</v>
      </c>
    </row>
    <row r="69" spans="3:14" ht="15.5" x14ac:dyDescent="0.35">
      <c r="C69" t="s">
        <v>247</v>
      </c>
    </row>
    <row r="70" spans="3:14" ht="15.5" x14ac:dyDescent="0.35">
      <c r="C70" t="s">
        <v>248</v>
      </c>
    </row>
    <row r="71" spans="3:14" ht="15.5" x14ac:dyDescent="0.35">
      <c r="C71" t="s">
        <v>89</v>
      </c>
      <c r="D71" s="5">
        <v>361874777000</v>
      </c>
      <c r="E71" s="5">
        <v>181771587000</v>
      </c>
      <c r="F71" s="5">
        <v>277308878000</v>
      </c>
      <c r="G71" s="5">
        <v>268030420000</v>
      </c>
      <c r="I71" s="5">
        <v>1106614504000</v>
      </c>
      <c r="J71" s="5">
        <v>825594064000</v>
      </c>
      <c r="K71" s="5">
        <v>451793733000</v>
      </c>
      <c r="L71" s="5">
        <v>573979161000</v>
      </c>
      <c r="M71" s="5">
        <v>531160096000</v>
      </c>
      <c r="N71" s="5">
        <v>232399193000</v>
      </c>
    </row>
    <row r="72" spans="3:14" ht="15.5" x14ac:dyDescent="0.35">
      <c r="C72" t="s">
        <v>90</v>
      </c>
      <c r="F72" s="5">
        <v>-8648029000</v>
      </c>
      <c r="I72" s="5">
        <v>-8648029000</v>
      </c>
      <c r="J72" s="5">
        <v>19308050000</v>
      </c>
      <c r="K72" s="5">
        <v>1232622000</v>
      </c>
      <c r="L72" s="5">
        <v>12286823000</v>
      </c>
      <c r="M72" s="5">
        <v>36017451000</v>
      </c>
      <c r="N72" s="5">
        <v>-17362227000</v>
      </c>
    </row>
    <row r="73" spans="3:14" ht="15.5" x14ac:dyDescent="0.35">
      <c r="C73" t="s">
        <v>428</v>
      </c>
      <c r="F73" s="5">
        <v>-8648029000</v>
      </c>
      <c r="I73" s="5">
        <v>-8648029000</v>
      </c>
      <c r="J73" s="5">
        <v>19308050000</v>
      </c>
      <c r="K73" s="5">
        <v>1232622000</v>
      </c>
      <c r="L73" s="5">
        <v>12286823000</v>
      </c>
      <c r="M73" s="5">
        <v>36017451000</v>
      </c>
      <c r="N73" s="5">
        <v>-17362227000</v>
      </c>
    </row>
    <row r="74" spans="3:14" ht="15.5" x14ac:dyDescent="0.35">
      <c r="C74" t="s">
        <v>91</v>
      </c>
      <c r="D74" s="5">
        <v>361874777000</v>
      </c>
      <c r="E74" s="5">
        <v>181771587000</v>
      </c>
      <c r="F74" s="5">
        <v>268660849000</v>
      </c>
      <c r="G74" s="5">
        <v>268030420000</v>
      </c>
      <c r="I74" s="5">
        <v>1097966475000</v>
      </c>
      <c r="J74" s="5">
        <v>844902114000</v>
      </c>
      <c r="K74" s="5">
        <v>453026355000</v>
      </c>
      <c r="L74" s="5">
        <v>586265984000</v>
      </c>
      <c r="M74" s="5">
        <v>567177547000</v>
      </c>
      <c r="N74" s="5">
        <v>215036966000</v>
      </c>
    </row>
    <row r="75" spans="3:14" ht="15.5" x14ac:dyDescent="0.35">
      <c r="C75" t="s">
        <v>92</v>
      </c>
      <c r="D75" s="5">
        <v>361874777000</v>
      </c>
      <c r="E75" s="5">
        <v>181771587000</v>
      </c>
      <c r="F75" s="5">
        <v>277308878000</v>
      </c>
      <c r="G75" s="5">
        <v>268030420000</v>
      </c>
      <c r="I75" s="5">
        <v>1106614504000</v>
      </c>
      <c r="J75" s="5">
        <v>825594064000</v>
      </c>
      <c r="K75" s="5">
        <v>451793733000</v>
      </c>
      <c r="L75" s="5">
        <v>573979161000</v>
      </c>
      <c r="M75" s="5">
        <v>531160096000</v>
      </c>
      <c r="N75" s="5">
        <v>232399193000</v>
      </c>
    </row>
    <row r="76" spans="3:14" ht="15.5" x14ac:dyDescent="0.35">
      <c r="C76" t="s">
        <v>8</v>
      </c>
      <c r="D76" s="5">
        <v>361872062000</v>
      </c>
      <c r="E76" s="5">
        <v>181770215000</v>
      </c>
      <c r="F76" s="5">
        <v>268658539000</v>
      </c>
      <c r="G76" s="5">
        <v>268028617000</v>
      </c>
      <c r="I76" s="5">
        <v>1097958548000</v>
      </c>
      <c r="J76" s="5">
        <v>844895309000</v>
      </c>
      <c r="K76" s="5">
        <v>453022191000</v>
      </c>
      <c r="L76" s="5">
        <v>586260586000</v>
      </c>
      <c r="M76" s="5">
        <v>567176986000</v>
      </c>
      <c r="N76" s="5">
        <v>215034832000</v>
      </c>
    </row>
    <row r="77" spans="3:14" ht="15.5" x14ac:dyDescent="0.35">
      <c r="C77" t="s">
        <v>94</v>
      </c>
      <c r="D77" s="5">
        <v>361874777000</v>
      </c>
      <c r="E77" s="5">
        <v>181771587000</v>
      </c>
      <c r="F77" s="5">
        <v>277308878000</v>
      </c>
      <c r="G77" s="5">
        <v>268030420000</v>
      </c>
      <c r="I77" s="5">
        <v>1106614504000</v>
      </c>
      <c r="J77" s="5">
        <v>825594064000</v>
      </c>
      <c r="K77" s="5">
        <v>451793733000</v>
      </c>
      <c r="L77" s="5">
        <v>573979161000</v>
      </c>
      <c r="M77" s="5">
        <v>531160096000</v>
      </c>
      <c r="N77" s="5">
        <v>232399193000</v>
      </c>
    </row>
    <row r="78" spans="3:14" ht="15.5" x14ac:dyDescent="0.35">
      <c r="C78" t="s">
        <v>95</v>
      </c>
      <c r="D78" s="5">
        <v>361874777000</v>
      </c>
      <c r="E78" s="5">
        <v>181771587000</v>
      </c>
      <c r="F78" s="5">
        <v>268660849000</v>
      </c>
      <c r="G78" s="5">
        <v>268030420000</v>
      </c>
      <c r="I78" s="5">
        <v>1097966475000</v>
      </c>
      <c r="J78" s="5">
        <v>844902114000</v>
      </c>
      <c r="K78" s="5">
        <v>453026355000</v>
      </c>
      <c r="L78" s="5">
        <v>586265984000</v>
      </c>
      <c r="M78" s="5">
        <v>567177547000</v>
      </c>
      <c r="N78" s="5">
        <v>215036966000</v>
      </c>
    </row>
    <row r="79" spans="3:14" ht="15.5" x14ac:dyDescent="0.35">
      <c r="C79" t="s">
        <v>96</v>
      </c>
      <c r="D79" s="5">
        <v>361874777000</v>
      </c>
      <c r="E79" s="5">
        <v>181771587000</v>
      </c>
      <c r="F79" s="5">
        <v>268660849000</v>
      </c>
      <c r="G79" s="5">
        <v>268030420000</v>
      </c>
      <c r="I79" s="5">
        <v>1097966475000</v>
      </c>
      <c r="J79" s="5">
        <v>844902114000</v>
      </c>
      <c r="K79" s="5">
        <v>453026355000</v>
      </c>
      <c r="L79" s="5">
        <v>586265984000</v>
      </c>
      <c r="M79" s="5">
        <v>567177547000</v>
      </c>
      <c r="N79" s="5">
        <v>215036966000</v>
      </c>
    </row>
    <row r="81" spans="2:14" ht="15.5" x14ac:dyDescent="0.35">
      <c r="B81" t="s">
        <v>97</v>
      </c>
      <c r="C81" t="s">
        <v>98</v>
      </c>
    </row>
    <row r="82" spans="2:14" ht="15.5" x14ac:dyDescent="0.35">
      <c r="C82" t="s">
        <v>99</v>
      </c>
    </row>
    <row r="83" spans="2:14" ht="15.5" x14ac:dyDescent="0.35">
      <c r="C83" t="s">
        <v>20</v>
      </c>
      <c r="D83" s="5">
        <v>258018162000</v>
      </c>
      <c r="E83" s="5">
        <v>695168978000</v>
      </c>
      <c r="F83" s="5">
        <v>334385754000</v>
      </c>
      <c r="G83" s="5">
        <v>453355101000</v>
      </c>
      <c r="I83" s="5">
        <v>334385754000</v>
      </c>
      <c r="J83" s="5">
        <v>486587666000</v>
      </c>
      <c r="K83" s="5">
        <v>583295262000</v>
      </c>
      <c r="L83" s="5">
        <v>587554526000</v>
      </c>
      <c r="M83" s="5">
        <v>240866390000</v>
      </c>
      <c r="N83" s="5">
        <v>405605295000</v>
      </c>
    </row>
    <row r="84" spans="2:14" ht="15.5" x14ac:dyDescent="0.35">
      <c r="C84" t="s">
        <v>100</v>
      </c>
      <c r="D84" s="5">
        <v>55689264000</v>
      </c>
      <c r="E84" s="5">
        <v>37826510000</v>
      </c>
      <c r="F84" s="5">
        <v>79552963000</v>
      </c>
      <c r="G84" s="5">
        <v>27753043000</v>
      </c>
      <c r="I84" s="5">
        <v>79552963000</v>
      </c>
      <c r="J84" s="5">
        <v>57183766000</v>
      </c>
      <c r="K84" s="5">
        <v>32768572000</v>
      </c>
      <c r="L84" s="5">
        <v>46803090000</v>
      </c>
      <c r="M84" s="5">
        <v>21906388000</v>
      </c>
      <c r="N84" s="5">
        <v>41748880000</v>
      </c>
    </row>
    <row r="85" spans="2:14" ht="15.5" x14ac:dyDescent="0.35">
      <c r="C85" t="s">
        <v>250</v>
      </c>
      <c r="N85" s="5">
        <v>68536107000</v>
      </c>
    </row>
    <row r="86" spans="2:14" ht="15.5" x14ac:dyDescent="0.35">
      <c r="C86" t="s">
        <v>249</v>
      </c>
      <c r="N86" s="5">
        <v>35343743000</v>
      </c>
    </row>
    <row r="87" spans="2:14" ht="15.5" x14ac:dyDescent="0.35">
      <c r="C87" t="s">
        <v>251</v>
      </c>
      <c r="D87" s="5">
        <v>55689264000</v>
      </c>
      <c r="E87" s="5">
        <v>37826510000</v>
      </c>
      <c r="F87" s="5">
        <v>79552963000</v>
      </c>
      <c r="G87" s="5">
        <v>27753043000</v>
      </c>
      <c r="I87" s="5">
        <v>79552963000</v>
      </c>
      <c r="J87" s="5">
        <v>57183766000</v>
      </c>
      <c r="K87" s="5">
        <v>32768572000</v>
      </c>
      <c r="L87" s="5">
        <v>46803090000</v>
      </c>
      <c r="M87" s="5">
        <v>21906388000</v>
      </c>
      <c r="N87" s="5">
        <v>41748880000</v>
      </c>
    </row>
    <row r="88" spans="2:14" ht="15.5" x14ac:dyDescent="0.35">
      <c r="C88" t="s">
        <v>102</v>
      </c>
      <c r="N88" s="5">
        <v>60524479000</v>
      </c>
    </row>
    <row r="89" spans="2:14" ht="15.5" x14ac:dyDescent="0.35">
      <c r="C89" t="s">
        <v>252</v>
      </c>
      <c r="N89" s="5">
        <v>60524479000</v>
      </c>
    </row>
    <row r="90" spans="2:14" ht="15.5" x14ac:dyDescent="0.35">
      <c r="C90" t="s">
        <v>103</v>
      </c>
      <c r="D90" s="5">
        <v>854286068000</v>
      </c>
      <c r="E90" s="5">
        <v>537755175000</v>
      </c>
      <c r="F90" s="5">
        <v>533208299000</v>
      </c>
      <c r="G90" s="5">
        <v>628087846000</v>
      </c>
      <c r="I90" s="5">
        <v>533208299000</v>
      </c>
      <c r="J90" s="5">
        <v>523750067000</v>
      </c>
      <c r="K90" s="5">
        <v>304228782000</v>
      </c>
      <c r="L90" s="5">
        <v>467880147000</v>
      </c>
      <c r="M90" s="5">
        <v>351974951000</v>
      </c>
      <c r="N90" s="5">
        <v>145099280000</v>
      </c>
    </row>
    <row r="91" spans="2:14" ht="15.5" x14ac:dyDescent="0.35">
      <c r="C91" t="s">
        <v>83</v>
      </c>
      <c r="D91" s="5">
        <v>99604000</v>
      </c>
      <c r="E91" s="5">
        <v>99604000</v>
      </c>
      <c r="F91" s="5">
        <v>99604000</v>
      </c>
      <c r="G91" s="5">
        <v>99604000</v>
      </c>
      <c r="I91" s="5">
        <v>99604000</v>
      </c>
      <c r="J91" s="5">
        <v>99604000</v>
      </c>
      <c r="K91" s="5">
        <v>99604000</v>
      </c>
      <c r="L91" s="5">
        <v>99604000</v>
      </c>
      <c r="M91" s="5">
        <v>99604000</v>
      </c>
      <c r="N91" s="5">
        <v>250099604000</v>
      </c>
    </row>
    <row r="92" spans="2:14" ht="15.5" x14ac:dyDescent="0.35">
      <c r="C92" t="s">
        <v>104</v>
      </c>
      <c r="D92" s="5">
        <v>1914357059000</v>
      </c>
      <c r="E92" s="5">
        <v>1952459070000</v>
      </c>
      <c r="F92" s="5">
        <v>1588829853000</v>
      </c>
      <c r="G92" s="5">
        <v>1819609212000</v>
      </c>
      <c r="I92" s="5">
        <v>1588829853000</v>
      </c>
      <c r="J92" s="5">
        <v>1766579819000</v>
      </c>
      <c r="K92" s="5">
        <v>1613998990000</v>
      </c>
      <c r="L92" s="5">
        <v>1756866967000</v>
      </c>
      <c r="M92" s="5">
        <v>1138730213000</v>
      </c>
      <c r="N92" s="5">
        <v>1094332248000</v>
      </c>
    </row>
    <row r="93" spans="2:14" ht="15.5" x14ac:dyDescent="0.35">
      <c r="C93" t="s">
        <v>105</v>
      </c>
    </row>
    <row r="94" spans="2:14" ht="15.5" x14ac:dyDescent="0.35">
      <c r="C94" t="s">
        <v>109</v>
      </c>
      <c r="G94" s="5">
        <v>21655247000</v>
      </c>
      <c r="K94" s="5">
        <v>7663982000</v>
      </c>
      <c r="L94" s="5">
        <v>42772546000</v>
      </c>
      <c r="M94" s="5">
        <v>51163558000</v>
      </c>
      <c r="N94" s="5">
        <v>55579875000</v>
      </c>
    </row>
    <row r="95" spans="2:14" ht="15.5" x14ac:dyDescent="0.35">
      <c r="C95" t="s">
        <v>107</v>
      </c>
      <c r="D95" s="5">
        <v>3651599514000</v>
      </c>
      <c r="E95" s="5">
        <v>3619330917000</v>
      </c>
      <c r="F95" s="5">
        <v>3655712595000</v>
      </c>
      <c r="G95" s="5">
        <v>3514406088000</v>
      </c>
      <c r="I95" s="5">
        <v>3655712595000</v>
      </c>
      <c r="J95" s="5">
        <v>3091514623000</v>
      </c>
      <c r="K95" s="5">
        <v>2944315830000</v>
      </c>
      <c r="L95" s="5">
        <v>2815613459000</v>
      </c>
      <c r="M95" s="5">
        <v>2972870696000</v>
      </c>
      <c r="N95" s="5">
        <v>3163267391000</v>
      </c>
    </row>
    <row r="96" spans="2:14" ht="15.5" x14ac:dyDescent="0.35">
      <c r="C96" t="s">
        <v>110</v>
      </c>
      <c r="D96" s="5">
        <v>4428442079000</v>
      </c>
      <c r="E96" s="5">
        <v>4334615561000</v>
      </c>
      <c r="F96" s="5">
        <v>4429202284000</v>
      </c>
      <c r="G96" s="5">
        <v>4387499193000</v>
      </c>
      <c r="I96" s="5">
        <v>4429202284000</v>
      </c>
      <c r="J96" s="5">
        <v>3897865400000</v>
      </c>
      <c r="K96" s="5">
        <v>3809800404000</v>
      </c>
      <c r="L96" s="5">
        <v>3467684935000</v>
      </c>
      <c r="M96" s="5">
        <v>3435895690000</v>
      </c>
      <c r="N96" s="5">
        <v>3766745149000</v>
      </c>
    </row>
    <row r="97" spans="3:14" ht="15.5" x14ac:dyDescent="0.35">
      <c r="C97" t="s">
        <v>111</v>
      </c>
      <c r="D97" s="5">
        <v>6342799138000</v>
      </c>
      <c r="E97" s="5">
        <v>6287074631000</v>
      </c>
      <c r="F97" s="5">
        <v>6018032137000</v>
      </c>
      <c r="G97" s="5">
        <v>6207108405000</v>
      </c>
      <c r="I97" s="5">
        <v>6018032137000</v>
      </c>
      <c r="J97" s="5">
        <v>5664445219000</v>
      </c>
      <c r="K97" s="5">
        <v>5423799394000</v>
      </c>
      <c r="L97" s="5">
        <v>5224551902000</v>
      </c>
      <c r="M97" s="5">
        <v>4574625903000</v>
      </c>
      <c r="N97" s="5">
        <v>4861077397000</v>
      </c>
    </row>
    <row r="98" spans="3:14" ht="15.5" x14ac:dyDescent="0.35">
      <c r="C98" t="s">
        <v>112</v>
      </c>
    </row>
    <row r="99" spans="3:14" ht="15.5" x14ac:dyDescent="0.35">
      <c r="C99" t="s">
        <v>113</v>
      </c>
    </row>
    <row r="100" spans="3:14" ht="15.5" x14ac:dyDescent="0.35">
      <c r="C100" t="s">
        <v>114</v>
      </c>
      <c r="D100" s="5">
        <v>1540310796000</v>
      </c>
      <c r="E100" s="5">
        <v>1475280344000</v>
      </c>
      <c r="F100" s="5">
        <v>1425414334000</v>
      </c>
      <c r="G100" s="5">
        <v>1422978054000</v>
      </c>
      <c r="I100" s="5">
        <v>1425414334000</v>
      </c>
      <c r="J100" s="5">
        <v>1572691567000</v>
      </c>
      <c r="K100" s="5">
        <v>1689684412000</v>
      </c>
      <c r="L100" s="5">
        <v>1521098794000</v>
      </c>
      <c r="M100" s="5">
        <v>1428029850000</v>
      </c>
      <c r="N100" s="5">
        <v>1385693763000</v>
      </c>
    </row>
    <row r="101" spans="3:14" ht="15.5" x14ac:dyDescent="0.35">
      <c r="C101" t="s">
        <v>119</v>
      </c>
      <c r="J101" s="5">
        <v>20000000000</v>
      </c>
    </row>
    <row r="102" spans="3:14" ht="15.5" x14ac:dyDescent="0.35">
      <c r="C102" t="s">
        <v>115</v>
      </c>
    </row>
    <row r="103" spans="3:14" ht="15.5" x14ac:dyDescent="0.35">
      <c r="C103" t="s">
        <v>253</v>
      </c>
      <c r="N103" s="5">
        <v>103879850000</v>
      </c>
    </row>
    <row r="104" spans="3:14" ht="15.5" x14ac:dyDescent="0.35">
      <c r="C104" t="s">
        <v>118</v>
      </c>
    </row>
    <row r="105" spans="3:14" ht="15.5" x14ac:dyDescent="0.35">
      <c r="C105" t="s">
        <v>254</v>
      </c>
      <c r="D105" s="5">
        <v>69760952000</v>
      </c>
      <c r="E105" s="5">
        <v>69033207000</v>
      </c>
      <c r="F105" s="5">
        <v>85324503000</v>
      </c>
      <c r="G105" s="5">
        <v>51709754000</v>
      </c>
      <c r="I105" s="5">
        <v>85324503000</v>
      </c>
      <c r="J105" s="5">
        <v>29866366000</v>
      </c>
      <c r="K105" s="5">
        <v>50441185000</v>
      </c>
      <c r="L105" s="5">
        <v>31715921000</v>
      </c>
      <c r="M105" s="5">
        <v>43964762000</v>
      </c>
      <c r="N105" s="5">
        <v>48501396000</v>
      </c>
    </row>
    <row r="106" spans="3:14" ht="15.5" x14ac:dyDescent="0.35">
      <c r="C106" t="s">
        <v>116</v>
      </c>
      <c r="D106" s="5">
        <v>8054425000</v>
      </c>
      <c r="E106" s="5">
        <v>5983111000</v>
      </c>
      <c r="F106" s="5">
        <v>13945604000</v>
      </c>
      <c r="G106" s="5">
        <v>16161821000</v>
      </c>
      <c r="I106" s="5">
        <v>13945604000</v>
      </c>
      <c r="J106" s="5">
        <v>16591409000</v>
      </c>
      <c r="K106" s="5">
        <v>11437394000</v>
      </c>
      <c r="L106" s="5">
        <v>15856330000</v>
      </c>
      <c r="M106" s="5">
        <v>15343471000</v>
      </c>
      <c r="N106" s="5">
        <v>51474512000</v>
      </c>
    </row>
    <row r="107" spans="3:14" ht="15.5" x14ac:dyDescent="0.35">
      <c r="C107" t="s">
        <v>117</v>
      </c>
      <c r="D107" s="5">
        <v>69903088000</v>
      </c>
      <c r="E107" s="5">
        <v>157530208000</v>
      </c>
      <c r="F107" s="5">
        <v>149796383000</v>
      </c>
      <c r="G107" s="5">
        <v>131960832000</v>
      </c>
      <c r="I107" s="5">
        <v>149796383000</v>
      </c>
      <c r="J107" s="5">
        <v>87112196000</v>
      </c>
      <c r="K107" s="5">
        <v>70615380000</v>
      </c>
      <c r="L107" s="5">
        <v>102242727000</v>
      </c>
      <c r="M107" s="5">
        <v>100680574000</v>
      </c>
      <c r="N107" s="5">
        <v>163088603000</v>
      </c>
    </row>
    <row r="108" spans="3:14" ht="15.5" x14ac:dyDescent="0.35">
      <c r="C108" t="s">
        <v>120</v>
      </c>
    </row>
    <row r="109" spans="3:14" ht="15.5" x14ac:dyDescent="0.35">
      <c r="C109" t="s">
        <v>520</v>
      </c>
      <c r="D109" s="5">
        <v>325700101000</v>
      </c>
      <c r="E109" s="5">
        <v>234172281000</v>
      </c>
      <c r="F109" s="5">
        <v>211350344000</v>
      </c>
      <c r="G109" s="5">
        <v>399607249000</v>
      </c>
      <c r="I109" s="5">
        <v>211350344000</v>
      </c>
      <c r="J109" s="5">
        <v>301588471000</v>
      </c>
      <c r="K109" s="5">
        <v>359928270000</v>
      </c>
      <c r="L109" s="5">
        <v>217803488000</v>
      </c>
      <c r="M109" s="5">
        <v>60499567000</v>
      </c>
      <c r="N109" s="5">
        <v>35472082000</v>
      </c>
    </row>
    <row r="110" spans="3:14" ht="15.5" x14ac:dyDescent="0.35">
      <c r="C110" t="s">
        <v>313</v>
      </c>
      <c r="D110" s="5">
        <v>229890449000</v>
      </c>
      <c r="E110" s="5">
        <v>232075823000</v>
      </c>
      <c r="F110" s="5">
        <v>234519700000</v>
      </c>
      <c r="G110" s="5">
        <v>310134775000</v>
      </c>
      <c r="I110" s="5">
        <v>234519700000</v>
      </c>
      <c r="J110" s="5">
        <v>181827695000</v>
      </c>
      <c r="K110" s="5">
        <v>518290234000</v>
      </c>
      <c r="L110" s="5">
        <v>960248131000</v>
      </c>
      <c r="M110" s="5">
        <v>1354446845000</v>
      </c>
      <c r="N110" s="5">
        <v>1884143955000</v>
      </c>
    </row>
    <row r="111" spans="3:14" ht="15.5" x14ac:dyDescent="0.35">
      <c r="C111" t="s">
        <v>121</v>
      </c>
      <c r="D111" s="5">
        <v>555590550000</v>
      </c>
      <c r="E111" s="5">
        <v>466248104000</v>
      </c>
      <c r="F111" s="5">
        <v>445870044000</v>
      </c>
      <c r="G111" s="5">
        <v>709742024000</v>
      </c>
      <c r="I111" s="5">
        <v>445870044000</v>
      </c>
      <c r="J111" s="5">
        <v>483416166000</v>
      </c>
      <c r="K111" s="5">
        <v>878218504000</v>
      </c>
      <c r="L111" s="5">
        <v>1178051619000</v>
      </c>
      <c r="M111" s="5">
        <v>1414946412000</v>
      </c>
      <c r="N111" s="5">
        <v>1919616037000</v>
      </c>
    </row>
    <row r="112" spans="3:14" ht="15.5" x14ac:dyDescent="0.35">
      <c r="C112" t="s">
        <v>122</v>
      </c>
      <c r="D112" s="5">
        <v>1110841379000</v>
      </c>
      <c r="E112" s="5">
        <v>985113889000</v>
      </c>
      <c r="F112" s="5">
        <v>947708992000</v>
      </c>
      <c r="G112" s="5">
        <v>1208596792000</v>
      </c>
      <c r="I112" s="5">
        <v>947708992000</v>
      </c>
      <c r="J112" s="5">
        <v>946935652000</v>
      </c>
      <c r="K112" s="5">
        <v>1275837997000</v>
      </c>
      <c r="L112" s="5">
        <v>1523445666000</v>
      </c>
      <c r="M112" s="5">
        <v>1789832323000</v>
      </c>
      <c r="N112" s="5">
        <v>2422936978000</v>
      </c>
    </row>
    <row r="113" spans="2:14" ht="15.5" x14ac:dyDescent="0.35">
      <c r="C113" t="s">
        <v>123</v>
      </c>
      <c r="D113" s="5">
        <v>1110841379000</v>
      </c>
      <c r="E113" s="5">
        <v>985113889000</v>
      </c>
      <c r="F113" s="5">
        <v>947708992000</v>
      </c>
      <c r="G113" s="5">
        <v>1208596792000</v>
      </c>
      <c r="I113" s="5">
        <v>947708992000</v>
      </c>
      <c r="J113" s="5">
        <v>946935652000</v>
      </c>
      <c r="K113" s="5">
        <v>1275837997000</v>
      </c>
      <c r="L113" s="5">
        <v>1523445666000</v>
      </c>
      <c r="M113" s="5">
        <v>1789832323000</v>
      </c>
      <c r="N113" s="5">
        <v>2422936978000</v>
      </c>
    </row>
    <row r="114" spans="2:14" ht="15.5" x14ac:dyDescent="0.35">
      <c r="C114" t="s">
        <v>357</v>
      </c>
      <c r="D114" s="5">
        <v>149692707000</v>
      </c>
      <c r="E114" s="5">
        <v>125401811000</v>
      </c>
      <c r="F114" s="5">
        <v>121838050000</v>
      </c>
      <c r="G114" s="5">
        <v>143831196000</v>
      </c>
      <c r="I114" s="5">
        <v>121838050000</v>
      </c>
      <c r="J114" s="5">
        <v>143803964000</v>
      </c>
      <c r="K114" s="5">
        <v>94077020000</v>
      </c>
      <c r="L114" s="5">
        <v>102391187000</v>
      </c>
      <c r="M114" s="5">
        <v>109536283000</v>
      </c>
      <c r="N114" s="5">
        <v>67257395000</v>
      </c>
    </row>
    <row r="115" spans="2:14" ht="15.5" x14ac:dyDescent="0.35">
      <c r="C115" t="s">
        <v>126</v>
      </c>
      <c r="D115" s="5">
        <v>2651152175000</v>
      </c>
      <c r="E115" s="5">
        <v>2460394233000</v>
      </c>
      <c r="F115" s="5">
        <v>2373123326000</v>
      </c>
      <c r="G115" s="5">
        <v>2631574846000</v>
      </c>
      <c r="I115" s="5">
        <v>2373123326000</v>
      </c>
      <c r="J115" s="5">
        <v>2519627219000</v>
      </c>
      <c r="K115" s="5">
        <v>2965522409000</v>
      </c>
      <c r="L115" s="5">
        <v>3044544460000</v>
      </c>
      <c r="M115" s="5">
        <v>3217862173000</v>
      </c>
      <c r="N115" s="5">
        <v>3808630741000</v>
      </c>
    </row>
    <row r="116" spans="2:14" ht="15.5" x14ac:dyDescent="0.35">
      <c r="C116" t="s">
        <v>127</v>
      </c>
    </row>
    <row r="117" spans="2:14" ht="15.5" x14ac:dyDescent="0.35">
      <c r="C117" t="s">
        <v>128</v>
      </c>
      <c r="D117" s="5">
        <v>1294653020000</v>
      </c>
      <c r="E117" s="5">
        <v>1294653020000</v>
      </c>
      <c r="F117" s="5">
        <v>1294653020000</v>
      </c>
      <c r="G117" s="5">
        <v>1294653020000</v>
      </c>
      <c r="I117" s="5">
        <v>1294653020000</v>
      </c>
      <c r="J117" s="5">
        <v>1294653020000</v>
      </c>
      <c r="K117" s="5">
        <v>1294653020000</v>
      </c>
      <c r="L117" s="5">
        <v>1294653020000</v>
      </c>
      <c r="M117" s="5">
        <v>1242866900000</v>
      </c>
      <c r="N117" s="5">
        <v>54065000000</v>
      </c>
    </row>
    <row r="118" spans="2:14" ht="15.5" x14ac:dyDescent="0.35">
      <c r="C118" t="s">
        <v>129</v>
      </c>
      <c r="D118" s="5">
        <v>149759824000</v>
      </c>
      <c r="E118" s="5">
        <v>149759824000</v>
      </c>
      <c r="F118" s="5">
        <v>149759824000</v>
      </c>
      <c r="G118" s="5">
        <v>149759824000</v>
      </c>
      <c r="I118" s="5">
        <v>149759824000</v>
      </c>
      <c r="J118" s="5">
        <v>149759824000</v>
      </c>
      <c r="K118" s="5">
        <v>149759824000</v>
      </c>
      <c r="L118" s="5">
        <v>149759824000</v>
      </c>
      <c r="M118" s="5">
        <v>-84058633000</v>
      </c>
      <c r="N118" s="5">
        <v>1117597838000</v>
      </c>
    </row>
    <row r="119" spans="2:14" ht="15.5" x14ac:dyDescent="0.35">
      <c r="C119" t="s">
        <v>130</v>
      </c>
      <c r="D119" s="5">
        <v>2247086379000</v>
      </c>
      <c r="E119" s="5">
        <v>2382122529000</v>
      </c>
      <c r="F119" s="5">
        <v>2200352314000</v>
      </c>
      <c r="G119" s="5">
        <v>2130973118000</v>
      </c>
      <c r="I119" s="5">
        <v>2200352314000</v>
      </c>
      <c r="J119" s="5">
        <v>1700263176000</v>
      </c>
      <c r="K119" s="5">
        <v>1013728966000</v>
      </c>
      <c r="L119" s="5">
        <v>735463587000</v>
      </c>
      <c r="M119" s="5">
        <v>197830092000</v>
      </c>
      <c r="N119" s="5">
        <v>-369346894000</v>
      </c>
    </row>
    <row r="120" spans="2:14" ht="15.5" x14ac:dyDescent="0.35">
      <c r="C120" t="s">
        <v>257</v>
      </c>
      <c r="D120" s="5">
        <v>5010000000</v>
      </c>
      <c r="E120" s="5">
        <v>4010000000</v>
      </c>
      <c r="F120" s="5">
        <v>4010000000</v>
      </c>
      <c r="G120" s="5">
        <v>4010000000</v>
      </c>
      <c r="I120" s="5">
        <v>4010000000</v>
      </c>
      <c r="J120" s="5">
        <v>3010000000</v>
      </c>
      <c r="K120" s="5">
        <v>2010000000</v>
      </c>
      <c r="L120" s="5">
        <v>1010000000</v>
      </c>
      <c r="M120" s="5">
        <v>10000000</v>
      </c>
    </row>
    <row r="121" spans="2:14" ht="15.5" x14ac:dyDescent="0.35">
      <c r="C121" t="s">
        <v>258</v>
      </c>
      <c r="D121" s="5">
        <v>2242076379000</v>
      </c>
      <c r="E121" s="5">
        <v>2378112529000</v>
      </c>
      <c r="F121" s="5">
        <v>2196342314000</v>
      </c>
      <c r="G121" s="5">
        <v>2126963118000</v>
      </c>
      <c r="I121" s="5">
        <v>2196342314000</v>
      </c>
      <c r="J121" s="5">
        <v>1697253176000</v>
      </c>
      <c r="K121" s="5">
        <v>1011718966000</v>
      </c>
      <c r="L121" s="5">
        <v>734453587000</v>
      </c>
      <c r="M121" s="5">
        <v>197820092000</v>
      </c>
      <c r="N121" s="5">
        <v>-369346894000</v>
      </c>
    </row>
    <row r="122" spans="2:14" ht="15.5" x14ac:dyDescent="0.35">
      <c r="C122" t="s">
        <v>259</v>
      </c>
      <c r="D122" s="5">
        <v>2247086379000</v>
      </c>
      <c r="E122" s="5">
        <v>2382122529000</v>
      </c>
      <c r="F122" s="5">
        <v>2200352314000</v>
      </c>
      <c r="G122" s="5">
        <v>2130973118000</v>
      </c>
      <c r="I122" s="5">
        <v>2200352314000</v>
      </c>
      <c r="J122" s="5">
        <v>1700263176000</v>
      </c>
      <c r="K122" s="5">
        <v>1013728966000</v>
      </c>
      <c r="L122" s="5">
        <v>735463587000</v>
      </c>
      <c r="M122" s="5">
        <v>197830092000</v>
      </c>
      <c r="N122" s="5">
        <v>-369346894000</v>
      </c>
    </row>
    <row r="123" spans="2:14" ht="15.5" x14ac:dyDescent="0.35">
      <c r="C123" t="s">
        <v>131</v>
      </c>
      <c r="D123" s="5">
        <v>48136000</v>
      </c>
      <c r="E123" s="5">
        <v>45421000</v>
      </c>
      <c r="F123" s="5">
        <v>44049000</v>
      </c>
      <c r="G123" s="5">
        <v>47993000</v>
      </c>
      <c r="I123" s="5">
        <v>44049000</v>
      </c>
      <c r="J123" s="5">
        <v>42376000</v>
      </c>
      <c r="K123" s="5">
        <v>35571000</v>
      </c>
      <c r="L123" s="5">
        <v>31407000</v>
      </c>
      <c r="M123" s="5">
        <v>25767000</v>
      </c>
      <c r="N123" s="5">
        <v>31108000</v>
      </c>
    </row>
    <row r="124" spans="2:14" ht="15.5" x14ac:dyDescent="0.35">
      <c r="C124" t="s">
        <v>10</v>
      </c>
      <c r="D124" s="5">
        <v>3691646963000</v>
      </c>
      <c r="E124" s="5">
        <v>3826680398000</v>
      </c>
      <c r="F124" s="5">
        <v>3644908811000</v>
      </c>
      <c r="G124" s="5">
        <v>3575533559000</v>
      </c>
      <c r="I124" s="5">
        <v>3644908811000</v>
      </c>
      <c r="J124" s="5">
        <v>3144818000000</v>
      </c>
      <c r="K124" s="5">
        <v>2458276985000</v>
      </c>
      <c r="L124" s="5">
        <v>2180007442000</v>
      </c>
      <c r="M124" s="5">
        <v>1356763730000</v>
      </c>
      <c r="N124" s="5">
        <v>1052446656000</v>
      </c>
    </row>
    <row r="125" spans="2:14" ht="15.5" x14ac:dyDescent="0.35">
      <c r="C125" t="s">
        <v>132</v>
      </c>
      <c r="D125" s="5">
        <v>6342799138000</v>
      </c>
      <c r="E125" s="5">
        <v>6287074631000</v>
      </c>
      <c r="F125" s="5">
        <v>6018032137000</v>
      </c>
      <c r="G125" s="5">
        <v>6207108405000</v>
      </c>
      <c r="I125" s="5">
        <v>6018032137000</v>
      </c>
      <c r="J125" s="5">
        <v>5664445219000</v>
      </c>
      <c r="K125" s="5">
        <v>5423799394000</v>
      </c>
      <c r="L125" s="5">
        <v>5224551902000</v>
      </c>
      <c r="M125" s="5">
        <v>4574625903000</v>
      </c>
      <c r="N125" s="5">
        <v>4861077397000</v>
      </c>
    </row>
    <row r="126" spans="2:14" ht="15.5" x14ac:dyDescent="0.35">
      <c r="C126" t="s">
        <v>133</v>
      </c>
      <c r="D126" s="5">
        <v>12946530200</v>
      </c>
      <c r="E126" s="5">
        <v>12946530200</v>
      </c>
      <c r="F126" s="5">
        <v>12946530200</v>
      </c>
      <c r="G126" s="5">
        <v>12946530200</v>
      </c>
      <c r="I126" s="5">
        <v>12946530200</v>
      </c>
      <c r="J126" s="5">
        <v>12946530200</v>
      </c>
      <c r="K126" s="5">
        <v>12946530200</v>
      </c>
      <c r="L126" s="5">
        <v>12946530200</v>
      </c>
      <c r="M126" s="5">
        <v>12428669000</v>
      </c>
      <c r="N126" s="5">
        <v>540650</v>
      </c>
    </row>
    <row r="128" spans="2:14" ht="15.5" x14ac:dyDescent="0.35">
      <c r="B128" t="s">
        <v>134</v>
      </c>
      <c r="C128" t="s">
        <v>135</v>
      </c>
      <c r="D128" s="5">
        <v>306518531000</v>
      </c>
      <c r="E128" s="5">
        <v>545153215000</v>
      </c>
      <c r="F128" s="5">
        <v>-126517040000</v>
      </c>
      <c r="G128" s="5">
        <v>470921344000</v>
      </c>
      <c r="I128" s="5">
        <v>1544117069000</v>
      </c>
      <c r="J128" s="5">
        <v>1140257076000</v>
      </c>
      <c r="K128" s="5">
        <v>1313645740000</v>
      </c>
      <c r="L128" s="5">
        <v>799499935000</v>
      </c>
      <c r="M128" s="5">
        <v>808146444000</v>
      </c>
      <c r="N128" s="5">
        <v>562232013000</v>
      </c>
    </row>
    <row r="129" spans="3:14" ht="15.5" x14ac:dyDescent="0.35">
      <c r="C129" t="s">
        <v>136</v>
      </c>
      <c r="D129" s="5">
        <v>1381514602000</v>
      </c>
      <c r="E129" s="5">
        <v>1587018948000</v>
      </c>
      <c r="F129" s="5">
        <v>1301186913000</v>
      </c>
      <c r="G129" s="5">
        <v>1337061251000</v>
      </c>
      <c r="I129" s="5">
        <v>5330133466000</v>
      </c>
      <c r="J129" s="5">
        <v>4100672046000</v>
      </c>
      <c r="K129" s="5">
        <v>4140969384000</v>
      </c>
      <c r="L129" s="5">
        <v>3592691146000</v>
      </c>
      <c r="M129" s="5">
        <v>3104848901000</v>
      </c>
      <c r="N129" s="5">
        <v>2502411046000</v>
      </c>
    </row>
    <row r="130" spans="3:14" ht="15.5" x14ac:dyDescent="0.35">
      <c r="C130" t="s">
        <v>137</v>
      </c>
      <c r="D130" s="5">
        <v>-1029315444000</v>
      </c>
      <c r="E130" s="5">
        <v>-650969351000</v>
      </c>
      <c r="F130" s="5">
        <v>-1087159381000</v>
      </c>
      <c r="G130" s="5">
        <v>-609158057000</v>
      </c>
      <c r="I130" s="5">
        <v>-2869917172000</v>
      </c>
      <c r="J130" s="5">
        <v>-2180063369000</v>
      </c>
      <c r="K130" s="5">
        <v>-2109908839000</v>
      </c>
      <c r="L130" s="5">
        <v>-1982780977000</v>
      </c>
      <c r="M130" s="5">
        <v>-1636201589000</v>
      </c>
      <c r="N130" s="5">
        <v>-1269279044000</v>
      </c>
    </row>
    <row r="131" spans="3:14" ht="15.5" x14ac:dyDescent="0.35">
      <c r="C131" t="s">
        <v>139</v>
      </c>
      <c r="D131" s="5">
        <v>113432771000</v>
      </c>
      <c r="E131" s="5">
        <v>-369877096000</v>
      </c>
      <c r="F131" s="5">
        <v>-292972859000</v>
      </c>
      <c r="G131" s="5">
        <v>-151998782000</v>
      </c>
      <c r="I131" s="5">
        <v>-690117298000</v>
      </c>
      <c r="J131" s="5">
        <v>-616613757000</v>
      </c>
      <c r="K131" s="5">
        <v>-477441704000</v>
      </c>
      <c r="L131" s="5">
        <v>-558178349000</v>
      </c>
      <c r="M131" s="5">
        <v>-366521616000</v>
      </c>
      <c r="N131" s="5">
        <v>-460367685000</v>
      </c>
    </row>
    <row r="132" spans="3:14" ht="15.5" x14ac:dyDescent="0.35">
      <c r="C132" t="s">
        <v>919</v>
      </c>
      <c r="D132" s="5">
        <v>2956128000</v>
      </c>
      <c r="E132" s="5">
        <v>2486758000</v>
      </c>
      <c r="F132" s="5">
        <v>2821009000</v>
      </c>
      <c r="G132" s="5">
        <v>1544714000</v>
      </c>
      <c r="I132" s="5">
        <v>14937378000</v>
      </c>
      <c r="J132" s="5">
        <v>16205297000</v>
      </c>
      <c r="K132" s="5">
        <v>13143615000</v>
      </c>
      <c r="L132" s="5">
        <v>7293761000</v>
      </c>
      <c r="M132" s="5">
        <v>14754041000</v>
      </c>
      <c r="N132" s="5">
        <v>9130005000</v>
      </c>
    </row>
    <row r="133" spans="3:14" ht="15.5" x14ac:dyDescent="0.35">
      <c r="C133" t="s">
        <v>1164</v>
      </c>
      <c r="D133" s="5">
        <v>7468737000</v>
      </c>
      <c r="E133" s="5">
        <v>38472221000</v>
      </c>
      <c r="F133" s="5">
        <v>7331222000</v>
      </c>
      <c r="G133" s="5">
        <v>-11495072000</v>
      </c>
      <c r="I133" s="5">
        <v>48595920000</v>
      </c>
      <c r="J133" s="5">
        <v>54976040000</v>
      </c>
      <c r="K133" s="5">
        <v>28926161000</v>
      </c>
      <c r="L133" s="5">
        <v>10674422000</v>
      </c>
      <c r="M133" s="5">
        <v>7509897000</v>
      </c>
      <c r="N133" s="5">
        <v>29383598000</v>
      </c>
    </row>
    <row r="134" spans="3:14" ht="15.5" x14ac:dyDescent="0.35">
      <c r="C134" t="s">
        <v>818</v>
      </c>
      <c r="M134" s="5">
        <v>-280238000</v>
      </c>
      <c r="N134" s="5">
        <v>-849152000</v>
      </c>
    </row>
    <row r="135" spans="3:14" ht="15.5" x14ac:dyDescent="0.35">
      <c r="C135" t="s">
        <v>363</v>
      </c>
      <c r="D135" s="5">
        <v>-156627675000</v>
      </c>
      <c r="E135" s="5">
        <v>-52670447000</v>
      </c>
      <c r="F135" s="5">
        <v>-62151442000</v>
      </c>
      <c r="G135" s="5">
        <v>-72599865000</v>
      </c>
      <c r="I135" s="5">
        <v>-243107732000</v>
      </c>
      <c r="J135" s="5">
        <v>-167882826000</v>
      </c>
      <c r="K135" s="5">
        <v>-182491922000</v>
      </c>
      <c r="L135" s="5">
        <v>-134868022000</v>
      </c>
      <c r="M135" s="5">
        <v>-110805875000</v>
      </c>
      <c r="N135" s="5">
        <v>-1637260000</v>
      </c>
    </row>
    <row r="136" spans="3:14" ht="15.5" x14ac:dyDescent="0.35">
      <c r="C136" t="s">
        <v>141</v>
      </c>
      <c r="D136" s="5">
        <v>-12910588000</v>
      </c>
      <c r="E136" s="5">
        <v>-9307818000</v>
      </c>
      <c r="F136" s="5">
        <v>4427498000</v>
      </c>
      <c r="G136" s="5">
        <v>-22432845000</v>
      </c>
      <c r="I136" s="5">
        <v>-46407493000</v>
      </c>
      <c r="J136" s="5">
        <v>-67036355000</v>
      </c>
      <c r="K136" s="5">
        <v>-99550955000</v>
      </c>
      <c r="L136" s="5">
        <v>-135332046000</v>
      </c>
      <c r="M136" s="5">
        <v>-205157077000</v>
      </c>
      <c r="N136" s="5">
        <v>-246559495000</v>
      </c>
    </row>
    <row r="137" spans="3:14" ht="15.5" x14ac:dyDescent="0.35">
      <c r="C137" t="s">
        <v>144</v>
      </c>
      <c r="D137" s="5">
        <v>-607564460000</v>
      </c>
      <c r="E137" s="5">
        <v>-110218125000</v>
      </c>
      <c r="F137" s="5">
        <v>-483326426000</v>
      </c>
      <c r="G137" s="5">
        <v>-94398958000</v>
      </c>
      <c r="I137" s="5">
        <v>-1180867100000</v>
      </c>
      <c r="J137" s="5">
        <v>-821535737000</v>
      </c>
      <c r="K137" s="5">
        <v>-907798189000</v>
      </c>
      <c r="L137" s="5">
        <v>-328530579000</v>
      </c>
      <c r="M137" s="5">
        <v>-847315240000</v>
      </c>
      <c r="N137" s="5">
        <v>-212680231000</v>
      </c>
    </row>
    <row r="138" spans="3:14" ht="15.5" x14ac:dyDescent="0.35">
      <c r="C138" t="s">
        <v>145</v>
      </c>
      <c r="D138" s="5">
        <v>-136104887000</v>
      </c>
      <c r="E138" s="5">
        <v>-74151866000</v>
      </c>
      <c r="F138" s="5">
        <v>490838669000</v>
      </c>
      <c r="G138" s="5">
        <v>-199851021000</v>
      </c>
      <c r="I138" s="5">
        <v>-515487331000</v>
      </c>
      <c r="J138" s="5">
        <v>-415471330000</v>
      </c>
      <c r="K138" s="5">
        <v>-410090692000</v>
      </c>
      <c r="L138" s="5">
        <v>-124281220000</v>
      </c>
      <c r="M138" s="5">
        <v>-125458830000</v>
      </c>
      <c r="N138" s="5">
        <v>-99275996000</v>
      </c>
    </row>
    <row r="139" spans="3:14" ht="15.5" x14ac:dyDescent="0.35">
      <c r="C139" t="s">
        <v>399</v>
      </c>
      <c r="F139" s="5">
        <v>490554000</v>
      </c>
      <c r="I139" s="5">
        <v>490554000</v>
      </c>
      <c r="J139" s="5">
        <v>595539000</v>
      </c>
      <c r="K139" s="5">
        <v>2723630000</v>
      </c>
      <c r="L139" s="5">
        <v>761684000</v>
      </c>
      <c r="N139" s="5">
        <v>437416000</v>
      </c>
    </row>
    <row r="140" spans="3:14" ht="15.5" x14ac:dyDescent="0.35">
      <c r="C140" t="s">
        <v>1165</v>
      </c>
      <c r="D140" s="5">
        <v>-701107000</v>
      </c>
      <c r="E140" s="5">
        <v>-2586715000</v>
      </c>
      <c r="F140" s="5">
        <v>3052417000</v>
      </c>
      <c r="G140" s="5">
        <v>-2337426000</v>
      </c>
      <c r="I140" s="5">
        <v>-1817222000</v>
      </c>
      <c r="J140" s="5">
        <v>985424000</v>
      </c>
      <c r="K140" s="5">
        <v>-1985085000</v>
      </c>
      <c r="L140" s="5">
        <v>1272000</v>
      </c>
      <c r="M140" s="5">
        <v>-906037000</v>
      </c>
      <c r="N140" s="5">
        <v>-1154826000</v>
      </c>
    </row>
    <row r="141" spans="3:14" ht="15.5" x14ac:dyDescent="0.35">
      <c r="C141" t="s">
        <v>1166</v>
      </c>
      <c r="D141" s="5">
        <v>-5874947000</v>
      </c>
      <c r="E141" s="5">
        <v>-3926504000</v>
      </c>
      <c r="F141" s="5">
        <v>-401239000</v>
      </c>
      <c r="G141" s="5">
        <v>-34243000</v>
      </c>
      <c r="I141" s="5">
        <v>-708091000</v>
      </c>
      <c r="J141" s="5">
        <v>-480921000</v>
      </c>
      <c r="K141" s="5">
        <v>-536272000</v>
      </c>
      <c r="L141" s="5">
        <v>-1278926000</v>
      </c>
      <c r="M141" s="5">
        <v>-2945075000</v>
      </c>
      <c r="N141" s="5">
        <v>-662728000</v>
      </c>
    </row>
    <row r="142" spans="3:14" ht="15.5" x14ac:dyDescent="0.35">
      <c r="C142" t="s">
        <v>1167</v>
      </c>
    </row>
    <row r="143" spans="3:14" ht="15.5" x14ac:dyDescent="0.35">
      <c r="C143" t="s">
        <v>323</v>
      </c>
      <c r="D143" s="5">
        <v>-9835086000</v>
      </c>
      <c r="E143" s="5">
        <v>-20261740000</v>
      </c>
      <c r="F143" s="5">
        <v>23991820000</v>
      </c>
      <c r="G143" s="5">
        <v>-9006623000</v>
      </c>
      <c r="I143" s="5">
        <v>-2367922000</v>
      </c>
      <c r="J143" s="5">
        <v>-13187692000</v>
      </c>
      <c r="K143" s="5">
        <v>-16254982000</v>
      </c>
      <c r="L143" s="5">
        <v>-4590067000</v>
      </c>
      <c r="M143" s="5">
        <v>-24791445000</v>
      </c>
      <c r="N143" s="5">
        <v>-12707680000</v>
      </c>
    </row>
    <row r="144" spans="3:14" ht="15.5" x14ac:dyDescent="0.35">
      <c r="C144" t="s">
        <v>146</v>
      </c>
      <c r="D144" s="5">
        <v>-123627381000</v>
      </c>
      <c r="E144" s="5">
        <v>-54268040000</v>
      </c>
      <c r="F144" s="5">
        <v>394492763000</v>
      </c>
      <c r="G144" s="5">
        <v>-183612622000</v>
      </c>
      <c r="I144" s="5">
        <v>-364640628000</v>
      </c>
      <c r="J144" s="5">
        <v>-393987058000</v>
      </c>
      <c r="K144" s="5">
        <v>-382987766000</v>
      </c>
      <c r="L144" s="5">
        <v>-124697947000</v>
      </c>
      <c r="M144" s="5">
        <v>-107108732000</v>
      </c>
      <c r="N144" s="5">
        <v>-144395759000</v>
      </c>
    </row>
    <row r="145" spans="3:14" ht="15.5" x14ac:dyDescent="0.35">
      <c r="C145" t="s">
        <v>401</v>
      </c>
      <c r="F145" s="5">
        <v>-130270092000</v>
      </c>
      <c r="I145" s="5">
        <v>-130270092000</v>
      </c>
    </row>
    <row r="146" spans="3:14" ht="15.5" x14ac:dyDescent="0.35">
      <c r="C146" t="s">
        <v>1168</v>
      </c>
      <c r="F146" s="5">
        <v>136324250000</v>
      </c>
    </row>
    <row r="147" spans="3:14" ht="15.5" x14ac:dyDescent="0.35">
      <c r="C147" t="s">
        <v>1169</v>
      </c>
      <c r="D147" s="5">
        <v>3933634000</v>
      </c>
      <c r="E147" s="5">
        <v>6891133000</v>
      </c>
      <c r="F147" s="5">
        <v>63158196000</v>
      </c>
      <c r="G147" s="5">
        <v>-4860107000</v>
      </c>
      <c r="I147" s="5">
        <v>-16173930000</v>
      </c>
      <c r="J147" s="5">
        <v>-9396622000</v>
      </c>
      <c r="K147" s="5">
        <v>-11050217000</v>
      </c>
      <c r="L147" s="5">
        <v>5522764000</v>
      </c>
      <c r="M147" s="5">
        <v>10292459000</v>
      </c>
      <c r="N147" s="5">
        <v>59207581000</v>
      </c>
    </row>
    <row r="148" spans="3:14" ht="15.5" x14ac:dyDescent="0.35">
      <c r="C148" t="s">
        <v>153</v>
      </c>
      <c r="D148" s="5">
        <v>-607564460000</v>
      </c>
      <c r="E148" s="5">
        <v>-110218125000</v>
      </c>
      <c r="F148" s="5">
        <v>-483326426000</v>
      </c>
      <c r="G148" s="5">
        <v>-94398958000</v>
      </c>
      <c r="I148" s="5">
        <v>-1180867100000</v>
      </c>
      <c r="J148" s="5">
        <v>-821535737000</v>
      </c>
      <c r="K148" s="5">
        <v>-907798189000</v>
      </c>
      <c r="L148" s="5">
        <v>-328530579000</v>
      </c>
      <c r="M148" s="5">
        <v>-847315240000</v>
      </c>
      <c r="N148" s="5">
        <v>-212680231000</v>
      </c>
    </row>
    <row r="149" spans="3:14" ht="15.5" x14ac:dyDescent="0.35">
      <c r="C149" t="s">
        <v>336</v>
      </c>
      <c r="F149" s="5">
        <v>-248750000000</v>
      </c>
      <c r="J149" s="5">
        <v>20000000000</v>
      </c>
      <c r="L149" s="5">
        <v>157588000000</v>
      </c>
      <c r="M149" s="5">
        <v>2672828270000</v>
      </c>
      <c r="N149" s="5">
        <v>430000000000</v>
      </c>
    </row>
    <row r="150" spans="3:14" ht="15.5" x14ac:dyDescent="0.35">
      <c r="C150" t="s">
        <v>1104</v>
      </c>
      <c r="M150" s="5">
        <v>40524479000</v>
      </c>
      <c r="N150" s="5">
        <v>-310524480000</v>
      </c>
    </row>
    <row r="151" spans="3:14" ht="15.5" x14ac:dyDescent="0.35">
      <c r="C151" t="s">
        <v>1106</v>
      </c>
      <c r="D151" s="5">
        <v>-66856248000</v>
      </c>
      <c r="E151" s="5">
        <v>-82768125000</v>
      </c>
      <c r="F151" s="5">
        <v>-8840779000</v>
      </c>
      <c r="G151" s="5">
        <v>-67948958000</v>
      </c>
      <c r="I151" s="5">
        <v>-221362116000</v>
      </c>
      <c r="J151" s="5">
        <v>-239550638000</v>
      </c>
      <c r="K151" s="5">
        <v>-178991377000</v>
      </c>
      <c r="L151" s="5">
        <v>-104971755000</v>
      </c>
      <c r="M151" s="5">
        <v>-76902226000</v>
      </c>
      <c r="N151" s="5">
        <v>-59843251000</v>
      </c>
    </row>
    <row r="152" spans="3:14" ht="15.5" x14ac:dyDescent="0.35">
      <c r="C152" t="s">
        <v>1170</v>
      </c>
    </row>
    <row r="153" spans="3:14" ht="15.5" x14ac:dyDescent="0.35">
      <c r="C153" t="s">
        <v>347</v>
      </c>
      <c r="D153" s="5">
        <v>-496908212000</v>
      </c>
      <c r="F153" s="5">
        <v>-199279343000</v>
      </c>
      <c r="I153" s="5">
        <v>-597869410000</v>
      </c>
      <c r="J153" s="5">
        <v>-158361099000</v>
      </c>
      <c r="K153" s="5">
        <v>-174756812000</v>
      </c>
      <c r="L153" s="5">
        <v>-79876401000</v>
      </c>
    </row>
    <row r="154" spans="3:14" ht="15.5" x14ac:dyDescent="0.35">
      <c r="C154" t="s">
        <v>1171</v>
      </c>
      <c r="F154" s="5">
        <v>-6304000</v>
      </c>
      <c r="I154" s="5">
        <v>-6304000</v>
      </c>
    </row>
    <row r="155" spans="3:14" ht="15.5" x14ac:dyDescent="0.35">
      <c r="C155" t="s">
        <v>1172</v>
      </c>
      <c r="M155" s="5">
        <v>-250000000000</v>
      </c>
      <c r="N155" s="5">
        <v>250000000000</v>
      </c>
    </row>
    <row r="156" spans="3:14" ht="15.5" x14ac:dyDescent="0.35">
      <c r="C156" t="s">
        <v>1173</v>
      </c>
      <c r="L156" s="5">
        <v>285604577000</v>
      </c>
    </row>
    <row r="157" spans="3:14" ht="15.5" x14ac:dyDescent="0.35">
      <c r="C157" t="s">
        <v>279</v>
      </c>
    </row>
    <row r="158" spans="3:14" ht="15.5" x14ac:dyDescent="0.35">
      <c r="C158" t="s">
        <v>274</v>
      </c>
      <c r="D158" s="5">
        <v>-43800000000</v>
      </c>
      <c r="E158" s="5">
        <v>-27450000000</v>
      </c>
      <c r="F158" s="5">
        <v>-26450000000</v>
      </c>
      <c r="G158" s="5">
        <v>-26450000000</v>
      </c>
      <c r="I158" s="5">
        <v>-361629270000</v>
      </c>
      <c r="J158" s="5">
        <v>-443624000000</v>
      </c>
      <c r="K158" s="5">
        <v>-554050000000</v>
      </c>
      <c r="L158" s="5">
        <v>-586875000000</v>
      </c>
      <c r="M158" s="5">
        <v>-3233765763000</v>
      </c>
      <c r="N158" s="5">
        <v>-522312500000</v>
      </c>
    </row>
    <row r="159" spans="3:14" ht="15.5" x14ac:dyDescent="0.35">
      <c r="C159" t="s">
        <v>163</v>
      </c>
      <c r="D159" s="5">
        <v>-437150816000</v>
      </c>
      <c r="E159" s="5">
        <v>360783224000</v>
      </c>
      <c r="F159" s="5">
        <v>-119004797000</v>
      </c>
      <c r="G159" s="5">
        <v>176671365000</v>
      </c>
      <c r="I159" s="5">
        <v>-152237362000</v>
      </c>
      <c r="J159" s="5">
        <v>-96749991000</v>
      </c>
      <c r="K159" s="5">
        <v>-4243141000</v>
      </c>
      <c r="L159" s="5">
        <v>346688136000</v>
      </c>
      <c r="M159" s="5">
        <v>-164627626000</v>
      </c>
      <c r="N159" s="5">
        <v>250275786000</v>
      </c>
    </row>
    <row r="160" spans="3:14" ht="15.5" x14ac:dyDescent="0.35">
      <c r="C160" t="s">
        <v>1174</v>
      </c>
      <c r="M160" s="5">
        <v>-111279000</v>
      </c>
    </row>
    <row r="161" spans="2:14" ht="15.5" x14ac:dyDescent="0.35">
      <c r="C161" t="s">
        <v>1175</v>
      </c>
      <c r="F161" s="5">
        <v>35450000</v>
      </c>
      <c r="I161" s="5">
        <v>35450000</v>
      </c>
      <c r="J161" s="5">
        <v>42395000</v>
      </c>
      <c r="K161" s="5">
        <v>-16123000</v>
      </c>
    </row>
    <row r="162" spans="2:14" ht="15.5" x14ac:dyDescent="0.35">
      <c r="C162" t="s">
        <v>164</v>
      </c>
      <c r="E162" s="5">
        <v>334385754000</v>
      </c>
      <c r="I162" s="5">
        <v>486587666000</v>
      </c>
      <c r="J162" s="5">
        <v>583295262000</v>
      </c>
      <c r="K162" s="5">
        <v>587554526000</v>
      </c>
      <c r="L162" s="5">
        <v>240866390000</v>
      </c>
      <c r="M162" s="5">
        <v>405605295000</v>
      </c>
      <c r="N162" s="5">
        <v>155329509000</v>
      </c>
    </row>
    <row r="163" spans="2:14" ht="15.5" x14ac:dyDescent="0.35">
      <c r="C163" t="s">
        <v>166</v>
      </c>
      <c r="D163" s="5">
        <v>-437150816000</v>
      </c>
      <c r="E163" s="5">
        <v>695168978000</v>
      </c>
      <c r="F163" s="5">
        <v>-118969347000</v>
      </c>
      <c r="G163" s="5">
        <v>176671365000</v>
      </c>
      <c r="I163" s="5">
        <v>334385754000</v>
      </c>
      <c r="J163" s="5">
        <v>486587666000</v>
      </c>
      <c r="K163" s="5">
        <v>583295262000</v>
      </c>
      <c r="L163" s="5">
        <v>587554526000</v>
      </c>
      <c r="M163" s="5">
        <v>240866390000</v>
      </c>
      <c r="N163" s="5">
        <v>405605295000</v>
      </c>
    </row>
    <row r="165" spans="2:14" ht="15.5" x14ac:dyDescent="0.35">
      <c r="B165" t="s">
        <v>167</v>
      </c>
      <c r="C165" t="s">
        <v>12</v>
      </c>
      <c r="D165" s="5">
        <v>12950000000</v>
      </c>
      <c r="E165" s="5">
        <v>12950000000</v>
      </c>
      <c r="F165" s="5">
        <v>12950000000</v>
      </c>
      <c r="G165" s="5">
        <v>12950000000</v>
      </c>
      <c r="I165" s="5">
        <v>12950000000</v>
      </c>
      <c r="J165" s="5">
        <v>12950000000</v>
      </c>
      <c r="K165" s="5">
        <v>12950000000</v>
      </c>
      <c r="L165" s="5">
        <v>12950000000</v>
      </c>
      <c r="M165" s="5">
        <v>12430000000</v>
      </c>
      <c r="N165" s="5">
        <v>0</v>
      </c>
    </row>
    <row r="166" spans="2:14" ht="15.5" x14ac:dyDescent="0.35">
      <c r="C166" t="s">
        <v>168</v>
      </c>
      <c r="D166" s="6">
        <v>27.95</v>
      </c>
      <c r="E166" s="6">
        <v>14.04</v>
      </c>
      <c r="F166" s="6">
        <v>21.42</v>
      </c>
      <c r="G166" s="6">
        <v>20.7</v>
      </c>
    </row>
    <row r="167" spans="2:14" ht="15.5" x14ac:dyDescent="0.35">
      <c r="C167" t="s">
        <v>169</v>
      </c>
      <c r="D167" s="6">
        <v>17.670000000000002</v>
      </c>
      <c r="E167" s="6">
        <v>44.87</v>
      </c>
      <c r="F167" s="6">
        <v>32.68</v>
      </c>
      <c r="G167" s="6">
        <v>33.82</v>
      </c>
    </row>
    <row r="168" spans="2:14" ht="15.5" x14ac:dyDescent="0.35">
      <c r="C168" t="s">
        <v>63</v>
      </c>
      <c r="D168" s="6">
        <v>4.75</v>
      </c>
      <c r="E168" s="6">
        <v>5.96</v>
      </c>
      <c r="F168" s="6">
        <v>5.64</v>
      </c>
      <c r="G168" s="6">
        <v>7.17</v>
      </c>
    </row>
    <row r="169" spans="2:14" ht="15.5" x14ac:dyDescent="0.35">
      <c r="C169" t="s">
        <v>170</v>
      </c>
      <c r="D169" s="5">
        <v>800680000000</v>
      </c>
      <c r="E169" s="5">
        <v>323090000000</v>
      </c>
      <c r="F169" s="5">
        <v>295300000000</v>
      </c>
      <c r="G169" s="5">
        <v>429200000000</v>
      </c>
    </row>
    <row r="170" spans="2:14" ht="15.5" x14ac:dyDescent="0.35">
      <c r="C170" t="s">
        <v>171</v>
      </c>
      <c r="D170" s="6">
        <v>5.7099999999999998E-2</v>
      </c>
      <c r="E170" s="6">
        <v>2.8900000000000002E-2</v>
      </c>
      <c r="F170" s="6">
        <v>4.6100000000000002E-2</v>
      </c>
      <c r="G170" s="6">
        <v>4.3200000000000002E-2</v>
      </c>
    </row>
    <row r="171" spans="2:14" ht="15.5" x14ac:dyDescent="0.35">
      <c r="C171" t="s">
        <v>172</v>
      </c>
      <c r="D171" s="6">
        <v>9.8000000000000004E-2</v>
      </c>
      <c r="E171" s="6">
        <v>4.7500000000000001E-2</v>
      </c>
      <c r="F171" s="6">
        <v>7.6100000000000001E-2</v>
      </c>
      <c r="G171" s="6">
        <v>7.4999999999999997E-2</v>
      </c>
    </row>
    <row r="172" spans="2:14" ht="15.5" x14ac:dyDescent="0.35">
      <c r="C172" t="s">
        <v>173</v>
      </c>
      <c r="D172" s="6">
        <v>9.8800000000000013E-2</v>
      </c>
      <c r="E172" s="6">
        <v>4.9000000000000002E-2</v>
      </c>
      <c r="F172" s="6">
        <v>4.1700000000000001E-2</v>
      </c>
      <c r="G172" s="6">
        <v>7.2900000000000006E-2</v>
      </c>
    </row>
    <row r="173" spans="2:14" ht="15.5" x14ac:dyDescent="0.35">
      <c r="C173" t="s">
        <v>174</v>
      </c>
      <c r="D173" s="6">
        <v>45.13</v>
      </c>
      <c r="E173" s="6">
        <v>22.63</v>
      </c>
      <c r="F173" s="6">
        <v>11.68</v>
      </c>
      <c r="G173" s="6">
        <v>47.68</v>
      </c>
    </row>
    <row r="174" spans="2:14" ht="15.5" x14ac:dyDescent="0.35">
      <c r="C174" t="s">
        <v>175</v>
      </c>
      <c r="D174" s="5">
        <v>3692000000000</v>
      </c>
      <c r="E174" s="5">
        <v>3827000000000</v>
      </c>
      <c r="F174" s="5">
        <v>3645000000000</v>
      </c>
      <c r="G174" s="5">
        <v>3576000000000</v>
      </c>
    </row>
    <row r="175" spans="2:14" ht="15.5" x14ac:dyDescent="0.35">
      <c r="C175" t="s">
        <v>176</v>
      </c>
      <c r="D175" s="6">
        <v>1.73</v>
      </c>
      <c r="E175" s="6">
        <v>2.13</v>
      </c>
      <c r="F175" s="6">
        <v>2.4900000000000002</v>
      </c>
      <c r="G175" s="6">
        <v>2.5299999999999998</v>
      </c>
    </row>
    <row r="176" spans="2:14" ht="15.5" x14ac:dyDescent="0.35">
      <c r="C176" t="s">
        <v>177</v>
      </c>
      <c r="D176" s="6">
        <v>285.14</v>
      </c>
      <c r="E176" s="6">
        <v>295.57</v>
      </c>
      <c r="F176" s="6">
        <v>281.52999999999997</v>
      </c>
      <c r="G176" s="6">
        <v>276.17</v>
      </c>
    </row>
    <row r="177" spans="3:14" ht="15.5" x14ac:dyDescent="0.35">
      <c r="C177" t="s">
        <v>178</v>
      </c>
      <c r="D177" s="6">
        <v>1.73</v>
      </c>
      <c r="E177" s="6">
        <v>2.13</v>
      </c>
      <c r="F177" s="6">
        <v>2.4900000000000002</v>
      </c>
      <c r="G177" s="6">
        <v>2.5299999999999998</v>
      </c>
    </row>
    <row r="178" spans="3:14" ht="15.5" x14ac:dyDescent="0.35">
      <c r="C178" t="s">
        <v>179</v>
      </c>
      <c r="D178" s="6">
        <v>285.14</v>
      </c>
      <c r="E178" s="6">
        <v>295.57</v>
      </c>
      <c r="F178" s="6">
        <v>281.52999999999997</v>
      </c>
      <c r="G178" s="6">
        <v>276.17</v>
      </c>
    </row>
    <row r="179" spans="3:14" ht="15.5" x14ac:dyDescent="0.35">
      <c r="C179" t="s">
        <v>180</v>
      </c>
      <c r="D179" s="5">
        <v>232000000000</v>
      </c>
      <c r="E179" s="5">
        <v>308000000000</v>
      </c>
      <c r="F179" s="5">
        <v>396000000000</v>
      </c>
      <c r="G179" s="5">
        <v>204000000000</v>
      </c>
    </row>
    <row r="180" spans="3:14" ht="15.5" x14ac:dyDescent="0.35">
      <c r="C180" t="s">
        <v>181</v>
      </c>
      <c r="D180" s="5">
        <v>232000000000</v>
      </c>
      <c r="E180" s="5">
        <v>308000000000</v>
      </c>
      <c r="F180" s="5">
        <v>396000000000</v>
      </c>
      <c r="G180" s="5">
        <v>204000000000</v>
      </c>
    </row>
    <row r="181" spans="3:14" ht="15.5" x14ac:dyDescent="0.35">
      <c r="C181" t="s">
        <v>182</v>
      </c>
      <c r="D181" s="5">
        <v>3692000000000</v>
      </c>
      <c r="E181" s="5">
        <v>3827000000000</v>
      </c>
      <c r="F181" s="5">
        <v>3645000000000</v>
      </c>
      <c r="G181" s="5">
        <v>3575000000000</v>
      </c>
    </row>
    <row r="182" spans="3:14" ht="15.5" x14ac:dyDescent="0.35">
      <c r="C182" t="s">
        <v>24</v>
      </c>
      <c r="D182" s="5">
        <v>464000000000</v>
      </c>
      <c r="E182" s="5">
        <v>615000000000</v>
      </c>
      <c r="F182" s="5">
        <v>791000000000</v>
      </c>
      <c r="G182" s="5">
        <v>407000000000</v>
      </c>
    </row>
    <row r="183" spans="3:14" ht="15.5" x14ac:dyDescent="0.35">
      <c r="C183" t="s">
        <v>21</v>
      </c>
      <c r="D183" s="5">
        <v>206000000000</v>
      </c>
      <c r="E183" s="5">
        <v>-80000000000</v>
      </c>
      <c r="F183" s="5">
        <v>457000000000</v>
      </c>
      <c r="G183" s="5">
        <v>-46000000000</v>
      </c>
    </row>
    <row r="184" spans="3:14" ht="15.5" x14ac:dyDescent="0.35">
      <c r="C184" t="s">
        <v>183</v>
      </c>
      <c r="D184" s="5">
        <v>374000000000</v>
      </c>
      <c r="E184" s="5">
        <v>477000000000</v>
      </c>
      <c r="F184" s="5">
        <v>163000000000</v>
      </c>
      <c r="G184" s="5">
        <v>397000000000</v>
      </c>
    </row>
    <row r="185" spans="3:14" ht="15.5" x14ac:dyDescent="0.35">
      <c r="C185" t="s">
        <v>184</v>
      </c>
      <c r="D185" s="5">
        <v>307000000000</v>
      </c>
      <c r="E185" s="5">
        <v>545000000000</v>
      </c>
      <c r="F185" s="5">
        <v>-127000000000</v>
      </c>
      <c r="G185" s="5">
        <v>471000000000</v>
      </c>
    </row>
    <row r="186" spans="3:14" ht="15.5" x14ac:dyDescent="0.35">
      <c r="C186" t="s">
        <v>185</v>
      </c>
      <c r="D186" s="5">
        <v>-133000000000</v>
      </c>
      <c r="E186" s="5">
        <v>-75000000000</v>
      </c>
      <c r="F186" s="5">
        <v>418000000000</v>
      </c>
      <c r="G186" s="5">
        <v>-193000000000</v>
      </c>
    </row>
    <row r="187" spans="3:14" ht="15.5" x14ac:dyDescent="0.35">
      <c r="C187" t="s">
        <v>13</v>
      </c>
      <c r="D187" s="5">
        <v>173000000000</v>
      </c>
      <c r="E187" s="5">
        <v>471000000000</v>
      </c>
      <c r="F187" s="5">
        <v>292000000000</v>
      </c>
      <c r="G187" s="5">
        <v>278000000000</v>
      </c>
    </row>
    <row r="188" spans="3:14" ht="15.5" x14ac:dyDescent="0.35">
      <c r="C188" t="s">
        <v>16</v>
      </c>
      <c r="D188" s="6">
        <v>13.37</v>
      </c>
      <c r="E188" s="6">
        <v>36.35</v>
      </c>
      <c r="F188" s="6">
        <v>22.55</v>
      </c>
      <c r="G188" s="6">
        <v>21.5</v>
      </c>
    </row>
    <row r="189" spans="3:14" ht="15.5" x14ac:dyDescent="0.35">
      <c r="C189" t="s">
        <v>48</v>
      </c>
      <c r="I189" s="6">
        <v>85.48</v>
      </c>
      <c r="J189" s="6">
        <v>63.77</v>
      </c>
      <c r="K189" s="6">
        <v>34.9</v>
      </c>
      <c r="L189" s="6">
        <v>44.33</v>
      </c>
      <c r="M189" s="6">
        <v>42.74</v>
      </c>
      <c r="N189" s="6">
        <v>429847.27</v>
      </c>
    </row>
    <row r="190" spans="3:14" ht="15.5" x14ac:dyDescent="0.35">
      <c r="C190" t="s">
        <v>62</v>
      </c>
      <c r="I190" s="6">
        <v>8.19</v>
      </c>
      <c r="J190" s="6">
        <v>8.5500000000000007</v>
      </c>
      <c r="K190" s="6">
        <v>12.89</v>
      </c>
      <c r="L190" s="6">
        <v>13.08</v>
      </c>
      <c r="M190" s="5">
        <v>0</v>
      </c>
      <c r="N190" s="5">
        <v>0</v>
      </c>
    </row>
    <row r="191" spans="3:14" ht="15.5" x14ac:dyDescent="0.35">
      <c r="C191" t="s">
        <v>65</v>
      </c>
      <c r="I191" s="6">
        <v>1.67</v>
      </c>
      <c r="J191" s="6">
        <v>1.68</v>
      </c>
      <c r="K191" s="6">
        <v>1.45</v>
      </c>
      <c r="L191" s="6">
        <v>2.08</v>
      </c>
      <c r="M191" s="5">
        <v>0</v>
      </c>
      <c r="N191" s="5">
        <v>0</v>
      </c>
    </row>
    <row r="192" spans="3:14" ht="15.5" x14ac:dyDescent="0.35">
      <c r="C192" t="s">
        <v>186</v>
      </c>
      <c r="I192" s="5">
        <v>1595680000000</v>
      </c>
      <c r="J192" s="5">
        <v>1390760000000</v>
      </c>
      <c r="K192" s="5">
        <v>979870000000</v>
      </c>
      <c r="L192" s="5">
        <v>1147540000000</v>
      </c>
      <c r="M192" s="5">
        <v>1260260000000</v>
      </c>
      <c r="N192" s="5">
        <v>880660000000</v>
      </c>
    </row>
    <row r="193" spans="3:14" ht="15.5" x14ac:dyDescent="0.35">
      <c r="C193" t="s">
        <v>187</v>
      </c>
      <c r="I193" s="6">
        <v>0.18390000000000001</v>
      </c>
      <c r="J193" s="6">
        <v>0.1457</v>
      </c>
      <c r="K193" s="6">
        <v>8.3299999999999999E-2</v>
      </c>
      <c r="L193" s="6">
        <v>0.1099</v>
      </c>
      <c r="M193" s="6">
        <v>0.11609999999999999</v>
      </c>
      <c r="N193" s="6">
        <v>4.7800000000000002E-2</v>
      </c>
    </row>
    <row r="194" spans="3:14" ht="15.5" x14ac:dyDescent="0.35">
      <c r="C194" t="s">
        <v>188</v>
      </c>
      <c r="I194" s="6">
        <v>0.30359999999999998</v>
      </c>
      <c r="J194" s="6">
        <v>0.26250000000000001</v>
      </c>
      <c r="K194" s="6">
        <v>0.18379999999999999</v>
      </c>
      <c r="L194" s="6">
        <v>0.26329999999999998</v>
      </c>
      <c r="M194" s="6">
        <v>0.39149999999999996</v>
      </c>
      <c r="N194" s="6">
        <v>0.2208</v>
      </c>
    </row>
    <row r="195" spans="3:14" ht="15.5" x14ac:dyDescent="0.35">
      <c r="C195" t="s">
        <v>189</v>
      </c>
      <c r="I195" s="6">
        <v>0.28800000000000003</v>
      </c>
      <c r="J195" s="6">
        <v>0.28370000000000001</v>
      </c>
      <c r="K195" s="6">
        <v>0.19089999999999999</v>
      </c>
      <c r="L195" s="6">
        <v>0.24399999999999999</v>
      </c>
      <c r="M195" s="6">
        <v>0.28239999999999998</v>
      </c>
      <c r="N195" s="6">
        <v>0.3201</v>
      </c>
    </row>
    <row r="196" spans="3:14" ht="15.5" x14ac:dyDescent="0.35">
      <c r="C196" t="s">
        <v>190</v>
      </c>
      <c r="I196" s="6">
        <v>27.33</v>
      </c>
      <c r="J196" s="6">
        <v>16.38</v>
      </c>
      <c r="K196" s="6">
        <v>6.6</v>
      </c>
      <c r="L196" s="6">
        <v>5.85</v>
      </c>
      <c r="M196" s="6">
        <v>3.29</v>
      </c>
      <c r="N196" s="6">
        <v>2.19</v>
      </c>
    </row>
    <row r="197" spans="3:14" ht="15.5" x14ac:dyDescent="0.35">
      <c r="C197" t="s">
        <v>59</v>
      </c>
      <c r="I197" s="6">
        <v>2.4900000000000002</v>
      </c>
      <c r="J197" s="6">
        <v>2.2400000000000002</v>
      </c>
      <c r="K197" s="6">
        <v>2.37</v>
      </c>
      <c r="L197" s="6">
        <v>3.44</v>
      </c>
      <c r="M197" s="5">
        <v>0</v>
      </c>
      <c r="N197" s="5">
        <v>0</v>
      </c>
    </row>
    <row r="198" spans="3:14" ht="15.5" x14ac:dyDescent="0.35">
      <c r="C198" t="s">
        <v>56</v>
      </c>
      <c r="I198" s="6">
        <v>281.52999999999997</v>
      </c>
      <c r="J198" s="6">
        <v>242.9</v>
      </c>
      <c r="K198" s="6">
        <v>189.88</v>
      </c>
      <c r="L198" s="6">
        <v>168.38</v>
      </c>
      <c r="M198" s="6">
        <v>109.16</v>
      </c>
      <c r="N198" s="6">
        <v>1946574.58</v>
      </c>
    </row>
    <row r="199" spans="3:14" ht="15.5" x14ac:dyDescent="0.35">
      <c r="C199" t="s">
        <v>191</v>
      </c>
      <c r="I199" s="6">
        <v>2.4900000000000002</v>
      </c>
      <c r="J199" s="6">
        <v>2.2400000000000002</v>
      </c>
      <c r="K199" s="6">
        <v>2.37</v>
      </c>
      <c r="L199" s="6">
        <v>3.44</v>
      </c>
      <c r="M199" s="5">
        <v>0</v>
      </c>
      <c r="N199" s="5">
        <v>0</v>
      </c>
    </row>
    <row r="200" spans="3:14" ht="15.5" x14ac:dyDescent="0.35">
      <c r="C200" t="s">
        <v>192</v>
      </c>
      <c r="I200" s="6">
        <v>281.52999999999997</v>
      </c>
      <c r="J200" s="6">
        <v>242.9</v>
      </c>
      <c r="K200" s="6">
        <v>189.88</v>
      </c>
      <c r="L200" s="6">
        <v>168.38</v>
      </c>
      <c r="M200" s="6">
        <v>109.16</v>
      </c>
      <c r="N200" s="6">
        <v>1946574.58</v>
      </c>
    </row>
    <row r="201" spans="3:14" ht="15.5" x14ac:dyDescent="0.35">
      <c r="C201" t="s">
        <v>193</v>
      </c>
      <c r="I201" s="5">
        <v>396000000000</v>
      </c>
      <c r="J201" s="5">
        <v>557000000000</v>
      </c>
      <c r="K201" s="5">
        <v>614000000000</v>
      </c>
      <c r="L201" s="5">
        <v>652000000000</v>
      </c>
      <c r="M201" s="5">
        <v>628000000000</v>
      </c>
      <c r="N201" s="5">
        <v>665000000000</v>
      </c>
    </row>
    <row r="202" spans="3:14" ht="15.5" x14ac:dyDescent="0.35">
      <c r="C202" t="s">
        <v>194</v>
      </c>
      <c r="I202" s="5">
        <v>396000000000</v>
      </c>
      <c r="J202" s="5">
        <v>537000000000</v>
      </c>
      <c r="K202" s="5">
        <v>614000000000</v>
      </c>
      <c r="L202" s="5">
        <v>652000000000</v>
      </c>
      <c r="M202" s="5">
        <v>628000000000</v>
      </c>
      <c r="N202" s="5">
        <v>665000000000</v>
      </c>
    </row>
    <row r="203" spans="3:14" ht="15.5" x14ac:dyDescent="0.35">
      <c r="C203" t="s">
        <v>26</v>
      </c>
      <c r="I203" s="5">
        <v>791000000000</v>
      </c>
      <c r="J203" s="5">
        <v>1095000000000</v>
      </c>
      <c r="K203" s="5">
        <v>1229000000000</v>
      </c>
      <c r="L203" s="5">
        <v>1303000000000</v>
      </c>
      <c r="M203" s="5">
        <v>1255000000000</v>
      </c>
      <c r="N203" s="5">
        <v>1330000000000</v>
      </c>
    </row>
    <row r="204" spans="3:14" ht="15.5" x14ac:dyDescent="0.35">
      <c r="C204" t="s">
        <v>23</v>
      </c>
      <c r="I204" s="5">
        <v>457000000000</v>
      </c>
      <c r="J204" s="5">
        <v>608000000000</v>
      </c>
      <c r="K204" s="5">
        <v>646000000000</v>
      </c>
      <c r="L204" s="5">
        <v>716000000000</v>
      </c>
      <c r="M204" s="5">
        <v>1014000000000</v>
      </c>
      <c r="N204" s="5">
        <v>925000000000</v>
      </c>
    </row>
    <row r="205" spans="3:14" ht="15.5" x14ac:dyDescent="0.35">
      <c r="C205" t="s">
        <v>195</v>
      </c>
      <c r="I205" s="5">
        <v>163000000000</v>
      </c>
      <c r="J205" s="5">
        <v>194000000000</v>
      </c>
      <c r="K205" s="5">
        <v>-76000000000</v>
      </c>
      <c r="L205" s="5">
        <v>236000000000</v>
      </c>
      <c r="M205" s="5">
        <v>-289000000000</v>
      </c>
      <c r="N205" s="5">
        <v>-291000000000</v>
      </c>
    </row>
    <row r="206" spans="3:14" ht="15.5" x14ac:dyDescent="0.35">
      <c r="C206" t="s">
        <v>196</v>
      </c>
      <c r="I206" s="5">
        <v>1544000000000</v>
      </c>
      <c r="J206" s="5">
        <v>1140000000000</v>
      </c>
      <c r="K206" s="5">
        <v>1314000000000</v>
      </c>
      <c r="L206" s="5">
        <v>799000000000</v>
      </c>
      <c r="M206" s="5">
        <v>808000000000</v>
      </c>
      <c r="N206" s="5">
        <v>562000000000</v>
      </c>
    </row>
    <row r="207" spans="3:14" ht="15.5" x14ac:dyDescent="0.35">
      <c r="C207" t="s">
        <v>197</v>
      </c>
      <c r="I207" s="5">
        <v>-367000000000</v>
      </c>
      <c r="J207" s="5">
        <v>-407000000000</v>
      </c>
      <c r="K207" s="5">
        <v>-399000000000</v>
      </c>
      <c r="L207" s="5">
        <v>-129000000000</v>
      </c>
      <c r="M207" s="5">
        <v>-132000000000</v>
      </c>
      <c r="N207" s="5">
        <v>-157000000000</v>
      </c>
    </row>
    <row r="208" spans="3:14" ht="15.5" x14ac:dyDescent="0.35">
      <c r="C208" t="s">
        <v>15</v>
      </c>
      <c r="I208" s="5">
        <v>1177000000000</v>
      </c>
      <c r="J208" s="5">
        <v>733000000000</v>
      </c>
      <c r="K208" s="5">
        <v>914000000000</v>
      </c>
      <c r="L208" s="5">
        <v>670000000000</v>
      </c>
      <c r="M208" s="5">
        <v>676000000000</v>
      </c>
      <c r="N208" s="5">
        <v>405000000000</v>
      </c>
    </row>
    <row r="209" spans="2:14" ht="15.5" x14ac:dyDescent="0.35">
      <c r="C209" t="s">
        <v>17</v>
      </c>
      <c r="I209" s="6">
        <v>90.92</v>
      </c>
      <c r="J209" s="6">
        <v>56.62</v>
      </c>
      <c r="K209" s="6">
        <v>70.63</v>
      </c>
      <c r="L209" s="6">
        <v>51.77</v>
      </c>
      <c r="M209" s="6">
        <v>54.41</v>
      </c>
      <c r="N209" s="6">
        <v>749336.12</v>
      </c>
    </row>
    <row r="211" spans="2:14" ht="15.5" x14ac:dyDescent="0.35">
      <c r="B211" t="s">
        <v>198</v>
      </c>
      <c r="C211" t="s">
        <v>199</v>
      </c>
      <c r="D211" s="5">
        <v>362000000000</v>
      </c>
      <c r="E211" s="5">
        <v>182000000000</v>
      </c>
      <c r="F211" s="5">
        <v>277000000000</v>
      </c>
      <c r="G211" s="5">
        <v>268000000000</v>
      </c>
      <c r="H211" s="5">
        <v>1087000000000</v>
      </c>
      <c r="I211" s="5">
        <v>1107000000000</v>
      </c>
      <c r="J211" s="5">
        <v>826000000000</v>
      </c>
      <c r="K211" s="5">
        <v>452000000000</v>
      </c>
      <c r="L211" s="5">
        <v>574000000000</v>
      </c>
      <c r="M211" s="5">
        <v>531000000000</v>
      </c>
      <c r="N211" s="5">
        <v>232000000000</v>
      </c>
    </row>
    <row r="212" spans="2:14" ht="15.5" x14ac:dyDescent="0.35">
      <c r="C212" t="s">
        <v>381</v>
      </c>
      <c r="H212" s="6">
        <v>58.65</v>
      </c>
      <c r="I212" s="6">
        <v>54.15</v>
      </c>
      <c r="J212" s="5">
        <v>31</v>
      </c>
      <c r="K212" s="6">
        <v>12.21</v>
      </c>
      <c r="L212" s="6">
        <v>13.52</v>
      </c>
      <c r="M212" s="6">
        <v>6.17</v>
      </c>
    </row>
    <row r="213" spans="2:14" ht="15.5" x14ac:dyDescent="0.35">
      <c r="C213" t="s">
        <v>67</v>
      </c>
      <c r="H213" s="6">
        <v>0.69840000000000002</v>
      </c>
      <c r="I213" s="6">
        <v>0.63350000000000006</v>
      </c>
      <c r="J213" s="6">
        <v>0.48609999999999998</v>
      </c>
      <c r="K213" s="6">
        <v>0.34990000000000004</v>
      </c>
      <c r="L213" s="6">
        <v>0.30499999999999999</v>
      </c>
      <c r="M213" s="6">
        <v>0.15039999999999998</v>
      </c>
    </row>
    <row r="214" spans="2:14" ht="15.5" x14ac:dyDescent="0.35">
      <c r="C214" t="s">
        <v>382</v>
      </c>
      <c r="H214" s="6">
        <v>0.1038</v>
      </c>
      <c r="I214" s="6">
        <v>8.0799999999999997E-2</v>
      </c>
      <c r="J214" s="6">
        <v>4.9200000000000001E-2</v>
      </c>
      <c r="K214" s="6">
        <v>2.69E-2</v>
      </c>
      <c r="L214" s="6">
        <v>2.7900000000000001E-2</v>
      </c>
      <c r="M214" s="6">
        <v>8.8999999999999999E-3</v>
      </c>
    </row>
    <row r="215" spans="2:14" ht="15.5" x14ac:dyDescent="0.35">
      <c r="C215" t="s">
        <v>47</v>
      </c>
      <c r="D215" s="6">
        <v>27.95</v>
      </c>
      <c r="E215" s="6">
        <v>14.04</v>
      </c>
      <c r="F215" s="6">
        <v>21.42</v>
      </c>
      <c r="G215" s="6">
        <v>20.7</v>
      </c>
      <c r="H215" s="6">
        <v>83.98</v>
      </c>
      <c r="I215" s="6">
        <v>85.48</v>
      </c>
      <c r="J215" s="6">
        <v>63.77</v>
      </c>
      <c r="K215" s="6">
        <v>34.9</v>
      </c>
      <c r="L215" s="6">
        <v>44.33</v>
      </c>
      <c r="M215" s="6">
        <v>41.03</v>
      </c>
      <c r="N215" s="6">
        <v>17.95</v>
      </c>
    </row>
    <row r="216" spans="2:14" ht="15.5" x14ac:dyDescent="0.35">
      <c r="C216" t="s">
        <v>69</v>
      </c>
      <c r="H216" s="6">
        <v>58.65</v>
      </c>
      <c r="I216" s="6">
        <v>54.15</v>
      </c>
      <c r="J216" s="5">
        <v>31</v>
      </c>
      <c r="K216" s="6">
        <v>12.21</v>
      </c>
      <c r="L216" s="6">
        <v>13.52</v>
      </c>
      <c r="M216" s="6">
        <v>6.17</v>
      </c>
    </row>
    <row r="217" spans="2:14" ht="15.5" x14ac:dyDescent="0.35">
      <c r="C217" t="s">
        <v>383</v>
      </c>
      <c r="H217" s="6">
        <v>0.69840000000000002</v>
      </c>
      <c r="I217" s="6">
        <v>0.63350000000000006</v>
      </c>
      <c r="J217" s="6">
        <v>0.48609999999999998</v>
      </c>
      <c r="K217" s="6">
        <v>0.34990000000000004</v>
      </c>
      <c r="L217" s="6">
        <v>0.30499999999999999</v>
      </c>
      <c r="M217" s="6">
        <v>0.15039999999999998</v>
      </c>
    </row>
    <row r="218" spans="2:14" ht="15.5" x14ac:dyDescent="0.35">
      <c r="C218" t="s">
        <v>384</v>
      </c>
      <c r="H218" s="6">
        <v>0.1038</v>
      </c>
      <c r="I218" s="6">
        <v>8.0799999999999997E-2</v>
      </c>
      <c r="J218" s="6">
        <v>4.9200000000000001E-2</v>
      </c>
      <c r="K218" s="6">
        <v>2.69E-2</v>
      </c>
      <c r="L218" s="6">
        <v>2.7900000000000001E-2</v>
      </c>
      <c r="M218" s="6">
        <v>8.8999999999999999E-3</v>
      </c>
    </row>
    <row r="219" spans="2:14" ht="15.5" x14ac:dyDescent="0.35">
      <c r="C219" t="s">
        <v>200</v>
      </c>
      <c r="D219" s="5">
        <v>1347000000000</v>
      </c>
      <c r="E219" s="5">
        <v>1367000000000</v>
      </c>
      <c r="F219" s="5">
        <v>1608000000000</v>
      </c>
      <c r="G219" s="5">
        <v>1263000000000</v>
      </c>
      <c r="H219" s="5">
        <v>5429000000000</v>
      </c>
      <c r="I219" s="5">
        <v>5421000000000</v>
      </c>
      <c r="J219" s="5">
        <v>4211000000000</v>
      </c>
      <c r="K219" s="5">
        <v>4007000000000</v>
      </c>
      <c r="L219" s="5">
        <v>3613000000000</v>
      </c>
      <c r="M219" s="5">
        <v>2938000000000</v>
      </c>
      <c r="N219" s="5">
        <v>2716000000000</v>
      </c>
    </row>
    <row r="220" spans="2:14" ht="15.5" x14ac:dyDescent="0.35">
      <c r="C220" t="s">
        <v>385</v>
      </c>
      <c r="H220" s="6">
        <v>58.65</v>
      </c>
      <c r="I220" s="6">
        <v>54.15</v>
      </c>
      <c r="J220" s="5">
        <v>31</v>
      </c>
      <c r="K220" s="6">
        <v>12.21</v>
      </c>
      <c r="L220" s="6">
        <v>13.52</v>
      </c>
      <c r="M220" s="6">
        <v>6.17</v>
      </c>
    </row>
    <row r="221" spans="2:14" ht="15.5" x14ac:dyDescent="0.35">
      <c r="C221" t="s">
        <v>386</v>
      </c>
      <c r="H221" s="6">
        <v>0.69840000000000002</v>
      </c>
      <c r="I221" s="6">
        <v>0.63350000000000006</v>
      </c>
      <c r="J221" s="6">
        <v>0.48609999999999998</v>
      </c>
      <c r="K221" s="6">
        <v>0.34990000000000004</v>
      </c>
      <c r="L221" s="6">
        <v>0.30499999999999999</v>
      </c>
      <c r="M221" s="6">
        <v>0.15039999999999998</v>
      </c>
    </row>
    <row r="222" spans="2:14" ht="15.5" x14ac:dyDescent="0.35">
      <c r="C222" t="s">
        <v>387</v>
      </c>
      <c r="H222" s="6">
        <v>0.1038</v>
      </c>
      <c r="I222" s="6">
        <v>8.0799999999999997E-2</v>
      </c>
      <c r="J222" s="6">
        <v>4.9200000000000001E-2</v>
      </c>
      <c r="K222" s="6">
        <v>2.69E-2</v>
      </c>
      <c r="L222" s="6">
        <v>2.7900000000000001E-2</v>
      </c>
      <c r="M222" s="6">
        <v>8.8999999999999999E-3</v>
      </c>
    </row>
    <row r="223" spans="2:14" ht="15.5" x14ac:dyDescent="0.35">
      <c r="C223" t="s">
        <v>201</v>
      </c>
      <c r="I223" s="6">
        <v>6.73</v>
      </c>
    </row>
    <row r="224" spans="2:14" ht="15.5" x14ac:dyDescent="0.35">
      <c r="C224" t="s">
        <v>281</v>
      </c>
      <c r="I224" s="6">
        <v>6.72</v>
      </c>
    </row>
    <row r="225" spans="3:9" ht="15.5" x14ac:dyDescent="0.35">
      <c r="C225" t="s">
        <v>202</v>
      </c>
      <c r="I225" s="6">
        <v>6.95</v>
      </c>
    </row>
    <row r="226" spans="3:9" ht="15.5" x14ac:dyDescent="0.35">
      <c r="C226" t="s">
        <v>282</v>
      </c>
      <c r="I226" s="6">
        <v>0.1489</v>
      </c>
    </row>
    <row r="227" spans="3:9" ht="15.5" x14ac:dyDescent="0.35">
      <c r="C227" t="s">
        <v>283</v>
      </c>
      <c r="I227" s="6">
        <v>1.31</v>
      </c>
    </row>
    <row r="228" spans="3:9" ht="15.5" x14ac:dyDescent="0.35">
      <c r="C228" t="s">
        <v>203</v>
      </c>
      <c r="I228" s="6">
        <v>1.98</v>
      </c>
    </row>
    <row r="229" spans="3:9" ht="15.5" x14ac:dyDescent="0.35">
      <c r="C229" t="s">
        <v>284</v>
      </c>
      <c r="I229" s="6">
        <v>6.12</v>
      </c>
    </row>
    <row r="230" spans="3:9" ht="15.5" x14ac:dyDescent="0.35">
      <c r="C230" t="s">
        <v>285</v>
      </c>
      <c r="I230" s="6">
        <v>6.03</v>
      </c>
    </row>
    <row r="231" spans="3:9" ht="15.5" x14ac:dyDescent="0.35">
      <c r="C231" t="s">
        <v>286</v>
      </c>
      <c r="I231" s="6">
        <v>6.07</v>
      </c>
    </row>
    <row r="232" spans="3:9" ht="15.5" x14ac:dyDescent="0.35">
      <c r="C232" t="s">
        <v>287</v>
      </c>
      <c r="I232" s="6">
        <v>4.6500000000000004</v>
      </c>
    </row>
    <row r="233" spans="3:9" ht="15.5" x14ac:dyDescent="0.35">
      <c r="C233" t="s">
        <v>288</v>
      </c>
      <c r="I233" s="6">
        <v>0.2</v>
      </c>
    </row>
    <row r="234" spans="3:9" ht="15.5" x14ac:dyDescent="0.35">
      <c r="C234" t="s">
        <v>289</v>
      </c>
      <c r="I234" s="6">
        <v>0.27</v>
      </c>
    </row>
    <row r="235" spans="3:9" ht="15.5" x14ac:dyDescent="0.35">
      <c r="C235" t="s">
        <v>290</v>
      </c>
      <c r="I235" s="6">
        <v>84.11</v>
      </c>
    </row>
    <row r="236" spans="3:9" ht="15.5" x14ac:dyDescent="0.35">
      <c r="C236" t="s">
        <v>204</v>
      </c>
      <c r="I236" s="6">
        <v>83.98</v>
      </c>
    </row>
    <row r="237" spans="3:9" ht="15.5" x14ac:dyDescent="0.35">
      <c r="C237" t="s">
        <v>291</v>
      </c>
      <c r="I237" s="6">
        <v>431.46</v>
      </c>
    </row>
    <row r="238" spans="3:9" ht="15.5" x14ac:dyDescent="0.35">
      <c r="C238" t="s">
        <v>205</v>
      </c>
      <c r="D238" s="6">
        <v>19.93</v>
      </c>
    </row>
    <row r="239" spans="3:9" ht="15.5" x14ac:dyDescent="0.35">
      <c r="C239" t="s">
        <v>206</v>
      </c>
      <c r="I239" s="6">
        <v>285.14</v>
      </c>
    </row>
    <row r="240" spans="3:9" ht="15.5" x14ac:dyDescent="0.35">
      <c r="C240" t="s">
        <v>292</v>
      </c>
      <c r="I240" s="6">
        <v>93.77</v>
      </c>
    </row>
    <row r="241" spans="3:9" ht="15.5" x14ac:dyDescent="0.35">
      <c r="C241" t="s">
        <v>207</v>
      </c>
      <c r="D241" s="6">
        <v>1.24</v>
      </c>
    </row>
    <row r="242" spans="3:9" ht="15.5" x14ac:dyDescent="0.35">
      <c r="C242" t="s">
        <v>208</v>
      </c>
      <c r="D242" s="6">
        <v>0.69</v>
      </c>
    </row>
    <row r="243" spans="3:9" ht="15.5" x14ac:dyDescent="0.35">
      <c r="C243" t="s">
        <v>293</v>
      </c>
      <c r="D243" s="6">
        <v>0.13</v>
      </c>
    </row>
    <row r="244" spans="3:9" ht="15.5" x14ac:dyDescent="0.35">
      <c r="C244" t="s">
        <v>294</v>
      </c>
      <c r="D244" s="6">
        <v>0.06</v>
      </c>
    </row>
    <row r="245" spans="3:9" ht="15.5" x14ac:dyDescent="0.35">
      <c r="C245" t="s">
        <v>209</v>
      </c>
      <c r="D245" s="6">
        <v>0.72</v>
      </c>
    </row>
    <row r="246" spans="3:9" ht="15.5" x14ac:dyDescent="0.35">
      <c r="C246" t="s">
        <v>295</v>
      </c>
      <c r="D246" s="6">
        <v>7.0000000000000007E-2</v>
      </c>
    </row>
    <row r="247" spans="3:9" ht="15.5" x14ac:dyDescent="0.35">
      <c r="C247" t="s">
        <v>210</v>
      </c>
      <c r="D247" s="6">
        <v>1.72</v>
      </c>
    </row>
    <row r="248" spans="3:9" ht="15.5" x14ac:dyDescent="0.35">
      <c r="C248" t="s">
        <v>296</v>
      </c>
      <c r="I248" s="6">
        <v>27.81</v>
      </c>
    </row>
    <row r="249" spans="3:9" ht="15.5" x14ac:dyDescent="0.35">
      <c r="C249" t="s">
        <v>13</v>
      </c>
      <c r="D249" s="5">
        <v>173000000000</v>
      </c>
    </row>
    <row r="250" spans="3:9" ht="15.5" x14ac:dyDescent="0.35">
      <c r="C250" t="s">
        <v>211</v>
      </c>
      <c r="I250" s="6">
        <v>4.32</v>
      </c>
    </row>
    <row r="251" spans="3:9" ht="15.5" x14ac:dyDescent="0.35">
      <c r="C251" t="s">
        <v>212</v>
      </c>
      <c r="I251" s="6">
        <v>0.17170000000000002</v>
      </c>
    </row>
    <row r="252" spans="3:9" ht="15.5" x14ac:dyDescent="0.35">
      <c r="C252" t="s">
        <v>213</v>
      </c>
      <c r="I252" s="6">
        <v>0.29499999999999998</v>
      </c>
    </row>
    <row r="253" spans="3:9" ht="15.5" x14ac:dyDescent="0.35">
      <c r="C253" t="s">
        <v>214</v>
      </c>
      <c r="I253" s="6">
        <v>0.25769999999999998</v>
      </c>
    </row>
    <row r="254" spans="3:9" ht="15.5" x14ac:dyDescent="0.35">
      <c r="C254" t="s">
        <v>297</v>
      </c>
      <c r="I254" s="6">
        <v>0.2281</v>
      </c>
    </row>
    <row r="255" spans="3:9" ht="15.5" x14ac:dyDescent="0.35">
      <c r="C255" t="s">
        <v>215</v>
      </c>
      <c r="D255" s="6">
        <v>3.16</v>
      </c>
    </row>
    <row r="256" spans="3:9" ht="15.5" x14ac:dyDescent="0.35">
      <c r="C256" t="s">
        <v>216</v>
      </c>
      <c r="D256" s="6">
        <v>86.21</v>
      </c>
    </row>
    <row r="257" spans="3:9" ht="15.5" x14ac:dyDescent="0.35">
      <c r="C257" t="s">
        <v>217</v>
      </c>
      <c r="D257" s="6">
        <v>76.97</v>
      </c>
    </row>
    <row r="258" spans="3:9" ht="15.5" x14ac:dyDescent="0.35">
      <c r="C258" t="s">
        <v>218</v>
      </c>
      <c r="D258" s="6">
        <v>12.4</v>
      </c>
    </row>
    <row r="259" spans="3:9" ht="15.5" x14ac:dyDescent="0.35">
      <c r="C259" t="s">
        <v>219</v>
      </c>
      <c r="D259" s="6">
        <v>28.81</v>
      </c>
    </row>
    <row r="260" spans="3:9" ht="15.5" x14ac:dyDescent="0.35">
      <c r="C260" t="s">
        <v>298</v>
      </c>
      <c r="I260" s="6">
        <v>0.88</v>
      </c>
    </row>
    <row r="261" spans="3:9" ht="15.5" x14ac:dyDescent="0.35">
      <c r="C261" t="s">
        <v>299</v>
      </c>
      <c r="I261" s="6">
        <v>5.3</v>
      </c>
    </row>
    <row r="262" spans="3:9" ht="15.5" x14ac:dyDescent="0.35">
      <c r="C262" t="s">
        <v>43</v>
      </c>
      <c r="I262" s="5">
        <v>7315000000000</v>
      </c>
    </row>
    <row r="263" spans="3:9" ht="15.5" x14ac:dyDescent="0.35">
      <c r="C263" t="s">
        <v>220</v>
      </c>
      <c r="I263" s="5">
        <v>7520000000000</v>
      </c>
    </row>
    <row r="264" spans="3:9" ht="15.5" x14ac:dyDescent="0.35">
      <c r="C264" t="s">
        <v>221</v>
      </c>
      <c r="I264" s="5">
        <v>12950000000</v>
      </c>
    </row>
    <row r="265" spans="3:9" ht="15.5" x14ac:dyDescent="0.35">
      <c r="C265" t="s">
        <v>222</v>
      </c>
      <c r="I265" s="6">
        <v>7.4999999999999997E-2</v>
      </c>
    </row>
    <row r="266" spans="3:9" ht="15.5" x14ac:dyDescent="0.35">
      <c r="C266" t="s">
        <v>223</v>
      </c>
      <c r="D266" s="6">
        <v>0.4546</v>
      </c>
    </row>
    <row r="267" spans="3:9" ht="15.5" x14ac:dyDescent="0.35">
      <c r="C267" t="s">
        <v>224</v>
      </c>
      <c r="D267" s="6">
        <v>0.35240000000000005</v>
      </c>
    </row>
    <row r="268" spans="3:9" ht="15.5" x14ac:dyDescent="0.35">
      <c r="C268" t="s">
        <v>225</v>
      </c>
      <c r="D268" s="6">
        <v>0.26869999999999999</v>
      </c>
    </row>
    <row r="269" spans="3:9" ht="15.5" x14ac:dyDescent="0.35">
      <c r="C269" t="s">
        <v>226</v>
      </c>
      <c r="D269" s="6">
        <v>6.13E-2</v>
      </c>
    </row>
    <row r="270" spans="3:9" ht="15.5" x14ac:dyDescent="0.35">
      <c r="C270" t="s">
        <v>227</v>
      </c>
      <c r="D270" s="6">
        <v>0.154</v>
      </c>
    </row>
    <row r="271" spans="3:9" ht="15.5" x14ac:dyDescent="0.35">
      <c r="C271" t="s">
        <v>228</v>
      </c>
      <c r="D271" s="6">
        <v>5.7000000000000002E-2</v>
      </c>
    </row>
    <row r="272" spans="3:9" ht="15.5" x14ac:dyDescent="0.35">
      <c r="C272" t="s">
        <v>388</v>
      </c>
      <c r="I272" s="5">
        <v>20</v>
      </c>
    </row>
    <row r="273" spans="3:9" ht="15.5" x14ac:dyDescent="0.35">
      <c r="C273" t="s">
        <v>389</v>
      </c>
      <c r="I273" s="6">
        <v>58.65</v>
      </c>
    </row>
    <row r="274" spans="3:9" ht="15.5" x14ac:dyDescent="0.35">
      <c r="C274" t="s">
        <v>390</v>
      </c>
      <c r="I274" s="6">
        <v>0.69840000000000002</v>
      </c>
    </row>
    <row r="275" spans="3:9" ht="15.5" x14ac:dyDescent="0.35">
      <c r="C275" t="s">
        <v>391</v>
      </c>
      <c r="I275" s="6">
        <v>0.1038</v>
      </c>
    </row>
    <row r="276" spans="3:9" ht="15.5" x14ac:dyDescent="0.35">
      <c r="C276" t="s">
        <v>392</v>
      </c>
      <c r="I276" t="s">
        <v>1176</v>
      </c>
    </row>
    <row r="277" spans="3:9" ht="15.5" x14ac:dyDescent="0.35">
      <c r="C277" t="s">
        <v>229</v>
      </c>
      <c r="I277" s="5">
        <v>6</v>
      </c>
    </row>
    <row r="278" spans="3:9" ht="15.5" x14ac:dyDescent="0.35">
      <c r="C278" t="s">
        <v>230</v>
      </c>
      <c r="I278" s="6">
        <v>0.51</v>
      </c>
    </row>
    <row r="279" spans="3:9" ht="15.5" x14ac:dyDescent="0.35">
      <c r="C279" t="s">
        <v>231</v>
      </c>
      <c r="I279" s="6">
        <v>0.81</v>
      </c>
    </row>
    <row r="280" spans="3:9" ht="15.5" x14ac:dyDescent="0.35">
      <c r="C280" t="s">
        <v>232</v>
      </c>
      <c r="I280" s="6">
        <v>0.8</v>
      </c>
    </row>
    <row r="281" spans="3:9" ht="15.5" x14ac:dyDescent="0.35">
      <c r="C281" t="s">
        <v>233</v>
      </c>
      <c r="I281" s="6">
        <v>0.55000000000000004</v>
      </c>
    </row>
    <row r="282" spans="3:9" ht="15.5" x14ac:dyDescent="0.35">
      <c r="C282" t="s">
        <v>234</v>
      </c>
      <c r="I282" s="6">
        <v>0.5</v>
      </c>
    </row>
    <row r="283" spans="3:9" ht="15.5" x14ac:dyDescent="0.35">
      <c r="C283" t="s">
        <v>235</v>
      </c>
      <c r="I283" s="6">
        <v>0.32</v>
      </c>
    </row>
    <row r="284" spans="3:9" ht="15.5" x14ac:dyDescent="0.35">
      <c r="C284" t="s">
        <v>236</v>
      </c>
      <c r="I284" s="6">
        <v>0.63</v>
      </c>
    </row>
    <row r="285" spans="3:9" ht="15.5" x14ac:dyDescent="0.35">
      <c r="C285" t="s">
        <v>300</v>
      </c>
      <c r="I285" s="5">
        <v>5586000000000</v>
      </c>
    </row>
    <row r="286" spans="3:9" ht="15.5" x14ac:dyDescent="0.35">
      <c r="C286" t="s">
        <v>301</v>
      </c>
      <c r="I286" s="5">
        <v>1899000000000</v>
      </c>
    </row>
    <row r="287" spans="3:9" ht="15.5" x14ac:dyDescent="0.35">
      <c r="C287" t="s">
        <v>302</v>
      </c>
      <c r="I287" s="5">
        <v>1618000000000</v>
      </c>
    </row>
    <row r="288" spans="3:9" ht="15.5" x14ac:dyDescent="0.35">
      <c r="C288" t="s">
        <v>303</v>
      </c>
      <c r="I288" s="5">
        <v>1089000000000</v>
      </c>
    </row>
    <row r="289" spans="3:9" ht="15.5" x14ac:dyDescent="0.35">
      <c r="C289" t="s">
        <v>237</v>
      </c>
      <c r="D289" s="5">
        <v>258000000000</v>
      </c>
    </row>
    <row r="290" spans="3:9" ht="15.5" x14ac:dyDescent="0.35">
      <c r="C290" t="s">
        <v>238</v>
      </c>
      <c r="D290" s="5">
        <v>6343000000000</v>
      </c>
    </row>
    <row r="291" spans="3:9" ht="15.5" x14ac:dyDescent="0.35">
      <c r="C291" t="s">
        <v>239</v>
      </c>
      <c r="D291" s="5">
        <v>2651000000000</v>
      </c>
    </row>
    <row r="292" spans="3:9" ht="15.5" x14ac:dyDescent="0.35">
      <c r="C292" t="s">
        <v>183</v>
      </c>
      <c r="D292" s="5">
        <v>374000000000</v>
      </c>
    </row>
    <row r="293" spans="3:9" ht="15.5" x14ac:dyDescent="0.35">
      <c r="C293" t="s">
        <v>182</v>
      </c>
      <c r="I293" s="5">
        <v>3692000000000</v>
      </c>
    </row>
    <row r="294" spans="3:9" ht="15.5" x14ac:dyDescent="0.35">
      <c r="C294" t="s">
        <v>181</v>
      </c>
      <c r="D294" s="5">
        <v>232000000000</v>
      </c>
    </row>
    <row r="295" spans="3:9" ht="15.5" x14ac:dyDescent="0.35">
      <c r="C295" t="s">
        <v>180</v>
      </c>
      <c r="D295" s="5">
        <v>232000000000</v>
      </c>
    </row>
    <row r="296" spans="3:9" ht="15.5" x14ac:dyDescent="0.35">
      <c r="C296" t="s">
        <v>24</v>
      </c>
      <c r="D296" s="5">
        <v>464000000000</v>
      </c>
    </row>
    <row r="297" spans="3:9" ht="15.5" x14ac:dyDescent="0.35">
      <c r="C297" t="s">
        <v>21</v>
      </c>
      <c r="D297" s="5">
        <v>206000000000</v>
      </c>
    </row>
    <row r="298" spans="3:9" ht="15.5" x14ac:dyDescent="0.35">
      <c r="C298" t="s">
        <v>240</v>
      </c>
      <c r="I298" s="5">
        <v>3692000000000</v>
      </c>
    </row>
    <row r="299" spans="3:9" ht="15.5" x14ac:dyDescent="0.35">
      <c r="C299" t="s">
        <v>304</v>
      </c>
      <c r="I299" s="5">
        <v>1196000000000</v>
      </c>
    </row>
    <row r="300" spans="3:9" ht="15.5" x14ac:dyDescent="0.35">
      <c r="C300" t="s">
        <v>305</v>
      </c>
      <c r="I300" s="5">
        <v>81000000000</v>
      </c>
    </row>
    <row r="301" spans="3:9" ht="15.5" x14ac:dyDescent="0.35">
      <c r="C301" t="s">
        <v>306</v>
      </c>
      <c r="I301" s="5">
        <v>-1296000000000</v>
      </c>
    </row>
    <row r="302" spans="3:9" ht="15.5" x14ac:dyDescent="0.35">
      <c r="C302" t="s">
        <v>307</v>
      </c>
      <c r="I302" s="5">
        <v>18000000000</v>
      </c>
    </row>
    <row r="303" spans="3:9" ht="15.5" x14ac:dyDescent="0.35">
      <c r="C303" t="s">
        <v>308</v>
      </c>
      <c r="I303" s="5">
        <v>1214000000000</v>
      </c>
    </row>
  </sheetData>
  <pageMargins left="0.7" right="0.7" top="0.75" bottom="0.75" header="0.3" footer="0.3"/>
  <ignoredErrors>
    <ignoredError sqref="A1:N304" numberStoredAsText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P31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1177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1178</v>
      </c>
      <c r="D2" s="2" vm="237">
        <f ca="1">IFERROR(_xlfn.STOCKHISTORY("XIDX:" &amp; $C$1, D3, , 0, 0, 1), "Libur")</f>
        <v>1025</v>
      </c>
      <c r="E2" s="2" vm="238">
        <f ca="1">IFERROR(_xlfn.STOCKHISTORY("XIDX:" &amp; $C$1, E3, , 0, 0, 1), "Libur")</f>
        <v>970</v>
      </c>
      <c r="H2" s="2" vm="238">
        <f ca="1">IFERROR(INDEX(D2:G2,COUNT(D2:G2)),"")</f>
        <v>970</v>
      </c>
      <c r="I2" s="2" vm="239">
        <f t="shared" ref="I2:P2" ca="1" si="0">IFERROR(_xlfn.STOCKHISTORY("XIDX:" &amp; $C$1, I1, , 0, 0, 1), "Libur")</f>
        <v>1170</v>
      </c>
      <c r="J2" s="2" vm="240">
        <f t="shared" ca="1" si="0"/>
        <v>930</v>
      </c>
      <c r="K2" s="2" vm="241">
        <f t="shared" ca="1" si="0"/>
        <v>1350</v>
      </c>
      <c r="L2" s="2" vm="242">
        <f t="shared" ca="1" si="0"/>
        <v>1400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</row>
    <row r="3" spans="1:1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6" ht="15.5" x14ac:dyDescent="0.35">
      <c r="B4" t="s">
        <v>5</v>
      </c>
      <c r="C4" t="s">
        <v>6</v>
      </c>
      <c r="D4" s="2">
        <f>IFERROR(INDEX(D51:D500,MATCH($C$4,$C$51:$C$500,0)),"")</f>
        <v>408058598627</v>
      </c>
      <c r="E4" s="2">
        <f>IFERROR(INDEX(E51:E500,MATCH($C$4,$C$51:$C$500,0)),"")</f>
        <v>380096975056</v>
      </c>
      <c r="H4" s="2">
        <f>IFERROR(SUM(D4:G4)*(4/MAX(1,COUNT(D4:G4))),"")</f>
        <v>1576311147366</v>
      </c>
      <c r="I4" s="2">
        <f t="shared" ref="I4:P4" si="1">IFERROR(INDEX(I51:I500,MATCH($C$4,$C$51:$C$500,0)),"")</f>
        <v>1357852480869</v>
      </c>
      <c r="J4" s="2">
        <f t="shared" si="1"/>
        <v>1067778585039</v>
      </c>
      <c r="K4" s="2">
        <f t="shared" si="1"/>
        <v>921913925154</v>
      </c>
      <c r="L4" s="2">
        <f t="shared" si="1"/>
        <v>822286304681</v>
      </c>
      <c r="M4" s="2">
        <f t="shared" si="1"/>
        <v>983160397726</v>
      </c>
      <c r="N4" s="2">
        <f t="shared" si="1"/>
        <v>568776968265</v>
      </c>
      <c r="O4" s="2">
        <f t="shared" si="1"/>
        <v>443646223156</v>
      </c>
      <c r="P4" s="2">
        <f t="shared" si="1"/>
        <v>340724011587</v>
      </c>
    </row>
    <row r="5" spans="1:16" ht="15.5" x14ac:dyDescent="0.35">
      <c r="B5" t="s">
        <v>7</v>
      </c>
      <c r="C5" t="s">
        <v>8</v>
      </c>
      <c r="D5" s="2">
        <f>IFERROR(INDEX(D51:D500,MATCH($C$5,$C$51:$C$500,0)),"")</f>
        <v>28595550198</v>
      </c>
      <c r="E5" s="2">
        <f>IFERROR(INDEX(E51:E500,MATCH($C$5,$C$51:$C$500,0)),"")</f>
        <v>25151609209</v>
      </c>
      <c r="H5" s="2">
        <f>IFERROR(SUM(D5:G5)*(4/MAX(1,COUNT(D5:G5))),"")</f>
        <v>107494318814</v>
      </c>
      <c r="I5" s="2">
        <f t="shared" ref="I5:P5" si="2">IFERROR(INDEX(I51:I500,MATCH($C$5,$C$51:$C$500,0)),"")</f>
        <v>96806484143</v>
      </c>
      <c r="J5" s="2">
        <f t="shared" si="2"/>
        <v>256943265358</v>
      </c>
      <c r="K5" s="2">
        <f t="shared" si="2"/>
        <v>-9671926140</v>
      </c>
      <c r="L5" s="2">
        <f t="shared" si="2"/>
        <v>71964175529</v>
      </c>
      <c r="M5" s="2">
        <f t="shared" si="2"/>
        <v>512040785283</v>
      </c>
      <c r="N5" s="2">
        <f t="shared" si="2"/>
        <v>15094647750</v>
      </c>
      <c r="O5" s="2">
        <f t="shared" si="2"/>
        <v>-47207865907</v>
      </c>
      <c r="P5" s="2">
        <f t="shared" si="2"/>
        <v>-7327933231</v>
      </c>
    </row>
    <row r="6" spans="1:16" ht="15.5" x14ac:dyDescent="0.35">
      <c r="B6" t="s">
        <v>9</v>
      </c>
      <c r="C6" t="s">
        <v>10</v>
      </c>
      <c r="D6" s="2">
        <f>IFERROR(INDEX(D51:D500,MATCH($C$6,$C$51:$C$500,0)),"")</f>
        <v>1569721528415</v>
      </c>
      <c r="E6" s="2">
        <f>IFERROR(INDEX(E51:E500,MATCH($C$6,$C$51:$C$500,0)),"")</f>
        <v>1541410597303</v>
      </c>
      <c r="H6" s="2">
        <f>IFERROR(INDEX(D6:G6,COUNT(D6:G6)),"")</f>
        <v>1541410597303</v>
      </c>
      <c r="I6" s="2">
        <f t="shared" ref="I6:P6" si="3">IFERROR(INDEX(I51:I500,MATCH($C$6,$C$51:$C$500,0)),"")</f>
        <v>1516835046664</v>
      </c>
      <c r="J6" s="2">
        <f t="shared" si="3"/>
        <v>1420052183701</v>
      </c>
      <c r="K6" s="2">
        <f t="shared" si="3"/>
        <v>1148323875908</v>
      </c>
      <c r="L6" s="2">
        <f t="shared" si="3"/>
        <v>1150485261455</v>
      </c>
      <c r="M6" s="2">
        <f t="shared" si="3"/>
        <v>757033539044</v>
      </c>
      <c r="N6" s="2">
        <f t="shared" si="3"/>
        <v>50487205076</v>
      </c>
      <c r="O6" s="2">
        <f t="shared" si="3"/>
        <v>49999604342</v>
      </c>
      <c r="P6" s="2">
        <f t="shared" si="3"/>
        <v>92182589036</v>
      </c>
    </row>
    <row r="7" spans="1:16" ht="15.5" x14ac:dyDescent="0.35">
      <c r="B7" t="s">
        <v>11</v>
      </c>
      <c r="C7" t="s">
        <v>12</v>
      </c>
      <c r="D7" s="3">
        <f>IFERROR(INDEX(D51:D500,MATCH($C$7,$C$51:$C$500,0))/1000000000,"")</f>
        <v>2.0699999999999998</v>
      </c>
      <c r="E7" s="3">
        <f>IFERROR(INDEX(E51:E500,MATCH($C$7,$C$51:$C$500,0))/1000000000,"")</f>
        <v>2.0699999999999998</v>
      </c>
      <c r="H7" s="3">
        <f>IFERROR(INDEX(D7:G7,COUNT(D7:G7)),"")</f>
        <v>2.0699999999999998</v>
      </c>
      <c r="I7" s="3">
        <f t="shared" ref="I7:P7" si="4">IFERROR(INDEX(I51:I500,MATCH($C$7,$C$51:$C$500,0))/1000000000,"")</f>
        <v>2.0699999999999998</v>
      </c>
      <c r="J7" s="3">
        <f t="shared" si="4"/>
        <v>2.0699999999999998</v>
      </c>
      <c r="K7" s="3">
        <f t="shared" si="4"/>
        <v>2.0699999999999998</v>
      </c>
      <c r="L7" s="3">
        <f t="shared" si="4"/>
        <v>2.0699999999999998</v>
      </c>
      <c r="M7" s="3">
        <f t="shared" si="4"/>
        <v>1.81</v>
      </c>
      <c r="N7" s="3">
        <f t="shared" si="4"/>
        <v>0.01</v>
      </c>
      <c r="O7" s="3">
        <f t="shared" si="4"/>
        <v>0.01</v>
      </c>
      <c r="P7" s="3">
        <f t="shared" si="4"/>
        <v>0.01</v>
      </c>
    </row>
    <row r="8" spans="1:1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-54000000000</v>
      </c>
      <c r="E8" s="2">
        <f>IFERROR(INDEX(E51:E500,MATCH("Free cash flow (Quarter)",$C$51:$C$500,0)),"")</f>
        <v>-86000000000</v>
      </c>
      <c r="H8" s="2">
        <f>IFERROR(INDEX(D8:G8,COUNT(D8:G8)),"")</f>
        <v>-86000000000</v>
      </c>
      <c r="I8" s="2">
        <f t="shared" ref="I8:P8" si="5">IFERROR(INDEX(I51:I500,MATCH($C$8,$C$51:$C$500,0)),"")</f>
        <v>-95000000000</v>
      </c>
      <c r="J8" s="2">
        <f t="shared" si="5"/>
        <v>-70000000000</v>
      </c>
      <c r="K8" s="2">
        <f t="shared" si="5"/>
        <v>-97000000000</v>
      </c>
      <c r="L8" s="2">
        <f t="shared" si="5"/>
        <v>-147000000000</v>
      </c>
      <c r="M8" s="2">
        <f t="shared" si="5"/>
        <v>157000000000</v>
      </c>
      <c r="N8" s="2">
        <f t="shared" si="5"/>
        <v>90000000000</v>
      </c>
      <c r="O8" s="2">
        <f t="shared" si="5"/>
        <v>-157000000000</v>
      </c>
      <c r="P8" s="2">
        <f t="shared" si="5"/>
        <v>-339000000000</v>
      </c>
    </row>
    <row r="9" spans="1:16" ht="15.5" x14ac:dyDescent="0.35">
      <c r="A9" t="s">
        <v>16</v>
      </c>
      <c r="C9" t="s">
        <v>17</v>
      </c>
      <c r="D9" s="3">
        <f>IFERROR(INDEX(D51:D500,MATCH("Free cash flow per share (Quarter)",$C$51:$C$500,0)),"")</f>
        <v>-26.01</v>
      </c>
      <c r="E9" s="3">
        <f>IFERROR(INDEX(E51:E500,MATCH("Free cash flow per share (Quarter)",$C$51:$C$500,0)),"")</f>
        <v>-41.73</v>
      </c>
      <c r="H9" s="3">
        <f>IFERROR(INDEX(D9:G9,COUNT(D9:G9)),"")</f>
        <v>-41.73</v>
      </c>
      <c r="I9" s="3">
        <f t="shared" ref="I9:P9" si="6">IFERROR(INDEX(I51:I500,MATCH($C$9,$C$51:$C$500,0)),"")</f>
        <v>-45.77</v>
      </c>
      <c r="J9" s="3">
        <f t="shared" si="6"/>
        <v>-33.96</v>
      </c>
      <c r="K9" s="3">
        <f t="shared" si="6"/>
        <v>-46.9</v>
      </c>
      <c r="L9" s="3">
        <f t="shared" si="6"/>
        <v>-71.28</v>
      </c>
      <c r="M9" s="3">
        <f t="shared" si="6"/>
        <v>86.61</v>
      </c>
      <c r="N9" s="3">
        <f t="shared" si="6"/>
        <v>17946.64</v>
      </c>
      <c r="O9" s="3">
        <f t="shared" si="6"/>
        <v>-31429.919999999998</v>
      </c>
      <c r="P9" s="3">
        <f t="shared" si="6"/>
        <v>-67738.09</v>
      </c>
    </row>
    <row r="10" spans="1:16" ht="15.5" x14ac:dyDescent="0.35">
      <c r="C10" t="s">
        <v>18</v>
      </c>
      <c r="D10" s="3">
        <f ca="1">IFERROR(IF(D9=0,"",D2/D9),"")</f>
        <v>-39.407920030757396</v>
      </c>
      <c r="E10" s="3">
        <f ca="1">IFERROR(IF(E9=0,"",E2/E9),"")</f>
        <v>-23.244668104481189</v>
      </c>
      <c r="I10" s="3">
        <f t="shared" ref="I10:P10" ca="1" si="7">IFERROR(IF(I9=0,"",I2/I9),"")</f>
        <v>-25.562595586628795</v>
      </c>
      <c r="J10" s="3">
        <f t="shared" ca="1" si="7"/>
        <v>-27.385159010600706</v>
      </c>
      <c r="K10" s="3">
        <f t="shared" ca="1" si="7"/>
        <v>-28.784648187633262</v>
      </c>
      <c r="L10" s="3">
        <f t="shared" ca="1" si="7"/>
        <v>-19.640852974186306</v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</row>
    <row r="11" spans="1:16" ht="15.5" x14ac:dyDescent="0.35">
      <c r="B11" t="s">
        <v>19</v>
      </c>
      <c r="C11" t="s">
        <v>20</v>
      </c>
      <c r="D11" s="2">
        <f>IFERROR(INDEX(D51:D500,MATCH($C$11,$C$51:$C$500,0)),"")</f>
        <v>2199042992</v>
      </c>
      <c r="E11" s="2">
        <f>IFERROR(INDEX(E51:E500,MATCH($C$11,$C$51:$C$500,0)),"")</f>
        <v>2612131207</v>
      </c>
      <c r="H11" s="2">
        <f>IFERROR(INDEX(D11:G11,COUNT(D11:G11)),"")</f>
        <v>2612131207</v>
      </c>
      <c r="I11" s="2">
        <f t="shared" ref="I11:P11" si="8">IFERROR(INDEX(I51:I500,MATCH($C$11,$C$51:$C$500,0)),"")</f>
        <v>22312834260</v>
      </c>
      <c r="J11" s="2">
        <f t="shared" si="8"/>
        <v>10689688485</v>
      </c>
      <c r="K11" s="2">
        <f t="shared" si="8"/>
        <v>4945994944</v>
      </c>
      <c r="L11" s="2">
        <f t="shared" si="8"/>
        <v>33046912662</v>
      </c>
      <c r="M11" s="2">
        <f t="shared" si="8"/>
        <v>76142628008</v>
      </c>
      <c r="N11" s="2">
        <f t="shared" si="8"/>
        <v>956459131</v>
      </c>
      <c r="O11" s="2">
        <f t="shared" si="8"/>
        <v>437496747</v>
      </c>
      <c r="P11" s="2">
        <f t="shared" si="8"/>
        <v>1021471449</v>
      </c>
    </row>
    <row r="12" spans="1:1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846000000000</v>
      </c>
      <c r="E12" s="2">
        <f>IFERROR(INDEX(E51:E500,MATCH("Net Debt (Quarter)",$C$51:$C$500,0)),"")</f>
        <v>790000000000</v>
      </c>
      <c r="H12" s="2">
        <f>IFERROR(INDEX(D12:G12,COUNT(D12:G12)),"")</f>
        <v>790000000000</v>
      </c>
      <c r="I12" s="2">
        <f t="shared" ref="I12:P12" si="9">IFERROR(INDEX(I51:I500,MATCH($C$12,$C$51:$C$500,0)),"")</f>
        <v>704000000000</v>
      </c>
      <c r="J12" s="2">
        <f t="shared" si="9"/>
        <v>599000000000</v>
      </c>
      <c r="K12" s="2">
        <f t="shared" si="9"/>
        <v>457000000000</v>
      </c>
      <c r="L12" s="2">
        <f t="shared" si="9"/>
        <v>296000000000</v>
      </c>
      <c r="M12" s="2">
        <f t="shared" si="9"/>
        <v>295000000000</v>
      </c>
      <c r="N12" s="2">
        <f t="shared" si="9"/>
        <v>424000000000</v>
      </c>
      <c r="O12" s="2">
        <f t="shared" si="9"/>
        <v>512000000000</v>
      </c>
      <c r="P12" s="2">
        <f t="shared" si="9"/>
        <v>354000000000</v>
      </c>
    </row>
    <row r="13" spans="1:1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848000000000</v>
      </c>
      <c r="E13" s="2">
        <f>IFERROR(INDEX(E51:E500,MATCH("Total Debt (Quarter)",$C$51:$C$500,0)),"")</f>
        <v>793000000000</v>
      </c>
      <c r="H13" s="2">
        <f>IFERROR(INDEX(D13:G13,COUNT(D13:G13)),"")</f>
        <v>793000000000</v>
      </c>
      <c r="I13" s="2">
        <f t="shared" ref="I13:P13" si="10">IFERROR(INDEX(I51:I500,MATCH($C$13,$C$51:$C$500,0)),"")</f>
        <v>726000000000</v>
      </c>
      <c r="J13" s="2">
        <f t="shared" si="10"/>
        <v>610000000000</v>
      </c>
      <c r="K13" s="2">
        <f t="shared" si="10"/>
        <v>462000000000</v>
      </c>
      <c r="L13" s="2">
        <f t="shared" si="10"/>
        <v>329000000000</v>
      </c>
      <c r="M13" s="2">
        <f t="shared" si="10"/>
        <v>371000000000</v>
      </c>
      <c r="N13" s="2">
        <f t="shared" si="10"/>
        <v>425000000000</v>
      </c>
      <c r="O13" s="2">
        <f t="shared" si="10"/>
        <v>512000000000</v>
      </c>
      <c r="P13" s="2">
        <f t="shared" si="10"/>
        <v>355000000000</v>
      </c>
    </row>
    <row r="14" spans="1:16" ht="15.5" x14ac:dyDescent="0.35">
      <c r="C14" t="s">
        <v>27</v>
      </c>
      <c r="D14" s="2">
        <f>IFERROR(INDEX(D51:D500,MATCH($C$14,$C$51:$C$500,0)),"")</f>
        <v>-17097856018</v>
      </c>
      <c r="E14" s="2">
        <f>IFERROR(INDEX(E51:E500,MATCH($C$14,$C$51:$C$500,0)),"")</f>
        <v>-16951216266</v>
      </c>
      <c r="H14" s="2">
        <f>IFERROR(SUM(D14:G14)*(4/MAX(1,COUNT(D14:G14))),"")</f>
        <v>-68098144568</v>
      </c>
      <c r="I14" s="2">
        <f t="shared" ref="I14:P14" si="11">IFERROR(INDEX(I51:I500,MATCH($C$14,$C$51:$C$500,0)),"")</f>
        <v>-54106112323</v>
      </c>
      <c r="J14" s="2">
        <f t="shared" si="11"/>
        <v>-46139960938</v>
      </c>
      <c r="K14" s="2">
        <f t="shared" si="11"/>
        <v>-37246934488</v>
      </c>
      <c r="L14" s="2">
        <f t="shared" si="11"/>
        <v>-34251408962</v>
      </c>
      <c r="M14" s="2">
        <f t="shared" si="11"/>
        <v>-41695567032</v>
      </c>
      <c r="N14" s="2">
        <f t="shared" si="11"/>
        <v>-42318630171</v>
      </c>
      <c r="O14" s="2">
        <f t="shared" si="11"/>
        <v>-46480217843</v>
      </c>
      <c r="P14" s="2">
        <f t="shared" si="11"/>
        <v>-25006147857</v>
      </c>
    </row>
    <row r="15" spans="1:16" ht="15.5" x14ac:dyDescent="0.35">
      <c r="C15" t="s">
        <v>28</v>
      </c>
      <c r="D15" s="2">
        <f>IFERROR(INDEX(D51:D500,MATCH($C$15,$C$51:$C$500,0)),"")</f>
        <v>-9474619655</v>
      </c>
      <c r="E15" s="2">
        <f>IFERROR(INDEX(E51:E500,MATCH($C$15,$C$51:$C$500,0)),"")</f>
        <v>-6144452086</v>
      </c>
      <c r="H15" s="2">
        <f>IFERROR(SUM(D15:G15)*(4/MAX(1,COUNT(D15:G15))),"")</f>
        <v>-31238143482</v>
      </c>
      <c r="I15" s="2">
        <f t="shared" ref="I15:P15" si="12">IFERROR(INDEX(I51:I500,MATCH($C$15,$C$51:$C$500,0)),"")</f>
        <v>-29175523714</v>
      </c>
      <c r="J15" s="2">
        <f t="shared" si="12"/>
        <v>-6958130896</v>
      </c>
      <c r="K15" s="2">
        <f t="shared" si="12"/>
        <v>-2593489899</v>
      </c>
      <c r="L15" s="2">
        <f t="shared" si="12"/>
        <v>-14471617847</v>
      </c>
      <c r="M15" s="2">
        <f t="shared" si="12"/>
        <v>-56565428442</v>
      </c>
      <c r="N15" s="2">
        <f t="shared" si="12"/>
        <v>-10973932807</v>
      </c>
      <c r="O15" s="2">
        <f t="shared" si="12"/>
        <v>8110050660</v>
      </c>
      <c r="P15" s="2">
        <f t="shared" si="12"/>
        <v>2163135402</v>
      </c>
    </row>
    <row r="16" spans="1:16" ht="15.5" x14ac:dyDescent="0.35">
      <c r="C16" t="s">
        <v>29</v>
      </c>
      <c r="D16" s="2">
        <f>IFERROR(INDEX(D51:D500,MATCH($C$16,$C$51:$C$500,0)),"")</f>
        <v>37737174113</v>
      </c>
      <c r="E16" s="2">
        <f>IFERROR(INDEX(E51:E500,MATCH($C$16,$C$51:$C$500,0)),"")</f>
        <v>16419319398</v>
      </c>
      <c r="H16" s="2">
        <f>IFERROR(SUM(D16:G16)*(4/MAX(1,COUNT(D16:G16))),"")</f>
        <v>108312987022</v>
      </c>
      <c r="I16" s="2">
        <f t="shared" ref="I16:P16" si="13">IFERROR(INDEX(I51:I500,MATCH($C$16,$C$51:$C$500,0)),"")</f>
        <v>72270888398</v>
      </c>
      <c r="J16" s="2">
        <f t="shared" si="13"/>
        <v>9620840064</v>
      </c>
      <c r="K16" s="2">
        <f t="shared" si="13"/>
        <v>-11486806129</v>
      </c>
      <c r="L16" s="2">
        <f t="shared" si="13"/>
        <v>79894495206</v>
      </c>
      <c r="M16" s="2">
        <f t="shared" si="13"/>
        <v>187113060980</v>
      </c>
      <c r="N16" s="2">
        <f t="shared" si="13"/>
        <v>13472191067</v>
      </c>
      <c r="O16" s="2">
        <f t="shared" si="13"/>
        <v>-93712039309</v>
      </c>
      <c r="P16" s="2">
        <f t="shared" si="13"/>
        <v>-13573250165</v>
      </c>
    </row>
    <row r="17" spans="1:16" ht="15.5" x14ac:dyDescent="0.35">
      <c r="A17" t="s">
        <v>30</v>
      </c>
    </row>
    <row r="18" spans="1:1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</row>
    <row r="19" spans="1:16" ht="15.5" x14ac:dyDescent="0.35">
      <c r="A19" t="s">
        <v>40</v>
      </c>
      <c r="C19" t="s">
        <v>41</v>
      </c>
    </row>
    <row r="20" spans="1:16" ht="15.5" x14ac:dyDescent="0.35">
      <c r="A20" t="s">
        <v>42</v>
      </c>
      <c r="C20" t="s">
        <v>43</v>
      </c>
      <c r="D20" s="2">
        <f ca="1">IFERROR(D21*D2,"")</f>
        <v>2121749999999.9998</v>
      </c>
      <c r="E20" s="2">
        <f ca="1">IFERROR(E21*E2,"")</f>
        <v>2007899999999.9998</v>
      </c>
      <c r="H20" s="2">
        <f t="shared" ref="H20:P20" ca="1" si="14">IFERROR(H21*H2,"")</f>
        <v>2007899999999.9998</v>
      </c>
      <c r="I20" s="2">
        <f t="shared" ca="1" si="14"/>
        <v>2421899999999.9995</v>
      </c>
      <c r="J20" s="2">
        <f t="shared" ca="1" si="14"/>
        <v>1925099999999.9998</v>
      </c>
      <c r="K20" s="2">
        <f t="shared" ca="1" si="14"/>
        <v>2794499999999.9995</v>
      </c>
      <c r="L20" s="2">
        <f t="shared" ca="1" si="14"/>
        <v>2897999999999.9995</v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</row>
    <row r="21" spans="1:16" ht="15.5" x14ac:dyDescent="0.35">
      <c r="C21" t="s">
        <v>12</v>
      </c>
      <c r="D21" s="2">
        <f>IFERROR(INDEX(D51:D500,MATCH($C$7,$C$51:$C$500,0)),"")</f>
        <v>2069999999.9999998</v>
      </c>
      <c r="E21" s="2">
        <f>IFERROR(INDEX(E51:E500,MATCH($C$7,$C$51:$C$500,0)),"")</f>
        <v>2069999999.9999998</v>
      </c>
      <c r="H21" s="2">
        <f>IFERROR(INDEX(D21:G21,COUNT(D21:G21)),"")</f>
        <v>2069999999.9999998</v>
      </c>
      <c r="I21" s="2">
        <f t="shared" ref="I21:P21" si="15">IFERROR(INDEX(I51:I500,MATCH($C$7,$C$51:$C$500,0)),"")</f>
        <v>2069999999.9999998</v>
      </c>
      <c r="J21" s="2">
        <f t="shared" si="15"/>
        <v>2069999999.9999998</v>
      </c>
      <c r="K21" s="2">
        <f t="shared" si="15"/>
        <v>2069999999.9999998</v>
      </c>
      <c r="L21" s="2">
        <f t="shared" si="15"/>
        <v>2069999999.9999998</v>
      </c>
      <c r="M21" s="2">
        <f t="shared" si="15"/>
        <v>1810000000</v>
      </c>
      <c r="N21" s="2">
        <f t="shared" si="15"/>
        <v>10000000</v>
      </c>
      <c r="O21" s="2">
        <f t="shared" si="15"/>
        <v>10000000</v>
      </c>
      <c r="P21" s="2">
        <f t="shared" si="15"/>
        <v>10000000</v>
      </c>
    </row>
    <row r="23" spans="1:16" ht="15.5" x14ac:dyDescent="0.35">
      <c r="B23" t="s">
        <v>44</v>
      </c>
      <c r="C23" t="s">
        <v>45</v>
      </c>
      <c r="D23" s="3">
        <f>IFERROR(D5/D6*100,"")</f>
        <v>1.8216957390444839</v>
      </c>
      <c r="E23" s="3">
        <f>IFERROR(E5/E6*100,"")</f>
        <v>1.6317267607351131</v>
      </c>
      <c r="H23" s="3">
        <f t="shared" ref="H23:P23" si="16">IFERROR(H5/H6*100,"")</f>
        <v>6.9737627989636497</v>
      </c>
      <c r="I23" s="3">
        <f t="shared" si="16"/>
        <v>6.3821365649421189</v>
      </c>
      <c r="J23" s="3">
        <f t="shared" si="16"/>
        <v>18.093931216551749</v>
      </c>
      <c r="K23" s="3">
        <f t="shared" si="16"/>
        <v>-0.84226465572286724</v>
      </c>
      <c r="L23" s="3">
        <f t="shared" si="16"/>
        <v>6.2551149449744434</v>
      </c>
      <c r="M23" s="3">
        <f t="shared" si="16"/>
        <v>67.637793951588634</v>
      </c>
      <c r="N23" s="3">
        <f t="shared" si="16"/>
        <v>29.897966677453319</v>
      </c>
      <c r="O23" s="3">
        <f t="shared" si="16"/>
        <v>-94.416478946704544</v>
      </c>
      <c r="P23" s="3">
        <f t="shared" si="16"/>
        <v>-7.9493679963124357</v>
      </c>
    </row>
    <row r="24" spans="1:16" ht="15.5" x14ac:dyDescent="0.35">
      <c r="C24" t="s">
        <v>46</v>
      </c>
      <c r="D24" s="4">
        <f>IFERROR(_xlfn.RRI(5,I23,D23),"")</f>
        <v>-0.22178078473968588</v>
      </c>
      <c r="E24" s="4">
        <f>IFERROR(_xlfn.RRI(5,J23,E23),"")</f>
        <v>-0.38195101117837682</v>
      </c>
      <c r="H24" s="4">
        <f t="shared" ref="H24:P24" si="17">IFERROR(_xlfn.RRI(5,M23,H23),"")</f>
        <v>-0.36517276926543418</v>
      </c>
      <c r="I24" s="4">
        <f t="shared" si="17"/>
        <v>-0.26571460879435393</v>
      </c>
      <c r="J24" s="4" t="str">
        <f t="shared" si="17"/>
        <v/>
      </c>
      <c r="K24" s="4">
        <f t="shared" si="17"/>
        <v>-0.36170242435492983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47</v>
      </c>
      <c r="C25" t="s">
        <v>48</v>
      </c>
      <c r="D25" s="3">
        <f>IFERROR(INDEX(D51:D500,MATCH($A$25,$C$51:$C$500,0)),"")</f>
        <v>13.8</v>
      </c>
      <c r="E25" s="3">
        <f>IFERROR(INDEX(E51:E500,MATCH($A$25,$C$51:$C$500,0)),"")</f>
        <v>5.24</v>
      </c>
      <c r="H25" s="3">
        <f>IFERROR(INDEX(D25:G25,COUNT(D25:G25)),"")</f>
        <v>5.24</v>
      </c>
      <c r="I25" s="3">
        <f t="shared" ref="I25:P25" si="18">IFERROR(INDEX(I51:I500,MATCH($C$25,$C$51:$C$500,0)),"")</f>
        <v>21.09</v>
      </c>
      <c r="J25" s="3">
        <f t="shared" si="18"/>
        <v>2.5</v>
      </c>
      <c r="K25" s="3">
        <f t="shared" si="18"/>
        <v>-6.2</v>
      </c>
      <c r="L25" s="3">
        <f t="shared" si="18"/>
        <v>31.89</v>
      </c>
      <c r="M25" s="3">
        <f t="shared" si="18"/>
        <v>71.849999999999994</v>
      </c>
      <c r="N25" s="3">
        <f t="shared" si="18"/>
        <v>3079.62</v>
      </c>
      <c r="O25" s="3">
        <f t="shared" si="18"/>
        <v>-9390.09</v>
      </c>
      <c r="P25" s="3">
        <f t="shared" si="18"/>
        <v>-1688.46</v>
      </c>
    </row>
    <row r="26" spans="1:16" ht="15.5" x14ac:dyDescent="0.35">
      <c r="C26" t="s">
        <v>49</v>
      </c>
      <c r="D26" s="4">
        <f>IFERROR(_xlfn.RRI(5,I25,D25),"")</f>
        <v>-8.1327954477224185E-2</v>
      </c>
      <c r="E26" s="4">
        <f>IFERROR(_xlfn.RRI(5,J25,E25),"")</f>
        <v>0.15952003120607516</v>
      </c>
      <c r="H26" s="4">
        <f t="shared" ref="H26:P26" si="19">IFERROR(_xlfn.RRI(5,M25,H25),"")</f>
        <v>-0.4076465763593683</v>
      </c>
      <c r="I26" s="4">
        <f t="shared" si="19"/>
        <v>-0.63092392816272491</v>
      </c>
      <c r="J26" s="4" t="str">
        <f t="shared" si="19"/>
        <v/>
      </c>
      <c r="K26" s="4">
        <f t="shared" si="19"/>
        <v>-0.67417816700372701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50</v>
      </c>
      <c r="D27" s="3">
        <f>IFERROR(D4/D21,"")</f>
        <v>197.12975779082129</v>
      </c>
      <c r="E27" s="3">
        <f>IFERROR(E4/E21,"")</f>
        <v>183.62172708019327</v>
      </c>
      <c r="H27" s="3">
        <f t="shared" ref="H27:P27" si="20">IFERROR(H4/H21,"")</f>
        <v>761.50296974202911</v>
      </c>
      <c r="I27" s="3">
        <f t="shared" si="20"/>
        <v>655.96738206231896</v>
      </c>
      <c r="J27" s="3">
        <f t="shared" si="20"/>
        <v>515.83506523623191</v>
      </c>
      <c r="K27" s="3">
        <f t="shared" si="20"/>
        <v>445.36904596811598</v>
      </c>
      <c r="L27" s="3">
        <f t="shared" si="20"/>
        <v>397.239760715459</v>
      </c>
      <c r="M27" s="3">
        <f t="shared" si="20"/>
        <v>543.18254018011055</v>
      </c>
      <c r="N27" s="3">
        <f t="shared" si="20"/>
        <v>56877.696826500003</v>
      </c>
      <c r="O27" s="3">
        <f t="shared" si="20"/>
        <v>44364.622315599998</v>
      </c>
      <c r="P27" s="3">
        <f t="shared" si="20"/>
        <v>34072.401158699999</v>
      </c>
    </row>
    <row r="28" spans="1:16" ht="15.5" x14ac:dyDescent="0.35">
      <c r="C28" t="s">
        <v>51</v>
      </c>
      <c r="D28" s="4">
        <f>IFERROR(_xlfn.RRI(5,I27,D27),"")</f>
        <v>-0.21372586639424551</v>
      </c>
      <c r="E28" s="4">
        <f>IFERROR(_xlfn.RRI(5,J27,E27),"")</f>
        <v>-0.18664031686753579</v>
      </c>
      <c r="H28" s="4">
        <f t="shared" ref="H28:P28" si="21">IFERROR(_xlfn.RRI(5,M27,H27),"")</f>
        <v>6.9904859105544226E-2</v>
      </c>
      <c r="I28" s="4">
        <f t="shared" si="21"/>
        <v>-0.59037349641141923</v>
      </c>
      <c r="J28" s="4">
        <f t="shared" si="21"/>
        <v>-0.58970633211732326</v>
      </c>
      <c r="K28" s="4">
        <f t="shared" si="21"/>
        <v>-0.57998629867152451</v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52</v>
      </c>
      <c r="H29" s="4">
        <f t="shared" ref="H29:P29" si="22">IFERROR(((H25-I25)/I25)*100%,"")</f>
        <v>-0.75154101469890944</v>
      </c>
      <c r="I29" s="4">
        <f t="shared" si="22"/>
        <v>7.4359999999999999</v>
      </c>
      <c r="J29" s="4">
        <f t="shared" si="22"/>
        <v>-1.4032258064516128</v>
      </c>
      <c r="K29" s="4">
        <f t="shared" si="22"/>
        <v>-1.1944183129507684</v>
      </c>
      <c r="L29" s="4">
        <f t="shared" si="22"/>
        <v>-0.55615866388308977</v>
      </c>
      <c r="M29" s="4">
        <f t="shared" si="22"/>
        <v>-0.97666919944668495</v>
      </c>
      <c r="N29" s="4">
        <f t="shared" si="22"/>
        <v>-1.3279649076845907</v>
      </c>
      <c r="O29" s="4">
        <f t="shared" si="22"/>
        <v>4.5613339966596778</v>
      </c>
      <c r="P29" s="4" t="str">
        <f t="shared" si="22"/>
        <v/>
      </c>
    </row>
    <row r="30" spans="1:16" ht="15.5" x14ac:dyDescent="0.35">
      <c r="C30" t="s">
        <v>53</v>
      </c>
      <c r="H30" s="4">
        <f t="shared" ref="H30:P30" si="23">IFERROR(((H27-I27)/I27)*100%,"")</f>
        <v>0.16088541986327598</v>
      </c>
      <c r="I30" s="4">
        <f t="shared" si="23"/>
        <v>0.27166109144191669</v>
      </c>
      <c r="J30" s="4">
        <f t="shared" si="23"/>
        <v>0.1582193911005674</v>
      </c>
      <c r="K30" s="4">
        <f t="shared" si="23"/>
        <v>0.12115928467475784</v>
      </c>
      <c r="L30" s="4">
        <f t="shared" si="23"/>
        <v>-0.26868091050249754</v>
      </c>
      <c r="M30" s="4">
        <f t="shared" si="23"/>
        <v>-0.99044999058528971</v>
      </c>
      <c r="N30" s="4">
        <f t="shared" si="23"/>
        <v>0.28205073902995936</v>
      </c>
      <c r="O30" s="4">
        <f t="shared" si="23"/>
        <v>0.30206914707776611</v>
      </c>
      <c r="P30" s="4" t="str">
        <f t="shared" si="23"/>
        <v/>
      </c>
    </row>
    <row r="32" spans="1:16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740.6</v>
      </c>
      <c r="E32" s="3">
        <f>IFERROR(INDEX(E51:E500,MATCH($A$32,$C$51:$C$500,0)),"")</f>
        <v>726.78</v>
      </c>
      <c r="H32" s="3">
        <f>IFERROR(INDEX(D32:G32,COUNT(D32:G32)),"")</f>
        <v>726.78</v>
      </c>
      <c r="I32" s="3">
        <f t="shared" ref="I32:P32" si="24">IFERROR(INDEX(I51:I500,MATCH($C$32,$C$51:$C$500,0)),"")</f>
        <v>714.62</v>
      </c>
      <c r="J32" s="3">
        <f t="shared" si="24"/>
        <v>667.82</v>
      </c>
      <c r="K32" s="3">
        <f t="shared" si="24"/>
        <v>543.39</v>
      </c>
      <c r="L32" s="3">
        <f t="shared" si="24"/>
        <v>548.05999999999995</v>
      </c>
      <c r="M32" s="3">
        <f t="shared" si="24"/>
        <v>408.44</v>
      </c>
      <c r="N32" s="3">
        <f t="shared" si="24"/>
        <v>8466.2000000000007</v>
      </c>
      <c r="O32" s="3">
        <f t="shared" si="24"/>
        <v>5812.39</v>
      </c>
      <c r="P32" s="3">
        <f t="shared" si="24"/>
        <v>16412.18</v>
      </c>
    </row>
    <row r="33" spans="1:16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1.31</v>
      </c>
      <c r="E33" s="3">
        <f>IFERROR(INDEX(E51:E500,MATCH($A$33,$C$51:$C$500,0)),"")</f>
        <v>1.35</v>
      </c>
      <c r="H33" s="3">
        <f>IFERROR(INDEX(D33:G33,COUNT(D33:G33)),"")</f>
        <v>1.35</v>
      </c>
      <c r="I33" s="3">
        <f t="shared" ref="I33:P33" si="25">IFERROR(INDEX(I51:I500,MATCH($C$33,$C$51:$C$500,0)),"")</f>
        <v>1.64</v>
      </c>
      <c r="J33" s="3">
        <f t="shared" si="25"/>
        <v>1.39</v>
      </c>
      <c r="K33" s="3">
        <f t="shared" si="25"/>
        <v>2.48</v>
      </c>
      <c r="L33" s="3">
        <f t="shared" si="25"/>
        <v>2.5499999999999998</v>
      </c>
      <c r="M33" s="3">
        <f t="shared" si="25"/>
        <v>0</v>
      </c>
      <c r="N33" s="3">
        <f t="shared" si="25"/>
        <v>0</v>
      </c>
      <c r="O33" s="3">
        <f t="shared" si="25"/>
        <v>0</v>
      </c>
      <c r="P33" s="3">
        <f t="shared" si="25"/>
        <v>0</v>
      </c>
    </row>
    <row r="34" spans="1:16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70.290000000000006</v>
      </c>
      <c r="E34" s="3">
        <f>IFERROR(INDEX(E51:E500,MATCH($A$34,$C$51:$C$500,0)),"")</f>
        <v>187.02</v>
      </c>
      <c r="H34" s="3">
        <f>IFERROR(INDEX(D34:G34,COUNT(D34:G34)),"")</f>
        <v>187.02</v>
      </c>
      <c r="I34" s="3">
        <f t="shared" ref="I34:P34" si="26">IFERROR(INDEX(I51:I500,MATCH($C$34,$C$51:$C$500,0)),"")</f>
        <v>55.48</v>
      </c>
      <c r="J34" s="3">
        <f t="shared" si="26"/>
        <v>372</v>
      </c>
      <c r="K34" s="3">
        <f t="shared" si="26"/>
        <v>-217.74</v>
      </c>
      <c r="L34" s="3">
        <f t="shared" si="26"/>
        <v>43.9</v>
      </c>
      <c r="M34" s="3">
        <f t="shared" si="26"/>
        <v>0</v>
      </c>
      <c r="N34" s="3">
        <f t="shared" si="26"/>
        <v>0</v>
      </c>
      <c r="O34" s="3">
        <f t="shared" si="26"/>
        <v>0</v>
      </c>
      <c r="P34" s="3">
        <f t="shared" si="26"/>
        <v>0</v>
      </c>
    </row>
    <row r="35" spans="1:16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4.92</v>
      </c>
      <c r="E35" s="3">
        <f>IFERROR(INDEX(E51:E500,MATCH($A$35,$C$51:$C$500,0)),"")</f>
        <v>5.33</v>
      </c>
      <c r="H35" s="3">
        <f>IFERROR(INDEX(D35:G35,COUNT(D35:G35)),"")</f>
        <v>5.33</v>
      </c>
      <c r="I35" s="3">
        <f t="shared" ref="I35:P35" si="27">IFERROR(INDEX(I51:I500,MATCH($C$35,$C$51:$C$500,0)),"")</f>
        <v>1.78</v>
      </c>
      <c r="J35" s="3">
        <f t="shared" si="27"/>
        <v>1.8</v>
      </c>
      <c r="K35" s="3">
        <f t="shared" si="27"/>
        <v>3.03</v>
      </c>
      <c r="L35" s="3">
        <f t="shared" si="27"/>
        <v>3.52</v>
      </c>
      <c r="M35" s="3">
        <f t="shared" si="27"/>
        <v>0</v>
      </c>
      <c r="N35" s="3">
        <f t="shared" si="27"/>
        <v>0</v>
      </c>
      <c r="O35" s="3">
        <f t="shared" si="27"/>
        <v>0</v>
      </c>
      <c r="P35" s="3">
        <f t="shared" si="27"/>
        <v>0</v>
      </c>
    </row>
    <row r="36" spans="1:16" ht="15.5" x14ac:dyDescent="0.35">
      <c r="B36" t="s">
        <v>66</v>
      </c>
      <c r="C36" t="s">
        <v>67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P36" si="28">IFERROR(INDEX(H51:H500,MATCH($C$36,$C$51:$C$500,0)),"")</f>
        <v>6.3600000000000004E-2</v>
      </c>
      <c r="I36" s="4">
        <f t="shared" si="28"/>
        <v>0.11470000000000001</v>
      </c>
      <c r="J36" s="4">
        <f t="shared" si="28"/>
        <v>0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</v>
      </c>
      <c r="P36" s="4">
        <f t="shared" si="28"/>
        <v>0</v>
      </c>
    </row>
    <row r="37" spans="1:16" ht="15.5" x14ac:dyDescent="0.35">
      <c r="B37" t="s">
        <v>68</v>
      </c>
      <c r="C37" t="s">
        <v>69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P37" si="29">IFERROR(INDEX(H51:H500,MATCH($C$37,$C$51:$C$500,0)),"")</f>
        <v>2.42</v>
      </c>
      <c r="I37" s="3">
        <f t="shared" si="29"/>
        <v>2.42</v>
      </c>
      <c r="J37" s="3">
        <f t="shared" si="29"/>
        <v>0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0</v>
      </c>
      <c r="P37" s="3">
        <f t="shared" si="29"/>
        <v>0</v>
      </c>
    </row>
    <row r="50" spans="2:16" ht="15.5" x14ac:dyDescent="0.35">
      <c r="D50" t="s">
        <v>70</v>
      </c>
      <c r="E50" t="s">
        <v>243</v>
      </c>
      <c r="F50" t="s">
        <v>71</v>
      </c>
      <c r="G50" t="s">
        <v>244</v>
      </c>
      <c r="H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</row>
    <row r="51" spans="2:16" ht="15.5" x14ac:dyDescent="0.35">
      <c r="B51" t="s">
        <v>75</v>
      </c>
      <c r="C51" t="s">
        <v>6</v>
      </c>
      <c r="D51" s="5">
        <v>408058598627</v>
      </c>
      <c r="E51" s="5">
        <v>380096975056</v>
      </c>
      <c r="F51" s="5">
        <v>355536824981</v>
      </c>
      <c r="G51" s="5">
        <v>362373608563</v>
      </c>
      <c r="I51" s="5">
        <v>1357852480869</v>
      </c>
      <c r="J51" s="5">
        <v>1067778585039</v>
      </c>
      <c r="K51" s="5">
        <v>921913925154</v>
      </c>
      <c r="L51" s="5">
        <v>822286304681</v>
      </c>
      <c r="M51" s="5">
        <v>983160397726</v>
      </c>
      <c r="N51" s="5">
        <v>568776968265</v>
      </c>
      <c r="O51" s="5">
        <v>443646223156</v>
      </c>
      <c r="P51" s="5">
        <v>340724011587</v>
      </c>
    </row>
    <row r="52" spans="2:16" ht="15.5" x14ac:dyDescent="0.35">
      <c r="C52" t="s">
        <v>76</v>
      </c>
      <c r="D52" s="5">
        <v>-275736946790</v>
      </c>
      <c r="E52" s="5">
        <v>-267508185825</v>
      </c>
      <c r="F52" s="5">
        <v>-272222319003</v>
      </c>
      <c r="G52" s="5">
        <v>-240117224705</v>
      </c>
      <c r="I52" s="5">
        <v>-952534357291</v>
      </c>
      <c r="J52" s="5">
        <v>-797779101660</v>
      </c>
      <c r="K52" s="5">
        <v>-697302601083</v>
      </c>
      <c r="L52" s="5">
        <v>-604375633796</v>
      </c>
      <c r="M52" s="5">
        <v>-557697187733</v>
      </c>
      <c r="N52" s="5">
        <v>-400862509134</v>
      </c>
      <c r="O52" s="5">
        <v>-355568780933</v>
      </c>
      <c r="P52" s="5">
        <v>-263184013926</v>
      </c>
    </row>
    <row r="53" spans="2:16" ht="15.5" x14ac:dyDescent="0.35">
      <c r="C53" t="s">
        <v>77</v>
      </c>
      <c r="D53" s="5">
        <v>132321651837</v>
      </c>
      <c r="E53" s="5">
        <v>112588789231</v>
      </c>
      <c r="F53" s="5">
        <v>83314505978</v>
      </c>
      <c r="G53" s="5">
        <v>122256383858</v>
      </c>
      <c r="I53" s="5">
        <v>405318123578</v>
      </c>
      <c r="J53" s="5">
        <v>269999483379</v>
      </c>
      <c r="K53" s="5">
        <v>224611324071</v>
      </c>
      <c r="L53" s="5">
        <v>217910670885</v>
      </c>
      <c r="M53" s="5">
        <v>425463209993</v>
      </c>
      <c r="N53" s="5">
        <v>167914459131</v>
      </c>
      <c r="O53" s="5">
        <v>88077442223</v>
      </c>
      <c r="P53" s="5">
        <v>77539997661</v>
      </c>
    </row>
    <row r="54" spans="2:16" ht="15.5" x14ac:dyDescent="0.35">
      <c r="C54" t="s">
        <v>78</v>
      </c>
      <c r="D54" s="5">
        <v>-83549434416</v>
      </c>
      <c r="E54" s="5">
        <v>-85800410410</v>
      </c>
      <c r="F54" s="5">
        <v>-84336489424</v>
      </c>
      <c r="G54" s="5">
        <v>-70934233175</v>
      </c>
      <c r="I54" s="5">
        <v>-291952437927</v>
      </c>
      <c r="J54" s="5">
        <v>-248495515029</v>
      </c>
      <c r="K54" s="5">
        <v>-214515787984</v>
      </c>
      <c r="L54" s="5">
        <v>-146588646685</v>
      </c>
      <c r="M54" s="5">
        <v>-134660435926</v>
      </c>
      <c r="N54" s="5">
        <v>-115359974201</v>
      </c>
      <c r="O54" s="5">
        <v>-113714433082</v>
      </c>
      <c r="P54" s="5">
        <v>-65846931090</v>
      </c>
    </row>
    <row r="55" spans="2:16" ht="15.5" x14ac:dyDescent="0.35">
      <c r="C55" t="s">
        <v>79</v>
      </c>
      <c r="D55" s="5">
        <v>-83549434416</v>
      </c>
      <c r="E55" s="5">
        <v>-85800410410</v>
      </c>
      <c r="F55" s="5">
        <v>-84336489424</v>
      </c>
      <c r="G55" s="5">
        <v>-70934233175</v>
      </c>
      <c r="I55" s="5">
        <v>-291952437927</v>
      </c>
      <c r="J55" s="5">
        <v>-248495515029</v>
      </c>
      <c r="K55" s="5">
        <v>-214515787984</v>
      </c>
      <c r="L55" s="5">
        <v>-146588646685</v>
      </c>
      <c r="M55" s="5">
        <v>-134660435926</v>
      </c>
      <c r="N55" s="5">
        <v>-115359974201</v>
      </c>
      <c r="O55" s="5">
        <v>-113714433082</v>
      </c>
      <c r="P55" s="5">
        <v>-65846931090</v>
      </c>
    </row>
    <row r="56" spans="2:16" ht="15.5" x14ac:dyDescent="0.35">
      <c r="C56" t="s">
        <v>80</v>
      </c>
      <c r="D56" s="5">
        <v>48772217421</v>
      </c>
      <c r="E56" s="5">
        <v>26788378821</v>
      </c>
      <c r="F56" s="5">
        <v>-1021983446</v>
      </c>
      <c r="G56" s="5">
        <v>51322150683</v>
      </c>
      <c r="I56" s="5">
        <v>113365685651</v>
      </c>
      <c r="J56" s="5">
        <v>21503968350</v>
      </c>
      <c r="K56" s="5">
        <v>10095536087</v>
      </c>
      <c r="L56" s="5">
        <v>71322024200</v>
      </c>
      <c r="M56" s="5">
        <v>290802774067</v>
      </c>
      <c r="N56" s="5">
        <v>52554484930</v>
      </c>
      <c r="O56" s="5">
        <v>-25636990859</v>
      </c>
      <c r="P56" s="5">
        <v>11693066571</v>
      </c>
    </row>
    <row r="57" spans="2:16" ht="15.5" x14ac:dyDescent="0.35">
      <c r="C57" t="s">
        <v>81</v>
      </c>
      <c r="D57" s="5">
        <v>-11035043308</v>
      </c>
      <c r="E57" s="5">
        <v>-10369059423</v>
      </c>
      <c r="F57" s="5">
        <v>-14839061163</v>
      </c>
      <c r="G57" s="5">
        <v>-9966092519</v>
      </c>
      <c r="I57" s="5">
        <v>-41094797253</v>
      </c>
      <c r="J57" s="5">
        <v>-11883128286</v>
      </c>
      <c r="K57" s="5">
        <v>-21582342216</v>
      </c>
      <c r="L57" s="5">
        <v>8572471006</v>
      </c>
      <c r="M57" s="5">
        <v>-103689713087</v>
      </c>
      <c r="N57" s="5">
        <v>-39082293863</v>
      </c>
      <c r="O57" s="5">
        <v>-68075048450</v>
      </c>
      <c r="P57" s="5">
        <v>-25266316736</v>
      </c>
    </row>
    <row r="58" spans="2:16" ht="15.5" x14ac:dyDescent="0.35">
      <c r="C58" t="s">
        <v>142</v>
      </c>
      <c r="D58" s="5">
        <v>2565022</v>
      </c>
      <c r="E58" s="5">
        <v>3041394</v>
      </c>
      <c r="F58" s="5">
        <v>4421615</v>
      </c>
      <c r="G58" s="5">
        <v>3862723</v>
      </c>
      <c r="I58" s="5">
        <v>14576302</v>
      </c>
      <c r="J58" s="5">
        <v>16519142</v>
      </c>
      <c r="K58" s="5">
        <v>81233882</v>
      </c>
      <c r="L58" s="5">
        <v>1116946948</v>
      </c>
      <c r="M58" s="5">
        <v>15525041</v>
      </c>
      <c r="N58" s="5">
        <v>8916309</v>
      </c>
      <c r="O58" s="5">
        <v>12167982</v>
      </c>
      <c r="P58" s="5">
        <v>32214523</v>
      </c>
    </row>
    <row r="59" spans="2:16" ht="15.5" x14ac:dyDescent="0.35">
      <c r="C59" t="s">
        <v>27</v>
      </c>
      <c r="D59" s="5">
        <v>-17097856018</v>
      </c>
      <c r="E59" s="5">
        <v>-16951216266</v>
      </c>
      <c r="F59" s="5">
        <v>-14669968767</v>
      </c>
      <c r="G59" s="5">
        <v>-13974714098</v>
      </c>
      <c r="I59" s="5">
        <v>-54106112323</v>
      </c>
      <c r="J59" s="5">
        <v>-46139960938</v>
      </c>
      <c r="K59" s="5">
        <v>-37246934488</v>
      </c>
      <c r="L59" s="5">
        <v>-34251408962</v>
      </c>
      <c r="M59" s="5">
        <v>-41695567032</v>
      </c>
      <c r="N59" s="5">
        <v>-42318630171</v>
      </c>
      <c r="O59" s="5">
        <v>-46480217843</v>
      </c>
      <c r="P59" s="5">
        <v>-25006147857</v>
      </c>
    </row>
    <row r="60" spans="2:16" ht="15.5" x14ac:dyDescent="0.35">
      <c r="C60" t="s">
        <v>352</v>
      </c>
    </row>
    <row r="61" spans="2:16" ht="15.5" x14ac:dyDescent="0.35">
      <c r="C61" t="s">
        <v>83</v>
      </c>
      <c r="F61" s="5">
        <v>-1501400154</v>
      </c>
      <c r="G61" s="5">
        <v>-678710234</v>
      </c>
      <c r="I61" s="5">
        <v>-2505891300</v>
      </c>
      <c r="J61" s="5">
        <v>-1091346355</v>
      </c>
    </row>
    <row r="62" spans="2:16" ht="15.5" x14ac:dyDescent="0.35">
      <c r="C62" t="s">
        <v>84</v>
      </c>
      <c r="D62" s="5">
        <v>-11035043308</v>
      </c>
      <c r="E62" s="5">
        <v>-10369059423</v>
      </c>
      <c r="F62" s="5">
        <v>-14839061163</v>
      </c>
      <c r="G62" s="5">
        <v>-9966092519</v>
      </c>
      <c r="I62" s="5">
        <v>-41094797253</v>
      </c>
      <c r="J62" s="5">
        <v>-11883128286</v>
      </c>
      <c r="K62" s="5">
        <v>-21582342216</v>
      </c>
      <c r="L62" s="5">
        <v>8572471006</v>
      </c>
      <c r="M62" s="5">
        <v>-103689713087</v>
      </c>
      <c r="N62" s="5">
        <v>-39082293863</v>
      </c>
      <c r="O62" s="5">
        <v>-68075048450</v>
      </c>
      <c r="P62" s="5">
        <v>-25266316736</v>
      </c>
    </row>
    <row r="63" spans="2:16" ht="15.5" x14ac:dyDescent="0.35">
      <c r="C63" t="s">
        <v>29</v>
      </c>
      <c r="D63" s="5">
        <v>37737174113</v>
      </c>
      <c r="E63" s="5">
        <v>16419319398</v>
      </c>
      <c r="F63" s="5">
        <v>-15861044609</v>
      </c>
      <c r="G63" s="5">
        <v>41356058164</v>
      </c>
      <c r="I63" s="5">
        <v>72270888398</v>
      </c>
      <c r="J63" s="5">
        <v>9620840064</v>
      </c>
      <c r="K63" s="5">
        <v>-11486806129</v>
      </c>
      <c r="L63" s="5">
        <v>79894495206</v>
      </c>
      <c r="M63" s="5">
        <v>187113060980</v>
      </c>
      <c r="N63" s="5">
        <v>13472191067</v>
      </c>
      <c r="O63" s="5">
        <v>-93712039309</v>
      </c>
      <c r="P63" s="5">
        <v>-13573250165</v>
      </c>
    </row>
    <row r="64" spans="2:16" ht="15.5" x14ac:dyDescent="0.35">
      <c r="C64" t="s">
        <v>28</v>
      </c>
      <c r="D64" s="5">
        <v>-9474619655</v>
      </c>
      <c r="E64" s="5">
        <v>-6144452086</v>
      </c>
      <c r="F64" s="5">
        <v>-5265131709</v>
      </c>
      <c r="G64" s="5">
        <v>-11038894844</v>
      </c>
      <c r="I64" s="5">
        <v>-29175523714</v>
      </c>
      <c r="J64" s="5">
        <v>-6958130896</v>
      </c>
      <c r="K64" s="5">
        <v>-2593489899</v>
      </c>
      <c r="L64" s="5">
        <v>-14471617847</v>
      </c>
      <c r="M64" s="5">
        <v>-56565428442</v>
      </c>
      <c r="N64" s="5">
        <v>-10973932807</v>
      </c>
      <c r="O64" s="5">
        <v>8110050660</v>
      </c>
      <c r="P64" s="5">
        <v>2163135402</v>
      </c>
    </row>
    <row r="65" spans="2:16" ht="15.5" x14ac:dyDescent="0.35">
      <c r="C65" t="s">
        <v>85</v>
      </c>
      <c r="D65" s="5">
        <v>-12791081291</v>
      </c>
      <c r="E65" s="5">
        <v>-7613433016</v>
      </c>
      <c r="F65" s="5">
        <v>-2708795945</v>
      </c>
      <c r="G65" s="5">
        <v>-11125052226</v>
      </c>
      <c r="I65" s="5">
        <v>-32677312701</v>
      </c>
      <c r="J65" s="5">
        <v>-15137449792</v>
      </c>
      <c r="K65" s="5">
        <v>-12423301660</v>
      </c>
      <c r="L65" s="5">
        <v>-27812148760</v>
      </c>
      <c r="M65" s="5">
        <v>-54465094420</v>
      </c>
      <c r="N65" s="5">
        <v>-10042048280</v>
      </c>
      <c r="O65" s="5">
        <v>-1176568750</v>
      </c>
      <c r="P65" s="5">
        <v>-31356500</v>
      </c>
    </row>
    <row r="66" spans="2:16" ht="15.5" x14ac:dyDescent="0.35">
      <c r="C66" t="s">
        <v>87</v>
      </c>
      <c r="D66" s="5">
        <v>3316461636</v>
      </c>
      <c r="E66" s="5">
        <v>1468980930</v>
      </c>
      <c r="F66" s="5">
        <v>-1054935610</v>
      </c>
      <c r="G66" s="5">
        <v>764867616</v>
      </c>
      <c r="I66" s="5">
        <v>6007680287</v>
      </c>
      <c r="J66" s="5">
        <v>9270665251</v>
      </c>
      <c r="K66" s="5">
        <v>9829811761</v>
      </c>
      <c r="L66" s="5">
        <v>13340530913</v>
      </c>
      <c r="M66" s="5">
        <v>-2100334022</v>
      </c>
      <c r="N66" s="5">
        <v>-931884527</v>
      </c>
      <c r="O66" s="5">
        <v>9286619410</v>
      </c>
      <c r="P66" s="5">
        <v>2194491902</v>
      </c>
    </row>
    <row r="67" spans="2:16" ht="15.5" x14ac:dyDescent="0.35">
      <c r="C67" t="s">
        <v>86</v>
      </c>
    </row>
    <row r="68" spans="2:16" ht="15.5" x14ac:dyDescent="0.35">
      <c r="C68" t="s">
        <v>88</v>
      </c>
      <c r="D68" s="5">
        <v>-9474619655</v>
      </c>
      <c r="E68" s="5">
        <v>-6144452086</v>
      </c>
      <c r="F68" s="5">
        <v>-5265131709</v>
      </c>
      <c r="G68" s="5">
        <v>-11038894844</v>
      </c>
      <c r="I68" s="5">
        <v>-29175523714</v>
      </c>
      <c r="J68" s="5">
        <v>-6958130896</v>
      </c>
      <c r="K68" s="5">
        <v>-2593489899</v>
      </c>
      <c r="L68" s="5">
        <v>-14471617847</v>
      </c>
      <c r="M68" s="5">
        <v>-56565428442</v>
      </c>
      <c r="N68" s="5">
        <v>-10973932807</v>
      </c>
      <c r="O68" s="5">
        <v>8110050660</v>
      </c>
      <c r="P68" s="5">
        <v>2163135402</v>
      </c>
    </row>
    <row r="69" spans="2:16" ht="15.5" x14ac:dyDescent="0.35">
      <c r="C69" t="s">
        <v>89</v>
      </c>
      <c r="D69" s="5">
        <v>28262554458</v>
      </c>
      <c r="E69" s="5">
        <v>10274867312</v>
      </c>
      <c r="F69" s="5">
        <v>-21126176318</v>
      </c>
      <c r="G69" s="5">
        <v>30317163320</v>
      </c>
      <c r="I69" s="5">
        <v>43095364684</v>
      </c>
      <c r="J69" s="5">
        <v>2662709168</v>
      </c>
      <c r="K69" s="5">
        <v>-14080296028</v>
      </c>
      <c r="L69" s="5">
        <v>65422877359</v>
      </c>
      <c r="M69" s="5">
        <v>130547632538</v>
      </c>
      <c r="N69" s="5">
        <v>2498258260</v>
      </c>
      <c r="O69" s="5">
        <v>-85601988649</v>
      </c>
      <c r="P69" s="5">
        <v>-11410114763</v>
      </c>
    </row>
    <row r="70" spans="2:16" ht="15.5" x14ac:dyDescent="0.35">
      <c r="C70" t="s">
        <v>90</v>
      </c>
      <c r="D70" s="5">
        <v>48376654</v>
      </c>
      <c r="E70" s="5">
        <v>14300683324</v>
      </c>
      <c r="F70" s="5">
        <v>-71557545</v>
      </c>
      <c r="G70" s="5">
        <v>53582346378</v>
      </c>
      <c r="I70" s="5">
        <v>53687498280</v>
      </c>
      <c r="J70" s="5">
        <v>254153020400</v>
      </c>
      <c r="K70" s="5">
        <v>3356358068</v>
      </c>
      <c r="L70" s="5">
        <v>6039142189</v>
      </c>
      <c r="M70" s="5">
        <v>384518639275</v>
      </c>
      <c r="N70" s="5">
        <v>-112152608</v>
      </c>
      <c r="O70" s="5">
        <v>-242031218</v>
      </c>
      <c r="P70" s="5">
        <v>1114372903</v>
      </c>
    </row>
    <row r="71" spans="2:16" ht="15.5" x14ac:dyDescent="0.35">
      <c r="C71" t="s">
        <v>91</v>
      </c>
      <c r="D71" s="5">
        <v>28310931112</v>
      </c>
      <c r="E71" s="5">
        <v>24575550636</v>
      </c>
      <c r="F71" s="5">
        <v>-21197733863</v>
      </c>
      <c r="G71" s="5">
        <v>83899509698</v>
      </c>
      <c r="I71" s="5">
        <v>96782862964</v>
      </c>
      <c r="J71" s="5">
        <v>256815729568</v>
      </c>
      <c r="K71" s="5">
        <v>-10723937960</v>
      </c>
      <c r="L71" s="5">
        <v>71462019548</v>
      </c>
      <c r="M71" s="5">
        <v>515066271813</v>
      </c>
      <c r="N71" s="5">
        <v>2386105652</v>
      </c>
      <c r="O71" s="5">
        <v>-85844019867</v>
      </c>
      <c r="P71" s="5">
        <v>-10295741860</v>
      </c>
    </row>
    <row r="72" spans="2:16" ht="15.5" x14ac:dyDescent="0.35">
      <c r="C72" t="s">
        <v>92</v>
      </c>
      <c r="D72" s="5">
        <v>28262554458</v>
      </c>
      <c r="E72" s="5">
        <v>10274867312</v>
      </c>
      <c r="F72" s="5">
        <v>-21126176319</v>
      </c>
      <c r="G72" s="5">
        <v>30317163320</v>
      </c>
      <c r="I72" s="5">
        <v>43095364683</v>
      </c>
      <c r="J72" s="5">
        <v>2662709169</v>
      </c>
      <c r="K72" s="5">
        <v>-14080296028</v>
      </c>
      <c r="L72" s="5">
        <v>65422877359</v>
      </c>
      <c r="M72" s="5">
        <v>130547632538</v>
      </c>
      <c r="N72" s="5">
        <v>2498258262</v>
      </c>
      <c r="O72" s="5">
        <v>-85601988649</v>
      </c>
      <c r="P72" s="5">
        <v>-11410114764</v>
      </c>
    </row>
    <row r="73" spans="2:16" ht="15.5" x14ac:dyDescent="0.35">
      <c r="C73" t="s">
        <v>8</v>
      </c>
      <c r="D73" s="5">
        <v>28595550198</v>
      </c>
      <c r="E73" s="5">
        <v>25151609209</v>
      </c>
      <c r="F73" s="5">
        <v>-21258213631</v>
      </c>
      <c r="G73" s="5">
        <v>83014486594</v>
      </c>
      <c r="I73" s="5">
        <v>96806484143</v>
      </c>
      <c r="J73" s="5">
        <v>256943265358</v>
      </c>
      <c r="K73" s="5">
        <v>-9671926140</v>
      </c>
      <c r="L73" s="5">
        <v>71964175529</v>
      </c>
      <c r="M73" s="5">
        <v>512040785283</v>
      </c>
      <c r="N73" s="5">
        <v>15094647750</v>
      </c>
      <c r="O73" s="5">
        <v>-47207865907</v>
      </c>
      <c r="P73" s="5">
        <v>-7327933231</v>
      </c>
    </row>
    <row r="74" spans="2:16" ht="15.5" x14ac:dyDescent="0.35">
      <c r="C74" t="s">
        <v>93</v>
      </c>
      <c r="D74" s="5">
        <v>-284619086</v>
      </c>
      <c r="E74" s="5">
        <v>-576058573</v>
      </c>
      <c r="F74" s="5">
        <v>60479767</v>
      </c>
      <c r="G74" s="5">
        <v>885023104</v>
      </c>
      <c r="I74" s="5">
        <v>-23621180</v>
      </c>
      <c r="J74" s="5">
        <v>-127535789</v>
      </c>
      <c r="K74" s="5">
        <v>-1052011820</v>
      </c>
      <c r="L74" s="5">
        <v>-502155981</v>
      </c>
      <c r="M74" s="5">
        <v>3025486530</v>
      </c>
      <c r="N74" s="5">
        <v>-12708542097</v>
      </c>
      <c r="O74" s="5">
        <v>-38636153960</v>
      </c>
      <c r="P74" s="5">
        <v>-2967808630</v>
      </c>
    </row>
    <row r="75" spans="2:16" ht="15.5" x14ac:dyDescent="0.35">
      <c r="C75" t="s">
        <v>94</v>
      </c>
      <c r="D75" s="5">
        <v>28262554458</v>
      </c>
      <c r="E75" s="5">
        <v>10274867312</v>
      </c>
      <c r="F75" s="5">
        <v>-21126176319</v>
      </c>
      <c r="G75" s="5">
        <v>30317163320</v>
      </c>
      <c r="I75" s="5">
        <v>43095364683</v>
      </c>
      <c r="J75" s="5">
        <v>2662709169</v>
      </c>
      <c r="K75" s="5">
        <v>-14080296028</v>
      </c>
      <c r="L75" s="5">
        <v>65422877359</v>
      </c>
      <c r="M75" s="5">
        <v>130547632538</v>
      </c>
      <c r="N75" s="5">
        <v>2498258262</v>
      </c>
      <c r="O75" s="5">
        <v>-85601988649</v>
      </c>
      <c r="P75" s="5">
        <v>-11410114764</v>
      </c>
    </row>
    <row r="76" spans="2:16" ht="15.5" x14ac:dyDescent="0.35">
      <c r="C76" t="s">
        <v>95</v>
      </c>
      <c r="D76" s="5">
        <v>28310931112</v>
      </c>
      <c r="E76" s="5">
        <v>24575550636</v>
      </c>
      <c r="F76" s="5">
        <v>-21197733864</v>
      </c>
      <c r="G76" s="5">
        <v>83899509698</v>
      </c>
      <c r="I76" s="5">
        <v>96782862963</v>
      </c>
      <c r="J76" s="5">
        <v>256815729569</v>
      </c>
      <c r="K76" s="5">
        <v>-10723937960</v>
      </c>
      <c r="L76" s="5">
        <v>71462019548</v>
      </c>
      <c r="M76" s="5">
        <v>515066271813</v>
      </c>
      <c r="N76" s="5">
        <v>2386105653</v>
      </c>
      <c r="O76" s="5">
        <v>-85844019867</v>
      </c>
      <c r="P76" s="5">
        <v>-10295741861</v>
      </c>
    </row>
    <row r="77" spans="2:16" ht="15.5" x14ac:dyDescent="0.35">
      <c r="C77" t="s">
        <v>96</v>
      </c>
      <c r="D77" s="5">
        <v>28310931112</v>
      </c>
      <c r="E77" s="5">
        <v>24575550636</v>
      </c>
      <c r="F77" s="5">
        <v>-21197733864</v>
      </c>
      <c r="G77" s="5">
        <v>83899509698</v>
      </c>
      <c r="I77" s="5">
        <v>96782862963</v>
      </c>
      <c r="J77" s="5">
        <v>256815729569</v>
      </c>
      <c r="K77" s="5">
        <v>-10723937960</v>
      </c>
      <c r="L77" s="5">
        <v>71462019548</v>
      </c>
      <c r="M77" s="5">
        <v>515066271813</v>
      </c>
      <c r="N77" s="5">
        <v>2386105653</v>
      </c>
      <c r="O77" s="5">
        <v>-85844019867</v>
      </c>
      <c r="P77" s="5">
        <v>-10295741861</v>
      </c>
    </row>
    <row r="79" spans="2:16" ht="15.5" x14ac:dyDescent="0.35">
      <c r="B79" t="s">
        <v>97</v>
      </c>
      <c r="C79" t="s">
        <v>98</v>
      </c>
    </row>
    <row r="80" spans="2:16" ht="15.5" x14ac:dyDescent="0.35">
      <c r="C80" t="s">
        <v>99</v>
      </c>
    </row>
    <row r="81" spans="3:16" ht="15.5" x14ac:dyDescent="0.35">
      <c r="C81" t="s">
        <v>20</v>
      </c>
      <c r="D81" s="5">
        <v>2199042992</v>
      </c>
      <c r="E81" s="5">
        <v>2612131207</v>
      </c>
      <c r="F81" s="5">
        <v>22312834260</v>
      </c>
      <c r="G81" s="5">
        <v>6542608679</v>
      </c>
      <c r="I81" s="5">
        <v>22312834260</v>
      </c>
      <c r="J81" s="5">
        <v>10689688485</v>
      </c>
      <c r="K81" s="5">
        <v>4945994944</v>
      </c>
      <c r="L81" s="5">
        <v>33046912662</v>
      </c>
      <c r="M81" s="5">
        <v>76142628008</v>
      </c>
      <c r="N81" s="5">
        <v>956459131</v>
      </c>
      <c r="O81" s="5">
        <v>437496747</v>
      </c>
      <c r="P81" s="5">
        <v>1021471449</v>
      </c>
    </row>
    <row r="82" spans="3:16" ht="15.5" x14ac:dyDescent="0.35">
      <c r="C82" t="s">
        <v>100</v>
      </c>
      <c r="D82" s="5">
        <v>227709473907</v>
      </c>
      <c r="E82" s="5">
        <v>188227446108</v>
      </c>
      <c r="F82" s="5">
        <v>165782983097</v>
      </c>
      <c r="G82" s="5">
        <v>223731261899</v>
      </c>
      <c r="I82" s="5">
        <v>165782983097</v>
      </c>
      <c r="J82" s="5">
        <v>146527787014</v>
      </c>
      <c r="K82" s="5">
        <v>148096688143</v>
      </c>
      <c r="L82" s="5">
        <v>121710905240</v>
      </c>
      <c r="M82" s="5">
        <v>117893046935</v>
      </c>
      <c r="N82" s="5">
        <v>64969977237</v>
      </c>
      <c r="O82" s="5">
        <v>123259713533</v>
      </c>
      <c r="P82" s="5">
        <v>104626665752</v>
      </c>
    </row>
    <row r="83" spans="3:16" ht="15.5" x14ac:dyDescent="0.35">
      <c r="C83" t="s">
        <v>249</v>
      </c>
    </row>
    <row r="84" spans="3:16" ht="15.5" x14ac:dyDescent="0.35">
      <c r="C84" t="s">
        <v>250</v>
      </c>
    </row>
    <row r="85" spans="3:16" ht="15.5" x14ac:dyDescent="0.35">
      <c r="C85" t="s">
        <v>251</v>
      </c>
      <c r="D85" s="5">
        <v>227709473907</v>
      </c>
      <c r="E85" s="5">
        <v>188227446108</v>
      </c>
      <c r="F85" s="5">
        <v>165782983097</v>
      </c>
      <c r="G85" s="5">
        <v>223731261899</v>
      </c>
      <c r="I85" s="5">
        <v>165782983097</v>
      </c>
      <c r="J85" s="5">
        <v>146527787014</v>
      </c>
      <c r="K85" s="5">
        <v>148096688143</v>
      </c>
      <c r="L85" s="5">
        <v>121710905240</v>
      </c>
      <c r="M85" s="5">
        <v>117893046935</v>
      </c>
      <c r="N85" s="5">
        <v>64969977237</v>
      </c>
      <c r="O85" s="5">
        <v>123259713533</v>
      </c>
      <c r="P85" s="5">
        <v>104626665752</v>
      </c>
    </row>
    <row r="86" spans="3:16" ht="15.5" x14ac:dyDescent="0.35">
      <c r="C86" t="s">
        <v>102</v>
      </c>
      <c r="D86" s="5">
        <v>3762785937</v>
      </c>
      <c r="E86" s="5">
        <v>2817565424</v>
      </c>
      <c r="F86" s="5">
        <v>2453778036</v>
      </c>
      <c r="G86" s="5">
        <v>1399003689</v>
      </c>
      <c r="I86" s="5">
        <v>2453778036</v>
      </c>
      <c r="J86" s="5">
        <v>948210678</v>
      </c>
      <c r="K86" s="5">
        <v>864511823</v>
      </c>
      <c r="L86" s="5">
        <v>1622775853</v>
      </c>
      <c r="M86" s="5">
        <v>1373289176</v>
      </c>
      <c r="N86" s="5">
        <v>3494742625</v>
      </c>
      <c r="O86" s="5">
        <v>2638734777</v>
      </c>
      <c r="P86" s="5">
        <v>3324993096</v>
      </c>
    </row>
    <row r="87" spans="3:16" ht="15.5" x14ac:dyDescent="0.35">
      <c r="C87" t="s">
        <v>252</v>
      </c>
      <c r="D87" s="5">
        <v>3762785937</v>
      </c>
      <c r="E87" s="5">
        <v>2817565424</v>
      </c>
      <c r="F87" s="5">
        <v>2453778036</v>
      </c>
      <c r="G87" s="5">
        <v>1399003689</v>
      </c>
      <c r="I87" s="5">
        <v>2453778036</v>
      </c>
      <c r="J87" s="5">
        <v>948210678</v>
      </c>
      <c r="K87" s="5">
        <v>864511823</v>
      </c>
      <c r="L87" s="5">
        <v>1622775853</v>
      </c>
      <c r="M87" s="5">
        <v>1373289176</v>
      </c>
      <c r="N87" s="5">
        <v>3494742625</v>
      </c>
      <c r="O87" s="5">
        <v>2638734777</v>
      </c>
      <c r="P87" s="5">
        <v>3324993096</v>
      </c>
    </row>
    <row r="88" spans="3:16" ht="15.5" x14ac:dyDescent="0.35">
      <c r="C88" t="s">
        <v>103</v>
      </c>
      <c r="D88" s="5">
        <v>45428433355</v>
      </c>
      <c r="E88" s="5">
        <v>41053425885</v>
      </c>
      <c r="F88" s="5">
        <v>43304612976</v>
      </c>
      <c r="G88" s="5">
        <v>39596141100</v>
      </c>
      <c r="I88" s="5">
        <v>43304612976</v>
      </c>
      <c r="J88" s="5">
        <v>39450978398</v>
      </c>
      <c r="K88" s="5">
        <v>32128020997</v>
      </c>
      <c r="L88" s="5">
        <v>32881076240</v>
      </c>
      <c r="M88" s="5">
        <v>37516987240</v>
      </c>
      <c r="N88" s="5">
        <v>17645678076</v>
      </c>
      <c r="O88" s="5">
        <v>12605068712</v>
      </c>
      <c r="P88" s="5">
        <v>9031565048</v>
      </c>
    </row>
    <row r="89" spans="3:16" ht="15.5" x14ac:dyDescent="0.35">
      <c r="C89" t="s">
        <v>83</v>
      </c>
      <c r="D89" s="5">
        <v>768274027041</v>
      </c>
      <c r="E89" s="5">
        <v>768274027041</v>
      </c>
      <c r="F89" s="5">
        <v>754021720370</v>
      </c>
      <c r="G89" s="5">
        <v>754021720358</v>
      </c>
      <c r="I89" s="5">
        <v>754021720370</v>
      </c>
      <c r="J89" s="5">
        <v>701062727284</v>
      </c>
      <c r="K89" s="5">
        <v>449762130602</v>
      </c>
      <c r="L89" s="5">
        <v>449108028511</v>
      </c>
      <c r="M89" s="5">
        <v>448217937831</v>
      </c>
      <c r="N89" s="5">
        <v>60767093185</v>
      </c>
      <c r="O89" s="5">
        <v>61092473738</v>
      </c>
      <c r="P89" s="5">
        <v>59332205880</v>
      </c>
    </row>
    <row r="90" spans="3:16" ht="15.5" x14ac:dyDescent="0.35">
      <c r="C90" t="s">
        <v>104</v>
      </c>
      <c r="D90" s="5">
        <v>311758029688</v>
      </c>
      <c r="E90" s="5">
        <v>262170816582</v>
      </c>
      <c r="F90" s="5">
        <v>259941080230</v>
      </c>
      <c r="G90" s="5">
        <v>301010737343</v>
      </c>
      <c r="I90" s="5">
        <v>259941080230</v>
      </c>
      <c r="J90" s="5">
        <v>226364442254</v>
      </c>
      <c r="K90" s="5">
        <v>216609430431</v>
      </c>
      <c r="L90" s="5">
        <v>227800795155</v>
      </c>
      <c r="M90" s="5">
        <v>244526962754</v>
      </c>
      <c r="N90" s="5">
        <v>91186118885</v>
      </c>
      <c r="O90" s="5">
        <v>145939777681</v>
      </c>
      <c r="P90" s="5">
        <v>165520126019</v>
      </c>
    </row>
    <row r="91" spans="3:16" ht="15.5" x14ac:dyDescent="0.35">
      <c r="C91" t="s">
        <v>105</v>
      </c>
    </row>
    <row r="92" spans="3:16" ht="15.5" x14ac:dyDescent="0.35">
      <c r="C92" t="s">
        <v>109</v>
      </c>
      <c r="D92" s="5">
        <v>53763426971</v>
      </c>
      <c r="E92" s="5">
        <v>50474943401</v>
      </c>
      <c r="F92" s="5">
        <v>49033940539</v>
      </c>
      <c r="G92" s="5">
        <v>50116291594</v>
      </c>
      <c r="I92" s="5">
        <v>49033940539</v>
      </c>
      <c r="J92" s="5">
        <v>43138172522</v>
      </c>
      <c r="K92" s="5">
        <v>33982919149</v>
      </c>
      <c r="L92" s="5">
        <v>24903799542</v>
      </c>
      <c r="M92" s="5">
        <v>12982579842</v>
      </c>
      <c r="N92" s="5">
        <v>14605886093</v>
      </c>
      <c r="O92" s="5">
        <v>14830537862</v>
      </c>
      <c r="P92" s="5">
        <v>5463241380</v>
      </c>
    </row>
    <row r="93" spans="3:16" ht="15.5" x14ac:dyDescent="0.35">
      <c r="C93" t="s">
        <v>355</v>
      </c>
      <c r="D93" s="5">
        <v>504751202</v>
      </c>
      <c r="O93" s="5">
        <v>337897853</v>
      </c>
      <c r="P93" s="5">
        <v>312912738</v>
      </c>
    </row>
    <row r="94" spans="3:16" ht="15.5" x14ac:dyDescent="0.35">
      <c r="C94" t="s">
        <v>107</v>
      </c>
      <c r="D94" s="5">
        <v>2409082227994</v>
      </c>
      <c r="E94" s="5">
        <v>2372990298816</v>
      </c>
      <c r="F94" s="5">
        <v>2265065825608</v>
      </c>
      <c r="G94" s="5">
        <v>2211404870277</v>
      </c>
      <c r="I94" s="5">
        <v>2265065825608</v>
      </c>
      <c r="J94" s="5">
        <v>2024566916913</v>
      </c>
      <c r="K94" s="5">
        <v>1537146296540</v>
      </c>
      <c r="L94" s="5">
        <v>1149797061077</v>
      </c>
      <c r="M94" s="5">
        <v>1055267539104</v>
      </c>
      <c r="N94" s="5">
        <v>694397379961</v>
      </c>
      <c r="O94" s="5">
        <v>713748307778</v>
      </c>
      <c r="P94" s="5">
        <v>603702095550</v>
      </c>
    </row>
    <row r="95" spans="3:16" ht="15.5" x14ac:dyDescent="0.35">
      <c r="C95" t="s">
        <v>108</v>
      </c>
      <c r="D95" s="5">
        <v>459934091</v>
      </c>
      <c r="E95" s="5">
        <v>620372530</v>
      </c>
      <c r="F95" s="5">
        <v>780810969</v>
      </c>
      <c r="G95" s="5">
        <v>941249406</v>
      </c>
      <c r="I95" s="5">
        <v>780810969</v>
      </c>
      <c r="J95" s="5">
        <v>1552569928</v>
      </c>
      <c r="K95" s="5">
        <v>2535054181</v>
      </c>
      <c r="L95" s="5">
        <v>1458514739</v>
      </c>
      <c r="M95" s="5">
        <v>1355360241</v>
      </c>
      <c r="N95" s="5">
        <v>234132510</v>
      </c>
      <c r="O95" s="5">
        <v>369975988</v>
      </c>
      <c r="P95" s="5">
        <v>251906625</v>
      </c>
    </row>
    <row r="96" spans="3:16" ht="15.5" x14ac:dyDescent="0.35">
      <c r="C96" t="s">
        <v>106</v>
      </c>
      <c r="L96" s="5">
        <v>198325315688</v>
      </c>
    </row>
    <row r="97" spans="3:16" ht="15.5" x14ac:dyDescent="0.35">
      <c r="C97" t="s">
        <v>396</v>
      </c>
      <c r="D97" s="5">
        <v>7340683097</v>
      </c>
      <c r="E97" s="5">
        <v>7340683097</v>
      </c>
      <c r="F97" s="5">
        <v>7340683097</v>
      </c>
      <c r="G97" s="5">
        <v>12547649515</v>
      </c>
      <c r="I97" s="5">
        <v>7340683097</v>
      </c>
      <c r="J97" s="5">
        <v>12547649515</v>
      </c>
      <c r="K97" s="5">
        <v>12547649515</v>
      </c>
      <c r="L97" s="5">
        <v>10935318770</v>
      </c>
      <c r="M97" s="5">
        <v>7106028518</v>
      </c>
      <c r="N97" s="5">
        <v>5206966418</v>
      </c>
      <c r="O97" s="5">
        <v>1587294787</v>
      </c>
    </row>
    <row r="98" spans="3:16" ht="15.5" x14ac:dyDescent="0.35">
      <c r="C98" t="s">
        <v>110</v>
      </c>
      <c r="D98" s="5">
        <v>2549674953074</v>
      </c>
      <c r="E98" s="5">
        <v>2492641129604</v>
      </c>
      <c r="F98" s="5">
        <v>2385166283436</v>
      </c>
      <c r="G98" s="5">
        <v>2338898508409</v>
      </c>
      <c r="I98" s="5">
        <v>2385166283436</v>
      </c>
      <c r="J98" s="5">
        <v>2150219531973</v>
      </c>
      <c r="K98" s="5">
        <v>1640460583863</v>
      </c>
      <c r="L98" s="5">
        <v>1424942567602</v>
      </c>
      <c r="M98" s="5">
        <v>1090057691171</v>
      </c>
      <c r="N98" s="5">
        <v>714444364982</v>
      </c>
      <c r="O98" s="5">
        <v>730874014268</v>
      </c>
      <c r="P98" s="5">
        <v>609730156293</v>
      </c>
    </row>
    <row r="99" spans="3:16" ht="15.5" x14ac:dyDescent="0.35">
      <c r="C99" t="s">
        <v>111</v>
      </c>
      <c r="D99" s="5">
        <v>2861432982762</v>
      </c>
      <c r="E99" s="5">
        <v>2754811946186</v>
      </c>
      <c r="F99" s="5">
        <v>2645107363666</v>
      </c>
      <c r="G99" s="5">
        <v>2639909245752</v>
      </c>
      <c r="I99" s="5">
        <v>2645107363666</v>
      </c>
      <c r="J99" s="5">
        <v>2376583974227</v>
      </c>
      <c r="K99" s="5">
        <v>1857070014294</v>
      </c>
      <c r="L99" s="5">
        <v>1652743362757</v>
      </c>
      <c r="M99" s="5">
        <v>1334584653925</v>
      </c>
      <c r="N99" s="5">
        <v>805630483867</v>
      </c>
      <c r="O99" s="5">
        <v>876813791949</v>
      </c>
      <c r="P99" s="5">
        <v>775250282312</v>
      </c>
    </row>
    <row r="100" spans="3:16" ht="15.5" x14ac:dyDescent="0.35">
      <c r="C100" t="s">
        <v>112</v>
      </c>
    </row>
    <row r="101" spans="3:16" ht="15.5" x14ac:dyDescent="0.35">
      <c r="C101" t="s">
        <v>113</v>
      </c>
    </row>
    <row r="102" spans="3:16" ht="15.5" x14ac:dyDescent="0.35">
      <c r="C102" t="s">
        <v>114</v>
      </c>
      <c r="D102" s="5">
        <v>627560705919</v>
      </c>
      <c r="E102" s="5">
        <v>626668074384</v>
      </c>
      <c r="F102" s="5">
        <v>603431607762</v>
      </c>
      <c r="G102" s="5">
        <v>619955375416</v>
      </c>
      <c r="I102" s="5">
        <v>603431607762</v>
      </c>
      <c r="J102" s="5">
        <v>465563710144</v>
      </c>
      <c r="K102" s="5">
        <v>318531946390</v>
      </c>
      <c r="L102" s="5">
        <v>192901123853</v>
      </c>
      <c r="M102" s="5">
        <v>244959833887</v>
      </c>
      <c r="N102" s="5">
        <v>176304583004</v>
      </c>
      <c r="O102" s="5">
        <v>260711068125</v>
      </c>
      <c r="P102" s="5">
        <v>203443147318</v>
      </c>
    </row>
    <row r="103" spans="3:16" ht="15.5" x14ac:dyDescent="0.35">
      <c r="C103" t="s">
        <v>119</v>
      </c>
      <c r="D103" s="5">
        <v>177396424477</v>
      </c>
      <c r="E103" s="5">
        <v>168348536236</v>
      </c>
      <c r="F103" s="5">
        <v>148047047595</v>
      </c>
      <c r="G103" s="5">
        <v>174370472748</v>
      </c>
      <c r="I103" s="5">
        <v>148047047595</v>
      </c>
      <c r="J103" s="5">
        <v>92185838573</v>
      </c>
      <c r="K103" s="5">
        <v>64652301542</v>
      </c>
      <c r="L103" s="5">
        <v>2005083420</v>
      </c>
      <c r="M103" s="5">
        <v>18570923716</v>
      </c>
      <c r="N103" s="5">
        <v>44459675570</v>
      </c>
      <c r="O103" s="5">
        <v>114841170134</v>
      </c>
      <c r="P103" s="5">
        <v>75615237100</v>
      </c>
    </row>
    <row r="104" spans="3:16" ht="15.5" x14ac:dyDescent="0.35">
      <c r="C104" t="s">
        <v>115</v>
      </c>
    </row>
    <row r="105" spans="3:16" ht="15.5" x14ac:dyDescent="0.35">
      <c r="C105" t="s">
        <v>253</v>
      </c>
      <c r="D105" s="5">
        <v>290521691686</v>
      </c>
      <c r="E105" s="5">
        <v>289296885192</v>
      </c>
      <c r="F105" s="5">
        <v>279777244254</v>
      </c>
      <c r="G105" s="5">
        <v>268380257031</v>
      </c>
      <c r="I105" s="5">
        <v>279777244254</v>
      </c>
      <c r="J105" s="5">
        <v>244842970159</v>
      </c>
      <c r="K105" s="5">
        <v>173795522958</v>
      </c>
      <c r="L105" s="5">
        <v>99967706089</v>
      </c>
      <c r="M105" s="5">
        <v>116490758249</v>
      </c>
      <c r="N105" s="5">
        <v>75862273468</v>
      </c>
      <c r="O105" s="5">
        <v>79310143694</v>
      </c>
      <c r="P105" s="5">
        <v>72227955734</v>
      </c>
    </row>
    <row r="106" spans="3:16" ht="15.5" x14ac:dyDescent="0.35">
      <c r="C106" t="s">
        <v>118</v>
      </c>
      <c r="D106" s="5">
        <v>20733875993</v>
      </c>
      <c r="E106" s="5">
        <v>22259580792</v>
      </c>
      <c r="F106" s="5">
        <v>21676590739</v>
      </c>
      <c r="G106" s="5">
        <v>25440806836</v>
      </c>
      <c r="I106" s="5">
        <v>21676590739</v>
      </c>
      <c r="J106" s="5">
        <v>14304243277</v>
      </c>
      <c r="K106" s="5">
        <v>6265544334</v>
      </c>
      <c r="L106" s="5">
        <v>7517406861</v>
      </c>
      <c r="M106" s="5">
        <v>5882443612</v>
      </c>
      <c r="N106" s="5">
        <v>6796837516</v>
      </c>
      <c r="O106" s="5">
        <v>5073208894</v>
      </c>
      <c r="P106" s="5">
        <v>4028527605</v>
      </c>
    </row>
    <row r="107" spans="3:16" ht="15.5" x14ac:dyDescent="0.35">
      <c r="C107" t="s">
        <v>254</v>
      </c>
      <c r="D107" s="5">
        <v>20733875993</v>
      </c>
      <c r="E107" s="5">
        <v>22259580792</v>
      </c>
      <c r="F107" s="5">
        <v>21676590739</v>
      </c>
      <c r="G107" s="5">
        <v>25440806836</v>
      </c>
      <c r="I107" s="5">
        <v>21676590739</v>
      </c>
      <c r="J107" s="5">
        <v>14304243277</v>
      </c>
      <c r="K107" s="5">
        <v>6265544334</v>
      </c>
      <c r="L107" s="5">
        <v>7517406861</v>
      </c>
      <c r="M107" s="5">
        <v>5882443612</v>
      </c>
      <c r="N107" s="5">
        <v>6796837516</v>
      </c>
      <c r="O107" s="5">
        <v>5073208894</v>
      </c>
      <c r="P107" s="5">
        <v>4028527605</v>
      </c>
    </row>
    <row r="108" spans="3:16" ht="15.5" x14ac:dyDescent="0.35">
      <c r="C108" t="s">
        <v>116</v>
      </c>
    </row>
    <row r="109" spans="3:16" ht="15.5" x14ac:dyDescent="0.35">
      <c r="C109" t="s">
        <v>117</v>
      </c>
      <c r="D109" s="5">
        <v>18041150551</v>
      </c>
      <c r="E109" s="5">
        <v>15929514803</v>
      </c>
      <c r="F109" s="5">
        <v>13654849054</v>
      </c>
      <c r="G109" s="5">
        <v>17943808967</v>
      </c>
      <c r="I109" s="5">
        <v>13654849054</v>
      </c>
      <c r="J109" s="5">
        <v>4518148315</v>
      </c>
      <c r="K109" s="5">
        <v>6612433650</v>
      </c>
      <c r="L109" s="5">
        <v>11676629233</v>
      </c>
      <c r="M109" s="5">
        <v>57708859728</v>
      </c>
      <c r="N109" s="5">
        <v>11472440739</v>
      </c>
      <c r="O109" s="5">
        <v>3061981973</v>
      </c>
      <c r="P109" s="5">
        <v>1902708721</v>
      </c>
    </row>
    <row r="110" spans="3:16" ht="15.5" x14ac:dyDescent="0.35">
      <c r="C110" t="s">
        <v>120</v>
      </c>
    </row>
    <row r="111" spans="3:16" ht="15.5" x14ac:dyDescent="0.35">
      <c r="C111" t="s">
        <v>313</v>
      </c>
      <c r="D111" s="5">
        <v>564558462706</v>
      </c>
      <c r="E111" s="5">
        <v>505550981446</v>
      </c>
      <c r="F111" s="5">
        <v>446591224448</v>
      </c>
      <c r="G111" s="5">
        <v>407827594841</v>
      </c>
      <c r="I111" s="5">
        <v>446591224448</v>
      </c>
      <c r="J111" s="5">
        <v>417872235678</v>
      </c>
      <c r="K111" s="5">
        <v>335534656369</v>
      </c>
      <c r="L111" s="5">
        <v>260241299557</v>
      </c>
      <c r="M111" s="5">
        <v>307813383529</v>
      </c>
      <c r="N111" s="5">
        <v>346344354192</v>
      </c>
      <c r="O111" s="5">
        <v>340604633327</v>
      </c>
      <c r="P111" s="5">
        <v>230537109338</v>
      </c>
    </row>
    <row r="112" spans="3:16" ht="15.5" x14ac:dyDescent="0.35">
      <c r="C112" t="s">
        <v>121</v>
      </c>
      <c r="D112" s="5">
        <v>112985220511</v>
      </c>
      <c r="E112" s="5">
        <v>122596951359</v>
      </c>
      <c r="F112" s="5">
        <v>135154222042</v>
      </c>
      <c r="G112" s="5">
        <v>125679002357</v>
      </c>
      <c r="I112" s="5">
        <v>135154222042</v>
      </c>
      <c r="J112" s="5">
        <v>105099427024</v>
      </c>
      <c r="K112" s="5">
        <v>63685464714</v>
      </c>
      <c r="L112" s="5">
        <v>69087729898</v>
      </c>
      <c r="M112" s="5">
        <v>45403356846</v>
      </c>
      <c r="N112" s="5">
        <v>34208859266</v>
      </c>
      <c r="O112" s="5">
        <v>56506861560</v>
      </c>
      <c r="P112" s="5">
        <v>49004181337</v>
      </c>
    </row>
    <row r="113" spans="3:16" ht="15.5" x14ac:dyDescent="0.35">
      <c r="C113" t="s">
        <v>122</v>
      </c>
      <c r="D113" s="5">
        <v>664150748428</v>
      </c>
      <c r="E113" s="5">
        <v>586733274499</v>
      </c>
      <c r="F113" s="5">
        <v>524840709240</v>
      </c>
      <c r="G113" s="5">
        <v>481921089790</v>
      </c>
      <c r="I113" s="5">
        <v>524840709240</v>
      </c>
      <c r="J113" s="5">
        <v>490968080382</v>
      </c>
      <c r="K113" s="5">
        <v>390214191996</v>
      </c>
      <c r="L113" s="5">
        <v>309356977449</v>
      </c>
      <c r="M113" s="5">
        <v>332591280994</v>
      </c>
      <c r="N113" s="5">
        <v>578838695790</v>
      </c>
      <c r="O113" s="5">
        <v>566103119482</v>
      </c>
      <c r="P113" s="5">
        <v>479624545959</v>
      </c>
    </row>
    <row r="114" spans="3:16" ht="15.5" x14ac:dyDescent="0.35">
      <c r="C114" t="s">
        <v>123</v>
      </c>
      <c r="D114" s="5">
        <v>664150748428</v>
      </c>
      <c r="E114" s="5">
        <v>586733274499</v>
      </c>
      <c r="F114" s="5">
        <v>524840709240</v>
      </c>
      <c r="G114" s="5">
        <v>481921089790</v>
      </c>
      <c r="I114" s="5">
        <v>524840709240</v>
      </c>
      <c r="J114" s="5">
        <v>490968080382</v>
      </c>
      <c r="K114" s="5">
        <v>390214191996</v>
      </c>
      <c r="L114" s="5">
        <v>309356977449</v>
      </c>
      <c r="M114" s="5">
        <v>332591280994</v>
      </c>
      <c r="N114" s="5">
        <v>578838695790</v>
      </c>
      <c r="O114" s="5">
        <v>566103119482</v>
      </c>
      <c r="P114" s="5">
        <v>479624545959</v>
      </c>
    </row>
    <row r="115" spans="3:16" ht="15.5" x14ac:dyDescent="0.35">
      <c r="C115" t="s">
        <v>357</v>
      </c>
    </row>
    <row r="116" spans="3:16" ht="15.5" x14ac:dyDescent="0.35">
      <c r="C116" t="s">
        <v>607</v>
      </c>
      <c r="N116" s="5">
        <v>214339423000</v>
      </c>
      <c r="O116" s="5">
        <v>212794423000</v>
      </c>
      <c r="P116" s="5">
        <v>240865423000</v>
      </c>
    </row>
    <row r="117" spans="3:16" ht="15.5" x14ac:dyDescent="0.35">
      <c r="C117" t="s">
        <v>499</v>
      </c>
    </row>
    <row r="118" spans="3:16" ht="15.5" x14ac:dyDescent="0.35">
      <c r="C118" t="s">
        <v>124</v>
      </c>
    </row>
    <row r="119" spans="3:16" ht="15.5" x14ac:dyDescent="0.35">
      <c r="C119" t="s">
        <v>125</v>
      </c>
      <c r="D119" s="5">
        <v>621358815593</v>
      </c>
      <c r="E119" s="5">
        <v>546048950241</v>
      </c>
      <c r="F119" s="5">
        <v>486263993557</v>
      </c>
      <c r="G119" s="5">
        <v>446832909346</v>
      </c>
      <c r="I119" s="5">
        <v>486263993557</v>
      </c>
      <c r="J119" s="5">
        <v>460826496307</v>
      </c>
      <c r="K119" s="5">
        <v>366690038972</v>
      </c>
      <c r="L119" s="5">
        <v>291600081012</v>
      </c>
      <c r="M119" s="5">
        <v>313188673075</v>
      </c>
      <c r="N119" s="5">
        <v>346344354192</v>
      </c>
      <c r="O119" s="5">
        <v>340604633327</v>
      </c>
      <c r="P119" s="5">
        <v>230537109338</v>
      </c>
    </row>
    <row r="120" spans="3:16" ht="15.5" x14ac:dyDescent="0.35">
      <c r="C120" t="s">
        <v>126</v>
      </c>
      <c r="D120" s="5">
        <v>1291711454347</v>
      </c>
      <c r="E120" s="5">
        <v>1213401348883</v>
      </c>
      <c r="F120" s="5">
        <v>1128272317002</v>
      </c>
      <c r="G120" s="5">
        <v>1101876465206</v>
      </c>
      <c r="I120" s="5">
        <v>1128272317002</v>
      </c>
      <c r="J120" s="5">
        <v>956531790526</v>
      </c>
      <c r="K120" s="5">
        <v>708746138386</v>
      </c>
      <c r="L120" s="5">
        <v>502258101302</v>
      </c>
      <c r="M120" s="5">
        <v>577551114881</v>
      </c>
      <c r="N120" s="5">
        <v>755143278794</v>
      </c>
      <c r="O120" s="5">
        <v>826814187607</v>
      </c>
      <c r="P120" s="5">
        <v>683067693277</v>
      </c>
    </row>
    <row r="121" spans="3:16" ht="15.5" x14ac:dyDescent="0.35">
      <c r="C121" t="s">
        <v>127</v>
      </c>
    </row>
    <row r="122" spans="3:16" ht="15.5" x14ac:dyDescent="0.35">
      <c r="C122" t="s">
        <v>128</v>
      </c>
      <c r="D122" s="5">
        <v>206852695000</v>
      </c>
      <c r="E122" s="5">
        <v>206852695000</v>
      </c>
      <c r="F122" s="5">
        <v>206852695000</v>
      </c>
      <c r="G122" s="5">
        <v>206852695000</v>
      </c>
      <c r="I122" s="5">
        <v>206852695000</v>
      </c>
      <c r="J122" s="5">
        <v>206852695000</v>
      </c>
      <c r="K122" s="5">
        <v>206852695000</v>
      </c>
      <c r="L122" s="5">
        <v>206852695000</v>
      </c>
      <c r="M122" s="5">
        <v>181450415000</v>
      </c>
      <c r="N122" s="5">
        <v>5000000000</v>
      </c>
      <c r="O122" s="5">
        <v>5000000000</v>
      </c>
      <c r="P122" s="5">
        <v>5000000000</v>
      </c>
    </row>
    <row r="123" spans="3:16" ht="15.5" x14ac:dyDescent="0.35">
      <c r="C123" t="s">
        <v>129</v>
      </c>
      <c r="D123" s="5">
        <v>332419865187</v>
      </c>
      <c r="E123" s="5">
        <v>332419865187</v>
      </c>
      <c r="F123" s="5">
        <v>332419865187</v>
      </c>
      <c r="G123" s="5">
        <v>332419865187</v>
      </c>
      <c r="I123" s="5">
        <v>332419865187</v>
      </c>
      <c r="J123" s="5">
        <v>332419865187</v>
      </c>
      <c r="K123" s="5">
        <v>332419865187</v>
      </c>
      <c r="L123" s="5">
        <v>332419865187</v>
      </c>
      <c r="M123" s="5">
        <v>37137273763</v>
      </c>
    </row>
    <row r="124" spans="3:16" ht="15.5" x14ac:dyDescent="0.35">
      <c r="C124" t="s">
        <v>130</v>
      </c>
      <c r="D124" s="5">
        <v>224408422470</v>
      </c>
      <c r="E124" s="5">
        <v>195812872272</v>
      </c>
      <c r="F124" s="5">
        <v>184913569730</v>
      </c>
      <c r="G124" s="5">
        <v>206171783391</v>
      </c>
      <c r="I124" s="5">
        <v>184913569730</v>
      </c>
      <c r="J124" s="5">
        <v>141066078673</v>
      </c>
      <c r="K124" s="5">
        <v>134977541189</v>
      </c>
      <c r="L124" s="5">
        <v>145303569420</v>
      </c>
      <c r="M124" s="5">
        <v>74312011504</v>
      </c>
      <c r="N124" s="5">
        <v>-23436117682</v>
      </c>
      <c r="O124" s="5">
        <v>-37030529437</v>
      </c>
      <c r="P124" s="5">
        <v>17728713244</v>
      </c>
    </row>
    <row r="125" spans="3:16" ht="15.5" x14ac:dyDescent="0.35">
      <c r="C125" t="s">
        <v>257</v>
      </c>
      <c r="D125" s="5">
        <v>41370539000</v>
      </c>
      <c r="E125" s="5">
        <v>41370539000</v>
      </c>
      <c r="F125" s="5">
        <v>41370539000</v>
      </c>
      <c r="G125" s="5">
        <v>41370539000</v>
      </c>
      <c r="I125" s="5">
        <v>41370539000</v>
      </c>
      <c r="J125" s="5">
        <v>36290083000</v>
      </c>
      <c r="K125" s="5">
        <v>36290083000</v>
      </c>
      <c r="L125" s="5">
        <v>36290083000</v>
      </c>
      <c r="M125" s="5">
        <v>36290083000</v>
      </c>
    </row>
    <row r="126" spans="3:16" ht="15.5" x14ac:dyDescent="0.35">
      <c r="C126" t="s">
        <v>258</v>
      </c>
      <c r="D126" s="5">
        <v>183037883470</v>
      </c>
      <c r="E126" s="5">
        <v>154442333272</v>
      </c>
      <c r="F126" s="5">
        <v>143543030730</v>
      </c>
      <c r="G126" s="5">
        <v>164801244391</v>
      </c>
      <c r="I126" s="5">
        <v>143543030730</v>
      </c>
      <c r="J126" s="5">
        <v>104775995673</v>
      </c>
      <c r="K126" s="5">
        <v>98687458189</v>
      </c>
      <c r="L126" s="5">
        <v>109013486420</v>
      </c>
      <c r="M126" s="5">
        <v>38021928504</v>
      </c>
      <c r="N126" s="5">
        <v>-23436117682</v>
      </c>
      <c r="O126" s="5">
        <v>-37030529437</v>
      </c>
      <c r="P126" s="5">
        <v>17728713244</v>
      </c>
    </row>
    <row r="127" spans="3:16" ht="15.5" x14ac:dyDescent="0.35">
      <c r="C127" t="s">
        <v>259</v>
      </c>
      <c r="D127" s="5">
        <v>224408422470</v>
      </c>
      <c r="E127" s="5">
        <v>195812872272</v>
      </c>
      <c r="F127" s="5">
        <v>184913569730</v>
      </c>
      <c r="G127" s="5">
        <v>206171783391</v>
      </c>
      <c r="I127" s="5">
        <v>184913569730</v>
      </c>
      <c r="J127" s="5">
        <v>141066078673</v>
      </c>
      <c r="K127" s="5">
        <v>134977541189</v>
      </c>
      <c r="L127" s="5">
        <v>145303569420</v>
      </c>
      <c r="M127" s="5">
        <v>74312011504</v>
      </c>
      <c r="N127" s="5">
        <v>-23436117682</v>
      </c>
      <c r="O127" s="5">
        <v>-37030529437</v>
      </c>
      <c r="P127" s="5">
        <v>17728713244</v>
      </c>
    </row>
    <row r="128" spans="3:16" ht="15.5" x14ac:dyDescent="0.35">
      <c r="C128" t="s">
        <v>131</v>
      </c>
      <c r="D128" s="5">
        <v>37766518717</v>
      </c>
      <c r="E128" s="5">
        <v>38051137803</v>
      </c>
      <c r="F128" s="5">
        <v>38627196377</v>
      </c>
      <c r="G128" s="5">
        <v>38566716610</v>
      </c>
      <c r="I128" s="5">
        <v>38627196377</v>
      </c>
      <c r="J128" s="5">
        <v>38650817557</v>
      </c>
      <c r="K128" s="5">
        <v>24311643930</v>
      </c>
      <c r="L128" s="5">
        <v>16801103337</v>
      </c>
      <c r="M128" s="5">
        <v>15915900946</v>
      </c>
      <c r="N128" s="5">
        <v>8156229573</v>
      </c>
      <c r="O128" s="5">
        <v>20937660041</v>
      </c>
      <c r="P128" s="5">
        <v>10121669912</v>
      </c>
    </row>
    <row r="129" spans="2:16" ht="15.5" x14ac:dyDescent="0.35">
      <c r="C129" t="s">
        <v>10</v>
      </c>
      <c r="D129" s="5">
        <v>1569721528415</v>
      </c>
      <c r="E129" s="5">
        <v>1541410597303</v>
      </c>
      <c r="F129" s="5">
        <v>1516835046664</v>
      </c>
      <c r="G129" s="5">
        <v>1538032780546</v>
      </c>
      <c r="I129" s="5">
        <v>1516835046664</v>
      </c>
      <c r="J129" s="5">
        <v>1420052183701</v>
      </c>
      <c r="K129" s="5">
        <v>1148323875908</v>
      </c>
      <c r="L129" s="5">
        <v>1150485261455</v>
      </c>
      <c r="M129" s="5">
        <v>757033539044</v>
      </c>
      <c r="N129" s="5">
        <v>50487205076</v>
      </c>
      <c r="O129" s="5">
        <v>49999604342</v>
      </c>
      <c r="P129" s="5">
        <v>92182589036</v>
      </c>
    </row>
    <row r="130" spans="2:16" ht="15.5" x14ac:dyDescent="0.35">
      <c r="C130" t="s">
        <v>132</v>
      </c>
      <c r="D130" s="5">
        <v>2861432982762</v>
      </c>
      <c r="E130" s="5">
        <v>2754811946186</v>
      </c>
      <c r="F130" s="5">
        <v>2645107363666</v>
      </c>
      <c r="G130" s="5">
        <v>2639909245752</v>
      </c>
      <c r="I130" s="5">
        <v>2645107363666</v>
      </c>
      <c r="J130" s="5">
        <v>2376583974227</v>
      </c>
      <c r="K130" s="5">
        <v>1857070014294</v>
      </c>
      <c r="L130" s="5">
        <v>1652743362757</v>
      </c>
      <c r="M130" s="5">
        <v>1334584653925</v>
      </c>
      <c r="N130" s="5">
        <v>805630483870</v>
      </c>
      <c r="O130" s="5">
        <v>876813791949</v>
      </c>
      <c r="P130" s="5">
        <v>775250282313</v>
      </c>
    </row>
    <row r="131" spans="2:16" ht="15.5" x14ac:dyDescent="0.35">
      <c r="C131" t="s">
        <v>133</v>
      </c>
      <c r="D131" s="5">
        <v>2068526950</v>
      </c>
      <c r="E131" s="5">
        <v>2068526950</v>
      </c>
      <c r="F131" s="5">
        <v>2068526950</v>
      </c>
      <c r="G131" s="5">
        <v>2068526950</v>
      </c>
      <c r="I131" s="5">
        <v>2068526950</v>
      </c>
      <c r="J131" s="5">
        <v>2068526950</v>
      </c>
      <c r="K131" s="5">
        <v>2068526950</v>
      </c>
      <c r="L131" s="5">
        <v>2068526950</v>
      </c>
      <c r="M131" s="5">
        <v>1814504150</v>
      </c>
      <c r="N131" s="5">
        <v>5000000</v>
      </c>
      <c r="O131" s="5">
        <v>5000000</v>
      </c>
      <c r="P131" s="5">
        <v>5000000</v>
      </c>
    </row>
    <row r="133" spans="2:16" ht="15.5" x14ac:dyDescent="0.35">
      <c r="B133" t="s">
        <v>134</v>
      </c>
      <c r="C133" t="s">
        <v>135</v>
      </c>
      <c r="D133" s="5">
        <v>33280415173</v>
      </c>
      <c r="E133" s="5">
        <v>55655990122</v>
      </c>
      <c r="F133" s="5">
        <v>96695716961</v>
      </c>
      <c r="G133" s="5">
        <v>53523366476</v>
      </c>
      <c r="I133" s="5">
        <v>257473064348</v>
      </c>
      <c r="J133" s="5">
        <v>210834496621</v>
      </c>
      <c r="K133" s="5">
        <v>170817022373</v>
      </c>
      <c r="L133" s="5">
        <v>51260290564</v>
      </c>
      <c r="M133" s="5">
        <v>283698718030</v>
      </c>
      <c r="N133" s="5">
        <v>129539379951</v>
      </c>
      <c r="O133" s="5">
        <v>10226160522</v>
      </c>
      <c r="P133" s="5">
        <v>18666698094</v>
      </c>
    </row>
    <row r="134" spans="2:16" ht="15.5" x14ac:dyDescent="0.35">
      <c r="C134" t="s">
        <v>136</v>
      </c>
      <c r="D134" s="5">
        <v>373690903637</v>
      </c>
      <c r="E134" s="5">
        <v>364168039958</v>
      </c>
      <c r="F134" s="5">
        <v>418518556195</v>
      </c>
      <c r="G134" s="5">
        <v>343161347238</v>
      </c>
      <c r="I134" s="5">
        <v>1356800989972</v>
      </c>
      <c r="J134" s="5">
        <v>1092353263927</v>
      </c>
      <c r="K134" s="5">
        <v>913203705700</v>
      </c>
      <c r="L134" s="5">
        <v>817068528920</v>
      </c>
      <c r="M134" s="5">
        <v>929496681963</v>
      </c>
      <c r="N134" s="5">
        <v>624718631024</v>
      </c>
      <c r="O134" s="5">
        <v>425013175375</v>
      </c>
      <c r="P134" s="5">
        <v>300851348172</v>
      </c>
    </row>
    <row r="135" spans="2:16" ht="15.5" x14ac:dyDescent="0.35">
      <c r="C135" t="s">
        <v>1179</v>
      </c>
      <c r="D135" s="5">
        <v>2565022</v>
      </c>
      <c r="E135" s="5">
        <v>3041394</v>
      </c>
      <c r="F135" s="5">
        <v>4421615</v>
      </c>
      <c r="G135" s="5">
        <v>3862723</v>
      </c>
      <c r="I135" s="5">
        <v>14576302</v>
      </c>
      <c r="J135" s="5">
        <v>16519142</v>
      </c>
      <c r="K135" s="5">
        <v>81233882</v>
      </c>
      <c r="L135" s="5">
        <v>1113746349</v>
      </c>
    </row>
    <row r="136" spans="2:16" ht="15.5" x14ac:dyDescent="0.35">
      <c r="C136" t="s">
        <v>500</v>
      </c>
      <c r="D136" s="5">
        <v>-145940118960</v>
      </c>
      <c r="E136" s="5">
        <v>-117053289517</v>
      </c>
      <c r="F136" s="5">
        <v>-131337916778</v>
      </c>
      <c r="G136" s="5">
        <v>-123906543849</v>
      </c>
      <c r="I136" s="5">
        <v>-446162189567</v>
      </c>
      <c r="J136" s="5">
        <v>-349889774888</v>
      </c>
      <c r="K136" s="5">
        <v>-273818979445</v>
      </c>
      <c r="L136" s="5">
        <v>-339218363298</v>
      </c>
      <c r="M136" s="5">
        <v>-301826531985</v>
      </c>
      <c r="N136" s="5">
        <v>-222523522894</v>
      </c>
      <c r="O136" s="5">
        <v>-179967988363</v>
      </c>
      <c r="P136" s="5">
        <v>-129011483517</v>
      </c>
    </row>
    <row r="137" spans="2:16" ht="15.5" x14ac:dyDescent="0.35">
      <c r="C137" t="s">
        <v>139</v>
      </c>
      <c r="D137" s="5">
        <v>-166988483059</v>
      </c>
      <c r="E137" s="5">
        <v>-170071409087</v>
      </c>
      <c r="F137" s="5">
        <v>-164730004617</v>
      </c>
      <c r="G137" s="5">
        <v>-142466955029</v>
      </c>
      <c r="I137" s="5">
        <v>-569940188380</v>
      </c>
      <c r="J137" s="5">
        <v>-469210756060</v>
      </c>
      <c r="K137" s="5">
        <v>-414149153954</v>
      </c>
      <c r="L137" s="5">
        <v>-325264468283</v>
      </c>
      <c r="M137" s="5">
        <v>-290822095558</v>
      </c>
      <c r="N137" s="5">
        <v>-229687368969</v>
      </c>
      <c r="O137" s="5">
        <v>-189853156736</v>
      </c>
      <c r="P137" s="5">
        <v>-128166518704</v>
      </c>
    </row>
    <row r="138" spans="2:16" ht="15.5" x14ac:dyDescent="0.35">
      <c r="C138" t="s">
        <v>501</v>
      </c>
    </row>
    <row r="139" spans="2:16" ht="15.5" x14ac:dyDescent="0.35">
      <c r="C139" t="s">
        <v>1180</v>
      </c>
      <c r="K139" s="5">
        <v>579994333</v>
      </c>
    </row>
    <row r="140" spans="2:16" ht="15.5" x14ac:dyDescent="0.35">
      <c r="C140" t="s">
        <v>502</v>
      </c>
      <c r="D140" s="5">
        <v>-17200433272</v>
      </c>
      <c r="E140" s="5">
        <v>-16439873327</v>
      </c>
      <c r="F140" s="5">
        <v>-14724823100</v>
      </c>
      <c r="G140" s="5">
        <v>-14005556260</v>
      </c>
      <c r="I140" s="5">
        <v>-54300233222</v>
      </c>
      <c r="J140" s="5">
        <v>-45588002529</v>
      </c>
      <c r="K140" s="5">
        <v>-36789482194</v>
      </c>
      <c r="L140" s="5">
        <v>-32472649248</v>
      </c>
      <c r="M140" s="5">
        <v>-39733757457</v>
      </c>
      <c r="N140" s="5">
        <v>-41517323150</v>
      </c>
      <c r="O140" s="5">
        <v>-44529042168</v>
      </c>
      <c r="P140" s="5">
        <v>-25006647857</v>
      </c>
    </row>
    <row r="141" spans="2:16" ht="15.5" x14ac:dyDescent="0.35">
      <c r="C141" t="s">
        <v>363</v>
      </c>
      <c r="D141" s="5">
        <v>-10284018195</v>
      </c>
      <c r="E141" s="5">
        <v>-4950519299</v>
      </c>
      <c r="F141" s="5">
        <v>-11034516354</v>
      </c>
      <c r="G141" s="5">
        <v>-9262788347</v>
      </c>
      <c r="I141" s="5">
        <v>-28939890757</v>
      </c>
      <c r="J141" s="5">
        <v>-16846752971</v>
      </c>
      <c r="K141" s="5">
        <v>-18290295949</v>
      </c>
      <c r="L141" s="5">
        <v>-69966503876</v>
      </c>
      <c r="M141" s="5">
        <v>-13415578933</v>
      </c>
      <c r="N141" s="5">
        <v>-1451036060</v>
      </c>
      <c r="O141" s="5">
        <v>-436827586</v>
      </c>
    </row>
    <row r="142" spans="2:16" ht="15.5" x14ac:dyDescent="0.35">
      <c r="C142" t="s">
        <v>503</v>
      </c>
    </row>
    <row r="143" spans="2:16" ht="15.5" x14ac:dyDescent="0.35">
      <c r="C143" t="s">
        <v>144</v>
      </c>
      <c r="D143" s="5">
        <v>54372018840</v>
      </c>
      <c r="E143" s="5">
        <v>66623503194</v>
      </c>
      <c r="F143" s="5">
        <v>20876374411</v>
      </c>
      <c r="G143" s="5">
        <v>32748663623</v>
      </c>
      <c r="I143" s="5">
        <v>106312401844</v>
      </c>
      <c r="J143" s="5">
        <v>147847689211</v>
      </c>
      <c r="K143" s="5">
        <v>109263745963</v>
      </c>
      <c r="L143" s="5">
        <v>272257383246</v>
      </c>
      <c r="M143" s="5">
        <v>-62102143161</v>
      </c>
      <c r="N143" s="5">
        <v>-85394775993</v>
      </c>
      <c r="O143" s="5">
        <v>128725137246</v>
      </c>
      <c r="P143" s="5">
        <v>288485084092</v>
      </c>
    </row>
    <row r="144" spans="2:16" ht="15.5" x14ac:dyDescent="0.35">
      <c r="C144" t="s">
        <v>145</v>
      </c>
      <c r="D144" s="5">
        <v>-88065522228</v>
      </c>
      <c r="E144" s="5">
        <v>-141980196369</v>
      </c>
      <c r="F144" s="5">
        <v>-101801865791</v>
      </c>
      <c r="G144" s="5">
        <v>-82376331882</v>
      </c>
      <c r="I144" s="5">
        <v>-352162320417</v>
      </c>
      <c r="J144" s="5">
        <v>-352938492292</v>
      </c>
      <c r="K144" s="5">
        <v>-308181686055</v>
      </c>
      <c r="L144" s="5">
        <v>-366613389157</v>
      </c>
      <c r="M144" s="5">
        <v>-146410405992</v>
      </c>
      <c r="N144" s="5">
        <v>-43625641574</v>
      </c>
      <c r="O144" s="5">
        <v>-139535272470</v>
      </c>
      <c r="P144" s="5">
        <v>-306694974163</v>
      </c>
    </row>
    <row r="145" spans="3:16" ht="15.5" x14ac:dyDescent="0.35">
      <c r="C145" t="s">
        <v>146</v>
      </c>
      <c r="D145" s="5">
        <v>-87085922228</v>
      </c>
      <c r="E145" s="5">
        <v>-141980196369</v>
      </c>
      <c r="F145" s="5">
        <v>-101801865791</v>
      </c>
      <c r="G145" s="5">
        <v>-82369291882</v>
      </c>
      <c r="I145" s="5">
        <v>-352142374417</v>
      </c>
      <c r="J145" s="5">
        <v>-281083192462</v>
      </c>
      <c r="K145" s="5">
        <v>-267837999801</v>
      </c>
      <c r="L145" s="5">
        <v>-198696142004</v>
      </c>
      <c r="M145" s="5">
        <v>-126538312518</v>
      </c>
      <c r="N145" s="5">
        <v>-39806191986</v>
      </c>
      <c r="O145" s="5">
        <v>-167375782847</v>
      </c>
      <c r="P145" s="5">
        <v>-357357137381</v>
      </c>
    </row>
    <row r="146" spans="3:16" ht="15.5" x14ac:dyDescent="0.35">
      <c r="C146" t="s">
        <v>400</v>
      </c>
      <c r="G146" s="5">
        <v>-7040000</v>
      </c>
      <c r="I146" s="5">
        <v>-19946000</v>
      </c>
      <c r="J146" s="5">
        <v>-18186000</v>
      </c>
      <c r="K146" s="5">
        <v>-1938993000</v>
      </c>
      <c r="L146" s="5">
        <v>-589890020</v>
      </c>
      <c r="M146" s="5">
        <v>-1458942000</v>
      </c>
      <c r="N146" s="5">
        <v>-537675810</v>
      </c>
      <c r="O146" s="5">
        <v>-224720911</v>
      </c>
      <c r="P146" s="5">
        <v>-272670000</v>
      </c>
    </row>
    <row r="147" spans="3:16" ht="15.5" x14ac:dyDescent="0.35">
      <c r="C147" t="s">
        <v>1181</v>
      </c>
      <c r="L147" s="5">
        <v>131748048</v>
      </c>
    </row>
    <row r="148" spans="3:16" ht="15.5" x14ac:dyDescent="0.35">
      <c r="C148" t="s">
        <v>977</v>
      </c>
      <c r="M148" s="5">
        <v>-24006688706</v>
      </c>
      <c r="N148" s="5">
        <v>-3619671631</v>
      </c>
      <c r="O148" s="5">
        <v>43800091406</v>
      </c>
      <c r="P148" s="5">
        <v>706131149</v>
      </c>
    </row>
    <row r="149" spans="3:16" ht="15.5" x14ac:dyDescent="0.35">
      <c r="C149" t="s">
        <v>591</v>
      </c>
      <c r="J149" s="5">
        <v>-71919249251</v>
      </c>
      <c r="K149" s="5">
        <v>-38404693254</v>
      </c>
      <c r="L149" s="5">
        <v>-167808520181</v>
      </c>
      <c r="O149" s="5">
        <v>-15950674828</v>
      </c>
      <c r="P149" s="5">
        <v>49533389570</v>
      </c>
    </row>
    <row r="150" spans="3:16" ht="15.5" x14ac:dyDescent="0.35">
      <c r="C150" t="s">
        <v>1182</v>
      </c>
      <c r="D150" s="5">
        <v>-979600000</v>
      </c>
      <c r="N150" s="5">
        <v>337897853</v>
      </c>
      <c r="O150" s="5">
        <v>215814710</v>
      </c>
    </row>
    <row r="151" spans="3:16" ht="15.5" x14ac:dyDescent="0.35">
      <c r="C151" t="s">
        <v>1183</v>
      </c>
      <c r="J151" s="5">
        <v>82135421</v>
      </c>
      <c r="P151" s="5">
        <v>695312499</v>
      </c>
    </row>
    <row r="152" spans="3:16" ht="15.5" x14ac:dyDescent="0.35">
      <c r="C152" t="s">
        <v>1184</v>
      </c>
    </row>
    <row r="153" spans="3:16" ht="15.5" x14ac:dyDescent="0.35">
      <c r="C153" t="s">
        <v>326</v>
      </c>
      <c r="L153" s="5">
        <v>349415000</v>
      </c>
      <c r="M153" s="5">
        <v>5593537232</v>
      </c>
    </row>
    <row r="154" spans="3:16" ht="15.5" x14ac:dyDescent="0.35">
      <c r="C154" t="s">
        <v>507</v>
      </c>
    </row>
    <row r="155" spans="3:16" ht="15.5" x14ac:dyDescent="0.35">
      <c r="C155" t="s">
        <v>508</v>
      </c>
    </row>
    <row r="156" spans="3:16" ht="15.5" x14ac:dyDescent="0.35">
      <c r="C156" t="s">
        <v>153</v>
      </c>
      <c r="D156" s="5">
        <v>54372018840</v>
      </c>
      <c r="E156" s="5">
        <v>66623503194</v>
      </c>
      <c r="F156" s="5">
        <v>20876374411</v>
      </c>
      <c r="G156" s="5">
        <v>32748663623</v>
      </c>
      <c r="I156" s="5">
        <v>106312401844</v>
      </c>
      <c r="J156" s="5">
        <v>147847689211</v>
      </c>
      <c r="K156" s="5">
        <v>109263745963</v>
      </c>
      <c r="L156" s="5">
        <v>272257383246</v>
      </c>
      <c r="M156" s="5">
        <v>-62102143161</v>
      </c>
      <c r="N156" s="5">
        <v>-85394775993</v>
      </c>
      <c r="O156" s="5">
        <v>128725137246</v>
      </c>
      <c r="P156" s="5">
        <v>288485084092</v>
      </c>
    </row>
    <row r="157" spans="3:16" ht="15.5" x14ac:dyDescent="0.35">
      <c r="C157" t="s">
        <v>1185</v>
      </c>
    </row>
    <row r="158" spans="3:16" ht="15.5" x14ac:dyDescent="0.35">
      <c r="C158" t="s">
        <v>598</v>
      </c>
      <c r="D158" s="5">
        <v>81556758112</v>
      </c>
      <c r="E158" s="5">
        <v>78974224696</v>
      </c>
      <c r="F158" s="5">
        <v>78226706503</v>
      </c>
      <c r="G158" s="5">
        <v>24661544042</v>
      </c>
      <c r="I158" s="5">
        <v>165531612351</v>
      </c>
      <c r="J158" s="5">
        <v>218439174917</v>
      </c>
      <c r="K158" s="5">
        <v>154509361744</v>
      </c>
      <c r="L158" s="5">
        <v>70176309037</v>
      </c>
      <c r="M158" s="5">
        <v>63632834177</v>
      </c>
      <c r="N158" s="5">
        <v>21743683884</v>
      </c>
      <c r="O158" s="5">
        <v>173583971909</v>
      </c>
      <c r="P158" s="5">
        <v>207864700001</v>
      </c>
    </row>
    <row r="159" spans="3:16" ht="15.5" x14ac:dyDescent="0.35">
      <c r="C159" t="s">
        <v>597</v>
      </c>
      <c r="D159" s="5">
        <v>-34933738624</v>
      </c>
      <c r="E159" s="5">
        <v>-32652210144</v>
      </c>
      <c r="F159" s="5">
        <v>-30091351383</v>
      </c>
      <c r="G159" s="5">
        <v>-24957665826</v>
      </c>
      <c r="I159" s="5">
        <v>-105349308417</v>
      </c>
      <c r="J159" s="5">
        <v>-98445022737</v>
      </c>
      <c r="K159" s="5">
        <v>-84112833903</v>
      </c>
      <c r="L159" s="5">
        <v>-95207946919</v>
      </c>
      <c r="M159" s="5">
        <v>-94329438193</v>
      </c>
      <c r="N159" s="5">
        <v>-38301965313</v>
      </c>
      <c r="O159" s="5">
        <v>-56013767697</v>
      </c>
      <c r="P159" s="5">
        <v>-44422995954</v>
      </c>
    </row>
    <row r="160" spans="3:16" ht="15.5" x14ac:dyDescent="0.35">
      <c r="C160" t="s">
        <v>726</v>
      </c>
    </row>
    <row r="161" spans="2:16" ht="15.5" x14ac:dyDescent="0.35">
      <c r="C161" t="s">
        <v>760</v>
      </c>
      <c r="N161" s="5">
        <v>1545000000</v>
      </c>
      <c r="P161" s="5">
        <v>70865423000</v>
      </c>
    </row>
    <row r="162" spans="2:16" ht="15.5" x14ac:dyDescent="0.35">
      <c r="C162" t="s">
        <v>1186</v>
      </c>
      <c r="M162" s="5">
        <v>-214339423000</v>
      </c>
      <c r="O162" s="5">
        <v>-28071000000</v>
      </c>
    </row>
    <row r="163" spans="2:16" ht="15.5" x14ac:dyDescent="0.35">
      <c r="C163" t="s">
        <v>159</v>
      </c>
    </row>
    <row r="164" spans="2:16" ht="15.5" x14ac:dyDescent="0.35">
      <c r="C164" t="s">
        <v>512</v>
      </c>
      <c r="F164" s="5">
        <v>-9731111111</v>
      </c>
      <c r="I164" s="5">
        <v>-9731111111</v>
      </c>
      <c r="J164" s="5">
        <v>-7230000000</v>
      </c>
      <c r="K164" s="5">
        <v>-23780000000</v>
      </c>
      <c r="L164" s="5">
        <v>-6830010000</v>
      </c>
    </row>
    <row r="165" spans="2:16" ht="15.5" x14ac:dyDescent="0.35">
      <c r="C165" t="s">
        <v>270</v>
      </c>
      <c r="J165" s="5">
        <v>7550000000</v>
      </c>
    </row>
    <row r="166" spans="2:16" ht="15.5" x14ac:dyDescent="0.35">
      <c r="C166" t="s">
        <v>1187</v>
      </c>
      <c r="D166" s="5">
        <v>-1298888888</v>
      </c>
      <c r="F166" s="5">
        <v>8795555556</v>
      </c>
      <c r="G166" s="5">
        <v>-4850000000</v>
      </c>
      <c r="M166" s="5">
        <v>-4765053054</v>
      </c>
    </row>
    <row r="167" spans="2:16" ht="15.5" x14ac:dyDescent="0.35">
      <c r="C167" t="s">
        <v>129</v>
      </c>
      <c r="L167" s="5">
        <v>320684871424</v>
      </c>
      <c r="M167" s="5">
        <v>213587688763</v>
      </c>
    </row>
    <row r="168" spans="2:16" ht="15.5" x14ac:dyDescent="0.35">
      <c r="C168" t="s">
        <v>163</v>
      </c>
      <c r="D168" s="5">
        <v>-413088215</v>
      </c>
      <c r="E168" s="5">
        <v>-19700703053</v>
      </c>
      <c r="F168" s="5">
        <v>15770225581</v>
      </c>
      <c r="G168" s="5">
        <v>3895698217</v>
      </c>
      <c r="I168" s="5">
        <v>11623145775</v>
      </c>
      <c r="J168" s="5">
        <v>5743693540</v>
      </c>
      <c r="K168" s="5">
        <v>-28100917719</v>
      </c>
      <c r="L168" s="5">
        <v>-43095715347</v>
      </c>
      <c r="M168" s="5">
        <v>75186168877</v>
      </c>
      <c r="N168" s="5">
        <v>518962384</v>
      </c>
      <c r="O168" s="5">
        <v>-583974702</v>
      </c>
      <c r="P168" s="5">
        <v>456808023</v>
      </c>
    </row>
    <row r="169" spans="2:16" ht="15.5" x14ac:dyDescent="0.35">
      <c r="C169" t="s">
        <v>164</v>
      </c>
      <c r="E169" s="5">
        <v>22312834260</v>
      </c>
      <c r="I169" s="5">
        <v>10689688485</v>
      </c>
      <c r="J169" s="5">
        <v>4945994944</v>
      </c>
      <c r="K169" s="5">
        <v>33046912662</v>
      </c>
      <c r="L169" s="5">
        <v>76142628008</v>
      </c>
      <c r="M169" s="5">
        <v>956459131</v>
      </c>
      <c r="N169" s="5">
        <v>437496747</v>
      </c>
      <c r="O169" s="5">
        <v>1021471449</v>
      </c>
      <c r="P169" s="5">
        <v>564663426</v>
      </c>
    </row>
    <row r="170" spans="2:16" ht="15.5" x14ac:dyDescent="0.35">
      <c r="C170" t="s">
        <v>166</v>
      </c>
      <c r="D170" s="5">
        <v>-413088215</v>
      </c>
      <c r="E170" s="5">
        <v>2612131207</v>
      </c>
      <c r="F170" s="5">
        <v>15770225581</v>
      </c>
      <c r="G170" s="5">
        <v>3895698217</v>
      </c>
      <c r="I170" s="5">
        <v>22312834260</v>
      </c>
      <c r="J170" s="5">
        <v>10689688484</v>
      </c>
      <c r="K170" s="5">
        <v>4945994943</v>
      </c>
      <c r="L170" s="5">
        <v>33046912661</v>
      </c>
      <c r="M170" s="5">
        <v>76142628008</v>
      </c>
      <c r="N170" s="5">
        <v>956459131</v>
      </c>
      <c r="O170" s="5">
        <v>437496747</v>
      </c>
      <c r="P170" s="5">
        <v>1021471449</v>
      </c>
    </row>
    <row r="172" spans="2:16" ht="15.5" x14ac:dyDescent="0.35">
      <c r="B172" t="s">
        <v>167</v>
      </c>
      <c r="C172" t="s">
        <v>12</v>
      </c>
      <c r="D172" s="6">
        <v>2069999999.9999998</v>
      </c>
      <c r="E172" s="6">
        <v>2069999999.9999998</v>
      </c>
      <c r="F172" s="6">
        <v>2069999999.9999998</v>
      </c>
      <c r="G172" s="6">
        <v>2069999999.9999998</v>
      </c>
      <c r="I172" s="6">
        <v>2069999999.9999998</v>
      </c>
      <c r="J172" s="6">
        <v>2069999999.9999998</v>
      </c>
      <c r="K172" s="6">
        <v>2069999999.9999998</v>
      </c>
      <c r="L172" s="6">
        <v>2069999999.9999998</v>
      </c>
      <c r="M172" s="5">
        <v>1810000000</v>
      </c>
      <c r="N172" s="5">
        <v>10000000</v>
      </c>
      <c r="O172" s="5">
        <v>10000000</v>
      </c>
      <c r="P172" s="5">
        <v>10000000</v>
      </c>
    </row>
    <row r="173" spans="2:16" ht="15.5" x14ac:dyDescent="0.35">
      <c r="C173" t="s">
        <v>168</v>
      </c>
      <c r="D173" s="6">
        <v>13.8</v>
      </c>
      <c r="E173" s="6">
        <v>5.24</v>
      </c>
      <c r="F173" s="6">
        <v>-10.25</v>
      </c>
      <c r="G173" s="6">
        <v>14.48</v>
      </c>
    </row>
    <row r="174" spans="2:16" ht="15.5" x14ac:dyDescent="0.35">
      <c r="C174" t="s">
        <v>169</v>
      </c>
      <c r="D174" s="6">
        <v>70.290000000000006</v>
      </c>
      <c r="E174" s="6">
        <v>187.02</v>
      </c>
      <c r="F174" s="6">
        <v>-114.15</v>
      </c>
      <c r="G174" s="6">
        <v>89.09</v>
      </c>
    </row>
    <row r="175" spans="2:16" ht="15.5" x14ac:dyDescent="0.35">
      <c r="C175" t="s">
        <v>63</v>
      </c>
      <c r="D175" s="6">
        <v>4.92</v>
      </c>
      <c r="E175" s="6">
        <v>5.33</v>
      </c>
      <c r="F175" s="6">
        <v>6.81</v>
      </c>
      <c r="G175" s="6">
        <v>7.36</v>
      </c>
    </row>
    <row r="176" spans="2:16" ht="15.5" x14ac:dyDescent="0.35">
      <c r="C176" t="s">
        <v>170</v>
      </c>
      <c r="D176" s="5">
        <v>100610000000</v>
      </c>
      <c r="E176" s="5">
        <v>76720000000</v>
      </c>
      <c r="F176" s="5">
        <v>48860000000</v>
      </c>
      <c r="G176" s="5">
        <v>93560000000</v>
      </c>
    </row>
    <row r="177" spans="3:7" ht="15.5" x14ac:dyDescent="0.35">
      <c r="C177" t="s">
        <v>171</v>
      </c>
      <c r="D177" s="6">
        <v>0.01</v>
      </c>
      <c r="E177" s="6">
        <v>3.9000000000000003E-3</v>
      </c>
      <c r="F177" s="6">
        <v>-8.0000000000000002E-3</v>
      </c>
      <c r="G177" s="6">
        <v>1.1299999999999999E-2</v>
      </c>
    </row>
    <row r="178" spans="3:7" ht="15.5" x14ac:dyDescent="0.35">
      <c r="C178" t="s">
        <v>172</v>
      </c>
      <c r="D178" s="6">
        <v>1.8600000000000002E-2</v>
      </c>
      <c r="E178" s="6">
        <v>7.1999999999999998E-3</v>
      </c>
      <c r="F178" s="6">
        <v>-1.43E-2</v>
      </c>
      <c r="G178" s="6">
        <v>0.02</v>
      </c>
    </row>
    <row r="179" spans="3:7" ht="15.5" x14ac:dyDescent="0.35">
      <c r="C179" t="s">
        <v>173</v>
      </c>
      <c r="D179" s="6">
        <v>2.2400000000000003E-2</v>
      </c>
      <c r="E179" s="6">
        <v>1.2800000000000001E-2</v>
      </c>
      <c r="F179" s="6">
        <v>-5.0000000000000001E-4</v>
      </c>
      <c r="G179" s="6">
        <v>2.5899999999999999E-2</v>
      </c>
    </row>
    <row r="180" spans="3:7" ht="15.5" x14ac:dyDescent="0.35">
      <c r="C180" t="s">
        <v>174</v>
      </c>
      <c r="D180" s="6">
        <v>2.85</v>
      </c>
      <c r="E180" s="6">
        <v>1.58</v>
      </c>
      <c r="F180" s="6">
        <v>-7.0000000000000007E-2</v>
      </c>
      <c r="G180" s="6">
        <v>3.67</v>
      </c>
    </row>
    <row r="181" spans="3:7" ht="15.5" x14ac:dyDescent="0.35">
      <c r="C181" t="s">
        <v>175</v>
      </c>
      <c r="D181" s="5">
        <v>1570000000000</v>
      </c>
      <c r="E181" s="5">
        <v>1541000000000</v>
      </c>
      <c r="F181" s="5">
        <v>1517000000000</v>
      </c>
      <c r="G181" s="5">
        <v>1538000000000</v>
      </c>
    </row>
    <row r="182" spans="3:7" ht="15.5" x14ac:dyDescent="0.35">
      <c r="C182" t="s">
        <v>176</v>
      </c>
      <c r="D182" s="6">
        <v>1.31</v>
      </c>
      <c r="E182" s="6">
        <v>1.35</v>
      </c>
      <c r="F182" s="6">
        <v>1.64</v>
      </c>
      <c r="G182" s="6">
        <v>1.78</v>
      </c>
    </row>
    <row r="183" spans="3:7" ht="15.5" x14ac:dyDescent="0.35">
      <c r="C183" t="s">
        <v>177</v>
      </c>
      <c r="D183" s="6">
        <v>740.6</v>
      </c>
      <c r="E183" s="6">
        <v>726.78</v>
      </c>
      <c r="F183" s="6">
        <v>714.62</v>
      </c>
      <c r="G183" s="6">
        <v>724.9</v>
      </c>
    </row>
    <row r="184" spans="3:7" ht="15.5" x14ac:dyDescent="0.35">
      <c r="C184" t="s">
        <v>178</v>
      </c>
      <c r="D184" s="6">
        <v>1.32</v>
      </c>
      <c r="E184" s="6">
        <v>1.36</v>
      </c>
      <c r="F184" s="6">
        <v>1.65</v>
      </c>
      <c r="G184" s="6">
        <v>1.8</v>
      </c>
    </row>
    <row r="185" spans="3:7" ht="15.5" x14ac:dyDescent="0.35">
      <c r="C185" t="s">
        <v>179</v>
      </c>
      <c r="D185" s="6">
        <v>736.83</v>
      </c>
      <c r="E185" s="6">
        <v>722.93</v>
      </c>
      <c r="F185" s="6">
        <v>710.69</v>
      </c>
      <c r="G185" s="6">
        <v>718.37</v>
      </c>
    </row>
    <row r="186" spans="3:7" ht="15.5" x14ac:dyDescent="0.35">
      <c r="C186" t="s">
        <v>180</v>
      </c>
      <c r="D186" s="5">
        <v>284000000000</v>
      </c>
      <c r="E186" s="5">
        <v>287000000000</v>
      </c>
      <c r="F186" s="5">
        <v>279000000000</v>
      </c>
      <c r="G186" s="5">
        <v>296000000000</v>
      </c>
    </row>
    <row r="187" spans="3:7" ht="15.5" x14ac:dyDescent="0.35">
      <c r="C187" t="s">
        <v>181</v>
      </c>
      <c r="D187" s="5">
        <v>565000000000</v>
      </c>
      <c r="E187" s="5">
        <v>506000000000</v>
      </c>
      <c r="F187" s="5">
        <v>447000000000</v>
      </c>
      <c r="G187" s="5">
        <v>408000000000</v>
      </c>
    </row>
    <row r="188" spans="3:7" ht="15.5" x14ac:dyDescent="0.35">
      <c r="C188" t="s">
        <v>182</v>
      </c>
      <c r="D188" s="5">
        <v>1532000000000</v>
      </c>
      <c r="E188" s="5">
        <v>1503000000000</v>
      </c>
      <c r="F188" s="5">
        <v>1478000000000</v>
      </c>
      <c r="G188" s="5">
        <v>1499000000000</v>
      </c>
    </row>
    <row r="189" spans="3:7" ht="15.5" x14ac:dyDescent="0.35">
      <c r="C189" t="s">
        <v>24</v>
      </c>
      <c r="D189" s="5">
        <v>848000000000</v>
      </c>
      <c r="E189" s="5">
        <v>793000000000</v>
      </c>
      <c r="F189" s="5">
        <v>726000000000</v>
      </c>
      <c r="G189" s="5">
        <v>704000000000</v>
      </c>
    </row>
    <row r="190" spans="3:7" ht="15.5" x14ac:dyDescent="0.35">
      <c r="C190" t="s">
        <v>21</v>
      </c>
      <c r="D190" s="5">
        <v>846000000000</v>
      </c>
      <c r="E190" s="5">
        <v>790000000000</v>
      </c>
      <c r="F190" s="5">
        <v>704000000000</v>
      </c>
      <c r="G190" s="5">
        <v>698000000000</v>
      </c>
    </row>
    <row r="191" spans="3:7" ht="15.5" x14ac:dyDescent="0.35">
      <c r="C191" t="s">
        <v>183</v>
      </c>
      <c r="D191" s="5">
        <v>-316000000000</v>
      </c>
      <c r="E191" s="5">
        <v>-364000000000</v>
      </c>
      <c r="F191" s="5">
        <v>-343000000000</v>
      </c>
      <c r="G191" s="5">
        <v>-319000000000</v>
      </c>
    </row>
    <row r="192" spans="3:7" ht="15.5" x14ac:dyDescent="0.35">
      <c r="C192" t="s">
        <v>184</v>
      </c>
      <c r="D192" s="5">
        <v>33000000000</v>
      </c>
      <c r="E192" s="5">
        <v>56000000000</v>
      </c>
      <c r="F192" s="5">
        <v>97000000000</v>
      </c>
      <c r="G192" s="5">
        <v>54000000000</v>
      </c>
    </row>
    <row r="193" spans="3:16" ht="15.5" x14ac:dyDescent="0.35">
      <c r="C193" t="s">
        <v>185</v>
      </c>
      <c r="D193" s="5">
        <v>-87000000000</v>
      </c>
      <c r="E193" s="5">
        <v>-142000000000</v>
      </c>
      <c r="F193" s="5">
        <v>-102000000000</v>
      </c>
      <c r="G193" s="5">
        <v>-82000000000</v>
      </c>
    </row>
    <row r="194" spans="3:16" ht="15.5" x14ac:dyDescent="0.35">
      <c r="C194" t="s">
        <v>13</v>
      </c>
      <c r="D194" s="5">
        <v>-54000000000</v>
      </c>
      <c r="E194" s="5">
        <v>-86000000000</v>
      </c>
      <c r="F194" s="5">
        <v>-5000000000</v>
      </c>
      <c r="G194" s="5">
        <v>-29000000000</v>
      </c>
    </row>
    <row r="195" spans="3:16" ht="15.5" x14ac:dyDescent="0.35">
      <c r="C195" t="s">
        <v>16</v>
      </c>
      <c r="D195" s="6">
        <v>-26.01</v>
      </c>
      <c r="E195" s="6">
        <v>-41.73</v>
      </c>
      <c r="F195" s="6">
        <v>-2.4700000000000002</v>
      </c>
      <c r="G195" s="6">
        <v>-13.95</v>
      </c>
    </row>
    <row r="196" spans="3:16" ht="15.5" x14ac:dyDescent="0.35">
      <c r="C196" t="s">
        <v>48</v>
      </c>
      <c r="I196" s="6">
        <v>21.09</v>
      </c>
      <c r="J196" s="6">
        <v>2.5</v>
      </c>
      <c r="K196" s="6">
        <v>-6.2</v>
      </c>
      <c r="L196" s="6">
        <v>31.89</v>
      </c>
      <c r="M196" s="6">
        <v>71.849999999999994</v>
      </c>
      <c r="N196" s="6">
        <v>3079.62</v>
      </c>
      <c r="O196" s="6">
        <v>-9390.09</v>
      </c>
      <c r="P196" s="6">
        <v>-1688.46</v>
      </c>
    </row>
    <row r="197" spans="3:16" ht="15.5" x14ac:dyDescent="0.35">
      <c r="C197" t="s">
        <v>62</v>
      </c>
      <c r="I197" s="6">
        <v>55.48</v>
      </c>
      <c r="J197" s="5">
        <v>372</v>
      </c>
      <c r="K197" s="6">
        <v>-217.74</v>
      </c>
      <c r="L197" s="6">
        <v>43.9</v>
      </c>
      <c r="M197" s="5">
        <v>0</v>
      </c>
      <c r="N197" s="5">
        <v>0</v>
      </c>
      <c r="O197" s="5">
        <v>0</v>
      </c>
      <c r="P197" s="5">
        <v>0</v>
      </c>
    </row>
    <row r="198" spans="3:16" ht="15.5" x14ac:dyDescent="0.35">
      <c r="C198" t="s">
        <v>65</v>
      </c>
      <c r="I198" s="6">
        <v>1.78</v>
      </c>
      <c r="J198" s="6">
        <v>1.8</v>
      </c>
      <c r="K198" s="6">
        <v>3.03</v>
      </c>
      <c r="L198" s="6">
        <v>3.52</v>
      </c>
      <c r="M198" s="5">
        <v>0</v>
      </c>
      <c r="N198" s="5">
        <v>0</v>
      </c>
      <c r="O198" s="5">
        <v>0</v>
      </c>
      <c r="P198" s="5">
        <v>0</v>
      </c>
    </row>
    <row r="199" spans="3:16" ht="15.5" x14ac:dyDescent="0.35">
      <c r="C199" t="s">
        <v>186</v>
      </c>
      <c r="I199" s="5">
        <v>285860000000</v>
      </c>
      <c r="J199" s="5">
        <v>165660000000</v>
      </c>
      <c r="K199" s="5">
        <v>139940000000</v>
      </c>
      <c r="L199" s="5">
        <v>184270000000</v>
      </c>
      <c r="M199" s="5">
        <v>362910000000</v>
      </c>
      <c r="N199" s="5">
        <v>111070000000</v>
      </c>
      <c r="O199" s="5">
        <v>29490000000</v>
      </c>
      <c r="P199" s="5">
        <v>57720000000</v>
      </c>
    </row>
    <row r="200" spans="3:16" ht="15.5" x14ac:dyDescent="0.35">
      <c r="C200" t="s">
        <v>187</v>
      </c>
      <c r="I200" s="6">
        <v>1.6500000000000001E-2</v>
      </c>
      <c r="J200" s="6">
        <v>2.2000000000000001E-3</v>
      </c>
      <c r="K200" s="6">
        <v>-6.8999999999999999E-3</v>
      </c>
      <c r="L200" s="6">
        <v>3.9900000000000005E-2</v>
      </c>
      <c r="M200" s="6">
        <v>9.7699999999999995E-2</v>
      </c>
      <c r="N200" s="6">
        <v>1.9099999999999999E-2</v>
      </c>
      <c r="O200" s="6">
        <v>-5.3499999999999999E-2</v>
      </c>
      <c r="P200" s="6">
        <v>-1.09E-2</v>
      </c>
    </row>
    <row r="201" spans="3:16" ht="15.5" x14ac:dyDescent="0.35">
      <c r="C201" t="s">
        <v>188</v>
      </c>
      <c r="I201" s="6">
        <v>2.9500000000000002E-2</v>
      </c>
      <c r="J201" s="6">
        <v>3.7000000000000002E-3</v>
      </c>
      <c r="K201" s="6">
        <v>-1.1399999999999999E-2</v>
      </c>
      <c r="L201" s="6">
        <v>5.8200000000000002E-2</v>
      </c>
      <c r="M201" s="6">
        <v>0.1759</v>
      </c>
      <c r="N201" s="6">
        <v>0.36380000000000001</v>
      </c>
      <c r="O201" s="6">
        <v>-1.6155000000000002</v>
      </c>
      <c r="P201" s="6">
        <v>-0.10289999999999999</v>
      </c>
    </row>
    <row r="202" spans="3:16" ht="15.5" x14ac:dyDescent="0.35">
      <c r="C202" t="s">
        <v>189</v>
      </c>
      <c r="I202" s="6">
        <v>5.74E-2</v>
      </c>
      <c r="J202" s="6">
        <v>1.2500000000000001E-2</v>
      </c>
      <c r="K202" s="6">
        <v>6.7000000000000002E-3</v>
      </c>
      <c r="L202" s="6">
        <v>5.5999999999999994E-2</v>
      </c>
      <c r="M202" s="6">
        <v>0.33829999999999999</v>
      </c>
      <c r="N202" s="6">
        <v>8.4399999999999989E-2</v>
      </c>
      <c r="O202" s="6">
        <v>-4.3200000000000002E-2</v>
      </c>
      <c r="P202" s="6">
        <v>4.0899999999999999E-2</v>
      </c>
    </row>
    <row r="203" spans="3:16" ht="15.5" x14ac:dyDescent="0.35">
      <c r="C203" t="s">
        <v>190</v>
      </c>
      <c r="I203" s="6">
        <v>2.1</v>
      </c>
      <c r="J203" s="6">
        <v>0.47</v>
      </c>
      <c r="K203" s="6">
        <v>0.27</v>
      </c>
      <c r="L203" s="6">
        <v>2.08</v>
      </c>
      <c r="M203" s="6">
        <v>6.97</v>
      </c>
      <c r="N203" s="6">
        <v>1.24</v>
      </c>
      <c r="O203" s="6">
        <v>-0.55000000000000004</v>
      </c>
      <c r="P203" s="6">
        <v>0.47</v>
      </c>
    </row>
    <row r="204" spans="3:16" ht="15.5" x14ac:dyDescent="0.35">
      <c r="C204" t="s">
        <v>59</v>
      </c>
      <c r="I204" s="6">
        <v>1.64</v>
      </c>
      <c r="J204" s="6">
        <v>1.39</v>
      </c>
      <c r="K204" s="6">
        <v>2.48</v>
      </c>
      <c r="L204" s="6">
        <v>2.5499999999999998</v>
      </c>
      <c r="M204" s="5">
        <v>0</v>
      </c>
      <c r="N204" s="5">
        <v>0</v>
      </c>
      <c r="O204" s="5">
        <v>0</v>
      </c>
      <c r="P204" s="5">
        <v>0</v>
      </c>
    </row>
    <row r="205" spans="3:16" ht="15.5" x14ac:dyDescent="0.35">
      <c r="C205" t="s">
        <v>56</v>
      </c>
      <c r="I205" s="6">
        <v>714.62</v>
      </c>
      <c r="J205" s="6">
        <v>667.82</v>
      </c>
      <c r="K205" s="6">
        <v>543.39</v>
      </c>
      <c r="L205" s="6">
        <v>548.05999999999995</v>
      </c>
      <c r="M205" s="6">
        <v>408.44</v>
      </c>
      <c r="N205" s="6">
        <v>8466.2000000000007</v>
      </c>
      <c r="O205" s="6">
        <v>5812.39</v>
      </c>
      <c r="P205" s="6">
        <v>16412.18</v>
      </c>
    </row>
    <row r="206" spans="3:16" ht="15.5" x14ac:dyDescent="0.35">
      <c r="C206" t="s">
        <v>191</v>
      </c>
      <c r="I206" s="6">
        <v>1.65</v>
      </c>
      <c r="J206" s="6">
        <v>1.41</v>
      </c>
      <c r="K206" s="6">
        <v>2.52</v>
      </c>
      <c r="L206" s="6">
        <v>2.58</v>
      </c>
      <c r="M206" s="5">
        <v>0</v>
      </c>
      <c r="N206" s="5">
        <v>0</v>
      </c>
      <c r="O206" s="5">
        <v>0</v>
      </c>
      <c r="P206" s="5">
        <v>0</v>
      </c>
    </row>
    <row r="207" spans="3:16" ht="15.5" x14ac:dyDescent="0.35">
      <c r="C207" t="s">
        <v>192</v>
      </c>
      <c r="I207" s="6">
        <v>710.69</v>
      </c>
      <c r="J207" s="5">
        <v>661</v>
      </c>
      <c r="K207" s="6">
        <v>536.1</v>
      </c>
      <c r="L207" s="6">
        <v>542.07000000000005</v>
      </c>
      <c r="M207" s="6">
        <v>403.78</v>
      </c>
      <c r="N207" s="6">
        <v>7377.98</v>
      </c>
      <c r="O207" s="6">
        <v>5420.93</v>
      </c>
      <c r="P207" s="6">
        <v>16361.8</v>
      </c>
    </row>
    <row r="208" spans="3:16" ht="15.5" x14ac:dyDescent="0.35">
      <c r="C208" t="s">
        <v>193</v>
      </c>
      <c r="I208" s="5">
        <v>279000000000</v>
      </c>
      <c r="J208" s="5">
        <v>192000000000</v>
      </c>
      <c r="K208" s="5">
        <v>127000000000</v>
      </c>
      <c r="L208" s="5">
        <v>69000000000</v>
      </c>
      <c r="M208" s="5">
        <v>63000000000</v>
      </c>
      <c r="N208" s="5">
        <v>79000000000</v>
      </c>
      <c r="O208" s="5">
        <v>171000000000</v>
      </c>
      <c r="P208" s="5">
        <v>125000000000</v>
      </c>
    </row>
    <row r="209" spans="2:16" ht="15.5" x14ac:dyDescent="0.35">
      <c r="C209" t="s">
        <v>194</v>
      </c>
      <c r="I209" s="5">
        <v>447000000000</v>
      </c>
      <c r="J209" s="5">
        <v>418000000000</v>
      </c>
      <c r="K209" s="5">
        <v>336000000000</v>
      </c>
      <c r="L209" s="5">
        <v>260000000000</v>
      </c>
      <c r="M209" s="5">
        <v>308000000000</v>
      </c>
      <c r="N209" s="5">
        <v>346000000000</v>
      </c>
      <c r="O209" s="5">
        <v>341000000000</v>
      </c>
      <c r="P209" s="5">
        <v>231000000000</v>
      </c>
    </row>
    <row r="210" spans="2:16" ht="15.5" x14ac:dyDescent="0.35">
      <c r="C210" t="s">
        <v>26</v>
      </c>
      <c r="I210" s="5">
        <v>726000000000</v>
      </c>
      <c r="J210" s="5">
        <v>610000000000</v>
      </c>
      <c r="K210" s="5">
        <v>462000000000</v>
      </c>
      <c r="L210" s="5">
        <v>329000000000</v>
      </c>
      <c r="M210" s="5">
        <v>371000000000</v>
      </c>
      <c r="N210" s="5">
        <v>425000000000</v>
      </c>
      <c r="O210" s="5">
        <v>512000000000</v>
      </c>
      <c r="P210" s="5">
        <v>355000000000</v>
      </c>
    </row>
    <row r="211" spans="2:16" ht="15.5" x14ac:dyDescent="0.35">
      <c r="C211" t="s">
        <v>23</v>
      </c>
      <c r="I211" s="5">
        <v>704000000000</v>
      </c>
      <c r="J211" s="5">
        <v>599000000000</v>
      </c>
      <c r="K211" s="5">
        <v>457000000000</v>
      </c>
      <c r="L211" s="5">
        <v>296000000000</v>
      </c>
      <c r="M211" s="5">
        <v>295000000000</v>
      </c>
      <c r="N211" s="5">
        <v>424000000000</v>
      </c>
      <c r="O211" s="5">
        <v>512000000000</v>
      </c>
      <c r="P211" s="5">
        <v>354000000000</v>
      </c>
    </row>
    <row r="212" spans="2:16" ht="15.5" x14ac:dyDescent="0.35">
      <c r="C212" t="s">
        <v>195</v>
      </c>
      <c r="I212" s="5">
        <v>-343000000000</v>
      </c>
      <c r="J212" s="5">
        <v>-239000000000</v>
      </c>
      <c r="K212" s="5">
        <v>-102000000000</v>
      </c>
      <c r="L212" s="5">
        <v>35000000000</v>
      </c>
      <c r="M212" s="5">
        <v>0</v>
      </c>
      <c r="N212" s="5">
        <v>-85000000000</v>
      </c>
      <c r="O212" s="5">
        <v>-115000000000</v>
      </c>
      <c r="P212" s="5">
        <v>-38000000000</v>
      </c>
    </row>
    <row r="213" spans="2:16" ht="15.5" x14ac:dyDescent="0.35">
      <c r="C213" t="s">
        <v>196</v>
      </c>
      <c r="I213" s="5">
        <v>257000000000</v>
      </c>
      <c r="J213" s="5">
        <v>211000000000</v>
      </c>
      <c r="K213" s="5">
        <v>171000000000</v>
      </c>
      <c r="L213" s="5">
        <v>51000000000</v>
      </c>
      <c r="M213" s="5">
        <v>284000000000</v>
      </c>
      <c r="N213" s="5">
        <v>130000000000</v>
      </c>
      <c r="O213" s="5">
        <v>10000000000</v>
      </c>
      <c r="P213" s="5">
        <v>19000000000</v>
      </c>
    </row>
    <row r="214" spans="2:16" ht="15.5" x14ac:dyDescent="0.35">
      <c r="C214" t="s">
        <v>197</v>
      </c>
      <c r="I214" s="5">
        <v>-352000000000</v>
      </c>
      <c r="J214" s="5">
        <v>-281000000000</v>
      </c>
      <c r="K214" s="5">
        <v>-268000000000</v>
      </c>
      <c r="L214" s="5">
        <v>-199000000000</v>
      </c>
      <c r="M214" s="5">
        <v>-127000000000</v>
      </c>
      <c r="N214" s="5">
        <v>-40000000000</v>
      </c>
      <c r="O214" s="5">
        <v>-167000000000</v>
      </c>
      <c r="P214" s="5">
        <v>-357000000000</v>
      </c>
    </row>
    <row r="215" spans="2:16" ht="15.5" x14ac:dyDescent="0.35">
      <c r="C215" t="s">
        <v>15</v>
      </c>
      <c r="I215" s="5">
        <v>-95000000000</v>
      </c>
      <c r="J215" s="5">
        <v>-70000000000</v>
      </c>
      <c r="K215" s="5">
        <v>-97000000000</v>
      </c>
      <c r="L215" s="5">
        <v>-147000000000</v>
      </c>
      <c r="M215" s="5">
        <v>157000000000</v>
      </c>
      <c r="N215" s="5">
        <v>90000000000</v>
      </c>
      <c r="O215" s="5">
        <v>-157000000000</v>
      </c>
      <c r="P215" s="5">
        <v>-339000000000</v>
      </c>
    </row>
    <row r="216" spans="2:16" ht="15.5" x14ac:dyDescent="0.35">
      <c r="C216" t="s">
        <v>17</v>
      </c>
      <c r="I216" s="6">
        <v>-45.77</v>
      </c>
      <c r="J216" s="6">
        <v>-33.96</v>
      </c>
      <c r="K216" s="6">
        <v>-46.9</v>
      </c>
      <c r="L216" s="6">
        <v>-71.28</v>
      </c>
      <c r="M216" s="6">
        <v>86.61</v>
      </c>
      <c r="N216" s="6">
        <v>17946.64</v>
      </c>
      <c r="O216" s="6">
        <v>-31429.919999999998</v>
      </c>
      <c r="P216" s="6">
        <v>-67738.09</v>
      </c>
    </row>
    <row r="218" spans="2:16" ht="15.5" x14ac:dyDescent="0.35">
      <c r="B218" t="s">
        <v>198</v>
      </c>
      <c r="C218" t="s">
        <v>199</v>
      </c>
      <c r="D218" s="5">
        <v>29000000000</v>
      </c>
      <c r="E218" s="5">
        <v>11000000000</v>
      </c>
      <c r="F218" s="5">
        <v>-21000000000</v>
      </c>
      <c r="G218" s="5">
        <v>30000000000</v>
      </c>
      <c r="H218" s="5">
        <v>79000000000</v>
      </c>
      <c r="I218" s="5">
        <v>44000000000</v>
      </c>
      <c r="J218" s="5">
        <v>5000000000</v>
      </c>
      <c r="K218" s="5">
        <v>-13000000000</v>
      </c>
      <c r="L218" s="5">
        <v>66000000000</v>
      </c>
      <c r="M218" s="5">
        <v>130000000000</v>
      </c>
      <c r="N218" s="5">
        <v>15000000000</v>
      </c>
      <c r="O218" s="5">
        <v>-47000000000</v>
      </c>
      <c r="P218" s="5">
        <v>-8000000000</v>
      </c>
    </row>
    <row r="219" spans="2:16" ht="15.5" x14ac:dyDescent="0.35">
      <c r="C219" t="s">
        <v>381</v>
      </c>
      <c r="H219" s="6">
        <v>2.42</v>
      </c>
      <c r="I219" s="6">
        <v>2.42</v>
      </c>
    </row>
    <row r="220" spans="2:16" ht="15.5" x14ac:dyDescent="0.35">
      <c r="C220" t="s">
        <v>67</v>
      </c>
      <c r="H220" s="6">
        <v>6.3600000000000004E-2</v>
      </c>
      <c r="I220" s="6">
        <v>0.11470000000000001</v>
      </c>
    </row>
    <row r="221" spans="2:16" ht="15.5" x14ac:dyDescent="0.35">
      <c r="C221" t="s">
        <v>382</v>
      </c>
      <c r="H221" s="6">
        <v>2.5999999999999999E-3</v>
      </c>
      <c r="I221" s="6">
        <v>2.3999999999999998E-3</v>
      </c>
    </row>
    <row r="222" spans="2:16" ht="15.5" x14ac:dyDescent="0.35">
      <c r="C222" t="s">
        <v>47</v>
      </c>
      <c r="D222" s="6">
        <v>13.8</v>
      </c>
      <c r="E222" s="6">
        <v>5.24</v>
      </c>
      <c r="F222" s="6">
        <v>-10.25</v>
      </c>
      <c r="G222" s="6">
        <v>14.48</v>
      </c>
      <c r="H222" s="6">
        <v>38.08</v>
      </c>
      <c r="I222" s="6">
        <v>21.09</v>
      </c>
      <c r="J222" s="6">
        <v>2.5</v>
      </c>
      <c r="K222" s="6">
        <v>-6.2</v>
      </c>
      <c r="L222" s="6">
        <v>31.89</v>
      </c>
      <c r="M222" s="6">
        <v>63.02</v>
      </c>
      <c r="N222" s="6">
        <v>7.44</v>
      </c>
      <c r="O222" s="6">
        <v>-22.7</v>
      </c>
      <c r="P222" s="6">
        <v>-4.08</v>
      </c>
    </row>
    <row r="223" spans="2:16" ht="15.5" x14ac:dyDescent="0.35">
      <c r="C223" t="s">
        <v>69</v>
      </c>
      <c r="H223" s="6">
        <v>2.42</v>
      </c>
      <c r="I223" s="6">
        <v>2.42</v>
      </c>
    </row>
    <row r="224" spans="2:16" ht="15.5" x14ac:dyDescent="0.35">
      <c r="C224" t="s">
        <v>383</v>
      </c>
      <c r="H224" s="6">
        <v>6.3600000000000004E-2</v>
      </c>
      <c r="I224" s="6">
        <v>0.11470000000000001</v>
      </c>
    </row>
    <row r="225" spans="3:16" ht="15.5" x14ac:dyDescent="0.35">
      <c r="C225" t="s">
        <v>384</v>
      </c>
      <c r="H225" s="6">
        <v>2.5999999999999999E-3</v>
      </c>
      <c r="I225" s="6">
        <v>2.3999999999999998E-3</v>
      </c>
    </row>
    <row r="226" spans="3:16" ht="15.5" x14ac:dyDescent="0.35">
      <c r="C226" t="s">
        <v>200</v>
      </c>
      <c r="D226" s="5">
        <v>408000000000</v>
      </c>
      <c r="E226" s="5">
        <v>380000000000</v>
      </c>
      <c r="F226" s="5">
        <v>356000000000</v>
      </c>
      <c r="G226" s="5">
        <v>362000000000</v>
      </c>
      <c r="H226" s="5">
        <v>1576000000000</v>
      </c>
      <c r="I226" s="5">
        <v>1358000000000</v>
      </c>
      <c r="J226" s="5">
        <v>1068000000000</v>
      </c>
      <c r="K226" s="5">
        <v>922000000000</v>
      </c>
      <c r="L226" s="5">
        <v>822000000000</v>
      </c>
      <c r="M226" s="5">
        <v>983000000000</v>
      </c>
      <c r="N226" s="5">
        <v>569000000000</v>
      </c>
      <c r="O226" s="5">
        <v>444000000000</v>
      </c>
      <c r="P226" s="5">
        <v>341000000000</v>
      </c>
    </row>
    <row r="227" spans="3:16" ht="15.5" x14ac:dyDescent="0.35">
      <c r="C227" t="s">
        <v>385</v>
      </c>
      <c r="H227" s="6">
        <v>2.42</v>
      </c>
      <c r="I227" s="6">
        <v>2.42</v>
      </c>
    </row>
    <row r="228" spans="3:16" ht="15.5" x14ac:dyDescent="0.35">
      <c r="C228" t="s">
        <v>386</v>
      </c>
      <c r="H228" s="6">
        <v>6.3600000000000004E-2</v>
      </c>
      <c r="I228" s="6">
        <v>0.11470000000000001</v>
      </c>
    </row>
    <row r="229" spans="3:16" ht="15.5" x14ac:dyDescent="0.35">
      <c r="C229" t="s">
        <v>387</v>
      </c>
      <c r="H229" s="6">
        <v>2.5999999999999999E-3</v>
      </c>
      <c r="I229" s="6">
        <v>2.3999999999999998E-3</v>
      </c>
    </row>
    <row r="230" spans="3:16" ht="15.5" x14ac:dyDescent="0.35">
      <c r="C230" t="s">
        <v>201</v>
      </c>
      <c r="I230" s="6">
        <v>24.82</v>
      </c>
    </row>
    <row r="231" spans="3:16" ht="15.5" x14ac:dyDescent="0.35">
      <c r="C231" t="s">
        <v>281</v>
      </c>
      <c r="I231" s="6">
        <v>40.6</v>
      </c>
    </row>
    <row r="232" spans="3:16" ht="15.5" x14ac:dyDescent="0.35">
      <c r="C232" t="s">
        <v>202</v>
      </c>
      <c r="I232" s="6">
        <v>6.95</v>
      </c>
    </row>
    <row r="233" spans="3:16" ht="15.5" x14ac:dyDescent="0.35">
      <c r="C233" t="s">
        <v>282</v>
      </c>
      <c r="I233" s="6">
        <v>2.46E-2</v>
      </c>
    </row>
    <row r="234" spans="3:16" ht="15.5" x14ac:dyDescent="0.35">
      <c r="C234" t="s">
        <v>283</v>
      </c>
      <c r="I234" s="6">
        <v>1.3</v>
      </c>
    </row>
    <row r="235" spans="3:16" ht="15.5" x14ac:dyDescent="0.35">
      <c r="C235" t="s">
        <v>203</v>
      </c>
      <c r="I235" s="6">
        <v>1.28</v>
      </c>
    </row>
    <row r="236" spans="3:16" ht="15.5" x14ac:dyDescent="0.35">
      <c r="C236" t="s">
        <v>284</v>
      </c>
      <c r="I236" s="6">
        <v>8.17</v>
      </c>
    </row>
    <row r="237" spans="3:16" ht="15.5" x14ac:dyDescent="0.35">
      <c r="C237" t="s">
        <v>285</v>
      </c>
      <c r="I237" s="6">
        <v>-11.23</v>
      </c>
    </row>
    <row r="238" spans="3:16" ht="15.5" x14ac:dyDescent="0.35">
      <c r="C238" t="s">
        <v>286</v>
      </c>
      <c r="I238" s="6">
        <v>22.55</v>
      </c>
    </row>
    <row r="239" spans="3:16" ht="15.5" x14ac:dyDescent="0.35">
      <c r="C239" t="s">
        <v>287</v>
      </c>
      <c r="I239" s="6">
        <v>8.8800000000000008</v>
      </c>
    </row>
    <row r="240" spans="3:16" ht="15.5" x14ac:dyDescent="0.35">
      <c r="C240" t="s">
        <v>288</v>
      </c>
      <c r="I240" s="6">
        <v>0.05</v>
      </c>
    </row>
    <row r="241" spans="3:9" ht="15.5" x14ac:dyDescent="0.35">
      <c r="C241" t="s">
        <v>289</v>
      </c>
      <c r="I241" s="6">
        <v>-3.15</v>
      </c>
    </row>
    <row r="242" spans="3:9" ht="15.5" x14ac:dyDescent="0.35">
      <c r="C242" t="s">
        <v>290</v>
      </c>
      <c r="I242" s="6">
        <v>23.28</v>
      </c>
    </row>
    <row r="243" spans="3:9" ht="15.5" x14ac:dyDescent="0.35">
      <c r="C243" t="s">
        <v>204</v>
      </c>
      <c r="I243" s="6">
        <v>38.08</v>
      </c>
    </row>
    <row r="244" spans="3:9" ht="15.5" x14ac:dyDescent="0.35">
      <c r="C244" t="s">
        <v>291</v>
      </c>
      <c r="I244" s="6">
        <v>728.09</v>
      </c>
    </row>
    <row r="245" spans="3:9" ht="15.5" x14ac:dyDescent="0.35">
      <c r="C245" t="s">
        <v>205</v>
      </c>
      <c r="D245" s="6">
        <v>1.06</v>
      </c>
    </row>
    <row r="246" spans="3:9" ht="15.5" x14ac:dyDescent="0.35">
      <c r="C246" t="s">
        <v>206</v>
      </c>
      <c r="I246" s="6">
        <v>740.6</v>
      </c>
    </row>
    <row r="247" spans="3:9" ht="15.5" x14ac:dyDescent="0.35">
      <c r="C247" t="s">
        <v>292</v>
      </c>
      <c r="I247" s="6">
        <v>-84.16</v>
      </c>
    </row>
    <row r="248" spans="3:9" ht="15.5" x14ac:dyDescent="0.35">
      <c r="C248" t="s">
        <v>207</v>
      </c>
      <c r="D248" s="6">
        <v>0.5</v>
      </c>
    </row>
    <row r="249" spans="3:9" ht="15.5" x14ac:dyDescent="0.35">
      <c r="C249" t="s">
        <v>208</v>
      </c>
      <c r="D249" s="6">
        <v>0.42</v>
      </c>
    </row>
    <row r="250" spans="3:9" ht="15.5" x14ac:dyDescent="0.35">
      <c r="C250" t="s">
        <v>293</v>
      </c>
      <c r="D250" s="6">
        <v>0.55000000000000004</v>
      </c>
    </row>
    <row r="251" spans="3:9" ht="15.5" x14ac:dyDescent="0.35">
      <c r="C251" t="s">
        <v>294</v>
      </c>
      <c r="D251" s="6">
        <v>0.37</v>
      </c>
    </row>
    <row r="252" spans="3:9" ht="15.5" x14ac:dyDescent="0.35">
      <c r="C252" t="s">
        <v>209</v>
      </c>
      <c r="D252" s="6">
        <v>0.84</v>
      </c>
    </row>
    <row r="253" spans="3:9" ht="15.5" x14ac:dyDescent="0.35">
      <c r="C253" t="s">
        <v>295</v>
      </c>
      <c r="D253" s="6">
        <v>0.3</v>
      </c>
    </row>
    <row r="254" spans="3:9" ht="15.5" x14ac:dyDescent="0.35">
      <c r="C254" t="s">
        <v>210</v>
      </c>
      <c r="D254" s="6">
        <v>1.87</v>
      </c>
    </row>
    <row r="255" spans="3:9" ht="15.5" x14ac:dyDescent="0.35">
      <c r="C255" t="s">
        <v>296</v>
      </c>
      <c r="I255" s="6">
        <v>2.0099999999999998</v>
      </c>
    </row>
    <row r="256" spans="3:9" ht="15.5" x14ac:dyDescent="0.35">
      <c r="C256" t="s">
        <v>13</v>
      </c>
      <c r="D256" s="5">
        <v>-54000000000</v>
      </c>
    </row>
    <row r="257" spans="3:9" ht="15.5" x14ac:dyDescent="0.35">
      <c r="C257" t="s">
        <v>211</v>
      </c>
      <c r="I257" s="6">
        <v>1.07</v>
      </c>
    </row>
    <row r="258" spans="3:9" ht="15.5" x14ac:dyDescent="0.35">
      <c r="C258" t="s">
        <v>212</v>
      </c>
      <c r="I258" s="6">
        <v>1.6799999999999999E-2</v>
      </c>
    </row>
    <row r="259" spans="3:9" ht="15.5" x14ac:dyDescent="0.35">
      <c r="C259" t="s">
        <v>213</v>
      </c>
      <c r="I259" s="6">
        <v>3.1400000000000004E-2</v>
      </c>
    </row>
    <row r="260" spans="3:9" ht="15.5" x14ac:dyDescent="0.35">
      <c r="C260" t="s">
        <v>214</v>
      </c>
      <c r="I260" s="6">
        <v>5.7699999999999994E-2</v>
      </c>
    </row>
    <row r="261" spans="3:9" ht="15.5" x14ac:dyDescent="0.35">
      <c r="C261" t="s">
        <v>297</v>
      </c>
      <c r="I261" s="6">
        <v>3.1699999999999999E-2</v>
      </c>
    </row>
    <row r="262" spans="3:9" ht="15.5" x14ac:dyDescent="0.35">
      <c r="C262" t="s">
        <v>215</v>
      </c>
      <c r="D262" s="6">
        <v>46.38</v>
      </c>
    </row>
    <row r="263" spans="3:9" ht="15.5" x14ac:dyDescent="0.35">
      <c r="C263" t="s">
        <v>216</v>
      </c>
      <c r="D263" s="6">
        <v>14.27</v>
      </c>
    </row>
    <row r="264" spans="3:9" ht="15.5" x14ac:dyDescent="0.35">
      <c r="C264" t="s">
        <v>217</v>
      </c>
      <c r="D264" s="6">
        <v>95.68</v>
      </c>
    </row>
    <row r="265" spans="3:9" ht="15.5" x14ac:dyDescent="0.35">
      <c r="C265" t="s">
        <v>218</v>
      </c>
      <c r="D265" s="6">
        <v>-35.03</v>
      </c>
    </row>
    <row r="266" spans="3:9" ht="15.5" x14ac:dyDescent="0.35">
      <c r="C266" t="s">
        <v>219</v>
      </c>
      <c r="D266" s="6">
        <v>1.96</v>
      </c>
    </row>
    <row r="267" spans="3:9" ht="15.5" x14ac:dyDescent="0.35">
      <c r="C267" t="s">
        <v>298</v>
      </c>
      <c r="I267" s="6">
        <v>0.54</v>
      </c>
    </row>
    <row r="268" spans="3:9" ht="15.5" x14ac:dyDescent="0.35">
      <c r="C268" t="s">
        <v>299</v>
      </c>
      <c r="I268" s="6">
        <v>24.41</v>
      </c>
    </row>
    <row r="269" spans="3:9" ht="15.5" x14ac:dyDescent="0.35">
      <c r="C269" t="s">
        <v>43</v>
      </c>
      <c r="I269" s="5">
        <v>1955000000000</v>
      </c>
    </row>
    <row r="270" spans="3:9" ht="15.5" x14ac:dyDescent="0.35">
      <c r="C270" t="s">
        <v>220</v>
      </c>
      <c r="I270" s="5">
        <v>2839000000000</v>
      </c>
    </row>
    <row r="271" spans="3:9" ht="15.5" x14ac:dyDescent="0.35">
      <c r="C271" t="s">
        <v>221</v>
      </c>
      <c r="I271" s="6">
        <v>2069999999.9999998</v>
      </c>
    </row>
    <row r="272" spans="3:9" ht="15.5" x14ac:dyDescent="0.35">
      <c r="C272" t="s">
        <v>222</v>
      </c>
      <c r="I272" s="6">
        <v>0.11810000000000001</v>
      </c>
    </row>
    <row r="273" spans="3:9" ht="15.5" x14ac:dyDescent="0.35">
      <c r="C273" t="s">
        <v>223</v>
      </c>
      <c r="D273" s="6">
        <v>0.32429999999999998</v>
      </c>
    </row>
    <row r="274" spans="3:9" ht="15.5" x14ac:dyDescent="0.35">
      <c r="C274" t="s">
        <v>224</v>
      </c>
      <c r="D274" s="6">
        <v>0.1195</v>
      </c>
    </row>
    <row r="275" spans="3:9" ht="15.5" x14ac:dyDescent="0.35">
      <c r="C275" t="s">
        <v>225</v>
      </c>
      <c r="D275" s="6">
        <v>6.9900000000000004E-2</v>
      </c>
    </row>
    <row r="276" spans="3:9" ht="15.5" x14ac:dyDescent="0.35">
      <c r="C276" t="s">
        <v>226</v>
      </c>
      <c r="D276" s="6">
        <v>0.23449999999999999</v>
      </c>
    </row>
    <row r="277" spans="3:9" ht="15.5" x14ac:dyDescent="0.35">
      <c r="C277" t="s">
        <v>227</v>
      </c>
      <c r="D277" s="6">
        <v>0.27729999999999999</v>
      </c>
    </row>
    <row r="278" spans="3:9" ht="15.5" x14ac:dyDescent="0.35">
      <c r="C278" t="s">
        <v>228</v>
      </c>
      <c r="D278" s="6">
        <v>0.35719999999999996</v>
      </c>
    </row>
    <row r="279" spans="3:9" ht="15.5" x14ac:dyDescent="0.35">
      <c r="C279" t="s">
        <v>388</v>
      </c>
      <c r="I279" s="6">
        <v>2.42</v>
      </c>
    </row>
    <row r="280" spans="3:9" ht="15.5" x14ac:dyDescent="0.35">
      <c r="C280" t="s">
        <v>389</v>
      </c>
      <c r="I280" s="6">
        <v>2.42</v>
      </c>
    </row>
    <row r="281" spans="3:9" ht="15.5" x14ac:dyDescent="0.35">
      <c r="C281" t="s">
        <v>390</v>
      </c>
      <c r="I281" s="6">
        <v>6.3600000000000004E-2</v>
      </c>
    </row>
    <row r="282" spans="3:9" ht="15.5" x14ac:dyDescent="0.35">
      <c r="C282" t="s">
        <v>391</v>
      </c>
      <c r="I282" s="6">
        <v>2.5999999999999999E-3</v>
      </c>
    </row>
    <row r="283" spans="3:9" ht="15.5" x14ac:dyDescent="0.35">
      <c r="C283" t="s">
        <v>392</v>
      </c>
      <c r="I283" t="s">
        <v>1188</v>
      </c>
    </row>
    <row r="284" spans="3:9" ht="15.5" x14ac:dyDescent="0.35">
      <c r="C284" t="s">
        <v>229</v>
      </c>
      <c r="I284" s="5">
        <v>8</v>
      </c>
    </row>
    <row r="285" spans="3:9" ht="15.5" x14ac:dyDescent="0.35">
      <c r="C285" t="s">
        <v>230</v>
      </c>
      <c r="I285" s="6">
        <v>0.55000000000000004</v>
      </c>
    </row>
    <row r="286" spans="3:9" ht="15.5" x14ac:dyDescent="0.35">
      <c r="C286" t="s">
        <v>231</v>
      </c>
      <c r="I286" s="6">
        <v>0.63</v>
      </c>
    </row>
    <row r="287" spans="3:9" ht="15.5" x14ac:dyDescent="0.35">
      <c r="C287" t="s">
        <v>232</v>
      </c>
      <c r="I287" s="6">
        <v>0.22</v>
      </c>
    </row>
    <row r="288" spans="3:9" ht="15.5" x14ac:dyDescent="0.35">
      <c r="C288" t="s">
        <v>233</v>
      </c>
      <c r="I288" s="6">
        <v>0.39</v>
      </c>
    </row>
    <row r="289" spans="3:9" ht="15.5" x14ac:dyDescent="0.35">
      <c r="C289" t="s">
        <v>234</v>
      </c>
      <c r="I289" s="6">
        <v>0.5</v>
      </c>
    </row>
    <row r="290" spans="3:9" ht="15.5" x14ac:dyDescent="0.35">
      <c r="C290" t="s">
        <v>235</v>
      </c>
      <c r="I290" s="6">
        <v>0.47</v>
      </c>
    </row>
    <row r="291" spans="3:9" ht="15.5" x14ac:dyDescent="0.35">
      <c r="C291" t="s">
        <v>236</v>
      </c>
      <c r="I291" s="6">
        <v>0.65</v>
      </c>
    </row>
    <row r="292" spans="3:9" ht="15.5" x14ac:dyDescent="0.35">
      <c r="C292" t="s">
        <v>300</v>
      </c>
      <c r="I292" s="5">
        <v>1506000000000</v>
      </c>
    </row>
    <row r="293" spans="3:9" ht="15.5" x14ac:dyDescent="0.35">
      <c r="C293" t="s">
        <v>301</v>
      </c>
      <c r="I293" s="5">
        <v>450000000000</v>
      </c>
    </row>
    <row r="294" spans="3:9" ht="15.5" x14ac:dyDescent="0.35">
      <c r="C294" t="s">
        <v>302</v>
      </c>
      <c r="I294" s="5">
        <v>320000000000</v>
      </c>
    </row>
    <row r="295" spans="3:9" ht="15.5" x14ac:dyDescent="0.35">
      <c r="C295" t="s">
        <v>303</v>
      </c>
      <c r="I295" s="5">
        <v>48000000000</v>
      </c>
    </row>
    <row r="296" spans="3:9" ht="15.5" x14ac:dyDescent="0.35">
      <c r="C296" t="s">
        <v>237</v>
      </c>
      <c r="D296" s="5">
        <v>2000000000</v>
      </c>
    </row>
    <row r="297" spans="3:9" ht="15.5" x14ac:dyDescent="0.35">
      <c r="C297" t="s">
        <v>238</v>
      </c>
      <c r="D297" s="5">
        <v>2861000000000</v>
      </c>
    </row>
    <row r="298" spans="3:9" ht="15.5" x14ac:dyDescent="0.35">
      <c r="C298" t="s">
        <v>239</v>
      </c>
      <c r="D298" s="5">
        <v>1292000000000</v>
      </c>
    </row>
    <row r="299" spans="3:9" ht="15.5" x14ac:dyDescent="0.35">
      <c r="C299" t="s">
        <v>183</v>
      </c>
      <c r="D299" s="5">
        <v>-316000000000</v>
      </c>
    </row>
    <row r="300" spans="3:9" ht="15.5" x14ac:dyDescent="0.35">
      <c r="C300" t="s">
        <v>182</v>
      </c>
      <c r="I300" s="5">
        <v>1532000000000</v>
      </c>
    </row>
    <row r="301" spans="3:9" ht="15.5" x14ac:dyDescent="0.35">
      <c r="C301" t="s">
        <v>181</v>
      </c>
      <c r="D301" s="5">
        <v>565000000000</v>
      </c>
    </row>
    <row r="302" spans="3:9" ht="15.5" x14ac:dyDescent="0.35">
      <c r="C302" t="s">
        <v>180</v>
      </c>
      <c r="D302" s="5">
        <v>284000000000</v>
      </c>
    </row>
    <row r="303" spans="3:9" ht="15.5" x14ac:dyDescent="0.35">
      <c r="C303" t="s">
        <v>24</v>
      </c>
      <c r="D303" s="5">
        <v>848000000000</v>
      </c>
    </row>
    <row r="304" spans="3:9" ht="15.5" x14ac:dyDescent="0.35">
      <c r="C304" t="s">
        <v>21</v>
      </c>
      <c r="D304" s="5">
        <v>846000000000</v>
      </c>
    </row>
    <row r="305" spans="3:9" ht="15.5" x14ac:dyDescent="0.35">
      <c r="C305" t="s">
        <v>240</v>
      </c>
      <c r="I305" s="5">
        <v>1570000000000</v>
      </c>
    </row>
    <row r="306" spans="3:9" ht="15.5" x14ac:dyDescent="0.35">
      <c r="C306" t="s">
        <v>304</v>
      </c>
      <c r="I306" s="5">
        <v>239000000000</v>
      </c>
    </row>
    <row r="307" spans="3:9" ht="15.5" x14ac:dyDescent="0.35">
      <c r="C307" t="s">
        <v>305</v>
      </c>
      <c r="I307" s="5">
        <v>-414000000000</v>
      </c>
    </row>
    <row r="308" spans="3:9" ht="15.5" x14ac:dyDescent="0.35">
      <c r="C308" t="s">
        <v>306</v>
      </c>
      <c r="I308" s="5">
        <v>175000000000</v>
      </c>
    </row>
    <row r="309" spans="3:9" ht="15.5" x14ac:dyDescent="0.35">
      <c r="C309" t="s">
        <v>307</v>
      </c>
      <c r="I309" s="5">
        <v>-413000000000</v>
      </c>
    </row>
    <row r="310" spans="3:9" ht="15.5" x14ac:dyDescent="0.35">
      <c r="C310" t="s">
        <v>308</v>
      </c>
      <c r="I310" s="5">
        <v>-174000000000</v>
      </c>
    </row>
  </sheetData>
  <pageMargins left="0.7" right="0.7" top="0.75" bottom="0.75" header="0.3" footer="0.3"/>
  <ignoredErrors>
    <ignoredError sqref="A1:P311" numberStoredAsText="1"/>
  </ignoredError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P30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1189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1190</v>
      </c>
      <c r="D2" s="2" vm="243">
        <f ca="1">IFERROR(_xlfn.STOCKHISTORY("XIDX:" &amp; $C$1, D3, , 0, 0, 1), "Libur")</f>
        <v>30</v>
      </c>
      <c r="E2" s="2" vm="244">
        <f ca="1">IFERROR(_xlfn.STOCKHISTORY("XIDX:" &amp; $C$1, E3, , 0, 0, 1), "Libur")</f>
        <v>19</v>
      </c>
      <c r="H2" s="2" vm="244">
        <f ca="1">IFERROR(INDEX(D2:G2,COUNT(D2:G2)),"")</f>
        <v>19</v>
      </c>
      <c r="I2" s="2" vm="245">
        <f t="shared" ref="I2:P2" ca="1" si="0">IFERROR(_xlfn.STOCKHISTORY("XIDX:" &amp; $C$1, I1, , 0, 0, 1), "Libur")</f>
        <v>41</v>
      </c>
      <c r="J2" s="2" vm="246">
        <f t="shared" ca="1" si="0"/>
        <v>13</v>
      </c>
      <c r="K2" s="2" vm="9">
        <f t="shared" ca="1" si="0"/>
        <v>50</v>
      </c>
      <c r="L2" s="2" vm="9">
        <f t="shared" ca="1" si="0"/>
        <v>50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</row>
    <row r="3" spans="1:1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6" ht="15.5" x14ac:dyDescent="0.35">
      <c r="B4" t="s">
        <v>5</v>
      </c>
      <c r="C4" t="s">
        <v>6</v>
      </c>
      <c r="D4" s="2">
        <f>IFERROR(INDEX(D51:D500,MATCH($C$4,$C$51:$C$500,0)),"")</f>
        <v>12280638070</v>
      </c>
      <c r="E4" s="2">
        <f>IFERROR(INDEX(E51:E500,MATCH($C$4,$C$51:$C$500,0)),"")</f>
        <v>10556084800</v>
      </c>
      <c r="H4" s="2">
        <f>IFERROR(SUM(D4:G4)*(4/MAX(1,COUNT(D4:G4))),"")</f>
        <v>45673445740</v>
      </c>
      <c r="I4" s="2">
        <f t="shared" ref="I4:P4" si="1">IFERROR(INDEX(I51:I500,MATCH($C$4,$C$51:$C$500,0)),"")</f>
        <v>51278005500</v>
      </c>
      <c r="J4" s="2">
        <f t="shared" si="1"/>
        <v>31500116825</v>
      </c>
      <c r="K4" s="2">
        <f t="shared" si="1"/>
        <v>35649396624</v>
      </c>
      <c r="L4" s="2">
        <f t="shared" si="1"/>
        <v>35250188377</v>
      </c>
      <c r="M4" s="2">
        <f t="shared" si="1"/>
        <v>37274617311</v>
      </c>
      <c r="N4" s="2">
        <f t="shared" si="1"/>
        <v>26784674177</v>
      </c>
      <c r="O4" s="2">
        <f t="shared" si="1"/>
        <v>11458656983</v>
      </c>
      <c r="P4" s="2">
        <f t="shared" si="1"/>
        <v>5136442374</v>
      </c>
    </row>
    <row r="5" spans="1:16" ht="15.5" x14ac:dyDescent="0.35">
      <c r="B5" t="s">
        <v>7</v>
      </c>
      <c r="C5" t="s">
        <v>8</v>
      </c>
      <c r="D5" s="2">
        <f>IFERROR(INDEX(D51:D500,MATCH($C$5,$C$51:$C$500,0)),"")</f>
        <v>3067078951</v>
      </c>
      <c r="E5" s="2">
        <f>IFERROR(INDEX(E51:E500,MATCH($C$5,$C$51:$C$500,0)),"")</f>
        <v>3441088586</v>
      </c>
      <c r="H5" s="2">
        <f>IFERROR(SUM(D5:G5)*(4/MAX(1,COUNT(D5:G5))),"")</f>
        <v>13016335074</v>
      </c>
      <c r="I5" s="2">
        <f t="shared" ref="I5:P5" si="2">IFERROR(INDEX(I51:I500,MATCH($C$5,$C$51:$C$500,0)),"")</f>
        <v>17833404675</v>
      </c>
      <c r="J5" s="2">
        <f t="shared" si="2"/>
        <v>8014559181</v>
      </c>
      <c r="K5" s="2">
        <f t="shared" si="2"/>
        <v>24729116366</v>
      </c>
      <c r="L5" s="2">
        <f t="shared" si="2"/>
        <v>4655367038</v>
      </c>
      <c r="M5" s="2">
        <f t="shared" si="2"/>
        <v>96559920409</v>
      </c>
      <c r="N5" s="2">
        <f t="shared" si="2"/>
        <v>4535390353</v>
      </c>
      <c r="O5" s="2">
        <f t="shared" si="2"/>
        <v>929388566</v>
      </c>
      <c r="P5" s="2">
        <f t="shared" si="2"/>
        <v>-2036578110</v>
      </c>
    </row>
    <row r="6" spans="1:16" ht="15.5" x14ac:dyDescent="0.35">
      <c r="B6" t="s">
        <v>9</v>
      </c>
      <c r="C6" t="s">
        <v>10</v>
      </c>
      <c r="D6" s="2">
        <f>IFERROR(INDEX(D51:D500,MATCH($C$6,$C$51:$C$500,0)),"")</f>
        <v>390712651727</v>
      </c>
      <c r="E6" s="2">
        <f>IFERROR(INDEX(E51:E500,MATCH($C$6,$C$51:$C$500,0)),"")</f>
        <v>387665482753</v>
      </c>
      <c r="H6" s="2">
        <f>IFERROR(INDEX(D6:G6,COUNT(D6:G6)),"")</f>
        <v>387665482753</v>
      </c>
      <c r="I6" s="2">
        <f t="shared" ref="I6:P6" si="3">IFERROR(INDEX(I51:I500,MATCH($C$6,$C$51:$C$500,0)),"")</f>
        <v>384268805058</v>
      </c>
      <c r="J6" s="2">
        <f t="shared" si="3"/>
        <v>366624234025</v>
      </c>
      <c r="K6" s="2">
        <f t="shared" si="3"/>
        <v>358811844282</v>
      </c>
      <c r="L6" s="2">
        <f t="shared" si="3"/>
        <v>328016447798</v>
      </c>
      <c r="M6" s="2">
        <f t="shared" si="3"/>
        <v>176743654571</v>
      </c>
      <c r="N6" s="2">
        <f t="shared" si="3"/>
        <v>-6604868654</v>
      </c>
      <c r="O6" s="2">
        <f t="shared" si="3"/>
        <v>-11946555304</v>
      </c>
      <c r="P6" s="2">
        <f t="shared" si="3"/>
        <v>-12949040945</v>
      </c>
    </row>
    <row r="7" spans="1:16" ht="15.5" x14ac:dyDescent="0.35">
      <c r="B7" t="s">
        <v>11</v>
      </c>
      <c r="C7" t="s">
        <v>12</v>
      </c>
      <c r="D7" s="3">
        <f>IFERROR(INDEX(D51:D500,MATCH($C$7,$C$51:$C$500,0))/1000000000,"")</f>
        <v>5.24</v>
      </c>
      <c r="E7" s="3">
        <f>IFERROR(INDEX(E51:E500,MATCH($C$7,$C$51:$C$500,0))/1000000000,"")</f>
        <v>5.24</v>
      </c>
      <c r="H7" s="3">
        <f>IFERROR(INDEX(D7:G7,COUNT(D7:G7)),"")</f>
        <v>5.24</v>
      </c>
      <c r="I7" s="3">
        <f t="shared" ref="I7:P7" si="4">IFERROR(INDEX(I51:I500,MATCH($C$7,$C$51:$C$500,0))/1000000000,"")</f>
        <v>5.24</v>
      </c>
      <c r="J7" s="3">
        <f t="shared" si="4"/>
        <v>5.24</v>
      </c>
      <c r="K7" s="3">
        <f t="shared" si="4"/>
        <v>5.24</v>
      </c>
      <c r="L7" s="3">
        <f t="shared" si="4"/>
        <v>5.24</v>
      </c>
      <c r="M7" s="3">
        <f t="shared" si="4"/>
        <v>3.74</v>
      </c>
      <c r="N7" s="3">
        <f t="shared" si="4"/>
        <v>0</v>
      </c>
      <c r="O7" s="3">
        <f t="shared" si="4"/>
        <v>0</v>
      </c>
      <c r="P7" s="3">
        <f t="shared" si="4"/>
        <v>0</v>
      </c>
    </row>
    <row r="8" spans="1:1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1000000000</v>
      </c>
      <c r="E8" s="2">
        <f>IFERROR(INDEX(E51:E500,MATCH("Free cash flow (Quarter)",$C$51:$C$500,0)),"")</f>
        <v>1000000000</v>
      </c>
      <c r="H8" s="2">
        <f>IFERROR(INDEX(D8:G8,COUNT(D8:G8)),"")</f>
        <v>1000000000</v>
      </c>
      <c r="I8" s="2">
        <f t="shared" ref="I8:P8" si="5">IFERROR(INDEX(I51:I500,MATCH($C$8,$C$51:$C$500,0)),"")</f>
        <v>-44000000000</v>
      </c>
      <c r="J8" s="2">
        <f t="shared" si="5"/>
        <v>5000000000</v>
      </c>
      <c r="K8" s="2">
        <f t="shared" si="5"/>
        <v>5000000000</v>
      </c>
      <c r="L8" s="2">
        <f t="shared" si="5"/>
        <v>-43000000000</v>
      </c>
      <c r="M8" s="2">
        <f t="shared" si="5"/>
        <v>-93000000000</v>
      </c>
      <c r="N8" s="2">
        <f t="shared" si="5"/>
        <v>0</v>
      </c>
      <c r="O8" s="2">
        <f t="shared" si="5"/>
        <v>-10000000000</v>
      </c>
      <c r="P8" s="2">
        <f t="shared" si="5"/>
        <v>-5000000000</v>
      </c>
    </row>
    <row r="9" spans="1:16" ht="15.5" x14ac:dyDescent="0.35">
      <c r="A9" t="s">
        <v>16</v>
      </c>
      <c r="C9" t="s">
        <v>17</v>
      </c>
      <c r="D9" s="3">
        <f>IFERROR(INDEX(D51:D500,MATCH("Free cash flow per share (Quarter)",$C$51:$C$500,0)),"")</f>
        <v>0.28000000000000003</v>
      </c>
      <c r="E9" s="3">
        <f>IFERROR(INDEX(E51:E500,MATCH("Free cash flow per share (Quarter)",$C$51:$C$500,0)),"")</f>
        <v>0.19</v>
      </c>
      <c r="H9" s="3">
        <f>IFERROR(INDEX(D9:G9,COUNT(D9:G9)),"")</f>
        <v>0.19</v>
      </c>
      <c r="I9" s="3">
        <f t="shared" ref="I9:P9" si="6">IFERROR(INDEX(I51:I500,MATCH($C$9,$C$51:$C$500,0)),"")</f>
        <v>-8.44</v>
      </c>
      <c r="J9" s="3">
        <f t="shared" si="6"/>
        <v>0.96</v>
      </c>
      <c r="K9" s="3">
        <f t="shared" si="6"/>
        <v>0.99</v>
      </c>
      <c r="L9" s="3">
        <f t="shared" si="6"/>
        <v>-8.19</v>
      </c>
      <c r="M9" s="3">
        <f t="shared" si="6"/>
        <v>-24.97</v>
      </c>
      <c r="N9" s="3">
        <f t="shared" si="6"/>
        <v>-4230816.09</v>
      </c>
      <c r="O9" s="3">
        <f t="shared" si="6"/>
        <v>-96124351.859999999</v>
      </c>
      <c r="P9" s="3">
        <f t="shared" si="6"/>
        <v>-47516274.799999997</v>
      </c>
    </row>
    <row r="10" spans="1:16" ht="15.5" x14ac:dyDescent="0.35">
      <c r="C10" t="s">
        <v>18</v>
      </c>
      <c r="D10" s="3">
        <f ca="1">IFERROR(IF(D9=0,"",D2/D9),"")</f>
        <v>107.14285714285714</v>
      </c>
      <c r="E10" s="3">
        <f ca="1">IFERROR(IF(E9=0,"",E2/E9),"")</f>
        <v>100</v>
      </c>
      <c r="I10" s="3">
        <f t="shared" ref="I10:P10" ca="1" si="7">IFERROR(IF(I9=0,"",I2/I9),"")</f>
        <v>-4.8578199052132707</v>
      </c>
      <c r="J10" s="3">
        <f t="shared" ca="1" si="7"/>
        <v>13.541666666666668</v>
      </c>
      <c r="K10" s="3">
        <f t="shared" ca="1" si="7"/>
        <v>50.505050505050505</v>
      </c>
      <c r="L10" s="3">
        <f t="shared" ca="1" si="7"/>
        <v>-6.1050061050061055</v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</row>
    <row r="11" spans="1:16" ht="15.5" x14ac:dyDescent="0.35">
      <c r="B11" t="s">
        <v>19</v>
      </c>
      <c r="C11" t="s">
        <v>20</v>
      </c>
      <c r="D11" s="2">
        <f>IFERROR(INDEX(D51:D500,MATCH($C$11,$C$51:$C$500,0)),"")</f>
        <v>3870825171</v>
      </c>
      <c r="E11" s="2">
        <f>IFERROR(INDEX(E51:E500,MATCH($C$11,$C$51:$C$500,0)),"")</f>
        <v>4450125307</v>
      </c>
      <c r="H11" s="2">
        <f>IFERROR(INDEX(D11:G11,COUNT(D11:G11)),"")</f>
        <v>4450125307</v>
      </c>
      <c r="I11" s="2">
        <f t="shared" ref="I11:P11" si="8">IFERROR(INDEX(I51:I500,MATCH($C$11,$C$51:$C$500,0)),"")</f>
        <v>6828201570</v>
      </c>
      <c r="J11" s="2">
        <f t="shared" si="8"/>
        <v>1466285656</v>
      </c>
      <c r="K11" s="2">
        <f t="shared" si="8"/>
        <v>1175606837</v>
      </c>
      <c r="L11" s="2">
        <f t="shared" si="8"/>
        <v>3475337278</v>
      </c>
      <c r="M11" s="2">
        <f t="shared" si="8"/>
        <v>6070154803</v>
      </c>
      <c r="N11" s="2">
        <f t="shared" si="8"/>
        <v>1778892952</v>
      </c>
      <c r="O11" s="2">
        <f t="shared" si="8"/>
        <v>1834444616</v>
      </c>
      <c r="P11" s="2">
        <f t="shared" si="8"/>
        <v>4732576199</v>
      </c>
    </row>
    <row r="12" spans="1:1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92000000000</v>
      </c>
      <c r="E12" s="2">
        <f>IFERROR(INDEX(E51:E500,MATCH("Net Debt (Quarter)",$C$51:$C$500,0)),"")</f>
        <v>93000000000</v>
      </c>
      <c r="H12" s="2">
        <f>IFERROR(INDEX(D12:G12,COUNT(D12:G12)),"")</f>
        <v>93000000000</v>
      </c>
      <c r="I12" s="2">
        <f t="shared" ref="I12:P12" si="9">IFERROR(INDEX(I51:I500,MATCH($C$12,$C$51:$C$500,0)),"")</f>
        <v>92000000000</v>
      </c>
      <c r="J12" s="2">
        <f t="shared" si="9"/>
        <v>82000000000</v>
      </c>
      <c r="K12" s="2">
        <f t="shared" si="9"/>
        <v>71000000000</v>
      </c>
      <c r="L12" s="2">
        <f t="shared" si="9"/>
        <v>62000000000</v>
      </c>
      <c r="M12" s="2">
        <f t="shared" si="9"/>
        <v>64000000000</v>
      </c>
      <c r="N12" s="2">
        <f t="shared" si="9"/>
        <v>51000000000</v>
      </c>
      <c r="O12" s="2">
        <f t="shared" si="9"/>
        <v>49000000000</v>
      </c>
      <c r="P12" s="2">
        <f t="shared" si="9"/>
        <v>24000000000</v>
      </c>
    </row>
    <row r="13" spans="1:1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96000000000</v>
      </c>
      <c r="E13" s="2">
        <f>IFERROR(INDEX(E51:E500,MATCH("Total Debt (Quarter)",$C$51:$C$500,0)),"")</f>
        <v>97000000000</v>
      </c>
      <c r="H13" s="2">
        <f>IFERROR(INDEX(D13:G13,COUNT(D13:G13)),"")</f>
        <v>97000000000</v>
      </c>
      <c r="I13" s="2">
        <f t="shared" ref="I13:P13" si="10">IFERROR(INDEX(I51:I500,MATCH($C$13,$C$51:$C$500,0)),"")</f>
        <v>99000000000</v>
      </c>
      <c r="J13" s="2">
        <f t="shared" si="10"/>
        <v>83000000000</v>
      </c>
      <c r="K13" s="2">
        <f t="shared" si="10"/>
        <v>72000000000</v>
      </c>
      <c r="L13" s="2">
        <f t="shared" si="10"/>
        <v>65000000000</v>
      </c>
      <c r="M13" s="2">
        <f t="shared" si="10"/>
        <v>70000000000</v>
      </c>
      <c r="N13" s="2">
        <f t="shared" si="10"/>
        <v>53000000000</v>
      </c>
      <c r="O13" s="2">
        <f t="shared" si="10"/>
        <v>51000000000</v>
      </c>
      <c r="P13" s="2">
        <f t="shared" si="10"/>
        <v>29000000000</v>
      </c>
    </row>
    <row r="14" spans="1:16" ht="15.5" x14ac:dyDescent="0.35">
      <c r="C14" t="s">
        <v>27</v>
      </c>
      <c r="D14" s="2">
        <f>IFERROR(INDEX(D51:D500,MATCH($C$14,$C$51:$C$500,0)),"")</f>
        <v>29181241</v>
      </c>
      <c r="E14" s="2">
        <f>IFERROR(INDEX(E51:E500,MATCH($C$14,$C$51:$C$500,0)),"")</f>
        <v>-29181241</v>
      </c>
      <c r="H14" s="2">
        <f>IFERROR(SUM(D14:G14)*(4/MAX(1,COUNT(D14:G14))),"")</f>
        <v>0</v>
      </c>
      <c r="I14" s="2">
        <f t="shared" ref="I14:P14" si="11">IFERROR(INDEX(I51:I500,MATCH($C$14,$C$51:$C$500,0)),"")</f>
        <v>-116724962</v>
      </c>
      <c r="J14" s="2">
        <f t="shared" si="11"/>
        <v>-955165813</v>
      </c>
      <c r="K14" s="2">
        <f t="shared" si="11"/>
        <v>-363588619</v>
      </c>
      <c r="L14" s="2">
        <f t="shared" si="11"/>
        <v>-438285979</v>
      </c>
      <c r="M14" s="2">
        <f t="shared" si="11"/>
        <v>-461735401</v>
      </c>
      <c r="N14" s="2">
        <f t="shared" si="11"/>
        <v>-123833364</v>
      </c>
      <c r="O14" s="2">
        <f t="shared" si="11"/>
        <v>-85628121</v>
      </c>
      <c r="P14" s="2">
        <f t="shared" si="11"/>
        <v>0</v>
      </c>
    </row>
    <row r="15" spans="1:16" ht="15.5" x14ac:dyDescent="0.35">
      <c r="C15" t="s">
        <v>28</v>
      </c>
      <c r="D15" s="2">
        <f>IFERROR(INDEX(D51:D500,MATCH($C$15,$C$51:$C$500,0)),"")</f>
        <v>-301208088</v>
      </c>
      <c r="E15" s="2">
        <f>IFERROR(INDEX(E51:E500,MATCH($C$15,$C$51:$C$500,0)),"")</f>
        <v>-258094256</v>
      </c>
      <c r="H15" s="2">
        <f>IFERROR(SUM(D15:G15)*(4/MAX(1,COUNT(D15:G15))),"")</f>
        <v>-1118604688</v>
      </c>
      <c r="I15" s="2">
        <f t="shared" ref="I15:P15" si="12">IFERROR(INDEX(I51:I500,MATCH($C$15,$C$51:$C$500,0)),"")</f>
        <v>-1258718678</v>
      </c>
      <c r="J15" s="2">
        <f t="shared" si="12"/>
        <v>-767987327</v>
      </c>
      <c r="K15" s="2">
        <f t="shared" si="12"/>
        <v>-999961840</v>
      </c>
      <c r="L15" s="2">
        <f t="shared" si="12"/>
        <v>-1060210142</v>
      </c>
      <c r="M15" s="2">
        <f t="shared" si="12"/>
        <v>-1257260732</v>
      </c>
      <c r="N15" s="2">
        <f t="shared" si="12"/>
        <v>-1373554473</v>
      </c>
      <c r="O15" s="2">
        <f t="shared" si="12"/>
        <v>-360516443</v>
      </c>
      <c r="P15" s="2">
        <f t="shared" si="12"/>
        <v>233408908</v>
      </c>
    </row>
    <row r="16" spans="1:16" ht="15.5" x14ac:dyDescent="0.35">
      <c r="C16" t="s">
        <v>29</v>
      </c>
      <c r="D16" s="2">
        <f>IFERROR(INDEX(D51:D500,MATCH($C$16,$C$51:$C$500,0)),"")</f>
        <v>3348377062</v>
      </c>
      <c r="E16" s="2">
        <f>IFERROR(INDEX(E51:E500,MATCH($C$16,$C$51:$C$500,0)),"")</f>
        <v>3654771951</v>
      </c>
      <c r="H16" s="2">
        <f>IFERROR(SUM(D16:G16)*(4/MAX(1,COUNT(D16:G16))),"")</f>
        <v>14006298026</v>
      </c>
      <c r="I16" s="2">
        <f t="shared" ref="I16:P16" si="13">IFERROR(INDEX(I51:I500,MATCH($C$16,$C$51:$C$500,0)),"")</f>
        <v>18940586488</v>
      </c>
      <c r="J16" s="2">
        <f t="shared" si="13"/>
        <v>8450142702</v>
      </c>
      <c r="K16" s="2">
        <f t="shared" si="13"/>
        <v>31801835171</v>
      </c>
      <c r="L16" s="2">
        <f t="shared" si="13"/>
        <v>5772244915</v>
      </c>
      <c r="M16" s="2">
        <f t="shared" si="13"/>
        <v>109871322853</v>
      </c>
      <c r="N16" s="2">
        <f t="shared" si="13"/>
        <v>6871284888</v>
      </c>
      <c r="O16" s="2">
        <f t="shared" si="13"/>
        <v>1277320753</v>
      </c>
      <c r="P16" s="2">
        <f t="shared" si="13"/>
        <v>-2464298112</v>
      </c>
    </row>
    <row r="17" spans="1:16" ht="15.5" x14ac:dyDescent="0.35">
      <c r="A17" t="s">
        <v>30</v>
      </c>
    </row>
    <row r="18" spans="1:1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</row>
    <row r="19" spans="1:16" ht="15.5" x14ac:dyDescent="0.35">
      <c r="A19" t="s">
        <v>40</v>
      </c>
      <c r="C19" t="s">
        <v>41</v>
      </c>
    </row>
    <row r="20" spans="1:16" ht="15.5" x14ac:dyDescent="0.35">
      <c r="A20" t="s">
        <v>42</v>
      </c>
      <c r="C20" t="s">
        <v>43</v>
      </c>
      <c r="D20" s="2">
        <f ca="1">IFERROR(D21*D2,"")</f>
        <v>157200000000</v>
      </c>
      <c r="E20" s="2">
        <f ca="1">IFERROR(E21*E2,"")</f>
        <v>99560000000</v>
      </c>
      <c r="H20" s="2">
        <f t="shared" ref="H20:P20" ca="1" si="14">IFERROR(H21*H2,"")</f>
        <v>99560000000</v>
      </c>
      <c r="I20" s="2">
        <f t="shared" ca="1" si="14"/>
        <v>214840000000</v>
      </c>
      <c r="J20" s="2">
        <f t="shared" ca="1" si="14"/>
        <v>68120000000</v>
      </c>
      <c r="K20" s="2">
        <f t="shared" ca="1" si="14"/>
        <v>262000000000</v>
      </c>
      <c r="L20" s="2">
        <f t="shared" ca="1" si="14"/>
        <v>262000000000</v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</row>
    <row r="21" spans="1:16" ht="15.5" x14ac:dyDescent="0.35">
      <c r="C21" t="s">
        <v>12</v>
      </c>
      <c r="D21" s="2">
        <f>IFERROR(INDEX(D51:D500,MATCH($C$7,$C$51:$C$500,0)),"")</f>
        <v>5240000000</v>
      </c>
      <c r="E21" s="2">
        <f>IFERROR(INDEX(E51:E500,MATCH($C$7,$C$51:$C$500,0)),"")</f>
        <v>5240000000</v>
      </c>
      <c r="H21" s="2">
        <f>IFERROR(INDEX(D21:G21,COUNT(D21:G21)),"")</f>
        <v>5240000000</v>
      </c>
      <c r="I21" s="2">
        <f t="shared" ref="I21:P21" si="15">IFERROR(INDEX(I51:I500,MATCH($C$7,$C$51:$C$500,0)),"")</f>
        <v>5240000000</v>
      </c>
      <c r="J21" s="2">
        <f t="shared" si="15"/>
        <v>5240000000</v>
      </c>
      <c r="K21" s="2">
        <f t="shared" si="15"/>
        <v>5240000000</v>
      </c>
      <c r="L21" s="2">
        <f t="shared" si="15"/>
        <v>5240000000</v>
      </c>
      <c r="M21" s="2">
        <f t="shared" si="15"/>
        <v>3740000000</v>
      </c>
      <c r="N21" s="2">
        <f t="shared" si="15"/>
        <v>0</v>
      </c>
      <c r="O21" s="2">
        <f t="shared" si="15"/>
        <v>0</v>
      </c>
      <c r="P21" s="2">
        <f t="shared" si="15"/>
        <v>0</v>
      </c>
    </row>
    <row r="23" spans="1:16" ht="15.5" x14ac:dyDescent="0.35">
      <c r="B23" t="s">
        <v>44</v>
      </c>
      <c r="C23" t="s">
        <v>45</v>
      </c>
      <c r="D23" s="3">
        <f>IFERROR(D5/D6*100,"")</f>
        <v>0.78499606742784456</v>
      </c>
      <c r="E23" s="3">
        <f>IFERROR(E5/E6*100,"")</f>
        <v>0.88764379061121623</v>
      </c>
      <c r="H23" s="3">
        <f t="shared" ref="H23:P23" si="16">IFERROR(H5/H6*100,"")</f>
        <v>3.3576203332741188</v>
      </c>
      <c r="I23" s="3">
        <f t="shared" si="16"/>
        <v>4.6408671326594666</v>
      </c>
      <c r="J23" s="3">
        <f t="shared" si="16"/>
        <v>2.1860418480829309</v>
      </c>
      <c r="K23" s="3">
        <f t="shared" si="16"/>
        <v>6.8919453914583473</v>
      </c>
      <c r="L23" s="3">
        <f t="shared" si="16"/>
        <v>1.4192480496791675</v>
      </c>
      <c r="M23" s="3">
        <f t="shared" si="16"/>
        <v>54.632750829654675</v>
      </c>
      <c r="N23" s="3">
        <f t="shared" si="16"/>
        <v>-68.667381451307207</v>
      </c>
      <c r="O23" s="3">
        <f t="shared" si="16"/>
        <v>-7.7795527024331266</v>
      </c>
      <c r="P23" s="3">
        <f t="shared" si="16"/>
        <v>15.727636653943719</v>
      </c>
    </row>
    <row r="24" spans="1:16" ht="15.5" x14ac:dyDescent="0.35">
      <c r="C24" t="s">
        <v>46</v>
      </c>
      <c r="D24" s="4">
        <f>IFERROR(_xlfn.RRI(5,I23,D23),"")</f>
        <v>-0.29910385834513942</v>
      </c>
      <c r="E24" s="4">
        <f>IFERROR(_xlfn.RRI(5,J23,E23),"")</f>
        <v>-0.16494313719583442</v>
      </c>
      <c r="H24" s="4">
        <f t="shared" ref="H24:P24" si="17">IFERROR(_xlfn.RRI(5,M23,H23),"")</f>
        <v>-0.42757880816398175</v>
      </c>
      <c r="I24" s="4" t="str">
        <f t="shared" si="17"/>
        <v/>
      </c>
      <c r="J24" s="4" t="str">
        <f t="shared" si="17"/>
        <v/>
      </c>
      <c r="K24" s="4">
        <f t="shared" si="17"/>
        <v>-0.15211749924607609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47</v>
      </c>
      <c r="C25" t="s">
        <v>48</v>
      </c>
      <c r="D25" s="3">
        <f>IFERROR(INDEX(D51:D500,MATCH($A$25,$C$51:$C$500,0)),"")</f>
        <v>0.59</v>
      </c>
      <c r="E25" s="3">
        <f>IFERROR(INDEX(E51:E500,MATCH($A$25,$C$51:$C$500,0)),"")</f>
        <v>0.66</v>
      </c>
      <c r="H25" s="3">
        <f>IFERROR(INDEX(D25:G25,COUNT(D25:G25)),"")</f>
        <v>0.66</v>
      </c>
      <c r="I25" s="3">
        <f t="shared" ref="I25:P25" si="18">IFERROR(INDEX(I51:I500,MATCH($C$25,$C$51:$C$500,0)),"")</f>
        <v>3.41</v>
      </c>
      <c r="J25" s="3">
        <f t="shared" si="18"/>
        <v>1.51</v>
      </c>
      <c r="K25" s="3">
        <f t="shared" si="18"/>
        <v>4.7300000000000004</v>
      </c>
      <c r="L25" s="3">
        <f t="shared" si="18"/>
        <v>0.88</v>
      </c>
      <c r="M25" s="3">
        <f t="shared" si="18"/>
        <v>25.85</v>
      </c>
      <c r="N25" s="3">
        <f t="shared" si="18"/>
        <v>45391169.909999996</v>
      </c>
      <c r="O25" s="3">
        <f t="shared" si="18"/>
        <v>9327072.3399999999</v>
      </c>
      <c r="P25" s="3">
        <f t="shared" si="18"/>
        <v>-20365781.100000001</v>
      </c>
    </row>
    <row r="26" spans="1:16" ht="15.5" x14ac:dyDescent="0.35">
      <c r="C26" t="s">
        <v>49</v>
      </c>
      <c r="D26" s="4">
        <f>IFERROR(_xlfn.RRI(5,I25,D25),"")</f>
        <v>-0.29592402293192877</v>
      </c>
      <c r="E26" s="4">
        <f>IFERROR(_xlfn.RRI(5,J25,E25),"")</f>
        <v>-0.15255133934250276</v>
      </c>
      <c r="H26" s="4">
        <f t="shared" ref="H26:P26" si="19">IFERROR(_xlfn.RRI(5,M25,H25),"")</f>
        <v>-0.51980605710290972</v>
      </c>
      <c r="I26" s="4">
        <f t="shared" si="19"/>
        <v>-0.96240270495568936</v>
      </c>
      <c r="J26" s="4">
        <f t="shared" si="19"/>
        <v>-0.95616244533679673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50</v>
      </c>
      <c r="D27" s="3">
        <f>IFERROR(D4/D21,"")</f>
        <v>2.3436332194656488</v>
      </c>
      <c r="E27" s="3">
        <f>IFERROR(E4/E21,"")</f>
        <v>2.0145200000000001</v>
      </c>
      <c r="H27" s="3">
        <f t="shared" ref="H27:P27" si="20">IFERROR(H4/H21,"")</f>
        <v>8.7163064389312979</v>
      </c>
      <c r="I27" s="3">
        <f t="shared" si="20"/>
        <v>9.7858789122137413</v>
      </c>
      <c r="J27" s="3">
        <f t="shared" si="20"/>
        <v>6.0114726765267177</v>
      </c>
      <c r="K27" s="3">
        <f t="shared" si="20"/>
        <v>6.8033199664122135</v>
      </c>
      <c r="L27" s="3">
        <f t="shared" si="20"/>
        <v>6.7271351864503819</v>
      </c>
      <c r="M27" s="3">
        <f t="shared" si="20"/>
        <v>9.9664752168449198</v>
      </c>
      <c r="N27" s="3" t="str">
        <f t="shared" si="20"/>
        <v/>
      </c>
      <c r="O27" s="3" t="str">
        <f t="shared" si="20"/>
        <v/>
      </c>
      <c r="P27" s="3" t="str">
        <f t="shared" si="20"/>
        <v/>
      </c>
    </row>
    <row r="28" spans="1:16" ht="15.5" x14ac:dyDescent="0.35">
      <c r="C28" t="s">
        <v>51</v>
      </c>
      <c r="D28" s="4">
        <f>IFERROR(_xlfn.RRI(5,I27,D27),"")</f>
        <v>-0.24862288832812629</v>
      </c>
      <c r="E28" s="4">
        <f>IFERROR(_xlfn.RRI(5,J27,E27),"")</f>
        <v>-0.19640330638824999</v>
      </c>
      <c r="H28" s="4">
        <f t="shared" ref="H28:P28" si="21">IFERROR(_xlfn.RRI(5,M27,H27),"")</f>
        <v>-2.6450182201433248E-2</v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52</v>
      </c>
      <c r="H29" s="4">
        <f t="shared" ref="H29:P29" si="22">IFERROR(((H25-I25)/I25)*100%,"")</f>
        <v>-0.80645161290322576</v>
      </c>
      <c r="I29" s="4">
        <f t="shared" si="22"/>
        <v>1.2582781456953642</v>
      </c>
      <c r="J29" s="4">
        <f t="shared" si="22"/>
        <v>-0.68076109936575058</v>
      </c>
      <c r="K29" s="4">
        <f t="shared" si="22"/>
        <v>4.3750000000000009</v>
      </c>
      <c r="L29" s="4">
        <f t="shared" si="22"/>
        <v>-0.9659574468085107</v>
      </c>
      <c r="M29" s="4">
        <f t="shared" si="22"/>
        <v>-0.99999943050597606</v>
      </c>
      <c r="N29" s="4">
        <f t="shared" si="22"/>
        <v>3.8666042521548616</v>
      </c>
      <c r="O29" s="4">
        <f t="shared" si="22"/>
        <v>-1.4579776387756618</v>
      </c>
      <c r="P29" s="4" t="str">
        <f t="shared" si="22"/>
        <v/>
      </c>
    </row>
    <row r="30" spans="1:16" ht="15.5" x14ac:dyDescent="0.35">
      <c r="C30" t="s">
        <v>53</v>
      </c>
      <c r="H30" s="4">
        <f t="shared" ref="H30:P30" si="23">IFERROR(((H27-I27)/I27)*100%,"")</f>
        <v>-0.10929753810334926</v>
      </c>
      <c r="I30" s="4">
        <f t="shared" si="23"/>
        <v>0.62786715315618524</v>
      </c>
      <c r="J30" s="4">
        <f t="shared" si="23"/>
        <v>-0.11639130509733808</v>
      </c>
      <c r="K30" s="4">
        <f t="shared" si="23"/>
        <v>1.1324996131381597E-2</v>
      </c>
      <c r="L30" s="4">
        <f t="shared" si="23"/>
        <v>-0.32502363773699461</v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  <c r="P30" s="4" t="str">
        <f t="shared" si="23"/>
        <v/>
      </c>
    </row>
    <row r="32" spans="1:16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71.069999999999993</v>
      </c>
      <c r="E32" s="3">
        <f>IFERROR(INDEX(E51:E500,MATCH($A$32,$C$51:$C$500,0)),"")</f>
        <v>70.489999999999995</v>
      </c>
      <c r="H32" s="3">
        <f>IFERROR(INDEX(D32:G32,COUNT(D32:G32)),"")</f>
        <v>70.489999999999995</v>
      </c>
      <c r="I32" s="3">
        <f t="shared" ref="I32:P32" si="24">IFERROR(INDEX(I51:I500,MATCH($C$32,$C$51:$C$500,0)),"")</f>
        <v>69.83</v>
      </c>
      <c r="J32" s="3">
        <f t="shared" si="24"/>
        <v>66.42</v>
      </c>
      <c r="K32" s="3">
        <f t="shared" si="24"/>
        <v>64.89</v>
      </c>
      <c r="L32" s="3">
        <f t="shared" si="24"/>
        <v>60.17</v>
      </c>
      <c r="M32" s="3">
        <f t="shared" si="24"/>
        <v>43.86</v>
      </c>
      <c r="N32" s="3">
        <f t="shared" si="24"/>
        <v>-73217742.400000006</v>
      </c>
      <c r="O32" s="3">
        <f t="shared" si="24"/>
        <v>-118571645.93000001</v>
      </c>
      <c r="P32" s="3">
        <f t="shared" si="24"/>
        <v>-127865531.59</v>
      </c>
    </row>
    <row r="33" spans="1:16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0.27</v>
      </c>
      <c r="E33" s="3">
        <f>IFERROR(INDEX(E51:E500,MATCH($A$33,$C$51:$C$500,0)),"")</f>
        <v>0.47</v>
      </c>
      <c r="H33" s="3">
        <f>IFERROR(INDEX(D33:G33,COUNT(D33:G33)),"")</f>
        <v>0.47</v>
      </c>
      <c r="I33" s="3">
        <f t="shared" ref="I33:P33" si="25">IFERROR(INDEX(I51:I500,MATCH($C$33,$C$51:$C$500,0)),"")</f>
        <v>0.59</v>
      </c>
      <c r="J33" s="3">
        <f t="shared" si="25"/>
        <v>0.2</v>
      </c>
      <c r="K33" s="3">
        <f t="shared" si="25"/>
        <v>0.77</v>
      </c>
      <c r="L33" s="3">
        <f t="shared" si="25"/>
        <v>0.83</v>
      </c>
      <c r="M33" s="3">
        <f t="shared" si="25"/>
        <v>0</v>
      </c>
      <c r="N33" s="3">
        <f t="shared" si="25"/>
        <v>0</v>
      </c>
      <c r="O33" s="3">
        <f t="shared" si="25"/>
        <v>0</v>
      </c>
      <c r="P33" s="3">
        <f t="shared" si="25"/>
        <v>0</v>
      </c>
    </row>
    <row r="34" spans="1:16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32.200000000000003</v>
      </c>
      <c r="E34" s="3">
        <f>IFERROR(INDEX(E51:E500,MATCH($A$34,$C$51:$C$500,0)),"")</f>
        <v>50</v>
      </c>
      <c r="H34" s="3">
        <f>IFERROR(INDEX(D34:G34,COUNT(D34:G34)),"")</f>
        <v>50</v>
      </c>
      <c r="I34" s="3">
        <f t="shared" ref="I34:P34" si="26">IFERROR(INDEX(I51:I500,MATCH($C$34,$C$51:$C$500,0)),"")</f>
        <v>12.02</v>
      </c>
      <c r="J34" s="3">
        <f t="shared" si="26"/>
        <v>8.61</v>
      </c>
      <c r="K34" s="3">
        <f t="shared" si="26"/>
        <v>10.57</v>
      </c>
      <c r="L34" s="3">
        <f t="shared" si="26"/>
        <v>56.82</v>
      </c>
      <c r="M34" s="3">
        <f t="shared" si="26"/>
        <v>0</v>
      </c>
      <c r="N34" s="3">
        <f t="shared" si="26"/>
        <v>0</v>
      </c>
      <c r="O34" s="3">
        <f t="shared" si="26"/>
        <v>0</v>
      </c>
      <c r="P34" s="3">
        <f t="shared" si="26"/>
        <v>0</v>
      </c>
    </row>
    <row r="35" spans="1:16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8.1</v>
      </c>
      <c r="E35" s="3">
        <f>IFERROR(INDEX(E51:E500,MATCH($A$35,$C$51:$C$500,0)),"")</f>
        <v>16.37</v>
      </c>
      <c r="H35" s="3">
        <f>IFERROR(INDEX(D35:G35,COUNT(D35:G35)),"")</f>
        <v>16.37</v>
      </c>
      <c r="I35" s="3">
        <f t="shared" ref="I35:P35" si="27">IFERROR(INDEX(I51:I500,MATCH($C$35,$C$51:$C$500,0)),"")</f>
        <v>4.1900000000000004</v>
      </c>
      <c r="J35" s="3">
        <f t="shared" si="27"/>
        <v>2.16</v>
      </c>
      <c r="K35" s="3">
        <f t="shared" si="27"/>
        <v>7.34</v>
      </c>
      <c r="L35" s="3">
        <f t="shared" si="27"/>
        <v>7.43</v>
      </c>
      <c r="M35" s="3">
        <f t="shared" si="27"/>
        <v>0</v>
      </c>
      <c r="N35" s="3">
        <f t="shared" si="27"/>
        <v>0</v>
      </c>
      <c r="O35" s="3">
        <f t="shared" si="27"/>
        <v>0</v>
      </c>
      <c r="P35" s="3">
        <f t="shared" si="27"/>
        <v>0</v>
      </c>
    </row>
    <row r="36" spans="1:16" ht="15.5" x14ac:dyDescent="0.35">
      <c r="B36" t="s">
        <v>66</v>
      </c>
      <c r="C36" t="s">
        <v>67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P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</row>
    <row r="37" spans="1:16" ht="15.5" x14ac:dyDescent="0.35">
      <c r="B37" t="s">
        <v>68</v>
      </c>
      <c r="C37" t="s">
        <v>69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P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</row>
    <row r="50" spans="2:16" ht="15.5" x14ac:dyDescent="0.35">
      <c r="D50" t="s">
        <v>70</v>
      </c>
      <c r="E50" t="s">
        <v>243</v>
      </c>
      <c r="F50" t="s">
        <v>71</v>
      </c>
      <c r="G50" t="s">
        <v>244</v>
      </c>
      <c r="H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</row>
    <row r="51" spans="2:16" ht="15.5" x14ac:dyDescent="0.35">
      <c r="B51" t="s">
        <v>75</v>
      </c>
      <c r="C51" t="s">
        <v>6</v>
      </c>
      <c r="D51" s="5">
        <v>12280638070</v>
      </c>
      <c r="E51" s="5">
        <v>10556084800</v>
      </c>
      <c r="F51" s="5">
        <v>8918016000</v>
      </c>
      <c r="G51" s="5">
        <v>19143700000</v>
      </c>
      <c r="I51" s="5">
        <v>51278005500</v>
      </c>
      <c r="J51" s="5">
        <v>31500116825</v>
      </c>
      <c r="K51" s="5">
        <v>35649396624</v>
      </c>
      <c r="L51" s="5">
        <v>35250188377</v>
      </c>
      <c r="M51" s="5">
        <v>37274617311</v>
      </c>
      <c r="N51" s="5">
        <v>26784674177</v>
      </c>
      <c r="O51" s="5">
        <v>11458656983</v>
      </c>
      <c r="P51" s="5">
        <v>5136442374</v>
      </c>
    </row>
    <row r="52" spans="2:16" ht="15.5" x14ac:dyDescent="0.35">
      <c r="C52" t="s">
        <v>76</v>
      </c>
      <c r="D52" s="5">
        <v>-6281193393</v>
      </c>
      <c r="E52" s="5">
        <v>-5217937620</v>
      </c>
      <c r="F52" s="5">
        <v>-4862038843</v>
      </c>
      <c r="G52" s="5">
        <v>-11486220000</v>
      </c>
      <c r="I52" s="5">
        <v>-27956403593</v>
      </c>
      <c r="J52" s="5">
        <v>-16242985098</v>
      </c>
      <c r="K52" s="5">
        <v>-20399087840</v>
      </c>
      <c r="L52" s="5">
        <v>-20476648525</v>
      </c>
      <c r="M52" s="5">
        <v>-21271778426</v>
      </c>
      <c r="N52" s="5">
        <v>-13428673264</v>
      </c>
      <c r="O52" s="5">
        <v>-4983119104</v>
      </c>
      <c r="P52" s="5">
        <v>-2227311430</v>
      </c>
    </row>
    <row r="53" spans="2:16" ht="15.5" x14ac:dyDescent="0.35">
      <c r="C53" t="s">
        <v>77</v>
      </c>
      <c r="D53" s="5">
        <v>5999444677</v>
      </c>
      <c r="E53" s="5">
        <v>5338147180</v>
      </c>
      <c r="F53" s="5">
        <v>4055977157</v>
      </c>
      <c r="G53" s="5">
        <v>7657480000</v>
      </c>
      <c r="I53" s="5">
        <v>23321601907</v>
      </c>
      <c r="J53" s="5">
        <v>15257131727</v>
      </c>
      <c r="K53" s="5">
        <v>15250308784</v>
      </c>
      <c r="L53" s="5">
        <v>14773539852</v>
      </c>
      <c r="M53" s="5">
        <v>16002838885</v>
      </c>
      <c r="N53" s="5">
        <v>13356000913</v>
      </c>
      <c r="O53" s="5">
        <v>6475537879</v>
      </c>
      <c r="P53" s="5">
        <v>2909130944</v>
      </c>
    </row>
    <row r="54" spans="2:16" ht="15.5" x14ac:dyDescent="0.35">
      <c r="C54" t="s">
        <v>78</v>
      </c>
      <c r="D54" s="5">
        <v>-3002358931</v>
      </c>
      <c r="E54" s="5">
        <v>-1789990131</v>
      </c>
      <c r="F54" s="5">
        <v>-1986144352</v>
      </c>
      <c r="G54" s="5">
        <v>-2423395501</v>
      </c>
      <c r="I54" s="5">
        <v>-8950118053</v>
      </c>
      <c r="J54" s="5">
        <v>-6948604616</v>
      </c>
      <c r="K54" s="5">
        <v>-7205520158</v>
      </c>
      <c r="L54" s="5">
        <v>-9224552619</v>
      </c>
      <c r="M54" s="5">
        <v>-8919871217</v>
      </c>
      <c r="N54" s="5">
        <v>-6592230762</v>
      </c>
      <c r="O54" s="5">
        <v>-5448020264</v>
      </c>
      <c r="P54" s="5">
        <v>-5390570919</v>
      </c>
    </row>
    <row r="55" spans="2:16" ht="15.5" x14ac:dyDescent="0.35">
      <c r="C55" t="s">
        <v>245</v>
      </c>
      <c r="D55" s="5">
        <v>-497931433</v>
      </c>
      <c r="E55" s="5">
        <v>-57132290</v>
      </c>
      <c r="F55" s="5">
        <v>-136656245</v>
      </c>
      <c r="G55" s="5">
        <v>-47798852</v>
      </c>
      <c r="I55" s="5">
        <v>-621740967</v>
      </c>
      <c r="J55" s="5">
        <v>-782470322</v>
      </c>
      <c r="K55" s="5">
        <v>-456050459</v>
      </c>
      <c r="L55" s="5">
        <v>-1233847358</v>
      </c>
      <c r="M55" s="5">
        <v>-1342952943</v>
      </c>
      <c r="N55" s="5">
        <v>-1220840010</v>
      </c>
      <c r="O55" s="5">
        <v>-488469475</v>
      </c>
      <c r="P55" s="5">
        <v>-700023527</v>
      </c>
    </row>
    <row r="56" spans="2:16" ht="15.5" x14ac:dyDescent="0.35">
      <c r="C56" t="s">
        <v>246</v>
      </c>
      <c r="D56" s="5">
        <v>-2504427498</v>
      </c>
      <c r="E56" s="5">
        <v>-1732857841</v>
      </c>
      <c r="F56" s="5">
        <v>-1849488107</v>
      </c>
      <c r="G56" s="5">
        <v>-2375596649</v>
      </c>
      <c r="I56" s="5">
        <v>-8328377086</v>
      </c>
      <c r="J56" s="5">
        <v>-6166134294</v>
      </c>
      <c r="K56" s="5">
        <v>-6749469699</v>
      </c>
      <c r="L56" s="5">
        <v>-7990705261</v>
      </c>
      <c r="M56" s="5">
        <v>-7576918274</v>
      </c>
      <c r="N56" s="5">
        <v>-5371390752</v>
      </c>
      <c r="O56" s="5">
        <v>-4959550789</v>
      </c>
      <c r="P56" s="5">
        <v>-4690547392</v>
      </c>
    </row>
    <row r="57" spans="2:16" ht="15.5" x14ac:dyDescent="0.35">
      <c r="C57" t="s">
        <v>80</v>
      </c>
      <c r="D57" s="5">
        <v>2997085746</v>
      </c>
      <c r="E57" s="5">
        <v>3548157049</v>
      </c>
      <c r="F57" s="5">
        <v>2069832805</v>
      </c>
      <c r="G57" s="5">
        <v>5234084499</v>
      </c>
      <c r="I57" s="5">
        <v>14371483854</v>
      </c>
      <c r="J57" s="5">
        <v>8308527111</v>
      </c>
      <c r="K57" s="5">
        <v>8044788626</v>
      </c>
      <c r="L57" s="5">
        <v>5548987233</v>
      </c>
      <c r="M57" s="5">
        <v>7082967668</v>
      </c>
      <c r="N57" s="5">
        <v>6763770151</v>
      </c>
      <c r="O57" s="5">
        <v>1027517615</v>
      </c>
      <c r="P57" s="5">
        <v>-2481439975</v>
      </c>
    </row>
    <row r="58" spans="2:16" ht="15.5" x14ac:dyDescent="0.35">
      <c r="C58" t="s">
        <v>81</v>
      </c>
      <c r="D58" s="5">
        <v>351291316</v>
      </c>
      <c r="E58" s="5">
        <v>106614902</v>
      </c>
      <c r="F58" s="5">
        <v>776230085</v>
      </c>
      <c r="G58" s="5">
        <v>86073400</v>
      </c>
      <c r="I58" s="5">
        <v>4569102634</v>
      </c>
      <c r="J58" s="5">
        <v>141615591</v>
      </c>
      <c r="K58" s="5">
        <v>23757046545</v>
      </c>
      <c r="L58" s="5">
        <v>223257682</v>
      </c>
      <c r="M58" s="5">
        <v>102788355185</v>
      </c>
      <c r="N58" s="5">
        <v>107514737</v>
      </c>
      <c r="O58" s="5">
        <v>249803138</v>
      </c>
      <c r="P58" s="5">
        <v>17141863</v>
      </c>
    </row>
    <row r="59" spans="2:16" ht="15.5" x14ac:dyDescent="0.35">
      <c r="C59" t="s">
        <v>27</v>
      </c>
      <c r="D59" s="5">
        <v>29181241</v>
      </c>
      <c r="E59" s="5">
        <v>-29181241</v>
      </c>
      <c r="I59" s="5">
        <v>-116724962</v>
      </c>
      <c r="J59" s="5">
        <v>-955165813</v>
      </c>
      <c r="K59" s="5">
        <v>-363588619</v>
      </c>
      <c r="L59" s="5">
        <v>-438285979</v>
      </c>
      <c r="M59" s="5">
        <v>-461735401</v>
      </c>
      <c r="N59" s="5">
        <v>-123833364</v>
      </c>
      <c r="O59" s="5">
        <v>-85628121</v>
      </c>
    </row>
    <row r="60" spans="2:16" ht="15.5" x14ac:dyDescent="0.35">
      <c r="C60" t="s">
        <v>83</v>
      </c>
      <c r="D60" s="5">
        <v>-19909977</v>
      </c>
      <c r="E60" s="5">
        <v>-44410891</v>
      </c>
      <c r="F60" s="5">
        <v>-31494671</v>
      </c>
      <c r="G60" s="5">
        <v>-43274987</v>
      </c>
      <c r="I60" s="5">
        <v>-192184392</v>
      </c>
      <c r="J60" s="5">
        <v>-212047188</v>
      </c>
      <c r="K60" s="5">
        <v>6057901618</v>
      </c>
      <c r="L60" s="5">
        <v>124332156</v>
      </c>
      <c r="M60" s="5">
        <v>12050212593</v>
      </c>
      <c r="N60" s="5">
        <v>958613424</v>
      </c>
      <c r="O60" s="5">
        <v>-15902925</v>
      </c>
      <c r="P60" s="5">
        <v>-194311094</v>
      </c>
    </row>
    <row r="61" spans="2:16" ht="15.5" x14ac:dyDescent="0.35">
      <c r="C61" t="s">
        <v>84</v>
      </c>
      <c r="D61" s="5">
        <v>351291316</v>
      </c>
      <c r="E61" s="5">
        <v>106614902</v>
      </c>
      <c r="F61" s="5">
        <v>776230085</v>
      </c>
      <c r="G61" s="5">
        <v>86073400</v>
      </c>
      <c r="I61" s="5">
        <v>4569102634</v>
      </c>
      <c r="J61" s="5">
        <v>141615591</v>
      </c>
      <c r="K61" s="5">
        <v>23757046545</v>
      </c>
      <c r="L61" s="5">
        <v>223257682</v>
      </c>
      <c r="M61" s="5">
        <v>102788355185</v>
      </c>
      <c r="N61" s="5">
        <v>107514737</v>
      </c>
      <c r="O61" s="5">
        <v>249803138</v>
      </c>
      <c r="P61" s="5">
        <v>17141863</v>
      </c>
    </row>
    <row r="62" spans="2:16" ht="15.5" x14ac:dyDescent="0.35">
      <c r="C62" t="s">
        <v>29</v>
      </c>
      <c r="D62" s="5">
        <v>3348377062</v>
      </c>
      <c r="E62" s="5">
        <v>3654771951</v>
      </c>
      <c r="F62" s="5">
        <v>2846062890</v>
      </c>
      <c r="G62" s="5">
        <v>5320157899</v>
      </c>
      <c r="I62" s="5">
        <v>18940586488</v>
      </c>
      <c r="J62" s="5">
        <v>8450142702</v>
      </c>
      <c r="K62" s="5">
        <v>31801835171</v>
      </c>
      <c r="L62" s="5">
        <v>5772244915</v>
      </c>
      <c r="M62" s="5">
        <v>109871322853</v>
      </c>
      <c r="N62" s="5">
        <v>6871284888</v>
      </c>
      <c r="O62" s="5">
        <v>1277320753</v>
      </c>
      <c r="P62" s="5">
        <v>-2464298112</v>
      </c>
    </row>
    <row r="63" spans="2:16" ht="15.5" x14ac:dyDescent="0.35">
      <c r="C63" t="s">
        <v>28</v>
      </c>
      <c r="D63" s="5">
        <v>-301208088</v>
      </c>
      <c r="E63" s="5">
        <v>-258094256</v>
      </c>
      <c r="F63" s="5">
        <v>-214355637</v>
      </c>
      <c r="G63" s="5">
        <v>-430438778</v>
      </c>
      <c r="I63" s="5">
        <v>-1258718678</v>
      </c>
      <c r="J63" s="5">
        <v>-767987327</v>
      </c>
      <c r="K63" s="5">
        <v>-999961840</v>
      </c>
      <c r="L63" s="5">
        <v>-1060210142</v>
      </c>
      <c r="M63" s="5">
        <v>-1257260732</v>
      </c>
      <c r="N63" s="5">
        <v>-1373554473</v>
      </c>
      <c r="O63" s="5">
        <v>-360516443</v>
      </c>
      <c r="P63" s="5">
        <v>233408908</v>
      </c>
    </row>
    <row r="64" spans="2:16" ht="15.5" x14ac:dyDescent="0.35">
      <c r="C64" t="s">
        <v>85</v>
      </c>
      <c r="G64" s="5">
        <v>43274823</v>
      </c>
      <c r="K64" s="5">
        <v>-168280239</v>
      </c>
      <c r="L64" s="5">
        <v>-255253000</v>
      </c>
      <c r="M64" s="5">
        <v>-154836356</v>
      </c>
    </row>
    <row r="65" spans="2:16" ht="15.5" x14ac:dyDescent="0.35">
      <c r="C65" t="s">
        <v>87</v>
      </c>
      <c r="D65" s="5">
        <v>5807864</v>
      </c>
      <c r="E65" s="5">
        <v>5807864</v>
      </c>
      <c r="F65" s="5">
        <v>8594763</v>
      </c>
      <c r="G65" s="5">
        <v>4878899</v>
      </c>
      <c r="I65" s="5">
        <v>23231460</v>
      </c>
      <c r="J65" s="5">
        <v>19515594</v>
      </c>
      <c r="K65" s="5">
        <v>15108401</v>
      </c>
      <c r="L65" s="5">
        <v>3526114</v>
      </c>
      <c r="M65" s="5">
        <v>-350866147</v>
      </c>
      <c r="N65" s="5">
        <v>-971507520</v>
      </c>
      <c r="O65" s="5">
        <v>-269953455</v>
      </c>
      <c r="P65" s="5">
        <v>233408908</v>
      </c>
    </row>
    <row r="66" spans="2:16" ht="15.5" x14ac:dyDescent="0.35">
      <c r="C66" t="s">
        <v>86</v>
      </c>
      <c r="D66" s="5">
        <v>-307015952</v>
      </c>
      <c r="E66" s="5">
        <v>-263902120</v>
      </c>
      <c r="F66" s="5">
        <v>-222950400</v>
      </c>
      <c r="G66" s="5">
        <v>-478592500</v>
      </c>
      <c r="I66" s="5">
        <v>-1281950138</v>
      </c>
      <c r="J66" s="5">
        <v>-787502921</v>
      </c>
      <c r="K66" s="5">
        <v>-846790002</v>
      </c>
      <c r="L66" s="5">
        <v>-808483256</v>
      </c>
      <c r="M66" s="5">
        <v>-751558229</v>
      </c>
      <c r="N66" s="5">
        <v>-402046953</v>
      </c>
      <c r="O66" s="5">
        <v>-90562988</v>
      </c>
    </row>
    <row r="67" spans="2:16" ht="15.5" x14ac:dyDescent="0.35">
      <c r="C67" t="s">
        <v>88</v>
      </c>
      <c r="D67" s="5">
        <v>-301208088</v>
      </c>
      <c r="E67" s="5">
        <v>-258094256</v>
      </c>
      <c r="F67" s="5">
        <v>-214355637</v>
      </c>
      <c r="G67" s="5">
        <v>-430438778</v>
      </c>
      <c r="I67" s="5">
        <v>-1258718678</v>
      </c>
      <c r="J67" s="5">
        <v>-767987327</v>
      </c>
      <c r="K67" s="5">
        <v>-999961840</v>
      </c>
      <c r="L67" s="5">
        <v>-1060210142</v>
      </c>
      <c r="M67" s="5">
        <v>-1257260732</v>
      </c>
      <c r="N67" s="5">
        <v>-1373554473</v>
      </c>
      <c r="O67" s="5">
        <v>-360516443</v>
      </c>
      <c r="P67" s="5">
        <v>233408908</v>
      </c>
    </row>
    <row r="68" spans="2:16" ht="15.5" x14ac:dyDescent="0.35">
      <c r="C68" t="s">
        <v>247</v>
      </c>
      <c r="D68" s="5">
        <v>3047168974</v>
      </c>
      <c r="E68" s="5">
        <v>3396677695</v>
      </c>
      <c r="F68" s="5">
        <v>2631707253</v>
      </c>
      <c r="G68" s="5">
        <v>4889719121</v>
      </c>
      <c r="I68" s="5">
        <v>17681867810</v>
      </c>
      <c r="J68" s="5">
        <v>7682155375</v>
      </c>
      <c r="K68" s="5">
        <v>30801873331</v>
      </c>
      <c r="L68" s="5">
        <v>4712034773</v>
      </c>
      <c r="M68" s="5">
        <v>108614062121</v>
      </c>
      <c r="N68" s="5">
        <v>5497730415</v>
      </c>
      <c r="O68" s="5">
        <v>916804310</v>
      </c>
      <c r="P68" s="5">
        <v>-2230889204</v>
      </c>
    </row>
    <row r="69" spans="2:16" ht="15.5" x14ac:dyDescent="0.35">
      <c r="C69" t="s">
        <v>248</v>
      </c>
    </row>
    <row r="70" spans="2:16" ht="15.5" x14ac:dyDescent="0.35">
      <c r="C70" t="s">
        <v>89</v>
      </c>
      <c r="D70" s="5">
        <v>3047168974</v>
      </c>
      <c r="E70" s="5">
        <v>3396677695</v>
      </c>
      <c r="F70" s="5">
        <v>2631707253</v>
      </c>
      <c r="G70" s="5">
        <v>4889719121</v>
      </c>
      <c r="I70" s="5">
        <v>17681867810</v>
      </c>
      <c r="J70" s="5">
        <v>7682155375</v>
      </c>
      <c r="K70" s="5">
        <v>30801873331</v>
      </c>
      <c r="L70" s="5">
        <v>4712034773</v>
      </c>
      <c r="M70" s="5">
        <v>108614062121</v>
      </c>
      <c r="N70" s="5">
        <v>5497730415</v>
      </c>
      <c r="O70" s="5">
        <v>916804310</v>
      </c>
      <c r="P70" s="5">
        <v>-2230889204</v>
      </c>
    </row>
    <row r="71" spans="2:16" ht="15.5" x14ac:dyDescent="0.35">
      <c r="C71" t="s">
        <v>90</v>
      </c>
      <c r="F71" s="5">
        <v>-40647527</v>
      </c>
      <c r="I71" s="5">
        <v>-40647527</v>
      </c>
      <c r="J71" s="5">
        <v>120356618</v>
      </c>
      <c r="K71" s="5">
        <v>-14855346</v>
      </c>
      <c r="L71" s="5">
        <v>67664421</v>
      </c>
      <c r="M71" s="5">
        <v>-3929119</v>
      </c>
      <c r="N71" s="5">
        <v>-3726638</v>
      </c>
      <c r="O71" s="5">
        <v>-3318668</v>
      </c>
    </row>
    <row r="72" spans="2:16" ht="15.5" x14ac:dyDescent="0.35">
      <c r="C72" t="s">
        <v>428</v>
      </c>
      <c r="F72" s="5">
        <v>-40647527</v>
      </c>
      <c r="I72" s="5">
        <v>-40647527</v>
      </c>
      <c r="J72" s="5">
        <v>120356618</v>
      </c>
      <c r="K72" s="5">
        <v>-14855346</v>
      </c>
      <c r="L72" s="5">
        <v>67664421</v>
      </c>
      <c r="M72" s="5">
        <v>-3929119</v>
      </c>
      <c r="N72" s="5">
        <v>-3726638</v>
      </c>
      <c r="O72" s="5">
        <v>-3318668</v>
      </c>
    </row>
    <row r="73" spans="2:16" ht="15.5" x14ac:dyDescent="0.35">
      <c r="C73" t="s">
        <v>91</v>
      </c>
      <c r="D73" s="5">
        <v>3047168974</v>
      </c>
      <c r="E73" s="5">
        <v>3396677695</v>
      </c>
      <c r="F73" s="5">
        <v>2591059726</v>
      </c>
      <c r="G73" s="5">
        <v>4889719121</v>
      </c>
      <c r="I73" s="5">
        <v>17641220283</v>
      </c>
      <c r="J73" s="5">
        <v>7802511993</v>
      </c>
      <c r="K73" s="5">
        <v>30787017985</v>
      </c>
      <c r="L73" s="5">
        <v>4779699194</v>
      </c>
      <c r="M73" s="5">
        <v>108610133002</v>
      </c>
      <c r="N73" s="5">
        <v>5494003777</v>
      </c>
      <c r="O73" s="5">
        <v>913485642</v>
      </c>
      <c r="P73" s="5">
        <v>-2230889204</v>
      </c>
    </row>
    <row r="74" spans="2:16" ht="15.5" x14ac:dyDescent="0.35">
      <c r="C74" t="s">
        <v>92</v>
      </c>
      <c r="D74" s="5">
        <v>3047168974</v>
      </c>
      <c r="E74" s="5">
        <v>3396677695</v>
      </c>
      <c r="F74" s="5">
        <v>2631707253</v>
      </c>
      <c r="G74" s="5">
        <v>4889719121</v>
      </c>
      <c r="I74" s="5">
        <v>17681867810</v>
      </c>
      <c r="J74" s="5">
        <v>7682155375</v>
      </c>
      <c r="K74" s="5">
        <v>30801873330</v>
      </c>
      <c r="L74" s="5">
        <v>4712034773</v>
      </c>
      <c r="M74" s="5">
        <v>108614062121</v>
      </c>
      <c r="N74" s="5">
        <v>5497730415</v>
      </c>
      <c r="O74" s="5">
        <v>916804309</v>
      </c>
      <c r="P74" s="5">
        <v>-2230889204</v>
      </c>
    </row>
    <row r="75" spans="2:16" ht="15.5" x14ac:dyDescent="0.35">
      <c r="C75" t="s">
        <v>8</v>
      </c>
      <c r="D75" s="5">
        <v>3067078951</v>
      </c>
      <c r="E75" s="5">
        <v>3441088586</v>
      </c>
      <c r="F75" s="5">
        <v>2622554397</v>
      </c>
      <c r="G75" s="5">
        <v>4932994108</v>
      </c>
      <c r="I75" s="5">
        <v>17833404675</v>
      </c>
      <c r="J75" s="5">
        <v>8014559181</v>
      </c>
      <c r="K75" s="5">
        <v>24729116366</v>
      </c>
      <c r="L75" s="5">
        <v>4655367038</v>
      </c>
      <c r="M75" s="5">
        <v>96559920409</v>
      </c>
      <c r="N75" s="5">
        <v>4535390353</v>
      </c>
      <c r="O75" s="5">
        <v>929388566</v>
      </c>
      <c r="P75" s="5">
        <v>-2036578110</v>
      </c>
    </row>
    <row r="76" spans="2:16" ht="15.5" x14ac:dyDescent="0.35">
      <c r="C76" t="s">
        <v>94</v>
      </c>
      <c r="D76" s="5">
        <v>3047168974</v>
      </c>
      <c r="E76" s="5">
        <v>3396677695</v>
      </c>
      <c r="F76" s="5">
        <v>2631707253</v>
      </c>
      <c r="G76" s="5">
        <v>4889719121</v>
      </c>
      <c r="I76" s="5">
        <v>17681867810</v>
      </c>
      <c r="J76" s="5">
        <v>7682155375</v>
      </c>
      <c r="K76" s="5">
        <v>30801873330</v>
      </c>
      <c r="L76" s="5">
        <v>4712034773</v>
      </c>
      <c r="M76" s="5">
        <v>108614062121</v>
      </c>
      <c r="N76" s="5">
        <v>5497730415</v>
      </c>
      <c r="O76" s="5">
        <v>916804309</v>
      </c>
      <c r="P76" s="5">
        <v>-2230889204</v>
      </c>
    </row>
    <row r="77" spans="2:16" ht="15.5" x14ac:dyDescent="0.35">
      <c r="C77" t="s">
        <v>95</v>
      </c>
      <c r="D77" s="5">
        <v>3047168974</v>
      </c>
      <c r="E77" s="5">
        <v>3396677695</v>
      </c>
      <c r="F77" s="5">
        <v>2591059726</v>
      </c>
      <c r="G77" s="5">
        <v>4889719121</v>
      </c>
      <c r="I77" s="5">
        <v>17641220283</v>
      </c>
      <c r="J77" s="5">
        <v>7802511993</v>
      </c>
      <c r="K77" s="5">
        <v>30787017984</v>
      </c>
      <c r="L77" s="5">
        <v>4779699194</v>
      </c>
      <c r="M77" s="5">
        <v>108610133002</v>
      </c>
      <c r="N77" s="5">
        <v>5494003777</v>
      </c>
      <c r="O77" s="5">
        <v>913485641</v>
      </c>
      <c r="P77" s="5">
        <v>-2230889204</v>
      </c>
    </row>
    <row r="78" spans="2:16" ht="15.5" x14ac:dyDescent="0.35">
      <c r="C78" t="s">
        <v>96</v>
      </c>
      <c r="D78" s="5">
        <v>3047168974</v>
      </c>
      <c r="E78" s="5">
        <v>3396677695</v>
      </c>
      <c r="F78" s="5">
        <v>2591059726</v>
      </c>
      <c r="G78" s="5">
        <v>4889719121</v>
      </c>
      <c r="I78" s="5">
        <v>17641220283</v>
      </c>
      <c r="J78" s="5">
        <v>7802511993</v>
      </c>
      <c r="K78" s="5">
        <v>30787017984</v>
      </c>
      <c r="L78" s="5">
        <v>4779699194</v>
      </c>
      <c r="M78" s="5">
        <v>108610133002</v>
      </c>
      <c r="N78" s="5">
        <v>5494003777</v>
      </c>
      <c r="O78" s="5">
        <v>913485641</v>
      </c>
      <c r="P78" s="5">
        <v>-2230889204</v>
      </c>
    </row>
    <row r="80" spans="2:16" ht="15.5" x14ac:dyDescent="0.35">
      <c r="B80" t="s">
        <v>97</v>
      </c>
      <c r="C80" t="s">
        <v>98</v>
      </c>
    </row>
    <row r="81" spans="3:16" ht="15.5" x14ac:dyDescent="0.35">
      <c r="C81" t="s">
        <v>99</v>
      </c>
    </row>
    <row r="82" spans="3:16" ht="15.5" x14ac:dyDescent="0.35">
      <c r="C82" t="s">
        <v>20</v>
      </c>
      <c r="D82" s="5">
        <v>3870825171</v>
      </c>
      <c r="E82" s="5">
        <v>4450125307</v>
      </c>
      <c r="F82" s="5">
        <v>6828201570</v>
      </c>
      <c r="G82" s="5">
        <v>1064473383</v>
      </c>
      <c r="I82" s="5">
        <v>6828201570</v>
      </c>
      <c r="J82" s="5">
        <v>1466285656</v>
      </c>
      <c r="K82" s="5">
        <v>1175606837</v>
      </c>
      <c r="L82" s="5">
        <v>3475337278</v>
      </c>
      <c r="M82" s="5">
        <v>6070154803</v>
      </c>
      <c r="N82" s="5">
        <v>1778892952</v>
      </c>
      <c r="O82" s="5">
        <v>1834444616</v>
      </c>
      <c r="P82" s="5">
        <v>4732576199</v>
      </c>
    </row>
    <row r="83" spans="3:16" ht="15.5" x14ac:dyDescent="0.35">
      <c r="C83" t="s">
        <v>100</v>
      </c>
      <c r="D83" s="5">
        <v>76013501972</v>
      </c>
      <c r="E83" s="5">
        <v>76729594241</v>
      </c>
      <c r="F83" s="5">
        <v>70818345997</v>
      </c>
      <c r="G83" s="5">
        <v>66338648351</v>
      </c>
      <c r="I83" s="5">
        <v>70818345997</v>
      </c>
      <c r="J83" s="5">
        <v>33966163218</v>
      </c>
      <c r="K83" s="5">
        <v>33096536250</v>
      </c>
      <c r="L83" s="5">
        <v>14786229700</v>
      </c>
      <c r="M83" s="5">
        <v>7751264409</v>
      </c>
    </row>
    <row r="84" spans="3:16" ht="15.5" x14ac:dyDescent="0.35">
      <c r="C84" t="s">
        <v>249</v>
      </c>
    </row>
    <row r="85" spans="3:16" ht="15.5" x14ac:dyDescent="0.35">
      <c r="C85" t="s">
        <v>250</v>
      </c>
    </row>
    <row r="86" spans="3:16" ht="15.5" x14ac:dyDescent="0.35">
      <c r="C86" t="s">
        <v>251</v>
      </c>
      <c r="D86" s="5">
        <v>76013501972</v>
      </c>
      <c r="E86" s="5">
        <v>76729594241</v>
      </c>
      <c r="F86" s="5">
        <v>70818345997</v>
      </c>
      <c r="G86" s="5">
        <v>66338648351</v>
      </c>
      <c r="I86" s="5">
        <v>70818345997</v>
      </c>
      <c r="J86" s="5">
        <v>33966163218</v>
      </c>
      <c r="K86" s="5">
        <v>33096536250</v>
      </c>
      <c r="L86" s="5">
        <v>14786229700</v>
      </c>
      <c r="M86" s="5">
        <v>7751264409</v>
      </c>
    </row>
    <row r="87" spans="3:16" ht="15.5" x14ac:dyDescent="0.35">
      <c r="C87" t="s">
        <v>102</v>
      </c>
      <c r="D87" s="5">
        <v>804412425</v>
      </c>
      <c r="E87" s="5">
        <v>757771721</v>
      </c>
      <c r="F87" s="5">
        <v>748495549</v>
      </c>
      <c r="G87" s="5">
        <v>626627034</v>
      </c>
      <c r="I87" s="5">
        <v>748495549</v>
      </c>
      <c r="J87" s="5">
        <v>457663159</v>
      </c>
      <c r="K87" s="5">
        <v>232841069</v>
      </c>
      <c r="L87" s="5">
        <v>281508830</v>
      </c>
      <c r="M87" s="5">
        <v>658991590</v>
      </c>
      <c r="N87" s="5">
        <v>1506158682</v>
      </c>
      <c r="O87" s="5">
        <v>20366556393</v>
      </c>
      <c r="P87" s="5">
        <v>14756234975</v>
      </c>
    </row>
    <row r="88" spans="3:16" ht="15.5" x14ac:dyDescent="0.35">
      <c r="C88" t="s">
        <v>252</v>
      </c>
      <c r="D88" s="5">
        <v>804412425</v>
      </c>
      <c r="E88" s="5">
        <v>757771721</v>
      </c>
      <c r="F88" s="5">
        <v>748495549</v>
      </c>
      <c r="G88" s="5">
        <v>626627034</v>
      </c>
      <c r="I88" s="5">
        <v>748495549</v>
      </c>
      <c r="J88" s="5">
        <v>457663159</v>
      </c>
      <c r="K88" s="5">
        <v>232841069</v>
      </c>
      <c r="L88" s="5">
        <v>281508830</v>
      </c>
      <c r="M88" s="5">
        <v>658991590</v>
      </c>
      <c r="N88" s="5">
        <v>1506158682</v>
      </c>
      <c r="O88" s="5">
        <v>20366556393</v>
      </c>
      <c r="P88" s="5">
        <v>14756234975</v>
      </c>
    </row>
    <row r="89" spans="3:16" ht="15.5" x14ac:dyDescent="0.35">
      <c r="C89" t="s">
        <v>103</v>
      </c>
      <c r="D89" s="5">
        <v>111804654830</v>
      </c>
      <c r="E89" s="5">
        <v>110366076541</v>
      </c>
      <c r="F89" s="5">
        <v>112753800149</v>
      </c>
      <c r="G89" s="5">
        <v>112790490218</v>
      </c>
      <c r="I89" s="5">
        <v>112753800149</v>
      </c>
      <c r="J89" s="5">
        <v>125733720451</v>
      </c>
      <c r="K89" s="5">
        <v>133634053128</v>
      </c>
      <c r="L89" s="5">
        <v>141949704066</v>
      </c>
      <c r="M89" s="5">
        <v>102022423226</v>
      </c>
      <c r="N89" s="5">
        <v>63407162599</v>
      </c>
      <c r="O89" s="5">
        <v>32913965186</v>
      </c>
      <c r="P89" s="5">
        <v>21527177662</v>
      </c>
    </row>
    <row r="90" spans="3:16" ht="15.5" x14ac:dyDescent="0.35">
      <c r="C90" t="s">
        <v>83</v>
      </c>
      <c r="D90" s="5">
        <v>111218184</v>
      </c>
      <c r="E90" s="5">
        <v>111218184</v>
      </c>
      <c r="F90" s="5">
        <v>111218184</v>
      </c>
      <c r="G90" s="5">
        <v>147657108</v>
      </c>
      <c r="I90" s="5">
        <v>111218184</v>
      </c>
      <c r="J90" s="5">
        <v>147657108</v>
      </c>
      <c r="K90" s="5">
        <v>41834650</v>
      </c>
      <c r="L90" s="5">
        <v>56689996</v>
      </c>
      <c r="M90" s="5">
        <v>-10974425</v>
      </c>
      <c r="N90" s="5">
        <v>-7045306</v>
      </c>
      <c r="O90" s="5">
        <v>-3318668</v>
      </c>
    </row>
    <row r="91" spans="3:16" ht="15.5" x14ac:dyDescent="0.35">
      <c r="C91" t="s">
        <v>104</v>
      </c>
      <c r="D91" s="5">
        <v>124657523273</v>
      </c>
      <c r="E91" s="5">
        <v>123883126192</v>
      </c>
      <c r="F91" s="5">
        <v>129364479562</v>
      </c>
      <c r="G91" s="5">
        <v>217528273103</v>
      </c>
      <c r="I91" s="5">
        <v>129364479562</v>
      </c>
      <c r="J91" s="5">
        <v>242546636429</v>
      </c>
      <c r="K91" s="5">
        <v>247579820100</v>
      </c>
      <c r="L91" s="5">
        <v>264233595438</v>
      </c>
      <c r="M91" s="5">
        <v>119469700811</v>
      </c>
      <c r="N91" s="5">
        <v>70999302029</v>
      </c>
      <c r="O91" s="5">
        <v>38712191974</v>
      </c>
      <c r="P91" s="5">
        <v>27130745767</v>
      </c>
    </row>
    <row r="92" spans="3:16" ht="15.5" x14ac:dyDescent="0.35">
      <c r="C92" t="s">
        <v>105</v>
      </c>
    </row>
    <row r="93" spans="3:16" ht="15.5" x14ac:dyDescent="0.35">
      <c r="C93" t="s">
        <v>106</v>
      </c>
      <c r="D93" s="5">
        <v>188972196503</v>
      </c>
      <c r="E93" s="5">
        <v>188097018760</v>
      </c>
      <c r="F93" s="5">
        <v>186693100563</v>
      </c>
      <c r="G93" s="5">
        <v>190033470445</v>
      </c>
      <c r="I93" s="5">
        <v>186693100563</v>
      </c>
      <c r="J93" s="5">
        <v>171907910694</v>
      </c>
      <c r="K93" s="5">
        <v>154335300000</v>
      </c>
      <c r="L93" s="5">
        <v>122809367693</v>
      </c>
      <c r="M93" s="5">
        <v>118059000000</v>
      </c>
      <c r="N93" s="5">
        <v>7708718490</v>
      </c>
      <c r="O93" s="5">
        <v>6356650843</v>
      </c>
    </row>
    <row r="94" spans="3:16" ht="15.5" x14ac:dyDescent="0.35">
      <c r="C94" t="s">
        <v>107</v>
      </c>
      <c r="D94" s="5">
        <v>22634923283</v>
      </c>
      <c r="E94" s="5">
        <v>22713546442</v>
      </c>
      <c r="F94" s="5">
        <v>22924669602</v>
      </c>
      <c r="G94" s="5">
        <v>22382816719</v>
      </c>
      <c r="I94" s="5">
        <v>22924669602</v>
      </c>
      <c r="J94" s="5">
        <v>20377931066</v>
      </c>
      <c r="K94" s="5">
        <v>18303400311</v>
      </c>
      <c r="L94" s="5">
        <v>15919131503</v>
      </c>
      <c r="M94" s="5">
        <v>16536823607</v>
      </c>
      <c r="N94" s="5">
        <v>2141755178</v>
      </c>
      <c r="O94" s="5">
        <v>2624675773</v>
      </c>
      <c r="P94" s="5">
        <v>2066434792</v>
      </c>
    </row>
    <row r="95" spans="3:16" ht="15.5" x14ac:dyDescent="0.35">
      <c r="C95" t="s">
        <v>396</v>
      </c>
      <c r="D95" s="5">
        <v>1149981100</v>
      </c>
      <c r="E95" s="5">
        <v>1149981100</v>
      </c>
      <c r="F95" s="5">
        <v>1149981100</v>
      </c>
      <c r="G95" s="5">
        <v>1149981100</v>
      </c>
      <c r="I95" s="5">
        <v>1149981100</v>
      </c>
      <c r="J95" s="5">
        <v>1149981100</v>
      </c>
      <c r="K95" s="5">
        <v>1149981100</v>
      </c>
      <c r="L95" s="5">
        <v>1149981100</v>
      </c>
      <c r="M95" s="5">
        <v>1149981100</v>
      </c>
      <c r="N95" s="5">
        <v>1149981100</v>
      </c>
    </row>
    <row r="96" spans="3:16" ht="15.5" x14ac:dyDescent="0.35">
      <c r="C96" t="s">
        <v>109</v>
      </c>
      <c r="D96" s="5">
        <v>168077179</v>
      </c>
      <c r="E96" s="5">
        <v>162269315</v>
      </c>
      <c r="F96" s="5">
        <v>156461451</v>
      </c>
      <c r="G96" s="5">
        <v>145347651</v>
      </c>
      <c r="I96" s="5">
        <v>156461451</v>
      </c>
      <c r="J96" s="5">
        <v>130710954</v>
      </c>
      <c r="K96" s="5">
        <v>117354269</v>
      </c>
      <c r="L96" s="5">
        <v>100777387</v>
      </c>
      <c r="M96" s="5">
        <v>95986226</v>
      </c>
      <c r="N96" s="5">
        <v>445744160</v>
      </c>
      <c r="O96" s="5">
        <v>1416370765</v>
      </c>
      <c r="P96" s="5">
        <v>1685217997</v>
      </c>
    </row>
    <row r="97" spans="3:16" ht="15.5" x14ac:dyDescent="0.35">
      <c r="C97" t="s">
        <v>110</v>
      </c>
      <c r="D97" s="5">
        <v>384860122518</v>
      </c>
      <c r="E97" s="5">
        <v>384519138965</v>
      </c>
      <c r="F97" s="5">
        <v>377400011648</v>
      </c>
      <c r="G97" s="5">
        <v>280676891300</v>
      </c>
      <c r="I97" s="5">
        <v>377400011648</v>
      </c>
      <c r="J97" s="5">
        <v>227990360191</v>
      </c>
      <c r="K97" s="5">
        <v>207235412999</v>
      </c>
      <c r="L97" s="5">
        <v>155046996213</v>
      </c>
      <c r="M97" s="5">
        <v>144252046932</v>
      </c>
      <c r="N97" s="5">
        <v>12952357610</v>
      </c>
      <c r="O97" s="5">
        <v>30764253774</v>
      </c>
      <c r="P97" s="5">
        <v>18507887764</v>
      </c>
    </row>
    <row r="98" spans="3:16" ht="15.5" x14ac:dyDescent="0.35">
      <c r="C98" t="s">
        <v>111</v>
      </c>
      <c r="D98" s="5">
        <v>509517645791</v>
      </c>
      <c r="E98" s="5">
        <v>508402265157</v>
      </c>
      <c r="F98" s="5">
        <v>506764491210</v>
      </c>
      <c r="G98" s="5">
        <v>498205164403</v>
      </c>
      <c r="I98" s="5">
        <v>506764491210</v>
      </c>
      <c r="J98" s="5">
        <v>470536996620</v>
      </c>
      <c r="K98" s="5">
        <v>454815233099</v>
      </c>
      <c r="L98" s="5">
        <v>419280591651</v>
      </c>
      <c r="M98" s="5">
        <v>263721747743</v>
      </c>
      <c r="N98" s="5">
        <v>83951659639</v>
      </c>
      <c r="O98" s="5">
        <v>69476445748</v>
      </c>
      <c r="P98" s="5">
        <v>45638633531</v>
      </c>
    </row>
    <row r="99" spans="3:16" ht="15.5" x14ac:dyDescent="0.35">
      <c r="C99" t="s">
        <v>112</v>
      </c>
    </row>
    <row r="100" spans="3:16" ht="15.5" x14ac:dyDescent="0.35">
      <c r="C100" t="s">
        <v>113</v>
      </c>
    </row>
    <row r="101" spans="3:16" ht="15.5" x14ac:dyDescent="0.35">
      <c r="C101" t="s">
        <v>114</v>
      </c>
      <c r="D101" s="5">
        <v>45273450090</v>
      </c>
      <c r="E101" s="5">
        <v>45825450984</v>
      </c>
      <c r="F101" s="5">
        <v>45192108339</v>
      </c>
      <c r="G101" s="5">
        <v>37448802685</v>
      </c>
      <c r="I101" s="5">
        <v>45192108339</v>
      </c>
      <c r="J101" s="5">
        <v>72858581954</v>
      </c>
      <c r="K101" s="5">
        <v>82487946509</v>
      </c>
      <c r="L101" s="5">
        <v>76877622380</v>
      </c>
      <c r="M101" s="5">
        <v>74360915306</v>
      </c>
      <c r="N101" s="5">
        <v>76456218933</v>
      </c>
      <c r="O101" s="5">
        <v>64836389638</v>
      </c>
      <c r="P101" s="5">
        <v>50976474304</v>
      </c>
    </row>
    <row r="102" spans="3:16" ht="15.5" x14ac:dyDescent="0.35">
      <c r="C102" t="s">
        <v>119</v>
      </c>
      <c r="D102" s="5">
        <v>15000000000</v>
      </c>
      <c r="E102" s="5">
        <v>15000000000</v>
      </c>
      <c r="F102" s="5">
        <v>15000000000</v>
      </c>
      <c r="G102" s="5">
        <v>5000000000</v>
      </c>
      <c r="I102" s="5">
        <v>15000000000</v>
      </c>
      <c r="J102" s="5">
        <v>50775500000</v>
      </c>
      <c r="K102" s="5">
        <v>56694457500</v>
      </c>
      <c r="L102" s="5">
        <v>48039100000</v>
      </c>
      <c r="M102" s="5">
        <v>53597100000</v>
      </c>
      <c r="N102" s="5">
        <v>36671700000</v>
      </c>
      <c r="O102" s="5">
        <v>32070000000</v>
      </c>
      <c r="P102" s="5">
        <v>21700000000</v>
      </c>
    </row>
    <row r="103" spans="3:16" ht="15.5" x14ac:dyDescent="0.35">
      <c r="C103" t="s">
        <v>115</v>
      </c>
      <c r="D103" s="5">
        <v>335908014</v>
      </c>
      <c r="E103" s="5">
        <v>316604458</v>
      </c>
      <c r="F103" s="5">
        <v>315018399</v>
      </c>
      <c r="G103" s="5">
        <v>265441698</v>
      </c>
      <c r="I103" s="5">
        <v>315018399</v>
      </c>
      <c r="J103" s="5">
        <v>223590520</v>
      </c>
      <c r="K103" s="5">
        <v>387422242</v>
      </c>
      <c r="L103" s="5">
        <v>2080424794</v>
      </c>
      <c r="M103" s="5">
        <v>1461967693</v>
      </c>
      <c r="N103" s="5">
        <v>4849612377</v>
      </c>
      <c r="O103" s="5">
        <v>6984039058</v>
      </c>
      <c r="P103" s="5">
        <v>7647371212</v>
      </c>
    </row>
    <row r="104" spans="3:16" ht="15.5" x14ac:dyDescent="0.35">
      <c r="C104" t="s">
        <v>253</v>
      </c>
      <c r="D104" s="5">
        <v>335908014</v>
      </c>
      <c r="E104" s="5">
        <v>316604458</v>
      </c>
      <c r="F104" s="5">
        <v>315018399</v>
      </c>
      <c r="G104" s="5">
        <v>265441698</v>
      </c>
      <c r="I104" s="5">
        <v>315018399</v>
      </c>
      <c r="J104" s="5">
        <v>223590520</v>
      </c>
      <c r="K104" s="5">
        <v>387422242</v>
      </c>
      <c r="L104" s="5">
        <v>2080424794</v>
      </c>
      <c r="M104" s="5">
        <v>1461967693</v>
      </c>
      <c r="N104" s="5">
        <v>4849612377</v>
      </c>
      <c r="O104" s="5">
        <v>6984039058</v>
      </c>
      <c r="P104" s="5">
        <v>7647371212</v>
      </c>
    </row>
    <row r="105" spans="3:16" ht="15.5" x14ac:dyDescent="0.35">
      <c r="C105" t="s">
        <v>116</v>
      </c>
      <c r="D105" s="5">
        <v>296128404</v>
      </c>
      <c r="E105" s="5">
        <v>763330549</v>
      </c>
      <c r="F105" s="5">
        <v>696948776</v>
      </c>
      <c r="G105" s="5">
        <v>613298061</v>
      </c>
      <c r="I105" s="5">
        <v>696948776</v>
      </c>
      <c r="J105" s="5">
        <v>214563192</v>
      </c>
      <c r="K105" s="5">
        <v>581825747</v>
      </c>
      <c r="L105" s="5">
        <v>134769030</v>
      </c>
      <c r="M105" s="5">
        <v>146459472</v>
      </c>
    </row>
    <row r="106" spans="3:16" ht="15.5" x14ac:dyDescent="0.35">
      <c r="C106" t="s">
        <v>117</v>
      </c>
      <c r="D106" s="5">
        <v>4580906991</v>
      </c>
      <c r="E106" s="5">
        <v>4349483284</v>
      </c>
      <c r="F106" s="5">
        <v>4085362330</v>
      </c>
      <c r="G106" s="5">
        <v>4188318032</v>
      </c>
      <c r="I106" s="5">
        <v>4085362330</v>
      </c>
      <c r="J106" s="5">
        <v>2420680310</v>
      </c>
      <c r="K106" s="5">
        <v>3288633348</v>
      </c>
      <c r="L106" s="5">
        <v>2830658212</v>
      </c>
      <c r="M106" s="5">
        <v>772935207</v>
      </c>
      <c r="N106" s="5">
        <v>1097429380</v>
      </c>
      <c r="O106" s="5">
        <v>220566205</v>
      </c>
      <c r="P106" s="5">
        <v>135417193</v>
      </c>
    </row>
    <row r="107" spans="3:16" ht="15.5" x14ac:dyDescent="0.35">
      <c r="C107" t="s">
        <v>120</v>
      </c>
    </row>
    <row r="108" spans="3:16" ht="15.5" x14ac:dyDescent="0.35">
      <c r="C108" t="s">
        <v>255</v>
      </c>
      <c r="D108" s="5">
        <v>8254162744</v>
      </c>
      <c r="E108" s="5">
        <v>8509446128</v>
      </c>
      <c r="F108" s="5">
        <v>8115217378</v>
      </c>
      <c r="G108" s="5">
        <v>7736642839</v>
      </c>
      <c r="I108" s="5">
        <v>8115217378</v>
      </c>
      <c r="J108" s="5">
        <v>2722840810</v>
      </c>
      <c r="K108" s="5">
        <v>3056362702</v>
      </c>
      <c r="L108" s="5">
        <v>3544643618</v>
      </c>
      <c r="M108" s="5">
        <v>4412211879</v>
      </c>
      <c r="N108" s="5">
        <v>2212500000</v>
      </c>
      <c r="O108" s="5">
        <v>2212500000</v>
      </c>
    </row>
    <row r="109" spans="3:16" ht="15.5" x14ac:dyDescent="0.35">
      <c r="C109" t="s">
        <v>520</v>
      </c>
      <c r="D109" s="5">
        <v>375453520</v>
      </c>
      <c r="E109" s="5">
        <v>491366427</v>
      </c>
      <c r="F109" s="5">
        <v>523244726</v>
      </c>
      <c r="I109" s="5">
        <v>523244726</v>
      </c>
      <c r="L109" s="5">
        <v>164107636</v>
      </c>
      <c r="M109" s="5">
        <v>287188364</v>
      </c>
      <c r="N109" s="5">
        <v>464126663</v>
      </c>
      <c r="O109" s="5">
        <v>800466899</v>
      </c>
      <c r="P109" s="5">
        <v>342173837</v>
      </c>
    </row>
    <row r="110" spans="3:16" ht="15.5" x14ac:dyDescent="0.35">
      <c r="C110" t="s">
        <v>1138</v>
      </c>
      <c r="L110" s="5">
        <v>269791011</v>
      </c>
      <c r="M110" s="5">
        <v>532602837</v>
      </c>
      <c r="N110" s="5">
        <v>986766329</v>
      </c>
    </row>
    <row r="111" spans="3:16" ht="15.5" x14ac:dyDescent="0.35">
      <c r="C111" t="s">
        <v>121</v>
      </c>
      <c r="D111" s="5">
        <v>8368464091</v>
      </c>
      <c r="E111" s="5">
        <v>8627282568</v>
      </c>
      <c r="F111" s="5">
        <v>8238372652</v>
      </c>
      <c r="G111" s="5">
        <v>7736642839</v>
      </c>
      <c r="I111" s="5">
        <v>8238372652</v>
      </c>
      <c r="J111" s="5">
        <v>2722840810</v>
      </c>
      <c r="K111" s="5">
        <v>3129596688</v>
      </c>
      <c r="L111" s="5">
        <v>3906225825</v>
      </c>
      <c r="M111" s="5">
        <v>5095371212</v>
      </c>
      <c r="N111" s="5">
        <v>2922449320</v>
      </c>
      <c r="O111" s="5">
        <v>2533966368</v>
      </c>
      <c r="P111" s="5">
        <v>158954184</v>
      </c>
    </row>
    <row r="112" spans="3:16" ht="15.5" x14ac:dyDescent="0.35">
      <c r="C112" t="s">
        <v>122</v>
      </c>
      <c r="D112" s="5">
        <v>73531543974</v>
      </c>
      <c r="E112" s="5">
        <v>74911331420</v>
      </c>
      <c r="F112" s="5">
        <v>77303577813</v>
      </c>
      <c r="G112" s="5">
        <v>79078616386</v>
      </c>
      <c r="I112" s="5">
        <v>77303577813</v>
      </c>
      <c r="J112" s="5">
        <v>31054180641</v>
      </c>
      <c r="K112" s="5">
        <v>13515442308</v>
      </c>
      <c r="L112" s="5">
        <v>14386521473</v>
      </c>
      <c r="M112" s="5">
        <v>12617177868</v>
      </c>
      <c r="N112" s="5">
        <v>14100309360</v>
      </c>
      <c r="O112" s="5">
        <v>16586611413</v>
      </c>
      <c r="P112" s="5">
        <v>7611200171</v>
      </c>
    </row>
    <row r="113" spans="3:16" ht="15.5" x14ac:dyDescent="0.35">
      <c r="C113" t="s">
        <v>123</v>
      </c>
      <c r="D113" s="5">
        <v>73531543974</v>
      </c>
      <c r="E113" s="5">
        <v>74911331420</v>
      </c>
      <c r="F113" s="5">
        <v>77303577813</v>
      </c>
      <c r="G113" s="5">
        <v>79078616386</v>
      </c>
      <c r="I113" s="5">
        <v>77303577813</v>
      </c>
      <c r="J113" s="5">
        <v>31054180641</v>
      </c>
      <c r="K113" s="5">
        <v>13515442308</v>
      </c>
      <c r="L113" s="5">
        <v>14386521473</v>
      </c>
      <c r="M113" s="5">
        <v>12617177868</v>
      </c>
      <c r="N113" s="5">
        <v>14100309360</v>
      </c>
      <c r="O113" s="5">
        <v>16586611413</v>
      </c>
      <c r="P113" s="5">
        <v>7611200171</v>
      </c>
    </row>
    <row r="114" spans="3:16" ht="15.5" x14ac:dyDescent="0.35">
      <c r="C114" t="s">
        <v>314</v>
      </c>
      <c r="D114" s="5">
        <v>6687775978</v>
      </c>
      <c r="E114" s="5">
        <v>6687775978</v>
      </c>
      <c r="F114" s="5">
        <v>6687775978</v>
      </c>
      <c r="G114" s="5">
        <v>6687775978</v>
      </c>
      <c r="I114" s="5">
        <v>6687775978</v>
      </c>
      <c r="J114" s="5">
        <v>6687775978</v>
      </c>
      <c r="K114" s="5">
        <v>6687775978</v>
      </c>
      <c r="L114" s="5">
        <v>6401600000</v>
      </c>
      <c r="M114" s="5">
        <v>2835000000</v>
      </c>
      <c r="N114" s="5">
        <v>8707907122</v>
      </c>
      <c r="O114" s="5">
        <v>9782995180</v>
      </c>
      <c r="P114" s="5">
        <v>6839202815</v>
      </c>
    </row>
    <row r="115" spans="3:16" ht="15.5" x14ac:dyDescent="0.35">
      <c r="C115" t="s">
        <v>124</v>
      </c>
    </row>
    <row r="116" spans="3:16" ht="15.5" x14ac:dyDescent="0.35">
      <c r="C116" t="s">
        <v>313</v>
      </c>
      <c r="D116" s="5">
        <v>65114131819</v>
      </c>
      <c r="E116" s="5">
        <v>66417348464</v>
      </c>
      <c r="F116" s="5">
        <v>68817058664</v>
      </c>
      <c r="G116" s="5">
        <v>71105889114</v>
      </c>
      <c r="I116" s="5">
        <v>68817058664</v>
      </c>
      <c r="J116" s="5">
        <v>23204283959</v>
      </c>
      <c r="K116" s="5">
        <v>5702804216</v>
      </c>
      <c r="L116" s="5">
        <v>6613877521</v>
      </c>
      <c r="M116" s="5">
        <v>8040231127</v>
      </c>
      <c r="N116" s="5">
        <v>3294602000</v>
      </c>
      <c r="O116" s="5">
        <v>5473771000</v>
      </c>
    </row>
    <row r="117" spans="3:16" ht="15.5" x14ac:dyDescent="0.35">
      <c r="C117" t="s">
        <v>125</v>
      </c>
      <c r="D117" s="5">
        <v>65489585339</v>
      </c>
      <c r="E117" s="5">
        <v>66908714891</v>
      </c>
      <c r="F117" s="5">
        <v>69340303390</v>
      </c>
      <c r="G117" s="5">
        <v>71105889114</v>
      </c>
      <c r="I117" s="5">
        <v>69340303390</v>
      </c>
      <c r="J117" s="5">
        <v>23204283959</v>
      </c>
      <c r="K117" s="5">
        <v>5702804216</v>
      </c>
      <c r="L117" s="5">
        <v>7047776168</v>
      </c>
      <c r="M117" s="5">
        <v>8860022328</v>
      </c>
      <c r="N117" s="5">
        <v>4745494992</v>
      </c>
      <c r="O117" s="5">
        <v>6274237899</v>
      </c>
      <c r="P117" s="5">
        <v>342173837</v>
      </c>
    </row>
    <row r="118" spans="3:16" ht="15.5" x14ac:dyDescent="0.35">
      <c r="C118" t="s">
        <v>126</v>
      </c>
      <c r="D118" s="5">
        <v>118804994064</v>
      </c>
      <c r="E118" s="5">
        <v>120736782404</v>
      </c>
      <c r="F118" s="5">
        <v>122495686152</v>
      </c>
      <c r="G118" s="5">
        <v>116527419071</v>
      </c>
      <c r="I118" s="5">
        <v>122495686152</v>
      </c>
      <c r="J118" s="5">
        <v>103912762595</v>
      </c>
      <c r="K118" s="5">
        <v>96003388817</v>
      </c>
      <c r="L118" s="5">
        <v>91264143853</v>
      </c>
      <c r="M118" s="5">
        <v>86978093174</v>
      </c>
      <c r="N118" s="5">
        <v>90556528293</v>
      </c>
      <c r="O118" s="5">
        <v>81423001051</v>
      </c>
      <c r="P118" s="5">
        <v>58587674475</v>
      </c>
    </row>
    <row r="119" spans="3:16" ht="15.5" x14ac:dyDescent="0.35">
      <c r="C119" t="s">
        <v>127</v>
      </c>
    </row>
    <row r="120" spans="3:16" ht="15.5" x14ac:dyDescent="0.35">
      <c r="C120" t="s">
        <v>128</v>
      </c>
      <c r="D120" s="5">
        <v>104706320600</v>
      </c>
      <c r="E120" s="5">
        <v>104706320600</v>
      </c>
      <c r="F120" s="5">
        <v>104706320600</v>
      </c>
      <c r="G120" s="5">
        <v>104706320600</v>
      </c>
      <c r="I120" s="5">
        <v>104706320600</v>
      </c>
      <c r="J120" s="5">
        <v>104706052540</v>
      </c>
      <c r="K120" s="5">
        <v>104705262320</v>
      </c>
      <c r="L120" s="5">
        <v>104704592040</v>
      </c>
      <c r="M120" s="5">
        <v>74704000000</v>
      </c>
      <c r="N120" s="5">
        <v>100000000</v>
      </c>
      <c r="O120" s="5">
        <v>100000000</v>
      </c>
      <c r="P120" s="5">
        <v>100000000</v>
      </c>
    </row>
    <row r="121" spans="3:16" ht="15.5" x14ac:dyDescent="0.35">
      <c r="C121" t="s">
        <v>129</v>
      </c>
      <c r="D121" s="5">
        <v>116512380433</v>
      </c>
      <c r="E121" s="5">
        <v>116512380433</v>
      </c>
      <c r="F121" s="5">
        <v>116512380433</v>
      </c>
      <c r="G121" s="5">
        <v>116512380433</v>
      </c>
      <c r="I121" s="5">
        <v>116512380433</v>
      </c>
      <c r="J121" s="5">
        <v>116509297743</v>
      </c>
      <c r="K121" s="5">
        <v>116500210213</v>
      </c>
      <c r="L121" s="5">
        <v>116492501993</v>
      </c>
    </row>
    <row r="122" spans="3:16" ht="15.5" x14ac:dyDescent="0.35">
      <c r="C122" t="s">
        <v>130</v>
      </c>
      <c r="D122" s="5">
        <v>150767542782</v>
      </c>
      <c r="E122" s="5">
        <v>147700463831</v>
      </c>
      <c r="F122" s="5">
        <v>144259375245</v>
      </c>
      <c r="G122" s="5">
        <v>141600381924</v>
      </c>
      <c r="I122" s="5">
        <v>144259375245</v>
      </c>
      <c r="J122" s="5">
        <v>126389531646</v>
      </c>
      <c r="K122" s="5">
        <v>118480794923</v>
      </c>
      <c r="L122" s="5">
        <v>93736823211</v>
      </c>
      <c r="M122" s="5">
        <v>89149120594</v>
      </c>
      <c r="N122" s="5">
        <v>-7414728934</v>
      </c>
      <c r="O122" s="5">
        <v>-11953845925</v>
      </c>
      <c r="P122" s="5">
        <v>-12886553159</v>
      </c>
    </row>
    <row r="123" spans="3:16" ht="15.5" x14ac:dyDescent="0.35">
      <c r="C123" t="s">
        <v>257</v>
      </c>
      <c r="D123" s="5">
        <v>40000000</v>
      </c>
      <c r="E123" s="5">
        <v>40000000</v>
      </c>
      <c r="F123" s="5">
        <v>40000000</v>
      </c>
      <c r="G123" s="5">
        <v>30000000</v>
      </c>
      <c r="I123" s="5">
        <v>40000000</v>
      </c>
      <c r="J123" s="5">
        <v>30000000</v>
      </c>
      <c r="K123" s="5">
        <v>20000000</v>
      </c>
    </row>
    <row r="124" spans="3:16" ht="15.5" x14ac:dyDescent="0.35">
      <c r="C124" t="s">
        <v>258</v>
      </c>
      <c r="D124" s="5">
        <v>150727542782</v>
      </c>
      <c r="E124" s="5">
        <v>147660463831</v>
      </c>
      <c r="F124" s="5">
        <v>144219375245</v>
      </c>
      <c r="G124" s="5">
        <v>141570381924</v>
      </c>
      <c r="I124" s="5">
        <v>144219375245</v>
      </c>
      <c r="J124" s="5">
        <v>126359531646</v>
      </c>
      <c r="K124" s="5">
        <v>118460794923</v>
      </c>
    </row>
    <row r="125" spans="3:16" ht="15.5" x14ac:dyDescent="0.35">
      <c r="C125" t="s">
        <v>259</v>
      </c>
      <c r="D125" s="5">
        <v>150767542782</v>
      </c>
      <c r="E125" s="5">
        <v>147700463831</v>
      </c>
      <c r="F125" s="5">
        <v>144259375245</v>
      </c>
      <c r="G125" s="5">
        <v>141600381924</v>
      </c>
      <c r="I125" s="5">
        <v>144259375245</v>
      </c>
      <c r="J125" s="5">
        <v>126389531646</v>
      </c>
      <c r="K125" s="5">
        <v>118480794923</v>
      </c>
      <c r="L125" s="5">
        <v>93736823211</v>
      </c>
      <c r="M125" s="5">
        <v>89149120594</v>
      </c>
      <c r="N125" s="5">
        <v>-7414728934</v>
      </c>
      <c r="O125" s="5">
        <v>-11953845925</v>
      </c>
      <c r="P125" s="5">
        <v>-12886553159</v>
      </c>
    </row>
    <row r="126" spans="3:16" ht="15.5" x14ac:dyDescent="0.35">
      <c r="C126" t="s">
        <v>131</v>
      </c>
      <c r="D126" s="5">
        <v>18615189728</v>
      </c>
      <c r="E126" s="5">
        <v>18635099705</v>
      </c>
      <c r="F126" s="5">
        <v>18679510596</v>
      </c>
      <c r="G126" s="5">
        <v>18711005267</v>
      </c>
      <c r="I126" s="5">
        <v>18679510596</v>
      </c>
      <c r="J126" s="5">
        <v>18871694988</v>
      </c>
      <c r="K126" s="5">
        <v>19083742176</v>
      </c>
      <c r="L126" s="5">
        <v>13025840558</v>
      </c>
      <c r="M126" s="5">
        <v>12901508402</v>
      </c>
      <c r="N126" s="5">
        <v>716905586</v>
      </c>
      <c r="O126" s="5">
        <v>-89390711</v>
      </c>
      <c r="P126" s="5">
        <v>-162487786</v>
      </c>
    </row>
    <row r="127" spans="3:16" ht="15.5" x14ac:dyDescent="0.35">
      <c r="C127" t="s">
        <v>10</v>
      </c>
      <c r="D127" s="5">
        <v>390712651727</v>
      </c>
      <c r="E127" s="5">
        <v>387665482753</v>
      </c>
      <c r="F127" s="5">
        <v>384268805058</v>
      </c>
      <c r="G127" s="5">
        <v>381677745332</v>
      </c>
      <c r="I127" s="5">
        <v>384268805058</v>
      </c>
      <c r="J127" s="5">
        <v>366624234025</v>
      </c>
      <c r="K127" s="5">
        <v>358811844282</v>
      </c>
      <c r="L127" s="5">
        <v>328016447798</v>
      </c>
      <c r="M127" s="5">
        <v>176743654571</v>
      </c>
      <c r="N127" s="5">
        <v>-6604868654</v>
      </c>
      <c r="O127" s="5">
        <v>-11946555304</v>
      </c>
      <c r="P127" s="5">
        <v>-12949040945</v>
      </c>
    </row>
    <row r="128" spans="3:16" ht="15.5" x14ac:dyDescent="0.35">
      <c r="C128" t="s">
        <v>132</v>
      </c>
      <c r="D128" s="5">
        <v>509517645791</v>
      </c>
      <c r="E128" s="5">
        <v>508402265157</v>
      </c>
      <c r="F128" s="5">
        <v>506764491210</v>
      </c>
      <c r="G128" s="5">
        <v>498205164403</v>
      </c>
      <c r="I128" s="5">
        <v>506764491210</v>
      </c>
      <c r="J128" s="5">
        <v>470536996620</v>
      </c>
      <c r="K128" s="5">
        <v>454815233099</v>
      </c>
      <c r="L128" s="5">
        <v>419280591651</v>
      </c>
      <c r="M128" s="5">
        <v>263721747745</v>
      </c>
      <c r="N128" s="5">
        <v>83951659639</v>
      </c>
      <c r="O128" s="5">
        <v>69476445747</v>
      </c>
      <c r="P128" s="5">
        <v>45638633530</v>
      </c>
    </row>
    <row r="129" spans="2:16" ht="15.5" x14ac:dyDescent="0.35">
      <c r="C129" t="s">
        <v>133</v>
      </c>
      <c r="D129" s="5">
        <v>5235316030</v>
      </c>
      <c r="E129" s="5">
        <v>5235316030</v>
      </c>
      <c r="F129" s="5">
        <v>5235316030</v>
      </c>
      <c r="G129" s="5">
        <v>5235316030</v>
      </c>
      <c r="I129" s="5">
        <v>5235316030</v>
      </c>
      <c r="J129" s="5">
        <v>5235292216</v>
      </c>
      <c r="K129" s="5">
        <v>5235244347</v>
      </c>
      <c r="L129" s="5">
        <v>5235229602</v>
      </c>
      <c r="M129" s="5">
        <v>3735200000</v>
      </c>
      <c r="N129" s="5">
        <v>100</v>
      </c>
      <c r="O129" s="5">
        <v>100</v>
      </c>
      <c r="P129" s="5">
        <v>100</v>
      </c>
    </row>
    <row r="131" spans="2:16" ht="15.5" x14ac:dyDescent="0.35">
      <c r="B131" t="s">
        <v>134</v>
      </c>
      <c r="C131" t="s">
        <v>135</v>
      </c>
      <c r="D131" s="5">
        <v>1591604008</v>
      </c>
      <c r="E131" s="5">
        <v>1016461691</v>
      </c>
      <c r="F131" s="5">
        <v>10280857080</v>
      </c>
      <c r="G131" s="5">
        <v>4747649019</v>
      </c>
      <c r="I131" s="5">
        <v>15054039960</v>
      </c>
      <c r="J131" s="5">
        <v>8580598859</v>
      </c>
      <c r="K131" s="5">
        <v>8716857784</v>
      </c>
      <c r="L131" s="5">
        <v>-42326153112</v>
      </c>
      <c r="M131" s="5">
        <v>-77911268224</v>
      </c>
      <c r="N131" s="5">
        <v>-381266609</v>
      </c>
      <c r="O131" s="5">
        <v>-9365116861</v>
      </c>
      <c r="P131" s="5">
        <v>-4422910601</v>
      </c>
    </row>
    <row r="132" spans="2:16" ht="15.5" x14ac:dyDescent="0.35">
      <c r="C132" t="s">
        <v>316</v>
      </c>
      <c r="D132" s="5">
        <v>12492931016</v>
      </c>
      <c r="E132" s="5">
        <v>4967699715</v>
      </c>
      <c r="F132" s="5">
        <v>2567701584</v>
      </c>
      <c r="G132" s="5">
        <v>9723488034</v>
      </c>
      <c r="I132" s="5">
        <v>20970324566</v>
      </c>
      <c r="J132" s="5">
        <v>25808284932</v>
      </c>
      <c r="K132" s="5">
        <v>26070229217</v>
      </c>
      <c r="L132" s="5">
        <v>29958212532</v>
      </c>
      <c r="M132" s="5">
        <v>19108274896</v>
      </c>
      <c r="N132" s="5">
        <v>29832868610</v>
      </c>
      <c r="O132" s="5">
        <v>16552651964</v>
      </c>
      <c r="P132" s="5">
        <v>9711624613</v>
      </c>
    </row>
    <row r="133" spans="2:16" ht="15.5" x14ac:dyDescent="0.35">
      <c r="C133" t="s">
        <v>1191</v>
      </c>
    </row>
    <row r="134" spans="2:16" ht="15.5" x14ac:dyDescent="0.35">
      <c r="C134" t="s">
        <v>1192</v>
      </c>
      <c r="D134" s="5">
        <v>-6549837749</v>
      </c>
      <c r="E134" s="5">
        <v>-2082491086</v>
      </c>
      <c r="F134" s="5">
        <v>-2623484567</v>
      </c>
      <c r="G134" s="5">
        <v>-2900237781</v>
      </c>
      <c r="I134" s="5">
        <v>-8265056955</v>
      </c>
      <c r="J134" s="5">
        <v>-8297612510</v>
      </c>
      <c r="K134" s="5">
        <v>-10002465815</v>
      </c>
      <c r="L134" s="5">
        <v>-58022347985</v>
      </c>
      <c r="M134" s="5">
        <v>-51811231626</v>
      </c>
      <c r="N134" s="5">
        <v>-6840859818</v>
      </c>
      <c r="O134" s="5">
        <v>-7032147926</v>
      </c>
      <c r="P134" s="5">
        <v>-5277844451</v>
      </c>
    </row>
    <row r="135" spans="2:16" ht="15.5" x14ac:dyDescent="0.35">
      <c r="C135" t="s">
        <v>1193</v>
      </c>
      <c r="D135" s="5">
        <v>-1065749305</v>
      </c>
      <c r="E135" s="5">
        <v>-361136868</v>
      </c>
      <c r="F135" s="5">
        <v>-1141594216</v>
      </c>
      <c r="I135" s="5">
        <v>-1746295998</v>
      </c>
      <c r="J135" s="5">
        <v>-982926563</v>
      </c>
      <c r="K135" s="5">
        <v>-1650621426</v>
      </c>
      <c r="L135" s="5">
        <v>-8168471000</v>
      </c>
      <c r="M135" s="5">
        <v>-19417106077</v>
      </c>
      <c r="N135" s="5">
        <v>-12329566271</v>
      </c>
      <c r="O135" s="5">
        <v>-7746727993</v>
      </c>
      <c r="P135" s="5">
        <v>-4360906051</v>
      </c>
    </row>
    <row r="136" spans="2:16" ht="15.5" x14ac:dyDescent="0.35">
      <c r="C136" t="s">
        <v>1194</v>
      </c>
      <c r="D136" s="5">
        <v>-1281779065</v>
      </c>
      <c r="E136" s="5">
        <v>-926002075</v>
      </c>
      <c r="F136" s="5">
        <v>-892789188</v>
      </c>
      <c r="G136" s="5">
        <v>-1223504034</v>
      </c>
      <c r="I136" s="5">
        <v>-4192937419</v>
      </c>
      <c r="J136" s="5">
        <v>-2833218955</v>
      </c>
      <c r="K136" s="5">
        <v>-3040834805</v>
      </c>
      <c r="L136" s="5">
        <v>-3062681671</v>
      </c>
      <c r="M136" s="5">
        <v>-2535053417</v>
      </c>
      <c r="N136" s="5">
        <v>-2347775797</v>
      </c>
      <c r="O136" s="5">
        <v>-6300369462</v>
      </c>
      <c r="P136" s="5">
        <v>-1896456547</v>
      </c>
    </row>
    <row r="137" spans="2:16" ht="15.5" x14ac:dyDescent="0.35">
      <c r="C137" t="s">
        <v>1195</v>
      </c>
      <c r="D137" s="5">
        <v>-8897366119</v>
      </c>
      <c r="E137" s="5">
        <v>-3369630029</v>
      </c>
      <c r="F137" s="5">
        <v>-4657867971</v>
      </c>
      <c r="G137" s="5">
        <v>-4123741815</v>
      </c>
      <c r="I137" s="5">
        <v>-14204290372</v>
      </c>
      <c r="J137" s="5">
        <v>-12113758028</v>
      </c>
      <c r="K137" s="5">
        <v>-14693922046</v>
      </c>
      <c r="L137" s="5">
        <v>-69253500656</v>
      </c>
      <c r="M137" s="5">
        <v>-73763391120</v>
      </c>
      <c r="N137" s="5">
        <v>-21518201886</v>
      </c>
      <c r="O137" s="5">
        <v>-21079245381</v>
      </c>
      <c r="P137" s="5">
        <v>-11535207049</v>
      </c>
    </row>
    <row r="138" spans="2:16" ht="15.5" x14ac:dyDescent="0.35">
      <c r="C138" t="s">
        <v>1196</v>
      </c>
      <c r="F138" s="5">
        <v>70000000000</v>
      </c>
      <c r="I138" s="5">
        <v>70000000000</v>
      </c>
    </row>
    <row r="139" spans="2:16" ht="15.5" x14ac:dyDescent="0.35">
      <c r="C139" t="s">
        <v>504</v>
      </c>
      <c r="F139" s="5">
        <v>-55750000000</v>
      </c>
      <c r="I139" s="5">
        <v>-55750000000</v>
      </c>
    </row>
    <row r="140" spans="2:16" ht="15.5" x14ac:dyDescent="0.35">
      <c r="C140" t="s">
        <v>322</v>
      </c>
      <c r="D140" s="5">
        <v>-1726126178</v>
      </c>
      <c r="E140" s="5">
        <v>-288524634</v>
      </c>
      <c r="F140" s="5">
        <v>-1656026133</v>
      </c>
      <c r="G140" s="5">
        <v>-373504700</v>
      </c>
      <c r="I140" s="5">
        <v>-4563319134</v>
      </c>
      <c r="J140" s="5">
        <v>-3371259311</v>
      </c>
      <c r="K140" s="5">
        <v>-1449070766</v>
      </c>
      <c r="L140" s="5">
        <v>-1784095753</v>
      </c>
      <c r="M140" s="5">
        <v>-21641949799</v>
      </c>
      <c r="N140" s="5">
        <v>-3349374894</v>
      </c>
      <c r="O140" s="5">
        <v>-2352625140</v>
      </c>
      <c r="P140" s="5">
        <v>-2599328165</v>
      </c>
    </row>
    <row r="141" spans="2:16" ht="15.5" x14ac:dyDescent="0.35">
      <c r="C141" t="s">
        <v>818</v>
      </c>
      <c r="D141" s="5">
        <v>-307015952</v>
      </c>
      <c r="E141" s="5">
        <v>-263902120</v>
      </c>
      <c r="F141" s="5">
        <v>-222950400</v>
      </c>
      <c r="G141" s="5">
        <v>-478592500</v>
      </c>
      <c r="I141" s="5">
        <v>-1281950138</v>
      </c>
      <c r="J141" s="5">
        <v>-787502921</v>
      </c>
      <c r="K141" s="5">
        <v>-846790002</v>
      </c>
      <c r="L141" s="5">
        <v>-808483256</v>
      </c>
      <c r="M141" s="5">
        <v>-1152466800</v>
      </c>
      <c r="N141" s="5">
        <v>214343216</v>
      </c>
      <c r="O141" s="5">
        <v>-156774879</v>
      </c>
    </row>
    <row r="142" spans="2:16" ht="15.5" x14ac:dyDescent="0.35">
      <c r="C142" t="s">
        <v>266</v>
      </c>
      <c r="D142" s="5">
        <v>29181241</v>
      </c>
      <c r="E142" s="5">
        <v>-29181241</v>
      </c>
      <c r="I142" s="5">
        <v>-116724962</v>
      </c>
      <c r="J142" s="5">
        <v>-955165813</v>
      </c>
      <c r="K142" s="5">
        <v>-363588619</v>
      </c>
      <c r="L142" s="5">
        <v>-438285979</v>
      </c>
      <c r="M142" s="5">
        <v>-461735401</v>
      </c>
      <c r="N142" s="5">
        <v>-5560901655</v>
      </c>
      <c r="O142" s="5">
        <v>-2329123425</v>
      </c>
    </row>
    <row r="143" spans="2:16" ht="15.5" x14ac:dyDescent="0.35">
      <c r="C143" t="s">
        <v>144</v>
      </c>
      <c r="D143" s="5">
        <v>-1116585697</v>
      </c>
      <c r="E143" s="5">
        <v>-1981343585</v>
      </c>
      <c r="F143" s="5">
        <v>9195013055</v>
      </c>
      <c r="G143" s="5">
        <v>97421957</v>
      </c>
      <c r="I143" s="5">
        <v>17692034231</v>
      </c>
      <c r="J143" s="5">
        <v>11866977418</v>
      </c>
      <c r="K143" s="5">
        <v>982668976</v>
      </c>
      <c r="L143" s="5">
        <v>144948560345</v>
      </c>
      <c r="M143" s="5">
        <v>91943942106</v>
      </c>
      <c r="N143" s="5">
        <v>1885068997</v>
      </c>
      <c r="O143" s="5">
        <v>20742215486</v>
      </c>
      <c r="P143" s="5">
        <v>15040051462</v>
      </c>
    </row>
    <row r="144" spans="2:16" ht="15.5" x14ac:dyDescent="0.35">
      <c r="C144" t="s">
        <v>145</v>
      </c>
      <c r="D144" s="5">
        <v>-1054318447</v>
      </c>
      <c r="E144" s="5">
        <v>-1413194369</v>
      </c>
      <c r="F144" s="5">
        <v>-13712141948</v>
      </c>
      <c r="G144" s="5">
        <v>-5008586287</v>
      </c>
      <c r="I144" s="5">
        <v>-27384158277</v>
      </c>
      <c r="J144" s="5">
        <v>-20156897458</v>
      </c>
      <c r="K144" s="5">
        <v>-11999257200</v>
      </c>
      <c r="L144" s="5">
        <v>-105217224759</v>
      </c>
      <c r="M144" s="5">
        <v>-9741412031</v>
      </c>
      <c r="N144" s="5">
        <v>-2795217623</v>
      </c>
      <c r="O144" s="5">
        <v>-14275230207</v>
      </c>
      <c r="P144" s="5">
        <v>-9807631985</v>
      </c>
    </row>
    <row r="145" spans="3:16" ht="15.5" x14ac:dyDescent="0.35">
      <c r="C145" t="s">
        <v>1197</v>
      </c>
      <c r="F145" s="5">
        <v>55750000000</v>
      </c>
      <c r="G145" s="5">
        <v>-125750000000</v>
      </c>
      <c r="M145" s="5">
        <v>-13000000</v>
      </c>
      <c r="N145" s="5">
        <v>-341800333</v>
      </c>
    </row>
    <row r="146" spans="3:16" ht="15.5" x14ac:dyDescent="0.35">
      <c r="C146" t="s">
        <v>1198</v>
      </c>
      <c r="F146" s="5">
        <v>-70000000000</v>
      </c>
      <c r="G146" s="5">
        <v>70000000000</v>
      </c>
      <c r="M146" s="5">
        <v>3370000000</v>
      </c>
    </row>
    <row r="147" spans="3:16" ht="15.5" x14ac:dyDescent="0.35">
      <c r="C147" t="s">
        <v>157</v>
      </c>
      <c r="F147" s="5">
        <v>-121868515</v>
      </c>
      <c r="G147" s="5">
        <v>-68694043</v>
      </c>
      <c r="I147" s="5">
        <v>302011455</v>
      </c>
      <c r="J147" s="5">
        <v>34060997</v>
      </c>
      <c r="K147" s="5">
        <v>-473746751</v>
      </c>
      <c r="L147" s="5">
        <v>96178090</v>
      </c>
      <c r="M147" s="5">
        <v>2520570813</v>
      </c>
    </row>
    <row r="148" spans="3:16" ht="15.5" x14ac:dyDescent="0.35">
      <c r="C148" t="s">
        <v>158</v>
      </c>
      <c r="D148" s="5">
        <v>-46640704</v>
      </c>
      <c r="E148" s="5">
        <v>-9276172</v>
      </c>
      <c r="G148" s="5">
        <v>55750000000</v>
      </c>
      <c r="N148" s="5">
        <v>-1749602290</v>
      </c>
      <c r="O148" s="5">
        <v>-7760261039</v>
      </c>
      <c r="P148" s="5">
        <v>-9478915106</v>
      </c>
    </row>
    <row r="149" spans="3:16" ht="15.5" x14ac:dyDescent="0.35">
      <c r="C149" t="s">
        <v>146</v>
      </c>
      <c r="D149" s="5">
        <v>-132500000</v>
      </c>
      <c r="F149" s="5">
        <v>-851155998</v>
      </c>
      <c r="G149" s="5">
        <v>-231788892</v>
      </c>
      <c r="I149" s="5">
        <v>-3505338129</v>
      </c>
      <c r="J149" s="5">
        <v>-3538347761</v>
      </c>
      <c r="K149" s="5">
        <v>-3511423189</v>
      </c>
      <c r="L149" s="5">
        <v>-563035156</v>
      </c>
      <c r="M149" s="5">
        <v>-15351965261</v>
      </c>
      <c r="N149" s="5">
        <v>-41815000</v>
      </c>
      <c r="O149" s="5">
        <v>-247318325</v>
      </c>
      <c r="P149" s="5">
        <v>-328716879</v>
      </c>
    </row>
    <row r="150" spans="3:16" ht="15.5" x14ac:dyDescent="0.35">
      <c r="C150" t="s">
        <v>700</v>
      </c>
      <c r="F150" s="5">
        <v>760000000</v>
      </c>
      <c r="I150" s="5">
        <v>760000000</v>
      </c>
      <c r="J150" s="5">
        <v>920000000</v>
      </c>
    </row>
    <row r="151" spans="3:16" ht="15.5" x14ac:dyDescent="0.35">
      <c r="C151" t="s">
        <v>505</v>
      </c>
      <c r="D151" s="5">
        <v>-875177743</v>
      </c>
      <c r="E151" s="5">
        <v>-1403918197</v>
      </c>
      <c r="F151" s="5">
        <v>3340369882</v>
      </c>
      <c r="G151" s="5">
        <v>-4708103352</v>
      </c>
      <c r="I151" s="5">
        <v>-22351344286</v>
      </c>
      <c r="J151" s="5">
        <v>-17572610694</v>
      </c>
      <c r="K151" s="5">
        <v>-8014087260</v>
      </c>
      <c r="L151" s="5">
        <v>-4750367693</v>
      </c>
      <c r="M151" s="5">
        <v>-749017583</v>
      </c>
      <c r="O151" s="5">
        <v>-6356650843</v>
      </c>
    </row>
    <row r="152" spans="3:16" ht="15.5" x14ac:dyDescent="0.35">
      <c r="C152" t="s">
        <v>1199</v>
      </c>
      <c r="F152" s="5">
        <v>-2589487317</v>
      </c>
      <c r="I152" s="5">
        <v>-2589487317</v>
      </c>
      <c r="L152" s="5">
        <v>-100000000000</v>
      </c>
    </row>
    <row r="153" spans="3:16" ht="15.5" x14ac:dyDescent="0.35">
      <c r="C153" t="s">
        <v>399</v>
      </c>
      <c r="N153" s="5">
        <v>127000000</v>
      </c>
    </row>
    <row r="154" spans="3:16" ht="15.5" x14ac:dyDescent="0.35">
      <c r="C154" t="s">
        <v>847</v>
      </c>
    </row>
    <row r="155" spans="3:16" ht="15.5" x14ac:dyDescent="0.35">
      <c r="C155" t="s">
        <v>1200</v>
      </c>
      <c r="M155" s="5">
        <v>-68000000</v>
      </c>
      <c r="N155" s="5">
        <v>-789000000</v>
      </c>
    </row>
    <row r="156" spans="3:16" ht="15.5" x14ac:dyDescent="0.35">
      <c r="C156" t="s">
        <v>1034</v>
      </c>
      <c r="M156" s="5">
        <v>550000000</v>
      </c>
      <c r="O156" s="5">
        <v>89000000</v>
      </c>
    </row>
    <row r="157" spans="3:16" ht="15.5" x14ac:dyDescent="0.35">
      <c r="C157" t="s">
        <v>153</v>
      </c>
      <c r="D157" s="5">
        <v>-1116585697</v>
      </c>
      <c r="E157" s="5">
        <v>-1981343585</v>
      </c>
      <c r="F157" s="5">
        <v>9195013055</v>
      </c>
      <c r="G157" s="5">
        <v>97421957</v>
      </c>
      <c r="I157" s="5">
        <v>17692034231</v>
      </c>
      <c r="J157" s="5">
        <v>11866977418</v>
      </c>
      <c r="K157" s="5">
        <v>982668976</v>
      </c>
      <c r="L157" s="5">
        <v>144948560345</v>
      </c>
      <c r="M157" s="5">
        <v>91943942106</v>
      </c>
      <c r="N157" s="5">
        <v>1885068997</v>
      </c>
      <c r="O157" s="5">
        <v>20742215486</v>
      </c>
      <c r="P157" s="5">
        <v>15040051462</v>
      </c>
    </row>
    <row r="158" spans="3:16" ht="15.5" x14ac:dyDescent="0.35">
      <c r="C158" t="s">
        <v>1201</v>
      </c>
      <c r="M158" s="5">
        <v>74604000000</v>
      </c>
    </row>
    <row r="159" spans="3:16" ht="15.5" x14ac:dyDescent="0.35">
      <c r="C159" t="s">
        <v>1048</v>
      </c>
      <c r="I159" s="5">
        <v>3350750</v>
      </c>
      <c r="J159" s="5">
        <v>9877750</v>
      </c>
      <c r="K159" s="5">
        <v>8378500</v>
      </c>
      <c r="L159" s="5">
        <v>7400500</v>
      </c>
    </row>
    <row r="160" spans="3:16" ht="15.5" x14ac:dyDescent="0.35">
      <c r="C160" t="s">
        <v>344</v>
      </c>
      <c r="L160" s="5">
        <v>-3514306467</v>
      </c>
    </row>
    <row r="161" spans="3:16" ht="15.5" x14ac:dyDescent="0.35">
      <c r="C161" t="s">
        <v>337</v>
      </c>
      <c r="K161" s="5">
        <v>286175978</v>
      </c>
      <c r="L161" s="5">
        <v>3566600000</v>
      </c>
      <c r="O161" s="5">
        <v>2943792365</v>
      </c>
    </row>
    <row r="162" spans="3:16" ht="15.5" x14ac:dyDescent="0.35">
      <c r="C162" t="s">
        <v>573</v>
      </c>
      <c r="G162" s="5">
        <v>18625392</v>
      </c>
      <c r="K162" s="5">
        <v>-5845641913</v>
      </c>
      <c r="M162" s="5">
        <v>-5872907122</v>
      </c>
      <c r="N162" s="5">
        <v>-1576371049</v>
      </c>
      <c r="P162" s="5">
        <v>-2143861538</v>
      </c>
    </row>
    <row r="163" spans="3:16" ht="15.5" x14ac:dyDescent="0.35">
      <c r="C163" t="s">
        <v>1202</v>
      </c>
      <c r="D163" s="5">
        <v>561362332</v>
      </c>
      <c r="E163" s="5">
        <v>61334998</v>
      </c>
      <c r="F163" s="5">
        <v>2271501174</v>
      </c>
      <c r="G163" s="5">
        <v>1353763242</v>
      </c>
      <c r="I163" s="5">
        <v>3625264416</v>
      </c>
      <c r="J163" s="5">
        <v>681333303</v>
      </c>
      <c r="L163" s="5">
        <v>3448257858</v>
      </c>
    </row>
    <row r="164" spans="3:16" ht="15.5" x14ac:dyDescent="0.35">
      <c r="C164" t="s">
        <v>1203</v>
      </c>
      <c r="F164" s="5">
        <v>-1812632208</v>
      </c>
      <c r="I164" s="5">
        <v>-1812632208</v>
      </c>
    </row>
    <row r="165" spans="3:16" ht="15.5" x14ac:dyDescent="0.35">
      <c r="C165" t="s">
        <v>937</v>
      </c>
      <c r="N165" s="5">
        <v>1443471680</v>
      </c>
    </row>
    <row r="166" spans="3:16" ht="15.5" x14ac:dyDescent="0.35">
      <c r="C166" t="s">
        <v>597</v>
      </c>
      <c r="D166" s="5">
        <v>-1558500029</v>
      </c>
      <c r="E166" s="5">
        <v>-3607148117</v>
      </c>
      <c r="F166" s="5">
        <v>-11910255911</v>
      </c>
      <c r="G166" s="5">
        <v>-1282622219</v>
      </c>
      <c r="I166" s="5">
        <v>-14455348727</v>
      </c>
      <c r="J166" s="5">
        <v>-3750012529</v>
      </c>
      <c r="K166" s="5">
        <v>-3699354221</v>
      </c>
      <c r="L166" s="5">
        <v>-2293921866</v>
      </c>
      <c r="M166" s="5">
        <v>-1354658994</v>
      </c>
      <c r="N166" s="5">
        <v>-2179169000</v>
      </c>
      <c r="O166" s="5">
        <v>-1163729000</v>
      </c>
    </row>
    <row r="167" spans="3:16" ht="15.5" x14ac:dyDescent="0.35">
      <c r="C167" t="s">
        <v>1033</v>
      </c>
      <c r="F167" s="5">
        <v>646400000</v>
      </c>
      <c r="I167" s="5">
        <v>646400000</v>
      </c>
    </row>
    <row r="168" spans="3:16" ht="15.5" x14ac:dyDescent="0.35">
      <c r="C168" t="s">
        <v>278</v>
      </c>
      <c r="D168" s="5">
        <v>-119448000</v>
      </c>
      <c r="E168" s="5">
        <v>-37197133</v>
      </c>
      <c r="J168" s="5">
        <v>-73233986</v>
      </c>
      <c r="K168" s="5">
        <v>-227630014</v>
      </c>
      <c r="L168" s="5">
        <v>-225648000</v>
      </c>
      <c r="M168" s="5">
        <v>-273954900</v>
      </c>
      <c r="N168" s="5">
        <v>-321466367</v>
      </c>
      <c r="O168" s="5">
        <v>-257847879</v>
      </c>
      <c r="P168" s="5">
        <v>-16087000</v>
      </c>
    </row>
    <row r="169" spans="3:16" ht="15.5" x14ac:dyDescent="0.35">
      <c r="C169" t="s">
        <v>1204</v>
      </c>
    </row>
    <row r="170" spans="3:16" ht="15.5" x14ac:dyDescent="0.35">
      <c r="C170" t="s">
        <v>1205</v>
      </c>
    </row>
    <row r="171" spans="3:16" ht="15.5" x14ac:dyDescent="0.35">
      <c r="C171" t="s">
        <v>1206</v>
      </c>
      <c r="K171" s="5">
        <v>-494616854</v>
      </c>
      <c r="L171" s="5">
        <v>-481821680</v>
      </c>
      <c r="M171" s="5">
        <v>-383936878</v>
      </c>
      <c r="N171" s="5">
        <v>-83096267</v>
      </c>
    </row>
    <row r="172" spans="3:16" ht="15.5" x14ac:dyDescent="0.35">
      <c r="C172" t="s">
        <v>163</v>
      </c>
      <c r="D172" s="5">
        <v>-579300136</v>
      </c>
      <c r="E172" s="5">
        <v>-2378076263</v>
      </c>
      <c r="F172" s="5">
        <v>5763728187</v>
      </c>
      <c r="G172" s="5">
        <v>-163515311</v>
      </c>
      <c r="I172" s="5">
        <v>5361915914</v>
      </c>
      <c r="J172" s="5">
        <v>290678819</v>
      </c>
      <c r="K172" s="5">
        <v>-2299730440</v>
      </c>
      <c r="L172" s="5">
        <v>-2594817526</v>
      </c>
      <c r="M172" s="5">
        <v>4291261851</v>
      </c>
      <c r="N172" s="5">
        <v>-1291415235</v>
      </c>
      <c r="O172" s="5">
        <v>-2898131582</v>
      </c>
      <c r="P172" s="5">
        <v>809508876</v>
      </c>
    </row>
    <row r="173" spans="3:16" ht="15.5" x14ac:dyDescent="0.35">
      <c r="C173" t="s">
        <v>164</v>
      </c>
      <c r="E173" s="5">
        <v>6828201570</v>
      </c>
      <c r="I173" s="5">
        <v>1466285656</v>
      </c>
      <c r="J173" s="5">
        <v>1175606837</v>
      </c>
      <c r="K173" s="5">
        <v>3475337277</v>
      </c>
      <c r="L173" s="5">
        <v>6070154803</v>
      </c>
      <c r="M173" s="5">
        <v>1778892952</v>
      </c>
      <c r="N173" s="5">
        <v>1834444616</v>
      </c>
      <c r="O173" s="5">
        <v>4732576199</v>
      </c>
      <c r="P173" s="5">
        <v>3923067322</v>
      </c>
    </row>
    <row r="174" spans="3:16" ht="15.5" x14ac:dyDescent="0.35">
      <c r="C174" t="s">
        <v>556</v>
      </c>
      <c r="N174" s="5">
        <v>1235863572</v>
      </c>
    </row>
    <row r="175" spans="3:16" ht="15.5" x14ac:dyDescent="0.35">
      <c r="C175" t="s">
        <v>166</v>
      </c>
      <c r="D175" s="5">
        <v>-579300136</v>
      </c>
      <c r="E175" s="5">
        <v>4450125307</v>
      </c>
      <c r="F175" s="5">
        <v>5763728187</v>
      </c>
      <c r="G175" s="5">
        <v>-163515311</v>
      </c>
      <c r="I175" s="5">
        <v>6828201570</v>
      </c>
      <c r="J175" s="5">
        <v>1466285656</v>
      </c>
      <c r="K175" s="5">
        <v>1175606837</v>
      </c>
      <c r="L175" s="5">
        <v>3475337277</v>
      </c>
      <c r="M175" s="5">
        <v>6070154803</v>
      </c>
      <c r="N175" s="5">
        <v>1778892953</v>
      </c>
      <c r="O175" s="5">
        <v>1834444617</v>
      </c>
      <c r="P175" s="5">
        <v>4732576198</v>
      </c>
    </row>
    <row r="177" spans="2:16" ht="15.5" x14ac:dyDescent="0.35">
      <c r="B177" t="s">
        <v>167</v>
      </c>
      <c r="C177" t="s">
        <v>12</v>
      </c>
      <c r="D177" s="5">
        <v>5240000000</v>
      </c>
      <c r="E177" s="5">
        <v>5240000000</v>
      </c>
      <c r="F177" s="5">
        <v>5240000000</v>
      </c>
      <c r="G177" s="5">
        <v>5240000000</v>
      </c>
      <c r="I177" s="5">
        <v>5240000000</v>
      </c>
      <c r="J177" s="5">
        <v>5240000000</v>
      </c>
      <c r="K177" s="5">
        <v>5240000000</v>
      </c>
      <c r="L177" s="5">
        <v>5240000000</v>
      </c>
      <c r="M177" s="5">
        <v>3740000000</v>
      </c>
      <c r="N177" s="5">
        <v>0</v>
      </c>
      <c r="O177" s="5">
        <v>0</v>
      </c>
      <c r="P177" s="5">
        <v>0</v>
      </c>
    </row>
    <row r="178" spans="2:16" ht="15.5" x14ac:dyDescent="0.35">
      <c r="C178" t="s">
        <v>168</v>
      </c>
      <c r="D178" s="6">
        <v>0.59</v>
      </c>
      <c r="E178" s="6">
        <v>0.66</v>
      </c>
      <c r="F178" s="6">
        <v>0.51</v>
      </c>
      <c r="G178" s="6">
        <v>0.94</v>
      </c>
    </row>
    <row r="179" spans="2:16" ht="15.5" x14ac:dyDescent="0.35">
      <c r="C179" t="s">
        <v>169</v>
      </c>
      <c r="D179" s="6">
        <v>32.200000000000003</v>
      </c>
      <c r="E179" s="5">
        <v>50</v>
      </c>
      <c r="F179" s="6">
        <v>80.39</v>
      </c>
      <c r="G179" s="6">
        <v>47.87</v>
      </c>
    </row>
    <row r="180" spans="2:16" ht="15.5" x14ac:dyDescent="0.35">
      <c r="C180" t="s">
        <v>63</v>
      </c>
      <c r="D180" s="6">
        <v>8.1</v>
      </c>
      <c r="E180" s="6">
        <v>16.37</v>
      </c>
      <c r="F180" s="6">
        <v>24.07</v>
      </c>
      <c r="G180" s="6">
        <v>12.31</v>
      </c>
    </row>
    <row r="181" spans="2:16" ht="15.5" x14ac:dyDescent="0.35">
      <c r="C181" t="s">
        <v>170</v>
      </c>
      <c r="D181" s="5">
        <v>6760000000</v>
      </c>
      <c r="E181" s="5">
        <v>3760000000</v>
      </c>
      <c r="F181" s="5">
        <v>2290000000</v>
      </c>
      <c r="G181" s="5">
        <v>5450000000</v>
      </c>
    </row>
    <row r="182" spans="2:16" ht="15.5" x14ac:dyDescent="0.35">
      <c r="C182" t="s">
        <v>171</v>
      </c>
      <c r="D182" s="6">
        <v>6.0000000000000001E-3</v>
      </c>
      <c r="E182" s="6">
        <v>6.8000000000000005E-3</v>
      </c>
      <c r="F182" s="6">
        <v>5.1999999999999998E-3</v>
      </c>
      <c r="G182" s="6">
        <v>9.8999999999999991E-3</v>
      </c>
    </row>
    <row r="183" spans="2:16" ht="15.5" x14ac:dyDescent="0.35">
      <c r="C183" t="s">
        <v>172</v>
      </c>
      <c r="D183" s="6">
        <v>8.199999999999999E-3</v>
      </c>
      <c r="E183" s="6">
        <v>9.300000000000001E-3</v>
      </c>
      <c r="F183" s="6">
        <v>7.3000000000000001E-3</v>
      </c>
      <c r="G183" s="6">
        <v>1.3600000000000001E-2</v>
      </c>
    </row>
    <row r="184" spans="2:16" ht="15.5" x14ac:dyDescent="0.35">
      <c r="C184" t="s">
        <v>173</v>
      </c>
      <c r="D184" s="6">
        <v>6.5000000000000006E-3</v>
      </c>
      <c r="E184" s="6">
        <v>7.7000000000000002E-3</v>
      </c>
      <c r="F184" s="6">
        <v>4.5000000000000005E-3</v>
      </c>
      <c r="G184" s="6">
        <v>1.1599999999999999E-2</v>
      </c>
    </row>
    <row r="185" spans="2:16" ht="15.5" x14ac:dyDescent="0.35">
      <c r="C185" t="s">
        <v>174</v>
      </c>
      <c r="D185" s="6">
        <v>102.71</v>
      </c>
      <c r="E185" s="6">
        <v>121.59</v>
      </c>
    </row>
    <row r="186" spans="2:16" ht="15.5" x14ac:dyDescent="0.35">
      <c r="C186" t="s">
        <v>175</v>
      </c>
      <c r="D186" s="5">
        <v>391000000000</v>
      </c>
      <c r="E186" s="5">
        <v>388000000000</v>
      </c>
      <c r="F186" s="5">
        <v>384000000000</v>
      </c>
      <c r="G186" s="5">
        <v>382000000000</v>
      </c>
    </row>
    <row r="187" spans="2:16" ht="15.5" x14ac:dyDescent="0.35">
      <c r="C187" t="s">
        <v>176</v>
      </c>
      <c r="D187" s="6">
        <v>0.27</v>
      </c>
      <c r="E187" s="6">
        <v>0.47</v>
      </c>
      <c r="F187" s="6">
        <v>0.59</v>
      </c>
      <c r="G187" s="6">
        <v>0.65</v>
      </c>
    </row>
    <row r="188" spans="2:16" ht="15.5" x14ac:dyDescent="0.35">
      <c r="C188" t="s">
        <v>177</v>
      </c>
      <c r="D188" s="6">
        <v>71.069999999999993</v>
      </c>
      <c r="E188" s="6">
        <v>70.489999999999995</v>
      </c>
      <c r="F188" s="6">
        <v>69.83</v>
      </c>
      <c r="G188" s="6">
        <v>69.33</v>
      </c>
    </row>
    <row r="189" spans="2:16" ht="15.5" x14ac:dyDescent="0.35">
      <c r="C189" t="s">
        <v>178</v>
      </c>
      <c r="D189" s="6">
        <v>0.27</v>
      </c>
      <c r="E189" s="6">
        <v>0.47</v>
      </c>
      <c r="F189" s="6">
        <v>0.59</v>
      </c>
      <c r="G189" s="6">
        <v>0.65</v>
      </c>
    </row>
    <row r="190" spans="2:16" ht="15.5" x14ac:dyDescent="0.35">
      <c r="C190" t="s">
        <v>179</v>
      </c>
      <c r="D190" s="6">
        <v>70.849999999999994</v>
      </c>
      <c r="E190" s="6">
        <v>70.27</v>
      </c>
      <c r="F190" s="6">
        <v>69.61</v>
      </c>
      <c r="G190" s="6">
        <v>69.11</v>
      </c>
    </row>
    <row r="191" spans="2:16" ht="15.5" x14ac:dyDescent="0.35">
      <c r="C191" t="s">
        <v>180</v>
      </c>
      <c r="D191" s="5">
        <v>23000000000</v>
      </c>
      <c r="E191" s="5">
        <v>24000000000</v>
      </c>
      <c r="F191" s="5">
        <v>23000000000</v>
      </c>
      <c r="G191" s="5">
        <v>13000000000</v>
      </c>
    </row>
    <row r="192" spans="2:16" ht="15.5" x14ac:dyDescent="0.35">
      <c r="C192" t="s">
        <v>181</v>
      </c>
      <c r="D192" s="5">
        <v>72000000000</v>
      </c>
      <c r="E192" s="5">
        <v>74000000000</v>
      </c>
      <c r="F192" s="5">
        <v>76000000000</v>
      </c>
      <c r="G192" s="5">
        <v>78000000000</v>
      </c>
    </row>
    <row r="193" spans="3:16" ht="15.5" x14ac:dyDescent="0.35">
      <c r="C193" t="s">
        <v>182</v>
      </c>
      <c r="D193" s="5">
        <v>372000000000</v>
      </c>
      <c r="E193" s="5">
        <v>369000000000</v>
      </c>
      <c r="F193" s="5">
        <v>366000000000</v>
      </c>
      <c r="G193" s="5">
        <v>363000000000</v>
      </c>
    </row>
    <row r="194" spans="3:16" ht="15.5" x14ac:dyDescent="0.35">
      <c r="C194" t="s">
        <v>24</v>
      </c>
      <c r="D194" s="5">
        <v>96000000000</v>
      </c>
      <c r="E194" s="5">
        <v>97000000000</v>
      </c>
      <c r="F194" s="5">
        <v>99000000000</v>
      </c>
      <c r="G194" s="5">
        <v>91000000000</v>
      </c>
    </row>
    <row r="195" spans="3:16" ht="15.5" x14ac:dyDescent="0.35">
      <c r="C195" t="s">
        <v>21</v>
      </c>
      <c r="D195" s="5">
        <v>92000000000</v>
      </c>
      <c r="E195" s="5">
        <v>93000000000</v>
      </c>
      <c r="F195" s="5">
        <v>92000000000</v>
      </c>
      <c r="G195" s="5">
        <v>89000000000</v>
      </c>
    </row>
    <row r="196" spans="3:16" ht="15.5" x14ac:dyDescent="0.35">
      <c r="C196" t="s">
        <v>183</v>
      </c>
      <c r="D196" s="5">
        <v>79000000000</v>
      </c>
      <c r="E196" s="5">
        <v>78000000000</v>
      </c>
      <c r="F196" s="5">
        <v>84000000000</v>
      </c>
      <c r="G196" s="5">
        <v>180000000000</v>
      </c>
    </row>
    <row r="197" spans="3:16" ht="15.5" x14ac:dyDescent="0.35">
      <c r="C197" t="s">
        <v>184</v>
      </c>
      <c r="D197" s="5">
        <v>2000000000</v>
      </c>
      <c r="E197" s="5">
        <v>1000000000</v>
      </c>
      <c r="F197" s="5">
        <v>10000000000</v>
      </c>
      <c r="G197" s="5">
        <v>5000000000</v>
      </c>
    </row>
    <row r="198" spans="3:16" ht="15.5" x14ac:dyDescent="0.35">
      <c r="C198" t="s">
        <v>185</v>
      </c>
      <c r="D198" s="5">
        <v>0</v>
      </c>
      <c r="F198" s="5">
        <v>-57000000000</v>
      </c>
      <c r="G198" s="5">
        <v>0</v>
      </c>
    </row>
    <row r="199" spans="3:16" ht="15.5" x14ac:dyDescent="0.35">
      <c r="C199" t="s">
        <v>13</v>
      </c>
      <c r="D199" s="5">
        <v>1000000000</v>
      </c>
      <c r="E199" s="5">
        <v>1000000000</v>
      </c>
      <c r="F199" s="5">
        <v>-46000000000</v>
      </c>
      <c r="G199" s="5">
        <v>5000000000</v>
      </c>
    </row>
    <row r="200" spans="3:16" ht="15.5" x14ac:dyDescent="0.35">
      <c r="C200" t="s">
        <v>16</v>
      </c>
      <c r="D200" s="6">
        <v>0.28000000000000003</v>
      </c>
      <c r="E200" s="6">
        <v>0.19</v>
      </c>
      <c r="F200" s="6">
        <v>-8.85</v>
      </c>
      <c r="G200" s="6">
        <v>0.86</v>
      </c>
    </row>
    <row r="201" spans="3:16" ht="15.5" x14ac:dyDescent="0.35">
      <c r="C201" t="s">
        <v>48</v>
      </c>
      <c r="I201" s="6">
        <v>3.41</v>
      </c>
      <c r="J201" s="6">
        <v>1.51</v>
      </c>
      <c r="K201" s="6">
        <v>4.7300000000000004</v>
      </c>
      <c r="L201" s="6">
        <v>0.88</v>
      </c>
      <c r="M201" s="6">
        <v>25.85</v>
      </c>
      <c r="N201" s="6">
        <v>45391169.909999996</v>
      </c>
      <c r="O201" s="6">
        <v>9327072.3399999999</v>
      </c>
      <c r="P201" s="6">
        <v>-20365781.100000001</v>
      </c>
    </row>
    <row r="202" spans="3:16" ht="15.5" x14ac:dyDescent="0.35">
      <c r="C202" t="s">
        <v>62</v>
      </c>
      <c r="I202" s="6">
        <v>12.02</v>
      </c>
      <c r="J202" s="6">
        <v>8.61</v>
      </c>
      <c r="K202" s="6">
        <v>10.57</v>
      </c>
      <c r="L202" s="6">
        <v>56.82</v>
      </c>
      <c r="M202" s="5">
        <v>0</v>
      </c>
      <c r="N202" s="5">
        <v>0</v>
      </c>
      <c r="O202" s="5">
        <v>0</v>
      </c>
      <c r="P202" s="5">
        <v>0</v>
      </c>
    </row>
    <row r="203" spans="3:16" ht="15.5" x14ac:dyDescent="0.35">
      <c r="C203" t="s">
        <v>65</v>
      </c>
      <c r="I203" s="6">
        <v>4.1900000000000004</v>
      </c>
      <c r="J203" s="6">
        <v>2.16</v>
      </c>
      <c r="K203" s="6">
        <v>7.34</v>
      </c>
      <c r="L203" s="6">
        <v>7.43</v>
      </c>
      <c r="M203" s="5">
        <v>0</v>
      </c>
      <c r="N203" s="5">
        <v>0</v>
      </c>
      <c r="O203" s="5">
        <v>0</v>
      </c>
      <c r="P203" s="5">
        <v>0</v>
      </c>
    </row>
    <row r="204" spans="3:16" ht="15.5" x14ac:dyDescent="0.35">
      <c r="C204" t="s">
        <v>186</v>
      </c>
      <c r="I204" s="5">
        <v>15240000000</v>
      </c>
      <c r="J204" s="5">
        <v>9330000000</v>
      </c>
      <c r="K204" s="5">
        <v>9170000000</v>
      </c>
      <c r="L204" s="5">
        <v>6730000000</v>
      </c>
      <c r="M204" s="6">
        <v>8039999999.999999</v>
      </c>
      <c r="N204" s="5">
        <v>7290000000</v>
      </c>
      <c r="O204" s="5">
        <v>1600000000</v>
      </c>
      <c r="P204" s="6">
        <v>-2029999999.9999998</v>
      </c>
    </row>
    <row r="205" spans="3:16" ht="15.5" x14ac:dyDescent="0.35">
      <c r="C205" t="s">
        <v>187</v>
      </c>
      <c r="I205" s="6">
        <v>3.5299999999999998E-2</v>
      </c>
      <c r="J205" s="6">
        <v>1.6799999999999999E-2</v>
      </c>
      <c r="K205" s="6">
        <v>5.4400000000000004E-2</v>
      </c>
      <c r="L205" s="6">
        <v>1.09E-2</v>
      </c>
      <c r="M205" s="6">
        <v>0.36619999999999997</v>
      </c>
      <c r="N205" s="6">
        <v>5.4100000000000002E-2</v>
      </c>
      <c r="O205" s="6">
        <v>1.34E-2</v>
      </c>
      <c r="P205" s="6">
        <v>-4.4600000000000001E-2</v>
      </c>
    </row>
    <row r="206" spans="3:16" ht="15.5" x14ac:dyDescent="0.35">
      <c r="C206" t="s">
        <v>188</v>
      </c>
      <c r="I206" s="6">
        <v>4.8899999999999999E-2</v>
      </c>
      <c r="J206" s="6">
        <v>2.2700000000000001E-2</v>
      </c>
      <c r="K206" s="6">
        <v>7.2800000000000004E-2</v>
      </c>
      <c r="L206" s="6">
        <v>1.46E-2</v>
      </c>
      <c r="M206" s="6">
        <v>0.58939999999999992</v>
      </c>
      <c r="N206" s="6">
        <v>-0.61990000000000001</v>
      </c>
      <c r="O206" s="6">
        <v>-7.8700000000000006E-2</v>
      </c>
      <c r="P206" s="6">
        <v>0.1593</v>
      </c>
    </row>
    <row r="207" spans="3:16" ht="15.5" x14ac:dyDescent="0.35">
      <c r="C207" t="s">
        <v>189</v>
      </c>
      <c r="I207" s="6">
        <v>3.3500000000000002E-2</v>
      </c>
      <c r="J207" s="6">
        <v>2.1600000000000001E-2</v>
      </c>
      <c r="K207" s="6">
        <v>2.2499999999999999E-2</v>
      </c>
      <c r="L207" s="6">
        <v>2.0899999999999998E-2</v>
      </c>
      <c r="M207" s="6">
        <v>7.2000000000000008E-2</v>
      </c>
      <c r="N207" s="6">
        <v>1.1147</v>
      </c>
      <c r="O207" s="6">
        <v>-2.9451000000000001</v>
      </c>
      <c r="P207" s="6">
        <v>0.92980000000000007</v>
      </c>
    </row>
    <row r="208" spans="3:16" ht="15.5" x14ac:dyDescent="0.35">
      <c r="C208" t="s">
        <v>190</v>
      </c>
      <c r="I208" s="6">
        <v>123.12</v>
      </c>
      <c r="J208" s="6">
        <v>8.6999999999999993</v>
      </c>
      <c r="K208" s="6">
        <v>22.13</v>
      </c>
      <c r="L208" s="6">
        <v>12.66</v>
      </c>
      <c r="M208" s="6">
        <v>15.34</v>
      </c>
      <c r="N208" s="6">
        <v>54.62</v>
      </c>
      <c r="O208" s="5">
        <v>12</v>
      </c>
    </row>
    <row r="209" spans="2:16" ht="15.5" x14ac:dyDescent="0.35">
      <c r="C209" t="s">
        <v>59</v>
      </c>
      <c r="I209" s="6">
        <v>0.59</v>
      </c>
      <c r="J209" s="6">
        <v>0.2</v>
      </c>
      <c r="K209" s="6">
        <v>0.77</v>
      </c>
      <c r="L209" s="6">
        <v>0.83</v>
      </c>
      <c r="M209" s="5">
        <v>0</v>
      </c>
      <c r="N209" s="5">
        <v>0</v>
      </c>
      <c r="O209" s="5">
        <v>0</v>
      </c>
      <c r="P209" s="5">
        <v>0</v>
      </c>
    </row>
    <row r="210" spans="2:16" ht="15.5" x14ac:dyDescent="0.35">
      <c r="C210" t="s">
        <v>56</v>
      </c>
      <c r="I210" s="6">
        <v>69.83</v>
      </c>
      <c r="J210" s="6">
        <v>66.42</v>
      </c>
      <c r="K210" s="6">
        <v>64.89</v>
      </c>
      <c r="L210" s="6">
        <v>60.17</v>
      </c>
      <c r="M210" s="6">
        <v>43.86</v>
      </c>
      <c r="N210" s="6">
        <v>-73217742.400000006</v>
      </c>
      <c r="O210" s="6">
        <v>-118571645.93000001</v>
      </c>
      <c r="P210" s="6">
        <v>-127865531.59</v>
      </c>
    </row>
    <row r="211" spans="2:16" ht="15.5" x14ac:dyDescent="0.35">
      <c r="C211" t="s">
        <v>191</v>
      </c>
      <c r="I211" s="6">
        <v>0.59</v>
      </c>
      <c r="J211" s="6">
        <v>0.2</v>
      </c>
      <c r="K211" s="6">
        <v>0.77</v>
      </c>
      <c r="L211" s="6">
        <v>0.83</v>
      </c>
      <c r="M211" s="5">
        <v>0</v>
      </c>
      <c r="N211" s="5">
        <v>0</v>
      </c>
      <c r="O211" s="5">
        <v>0</v>
      </c>
      <c r="P211" s="5">
        <v>0</v>
      </c>
    </row>
    <row r="212" spans="2:16" ht="15.5" x14ac:dyDescent="0.35">
      <c r="C212" t="s">
        <v>192</v>
      </c>
      <c r="I212" s="6">
        <v>69.61</v>
      </c>
      <c r="J212" s="6">
        <v>66.209999999999994</v>
      </c>
      <c r="K212" s="6">
        <v>64.67</v>
      </c>
      <c r="L212" s="6">
        <v>59.95</v>
      </c>
      <c r="M212" s="6">
        <v>43.56</v>
      </c>
      <c r="N212" s="6">
        <v>-84717553.400000006</v>
      </c>
      <c r="O212" s="6">
        <v>-118571645.93000001</v>
      </c>
      <c r="P212" s="6">
        <v>-127865531.59</v>
      </c>
    </row>
    <row r="213" spans="2:16" ht="15.5" x14ac:dyDescent="0.35">
      <c r="C213" t="s">
        <v>193</v>
      </c>
      <c r="I213" s="5">
        <v>23000000000</v>
      </c>
      <c r="J213" s="5">
        <v>53000000000</v>
      </c>
      <c r="K213" s="5">
        <v>60000000000</v>
      </c>
      <c r="L213" s="5">
        <v>52000000000</v>
      </c>
      <c r="M213" s="5">
        <v>59000000000</v>
      </c>
      <c r="N213" s="5">
        <v>40000000000</v>
      </c>
      <c r="O213" s="5">
        <v>35000000000</v>
      </c>
      <c r="P213" s="5">
        <v>22000000000</v>
      </c>
    </row>
    <row r="214" spans="2:16" ht="15.5" x14ac:dyDescent="0.35">
      <c r="C214" t="s">
        <v>194</v>
      </c>
      <c r="I214" s="5">
        <v>76000000000</v>
      </c>
      <c r="J214" s="5">
        <v>30000000000</v>
      </c>
      <c r="K214" s="5">
        <v>12000000000</v>
      </c>
      <c r="L214" s="5">
        <v>13000000000</v>
      </c>
      <c r="M214" s="5">
        <v>12000000000</v>
      </c>
      <c r="N214" s="5">
        <v>13000000000</v>
      </c>
      <c r="O214" s="5">
        <v>16000000000</v>
      </c>
      <c r="P214" s="5">
        <v>7000000000</v>
      </c>
    </row>
    <row r="215" spans="2:16" ht="15.5" x14ac:dyDescent="0.35">
      <c r="C215" t="s">
        <v>26</v>
      </c>
      <c r="I215" s="5">
        <v>99000000000</v>
      </c>
      <c r="J215" s="5">
        <v>83000000000</v>
      </c>
      <c r="K215" s="5">
        <v>72000000000</v>
      </c>
      <c r="L215" s="5">
        <v>65000000000</v>
      </c>
      <c r="M215" s="5">
        <v>70000000000</v>
      </c>
      <c r="N215" s="5">
        <v>53000000000</v>
      </c>
      <c r="O215" s="5">
        <v>51000000000</v>
      </c>
      <c r="P215" s="5">
        <v>29000000000</v>
      </c>
    </row>
    <row r="216" spans="2:16" ht="15.5" x14ac:dyDescent="0.35">
      <c r="C216" t="s">
        <v>23</v>
      </c>
      <c r="I216" s="5">
        <v>92000000000</v>
      </c>
      <c r="J216" s="5">
        <v>82000000000</v>
      </c>
      <c r="K216" s="5">
        <v>71000000000</v>
      </c>
      <c r="L216" s="5">
        <v>62000000000</v>
      </c>
      <c r="M216" s="5">
        <v>64000000000</v>
      </c>
      <c r="N216" s="5">
        <v>51000000000</v>
      </c>
      <c r="O216" s="5">
        <v>49000000000</v>
      </c>
      <c r="P216" s="5">
        <v>24000000000</v>
      </c>
    </row>
    <row r="217" spans="2:16" ht="15.5" x14ac:dyDescent="0.35">
      <c r="C217" t="s">
        <v>195</v>
      </c>
      <c r="I217" s="5">
        <v>84000000000</v>
      </c>
      <c r="J217" s="5">
        <v>170000000000</v>
      </c>
      <c r="K217" s="5">
        <v>165000000000</v>
      </c>
      <c r="L217" s="5">
        <v>187000000000</v>
      </c>
      <c r="M217" s="5">
        <v>45000000000</v>
      </c>
      <c r="N217" s="5">
        <v>-5000000000</v>
      </c>
      <c r="O217" s="5">
        <v>-26000000000</v>
      </c>
      <c r="P217" s="5">
        <v>-24000000000</v>
      </c>
    </row>
    <row r="218" spans="2:16" ht="15.5" x14ac:dyDescent="0.35">
      <c r="C218" t="s">
        <v>196</v>
      </c>
      <c r="I218" s="5">
        <v>15000000000</v>
      </c>
      <c r="J218" s="5">
        <v>9000000000</v>
      </c>
      <c r="K218" s="5">
        <v>9000000000</v>
      </c>
      <c r="L218" s="5">
        <v>-42000000000</v>
      </c>
      <c r="M218" s="5">
        <v>-78000000000</v>
      </c>
      <c r="N218" s="5">
        <v>0</v>
      </c>
      <c r="O218" s="5">
        <v>-9000000000</v>
      </c>
      <c r="P218" s="5">
        <v>-4000000000</v>
      </c>
    </row>
    <row r="219" spans="2:16" ht="15.5" x14ac:dyDescent="0.35">
      <c r="C219" t="s">
        <v>197</v>
      </c>
      <c r="I219" s="5">
        <v>-59000000000</v>
      </c>
      <c r="J219" s="5">
        <v>-4000000000</v>
      </c>
      <c r="K219" s="5">
        <v>-4000000000</v>
      </c>
      <c r="L219" s="5">
        <v>-1000000000</v>
      </c>
      <c r="M219" s="5">
        <v>-15000000000</v>
      </c>
      <c r="N219" s="5">
        <v>0</v>
      </c>
      <c r="O219" s="5">
        <v>0</v>
      </c>
      <c r="P219" s="5">
        <v>0</v>
      </c>
    </row>
    <row r="220" spans="2:16" ht="15.5" x14ac:dyDescent="0.35">
      <c r="C220" t="s">
        <v>15</v>
      </c>
      <c r="I220" s="5">
        <v>-44000000000</v>
      </c>
      <c r="J220" s="5">
        <v>5000000000</v>
      </c>
      <c r="K220" s="5">
        <v>5000000000</v>
      </c>
      <c r="L220" s="5">
        <v>-43000000000</v>
      </c>
      <c r="M220" s="5">
        <v>-93000000000</v>
      </c>
      <c r="N220" s="5">
        <v>0</v>
      </c>
      <c r="O220" s="5">
        <v>-10000000000</v>
      </c>
      <c r="P220" s="5">
        <v>-5000000000</v>
      </c>
    </row>
    <row r="221" spans="2:16" ht="15.5" x14ac:dyDescent="0.35">
      <c r="C221" t="s">
        <v>17</v>
      </c>
      <c r="I221" s="6">
        <v>-8.44</v>
      </c>
      <c r="J221" s="6">
        <v>0.96</v>
      </c>
      <c r="K221" s="6">
        <v>0.99</v>
      </c>
      <c r="L221" s="6">
        <v>-8.19</v>
      </c>
      <c r="M221" s="6">
        <v>-24.97</v>
      </c>
      <c r="N221" s="6">
        <v>-4230816.09</v>
      </c>
      <c r="O221" s="6">
        <v>-96124351.859999999</v>
      </c>
      <c r="P221" s="6">
        <v>-47516274.799999997</v>
      </c>
    </row>
    <row r="223" spans="2:16" ht="15.5" x14ac:dyDescent="0.35">
      <c r="B223" t="s">
        <v>198</v>
      </c>
      <c r="C223" t="s">
        <v>199</v>
      </c>
      <c r="D223" s="5">
        <v>3000000000</v>
      </c>
      <c r="E223" s="5">
        <v>3000000000</v>
      </c>
      <c r="F223" s="5">
        <v>3000000000</v>
      </c>
      <c r="G223" s="5">
        <v>5000000000</v>
      </c>
      <c r="H223" s="5">
        <v>13000000000</v>
      </c>
      <c r="I223" s="5">
        <v>18000000000</v>
      </c>
      <c r="J223" s="5">
        <v>8000000000</v>
      </c>
      <c r="K223" s="5">
        <v>25000000000</v>
      </c>
      <c r="L223" s="5">
        <v>5000000000</v>
      </c>
      <c r="M223" s="5">
        <v>97000000000</v>
      </c>
      <c r="N223" s="5">
        <v>5000000000</v>
      </c>
      <c r="O223" s="5">
        <v>933000000</v>
      </c>
      <c r="P223" s="5">
        <v>-2000000000</v>
      </c>
    </row>
    <row r="224" spans="2:16" ht="15.5" x14ac:dyDescent="0.35">
      <c r="C224" t="s">
        <v>47</v>
      </c>
      <c r="D224" s="6">
        <v>0.59</v>
      </c>
      <c r="E224" s="6">
        <v>0.66</v>
      </c>
      <c r="F224" s="6">
        <v>0.51</v>
      </c>
      <c r="G224" s="6">
        <v>0.94</v>
      </c>
      <c r="H224" s="6">
        <v>2.4900000000000002</v>
      </c>
      <c r="I224" s="6">
        <v>3.41</v>
      </c>
      <c r="J224" s="6">
        <v>1.51</v>
      </c>
      <c r="K224" s="6">
        <v>4.7300000000000004</v>
      </c>
      <c r="L224" s="6">
        <v>0.88</v>
      </c>
      <c r="M224" s="6">
        <v>18.440000000000001</v>
      </c>
      <c r="N224" s="6">
        <v>0.87</v>
      </c>
      <c r="O224" s="6">
        <v>0.18</v>
      </c>
      <c r="P224" s="6">
        <v>-0.39</v>
      </c>
    </row>
    <row r="225" spans="3:16" ht="15.5" x14ac:dyDescent="0.35">
      <c r="C225" t="s">
        <v>200</v>
      </c>
      <c r="D225" s="5">
        <v>12000000000</v>
      </c>
      <c r="E225" s="5">
        <v>11000000000</v>
      </c>
      <c r="F225" s="5">
        <v>9000000000</v>
      </c>
      <c r="G225" s="5">
        <v>19000000000</v>
      </c>
      <c r="H225" s="5">
        <v>46000000000</v>
      </c>
      <c r="I225" s="5">
        <v>51000000000</v>
      </c>
      <c r="J225" s="5">
        <v>32000000000</v>
      </c>
      <c r="K225" s="5">
        <v>36000000000</v>
      </c>
      <c r="L225" s="5">
        <v>35000000000</v>
      </c>
      <c r="M225" s="5">
        <v>37000000000</v>
      </c>
      <c r="N225" s="5">
        <v>27000000000</v>
      </c>
      <c r="O225" s="5">
        <v>11000000000</v>
      </c>
      <c r="P225" s="5">
        <v>5000000000</v>
      </c>
    </row>
    <row r="226" spans="3:16" ht="15.5" x14ac:dyDescent="0.35">
      <c r="C226" t="s">
        <v>201</v>
      </c>
      <c r="I226" s="6">
        <v>8.85</v>
      </c>
    </row>
    <row r="227" spans="3:16" ht="15.5" x14ac:dyDescent="0.35">
      <c r="C227" t="s">
        <v>281</v>
      </c>
      <c r="I227" s="6">
        <v>8.17</v>
      </c>
    </row>
    <row r="228" spans="3:16" ht="15.5" x14ac:dyDescent="0.35">
      <c r="C228" t="s">
        <v>202</v>
      </c>
      <c r="I228" s="6">
        <v>6.95</v>
      </c>
    </row>
    <row r="229" spans="3:16" ht="15.5" x14ac:dyDescent="0.35">
      <c r="C229" t="s">
        <v>282</v>
      </c>
      <c r="I229" s="6">
        <v>0.12240000000000001</v>
      </c>
    </row>
    <row r="230" spans="3:16" ht="15.5" x14ac:dyDescent="0.35">
      <c r="C230" t="s">
        <v>283</v>
      </c>
      <c r="I230" s="6">
        <v>2.2599999999999998</v>
      </c>
    </row>
    <row r="231" spans="3:16" ht="15.5" x14ac:dyDescent="0.35">
      <c r="C231" t="s">
        <v>203</v>
      </c>
      <c r="I231" s="6">
        <v>0.31</v>
      </c>
    </row>
    <row r="232" spans="3:16" ht="15.5" x14ac:dyDescent="0.35">
      <c r="C232" t="s">
        <v>284</v>
      </c>
      <c r="I232" s="6">
        <v>6.53</v>
      </c>
    </row>
    <row r="233" spans="3:16" ht="15.5" x14ac:dyDescent="0.35">
      <c r="C233" t="s">
        <v>285</v>
      </c>
      <c r="I233" s="6">
        <v>-2.93</v>
      </c>
    </row>
    <row r="234" spans="3:16" ht="15.5" x14ac:dyDescent="0.35">
      <c r="C234" t="s">
        <v>286</v>
      </c>
      <c r="I234" s="6">
        <v>16.28</v>
      </c>
    </row>
    <row r="235" spans="3:16" ht="15.5" x14ac:dyDescent="0.35">
      <c r="C235" t="s">
        <v>287</v>
      </c>
      <c r="I235" s="6">
        <v>15.33</v>
      </c>
    </row>
    <row r="236" spans="3:16" ht="15.5" x14ac:dyDescent="0.35">
      <c r="C236" t="s">
        <v>288</v>
      </c>
      <c r="I236" s="6">
        <v>0.06</v>
      </c>
    </row>
    <row r="237" spans="3:16" ht="15.5" x14ac:dyDescent="0.35">
      <c r="C237" t="s">
        <v>289</v>
      </c>
      <c r="I237" s="6">
        <v>0.14000000000000001</v>
      </c>
    </row>
    <row r="238" spans="3:16" ht="15.5" x14ac:dyDescent="0.35">
      <c r="C238" t="s">
        <v>290</v>
      </c>
      <c r="I238" s="6">
        <v>2.69</v>
      </c>
    </row>
    <row r="239" spans="3:16" ht="15.5" x14ac:dyDescent="0.35">
      <c r="C239" t="s">
        <v>204</v>
      </c>
      <c r="I239" s="6">
        <v>2.4900000000000002</v>
      </c>
    </row>
    <row r="240" spans="3:16" ht="15.5" x14ac:dyDescent="0.35">
      <c r="C240" t="s">
        <v>291</v>
      </c>
      <c r="I240" s="6">
        <v>9.7200000000000006</v>
      </c>
    </row>
    <row r="241" spans="3:9" ht="15.5" x14ac:dyDescent="0.35">
      <c r="C241" t="s">
        <v>205</v>
      </c>
      <c r="D241" s="6">
        <v>0.74</v>
      </c>
    </row>
    <row r="242" spans="3:9" ht="15.5" x14ac:dyDescent="0.35">
      <c r="C242" t="s">
        <v>206</v>
      </c>
      <c r="I242" s="6">
        <v>71.069999999999993</v>
      </c>
    </row>
    <row r="243" spans="3:9" ht="15.5" x14ac:dyDescent="0.35">
      <c r="C243" t="s">
        <v>292</v>
      </c>
      <c r="I243" s="6">
        <v>-7.51</v>
      </c>
    </row>
    <row r="244" spans="3:9" ht="15.5" x14ac:dyDescent="0.35">
      <c r="C244" t="s">
        <v>207</v>
      </c>
      <c r="D244" s="6">
        <v>2.75</v>
      </c>
    </row>
    <row r="245" spans="3:9" ht="15.5" x14ac:dyDescent="0.35">
      <c r="C245" t="s">
        <v>208</v>
      </c>
      <c r="D245" s="6">
        <v>0.28000000000000003</v>
      </c>
    </row>
    <row r="246" spans="3:9" ht="15.5" x14ac:dyDescent="0.35">
      <c r="C246" t="s">
        <v>293</v>
      </c>
      <c r="D246" s="6">
        <v>0.26</v>
      </c>
    </row>
    <row r="247" spans="3:9" ht="15.5" x14ac:dyDescent="0.35">
      <c r="C247" t="s">
        <v>294</v>
      </c>
      <c r="D247" s="6">
        <v>0.19</v>
      </c>
    </row>
    <row r="248" spans="3:9" ht="15.5" x14ac:dyDescent="0.35">
      <c r="C248" t="s">
        <v>209</v>
      </c>
      <c r="D248" s="6">
        <v>0.32</v>
      </c>
    </row>
    <row r="249" spans="3:9" ht="15.5" x14ac:dyDescent="0.35">
      <c r="C249" t="s">
        <v>295</v>
      </c>
      <c r="D249" s="6">
        <v>0.19</v>
      </c>
    </row>
    <row r="250" spans="3:9" ht="15.5" x14ac:dyDescent="0.35">
      <c r="C250" t="s">
        <v>210</v>
      </c>
      <c r="D250" s="6">
        <v>1.37</v>
      </c>
    </row>
    <row r="251" spans="3:9" ht="15.5" x14ac:dyDescent="0.35">
      <c r="C251" t="s">
        <v>13</v>
      </c>
      <c r="D251" s="5">
        <v>1000000000</v>
      </c>
    </row>
    <row r="252" spans="3:9" ht="15.5" x14ac:dyDescent="0.35">
      <c r="C252" t="s">
        <v>211</v>
      </c>
      <c r="I252" s="6">
        <v>5.46</v>
      </c>
    </row>
    <row r="253" spans="3:9" ht="15.5" x14ac:dyDescent="0.35">
      <c r="C253" t="s">
        <v>212</v>
      </c>
      <c r="I253" s="6">
        <v>2.7699999999999999E-2</v>
      </c>
    </row>
    <row r="254" spans="3:9" ht="15.5" x14ac:dyDescent="0.35">
      <c r="C254" t="s">
        <v>213</v>
      </c>
      <c r="I254" s="6">
        <v>3.7900000000000003E-2</v>
      </c>
    </row>
    <row r="255" spans="3:9" ht="15.5" x14ac:dyDescent="0.35">
      <c r="C255" t="s">
        <v>214</v>
      </c>
      <c r="I255" s="6">
        <v>2.9900000000000003E-2</v>
      </c>
    </row>
    <row r="256" spans="3:9" ht="15.5" x14ac:dyDescent="0.35">
      <c r="C256" t="s">
        <v>297</v>
      </c>
      <c r="I256" s="6">
        <v>2.63E-2</v>
      </c>
    </row>
    <row r="257" spans="3:9" ht="15.5" x14ac:dyDescent="0.35">
      <c r="C257" t="s">
        <v>215</v>
      </c>
      <c r="D257" s="6">
        <v>16.989999999999998</v>
      </c>
    </row>
    <row r="258" spans="3:9" ht="15.5" x14ac:dyDescent="0.35">
      <c r="C258" t="s">
        <v>216</v>
      </c>
      <c r="D258" s="6">
        <v>1609.37</v>
      </c>
    </row>
    <row r="259" spans="3:9" ht="15.5" x14ac:dyDescent="0.35">
      <c r="C259" t="s">
        <v>217</v>
      </c>
      <c r="D259" s="6">
        <v>4.7300000000000004</v>
      </c>
    </row>
    <row r="260" spans="3:9" ht="15.5" x14ac:dyDescent="0.35">
      <c r="C260" t="s">
        <v>218</v>
      </c>
      <c r="D260" s="6">
        <v>1621.63</v>
      </c>
    </row>
    <row r="261" spans="3:9" ht="15.5" x14ac:dyDescent="0.35">
      <c r="C261" t="s">
        <v>219</v>
      </c>
      <c r="D261" s="6">
        <v>5.36</v>
      </c>
    </row>
    <row r="262" spans="3:9" ht="15.5" x14ac:dyDescent="0.35">
      <c r="C262" t="s">
        <v>298</v>
      </c>
      <c r="I262" s="6">
        <v>0.1</v>
      </c>
    </row>
    <row r="263" spans="3:9" ht="15.5" x14ac:dyDescent="0.35">
      <c r="C263" t="s">
        <v>299</v>
      </c>
      <c r="I263" s="6">
        <v>0.25</v>
      </c>
    </row>
    <row r="264" spans="3:9" ht="15.5" x14ac:dyDescent="0.35">
      <c r="C264" t="s">
        <v>43</v>
      </c>
      <c r="I264" s="5">
        <v>115000000000</v>
      </c>
    </row>
    <row r="265" spans="3:9" ht="15.5" x14ac:dyDescent="0.35">
      <c r="C265" t="s">
        <v>220</v>
      </c>
      <c r="I265" s="5">
        <v>225000000000</v>
      </c>
    </row>
    <row r="266" spans="3:9" ht="15.5" x14ac:dyDescent="0.35">
      <c r="C266" t="s">
        <v>221</v>
      </c>
      <c r="I266" s="5">
        <v>5240000000</v>
      </c>
    </row>
    <row r="267" spans="3:9" ht="15.5" x14ac:dyDescent="0.35">
      <c r="C267" t="s">
        <v>222</v>
      </c>
      <c r="I267" s="6">
        <v>0.53790000000000004</v>
      </c>
    </row>
    <row r="268" spans="3:9" ht="15.5" x14ac:dyDescent="0.35">
      <c r="C268" t="s">
        <v>223</v>
      </c>
      <c r="D268" s="6">
        <v>0.48849999999999999</v>
      </c>
    </row>
    <row r="269" spans="3:9" ht="15.5" x14ac:dyDescent="0.35">
      <c r="C269" t="s">
        <v>224</v>
      </c>
      <c r="D269" s="6">
        <v>0.24399999999999999</v>
      </c>
    </row>
    <row r="270" spans="3:9" ht="15.5" x14ac:dyDescent="0.35">
      <c r="C270" t="s">
        <v>225</v>
      </c>
      <c r="D270" s="6">
        <v>0.24969999999999998</v>
      </c>
    </row>
    <row r="271" spans="3:9" ht="15.5" x14ac:dyDescent="0.35">
      <c r="C271" t="s">
        <v>226</v>
      </c>
      <c r="D271" s="6">
        <v>-0.16120000000000001</v>
      </c>
    </row>
    <row r="272" spans="3:9" ht="15.5" x14ac:dyDescent="0.35">
      <c r="C272" t="s">
        <v>227</v>
      </c>
      <c r="D272" s="6">
        <v>-0.18049999999999999</v>
      </c>
    </row>
    <row r="273" spans="3:9" ht="15.5" x14ac:dyDescent="0.35">
      <c r="C273" t="s">
        <v>228</v>
      </c>
      <c r="D273" s="6">
        <v>-0.57399999999999995</v>
      </c>
    </row>
    <row r="274" spans="3:9" ht="15.5" x14ac:dyDescent="0.35">
      <c r="C274" t="s">
        <v>229</v>
      </c>
      <c r="I274" s="5">
        <v>4</v>
      </c>
    </row>
    <row r="275" spans="3:9" ht="15.5" x14ac:dyDescent="0.35">
      <c r="C275" t="s">
        <v>230</v>
      </c>
      <c r="I275" s="6">
        <v>0.23</v>
      </c>
    </row>
    <row r="276" spans="3:9" ht="15.5" x14ac:dyDescent="0.35">
      <c r="C276" t="s">
        <v>231</v>
      </c>
      <c r="I276" s="6">
        <v>0.11</v>
      </c>
    </row>
    <row r="277" spans="3:9" ht="15.5" x14ac:dyDescent="0.35">
      <c r="C277" t="s">
        <v>232</v>
      </c>
      <c r="I277" s="6">
        <v>0.7</v>
      </c>
    </row>
    <row r="278" spans="3:9" ht="15.5" x14ac:dyDescent="0.35">
      <c r="C278" t="s">
        <v>233</v>
      </c>
      <c r="I278" s="6">
        <v>0.7</v>
      </c>
    </row>
    <row r="279" spans="3:9" ht="15.5" x14ac:dyDescent="0.35">
      <c r="C279" t="s">
        <v>234</v>
      </c>
      <c r="I279" s="6">
        <v>0.37</v>
      </c>
    </row>
    <row r="280" spans="3:9" ht="15.5" x14ac:dyDescent="0.35">
      <c r="C280" t="s">
        <v>235</v>
      </c>
      <c r="I280" s="6">
        <v>0.91</v>
      </c>
    </row>
    <row r="281" spans="3:9" ht="15.5" x14ac:dyDescent="0.35">
      <c r="C281" t="s">
        <v>236</v>
      </c>
      <c r="I281" s="6">
        <v>0.12</v>
      </c>
    </row>
    <row r="282" spans="3:9" ht="15.5" x14ac:dyDescent="0.35">
      <c r="C282" t="s">
        <v>300</v>
      </c>
      <c r="I282" s="5">
        <v>51000000000</v>
      </c>
    </row>
    <row r="283" spans="3:9" ht="15.5" x14ac:dyDescent="0.35">
      <c r="C283" t="s">
        <v>301</v>
      </c>
      <c r="I283" s="5">
        <v>23000000000</v>
      </c>
    </row>
    <row r="284" spans="3:9" ht="15.5" x14ac:dyDescent="0.35">
      <c r="C284" t="s">
        <v>302</v>
      </c>
      <c r="I284" s="5">
        <v>15000000000</v>
      </c>
    </row>
    <row r="285" spans="3:9" ht="15.5" x14ac:dyDescent="0.35">
      <c r="C285" t="s">
        <v>303</v>
      </c>
      <c r="I285" s="5">
        <v>14000000000</v>
      </c>
    </row>
    <row r="286" spans="3:9" ht="15.5" x14ac:dyDescent="0.35">
      <c r="C286" t="s">
        <v>237</v>
      </c>
      <c r="D286" s="5">
        <v>4000000000</v>
      </c>
    </row>
    <row r="287" spans="3:9" ht="15.5" x14ac:dyDescent="0.35">
      <c r="C287" t="s">
        <v>238</v>
      </c>
      <c r="D287" s="5">
        <v>510000000000</v>
      </c>
    </row>
    <row r="288" spans="3:9" ht="15.5" x14ac:dyDescent="0.35">
      <c r="C288" t="s">
        <v>239</v>
      </c>
      <c r="D288" s="5">
        <v>119000000000</v>
      </c>
    </row>
    <row r="289" spans="3:9" ht="15.5" x14ac:dyDescent="0.35">
      <c r="C289" t="s">
        <v>183</v>
      </c>
      <c r="D289" s="5">
        <v>79000000000</v>
      </c>
    </row>
    <row r="290" spans="3:9" ht="15.5" x14ac:dyDescent="0.35">
      <c r="C290" t="s">
        <v>182</v>
      </c>
      <c r="I290" s="5">
        <v>372000000000</v>
      </c>
    </row>
    <row r="291" spans="3:9" ht="15.5" x14ac:dyDescent="0.35">
      <c r="C291" t="s">
        <v>181</v>
      </c>
      <c r="D291" s="5">
        <v>72000000000</v>
      </c>
    </row>
    <row r="292" spans="3:9" ht="15.5" x14ac:dyDescent="0.35">
      <c r="C292" t="s">
        <v>180</v>
      </c>
      <c r="D292" s="5">
        <v>23000000000</v>
      </c>
    </row>
    <row r="293" spans="3:9" ht="15.5" x14ac:dyDescent="0.35">
      <c r="C293" t="s">
        <v>24</v>
      </c>
      <c r="D293" s="5">
        <v>96000000000</v>
      </c>
    </row>
    <row r="294" spans="3:9" ht="15.5" x14ac:dyDescent="0.35">
      <c r="C294" t="s">
        <v>21</v>
      </c>
      <c r="D294" s="5">
        <v>92000000000</v>
      </c>
    </row>
    <row r="295" spans="3:9" ht="15.5" x14ac:dyDescent="0.35">
      <c r="C295" t="s">
        <v>240</v>
      </c>
      <c r="I295" s="5">
        <v>391000000000</v>
      </c>
    </row>
    <row r="296" spans="3:9" ht="15.5" x14ac:dyDescent="0.35">
      <c r="C296" t="s">
        <v>304</v>
      </c>
      <c r="I296" s="5">
        <v>18000000000</v>
      </c>
    </row>
    <row r="297" spans="3:9" ht="15.5" x14ac:dyDescent="0.35">
      <c r="C297" t="s">
        <v>305</v>
      </c>
      <c r="I297" s="5">
        <v>-21000000000</v>
      </c>
    </row>
    <row r="298" spans="3:9" ht="15.5" x14ac:dyDescent="0.35">
      <c r="C298" t="s">
        <v>306</v>
      </c>
      <c r="I298" s="5">
        <v>6000000000</v>
      </c>
    </row>
    <row r="299" spans="3:9" ht="15.5" x14ac:dyDescent="0.35">
      <c r="C299" t="s">
        <v>307</v>
      </c>
      <c r="I299" s="5">
        <v>-57000000000</v>
      </c>
    </row>
    <row r="300" spans="3:9" ht="15.5" x14ac:dyDescent="0.35">
      <c r="C300" t="s">
        <v>308</v>
      </c>
      <c r="I300" s="5">
        <v>-39000000000</v>
      </c>
    </row>
  </sheetData>
  <pageMargins left="0.7" right="0.7" top="0.75" bottom="0.75" header="0.3" footer="0.3"/>
  <ignoredErrors>
    <ignoredError sqref="A1:P301" numberStoredAsText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N25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1207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1208</v>
      </c>
      <c r="D2" s="2" vm="28">
        <f ca="1">IFERROR(_xlfn.STOCKHISTORY("XIDX:" &amp; $C$1, D3, , 0, 0, 1), "Libur")</f>
        <v>113</v>
      </c>
      <c r="E2" s="2" vm="247">
        <f ca="1">IFERROR(_xlfn.STOCKHISTORY("XIDX:" &amp; $C$1, E3, , 0, 0, 1), "Libur")</f>
        <v>71</v>
      </c>
      <c r="H2" s="2" vm="247">
        <f ca="1">IFERROR(INDEX(D2:G2,COUNT(D2:G2)),"")</f>
        <v>71</v>
      </c>
      <c r="I2" s="2" vm="247">
        <f t="shared" ref="I2:N2" ca="1" si="0">IFERROR(_xlfn.STOCKHISTORY("XIDX:" &amp; $C$1, I1, , 0, 0, 1), "Libur")</f>
        <v>71</v>
      </c>
      <c r="J2" s="2" vm="160">
        <f t="shared" ca="1" si="0"/>
        <v>33</v>
      </c>
      <c r="K2" s="2" vm="248">
        <f t="shared" ca="1" si="0"/>
        <v>364</v>
      </c>
      <c r="L2" s="2" vm="233">
        <f t="shared" ca="1" si="0"/>
        <v>86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4" ht="15.5" x14ac:dyDescent="0.35">
      <c r="B4" t="s">
        <v>5</v>
      </c>
      <c r="C4" t="s">
        <v>6</v>
      </c>
      <c r="D4" s="2">
        <f>IFERROR(INDEX(D51:D500,MATCH($C$4,$C$51:$C$500,0)),"")</f>
        <v>52454343353</v>
      </c>
      <c r="E4" s="2">
        <f>IFERROR(INDEX(E51:E500,MATCH($C$4,$C$51:$C$500,0)),"")</f>
        <v>17860835922</v>
      </c>
      <c r="H4" s="2">
        <f>IFERROR(SUM(D4:G4)*(4/MAX(1,COUNT(D4:G4))),"")</f>
        <v>140630358550</v>
      </c>
      <c r="I4" s="2">
        <f t="shared" ref="I4:N4" si="1">IFERROR(INDEX(I51:I500,MATCH($C$4,$C$51:$C$500,0)),"")</f>
        <v>42753541658</v>
      </c>
      <c r="J4" s="2">
        <f t="shared" si="1"/>
        <v>45392163399</v>
      </c>
      <c r="K4" s="2">
        <f t="shared" si="1"/>
        <v>78038260092</v>
      </c>
      <c r="L4" s="2">
        <f t="shared" si="1"/>
        <v>78494559551</v>
      </c>
      <c r="M4" s="2">
        <f t="shared" si="1"/>
        <v>62317450705</v>
      </c>
      <c r="N4" s="2">
        <f t="shared" si="1"/>
        <v>0</v>
      </c>
    </row>
    <row r="5" spans="1:14" ht="15.5" x14ac:dyDescent="0.35">
      <c r="B5" t="s">
        <v>7</v>
      </c>
      <c r="C5" t="s">
        <v>8</v>
      </c>
      <c r="D5" s="2">
        <f>IFERROR(INDEX(D51:D500,MATCH($C$5,$C$51:$C$500,0)),"")</f>
        <v>1581261629</v>
      </c>
      <c r="E5" s="2">
        <f>IFERROR(INDEX(E51:E500,MATCH($C$5,$C$51:$C$500,0)),"")</f>
        <v>640761665</v>
      </c>
      <c r="H5" s="2">
        <f>IFERROR(SUM(D5:G5)*(4/MAX(1,COUNT(D5:G5))),"")</f>
        <v>4444046588</v>
      </c>
      <c r="I5" s="2">
        <f t="shared" ref="I5:N5" si="2">IFERROR(INDEX(I51:I500,MATCH($C$5,$C$51:$C$500,0)),"")</f>
        <v>2155714089</v>
      </c>
      <c r="J5" s="2">
        <f t="shared" si="2"/>
        <v>2701410898</v>
      </c>
      <c r="K5" s="2">
        <f t="shared" si="2"/>
        <v>6140099736</v>
      </c>
      <c r="L5" s="2">
        <f t="shared" si="2"/>
        <v>7073653486</v>
      </c>
      <c r="M5" s="2">
        <f t="shared" si="2"/>
        <v>4055350435</v>
      </c>
      <c r="N5" s="2">
        <f t="shared" si="2"/>
        <v>0</v>
      </c>
    </row>
    <row r="6" spans="1:14" ht="15.5" x14ac:dyDescent="0.35">
      <c r="B6" t="s">
        <v>9</v>
      </c>
      <c r="C6" t="s">
        <v>10</v>
      </c>
      <c r="D6" s="2">
        <f>IFERROR(INDEX(D51:D500,MATCH($C$6,$C$51:$C$500,0)),"")</f>
        <v>345616713302</v>
      </c>
      <c r="E6" s="2">
        <f>IFERROR(INDEX(E51:E500,MATCH($C$6,$C$51:$C$500,0)),"")</f>
        <v>344078608721</v>
      </c>
      <c r="H6" s="2">
        <f>IFERROR(INDEX(D6:G6,COUNT(D6:G6)),"")</f>
        <v>344078608721</v>
      </c>
      <c r="I6" s="2">
        <f t="shared" ref="I6:N6" si="3">IFERROR(INDEX(I51:I500,MATCH($C$6,$C$51:$C$500,0)),"")</f>
        <v>344078608721</v>
      </c>
      <c r="J6" s="2">
        <f t="shared" si="3"/>
        <v>341879737587</v>
      </c>
      <c r="K6" s="2">
        <f t="shared" si="3"/>
        <v>334297737247</v>
      </c>
      <c r="L6" s="2">
        <f t="shared" si="3"/>
        <v>327161982304</v>
      </c>
      <c r="M6" s="2">
        <f t="shared" si="3"/>
        <v>167482276572</v>
      </c>
      <c r="N6" s="2">
        <f t="shared" si="3"/>
        <v>0</v>
      </c>
    </row>
    <row r="7" spans="1:14" ht="15.5" x14ac:dyDescent="0.35">
      <c r="B7" t="s">
        <v>11</v>
      </c>
      <c r="C7" t="s">
        <v>12</v>
      </c>
      <c r="D7" s="3">
        <f>IFERROR(INDEX(D51:D500,MATCH($C$7,$C$51:$C$500,0))/1000000000,"")</f>
        <v>8.07</v>
      </c>
      <c r="E7" s="3">
        <f>IFERROR(INDEX(E51:E500,MATCH($C$7,$C$51:$C$500,0))/1000000000,"")</f>
        <v>8.07</v>
      </c>
      <c r="H7" s="3">
        <f>IFERROR(INDEX(D7:G7,COUNT(D7:G7)),"")</f>
        <v>8.07</v>
      </c>
      <c r="I7" s="3">
        <f t="shared" ref="I7:N7" si="4">IFERROR(INDEX(I51:I500,MATCH($C$7,$C$51:$C$500,0))/1000000000,"")</f>
        <v>8.07</v>
      </c>
      <c r="J7" s="3">
        <f t="shared" si="4"/>
        <v>8.07</v>
      </c>
      <c r="K7" s="3">
        <f t="shared" si="4"/>
        <v>8.0399999999999991</v>
      </c>
      <c r="L7" s="3">
        <f t="shared" si="4"/>
        <v>8.0399999999999991</v>
      </c>
      <c r="M7" s="3">
        <f t="shared" si="4"/>
        <v>6.43</v>
      </c>
      <c r="N7" s="3">
        <f t="shared" si="4"/>
        <v>0</v>
      </c>
    </row>
    <row r="8" spans="1:14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0</v>
      </c>
      <c r="E8" s="2">
        <f>IFERROR(INDEX(E51:E500,MATCH("Free cash flow (Quarter)",$C$51:$C$500,0)),"")</f>
        <v>-1000000000</v>
      </c>
      <c r="H8" s="2">
        <f>IFERROR(INDEX(D8:G8,COUNT(D8:G8)),"")</f>
        <v>-1000000000</v>
      </c>
      <c r="I8" s="2">
        <f t="shared" ref="I8:N8" si="5">IFERROR(INDEX(I51:I500,MATCH($C$8,$C$51:$C$500,0)),"")</f>
        <v>-1000000000</v>
      </c>
      <c r="J8" s="2">
        <f t="shared" si="5"/>
        <v>-1000000000</v>
      </c>
      <c r="K8" s="2">
        <f t="shared" si="5"/>
        <v>-12000000000</v>
      </c>
      <c r="L8" s="2">
        <f t="shared" si="5"/>
        <v>-117000000000</v>
      </c>
      <c r="M8" s="2">
        <f t="shared" si="5"/>
        <v>18000000000</v>
      </c>
      <c r="N8" s="2">
        <f t="shared" si="5"/>
        <v>0</v>
      </c>
    </row>
    <row r="9" spans="1:14" ht="15.5" x14ac:dyDescent="0.35">
      <c r="A9" t="s">
        <v>16</v>
      </c>
      <c r="C9" t="s">
        <v>17</v>
      </c>
      <c r="D9" s="3">
        <f>IFERROR(INDEX(D51:D500,MATCH("Free cash flow per share (Quarter)",$C$51:$C$500,0)),"")</f>
        <v>-0.01</v>
      </c>
      <c r="E9" s="3">
        <f>IFERROR(INDEX(E51:E500,MATCH("Free cash flow per share (Quarter)",$C$51:$C$500,0)),"")</f>
        <v>-0.16</v>
      </c>
      <c r="H9" s="3">
        <f>IFERROR(INDEX(D9:G9,COUNT(D9:G9)),"")</f>
        <v>-0.16</v>
      </c>
      <c r="I9" s="3">
        <f t="shared" ref="I9:N9" si="6">IFERROR(INDEX(I51:I500,MATCH($C$9,$C$51:$C$500,0)),"")</f>
        <v>-0.16</v>
      </c>
      <c r="J9" s="3">
        <f t="shared" si="6"/>
        <v>-0.12</v>
      </c>
      <c r="K9" s="3">
        <f t="shared" si="6"/>
        <v>-1.54</v>
      </c>
      <c r="L9" s="3">
        <f t="shared" si="6"/>
        <v>-14.53</v>
      </c>
      <c r="M9" s="3">
        <f t="shared" si="6"/>
        <v>2.73</v>
      </c>
      <c r="N9" s="3">
        <f t="shared" si="6"/>
        <v>0</v>
      </c>
    </row>
    <row r="10" spans="1:14" ht="15.5" x14ac:dyDescent="0.35">
      <c r="C10" t="s">
        <v>18</v>
      </c>
      <c r="D10" s="3">
        <f ca="1">IFERROR(IF(D9=0,"",D2/D9),"")</f>
        <v>-11300</v>
      </c>
      <c r="E10" s="3">
        <f ca="1">IFERROR(IF(E9=0,"",E2/E9),"")</f>
        <v>-443.75</v>
      </c>
      <c r="I10" s="3">
        <f t="shared" ref="I10:N10" ca="1" si="7">IFERROR(IF(I9=0,"",I2/I9),"")</f>
        <v>-443.75</v>
      </c>
      <c r="J10" s="3">
        <f t="shared" ca="1" si="7"/>
        <v>-275</v>
      </c>
      <c r="K10" s="3">
        <f t="shared" ca="1" si="7"/>
        <v>-236.36363636363635</v>
      </c>
      <c r="L10" s="3">
        <f t="shared" ca="1" si="7"/>
        <v>-5.9187887130075705</v>
      </c>
      <c r="M10" s="3" t="str">
        <f t="shared" ca="1" si="7"/>
        <v/>
      </c>
      <c r="N10" s="3" t="str">
        <f t="shared" si="7"/>
        <v/>
      </c>
    </row>
    <row r="11" spans="1:14" ht="15.5" x14ac:dyDescent="0.35">
      <c r="B11" t="s">
        <v>19</v>
      </c>
      <c r="C11" t="s">
        <v>20</v>
      </c>
      <c r="D11" s="2">
        <f>IFERROR(INDEX(D51:D500,MATCH($C$11,$C$51:$C$500,0)),"")</f>
        <v>3472220170</v>
      </c>
      <c r="E11" s="2">
        <f>IFERROR(INDEX(E51:E500,MATCH($C$11,$C$51:$C$500,0)),"")</f>
        <v>1542811646</v>
      </c>
      <c r="H11" s="2">
        <f>IFERROR(INDEX(D11:G11,COUNT(D11:G11)),"")</f>
        <v>1542811646</v>
      </c>
      <c r="I11" s="2">
        <f t="shared" ref="I11:N11" si="8">IFERROR(INDEX(I51:I500,MATCH($C$11,$C$51:$C$500,0)),"")</f>
        <v>1542811646</v>
      </c>
      <c r="J11" s="2">
        <f t="shared" si="8"/>
        <v>2852919385</v>
      </c>
      <c r="K11" s="2">
        <f t="shared" si="8"/>
        <v>1044530200</v>
      </c>
      <c r="L11" s="2">
        <f t="shared" si="8"/>
        <v>23916744888</v>
      </c>
      <c r="M11" s="2">
        <f t="shared" si="8"/>
        <v>3324027417</v>
      </c>
      <c r="N11" s="2">
        <f t="shared" si="8"/>
        <v>0</v>
      </c>
    </row>
    <row r="12" spans="1:14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-3000000000</v>
      </c>
      <c r="E12" s="2">
        <f>IFERROR(INDEX(E51:E500,MATCH("Net Debt (Quarter)",$C$51:$C$500,0)),"")</f>
        <v>-2000000000</v>
      </c>
      <c r="H12" s="2">
        <f>IFERROR(INDEX(D12:G12,COUNT(D12:G12)),"")</f>
        <v>-2000000000</v>
      </c>
      <c r="I12" s="2">
        <f t="shared" ref="I12:N12" si="9">IFERROR(INDEX(I51:I500,MATCH($C$12,$C$51:$C$500,0)),"")</f>
        <v>-2000000000</v>
      </c>
      <c r="J12" s="2">
        <f t="shared" si="9"/>
        <v>-3000000000</v>
      </c>
      <c r="K12" s="2">
        <f t="shared" si="9"/>
        <v>5000000000</v>
      </c>
      <c r="L12" s="2">
        <f t="shared" si="9"/>
        <v>-22000000000</v>
      </c>
      <c r="M12" s="2">
        <f t="shared" si="9"/>
        <v>-2000000000</v>
      </c>
      <c r="N12" s="2">
        <f t="shared" si="9"/>
        <v>0</v>
      </c>
    </row>
    <row r="13" spans="1:14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N13" si="10">IFERROR(INDEX(I51:I500,MATCH($C$13,$C$51:$C$500,0)),"")</f>
        <v>0</v>
      </c>
      <c r="J13" s="2">
        <f t="shared" si="10"/>
        <v>0</v>
      </c>
      <c r="K13" s="2">
        <f t="shared" si="10"/>
        <v>6000000000</v>
      </c>
      <c r="L13" s="2">
        <f t="shared" si="10"/>
        <v>2000000000</v>
      </c>
      <c r="M13" s="2">
        <f t="shared" si="10"/>
        <v>1000000000</v>
      </c>
      <c r="N13" s="2">
        <f t="shared" si="10"/>
        <v>0</v>
      </c>
    </row>
    <row r="14" spans="1:14" ht="15.5" x14ac:dyDescent="0.35">
      <c r="C14" t="s">
        <v>27</v>
      </c>
      <c r="D14" s="2">
        <f>IFERROR(INDEX(D51:D500,MATCH($C$14,$C$51:$C$500,0)),"")</f>
        <v>-627556314</v>
      </c>
      <c r="E14" s="2">
        <f>IFERROR(INDEX(E51:E500,MATCH($C$14,$C$51:$C$500,0)),"")</f>
        <v>-339360805</v>
      </c>
      <c r="H14" s="2">
        <f>IFERROR(SUM(D14:G14)*(4/MAX(1,COUNT(D14:G14))),"")</f>
        <v>-1933834238</v>
      </c>
      <c r="I14" s="2">
        <f t="shared" ref="I14:N14" si="11">IFERROR(INDEX(I51:I500,MATCH($C$14,$C$51:$C$500,0)),"")</f>
        <v>-1176751896</v>
      </c>
      <c r="J14" s="2">
        <f t="shared" si="11"/>
        <v>-1564633576</v>
      </c>
      <c r="K14" s="2">
        <f t="shared" si="11"/>
        <v>-2656078603</v>
      </c>
      <c r="L14" s="2">
        <f t="shared" si="11"/>
        <v>-2599626610</v>
      </c>
      <c r="M14" s="2">
        <f t="shared" si="11"/>
        <v>-985853316</v>
      </c>
      <c r="N14" s="2">
        <f t="shared" si="11"/>
        <v>0</v>
      </c>
    </row>
    <row r="15" spans="1:14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-392604086</v>
      </c>
      <c r="H15" s="2">
        <f>IFERROR(SUM(D15:G15)*(4/MAX(1,COUNT(D15:G15))),"")</f>
        <v>-785208172</v>
      </c>
      <c r="I15" s="2">
        <f t="shared" ref="I15:N15" si="12">IFERROR(INDEX(I51:I500,MATCH($C$15,$C$51:$C$500,0)),"")</f>
        <v>-1238693164</v>
      </c>
      <c r="J15" s="2">
        <f t="shared" si="12"/>
        <v>-1332697401</v>
      </c>
      <c r="K15" s="2">
        <f t="shared" si="12"/>
        <v>-2978869187</v>
      </c>
      <c r="L15" s="2">
        <f t="shared" si="12"/>
        <v>-3432795675</v>
      </c>
      <c r="M15" s="2">
        <f t="shared" si="12"/>
        <v>-2195106300</v>
      </c>
      <c r="N15" s="2">
        <f t="shared" si="12"/>
        <v>0</v>
      </c>
    </row>
    <row r="16" spans="1:14" ht="15.5" x14ac:dyDescent="0.35">
      <c r="C16" t="s">
        <v>29</v>
      </c>
      <c r="D16" s="2">
        <f>IFERROR(INDEX(D51:D500,MATCH($C$16,$C$51:$C$500,0)),"")</f>
        <v>1581261629</v>
      </c>
      <c r="E16" s="2">
        <f>IFERROR(INDEX(E51:E500,MATCH($C$16,$C$51:$C$500,0)),"")</f>
        <v>1057265520</v>
      </c>
      <c r="H16" s="2">
        <f>IFERROR(SUM(D16:G16)*(4/MAX(1,COUNT(D16:G16))),"")</f>
        <v>5277054298</v>
      </c>
      <c r="I16" s="2">
        <f t="shared" ref="I16:N16" si="13">IFERROR(INDEX(I51:I500,MATCH($C$16,$C$51:$C$500,0)),"")</f>
        <v>3418307024</v>
      </c>
      <c r="J16" s="2">
        <f t="shared" si="13"/>
        <v>4199668525</v>
      </c>
      <c r="K16" s="2">
        <f t="shared" si="13"/>
        <v>9327150447</v>
      </c>
      <c r="L16" s="2">
        <f t="shared" si="13"/>
        <v>10608149221</v>
      </c>
      <c r="M16" s="2">
        <f t="shared" si="13"/>
        <v>6305961551</v>
      </c>
      <c r="N16" s="2">
        <f t="shared" si="13"/>
        <v>0</v>
      </c>
    </row>
    <row r="17" spans="1:14" ht="15.5" x14ac:dyDescent="0.35">
      <c r="A17" t="s">
        <v>30</v>
      </c>
    </row>
    <row r="18" spans="1:14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1209</v>
      </c>
    </row>
    <row r="19" spans="1:14" ht="15.5" x14ac:dyDescent="0.35">
      <c r="A19" t="s">
        <v>40</v>
      </c>
      <c r="C19" t="s">
        <v>41</v>
      </c>
    </row>
    <row r="20" spans="1:14" ht="15.5" x14ac:dyDescent="0.35">
      <c r="A20" t="s">
        <v>42</v>
      </c>
      <c r="C20" t="s">
        <v>43</v>
      </c>
      <c r="D20" s="2">
        <f ca="1">IFERROR(D21*D2,"")</f>
        <v>911910000000</v>
      </c>
      <c r="E20" s="2">
        <f ca="1">IFERROR(E21*E2,"")</f>
        <v>572970000000</v>
      </c>
      <c r="H20" s="2">
        <f t="shared" ref="H20:N20" ca="1" si="14">IFERROR(H21*H2,"")</f>
        <v>572970000000</v>
      </c>
      <c r="I20" s="2">
        <f t="shared" ca="1" si="14"/>
        <v>572970000000</v>
      </c>
      <c r="J20" s="2">
        <f t="shared" ca="1" si="14"/>
        <v>266310000000</v>
      </c>
      <c r="K20" s="2">
        <f t="shared" ca="1" si="14"/>
        <v>2926559999999.9995</v>
      </c>
      <c r="L20" s="2">
        <f t="shared" ca="1" si="14"/>
        <v>691439999999.99988</v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12</v>
      </c>
      <c r="D21" s="2">
        <f>IFERROR(INDEX(D51:D500,MATCH($C$7,$C$51:$C$500,0)),"")</f>
        <v>8070000000</v>
      </c>
      <c r="E21" s="2">
        <f>IFERROR(INDEX(E51:E500,MATCH($C$7,$C$51:$C$500,0)),"")</f>
        <v>8070000000</v>
      </c>
      <c r="H21" s="2">
        <f>IFERROR(INDEX(D21:G21,COUNT(D21:G21)),"")</f>
        <v>8070000000</v>
      </c>
      <c r="I21" s="2">
        <f t="shared" ref="I21:N21" si="15">IFERROR(INDEX(I51:I500,MATCH($C$7,$C$51:$C$500,0)),"")</f>
        <v>8070000000</v>
      </c>
      <c r="J21" s="2">
        <f t="shared" si="15"/>
        <v>8070000000</v>
      </c>
      <c r="K21" s="2">
        <f t="shared" si="15"/>
        <v>8039999999.999999</v>
      </c>
      <c r="L21" s="2">
        <f t="shared" si="15"/>
        <v>8039999999.999999</v>
      </c>
      <c r="M21" s="2">
        <f t="shared" si="15"/>
        <v>6430000000</v>
      </c>
      <c r="N21" s="2">
        <f t="shared" si="15"/>
        <v>0</v>
      </c>
    </row>
    <row r="23" spans="1:14" ht="15.5" x14ac:dyDescent="0.35">
      <c r="B23" t="s">
        <v>44</v>
      </c>
      <c r="C23" t="s">
        <v>45</v>
      </c>
      <c r="D23" s="3">
        <f>IFERROR(D5/D6*100,"")</f>
        <v>0.45751885488775335</v>
      </c>
      <c r="E23" s="3">
        <f>IFERROR(E5/E6*100,"")</f>
        <v>0.18622537081913418</v>
      </c>
      <c r="H23" s="3">
        <f t="shared" ref="H23:N23" si="16">IFERROR(H5/H6*100,"")</f>
        <v>1.2915788646435458</v>
      </c>
      <c r="I23" s="3">
        <f t="shared" si="16"/>
        <v>0.62651790444432565</v>
      </c>
      <c r="J23" s="3">
        <f t="shared" si="16"/>
        <v>0.79016408432586827</v>
      </c>
      <c r="K23" s="3">
        <f t="shared" si="16"/>
        <v>1.8367159127563319</v>
      </c>
      <c r="L23" s="3">
        <f t="shared" si="16"/>
        <v>2.1621257568451635</v>
      </c>
      <c r="M23" s="3">
        <f t="shared" si="16"/>
        <v>2.4213609451723808</v>
      </c>
      <c r="N23" s="3" t="str">
        <f t="shared" si="16"/>
        <v/>
      </c>
    </row>
    <row r="24" spans="1:14" ht="15.5" x14ac:dyDescent="0.35">
      <c r="C24" t="s">
        <v>46</v>
      </c>
      <c r="D24" s="4">
        <f>IFERROR(_xlfn.RRI(5,I23,D23),"")</f>
        <v>-6.093619406777262E-2</v>
      </c>
      <c r="E24" s="4">
        <f>IFERROR(_xlfn.RRI(5,J23,E23),"")</f>
        <v>-0.25103018962591406</v>
      </c>
      <c r="H24" s="4">
        <f t="shared" ref="H24:N24" si="17">IFERROR(_xlfn.RRI(5,M23,H23),"")</f>
        <v>-0.11811434303914337</v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47</v>
      </c>
      <c r="C25" t="s">
        <v>48</v>
      </c>
      <c r="D25" s="3">
        <f>IFERROR(INDEX(D51:D500,MATCH($A$25,$C$51:$C$500,0)),"")</f>
        <v>0.2</v>
      </c>
      <c r="E25" s="3">
        <f>IFERROR(INDEX(E51:E500,MATCH($A$25,$C$51:$C$500,0)),"")</f>
        <v>0.08</v>
      </c>
      <c r="H25" s="3">
        <f>IFERROR(INDEX(D25:G25,COUNT(D25:G25)),"")</f>
        <v>0.08</v>
      </c>
      <c r="I25" s="3">
        <f t="shared" ref="I25:N25" si="18">IFERROR(INDEX(I51:I500,MATCH($C$25,$C$51:$C$500,0)),"")</f>
        <v>0.26</v>
      </c>
      <c r="J25" s="3">
        <f t="shared" si="18"/>
        <v>0.33</v>
      </c>
      <c r="K25" s="3">
        <f t="shared" si="18"/>
        <v>0.76</v>
      </c>
      <c r="L25" s="3">
        <f t="shared" si="18"/>
        <v>0.88</v>
      </c>
      <c r="M25" s="3">
        <f t="shared" si="18"/>
        <v>0.63</v>
      </c>
      <c r="N25" s="3">
        <f t="shared" si="18"/>
        <v>0</v>
      </c>
    </row>
    <row r="26" spans="1:14" ht="15.5" x14ac:dyDescent="0.35">
      <c r="C26" t="s">
        <v>49</v>
      </c>
      <c r="D26" s="4">
        <f>IFERROR(_xlfn.RRI(5,I25,D25),"")</f>
        <v>-5.111991994525078E-2</v>
      </c>
      <c r="E26" s="4">
        <f>IFERROR(_xlfn.RRI(5,J25,E25),"")</f>
        <v>-0.24679150518036486</v>
      </c>
      <c r="H26" s="4">
        <f t="shared" ref="H26:N26" si="19">IFERROR(_xlfn.RRI(5,M25,H25),"")</f>
        <v>-0.3381647604935144</v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>
        <f t="shared" si="19"/>
        <v>0</v>
      </c>
    </row>
    <row r="27" spans="1:14" ht="15.5" x14ac:dyDescent="0.35">
      <c r="C27" t="s">
        <v>50</v>
      </c>
      <c r="D27" s="3">
        <f>IFERROR(D4/D21,"")</f>
        <v>6.4999186311028501</v>
      </c>
      <c r="E27" s="3">
        <f>IFERROR(E4/E21,"")</f>
        <v>2.2132386520446095</v>
      </c>
      <c r="H27" s="3">
        <f t="shared" ref="H27:N27" si="20">IFERROR(H4/H21,"")</f>
        <v>17.42631456629492</v>
      </c>
      <c r="I27" s="3">
        <f t="shared" si="20"/>
        <v>5.2978366366790581</v>
      </c>
      <c r="J27" s="3">
        <f t="shared" si="20"/>
        <v>5.6248033951672864</v>
      </c>
      <c r="K27" s="3">
        <f t="shared" si="20"/>
        <v>9.7062512552238811</v>
      </c>
      <c r="L27" s="3">
        <f t="shared" si="20"/>
        <v>9.7630049192786075</v>
      </c>
      <c r="M27" s="3">
        <f t="shared" si="20"/>
        <v>9.6916719603421466</v>
      </c>
      <c r="N27" s="3" t="str">
        <f t="shared" si="20"/>
        <v/>
      </c>
    </row>
    <row r="28" spans="1:14" ht="15.5" x14ac:dyDescent="0.35">
      <c r="C28" t="s">
        <v>51</v>
      </c>
      <c r="D28" s="4">
        <f>IFERROR(_xlfn.RRI(5,I27,D27),"")</f>
        <v>4.1746071872072132E-2</v>
      </c>
      <c r="E28" s="4">
        <f>IFERROR(_xlfn.RRI(5,J27,E27),"")</f>
        <v>-0.17017946117981164</v>
      </c>
      <c r="H28" s="4">
        <f t="shared" ref="H28:N28" si="21">IFERROR(_xlfn.RRI(5,M27,H27),"")</f>
        <v>0.12450494267496914</v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52</v>
      </c>
      <c r="H29" s="4">
        <f t="shared" ref="H29:N29" si="22">IFERROR(((H25-I25)/I25)*100%,"")</f>
        <v>-0.69230769230769229</v>
      </c>
      <c r="I29" s="4">
        <f t="shared" si="22"/>
        <v>-0.21212121212121213</v>
      </c>
      <c r="J29" s="4">
        <f t="shared" si="22"/>
        <v>-0.56578947368421051</v>
      </c>
      <c r="K29" s="4">
        <f t="shared" si="22"/>
        <v>-0.13636363636363635</v>
      </c>
      <c r="L29" s="4">
        <f t="shared" si="22"/>
        <v>0.3968253968253968</v>
      </c>
      <c r="M29" s="4" t="str">
        <f t="shared" si="22"/>
        <v/>
      </c>
      <c r="N29" s="4" t="str">
        <f t="shared" si="22"/>
        <v/>
      </c>
    </row>
    <row r="30" spans="1:14" ht="15.5" x14ac:dyDescent="0.35">
      <c r="C30" t="s">
        <v>53</v>
      </c>
      <c r="H30" s="4">
        <f t="shared" ref="H30:N30" si="23">IFERROR(((H27-I27)/I27)*100%,"")</f>
        <v>2.2893265235182074</v>
      </c>
      <c r="I30" s="4">
        <f t="shared" si="23"/>
        <v>-5.8129455470239427E-2</v>
      </c>
      <c r="J30" s="4">
        <f t="shared" si="23"/>
        <v>-0.42049682753266554</v>
      </c>
      <c r="K30" s="4">
        <f t="shared" si="23"/>
        <v>-5.8131348415749774E-3</v>
      </c>
      <c r="L30" s="4">
        <f t="shared" si="23"/>
        <v>7.3602324994440464E-3</v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42.67</v>
      </c>
      <c r="E32" s="3">
        <f>IFERROR(INDEX(E51:E500,MATCH($A$32,$C$51:$C$500,0)),"")</f>
        <v>42.48</v>
      </c>
      <c r="H32" s="3">
        <f>IFERROR(INDEX(D32:G32,COUNT(D32:G32)),"")</f>
        <v>42.48</v>
      </c>
      <c r="I32" s="3">
        <f t="shared" ref="I32:N32" si="24">IFERROR(INDEX(I51:I500,MATCH($C$32,$C$51:$C$500,0)),"")</f>
        <v>42.48</v>
      </c>
      <c r="J32" s="3">
        <f t="shared" si="24"/>
        <v>42.21</v>
      </c>
      <c r="K32" s="3">
        <f t="shared" si="24"/>
        <v>41.44</v>
      </c>
      <c r="L32" s="3">
        <f t="shared" si="24"/>
        <v>40.58</v>
      </c>
      <c r="M32" s="3">
        <f t="shared" si="24"/>
        <v>25.91</v>
      </c>
      <c r="N32" s="3">
        <f t="shared" si="24"/>
        <v>0</v>
      </c>
    </row>
    <row r="33" spans="1:14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1.66</v>
      </c>
      <c r="E33" s="3">
        <f>IFERROR(INDEX(E51:E500,MATCH($A$33,$C$51:$C$500,0)),"")</f>
        <v>1.67</v>
      </c>
      <c r="H33" s="3">
        <f>IFERROR(INDEX(D33:G33,COUNT(D33:G33)),"")</f>
        <v>1.67</v>
      </c>
      <c r="I33" s="3">
        <f t="shared" ref="I33:N33" si="25">IFERROR(INDEX(I51:I500,MATCH($C$33,$C$51:$C$500,0)),"")</f>
        <v>1.67</v>
      </c>
      <c r="J33" s="3">
        <f t="shared" si="25"/>
        <v>0.78</v>
      </c>
      <c r="K33" s="3">
        <f t="shared" si="25"/>
        <v>8.7799999999999994</v>
      </c>
      <c r="L33" s="3">
        <f t="shared" si="25"/>
        <v>2.12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355</v>
      </c>
      <c r="E34" s="3">
        <f>IFERROR(INDEX(E51:E500,MATCH($A$34,$C$51:$C$500,0)),"")</f>
        <v>887.5</v>
      </c>
      <c r="H34" s="3">
        <f>IFERROR(INDEX(D34:G34,COUNT(D34:G34)),"")</f>
        <v>887.5</v>
      </c>
      <c r="I34" s="3">
        <f t="shared" ref="I34:N34" si="26">IFERROR(INDEX(I51:I500,MATCH($C$34,$C$51:$C$500,0)),"")</f>
        <v>273.08</v>
      </c>
      <c r="J34" s="3">
        <f t="shared" si="26"/>
        <v>100</v>
      </c>
      <c r="K34" s="3">
        <f t="shared" si="26"/>
        <v>478.95</v>
      </c>
      <c r="L34" s="3">
        <f t="shared" si="26"/>
        <v>97.73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10.92</v>
      </c>
      <c r="E35" s="3">
        <f>IFERROR(INDEX(E51:E500,MATCH($A$35,$C$51:$C$500,0)),"")</f>
        <v>32.06</v>
      </c>
      <c r="H35" s="3">
        <f>IFERROR(INDEX(D35:G35,COUNT(D35:G35)),"")</f>
        <v>32.06</v>
      </c>
      <c r="I35" s="3">
        <f t="shared" ref="I35:N35" si="27">IFERROR(INDEX(I51:I500,MATCH($C$35,$C$51:$C$500,0)),"")</f>
        <v>13.39</v>
      </c>
      <c r="J35" s="3">
        <f t="shared" si="27"/>
        <v>5.86</v>
      </c>
      <c r="K35" s="3">
        <f t="shared" si="27"/>
        <v>37.49</v>
      </c>
      <c r="L35" s="3">
        <f t="shared" si="27"/>
        <v>8.81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66</v>
      </c>
      <c r="C36" t="s">
        <v>67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N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</row>
    <row r="37" spans="1:14" ht="15.5" x14ac:dyDescent="0.35">
      <c r="B37" t="s">
        <v>68</v>
      </c>
      <c r="C37" t="s">
        <v>69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N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</row>
    <row r="50" spans="2:14" ht="15.5" x14ac:dyDescent="0.35">
      <c r="D50" t="s">
        <v>70</v>
      </c>
      <c r="E50" t="s">
        <v>71</v>
      </c>
      <c r="F50" t="s">
        <v>72</v>
      </c>
      <c r="G50" t="s">
        <v>73</v>
      </c>
      <c r="H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1209</v>
      </c>
    </row>
    <row r="51" spans="2:14" ht="15.5" x14ac:dyDescent="0.35">
      <c r="B51" t="s">
        <v>75</v>
      </c>
      <c r="C51" t="s">
        <v>6</v>
      </c>
      <c r="D51" s="5">
        <v>52454343353</v>
      </c>
      <c r="E51" s="5">
        <v>17860835922</v>
      </c>
      <c r="F51" s="5">
        <v>24892705736</v>
      </c>
      <c r="G51" s="5">
        <v>8290370429</v>
      </c>
      <c r="I51" s="5">
        <v>42753541658</v>
      </c>
      <c r="J51" s="5">
        <v>45392163399</v>
      </c>
      <c r="K51" s="5">
        <v>78038260092</v>
      </c>
      <c r="L51" s="5">
        <v>78494559551</v>
      </c>
      <c r="M51" s="5">
        <v>62317450705</v>
      </c>
    </row>
    <row r="52" spans="2:14" ht="15.5" x14ac:dyDescent="0.35">
      <c r="C52" t="s">
        <v>76</v>
      </c>
      <c r="D52" s="5">
        <v>-41966143955</v>
      </c>
      <c r="E52" s="5">
        <v>-9494281586</v>
      </c>
      <c r="F52" s="5">
        <v>-13827502448</v>
      </c>
      <c r="G52" s="5">
        <v>-2317012751</v>
      </c>
      <c r="I52" s="5">
        <v>-23321784034</v>
      </c>
      <c r="J52" s="5">
        <v>-24459425245</v>
      </c>
      <c r="K52" s="5">
        <v>-45225661132</v>
      </c>
      <c r="L52" s="5">
        <v>-43825136438</v>
      </c>
      <c r="M52" s="5">
        <v>-37312532955</v>
      </c>
    </row>
    <row r="53" spans="2:14" ht="15.5" x14ac:dyDescent="0.35">
      <c r="C53" t="s">
        <v>77</v>
      </c>
      <c r="D53" s="5">
        <v>10488199398</v>
      </c>
      <c r="E53" s="5">
        <v>8366554336</v>
      </c>
      <c r="F53" s="5">
        <v>11065203288</v>
      </c>
      <c r="G53" s="5">
        <v>5973357678</v>
      </c>
      <c r="I53" s="5">
        <v>19431757624</v>
      </c>
      <c r="J53" s="5">
        <v>20932738154</v>
      </c>
      <c r="K53" s="5">
        <v>32812598960</v>
      </c>
      <c r="L53" s="5">
        <v>34669423113</v>
      </c>
      <c r="M53" s="5">
        <v>25004917750</v>
      </c>
    </row>
    <row r="54" spans="2:14" ht="15.5" x14ac:dyDescent="0.35">
      <c r="C54" t="s">
        <v>78</v>
      </c>
      <c r="D54" s="5">
        <v>-8299275165</v>
      </c>
      <c r="E54" s="5">
        <v>-6983633868</v>
      </c>
      <c r="F54" s="5">
        <v>-7892852257</v>
      </c>
      <c r="G54" s="5">
        <v>-7372652947</v>
      </c>
      <c r="I54" s="5">
        <v>-14876486125</v>
      </c>
      <c r="J54" s="5">
        <v>-15215656194</v>
      </c>
      <c r="K54" s="5">
        <v>-21169742453</v>
      </c>
      <c r="L54" s="5">
        <v>-21877210182</v>
      </c>
      <c r="M54" s="5">
        <v>-17714700968</v>
      </c>
    </row>
    <row r="55" spans="2:14" ht="15.5" x14ac:dyDescent="0.35">
      <c r="C55" t="s">
        <v>245</v>
      </c>
      <c r="D55" s="5">
        <v>-74838597</v>
      </c>
      <c r="E55" s="5">
        <v>-39916691</v>
      </c>
      <c r="F55" s="5">
        <v>-21548703</v>
      </c>
      <c r="G55" s="5">
        <v>203354543</v>
      </c>
      <c r="I55" s="5">
        <v>-61465394</v>
      </c>
      <c r="J55" s="5">
        <v>-109952404</v>
      </c>
      <c r="K55" s="5">
        <v>-628531430</v>
      </c>
      <c r="L55" s="5">
        <v>-531309123</v>
      </c>
      <c r="M55" s="5">
        <v>-542248833</v>
      </c>
    </row>
    <row r="56" spans="2:14" ht="15.5" x14ac:dyDescent="0.35">
      <c r="C56" t="s">
        <v>246</v>
      </c>
      <c r="D56" s="5">
        <v>-8254907444</v>
      </c>
      <c r="E56" s="5">
        <v>286273106</v>
      </c>
      <c r="F56" s="5">
        <v>-4707606328</v>
      </c>
      <c r="G56" s="5">
        <v>-226970055</v>
      </c>
      <c r="I56" s="5">
        <v>-4421333222</v>
      </c>
      <c r="J56" s="5">
        <v>-4888261452</v>
      </c>
      <c r="K56" s="5">
        <v>-10610399557</v>
      </c>
      <c r="L56" s="5">
        <v>-10480931605</v>
      </c>
      <c r="M56" s="5">
        <v>-8383930118</v>
      </c>
    </row>
    <row r="57" spans="2:14" ht="15.5" x14ac:dyDescent="0.35">
      <c r="C57" t="s">
        <v>1133</v>
      </c>
      <c r="E57" s="5">
        <v>-7225841811</v>
      </c>
      <c r="F57" s="5">
        <v>-3228787449</v>
      </c>
      <c r="G57" s="5">
        <v>-7125328617</v>
      </c>
      <c r="I57" s="5">
        <v>-10454629260</v>
      </c>
      <c r="J57" s="5">
        <v>-10288047085</v>
      </c>
      <c r="K57" s="5">
        <v>-10240225580</v>
      </c>
      <c r="L57" s="5">
        <v>-11135906164</v>
      </c>
      <c r="M57" s="5">
        <v>-9095921613</v>
      </c>
    </row>
    <row r="58" spans="2:14" ht="15.5" x14ac:dyDescent="0.35">
      <c r="C58" t="s">
        <v>519</v>
      </c>
    </row>
    <row r="59" spans="2:14" ht="15.5" x14ac:dyDescent="0.35">
      <c r="C59" t="s">
        <v>83</v>
      </c>
      <c r="E59" s="5">
        <v>19257273</v>
      </c>
      <c r="G59" s="5">
        <v>18785277</v>
      </c>
      <c r="I59" s="5">
        <v>19257273</v>
      </c>
      <c r="J59" s="5">
        <v>18785277</v>
      </c>
      <c r="K59" s="5">
        <v>21065403</v>
      </c>
      <c r="L59" s="5">
        <v>14108986</v>
      </c>
      <c r="M59" s="5">
        <v>25795455</v>
      </c>
    </row>
    <row r="60" spans="2:14" ht="15.5" x14ac:dyDescent="0.35">
      <c r="C60" t="s">
        <v>80</v>
      </c>
      <c r="D60" s="5">
        <v>2188924233</v>
      </c>
      <c r="E60" s="5">
        <v>1382920468</v>
      </c>
      <c r="F60" s="5">
        <v>3172351031</v>
      </c>
      <c r="G60" s="5">
        <v>-1399295269</v>
      </c>
      <c r="I60" s="5">
        <v>4555271499</v>
      </c>
      <c r="J60" s="5">
        <v>5717081960</v>
      </c>
      <c r="K60" s="5">
        <v>11642856507</v>
      </c>
      <c r="L60" s="5">
        <v>12792212931</v>
      </c>
      <c r="M60" s="5">
        <v>7290216782</v>
      </c>
    </row>
    <row r="61" spans="2:14" ht="15.5" x14ac:dyDescent="0.35">
      <c r="C61" t="s">
        <v>81</v>
      </c>
      <c r="D61" s="5">
        <v>-607662604</v>
      </c>
      <c r="E61" s="5">
        <v>-325654948</v>
      </c>
      <c r="F61" s="5">
        <v>-811309527</v>
      </c>
      <c r="G61" s="5">
        <v>-225287854</v>
      </c>
      <c r="I61" s="5">
        <v>-1136964475</v>
      </c>
      <c r="J61" s="5">
        <v>-1517413435</v>
      </c>
      <c r="K61" s="5">
        <v>-2315706060</v>
      </c>
      <c r="L61" s="5">
        <v>-2184063710</v>
      </c>
      <c r="M61" s="5">
        <v>-984255231</v>
      </c>
    </row>
    <row r="62" spans="2:14" ht="15.5" x14ac:dyDescent="0.35">
      <c r="C62" t="s">
        <v>142</v>
      </c>
      <c r="D62" s="5">
        <v>19893710</v>
      </c>
      <c r="E62" s="5">
        <v>13705857</v>
      </c>
      <c r="F62" s="5">
        <v>26081564</v>
      </c>
      <c r="G62" s="5">
        <v>-108082494</v>
      </c>
      <c r="I62" s="5">
        <v>39787421</v>
      </c>
      <c r="J62" s="5">
        <v>47220141</v>
      </c>
      <c r="K62" s="5">
        <v>340372543</v>
      </c>
      <c r="L62" s="5">
        <v>415562900</v>
      </c>
      <c r="M62" s="5">
        <v>1598085</v>
      </c>
    </row>
    <row r="63" spans="2:14" ht="15.5" x14ac:dyDescent="0.35">
      <c r="C63" t="s">
        <v>27</v>
      </c>
      <c r="D63" s="5">
        <v>-627556314</v>
      </c>
      <c r="E63" s="5">
        <v>-339360805</v>
      </c>
      <c r="F63" s="5">
        <v>-837391091</v>
      </c>
      <c r="G63" s="5">
        <v>-117205360</v>
      </c>
      <c r="I63" s="5">
        <v>-1176751896</v>
      </c>
      <c r="J63" s="5">
        <v>-1564633576</v>
      </c>
      <c r="K63" s="5">
        <v>-2656078603</v>
      </c>
      <c r="L63" s="5">
        <v>-2599626610</v>
      </c>
      <c r="M63" s="5">
        <v>-985853316</v>
      </c>
    </row>
    <row r="64" spans="2:14" ht="15.5" x14ac:dyDescent="0.35">
      <c r="C64" t="s">
        <v>84</v>
      </c>
      <c r="D64" s="5">
        <v>-607662604</v>
      </c>
      <c r="E64" s="5">
        <v>-325654948</v>
      </c>
      <c r="F64" s="5">
        <v>-811309527</v>
      </c>
      <c r="G64" s="5">
        <v>-225287854</v>
      </c>
      <c r="I64" s="5">
        <v>-1136964475</v>
      </c>
      <c r="J64" s="5">
        <v>-1517413435</v>
      </c>
      <c r="K64" s="5">
        <v>-2315706060</v>
      </c>
      <c r="L64" s="5">
        <v>-2184063710</v>
      </c>
      <c r="M64" s="5">
        <v>-984255231</v>
      </c>
    </row>
    <row r="65" spans="3:13" ht="15.5" x14ac:dyDescent="0.35">
      <c r="C65" t="s">
        <v>29</v>
      </c>
      <c r="D65" s="5">
        <v>1581261629</v>
      </c>
      <c r="E65" s="5">
        <v>1057265520</v>
      </c>
      <c r="F65" s="5">
        <v>2361041504</v>
      </c>
      <c r="G65" s="5">
        <v>-1624583123</v>
      </c>
      <c r="I65" s="5">
        <v>3418307024</v>
      </c>
      <c r="J65" s="5">
        <v>4199668525</v>
      </c>
      <c r="K65" s="5">
        <v>9327150447</v>
      </c>
      <c r="L65" s="5">
        <v>10608149221</v>
      </c>
      <c r="M65" s="5">
        <v>6305961551</v>
      </c>
    </row>
    <row r="66" spans="3:13" ht="15.5" x14ac:dyDescent="0.35">
      <c r="C66" t="s">
        <v>28</v>
      </c>
      <c r="E66" s="5">
        <v>-392604086</v>
      </c>
      <c r="F66" s="5">
        <v>-846089078</v>
      </c>
      <c r="G66" s="5">
        <v>-346154486</v>
      </c>
      <c r="I66" s="5">
        <v>-1238693164</v>
      </c>
      <c r="J66" s="5">
        <v>-1332697401</v>
      </c>
      <c r="K66" s="5">
        <v>-2978869187</v>
      </c>
      <c r="L66" s="5">
        <v>-3432795675</v>
      </c>
      <c r="M66" s="5">
        <v>-2195106300</v>
      </c>
    </row>
    <row r="67" spans="3:13" ht="15.5" x14ac:dyDescent="0.35">
      <c r="C67" t="s">
        <v>85</v>
      </c>
    </row>
    <row r="68" spans="3:13" ht="15.5" x14ac:dyDescent="0.35">
      <c r="C68" t="s">
        <v>87</v>
      </c>
    </row>
    <row r="69" spans="3:13" ht="15.5" x14ac:dyDescent="0.35">
      <c r="C69" t="s">
        <v>86</v>
      </c>
    </row>
    <row r="70" spans="3:13" ht="15.5" x14ac:dyDescent="0.35">
      <c r="C70" t="s">
        <v>88</v>
      </c>
      <c r="E70" s="5">
        <v>-392604086</v>
      </c>
      <c r="F70" s="5">
        <v>-846089078</v>
      </c>
      <c r="G70" s="5">
        <v>-346154486</v>
      </c>
      <c r="I70" s="5">
        <v>-1238693164</v>
      </c>
      <c r="J70" s="5">
        <v>-1332697401</v>
      </c>
      <c r="K70" s="5">
        <v>-2978869187</v>
      </c>
      <c r="L70" s="5">
        <v>-3432795675</v>
      </c>
      <c r="M70" s="5">
        <v>-2195106300</v>
      </c>
    </row>
    <row r="71" spans="3:13" ht="15.5" x14ac:dyDescent="0.35">
      <c r="C71" t="s">
        <v>247</v>
      </c>
    </row>
    <row r="72" spans="3:13" ht="15.5" x14ac:dyDescent="0.35">
      <c r="C72" t="s">
        <v>678</v>
      </c>
    </row>
    <row r="73" spans="3:13" ht="15.5" x14ac:dyDescent="0.35">
      <c r="C73" t="s">
        <v>89</v>
      </c>
      <c r="D73" s="5">
        <v>1581261629</v>
      </c>
      <c r="E73" s="5">
        <v>664661434</v>
      </c>
      <c r="F73" s="5">
        <v>1514952426</v>
      </c>
      <c r="G73" s="5">
        <v>-1970737609</v>
      </c>
      <c r="I73" s="5">
        <v>2179613860</v>
      </c>
      <c r="J73" s="5">
        <v>2866971124</v>
      </c>
      <c r="K73" s="5">
        <v>6348281260</v>
      </c>
      <c r="L73" s="5">
        <v>7175353546</v>
      </c>
      <c r="M73" s="5">
        <v>4110855251</v>
      </c>
    </row>
    <row r="74" spans="3:13" ht="15.5" x14ac:dyDescent="0.35">
      <c r="C74" t="s">
        <v>90</v>
      </c>
      <c r="E74" s="5">
        <v>19257273</v>
      </c>
      <c r="G74" s="5">
        <v>18785277</v>
      </c>
      <c r="I74" s="5">
        <v>19257273</v>
      </c>
      <c r="J74" s="5">
        <v>18785277</v>
      </c>
      <c r="K74" s="5">
        <v>21065403</v>
      </c>
      <c r="L74" s="5">
        <v>14108986</v>
      </c>
      <c r="M74" s="5">
        <v>25795455</v>
      </c>
    </row>
    <row r="75" spans="3:13" ht="15.5" x14ac:dyDescent="0.35">
      <c r="C75" t="s">
        <v>428</v>
      </c>
      <c r="E75" s="5">
        <v>19257273</v>
      </c>
      <c r="G75" s="5">
        <v>18785277</v>
      </c>
      <c r="I75" s="5">
        <v>19257273</v>
      </c>
      <c r="J75" s="5">
        <v>18785277</v>
      </c>
      <c r="K75" s="5">
        <v>21065403</v>
      </c>
      <c r="L75" s="5">
        <v>14108986</v>
      </c>
      <c r="M75" s="5">
        <v>25795455</v>
      </c>
    </row>
    <row r="76" spans="3:13" ht="15.5" x14ac:dyDescent="0.35">
      <c r="C76" t="s">
        <v>91</v>
      </c>
      <c r="D76" s="5">
        <v>1581261629</v>
      </c>
      <c r="E76" s="5">
        <v>683918707</v>
      </c>
      <c r="F76" s="5">
        <v>1514952426</v>
      </c>
      <c r="G76" s="5">
        <v>-1951952332</v>
      </c>
      <c r="I76" s="5">
        <v>2198871133</v>
      </c>
      <c r="J76" s="5">
        <v>2885756401</v>
      </c>
      <c r="K76" s="5">
        <v>6369346663</v>
      </c>
      <c r="L76" s="5">
        <v>7189462532</v>
      </c>
      <c r="M76" s="5">
        <v>4136650706</v>
      </c>
    </row>
    <row r="77" spans="3:13" ht="15.5" x14ac:dyDescent="0.35">
      <c r="C77" t="s">
        <v>92</v>
      </c>
      <c r="D77" s="5">
        <v>1581261629</v>
      </c>
      <c r="E77" s="5">
        <v>664661437</v>
      </c>
      <c r="F77" s="5">
        <v>1514952424</v>
      </c>
      <c r="G77" s="5">
        <v>-1970737611</v>
      </c>
      <c r="I77" s="5">
        <v>2179613861</v>
      </c>
      <c r="J77" s="5">
        <v>2866971122</v>
      </c>
      <c r="K77" s="5">
        <v>6348281260</v>
      </c>
      <c r="L77" s="5">
        <v>7175353546</v>
      </c>
      <c r="M77" s="5">
        <v>4110855251</v>
      </c>
    </row>
    <row r="78" spans="3:13" ht="15.5" x14ac:dyDescent="0.35">
      <c r="C78" t="s">
        <v>8</v>
      </c>
      <c r="D78" s="5">
        <v>1581261629</v>
      </c>
      <c r="E78" s="5">
        <v>640761665</v>
      </c>
      <c r="F78" s="5">
        <v>1514952424</v>
      </c>
      <c r="G78" s="5">
        <v>-2136297835</v>
      </c>
      <c r="I78" s="5">
        <v>2155714089</v>
      </c>
      <c r="J78" s="5">
        <v>2701410898</v>
      </c>
      <c r="K78" s="5">
        <v>6140099736</v>
      </c>
      <c r="L78" s="5">
        <v>7073653486</v>
      </c>
      <c r="M78" s="5">
        <v>4055350435</v>
      </c>
    </row>
    <row r="79" spans="3:13" ht="15.5" x14ac:dyDescent="0.35">
      <c r="C79" t="s">
        <v>93</v>
      </c>
      <c r="E79" s="5">
        <v>43157045</v>
      </c>
      <c r="G79" s="5">
        <v>184345502</v>
      </c>
      <c r="I79" s="5">
        <v>43157045</v>
      </c>
      <c r="J79" s="5">
        <v>184345502</v>
      </c>
      <c r="K79" s="5">
        <v>229246927</v>
      </c>
      <c r="L79" s="5">
        <v>115809046</v>
      </c>
      <c r="M79" s="5">
        <v>81300271</v>
      </c>
    </row>
    <row r="80" spans="3:13" ht="15.5" x14ac:dyDescent="0.35">
      <c r="C80" t="s">
        <v>94</v>
      </c>
      <c r="D80" s="5">
        <v>1581261629</v>
      </c>
      <c r="E80" s="5">
        <v>664661437</v>
      </c>
      <c r="F80" s="5">
        <v>1514952424</v>
      </c>
      <c r="G80" s="5">
        <v>-1970737611</v>
      </c>
      <c r="I80" s="5">
        <v>2179613861</v>
      </c>
      <c r="J80" s="5">
        <v>2866971122</v>
      </c>
      <c r="K80" s="5">
        <v>6348281260</v>
      </c>
      <c r="L80" s="5">
        <v>7175353546</v>
      </c>
      <c r="M80" s="5">
        <v>4110855251</v>
      </c>
    </row>
    <row r="81" spans="2:13" ht="15.5" x14ac:dyDescent="0.35">
      <c r="C81" t="s">
        <v>95</v>
      </c>
      <c r="D81" s="5">
        <v>1581261629</v>
      </c>
      <c r="E81" s="5">
        <v>683918710</v>
      </c>
      <c r="F81" s="5">
        <v>1514952424</v>
      </c>
      <c r="G81" s="5">
        <v>-1951952333</v>
      </c>
      <c r="I81" s="5">
        <v>2198871134</v>
      </c>
      <c r="J81" s="5">
        <v>2885756400</v>
      </c>
      <c r="K81" s="5">
        <v>6369346663</v>
      </c>
      <c r="L81" s="5">
        <v>7189462532</v>
      </c>
      <c r="M81" s="5">
        <v>4136650706</v>
      </c>
    </row>
    <row r="82" spans="2:13" ht="15.5" x14ac:dyDescent="0.35">
      <c r="C82" t="s">
        <v>96</v>
      </c>
      <c r="D82" s="5">
        <v>1581261629</v>
      </c>
      <c r="E82" s="5">
        <v>683918710</v>
      </c>
      <c r="F82" s="5">
        <v>1514952424</v>
      </c>
      <c r="G82" s="5">
        <v>-1951952333</v>
      </c>
      <c r="I82" s="5">
        <v>2198871134</v>
      </c>
      <c r="J82" s="5">
        <v>2885756400</v>
      </c>
      <c r="K82" s="5">
        <v>6369346663</v>
      </c>
      <c r="L82" s="5">
        <v>7189462532</v>
      </c>
      <c r="M82" s="5">
        <v>4136650706</v>
      </c>
    </row>
    <row r="84" spans="2:13" ht="15.5" x14ac:dyDescent="0.35">
      <c r="B84" t="s">
        <v>97</v>
      </c>
      <c r="C84" t="s">
        <v>98</v>
      </c>
    </row>
    <row r="85" spans="2:13" ht="15.5" x14ac:dyDescent="0.35">
      <c r="C85" t="s">
        <v>99</v>
      </c>
    </row>
    <row r="86" spans="2:13" ht="15.5" x14ac:dyDescent="0.35">
      <c r="C86" t="s">
        <v>20</v>
      </c>
      <c r="D86" s="5">
        <v>3472220170</v>
      </c>
      <c r="E86" s="5">
        <v>1542811646</v>
      </c>
      <c r="F86" s="5">
        <v>3556622631</v>
      </c>
      <c r="G86" s="5">
        <v>2852919385</v>
      </c>
      <c r="I86" s="5">
        <v>1542811646</v>
      </c>
      <c r="J86" s="5">
        <v>2852919385</v>
      </c>
      <c r="K86" s="5">
        <v>1044530200</v>
      </c>
      <c r="L86" s="5">
        <v>23916744888</v>
      </c>
      <c r="M86" s="5">
        <v>3324027417</v>
      </c>
    </row>
    <row r="87" spans="2:13" ht="15.5" x14ac:dyDescent="0.35">
      <c r="C87" t="s">
        <v>100</v>
      </c>
      <c r="D87" s="5">
        <v>581700061</v>
      </c>
      <c r="E87" s="5">
        <v>364046715</v>
      </c>
      <c r="F87" s="5">
        <v>614766763</v>
      </c>
      <c r="G87" s="5">
        <v>641451634</v>
      </c>
      <c r="I87" s="5">
        <v>364046715</v>
      </c>
      <c r="J87" s="5">
        <v>641451634</v>
      </c>
      <c r="K87" s="5">
        <v>3048290405</v>
      </c>
      <c r="L87" s="5">
        <v>2376547288</v>
      </c>
      <c r="M87" s="5">
        <v>1208839413</v>
      </c>
    </row>
    <row r="88" spans="2:13" ht="15.5" x14ac:dyDescent="0.35">
      <c r="C88" t="s">
        <v>250</v>
      </c>
    </row>
    <row r="89" spans="2:13" ht="15.5" x14ac:dyDescent="0.35">
      <c r="C89" t="s">
        <v>249</v>
      </c>
    </row>
    <row r="90" spans="2:13" ht="15.5" x14ac:dyDescent="0.35">
      <c r="C90" t="s">
        <v>251</v>
      </c>
      <c r="D90" s="5">
        <v>581700061</v>
      </c>
      <c r="E90" s="5">
        <v>364046715</v>
      </c>
      <c r="F90" s="5">
        <v>614766763</v>
      </c>
      <c r="G90" s="5">
        <v>641451634</v>
      </c>
      <c r="I90" s="5">
        <v>364046715</v>
      </c>
      <c r="J90" s="5">
        <v>641451634</v>
      </c>
      <c r="K90" s="5">
        <v>3048290405</v>
      </c>
      <c r="L90" s="5">
        <v>2376547288</v>
      </c>
      <c r="M90" s="5">
        <v>1208839413</v>
      </c>
    </row>
    <row r="91" spans="2:13" ht="15.5" x14ac:dyDescent="0.35">
      <c r="C91" t="s">
        <v>103</v>
      </c>
      <c r="D91" s="5">
        <v>8550359619</v>
      </c>
      <c r="E91" s="5">
        <v>69484342179</v>
      </c>
      <c r="F91" s="5">
        <v>70996809164</v>
      </c>
      <c r="G91" s="5">
        <v>71528971548</v>
      </c>
      <c r="I91" s="5">
        <v>69484342179</v>
      </c>
      <c r="J91" s="5">
        <v>71528971548</v>
      </c>
      <c r="K91" s="5">
        <v>58952637059</v>
      </c>
      <c r="L91" s="5">
        <v>20272704418</v>
      </c>
      <c r="M91" s="5">
        <v>12865742078</v>
      </c>
    </row>
    <row r="92" spans="2:13" ht="15.5" x14ac:dyDescent="0.35">
      <c r="C92" t="s">
        <v>83</v>
      </c>
      <c r="D92" s="5">
        <v>41050009</v>
      </c>
      <c r="E92" s="5">
        <v>41050009</v>
      </c>
      <c r="F92" s="5">
        <v>41050009</v>
      </c>
      <c r="G92" s="5">
        <v>41050009</v>
      </c>
      <c r="I92" s="5">
        <v>41050009</v>
      </c>
      <c r="J92" s="5">
        <v>41050009</v>
      </c>
      <c r="K92" s="5">
        <v>22548280</v>
      </c>
      <c r="L92" s="5">
        <v>1482877</v>
      </c>
      <c r="M92" s="5">
        <v>-12575300</v>
      </c>
    </row>
    <row r="93" spans="2:13" ht="15.5" x14ac:dyDescent="0.35">
      <c r="C93" t="s">
        <v>104</v>
      </c>
      <c r="D93" s="5">
        <v>12760489699</v>
      </c>
      <c r="E93" s="5">
        <v>71547410389</v>
      </c>
      <c r="F93" s="5">
        <v>75343243497</v>
      </c>
      <c r="G93" s="5">
        <v>75085842567</v>
      </c>
      <c r="I93" s="5">
        <v>71547410389</v>
      </c>
      <c r="J93" s="5">
        <v>75085842567</v>
      </c>
      <c r="K93" s="5">
        <v>108926099259</v>
      </c>
      <c r="L93" s="5">
        <v>92571638189</v>
      </c>
      <c r="M93" s="5">
        <v>18984354644</v>
      </c>
    </row>
    <row r="94" spans="2:13" ht="15.5" x14ac:dyDescent="0.35">
      <c r="C94" t="s">
        <v>105</v>
      </c>
    </row>
    <row r="95" spans="2:13" ht="15.5" x14ac:dyDescent="0.35">
      <c r="C95" t="s">
        <v>102</v>
      </c>
      <c r="D95" s="5">
        <v>3538615854</v>
      </c>
      <c r="E95" s="5">
        <v>3846321580</v>
      </c>
      <c r="F95" s="5">
        <v>4677793020</v>
      </c>
      <c r="G95" s="5">
        <v>4677793020</v>
      </c>
      <c r="I95" s="5">
        <v>3846321580</v>
      </c>
      <c r="J95" s="5">
        <v>4677793020</v>
      </c>
      <c r="K95" s="5">
        <v>3611484257</v>
      </c>
      <c r="L95" s="5">
        <v>4000000000</v>
      </c>
      <c r="M95" s="5">
        <v>3315545992</v>
      </c>
    </row>
    <row r="96" spans="2:13" ht="15.5" x14ac:dyDescent="0.35">
      <c r="C96" t="s">
        <v>252</v>
      </c>
      <c r="D96" s="5">
        <v>3538615854</v>
      </c>
      <c r="E96" s="5">
        <v>3846321580</v>
      </c>
      <c r="F96" s="5">
        <v>4677793020</v>
      </c>
      <c r="G96" s="5">
        <v>4677793020</v>
      </c>
      <c r="I96" s="5">
        <v>3846321580</v>
      </c>
      <c r="J96" s="5">
        <v>4677793020</v>
      </c>
      <c r="K96" s="5">
        <v>3611484257</v>
      </c>
      <c r="L96" s="5">
        <v>4000000000</v>
      </c>
      <c r="M96" s="5">
        <v>3315545992</v>
      </c>
    </row>
    <row r="97" spans="3:13" ht="15.5" x14ac:dyDescent="0.35">
      <c r="C97" t="s">
        <v>106</v>
      </c>
      <c r="D97" s="5">
        <v>1130333333</v>
      </c>
      <c r="E97" s="5">
        <v>1130333333</v>
      </c>
      <c r="F97" s="5">
        <v>1130333333</v>
      </c>
      <c r="G97" s="5">
        <v>1130333333</v>
      </c>
      <c r="I97" s="5">
        <v>1130333333</v>
      </c>
      <c r="J97" s="5">
        <v>1130333333</v>
      </c>
      <c r="K97" s="5">
        <v>1138833333</v>
      </c>
      <c r="L97" s="5">
        <v>1147333333</v>
      </c>
      <c r="M97" s="5">
        <v>1155833333</v>
      </c>
    </row>
    <row r="98" spans="3:13" ht="15.5" x14ac:dyDescent="0.35">
      <c r="C98" t="s">
        <v>107</v>
      </c>
      <c r="D98" s="5">
        <v>190668363279</v>
      </c>
      <c r="E98" s="5">
        <v>252872117164</v>
      </c>
      <c r="F98" s="5">
        <v>238487562226</v>
      </c>
      <c r="G98" s="5">
        <v>244764340077</v>
      </c>
      <c r="I98" s="5">
        <v>252872117164</v>
      </c>
      <c r="J98" s="5">
        <v>244764340077</v>
      </c>
      <c r="K98" s="5">
        <v>255043887167</v>
      </c>
      <c r="L98" s="5">
        <v>265275612747</v>
      </c>
      <c r="M98" s="5">
        <v>174980446675</v>
      </c>
    </row>
    <row r="99" spans="3:13" ht="15.5" x14ac:dyDescent="0.35">
      <c r="C99" t="s">
        <v>109</v>
      </c>
      <c r="D99" s="5">
        <v>62414319</v>
      </c>
      <c r="E99" s="5">
        <v>62414319</v>
      </c>
      <c r="F99" s="5">
        <v>57255720</v>
      </c>
      <c r="G99" s="5">
        <v>57255720</v>
      </c>
      <c r="I99" s="5">
        <v>62414319</v>
      </c>
      <c r="J99" s="5">
        <v>57255720</v>
      </c>
      <c r="K99" s="5">
        <v>47519511</v>
      </c>
      <c r="L99" s="5">
        <v>50085113</v>
      </c>
      <c r="M99" s="5">
        <v>75091747</v>
      </c>
    </row>
    <row r="100" spans="3:13" ht="15.5" x14ac:dyDescent="0.35">
      <c r="C100" t="s">
        <v>110</v>
      </c>
      <c r="D100" s="5">
        <v>357852276714</v>
      </c>
      <c r="E100" s="5">
        <v>297469555077</v>
      </c>
      <c r="F100" s="5">
        <v>299959464902</v>
      </c>
      <c r="G100" s="5">
        <v>295629080631</v>
      </c>
      <c r="I100" s="5">
        <v>297469555077</v>
      </c>
      <c r="J100" s="5">
        <v>295629080631</v>
      </c>
      <c r="K100" s="5">
        <v>265723657003</v>
      </c>
      <c r="L100" s="5">
        <v>275727565397</v>
      </c>
      <c r="M100" s="5">
        <v>183580818303</v>
      </c>
    </row>
    <row r="101" spans="3:13" ht="15.5" x14ac:dyDescent="0.35">
      <c r="C101" t="s">
        <v>111</v>
      </c>
      <c r="D101" s="5">
        <v>370612766413</v>
      </c>
      <c r="E101" s="5">
        <v>369016965466</v>
      </c>
      <c r="F101" s="5">
        <v>375302708399</v>
      </c>
      <c r="G101" s="5">
        <v>370714923198</v>
      </c>
      <c r="I101" s="5">
        <v>369016965466</v>
      </c>
      <c r="J101" s="5">
        <v>370714923198</v>
      </c>
      <c r="K101" s="5">
        <v>374649756262</v>
      </c>
      <c r="L101" s="5">
        <v>368299203586</v>
      </c>
      <c r="M101" s="5">
        <v>202565172947</v>
      </c>
    </row>
    <row r="102" spans="3:13" ht="15.5" x14ac:dyDescent="0.35">
      <c r="C102" t="s">
        <v>112</v>
      </c>
    </row>
    <row r="103" spans="3:13" ht="15.5" x14ac:dyDescent="0.35">
      <c r="C103" t="s">
        <v>113</v>
      </c>
    </row>
    <row r="104" spans="3:13" ht="15.5" x14ac:dyDescent="0.35">
      <c r="C104" t="s">
        <v>114</v>
      </c>
      <c r="D104" s="5">
        <v>6335134877</v>
      </c>
      <c r="E104" s="5">
        <v>6277438509</v>
      </c>
      <c r="F104" s="5">
        <v>11128444436</v>
      </c>
      <c r="G104" s="5">
        <v>8017135028</v>
      </c>
      <c r="I104" s="5">
        <v>6277438509</v>
      </c>
      <c r="J104" s="5">
        <v>8017135028</v>
      </c>
      <c r="K104" s="5">
        <v>20043732215</v>
      </c>
      <c r="L104" s="5">
        <v>20976125836</v>
      </c>
      <c r="M104" s="5">
        <v>14786275577</v>
      </c>
    </row>
    <row r="105" spans="3:13" ht="15.5" x14ac:dyDescent="0.35">
      <c r="C105" t="s">
        <v>115</v>
      </c>
    </row>
    <row r="106" spans="3:13" ht="15.5" x14ac:dyDescent="0.35">
      <c r="C106" t="s">
        <v>253</v>
      </c>
      <c r="D106" s="5">
        <v>1107706611</v>
      </c>
      <c r="E106" s="5">
        <v>676700651</v>
      </c>
      <c r="F106" s="5">
        <v>1283041323</v>
      </c>
      <c r="G106" s="5">
        <v>643119118</v>
      </c>
      <c r="I106" s="5">
        <v>676700651</v>
      </c>
      <c r="J106" s="5">
        <v>643119118</v>
      </c>
      <c r="K106" s="5">
        <v>1975155081</v>
      </c>
      <c r="L106" s="5">
        <v>2577096449</v>
      </c>
      <c r="M106" s="5">
        <v>2230096028</v>
      </c>
    </row>
    <row r="107" spans="3:13" ht="15.5" x14ac:dyDescent="0.35">
      <c r="C107" t="s">
        <v>117</v>
      </c>
      <c r="D107" s="5">
        <v>4286126094</v>
      </c>
      <c r="E107" s="5">
        <v>4286126094</v>
      </c>
      <c r="F107" s="5">
        <v>8033860591</v>
      </c>
      <c r="G107" s="5">
        <v>4874099549</v>
      </c>
      <c r="I107" s="5">
        <v>4286126094</v>
      </c>
      <c r="J107" s="5">
        <v>4874099549</v>
      </c>
      <c r="K107" s="5">
        <v>14532445631</v>
      </c>
      <c r="L107" s="5">
        <v>15339162008</v>
      </c>
      <c r="M107" s="5">
        <v>8906669645</v>
      </c>
    </row>
    <row r="108" spans="3:13" ht="15.5" x14ac:dyDescent="0.35">
      <c r="C108" t="s">
        <v>116</v>
      </c>
      <c r="D108" s="5">
        <v>941302172</v>
      </c>
      <c r="E108" s="5">
        <v>1183379356</v>
      </c>
      <c r="F108" s="5">
        <v>623330581</v>
      </c>
      <c r="G108" s="5">
        <v>1320305117</v>
      </c>
      <c r="I108" s="5">
        <v>1183379356</v>
      </c>
      <c r="J108" s="5">
        <v>1320305117</v>
      </c>
      <c r="K108" s="5">
        <v>450817306</v>
      </c>
      <c r="L108" s="5">
        <v>2041700574</v>
      </c>
      <c r="M108" s="5">
        <v>1851964774</v>
      </c>
    </row>
    <row r="109" spans="3:13" ht="15.5" x14ac:dyDescent="0.35">
      <c r="C109" t="s">
        <v>120</v>
      </c>
    </row>
    <row r="110" spans="3:13" ht="15.5" x14ac:dyDescent="0.35">
      <c r="C110" t="s">
        <v>313</v>
      </c>
      <c r="D110" s="5">
        <v>17492300575</v>
      </c>
      <c r="E110" s="5">
        <v>17492300575</v>
      </c>
      <c r="F110" s="5">
        <v>17492300575</v>
      </c>
      <c r="G110" s="5">
        <v>17492300575</v>
      </c>
      <c r="I110" s="5">
        <v>17492300575</v>
      </c>
      <c r="J110" s="5">
        <v>17492300575</v>
      </c>
      <c r="K110" s="5">
        <v>17001322068</v>
      </c>
      <c r="L110" s="5">
        <v>17001322068</v>
      </c>
      <c r="M110" s="5">
        <v>17443224707</v>
      </c>
    </row>
    <row r="111" spans="3:13" ht="15.5" x14ac:dyDescent="0.35">
      <c r="C111" t="s">
        <v>520</v>
      </c>
      <c r="D111" s="5">
        <v>923772254</v>
      </c>
      <c r="E111" s="5">
        <v>923772254</v>
      </c>
      <c r="F111" s="5">
        <v>3059613775</v>
      </c>
      <c r="G111" s="5">
        <v>3059613775</v>
      </c>
      <c r="I111" s="5">
        <v>923772254</v>
      </c>
      <c r="J111" s="5">
        <v>3059613775</v>
      </c>
      <c r="K111" s="5">
        <v>3059613775</v>
      </c>
      <c r="L111" s="5">
        <v>2932113775</v>
      </c>
      <c r="M111" s="5">
        <v>2147316706</v>
      </c>
    </row>
    <row r="112" spans="3:13" ht="15.5" x14ac:dyDescent="0.35">
      <c r="C112" t="s">
        <v>118</v>
      </c>
    </row>
    <row r="113" spans="3:13" ht="15.5" x14ac:dyDescent="0.35">
      <c r="C113" t="s">
        <v>121</v>
      </c>
      <c r="D113" s="5">
        <v>18416072829</v>
      </c>
      <c r="E113" s="5">
        <v>18416072829</v>
      </c>
      <c r="F113" s="5">
        <v>20551914350</v>
      </c>
      <c r="G113" s="5">
        <v>20551914350</v>
      </c>
      <c r="I113" s="5">
        <v>18416072829</v>
      </c>
      <c r="J113" s="5">
        <v>20551914350</v>
      </c>
      <c r="K113" s="5">
        <v>20060935843</v>
      </c>
      <c r="L113" s="5">
        <v>19933435843</v>
      </c>
      <c r="M113" s="5">
        <v>19955294675</v>
      </c>
    </row>
    <row r="114" spans="3:13" ht="15.5" x14ac:dyDescent="0.35">
      <c r="C114" t="s">
        <v>122</v>
      </c>
      <c r="D114" s="5">
        <v>18660918234</v>
      </c>
      <c r="E114" s="5">
        <v>18660918235</v>
      </c>
      <c r="F114" s="5">
        <v>20779573953</v>
      </c>
      <c r="G114" s="5">
        <v>20818050584</v>
      </c>
      <c r="I114" s="5">
        <v>18660918235</v>
      </c>
      <c r="J114" s="5">
        <v>20818050584</v>
      </c>
      <c r="K114" s="5">
        <v>20308286802</v>
      </c>
      <c r="L114" s="5">
        <v>20161095446</v>
      </c>
      <c r="M114" s="5">
        <v>20296620798</v>
      </c>
    </row>
    <row r="115" spans="3:13" ht="15.5" x14ac:dyDescent="0.35">
      <c r="C115" t="s">
        <v>123</v>
      </c>
      <c r="D115" s="5">
        <v>18660918234</v>
      </c>
      <c r="E115" s="5">
        <v>18660918235</v>
      </c>
      <c r="F115" s="5">
        <v>20779573953</v>
      </c>
      <c r="G115" s="5">
        <v>20818050584</v>
      </c>
      <c r="I115" s="5">
        <v>18660918235</v>
      </c>
      <c r="J115" s="5">
        <v>20818050584</v>
      </c>
      <c r="K115" s="5">
        <v>20308286802</v>
      </c>
      <c r="L115" s="5">
        <v>20161095446</v>
      </c>
      <c r="M115" s="5">
        <v>20296620798</v>
      </c>
    </row>
    <row r="116" spans="3:13" ht="15.5" x14ac:dyDescent="0.35">
      <c r="C116" t="s">
        <v>254</v>
      </c>
    </row>
    <row r="117" spans="3:13" ht="15.5" x14ac:dyDescent="0.35">
      <c r="C117" t="s">
        <v>126</v>
      </c>
      <c r="D117" s="5">
        <v>24996053111</v>
      </c>
      <c r="E117" s="5">
        <v>24938356744</v>
      </c>
      <c r="F117" s="5">
        <v>31908018389</v>
      </c>
      <c r="G117" s="5">
        <v>28835185612</v>
      </c>
      <c r="I117" s="5">
        <v>24938356744</v>
      </c>
      <c r="J117" s="5">
        <v>28835185612</v>
      </c>
      <c r="K117" s="5">
        <v>40352019017</v>
      </c>
      <c r="L117" s="5">
        <v>41137221282</v>
      </c>
      <c r="M117" s="5">
        <v>35082896375</v>
      </c>
    </row>
    <row r="118" spans="3:13" ht="15.5" x14ac:dyDescent="0.35">
      <c r="C118" t="s">
        <v>127</v>
      </c>
    </row>
    <row r="119" spans="3:13" ht="15.5" x14ac:dyDescent="0.35">
      <c r="C119" t="s">
        <v>128</v>
      </c>
      <c r="D119" s="5">
        <v>201644738225</v>
      </c>
      <c r="E119" s="5">
        <v>201644738225</v>
      </c>
      <c r="F119" s="5">
        <v>201644738225</v>
      </c>
      <c r="G119" s="5">
        <v>201644738225</v>
      </c>
      <c r="I119" s="5">
        <v>201644738225</v>
      </c>
      <c r="J119" s="5">
        <v>201644738225</v>
      </c>
      <c r="K119" s="5">
        <v>200995044750</v>
      </c>
      <c r="L119" s="5">
        <v>200920431950</v>
      </c>
      <c r="M119" s="5">
        <v>160736000000</v>
      </c>
    </row>
    <row r="120" spans="3:13" ht="15.5" x14ac:dyDescent="0.35">
      <c r="C120" t="s">
        <v>129</v>
      </c>
      <c r="D120" s="5">
        <v>114931833223</v>
      </c>
      <c r="E120" s="5">
        <v>114931833223</v>
      </c>
      <c r="F120" s="5">
        <v>114931833223</v>
      </c>
      <c r="G120" s="5">
        <v>114931833223</v>
      </c>
      <c r="I120" s="5">
        <v>114931833223</v>
      </c>
      <c r="J120" s="5">
        <v>114931833223</v>
      </c>
      <c r="K120" s="5">
        <v>110903733678</v>
      </c>
      <c r="L120" s="5">
        <v>110441134318</v>
      </c>
      <c r="M120" s="5">
        <v>-1864676932</v>
      </c>
    </row>
    <row r="121" spans="3:13" ht="15.5" x14ac:dyDescent="0.35">
      <c r="C121" t="s">
        <v>130</v>
      </c>
      <c r="D121" s="5">
        <v>27539009466</v>
      </c>
      <c r="E121" s="5">
        <v>26000904885</v>
      </c>
      <c r="F121" s="5">
        <v>25360143219</v>
      </c>
      <c r="G121" s="5">
        <v>23845190795</v>
      </c>
      <c r="I121" s="5">
        <v>26000904885</v>
      </c>
      <c r="J121" s="5">
        <v>23845190795</v>
      </c>
      <c r="K121" s="5">
        <v>21143779897</v>
      </c>
      <c r="L121" s="5">
        <v>14795498636</v>
      </c>
      <c r="M121" s="5">
        <v>7735903327</v>
      </c>
    </row>
    <row r="122" spans="3:13" ht="15.5" x14ac:dyDescent="0.35">
      <c r="C122" t="s">
        <v>257</v>
      </c>
    </row>
    <row r="123" spans="3:13" ht="15.5" x14ac:dyDescent="0.35">
      <c r="C123" t="s">
        <v>258</v>
      </c>
      <c r="D123" s="5">
        <v>27539009466</v>
      </c>
      <c r="E123" s="5">
        <v>26000904885</v>
      </c>
      <c r="F123" s="5">
        <v>25360143219</v>
      </c>
      <c r="G123" s="5">
        <v>23845190795</v>
      </c>
      <c r="I123" s="5">
        <v>26000904885</v>
      </c>
      <c r="J123" s="5">
        <v>23845190795</v>
      </c>
      <c r="K123" s="5">
        <v>21143779897</v>
      </c>
      <c r="L123" s="5">
        <v>14795498636</v>
      </c>
      <c r="M123" s="5">
        <v>7735903327</v>
      </c>
    </row>
    <row r="124" spans="3:13" ht="15.5" x14ac:dyDescent="0.35">
      <c r="C124" t="s">
        <v>259</v>
      </c>
      <c r="D124" s="5">
        <v>27539009466</v>
      </c>
      <c r="E124" s="5">
        <v>26000904885</v>
      </c>
      <c r="F124" s="5">
        <v>25360143219</v>
      </c>
      <c r="G124" s="5">
        <v>23845190795</v>
      </c>
      <c r="I124" s="5">
        <v>26000904885</v>
      </c>
      <c r="J124" s="5">
        <v>23845190795</v>
      </c>
      <c r="K124" s="5">
        <v>21143779897</v>
      </c>
      <c r="L124" s="5">
        <v>14795498636</v>
      </c>
      <c r="M124" s="5">
        <v>7735903327</v>
      </c>
    </row>
    <row r="125" spans="3:13" ht="15.5" x14ac:dyDescent="0.35">
      <c r="C125" t="s">
        <v>131</v>
      </c>
      <c r="D125" s="5">
        <v>1460082379</v>
      </c>
      <c r="E125" s="5">
        <v>1460082379</v>
      </c>
      <c r="F125" s="5">
        <v>1416925335</v>
      </c>
      <c r="G125" s="5">
        <v>1416925335</v>
      </c>
      <c r="I125" s="5">
        <v>1460082379</v>
      </c>
      <c r="J125" s="5">
        <v>1416925335</v>
      </c>
      <c r="K125" s="5">
        <v>1232630642</v>
      </c>
      <c r="L125" s="5">
        <v>1003434523</v>
      </c>
      <c r="M125" s="5">
        <v>887625477</v>
      </c>
    </row>
    <row r="126" spans="3:13" ht="15.5" x14ac:dyDescent="0.35">
      <c r="C126" t="s">
        <v>10</v>
      </c>
      <c r="D126" s="5">
        <v>345616713302</v>
      </c>
      <c r="E126" s="5">
        <v>344078608721</v>
      </c>
      <c r="F126" s="5">
        <v>343394690011</v>
      </c>
      <c r="G126" s="5">
        <v>341879737587</v>
      </c>
      <c r="I126" s="5">
        <v>344078608721</v>
      </c>
      <c r="J126" s="5">
        <v>341879737587</v>
      </c>
      <c r="K126" s="5">
        <v>334297737247</v>
      </c>
      <c r="L126" s="5">
        <v>327161982304</v>
      </c>
      <c r="M126" s="5">
        <v>167482276572</v>
      </c>
    </row>
    <row r="127" spans="3:13" ht="15.5" x14ac:dyDescent="0.35">
      <c r="C127" t="s">
        <v>132</v>
      </c>
      <c r="D127" s="5">
        <v>370612766413</v>
      </c>
      <c r="E127" s="5">
        <v>369016965465</v>
      </c>
      <c r="F127" s="5">
        <v>375302708400</v>
      </c>
      <c r="G127" s="5">
        <v>370714923199</v>
      </c>
      <c r="I127" s="5">
        <v>369016965465</v>
      </c>
      <c r="J127" s="5">
        <v>370714923199</v>
      </c>
      <c r="K127" s="5">
        <v>374649756264</v>
      </c>
      <c r="L127" s="5">
        <v>368299203586</v>
      </c>
      <c r="M127" s="5">
        <v>202565172947</v>
      </c>
    </row>
    <row r="128" spans="3:13" ht="15.5" x14ac:dyDescent="0.35">
      <c r="C128" t="s">
        <v>133</v>
      </c>
      <c r="D128" s="5">
        <v>8065789529</v>
      </c>
      <c r="E128" s="5">
        <v>8065789529</v>
      </c>
      <c r="F128" s="5">
        <v>8065789529</v>
      </c>
      <c r="G128" s="5">
        <v>8065789529</v>
      </c>
      <c r="I128" s="5">
        <v>8065789529</v>
      </c>
      <c r="J128" s="5">
        <v>8065789529</v>
      </c>
      <c r="K128" s="5">
        <v>8036809332</v>
      </c>
      <c r="L128" s="5">
        <v>8036800000</v>
      </c>
      <c r="M128" s="5">
        <v>6429440000</v>
      </c>
    </row>
    <row r="130" spans="2:13" ht="15.5" x14ac:dyDescent="0.35">
      <c r="B130" t="s">
        <v>134</v>
      </c>
      <c r="C130" t="s">
        <v>135</v>
      </c>
      <c r="D130" s="5">
        <v>-84402461</v>
      </c>
      <c r="E130" s="5">
        <v>-1313248020</v>
      </c>
      <c r="F130" s="5">
        <v>3140279</v>
      </c>
      <c r="G130" s="5">
        <v>-4026105692</v>
      </c>
      <c r="I130" s="5">
        <v>-1310107741</v>
      </c>
      <c r="J130" s="5">
        <v>-968043008</v>
      </c>
      <c r="K130" s="5">
        <v>-12414914996</v>
      </c>
      <c r="L130" s="5">
        <v>-16225648478</v>
      </c>
      <c r="M130" s="5">
        <v>17574029418</v>
      </c>
    </row>
    <row r="131" spans="2:13" ht="15.5" x14ac:dyDescent="0.35">
      <c r="C131" t="s">
        <v>136</v>
      </c>
      <c r="D131" s="5">
        <v>43012561549</v>
      </c>
      <c r="E131" s="5">
        <v>20086868117</v>
      </c>
      <c r="F131" s="5">
        <v>21384067291</v>
      </c>
      <c r="G131" s="5">
        <v>11138773912</v>
      </c>
      <c r="I131" s="5">
        <v>41470935408</v>
      </c>
      <c r="J131" s="5">
        <v>45644109640</v>
      </c>
      <c r="K131" s="5">
        <v>73965240505</v>
      </c>
      <c r="L131" s="5">
        <v>76409555395</v>
      </c>
      <c r="M131" s="5">
        <v>66859115706</v>
      </c>
    </row>
    <row r="132" spans="2:13" ht="15.5" x14ac:dyDescent="0.35">
      <c r="C132" t="s">
        <v>500</v>
      </c>
      <c r="D132" s="5">
        <v>-41179289913</v>
      </c>
      <c r="E132" s="5">
        <v>-21779643349</v>
      </c>
      <c r="F132" s="5">
        <v>-19181081068</v>
      </c>
      <c r="G132" s="5">
        <v>-14495640700</v>
      </c>
      <c r="I132" s="5">
        <v>-40960724417</v>
      </c>
      <c r="J132" s="5">
        <v>-42706513612</v>
      </c>
      <c r="K132" s="5">
        <v>-80599201153</v>
      </c>
      <c r="L132" s="5">
        <v>-84518184275</v>
      </c>
      <c r="M132" s="5">
        <v>-42582242550</v>
      </c>
    </row>
    <row r="133" spans="2:13" ht="15.5" x14ac:dyDescent="0.35">
      <c r="C133" t="s">
        <v>139</v>
      </c>
      <c r="D133" s="5">
        <v>-1644821993</v>
      </c>
      <c r="E133" s="5">
        <v>128767641</v>
      </c>
      <c r="F133" s="5">
        <v>-1676234269</v>
      </c>
      <c r="G133" s="5">
        <v>-851859463</v>
      </c>
      <c r="I133" s="5">
        <v>-1547466628</v>
      </c>
      <c r="J133" s="5">
        <v>-3632786932</v>
      </c>
      <c r="K133" s="5">
        <v>-5379723922</v>
      </c>
      <c r="L133" s="5">
        <v>-6382255738</v>
      </c>
      <c r="M133" s="5">
        <v>-6039259028</v>
      </c>
    </row>
    <row r="134" spans="2:13" ht="15.5" x14ac:dyDescent="0.35">
      <c r="C134" t="s">
        <v>141</v>
      </c>
      <c r="D134" s="5">
        <v>-272852104</v>
      </c>
      <c r="E134" s="5">
        <v>250759571</v>
      </c>
      <c r="F134" s="5">
        <v>-523611675</v>
      </c>
      <c r="G134" s="5">
        <v>182620559</v>
      </c>
      <c r="I134" s="5">
        <v>-272852104</v>
      </c>
      <c r="J134" s="5">
        <v>-272852104</v>
      </c>
      <c r="K134" s="5">
        <v>-401230426</v>
      </c>
      <c r="L134" s="5">
        <v>-1734763860</v>
      </c>
      <c r="M134" s="5">
        <v>-663584710</v>
      </c>
    </row>
    <row r="135" spans="2:13" ht="15.5" x14ac:dyDescent="0.35">
      <c r="C135" t="s">
        <v>144</v>
      </c>
      <c r="G135" s="5">
        <v>3212997788</v>
      </c>
      <c r="J135" s="5">
        <v>2776432194</v>
      </c>
      <c r="K135" s="5">
        <v>-9560055724</v>
      </c>
      <c r="L135" s="5">
        <v>138545257601</v>
      </c>
      <c r="M135" s="5">
        <v>2744625127</v>
      </c>
    </row>
    <row r="136" spans="2:13" ht="15.5" x14ac:dyDescent="0.35">
      <c r="C136" t="s">
        <v>145</v>
      </c>
      <c r="E136" s="5">
        <v>112544939</v>
      </c>
      <c r="F136" s="5">
        <v>-112544939</v>
      </c>
      <c r="G136" s="5">
        <v>4172350489</v>
      </c>
      <c r="K136" s="5">
        <v>-897243968</v>
      </c>
      <c r="L136" s="5">
        <v>-101726891652</v>
      </c>
      <c r="M136" s="5">
        <v>-20542351800</v>
      </c>
    </row>
    <row r="137" spans="2:13" ht="15.5" x14ac:dyDescent="0.35">
      <c r="C137" t="s">
        <v>146</v>
      </c>
      <c r="L137" s="5">
        <v>-100526891652</v>
      </c>
      <c r="M137" s="5">
        <v>-8370000</v>
      </c>
    </row>
    <row r="138" spans="2:13" ht="15.5" x14ac:dyDescent="0.35">
      <c r="C138" t="s">
        <v>1210</v>
      </c>
      <c r="E138" s="5">
        <v>112544939</v>
      </c>
      <c r="F138" s="5">
        <v>-112544939</v>
      </c>
      <c r="G138" s="5">
        <v>4172350489</v>
      </c>
    </row>
    <row r="139" spans="2:13" ht="15.5" x14ac:dyDescent="0.35">
      <c r="C139" t="s">
        <v>1211</v>
      </c>
      <c r="M139" s="5">
        <v>-21145000000</v>
      </c>
    </row>
    <row r="140" spans="2:13" ht="15.5" x14ac:dyDescent="0.35">
      <c r="C140" t="s">
        <v>1212</v>
      </c>
      <c r="M140" s="5">
        <v>700000000</v>
      </c>
    </row>
    <row r="141" spans="2:13" ht="15.5" x14ac:dyDescent="0.35">
      <c r="C141" t="s">
        <v>708</v>
      </c>
      <c r="M141" s="5">
        <v>-88981800</v>
      </c>
    </row>
    <row r="142" spans="2:13" ht="15.5" x14ac:dyDescent="0.35">
      <c r="C142" t="s">
        <v>1213</v>
      </c>
      <c r="K142" s="5">
        <v>-897243968</v>
      </c>
      <c r="L142" s="5">
        <v>-1200000000</v>
      </c>
    </row>
    <row r="143" spans="2:13" ht="15.5" x14ac:dyDescent="0.35">
      <c r="C143" t="s">
        <v>153</v>
      </c>
      <c r="G143" s="5">
        <v>3212997788</v>
      </c>
      <c r="J143" s="5">
        <v>2776432194</v>
      </c>
      <c r="K143" s="5">
        <v>-9560055724</v>
      </c>
      <c r="L143" s="5">
        <v>138545257601</v>
      </c>
      <c r="M143" s="5">
        <v>2744625127</v>
      </c>
    </row>
    <row r="144" spans="2:13" ht="15.5" x14ac:dyDescent="0.35">
      <c r="C144" t="s">
        <v>630</v>
      </c>
      <c r="G144" s="5">
        <v>4677793020</v>
      </c>
      <c r="J144" s="5">
        <v>4677793020</v>
      </c>
      <c r="K144" s="5">
        <v>537212160</v>
      </c>
      <c r="L144" s="5">
        <v>160736000000</v>
      </c>
    </row>
    <row r="145" spans="2:13" ht="15.5" x14ac:dyDescent="0.35">
      <c r="C145" t="s">
        <v>404</v>
      </c>
      <c r="L145" s="5">
        <v>-8245756800</v>
      </c>
    </row>
    <row r="146" spans="2:13" ht="15.5" x14ac:dyDescent="0.35">
      <c r="C146" t="s">
        <v>1214</v>
      </c>
    </row>
    <row r="147" spans="2:13" ht="15.5" x14ac:dyDescent="0.35">
      <c r="C147" t="s">
        <v>573</v>
      </c>
      <c r="K147" s="5">
        <v>-12793048100</v>
      </c>
      <c r="L147" s="5">
        <v>-18810497458</v>
      </c>
      <c r="M147" s="5">
        <v>-22986098486</v>
      </c>
    </row>
    <row r="148" spans="2:13" ht="15.5" x14ac:dyDescent="0.35">
      <c r="C148" t="s">
        <v>689</v>
      </c>
      <c r="K148" s="5">
        <v>3222968514</v>
      </c>
      <c r="L148" s="5">
        <v>4962835450</v>
      </c>
      <c r="M148" s="5">
        <v>11947624813</v>
      </c>
    </row>
    <row r="149" spans="2:13" ht="15.5" x14ac:dyDescent="0.35">
      <c r="C149" t="s">
        <v>1215</v>
      </c>
      <c r="M149" s="5">
        <v>-142727233</v>
      </c>
    </row>
    <row r="150" spans="2:13" ht="15.5" x14ac:dyDescent="0.35">
      <c r="C150" t="s">
        <v>512</v>
      </c>
      <c r="G150" s="5">
        <v>-1464795232</v>
      </c>
      <c r="J150" s="5">
        <v>-1901360826</v>
      </c>
      <c r="K150" s="5">
        <v>-527188298</v>
      </c>
      <c r="L150" s="5">
        <v>-8060630</v>
      </c>
      <c r="M150" s="5">
        <v>-87916388</v>
      </c>
    </row>
    <row r="151" spans="2:13" ht="15.5" x14ac:dyDescent="0.35">
      <c r="C151" t="s">
        <v>274</v>
      </c>
      <c r="L151" s="5">
        <v>-89262961</v>
      </c>
      <c r="M151" s="5">
        <v>-214638220</v>
      </c>
    </row>
    <row r="152" spans="2:13" ht="15.5" x14ac:dyDescent="0.35">
      <c r="C152" t="s">
        <v>336</v>
      </c>
      <c r="M152" s="5">
        <v>14228380641</v>
      </c>
    </row>
    <row r="153" spans="2:13" ht="15.5" x14ac:dyDescent="0.35">
      <c r="C153" t="s">
        <v>163</v>
      </c>
      <c r="D153" s="5">
        <v>-84402461</v>
      </c>
      <c r="E153" s="5">
        <v>-1200703081</v>
      </c>
      <c r="F153" s="5">
        <v>-109404660</v>
      </c>
      <c r="G153" s="5">
        <v>3359242585</v>
      </c>
      <c r="I153" s="5">
        <v>-1310107741</v>
      </c>
      <c r="J153" s="5">
        <v>1808389186</v>
      </c>
      <c r="K153" s="5">
        <v>-22872214688</v>
      </c>
      <c r="L153" s="5">
        <v>20592717471</v>
      </c>
      <c r="M153" s="5">
        <v>-223697255</v>
      </c>
    </row>
    <row r="154" spans="2:13" ht="15.5" x14ac:dyDescent="0.35">
      <c r="C154" t="s">
        <v>1174</v>
      </c>
    </row>
    <row r="155" spans="2:13" ht="15.5" x14ac:dyDescent="0.35">
      <c r="C155" t="s">
        <v>164</v>
      </c>
      <c r="D155" s="5">
        <v>1542811646</v>
      </c>
      <c r="E155" s="5">
        <v>-813107906</v>
      </c>
      <c r="F155" s="5">
        <v>3666027291</v>
      </c>
      <c r="G155" s="5">
        <v>-4172350490</v>
      </c>
      <c r="I155" s="5">
        <v>2852919385</v>
      </c>
      <c r="J155" s="5">
        <v>1044530200</v>
      </c>
      <c r="K155" s="5">
        <v>23916744888</v>
      </c>
      <c r="L155" s="5">
        <v>3324027417</v>
      </c>
      <c r="M155" s="5">
        <v>3547724672</v>
      </c>
    </row>
    <row r="156" spans="2:13" ht="15.5" x14ac:dyDescent="0.35">
      <c r="C156" t="s">
        <v>166</v>
      </c>
      <c r="D156" s="5">
        <v>1458409185</v>
      </c>
      <c r="E156" s="5">
        <v>-2013810987</v>
      </c>
      <c r="F156" s="5">
        <v>3556622631</v>
      </c>
      <c r="G156" s="5">
        <v>-813107905</v>
      </c>
      <c r="I156" s="5">
        <v>1542811644</v>
      </c>
      <c r="J156" s="5">
        <v>2852919386</v>
      </c>
      <c r="K156" s="5">
        <v>1044530200</v>
      </c>
      <c r="L156" s="5">
        <v>23916744888</v>
      </c>
      <c r="M156" s="5">
        <v>3324027417</v>
      </c>
    </row>
    <row r="158" spans="2:13" ht="15.5" x14ac:dyDescent="0.35">
      <c r="B158" t="s">
        <v>167</v>
      </c>
      <c r="C158" t="s">
        <v>12</v>
      </c>
      <c r="D158" s="5">
        <v>8070000000</v>
      </c>
      <c r="E158" s="5">
        <v>8070000000</v>
      </c>
      <c r="F158" s="5">
        <v>8070000000</v>
      </c>
      <c r="G158" s="5">
        <v>8070000000</v>
      </c>
      <c r="I158" s="5">
        <v>8070000000</v>
      </c>
      <c r="J158" s="5">
        <v>8070000000</v>
      </c>
      <c r="K158" s="6">
        <v>8039999999.999999</v>
      </c>
      <c r="L158" s="6">
        <v>8039999999.999999</v>
      </c>
      <c r="M158" s="5">
        <v>6430000000</v>
      </c>
    </row>
    <row r="159" spans="2:13" ht="15.5" x14ac:dyDescent="0.35">
      <c r="C159" t="s">
        <v>168</v>
      </c>
      <c r="D159" s="6">
        <v>0.2</v>
      </c>
      <c r="E159" s="6">
        <v>0.08</v>
      </c>
      <c r="F159" s="6">
        <v>0.19</v>
      </c>
      <c r="G159" s="6">
        <v>-0.27</v>
      </c>
    </row>
    <row r="160" spans="2:13" ht="15.5" x14ac:dyDescent="0.35">
      <c r="C160" t="s">
        <v>169</v>
      </c>
      <c r="D160" s="5">
        <v>355</v>
      </c>
      <c r="E160" s="6">
        <v>887.5</v>
      </c>
      <c r="F160" s="6">
        <v>136.84</v>
      </c>
      <c r="G160" s="6">
        <v>-122.22</v>
      </c>
    </row>
    <row r="161" spans="3:7" ht="15.5" x14ac:dyDescent="0.35">
      <c r="C161" t="s">
        <v>63</v>
      </c>
      <c r="D161" s="6">
        <v>10.92</v>
      </c>
      <c r="E161" s="6">
        <v>32.06</v>
      </c>
      <c r="F161" s="6">
        <v>8.42</v>
      </c>
      <c r="G161" s="6">
        <v>32.11</v>
      </c>
    </row>
    <row r="162" spans="3:7" ht="15.5" x14ac:dyDescent="0.35">
      <c r="C162" t="s">
        <v>170</v>
      </c>
    </row>
    <row r="163" spans="3:7" ht="15.5" x14ac:dyDescent="0.35">
      <c r="C163" t="s">
        <v>171</v>
      </c>
      <c r="D163" s="6">
        <v>4.3E-3</v>
      </c>
      <c r="E163" s="6">
        <v>1.7000000000000001E-3</v>
      </c>
      <c r="F163" s="6">
        <v>4.0000000000000001E-3</v>
      </c>
      <c r="G163" s="6">
        <v>-5.7999999999999996E-3</v>
      </c>
    </row>
    <row r="164" spans="3:7" ht="15.5" x14ac:dyDescent="0.35">
      <c r="C164" t="s">
        <v>172</v>
      </c>
      <c r="D164" s="6">
        <v>4.5999999999999999E-3</v>
      </c>
      <c r="E164" s="6">
        <v>1.8E-3</v>
      </c>
      <c r="F164" s="6">
        <v>4.4000000000000003E-3</v>
      </c>
      <c r="G164" s="6">
        <v>-6.3E-3</v>
      </c>
    </row>
    <row r="165" spans="3:7" ht="15.5" x14ac:dyDescent="0.35">
      <c r="C165" t="s">
        <v>173</v>
      </c>
      <c r="D165" s="6">
        <v>1.2E-2</v>
      </c>
      <c r="E165" s="6">
        <v>7.6E-3</v>
      </c>
      <c r="F165" s="6">
        <v>1.7399999999999999E-2</v>
      </c>
      <c r="G165" s="6">
        <v>-7.7000000000000002E-3</v>
      </c>
    </row>
    <row r="166" spans="3:7" ht="15.5" x14ac:dyDescent="0.35">
      <c r="C166" t="s">
        <v>174</v>
      </c>
      <c r="D166" s="6">
        <v>3.49</v>
      </c>
      <c r="E166" s="6">
        <v>4.08</v>
      </c>
      <c r="F166" s="6">
        <v>3.79</v>
      </c>
      <c r="G166" s="6">
        <v>-11.94</v>
      </c>
    </row>
    <row r="167" spans="3:7" ht="15.5" x14ac:dyDescent="0.35">
      <c r="C167" t="s">
        <v>175</v>
      </c>
      <c r="D167" s="5">
        <v>346000000000</v>
      </c>
      <c r="E167" s="5">
        <v>344000000000</v>
      </c>
      <c r="F167" s="5">
        <v>343000000000</v>
      </c>
      <c r="G167" s="5">
        <v>342000000000</v>
      </c>
    </row>
    <row r="168" spans="3:7" ht="15.5" x14ac:dyDescent="0.35">
      <c r="C168" t="s">
        <v>176</v>
      </c>
      <c r="D168" s="6">
        <v>1.66</v>
      </c>
      <c r="E168" s="6">
        <v>1.67</v>
      </c>
      <c r="F168" s="6">
        <v>0.61</v>
      </c>
      <c r="G168" s="6">
        <v>0.78</v>
      </c>
    </row>
    <row r="169" spans="3:7" ht="15.5" x14ac:dyDescent="0.35">
      <c r="C169" t="s">
        <v>177</v>
      </c>
      <c r="D169" s="6">
        <v>42.67</v>
      </c>
      <c r="E169" s="6">
        <v>42.48</v>
      </c>
      <c r="F169" s="6">
        <v>42.4</v>
      </c>
      <c r="G169" s="6">
        <v>42.21</v>
      </c>
    </row>
    <row r="170" spans="3:7" ht="15.5" x14ac:dyDescent="0.35">
      <c r="C170" t="s">
        <v>178</v>
      </c>
      <c r="D170" s="6">
        <v>1.66</v>
      </c>
      <c r="E170" s="6">
        <v>1.67</v>
      </c>
      <c r="F170" s="6">
        <v>0.61</v>
      </c>
      <c r="G170" s="6">
        <v>0.78</v>
      </c>
    </row>
    <row r="171" spans="3:7" ht="15.5" x14ac:dyDescent="0.35">
      <c r="C171" t="s">
        <v>179</v>
      </c>
      <c r="D171" s="6">
        <v>42.67</v>
      </c>
      <c r="E171" s="6">
        <v>42.48</v>
      </c>
      <c r="F171" s="6">
        <v>42.4</v>
      </c>
      <c r="G171" s="6">
        <v>42.21</v>
      </c>
    </row>
    <row r="172" spans="3:7" ht="15.5" x14ac:dyDescent="0.35">
      <c r="C172" t="s">
        <v>180</v>
      </c>
    </row>
    <row r="173" spans="3:7" ht="15.5" x14ac:dyDescent="0.35">
      <c r="C173" t="s">
        <v>181</v>
      </c>
    </row>
    <row r="174" spans="3:7" ht="15.5" x14ac:dyDescent="0.35">
      <c r="C174" t="s">
        <v>182</v>
      </c>
      <c r="D174" s="5">
        <v>344000000000</v>
      </c>
      <c r="E174" s="5">
        <v>343000000000</v>
      </c>
      <c r="F174" s="5">
        <v>342000000000</v>
      </c>
      <c r="G174" s="5">
        <v>340000000000</v>
      </c>
    </row>
    <row r="175" spans="3:7" ht="15.5" x14ac:dyDescent="0.35">
      <c r="C175" t="s">
        <v>24</v>
      </c>
    </row>
    <row r="176" spans="3:7" ht="15.5" x14ac:dyDescent="0.35">
      <c r="C176" t="s">
        <v>21</v>
      </c>
      <c r="D176" s="5">
        <v>-3000000000</v>
      </c>
      <c r="E176" s="5">
        <v>-2000000000</v>
      </c>
      <c r="F176" s="5">
        <v>-4000000000</v>
      </c>
      <c r="G176" s="5">
        <v>-3000000000</v>
      </c>
    </row>
    <row r="177" spans="3:13" ht="15.5" x14ac:dyDescent="0.35">
      <c r="C177" t="s">
        <v>183</v>
      </c>
      <c r="D177" s="5">
        <v>6000000000</v>
      </c>
      <c r="E177" s="5">
        <v>65000000000</v>
      </c>
      <c r="F177" s="5">
        <v>64000000000</v>
      </c>
      <c r="G177" s="5">
        <v>67000000000</v>
      </c>
    </row>
    <row r="178" spans="3:13" ht="15.5" x14ac:dyDescent="0.35">
      <c r="C178" t="s">
        <v>184</v>
      </c>
      <c r="D178" s="5">
        <v>0</v>
      </c>
      <c r="E178" s="5">
        <v>-1000000000</v>
      </c>
      <c r="F178" s="5">
        <v>0</v>
      </c>
      <c r="G178" s="5">
        <v>-4000000000</v>
      </c>
    </row>
    <row r="179" spans="3:13" ht="15.5" x14ac:dyDescent="0.35">
      <c r="C179" t="s">
        <v>185</v>
      </c>
    </row>
    <row r="180" spans="3:13" ht="15.5" x14ac:dyDescent="0.35">
      <c r="C180" t="s">
        <v>13</v>
      </c>
      <c r="D180" s="5">
        <v>0</v>
      </c>
      <c r="E180" s="5">
        <v>-1000000000</v>
      </c>
      <c r="F180" s="5">
        <v>0</v>
      </c>
      <c r="G180" s="5">
        <v>-4000000000</v>
      </c>
    </row>
    <row r="181" spans="3:13" ht="15.5" x14ac:dyDescent="0.35">
      <c r="C181" t="s">
        <v>16</v>
      </c>
      <c r="D181" s="6">
        <v>-0.01</v>
      </c>
      <c r="E181" s="6">
        <v>-0.16</v>
      </c>
      <c r="F181" s="5">
        <v>0</v>
      </c>
      <c r="G181" s="6">
        <v>-0.5</v>
      </c>
    </row>
    <row r="182" spans="3:13" ht="15.5" x14ac:dyDescent="0.35">
      <c r="C182" t="s">
        <v>48</v>
      </c>
      <c r="I182" s="6">
        <v>0.26</v>
      </c>
      <c r="J182" s="6">
        <v>0.33</v>
      </c>
      <c r="K182" s="6">
        <v>0.76</v>
      </c>
      <c r="L182" s="6">
        <v>0.88</v>
      </c>
      <c r="M182" s="6">
        <v>0.63</v>
      </c>
    </row>
    <row r="183" spans="3:13" ht="15.5" x14ac:dyDescent="0.35">
      <c r="C183" t="s">
        <v>62</v>
      </c>
      <c r="I183" s="6">
        <v>273.08</v>
      </c>
      <c r="J183" s="5">
        <v>100</v>
      </c>
      <c r="K183" s="6">
        <v>478.95</v>
      </c>
      <c r="L183" s="6">
        <v>97.73</v>
      </c>
      <c r="M183" s="5">
        <v>0</v>
      </c>
    </row>
    <row r="184" spans="3:13" ht="15.5" x14ac:dyDescent="0.35">
      <c r="C184" t="s">
        <v>65</v>
      </c>
      <c r="I184" s="6">
        <v>13.39</v>
      </c>
      <c r="J184" s="6">
        <v>5.86</v>
      </c>
      <c r="K184" s="6">
        <v>37.49</v>
      </c>
      <c r="L184" s="6">
        <v>8.81</v>
      </c>
      <c r="M184" s="5">
        <v>0</v>
      </c>
    </row>
    <row r="185" spans="3:13" ht="15.5" x14ac:dyDescent="0.35">
      <c r="C185" t="s">
        <v>186</v>
      </c>
    </row>
    <row r="186" spans="3:13" ht="15.5" x14ac:dyDescent="0.35">
      <c r="C186" t="s">
        <v>187</v>
      </c>
      <c r="I186" s="6">
        <v>5.7999999999999996E-3</v>
      </c>
      <c r="J186" s="6">
        <v>7.1999999999999998E-3</v>
      </c>
      <c r="K186" s="6">
        <v>1.6299999999999999E-2</v>
      </c>
      <c r="L186" s="6">
        <v>1.9199999999999998E-2</v>
      </c>
      <c r="M186" s="6">
        <v>1.9900000000000001E-2</v>
      </c>
    </row>
    <row r="187" spans="3:13" ht="15.5" x14ac:dyDescent="0.35">
      <c r="C187" t="s">
        <v>188</v>
      </c>
      <c r="I187" s="6">
        <v>6.1999999999999998E-3</v>
      </c>
      <c r="J187" s="6">
        <v>7.9000000000000008E-3</v>
      </c>
      <c r="K187" s="6">
        <v>1.84E-2</v>
      </c>
      <c r="L187" s="6">
        <v>2.1600000000000001E-2</v>
      </c>
      <c r="M187" s="6">
        <v>2.4199999999999999E-2</v>
      </c>
    </row>
    <row r="188" spans="3:13" ht="15.5" x14ac:dyDescent="0.35">
      <c r="C188" t="s">
        <v>189</v>
      </c>
      <c r="I188" s="6">
        <v>1.26E-2</v>
      </c>
      <c r="J188" s="6">
        <v>1.5900000000000001E-2</v>
      </c>
      <c r="K188" s="6">
        <v>3.32E-2</v>
      </c>
      <c r="L188" s="6">
        <v>4.7800000000000002E-2</v>
      </c>
      <c r="M188" s="6">
        <v>3.78E-2</v>
      </c>
    </row>
    <row r="189" spans="3:13" ht="15.5" x14ac:dyDescent="0.35">
      <c r="C189" t="s">
        <v>190</v>
      </c>
      <c r="I189" s="6">
        <v>3.87</v>
      </c>
      <c r="J189" s="6">
        <v>3.65</v>
      </c>
      <c r="K189" s="6">
        <v>4.38</v>
      </c>
      <c r="L189" s="6">
        <v>4.92</v>
      </c>
      <c r="M189" s="6">
        <v>7.39</v>
      </c>
    </row>
    <row r="190" spans="3:13" ht="15.5" x14ac:dyDescent="0.35">
      <c r="C190" t="s">
        <v>59</v>
      </c>
      <c r="I190" s="6">
        <v>1.67</v>
      </c>
      <c r="J190" s="6">
        <v>0.78</v>
      </c>
      <c r="K190" s="6">
        <v>8.7799999999999994</v>
      </c>
      <c r="L190" s="6">
        <v>2.12</v>
      </c>
      <c r="M190" s="5">
        <v>0</v>
      </c>
    </row>
    <row r="191" spans="3:13" ht="15.5" x14ac:dyDescent="0.35">
      <c r="C191" t="s">
        <v>56</v>
      </c>
      <c r="I191" s="6">
        <v>42.48</v>
      </c>
      <c r="J191" s="6">
        <v>42.21</v>
      </c>
      <c r="K191" s="6">
        <v>41.44</v>
      </c>
      <c r="L191" s="6">
        <v>40.58</v>
      </c>
      <c r="M191" s="6">
        <v>25.91</v>
      </c>
    </row>
    <row r="192" spans="3:13" ht="15.5" x14ac:dyDescent="0.35">
      <c r="C192" t="s">
        <v>191</v>
      </c>
      <c r="I192" s="6">
        <v>1.67</v>
      </c>
      <c r="J192" s="6">
        <v>0.78</v>
      </c>
      <c r="K192" s="6">
        <v>8.7799999999999994</v>
      </c>
      <c r="L192" s="6">
        <v>2.12</v>
      </c>
      <c r="M192" s="5">
        <v>0</v>
      </c>
    </row>
    <row r="193" spans="2:14" ht="15.5" x14ac:dyDescent="0.35">
      <c r="C193" t="s">
        <v>192</v>
      </c>
      <c r="I193" s="6">
        <v>42.48</v>
      </c>
      <c r="J193" s="6">
        <v>42.21</v>
      </c>
      <c r="K193" s="6">
        <v>41.44</v>
      </c>
      <c r="L193" s="6">
        <v>40.58</v>
      </c>
      <c r="M193" s="6">
        <v>25.91</v>
      </c>
    </row>
    <row r="194" spans="2:14" ht="15.5" x14ac:dyDescent="0.35">
      <c r="C194" t="s">
        <v>193</v>
      </c>
      <c r="K194" s="5">
        <v>3000000000</v>
      </c>
      <c r="L194" s="5">
        <v>1000000000</v>
      </c>
      <c r="M194" s="5">
        <v>1000000000</v>
      </c>
    </row>
    <row r="195" spans="2:14" ht="15.5" x14ac:dyDescent="0.35">
      <c r="C195" t="s">
        <v>194</v>
      </c>
      <c r="K195" s="5">
        <v>3000000000</v>
      </c>
      <c r="L195" s="5">
        <v>1000000000</v>
      </c>
      <c r="M195" s="5">
        <v>1000000000</v>
      </c>
    </row>
    <row r="196" spans="2:14" ht="15.5" x14ac:dyDescent="0.35">
      <c r="C196" t="s">
        <v>26</v>
      </c>
      <c r="K196" s="5">
        <v>6000000000</v>
      </c>
      <c r="L196" s="5">
        <v>2000000000</v>
      </c>
      <c r="M196" s="5">
        <v>1000000000</v>
      </c>
    </row>
    <row r="197" spans="2:14" ht="15.5" x14ac:dyDescent="0.35">
      <c r="C197" t="s">
        <v>23</v>
      </c>
      <c r="I197" s="5">
        <v>-2000000000</v>
      </c>
      <c r="J197" s="5">
        <v>-3000000000</v>
      </c>
      <c r="K197" s="5">
        <v>5000000000</v>
      </c>
      <c r="L197" s="5">
        <v>-22000000000</v>
      </c>
      <c r="M197" s="5">
        <v>-2000000000</v>
      </c>
    </row>
    <row r="198" spans="2:14" ht="15.5" x14ac:dyDescent="0.35">
      <c r="C198" t="s">
        <v>195</v>
      </c>
      <c r="I198" s="5">
        <v>65000000000</v>
      </c>
      <c r="J198" s="5">
        <v>67000000000</v>
      </c>
      <c r="K198" s="5">
        <v>89000000000</v>
      </c>
      <c r="L198" s="5">
        <v>72000000000</v>
      </c>
      <c r="M198" s="5">
        <v>4000000000</v>
      </c>
    </row>
    <row r="199" spans="2:14" ht="15.5" x14ac:dyDescent="0.35">
      <c r="C199" t="s">
        <v>196</v>
      </c>
      <c r="I199" s="5">
        <v>-1000000000</v>
      </c>
      <c r="J199" s="5">
        <v>-1000000000</v>
      </c>
      <c r="K199" s="5">
        <v>-12000000000</v>
      </c>
      <c r="L199" s="5">
        <v>-16000000000</v>
      </c>
      <c r="M199" s="5">
        <v>18000000000</v>
      </c>
    </row>
    <row r="200" spans="2:14" ht="15.5" x14ac:dyDescent="0.35">
      <c r="C200" t="s">
        <v>197</v>
      </c>
      <c r="L200" s="5">
        <v>-101000000000</v>
      </c>
      <c r="M200" s="5">
        <v>0</v>
      </c>
    </row>
    <row r="201" spans="2:14" ht="15.5" x14ac:dyDescent="0.35">
      <c r="C201" t="s">
        <v>15</v>
      </c>
      <c r="I201" s="5">
        <v>-1000000000</v>
      </c>
      <c r="J201" s="5">
        <v>-1000000000</v>
      </c>
      <c r="K201" s="5">
        <v>-12000000000</v>
      </c>
      <c r="L201" s="5">
        <v>-117000000000</v>
      </c>
      <c r="M201" s="5">
        <v>18000000000</v>
      </c>
    </row>
    <row r="202" spans="2:14" ht="15.5" x14ac:dyDescent="0.35">
      <c r="C202" t="s">
        <v>17</v>
      </c>
      <c r="I202" s="6">
        <v>-0.16</v>
      </c>
      <c r="J202" s="6">
        <v>-0.12</v>
      </c>
      <c r="K202" s="6">
        <v>-1.54</v>
      </c>
      <c r="L202" s="6">
        <v>-14.53</v>
      </c>
      <c r="M202" s="6">
        <v>2.73</v>
      </c>
    </row>
    <row r="204" spans="2:14" ht="15.5" x14ac:dyDescent="0.35">
      <c r="B204" t="s">
        <v>198</v>
      </c>
      <c r="C204" t="s">
        <v>199</v>
      </c>
      <c r="D204" s="5">
        <v>2000000000</v>
      </c>
      <c r="E204" s="5">
        <v>622000000</v>
      </c>
      <c r="F204" s="5">
        <v>2000000000</v>
      </c>
      <c r="G204" s="5">
        <v>-2000000000</v>
      </c>
      <c r="H204" s="5">
        <v>3000000000</v>
      </c>
      <c r="I204" s="5">
        <v>2000000000</v>
      </c>
      <c r="J204" s="5">
        <v>3000000000</v>
      </c>
      <c r="K204" s="5">
        <v>6000000000</v>
      </c>
      <c r="L204" s="5">
        <v>7000000000</v>
      </c>
      <c r="M204" s="5">
        <v>4000000000</v>
      </c>
      <c r="N204" s="5">
        <v>-1000000000</v>
      </c>
    </row>
    <row r="205" spans="2:14" ht="15.5" x14ac:dyDescent="0.35">
      <c r="C205" t="s">
        <v>47</v>
      </c>
      <c r="D205" s="6">
        <v>0.2</v>
      </c>
      <c r="E205" s="6">
        <v>0.08</v>
      </c>
      <c r="F205" s="6">
        <v>0.19</v>
      </c>
      <c r="G205" s="6">
        <v>-0.27</v>
      </c>
      <c r="H205" s="6">
        <v>0.39</v>
      </c>
      <c r="I205" s="6">
        <v>0.26</v>
      </c>
      <c r="J205" s="6">
        <v>0.33</v>
      </c>
      <c r="K205" s="6">
        <v>0.76</v>
      </c>
      <c r="L205" s="6">
        <v>0.88</v>
      </c>
      <c r="M205" s="6">
        <v>0.5</v>
      </c>
      <c r="N205" s="6">
        <v>-0.17</v>
      </c>
    </row>
    <row r="206" spans="2:14" ht="15.5" x14ac:dyDescent="0.35">
      <c r="C206" t="s">
        <v>200</v>
      </c>
      <c r="D206" s="5">
        <v>52000000000</v>
      </c>
      <c r="E206" s="5">
        <v>18000000000</v>
      </c>
      <c r="F206" s="5">
        <v>25000000000</v>
      </c>
      <c r="G206" s="5">
        <v>8000000000</v>
      </c>
      <c r="H206" s="5">
        <v>105000000000</v>
      </c>
      <c r="I206" s="5">
        <v>43000000000</v>
      </c>
      <c r="J206" s="5">
        <v>45000000000</v>
      </c>
      <c r="K206" s="5">
        <v>78000000000</v>
      </c>
      <c r="L206" s="5">
        <v>78000000000</v>
      </c>
      <c r="M206" s="5">
        <v>62000000000</v>
      </c>
      <c r="N206" s="5">
        <v>33000000000</v>
      </c>
    </row>
    <row r="207" spans="2:14" ht="15.5" x14ac:dyDescent="0.35">
      <c r="C207" t="s">
        <v>201</v>
      </c>
      <c r="I207" s="6">
        <v>193.83</v>
      </c>
    </row>
    <row r="208" spans="2:14" ht="15.5" x14ac:dyDescent="0.35">
      <c r="C208" t="s">
        <v>202</v>
      </c>
      <c r="I208" s="6">
        <v>6.95</v>
      </c>
    </row>
    <row r="209" spans="3:9" ht="15.5" x14ac:dyDescent="0.35">
      <c r="C209" t="s">
        <v>203</v>
      </c>
      <c r="I209" s="6">
        <v>1.78</v>
      </c>
    </row>
    <row r="210" spans="3:9" ht="15.5" x14ac:dyDescent="0.35">
      <c r="C210" t="s">
        <v>204</v>
      </c>
      <c r="I210" s="6">
        <v>0.39</v>
      </c>
    </row>
    <row r="211" spans="3:9" ht="15.5" x14ac:dyDescent="0.35">
      <c r="C211" t="s">
        <v>205</v>
      </c>
      <c r="D211" s="6">
        <v>0.43</v>
      </c>
    </row>
    <row r="212" spans="3:9" ht="15.5" x14ac:dyDescent="0.35">
      <c r="C212" t="s">
        <v>206</v>
      </c>
      <c r="I212" s="6">
        <v>42.67</v>
      </c>
    </row>
    <row r="213" spans="3:9" ht="15.5" x14ac:dyDescent="0.35">
      <c r="C213" t="s">
        <v>207</v>
      </c>
      <c r="D213" s="6">
        <v>2.0099999999999998</v>
      </c>
    </row>
    <row r="214" spans="3:9" ht="15.5" x14ac:dyDescent="0.35">
      <c r="C214" t="s">
        <v>208</v>
      </c>
      <c r="D214" s="6">
        <v>0.66</v>
      </c>
    </row>
    <row r="215" spans="3:9" ht="15.5" x14ac:dyDescent="0.35">
      <c r="C215" t="s">
        <v>209</v>
      </c>
      <c r="D215" s="6">
        <v>7.0000000000000007E-2</v>
      </c>
    </row>
    <row r="216" spans="3:9" ht="15.5" x14ac:dyDescent="0.35">
      <c r="C216" t="s">
        <v>210</v>
      </c>
      <c r="D216" s="6">
        <v>1.08</v>
      </c>
    </row>
    <row r="217" spans="3:9" ht="15.5" x14ac:dyDescent="0.35">
      <c r="C217" t="s">
        <v>13</v>
      </c>
      <c r="D217" s="5">
        <v>0</v>
      </c>
    </row>
    <row r="218" spans="3:9" ht="15.5" x14ac:dyDescent="0.35">
      <c r="C218" t="s">
        <v>211</v>
      </c>
      <c r="I218" s="6">
        <v>14.81</v>
      </c>
    </row>
    <row r="219" spans="3:9" ht="15.5" x14ac:dyDescent="0.35">
      <c r="C219" t="s">
        <v>212</v>
      </c>
      <c r="I219" s="5">
        <v>0</v>
      </c>
    </row>
    <row r="220" spans="3:9" ht="15.5" x14ac:dyDescent="0.35">
      <c r="C220" t="s">
        <v>213</v>
      </c>
      <c r="I220" s="5">
        <v>0</v>
      </c>
    </row>
    <row r="221" spans="3:9" ht="15.5" x14ac:dyDescent="0.35">
      <c r="C221" t="s">
        <v>214</v>
      </c>
      <c r="I221" s="5">
        <v>0</v>
      </c>
    </row>
    <row r="222" spans="3:9" ht="15.5" x14ac:dyDescent="0.35">
      <c r="C222" t="s">
        <v>215</v>
      </c>
      <c r="D222" s="6">
        <v>0.5</v>
      </c>
    </row>
    <row r="223" spans="3:9" ht="15.5" x14ac:dyDescent="0.35">
      <c r="C223" t="s">
        <v>216</v>
      </c>
      <c r="D223" s="6">
        <v>9.27</v>
      </c>
    </row>
    <row r="224" spans="3:9" ht="15.5" x14ac:dyDescent="0.35">
      <c r="C224" t="s">
        <v>217</v>
      </c>
      <c r="D224" s="6">
        <v>1.2</v>
      </c>
    </row>
    <row r="225" spans="3:9" ht="15.5" x14ac:dyDescent="0.35">
      <c r="C225" t="s">
        <v>218</v>
      </c>
      <c r="D225" s="6">
        <v>8.57</v>
      </c>
    </row>
    <row r="226" spans="3:9" ht="15.5" x14ac:dyDescent="0.35">
      <c r="C226" t="s">
        <v>219</v>
      </c>
      <c r="D226" s="6">
        <v>180.35</v>
      </c>
    </row>
    <row r="227" spans="3:9" ht="15.5" x14ac:dyDescent="0.35">
      <c r="C227" t="s">
        <v>43</v>
      </c>
      <c r="I227" s="5">
        <v>613000000000</v>
      </c>
    </row>
    <row r="228" spans="3:9" ht="15.5" x14ac:dyDescent="0.35">
      <c r="C228" t="s">
        <v>220</v>
      </c>
      <c r="I228" s="5">
        <v>611000000000</v>
      </c>
    </row>
    <row r="229" spans="3:9" ht="15.5" x14ac:dyDescent="0.35">
      <c r="C229" t="s">
        <v>221</v>
      </c>
      <c r="I229" s="5">
        <v>8070000000</v>
      </c>
    </row>
    <row r="230" spans="3:9" ht="15.5" x14ac:dyDescent="0.35">
      <c r="C230" t="s">
        <v>222</v>
      </c>
      <c r="I230" s="6">
        <v>0.35969999999999996</v>
      </c>
    </row>
    <row r="231" spans="3:9" ht="15.5" x14ac:dyDescent="0.35">
      <c r="C231" t="s">
        <v>223</v>
      </c>
      <c r="D231" s="6">
        <v>0.19989999999999999</v>
      </c>
    </row>
    <row r="232" spans="3:9" ht="15.5" x14ac:dyDescent="0.35">
      <c r="C232" t="s">
        <v>224</v>
      </c>
      <c r="D232" s="6">
        <v>4.1700000000000001E-2</v>
      </c>
    </row>
    <row r="233" spans="3:9" ht="15.5" x14ac:dyDescent="0.35">
      <c r="C233" t="s">
        <v>225</v>
      </c>
      <c r="D233" s="6">
        <v>3.0099999999999998E-2</v>
      </c>
    </row>
    <row r="234" spans="3:9" ht="15.5" x14ac:dyDescent="0.35">
      <c r="C234" t="s">
        <v>226</v>
      </c>
      <c r="D234" s="6">
        <v>1.1072</v>
      </c>
    </row>
    <row r="235" spans="3:9" ht="15.5" x14ac:dyDescent="0.35">
      <c r="C235" t="s">
        <v>227</v>
      </c>
      <c r="D235" s="6">
        <v>-5.21E-2</v>
      </c>
    </row>
    <row r="236" spans="3:9" ht="15.5" x14ac:dyDescent="0.35">
      <c r="C236" t="s">
        <v>228</v>
      </c>
      <c r="D236" s="6">
        <v>4.3799999999999999E-2</v>
      </c>
    </row>
    <row r="237" spans="3:9" ht="15.5" x14ac:dyDescent="0.35">
      <c r="C237" t="s">
        <v>229</v>
      </c>
      <c r="I237" s="5">
        <v>2</v>
      </c>
    </row>
    <row r="238" spans="3:9" ht="15.5" x14ac:dyDescent="0.35">
      <c r="C238" t="s">
        <v>230</v>
      </c>
      <c r="I238" s="6">
        <v>0.61</v>
      </c>
    </row>
    <row r="239" spans="3:9" ht="15.5" x14ac:dyDescent="0.35">
      <c r="C239" t="s">
        <v>231</v>
      </c>
      <c r="I239" s="6">
        <v>0.42</v>
      </c>
    </row>
    <row r="240" spans="3:9" ht="15.5" x14ac:dyDescent="0.35">
      <c r="C240" t="s">
        <v>232</v>
      </c>
      <c r="I240" s="6">
        <v>0.05</v>
      </c>
    </row>
    <row r="241" spans="3:9" ht="15.5" x14ac:dyDescent="0.35">
      <c r="C241" t="s">
        <v>234</v>
      </c>
      <c r="I241" s="6">
        <v>0.17</v>
      </c>
    </row>
    <row r="242" spans="3:9" ht="15.5" x14ac:dyDescent="0.35">
      <c r="C242" t="s">
        <v>235</v>
      </c>
      <c r="I242" s="6">
        <v>0.35</v>
      </c>
    </row>
    <row r="243" spans="3:9" ht="15.5" x14ac:dyDescent="0.35">
      <c r="C243" t="s">
        <v>236</v>
      </c>
      <c r="I243" s="6">
        <v>0.23</v>
      </c>
    </row>
    <row r="244" spans="3:9" ht="15.5" x14ac:dyDescent="0.35">
      <c r="C244" t="s">
        <v>237</v>
      </c>
      <c r="D244" s="5">
        <v>3000000000</v>
      </c>
    </row>
    <row r="245" spans="3:9" ht="15.5" x14ac:dyDescent="0.35">
      <c r="C245" t="s">
        <v>238</v>
      </c>
      <c r="D245" s="5">
        <v>371000000000</v>
      </c>
    </row>
    <row r="246" spans="3:9" ht="15.5" x14ac:dyDescent="0.35">
      <c r="C246" t="s">
        <v>239</v>
      </c>
      <c r="D246" s="5">
        <v>25000000000</v>
      </c>
    </row>
    <row r="247" spans="3:9" ht="15.5" x14ac:dyDescent="0.35">
      <c r="C247" t="s">
        <v>183</v>
      </c>
      <c r="D247" s="5">
        <v>6000000000</v>
      </c>
    </row>
    <row r="248" spans="3:9" ht="15.5" x14ac:dyDescent="0.35">
      <c r="C248" t="s">
        <v>182</v>
      </c>
      <c r="I248" s="5">
        <v>344000000000</v>
      </c>
    </row>
    <row r="249" spans="3:9" ht="15.5" x14ac:dyDescent="0.35">
      <c r="C249" t="s">
        <v>21</v>
      </c>
      <c r="D249" s="5">
        <v>-3000000000</v>
      </c>
    </row>
    <row r="250" spans="3:9" ht="15.5" x14ac:dyDescent="0.35">
      <c r="C250" t="s">
        <v>240</v>
      </c>
      <c r="I250" s="5">
        <v>346000000000</v>
      </c>
    </row>
  </sheetData>
  <pageMargins left="0.7" right="0.7" top="0.75" bottom="0.75" header="0.3" footer="0.3"/>
  <ignoredErrors>
    <ignoredError sqref="A1:N251" numberStoredAsText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N25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1216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1217</v>
      </c>
      <c r="D2" s="2" vm="3">
        <f ca="1">IFERROR(_xlfn.STOCKHISTORY("XIDX:" &amp; $C$1, D3, , 0, 0, 1), "Libur")</f>
        <v>63</v>
      </c>
      <c r="E2" s="2" vm="9">
        <f ca="1">IFERROR(_xlfn.STOCKHISTORY("XIDX:" &amp; $C$1, E3, , 0, 0, 1), "Libur")</f>
        <v>50</v>
      </c>
      <c r="H2" s="2" vm="9">
        <f ca="1">IFERROR(INDEX(D2:G2,COUNT(D2:G2)),"")</f>
        <v>50</v>
      </c>
      <c r="I2" s="2" vm="127">
        <f t="shared" ref="I2:N2" ca="1" si="0">IFERROR(_xlfn.STOCKHISTORY("XIDX:" &amp; $C$1, I1, , 0, 0, 1), "Libur")</f>
        <v>72</v>
      </c>
      <c r="J2" s="2" vm="249">
        <f t="shared" ca="1" si="0"/>
        <v>14</v>
      </c>
      <c r="K2" s="2" vm="250">
        <f t="shared" ca="1" si="0"/>
        <v>9</v>
      </c>
      <c r="L2" s="2" vm="251">
        <f t="shared" ca="1" si="0"/>
        <v>27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4" ht="15.5" x14ac:dyDescent="0.35">
      <c r="B4" t="s">
        <v>5</v>
      </c>
      <c r="C4" t="s">
        <v>6</v>
      </c>
      <c r="D4" s="2">
        <f>IFERROR(INDEX(D51:D500,MATCH($C$4,$C$51:$C$500,0)),"")</f>
        <v>11375999205</v>
      </c>
      <c r="E4" s="2">
        <f>IFERROR(INDEX(E51:E500,MATCH($C$4,$C$51:$C$500,0)),"")</f>
        <v>5396938375</v>
      </c>
      <c r="H4" s="2">
        <f>IFERROR(SUM(D4:G4)*(4/MAX(1,COUNT(D4:G4))),"")</f>
        <v>33545875160</v>
      </c>
      <c r="I4" s="2">
        <f t="shared" ref="I4:N4" si="1">IFERROR(INDEX(I51:I500,MATCH($C$4,$C$51:$C$500,0)),"")</f>
        <v>10171332705</v>
      </c>
      <c r="J4" s="2">
        <f t="shared" si="1"/>
        <v>10892479191</v>
      </c>
      <c r="K4" s="2">
        <f t="shared" si="1"/>
        <v>20274939061</v>
      </c>
      <c r="L4" s="2">
        <f t="shared" si="1"/>
        <v>57596429827</v>
      </c>
      <c r="M4" s="2">
        <f t="shared" si="1"/>
        <v>50357169856</v>
      </c>
      <c r="N4" s="2">
        <f t="shared" si="1"/>
        <v>31546677278</v>
      </c>
    </row>
    <row r="5" spans="1:14" ht="15.5" x14ac:dyDescent="0.35">
      <c r="B5" t="s">
        <v>7</v>
      </c>
      <c r="C5" t="s">
        <v>8</v>
      </c>
      <c r="D5" s="2">
        <f>IFERROR(INDEX(D51:D500,MATCH($C$5,$C$51:$C$500,0)),"")</f>
        <v>-3122523453</v>
      </c>
      <c r="E5" s="2">
        <f>IFERROR(INDEX(E51:E500,MATCH($C$5,$C$51:$C$500,0)),"")</f>
        <v>-5190649063</v>
      </c>
      <c r="H5" s="2">
        <f>IFERROR(SUM(D5:G5)*(4/MAX(1,COUNT(D5:G5))),"")</f>
        <v>-16626345032</v>
      </c>
      <c r="I5" s="2">
        <f t="shared" ref="I5:N5" si="2">IFERROR(INDEX(I51:I500,MATCH($C$5,$C$51:$C$500,0)),"")</f>
        <v>-8249462835</v>
      </c>
      <c r="J5" s="2">
        <f t="shared" si="2"/>
        <v>-5568222018</v>
      </c>
      <c r="K5" s="2">
        <f t="shared" si="2"/>
        <v>-3234742995</v>
      </c>
      <c r="L5" s="2">
        <f t="shared" si="2"/>
        <v>726481213</v>
      </c>
      <c r="M5" s="2">
        <f t="shared" si="2"/>
        <v>645096787</v>
      </c>
      <c r="N5" s="2">
        <f t="shared" si="2"/>
        <v>185103773</v>
      </c>
    </row>
    <row r="6" spans="1:14" ht="15.5" x14ac:dyDescent="0.35">
      <c r="B6" t="s">
        <v>9</v>
      </c>
      <c r="C6" t="s">
        <v>10</v>
      </c>
      <c r="D6" s="2">
        <f>IFERROR(INDEX(D51:D500,MATCH($C$6,$C$51:$C$500,0)),"")</f>
        <v>33969920962</v>
      </c>
      <c r="E6" s="2">
        <f>IFERROR(INDEX(E51:E500,MATCH($C$6,$C$51:$C$500,0)),"")</f>
        <v>37102472704</v>
      </c>
      <c r="H6" s="2">
        <f>IFERROR(INDEX(D6:G6,COUNT(D6:G6)),"")</f>
        <v>37102472704</v>
      </c>
      <c r="I6" s="2">
        <f t="shared" ref="I6:N6" si="3">IFERROR(INDEX(I51:I500,MATCH($C$6,$C$51:$C$500,0)),"")</f>
        <v>37102472704</v>
      </c>
      <c r="J6" s="2">
        <f t="shared" si="3"/>
        <v>45352012916</v>
      </c>
      <c r="K6" s="2">
        <f t="shared" si="3"/>
        <v>50920280807</v>
      </c>
      <c r="L6" s="2">
        <f t="shared" si="3"/>
        <v>54147520683</v>
      </c>
      <c r="M6" s="2">
        <f t="shared" si="3"/>
        <v>16905705674</v>
      </c>
      <c r="N6" s="2">
        <f t="shared" si="3"/>
        <v>6900609488</v>
      </c>
    </row>
    <row r="7" spans="1:14" ht="15.5" x14ac:dyDescent="0.35">
      <c r="B7" t="s">
        <v>11</v>
      </c>
      <c r="C7" t="s">
        <v>12</v>
      </c>
      <c r="D7" s="3">
        <f>IFERROR(INDEX(D51:D500,MATCH($C$7,$C$51:$C$500,0))/1000000000,"")</f>
        <v>1.9</v>
      </c>
      <c r="E7" s="3">
        <f>IFERROR(INDEX(E51:E500,MATCH($C$7,$C$51:$C$500,0))/1000000000,"")</f>
        <v>1.9</v>
      </c>
      <c r="H7" s="3">
        <f>IFERROR(INDEX(D7:G7,COUNT(D7:G7)),"")</f>
        <v>1.9</v>
      </c>
      <c r="I7" s="3">
        <f t="shared" ref="I7:N7" si="4">IFERROR(INDEX(I51:I500,MATCH($C$7,$C$51:$C$500,0))/1000000000,"")</f>
        <v>1.9</v>
      </c>
      <c r="J7" s="3">
        <f t="shared" si="4"/>
        <v>1.9</v>
      </c>
      <c r="K7" s="3">
        <f t="shared" si="4"/>
        <v>1.9</v>
      </c>
      <c r="L7" s="3">
        <f t="shared" si="4"/>
        <v>1.9</v>
      </c>
      <c r="M7" s="3">
        <f t="shared" si="4"/>
        <v>1.5</v>
      </c>
      <c r="N7" s="3">
        <f t="shared" si="4"/>
        <v>0</v>
      </c>
    </row>
    <row r="8" spans="1:14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7000000000</v>
      </c>
      <c r="E8" s="2">
        <f>IFERROR(INDEX(E51:E500,MATCH("Free cash flow (Quarter)",$C$51:$C$500,0)),"")</f>
        <v>3000000000</v>
      </c>
      <c r="H8" s="2">
        <f>IFERROR(INDEX(D8:G8,COUNT(D8:G8)),"")</f>
        <v>3000000000</v>
      </c>
      <c r="I8" s="2">
        <f t="shared" ref="I8:N8" si="5">IFERROR(INDEX(I51:I500,MATCH($C$8,$C$51:$C$500,0)),"")</f>
        <v>2000000000</v>
      </c>
      <c r="J8" s="2">
        <f t="shared" si="5"/>
        <v>1000000000</v>
      </c>
      <c r="K8" s="2">
        <f t="shared" si="5"/>
        <v>-2000000000</v>
      </c>
      <c r="L8" s="2">
        <f t="shared" si="5"/>
        <v>-30000000000</v>
      </c>
      <c r="M8" s="2">
        <f t="shared" si="5"/>
        <v>-11000000000</v>
      </c>
      <c r="N8" s="2">
        <f t="shared" si="5"/>
        <v>1000000000</v>
      </c>
    </row>
    <row r="9" spans="1:14" ht="15.5" x14ac:dyDescent="0.35">
      <c r="A9" t="s">
        <v>16</v>
      </c>
      <c r="C9" t="s">
        <v>17</v>
      </c>
      <c r="D9" s="3">
        <f>IFERROR(INDEX(D51:D500,MATCH("Free cash flow per share (Quarter)",$C$51:$C$500,0)),"")</f>
        <v>3.78</v>
      </c>
      <c r="E9" s="3">
        <f>IFERROR(INDEX(E51:E500,MATCH("Free cash flow per share (Quarter)",$C$51:$C$500,0)),"")</f>
        <v>1.67</v>
      </c>
      <c r="H9" s="3">
        <f>IFERROR(INDEX(D9:G9,COUNT(D9:G9)),"")</f>
        <v>1.67</v>
      </c>
      <c r="I9" s="3">
        <f t="shared" ref="I9:N9" si="6">IFERROR(INDEX(I51:I500,MATCH($C$9,$C$51:$C$500,0)),"")</f>
        <v>1.25</v>
      </c>
      <c r="J9" s="3">
        <f t="shared" si="6"/>
        <v>0.54</v>
      </c>
      <c r="K9" s="3">
        <f t="shared" si="6"/>
        <v>-1.25</v>
      </c>
      <c r="L9" s="3">
        <f t="shared" si="6"/>
        <v>-15.59</v>
      </c>
      <c r="M9" s="3">
        <f t="shared" si="6"/>
        <v>-7.25</v>
      </c>
      <c r="N9" s="3">
        <f t="shared" si="6"/>
        <v>9920.2199999999993</v>
      </c>
    </row>
    <row r="10" spans="1:14" ht="15.5" x14ac:dyDescent="0.35">
      <c r="C10" t="s">
        <v>18</v>
      </c>
      <c r="D10" s="3">
        <f ca="1">IFERROR(IF(D9=0,"",D2/D9),"")</f>
        <v>16.666666666666668</v>
      </c>
      <c r="E10" s="3">
        <f ca="1">IFERROR(IF(E9=0,"",E2/E9),"")</f>
        <v>29.940119760479043</v>
      </c>
      <c r="I10" s="3">
        <f t="shared" ref="I10:N10" ca="1" si="7">IFERROR(IF(I9=0,"",I2/I9),"")</f>
        <v>57.6</v>
      </c>
      <c r="J10" s="3">
        <f t="shared" ca="1" si="7"/>
        <v>25.925925925925924</v>
      </c>
      <c r="K10" s="3">
        <f t="shared" ca="1" si="7"/>
        <v>-7.2</v>
      </c>
      <c r="L10" s="3">
        <f t="shared" ca="1" si="7"/>
        <v>-1.7318794098781269</v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19</v>
      </c>
      <c r="C11" t="s">
        <v>20</v>
      </c>
      <c r="D11" s="2">
        <f>IFERROR(INDEX(D51:D500,MATCH($C$11,$C$51:$C$500,0)),"")</f>
        <v>2286936010</v>
      </c>
      <c r="E11" s="2">
        <f>IFERROR(INDEX(E51:E500,MATCH($C$11,$C$51:$C$500,0)),"")</f>
        <v>1290878</v>
      </c>
      <c r="H11" s="2">
        <f>IFERROR(INDEX(D11:G11,COUNT(D11:G11)),"")</f>
        <v>1290878</v>
      </c>
      <c r="I11" s="2">
        <f t="shared" ref="I11:N11" si="8">IFERROR(INDEX(I51:I500,MATCH($C$11,$C$51:$C$500,0)),"")</f>
        <v>1290878</v>
      </c>
      <c r="J11" s="2">
        <f t="shared" si="8"/>
        <v>346205260</v>
      </c>
      <c r="K11" s="2">
        <f t="shared" si="8"/>
        <v>1997109513</v>
      </c>
      <c r="L11" s="2">
        <f t="shared" si="8"/>
        <v>7019462171</v>
      </c>
      <c r="M11" s="2">
        <f t="shared" si="8"/>
        <v>392628255</v>
      </c>
      <c r="N11" s="2">
        <f t="shared" si="8"/>
        <v>1136231153</v>
      </c>
    </row>
    <row r="12" spans="1:14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-2000000000</v>
      </c>
      <c r="E12" s="2">
        <f>IFERROR(INDEX(E51:E500,MATCH("Net Debt (Quarter)",$C$51:$C$500,0)),"")</f>
        <v>3000000000</v>
      </c>
      <c r="H12" s="2">
        <f>IFERROR(INDEX(D12:G12,COUNT(D12:G12)),"")</f>
        <v>3000000000</v>
      </c>
      <c r="I12" s="2">
        <f t="shared" ref="I12:N12" si="9">IFERROR(INDEX(I51:I500,MATCH($C$12,$C$51:$C$500,0)),"")</f>
        <v>3000000000</v>
      </c>
      <c r="J12" s="2">
        <f t="shared" si="9"/>
        <v>5000000000</v>
      </c>
      <c r="K12" s="2">
        <f t="shared" si="9"/>
        <v>5000000000</v>
      </c>
      <c r="L12" s="2">
        <f t="shared" si="9"/>
        <v>0</v>
      </c>
      <c r="M12" s="2">
        <f t="shared" si="9"/>
        <v>6000000000</v>
      </c>
      <c r="N12" s="2">
        <f t="shared" si="9"/>
        <v>-1000000000</v>
      </c>
    </row>
    <row r="13" spans="1:14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4000000000</v>
      </c>
      <c r="H13" s="2">
        <f>IFERROR(INDEX(D13:G13,COUNT(D13:G13)),"")</f>
        <v>4000000000</v>
      </c>
      <c r="I13" s="2">
        <f t="shared" ref="I13:N13" si="10">IFERROR(INDEX(I51:I500,MATCH($C$13,$C$51:$C$500,0)),"")</f>
        <v>4000000000</v>
      </c>
      <c r="J13" s="2">
        <f t="shared" si="10"/>
        <v>5000000000</v>
      </c>
      <c r="K13" s="2">
        <f t="shared" si="10"/>
        <v>7000000000</v>
      </c>
      <c r="L13" s="2">
        <f t="shared" si="10"/>
        <v>7000000000</v>
      </c>
      <c r="M13" s="2">
        <f t="shared" si="10"/>
        <v>6000000000</v>
      </c>
      <c r="N13" s="2">
        <f t="shared" si="10"/>
        <v>0</v>
      </c>
    </row>
    <row r="14" spans="1:14" ht="15.5" x14ac:dyDescent="0.35">
      <c r="C14" t="s">
        <v>27</v>
      </c>
      <c r="D14" s="2">
        <f>IFERROR(INDEX(D51:D500,MATCH($C$14,$C$51:$C$500,0)),"")</f>
        <v>0</v>
      </c>
      <c r="E14" s="2">
        <f>IFERROR(INDEX(E51:E500,MATCH($C$14,$C$51:$C$500,0)),"")</f>
        <v>0</v>
      </c>
      <c r="H14" s="2">
        <f>IFERROR(SUM(D14:G14)*(4/MAX(1,COUNT(D14:G14))),"")</f>
        <v>0</v>
      </c>
      <c r="I14" s="2">
        <f t="shared" ref="I14:N14" si="11">IFERROR(INDEX(I51:I500,MATCH($C$14,$C$51:$C$500,0)),"")</f>
        <v>0</v>
      </c>
      <c r="J14" s="2">
        <f t="shared" si="11"/>
        <v>0</v>
      </c>
      <c r="K14" s="2">
        <f t="shared" si="11"/>
        <v>0</v>
      </c>
      <c r="L14" s="2">
        <f t="shared" si="11"/>
        <v>0</v>
      </c>
      <c r="M14" s="2">
        <f t="shared" si="11"/>
        <v>0</v>
      </c>
      <c r="N14" s="2">
        <f t="shared" si="11"/>
        <v>0</v>
      </c>
    </row>
    <row r="15" spans="1:14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2310747369</v>
      </c>
      <c r="H15" s="2">
        <f>IFERROR(SUM(D15:G15)*(4/MAX(1,COUNT(D15:G15))),"")</f>
        <v>4621494738</v>
      </c>
      <c r="I15" s="2">
        <f t="shared" ref="I15:N15" si="12">IFERROR(INDEX(I51:I500,MATCH($C$15,$C$51:$C$500,0)),"")</f>
        <v>2310747369</v>
      </c>
      <c r="J15" s="2">
        <f t="shared" si="12"/>
        <v>1506349120</v>
      </c>
      <c r="K15" s="2">
        <f t="shared" si="12"/>
        <v>685884708</v>
      </c>
      <c r="L15" s="2">
        <f t="shared" si="12"/>
        <v>-220177101</v>
      </c>
      <c r="M15" s="2">
        <f t="shared" si="12"/>
        <v>-261514136</v>
      </c>
      <c r="N15" s="2">
        <f t="shared" si="12"/>
        <v>-121782286</v>
      </c>
    </row>
    <row r="16" spans="1:14" ht="15.5" x14ac:dyDescent="0.35">
      <c r="C16" t="s">
        <v>29</v>
      </c>
      <c r="D16" s="2">
        <f>IFERROR(INDEX(D51:D500,MATCH($C$16,$C$51:$C$500,0)),"")</f>
        <v>-3122691742</v>
      </c>
      <c r="E16" s="2">
        <f>IFERROR(INDEX(E51:E500,MATCH($C$16,$C$51:$C$500,0)),"")</f>
        <v>-7501469208</v>
      </c>
      <c r="H16" s="2">
        <f>IFERROR(SUM(D16:G16)*(4/MAX(1,COUNT(D16:G16))),"")</f>
        <v>-21248321900</v>
      </c>
      <c r="I16" s="2">
        <f t="shared" ref="I16:N16" si="13">IFERROR(INDEX(I51:I500,MATCH($C$16,$C$51:$C$500,0)),"")</f>
        <v>-10560287580</v>
      </c>
      <c r="J16" s="2">
        <f t="shared" si="13"/>
        <v>-7080972641</v>
      </c>
      <c r="K16" s="2">
        <f t="shared" si="13"/>
        <v>-3917195822</v>
      </c>
      <c r="L16" s="2">
        <f t="shared" si="13"/>
        <v>965284147</v>
      </c>
      <c r="M16" s="2">
        <f t="shared" si="13"/>
        <v>919968434</v>
      </c>
      <c r="N16" s="2">
        <f t="shared" si="13"/>
        <v>358433360</v>
      </c>
    </row>
    <row r="17" spans="1:14" ht="15.5" x14ac:dyDescent="0.35">
      <c r="A17" t="s">
        <v>30</v>
      </c>
    </row>
    <row r="18" spans="1:14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</row>
    <row r="19" spans="1:14" ht="15.5" x14ac:dyDescent="0.35">
      <c r="A19" t="s">
        <v>40</v>
      </c>
      <c r="C19" t="s">
        <v>41</v>
      </c>
    </row>
    <row r="20" spans="1:14" ht="15.5" x14ac:dyDescent="0.35">
      <c r="A20" t="s">
        <v>42</v>
      </c>
      <c r="C20" t="s">
        <v>43</v>
      </c>
      <c r="D20" s="2">
        <f ca="1">IFERROR(D21*D2,"")</f>
        <v>119700000000</v>
      </c>
      <c r="E20" s="2">
        <f ca="1">IFERROR(E21*E2,"")</f>
        <v>95000000000</v>
      </c>
      <c r="H20" s="2">
        <f t="shared" ref="H20:N20" ca="1" si="14">IFERROR(H21*H2,"")</f>
        <v>95000000000</v>
      </c>
      <c r="I20" s="2">
        <f t="shared" ca="1" si="14"/>
        <v>136800000000</v>
      </c>
      <c r="J20" s="2">
        <f t="shared" ca="1" si="14"/>
        <v>26600000000</v>
      </c>
      <c r="K20" s="2">
        <f t="shared" ca="1" si="14"/>
        <v>17100000000</v>
      </c>
      <c r="L20" s="2">
        <f t="shared" ca="1" si="14"/>
        <v>51300000000</v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12</v>
      </c>
      <c r="D21" s="2">
        <f>IFERROR(INDEX(D51:D500,MATCH($C$7,$C$51:$C$500,0)),"")</f>
        <v>1900000000</v>
      </c>
      <c r="E21" s="2">
        <f>IFERROR(INDEX(E51:E500,MATCH($C$7,$C$51:$C$500,0)),"")</f>
        <v>1900000000</v>
      </c>
      <c r="H21" s="2">
        <f>IFERROR(INDEX(D21:G21,COUNT(D21:G21)),"")</f>
        <v>1900000000</v>
      </c>
      <c r="I21" s="2">
        <f t="shared" ref="I21:N21" si="15">IFERROR(INDEX(I51:I500,MATCH($C$7,$C$51:$C$500,0)),"")</f>
        <v>1900000000</v>
      </c>
      <c r="J21" s="2">
        <f t="shared" si="15"/>
        <v>1900000000</v>
      </c>
      <c r="K21" s="2">
        <f t="shared" si="15"/>
        <v>1900000000</v>
      </c>
      <c r="L21" s="2">
        <f t="shared" si="15"/>
        <v>1900000000</v>
      </c>
      <c r="M21" s="2">
        <f t="shared" si="15"/>
        <v>1500000000</v>
      </c>
      <c r="N21" s="2">
        <f t="shared" si="15"/>
        <v>0</v>
      </c>
    </row>
    <row r="23" spans="1:14" ht="15.5" x14ac:dyDescent="0.35">
      <c r="B23" t="s">
        <v>44</v>
      </c>
      <c r="C23" t="s">
        <v>45</v>
      </c>
      <c r="D23" s="3">
        <f>IFERROR(D5/D6*100,"")</f>
        <v>-9.19202448687758</v>
      </c>
      <c r="E23" s="3">
        <f>IFERROR(E5/E6*100,"")</f>
        <v>-13.990035393086883</v>
      </c>
      <c r="H23" s="3">
        <f t="shared" ref="H23:N23" si="16">IFERROR(H5/H6*100,"")</f>
        <v>-44.811959474085192</v>
      </c>
      <c r="I23" s="3">
        <f t="shared" si="16"/>
        <v>-22.234266974100166</v>
      </c>
      <c r="J23" s="3">
        <f t="shared" si="16"/>
        <v>-12.277783630714117</v>
      </c>
      <c r="K23" s="3">
        <f t="shared" si="16"/>
        <v>-6.3525631511350991</v>
      </c>
      <c r="L23" s="3">
        <f t="shared" si="16"/>
        <v>1.3416703181168623</v>
      </c>
      <c r="M23" s="3">
        <f t="shared" si="16"/>
        <v>3.8158524668516005</v>
      </c>
      <c r="N23" s="3">
        <f t="shared" si="16"/>
        <v>2.6824264338083639</v>
      </c>
    </row>
    <row r="24" spans="1:14" ht="15.5" x14ac:dyDescent="0.35">
      <c r="C24" t="s">
        <v>46</v>
      </c>
      <c r="D24" s="4">
        <f>IFERROR(_xlfn.RRI(5,I23,D23),"")</f>
        <v>-0.16193506241155542</v>
      </c>
      <c r="E24" s="4">
        <f>IFERROR(_xlfn.RRI(5,J23,E23),"")</f>
        <v>2.6454652457836847E-2</v>
      </c>
      <c r="H24" s="4" t="str">
        <f t="shared" ref="H24:N24" si="17">IFERROR(_xlfn.RRI(5,M23,H23),"")</f>
        <v/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47</v>
      </c>
      <c r="C25" t="s">
        <v>48</v>
      </c>
      <c r="D25" s="3">
        <f>IFERROR(INDEX(D51:D500,MATCH($A$25,$C$51:$C$500,0)),"")</f>
        <v>-1.64</v>
      </c>
      <c r="E25" s="3">
        <f>IFERROR(INDEX(E51:E500,MATCH($A$25,$C$51:$C$500,0)),"")</f>
        <v>-2.73</v>
      </c>
      <c r="H25" s="3">
        <f>IFERROR(INDEX(D25:G25,COUNT(D25:G25)),"")</f>
        <v>-2.73</v>
      </c>
      <c r="I25" s="3">
        <f t="shared" ref="I25:N25" si="18">IFERROR(INDEX(I51:I500,MATCH($C$25,$C$51:$C$500,0)),"")</f>
        <v>-4.34</v>
      </c>
      <c r="J25" s="3">
        <f t="shared" si="18"/>
        <v>-2.93</v>
      </c>
      <c r="K25" s="3">
        <f t="shared" si="18"/>
        <v>-1.7</v>
      </c>
      <c r="L25" s="3">
        <f t="shared" si="18"/>
        <v>0.39</v>
      </c>
      <c r="M25" s="3">
        <f t="shared" si="18"/>
        <v>0.44</v>
      </c>
      <c r="N25" s="3">
        <f t="shared" si="18"/>
        <v>4188.51</v>
      </c>
    </row>
    <row r="26" spans="1:14" ht="15.5" x14ac:dyDescent="0.35">
      <c r="C26" t="s">
        <v>49</v>
      </c>
      <c r="D26" s="4">
        <f>IFERROR(_xlfn.RRI(5,I25,D25),"")</f>
        <v>-0.17686546385285196</v>
      </c>
      <c r="E26" s="4">
        <f>IFERROR(_xlfn.RRI(5,J25,E25),"")</f>
        <v>-1.4040660211116496E-2</v>
      </c>
      <c r="H26" s="4" t="str">
        <f t="shared" ref="H26:N26" si="19">IFERROR(_xlfn.RRI(5,M25,H25),"")</f>
        <v/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50</v>
      </c>
      <c r="D27" s="3">
        <f>IFERROR(D4/D21,"")</f>
        <v>5.9873680026315785</v>
      </c>
      <c r="E27" s="3">
        <f>IFERROR(E4/E21,"")</f>
        <v>2.8404938815789476</v>
      </c>
      <c r="H27" s="3">
        <f t="shared" ref="H27:N27" si="20">IFERROR(H4/H21,"")</f>
        <v>17.655723768421051</v>
      </c>
      <c r="I27" s="3">
        <f t="shared" si="20"/>
        <v>5.3533330026315786</v>
      </c>
      <c r="J27" s="3">
        <f t="shared" si="20"/>
        <v>5.7328837847368419</v>
      </c>
      <c r="K27" s="3">
        <f t="shared" si="20"/>
        <v>10.671020558421052</v>
      </c>
      <c r="L27" s="3">
        <f t="shared" si="20"/>
        <v>30.313910435263157</v>
      </c>
      <c r="M27" s="3">
        <f t="shared" si="20"/>
        <v>33.571446570666666</v>
      </c>
      <c r="N27" s="3" t="str">
        <f t="shared" si="20"/>
        <v/>
      </c>
    </row>
    <row r="28" spans="1:14" ht="15.5" x14ac:dyDescent="0.35">
      <c r="C28" t="s">
        <v>51</v>
      </c>
      <c r="D28" s="4">
        <f>IFERROR(_xlfn.RRI(5,I27,D27),"")</f>
        <v>2.2638970108118217E-2</v>
      </c>
      <c r="E28" s="4">
        <f>IFERROR(_xlfn.RRI(5,J27,E27),"")</f>
        <v>-0.13103127906356882</v>
      </c>
      <c r="H28" s="4">
        <f t="shared" ref="H28:N28" si="21">IFERROR(_xlfn.RRI(5,M27,H27),"")</f>
        <v>-0.12060681821203545</v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52</v>
      </c>
      <c r="H29" s="4">
        <f t="shared" ref="H29:N29" si="22">IFERROR(((H25-I25)/I25)*100%,"")</f>
        <v>-0.37096774193548387</v>
      </c>
      <c r="I29" s="4">
        <f t="shared" si="22"/>
        <v>0.48122866894197941</v>
      </c>
      <c r="J29" s="4">
        <f t="shared" si="22"/>
        <v>0.72352941176470598</v>
      </c>
      <c r="K29" s="4">
        <f t="shared" si="22"/>
        <v>-5.3589743589743586</v>
      </c>
      <c r="L29" s="4">
        <f t="shared" si="22"/>
        <v>-0.1136363636363636</v>
      </c>
      <c r="M29" s="4">
        <f t="shared" si="22"/>
        <v>-0.99989495071039591</v>
      </c>
      <c r="N29" s="4" t="str">
        <f t="shared" si="22"/>
        <v/>
      </c>
    </row>
    <row r="30" spans="1:14" ht="15.5" x14ac:dyDescent="0.35">
      <c r="C30" t="s">
        <v>53</v>
      </c>
      <c r="H30" s="4">
        <f t="shared" ref="H30:N30" si="23">IFERROR(((H27-I27)/I27)*100%,"")</f>
        <v>2.2980806087986481</v>
      </c>
      <c r="I30" s="4">
        <f t="shared" si="23"/>
        <v>-6.6205908990476056E-2</v>
      </c>
      <c r="J30" s="4">
        <f t="shared" si="23"/>
        <v>-0.46276143379625223</v>
      </c>
      <c r="K30" s="4">
        <f t="shared" si="23"/>
        <v>-0.64798271139549812</v>
      </c>
      <c r="L30" s="4">
        <f t="shared" si="23"/>
        <v>-9.7032939243369046E-2</v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17.87</v>
      </c>
      <c r="E32" s="3">
        <f>IFERROR(INDEX(E51:E500,MATCH($A$32,$C$51:$C$500,0)),"")</f>
        <v>19.52</v>
      </c>
      <c r="H32" s="3">
        <f>IFERROR(INDEX(D32:G32,COUNT(D32:G32)),"")</f>
        <v>19.52</v>
      </c>
      <c r="I32" s="3">
        <f t="shared" ref="I32:N32" si="24">IFERROR(INDEX(I51:I500,MATCH($C$32,$C$51:$C$500,0)),"")</f>
        <v>19.52</v>
      </c>
      <c r="J32" s="3">
        <f t="shared" si="24"/>
        <v>23.86</v>
      </c>
      <c r="K32" s="3">
        <f t="shared" si="24"/>
        <v>26.79</v>
      </c>
      <c r="L32" s="3">
        <f t="shared" si="24"/>
        <v>28.49</v>
      </c>
      <c r="M32" s="3">
        <f t="shared" si="24"/>
        <v>11.26</v>
      </c>
      <c r="N32" s="3">
        <f t="shared" si="24"/>
        <v>122134.68</v>
      </c>
    </row>
    <row r="33" spans="1:14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2.8</v>
      </c>
      <c r="E33" s="3">
        <f>IFERROR(INDEX(E51:E500,MATCH($A$33,$C$51:$C$500,0)),"")</f>
        <v>3.69</v>
      </c>
      <c r="H33" s="3">
        <f>IFERROR(INDEX(D33:G33,COUNT(D33:G33)),"")</f>
        <v>3.69</v>
      </c>
      <c r="I33" s="3">
        <f t="shared" ref="I33:N33" si="25">IFERROR(INDEX(I51:I500,MATCH($C$33,$C$51:$C$500,0)),"")</f>
        <v>3.69</v>
      </c>
      <c r="J33" s="3">
        <f t="shared" si="25"/>
        <v>0.59</v>
      </c>
      <c r="K33" s="3">
        <f t="shared" si="25"/>
        <v>0.34</v>
      </c>
      <c r="L33" s="3">
        <f t="shared" si="25"/>
        <v>0.95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-30.49</v>
      </c>
      <c r="E34" s="3">
        <f>IFERROR(INDEX(E51:E500,MATCH($A$34,$C$51:$C$500,0)),"")</f>
        <v>-26.37</v>
      </c>
      <c r="H34" s="3">
        <f>IFERROR(INDEX(D34:G34,COUNT(D34:G34)),"")</f>
        <v>-26.37</v>
      </c>
      <c r="I34" s="3">
        <f t="shared" ref="I34:N34" si="26">IFERROR(INDEX(I51:I500,MATCH($C$34,$C$51:$C$500,0)),"")</f>
        <v>-16.59</v>
      </c>
      <c r="J34" s="3">
        <f t="shared" si="26"/>
        <v>-4.78</v>
      </c>
      <c r="K34" s="3">
        <f t="shared" si="26"/>
        <v>-5.29</v>
      </c>
      <c r="L34" s="3">
        <f t="shared" si="26"/>
        <v>69.23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8.35</v>
      </c>
      <c r="E35" s="3">
        <f>IFERROR(INDEX(E51:E500,MATCH($A$35,$C$51:$C$500,0)),"")</f>
        <v>25.35</v>
      </c>
      <c r="H35" s="3">
        <f>IFERROR(INDEX(D35:G35,COUNT(D35:G35)),"")</f>
        <v>25.35</v>
      </c>
      <c r="I35" s="3">
        <f t="shared" ref="I35:N35" si="27">IFERROR(INDEX(I51:I500,MATCH($C$35,$C$51:$C$500,0)),"")</f>
        <v>13.45</v>
      </c>
      <c r="J35" s="3">
        <f t="shared" si="27"/>
        <v>2.44</v>
      </c>
      <c r="K35" s="3">
        <f t="shared" si="27"/>
        <v>0.84</v>
      </c>
      <c r="L35" s="3">
        <f t="shared" si="27"/>
        <v>0.89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66</v>
      </c>
      <c r="C36" t="s">
        <v>67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N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</row>
    <row r="37" spans="1:14" ht="15.5" x14ac:dyDescent="0.35">
      <c r="B37" t="s">
        <v>68</v>
      </c>
      <c r="C37" t="s">
        <v>69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N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</row>
    <row r="50" spans="2:14" ht="15.5" x14ac:dyDescent="0.35">
      <c r="D50" t="s">
        <v>70</v>
      </c>
      <c r="E50" t="s">
        <v>71</v>
      </c>
      <c r="F50" t="s">
        <v>72</v>
      </c>
      <c r="G50" t="s">
        <v>73</v>
      </c>
      <c r="H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</row>
    <row r="51" spans="2:14" ht="15.5" x14ac:dyDescent="0.35">
      <c r="B51" t="s">
        <v>75</v>
      </c>
      <c r="C51" t="s">
        <v>6</v>
      </c>
      <c r="D51" s="5">
        <v>11375999205</v>
      </c>
      <c r="E51" s="5">
        <v>5396938375</v>
      </c>
      <c r="F51" s="5">
        <v>4774394330</v>
      </c>
      <c r="G51" s="5">
        <v>5564981449</v>
      </c>
      <c r="I51" s="5">
        <v>10171332705</v>
      </c>
      <c r="J51" s="5">
        <v>10892479191</v>
      </c>
      <c r="K51" s="5">
        <v>20274939061</v>
      </c>
      <c r="L51" s="5">
        <v>57596429827</v>
      </c>
      <c r="M51" s="5">
        <v>50357169856</v>
      </c>
      <c r="N51" s="5">
        <v>31546677278</v>
      </c>
    </row>
    <row r="52" spans="2:14" ht="15.5" x14ac:dyDescent="0.35">
      <c r="C52" t="s">
        <v>76</v>
      </c>
      <c r="D52" s="5">
        <v>-12643764489</v>
      </c>
      <c r="E52" s="5">
        <v>-2675160685</v>
      </c>
      <c r="F52" s="5">
        <v>-3541656663</v>
      </c>
      <c r="G52" s="5">
        <v>-5369972154</v>
      </c>
      <c r="I52" s="5">
        <v>-6216817348</v>
      </c>
      <c r="J52" s="5">
        <v>-9678876058</v>
      </c>
      <c r="K52" s="5">
        <v>-16505656722</v>
      </c>
      <c r="L52" s="5">
        <v>-48956410587</v>
      </c>
      <c r="M52" s="5">
        <v>-40304983869</v>
      </c>
      <c r="N52" s="5">
        <v>-25170779799</v>
      </c>
    </row>
    <row r="53" spans="2:14" ht="15.5" x14ac:dyDescent="0.35">
      <c r="C53" t="s">
        <v>77</v>
      </c>
      <c r="D53" s="5">
        <v>-1267765284</v>
      </c>
      <c r="E53" s="5">
        <v>2721777690</v>
      </c>
      <c r="F53" s="5">
        <v>1232737667</v>
      </c>
      <c r="G53" s="5">
        <v>195009295</v>
      </c>
      <c r="I53" s="5">
        <v>3954515357</v>
      </c>
      <c r="J53" s="5">
        <v>1213603133</v>
      </c>
      <c r="K53" s="5">
        <v>3769282339</v>
      </c>
      <c r="L53" s="5">
        <v>8640019240</v>
      </c>
      <c r="M53" s="5">
        <v>10052185987</v>
      </c>
      <c r="N53" s="5">
        <v>6375897479</v>
      </c>
    </row>
    <row r="54" spans="2:14" ht="15.5" x14ac:dyDescent="0.35">
      <c r="C54" t="s">
        <v>78</v>
      </c>
      <c r="D54" s="5">
        <v>-1853696433</v>
      </c>
      <c r="E54" s="5">
        <v>-8273242335</v>
      </c>
      <c r="F54" s="5">
        <v>-3991140800</v>
      </c>
      <c r="G54" s="5">
        <v>-4061302081</v>
      </c>
      <c r="I54" s="5">
        <v>-12264383135</v>
      </c>
      <c r="J54" s="5">
        <v>-7323249425</v>
      </c>
      <c r="K54" s="5">
        <v>-6737698449</v>
      </c>
      <c r="L54" s="5">
        <v>-6935547394</v>
      </c>
      <c r="M54" s="5">
        <v>-8917324284</v>
      </c>
      <c r="N54" s="5">
        <v>-5957679144</v>
      </c>
    </row>
    <row r="55" spans="2:14" ht="15.5" x14ac:dyDescent="0.35">
      <c r="C55" t="s">
        <v>79</v>
      </c>
      <c r="D55" s="5">
        <v>-1853696433</v>
      </c>
      <c r="E55" s="5">
        <v>-8273242335</v>
      </c>
      <c r="F55" s="5">
        <v>-3991140800</v>
      </c>
      <c r="G55" s="5">
        <v>-4061302081</v>
      </c>
      <c r="I55" s="5">
        <v>-12264383135</v>
      </c>
      <c r="J55" s="5">
        <v>-7323249425</v>
      </c>
      <c r="K55" s="5">
        <v>-6737698449</v>
      </c>
      <c r="L55" s="5">
        <v>-6935547394</v>
      </c>
      <c r="M55" s="5">
        <v>-8917324284</v>
      </c>
      <c r="N55" s="5">
        <v>-5957679144</v>
      </c>
    </row>
    <row r="56" spans="2:14" ht="15.5" x14ac:dyDescent="0.35">
      <c r="C56" t="s">
        <v>80</v>
      </c>
      <c r="D56" s="5">
        <v>-3121461717</v>
      </c>
      <c r="E56" s="5">
        <v>-5551464645</v>
      </c>
      <c r="F56" s="5">
        <v>-2758403133</v>
      </c>
      <c r="G56" s="5">
        <v>-3866292786</v>
      </c>
      <c r="I56" s="5">
        <v>-8309867778</v>
      </c>
      <c r="J56" s="5">
        <v>-6109646292</v>
      </c>
      <c r="K56" s="5">
        <v>-2968416110</v>
      </c>
      <c r="L56" s="5">
        <v>1704471846</v>
      </c>
      <c r="M56" s="5">
        <v>1134861703</v>
      </c>
      <c r="N56" s="5">
        <v>418218335</v>
      </c>
    </row>
    <row r="57" spans="2:14" ht="15.5" x14ac:dyDescent="0.35">
      <c r="C57" t="s">
        <v>81</v>
      </c>
      <c r="D57" s="5">
        <v>-1230025</v>
      </c>
      <c r="E57" s="5">
        <v>-1950004563</v>
      </c>
      <c r="F57" s="5">
        <v>-300415239</v>
      </c>
      <c r="G57" s="5">
        <v>-660470104</v>
      </c>
      <c r="I57" s="5">
        <v>-2250419802</v>
      </c>
      <c r="J57" s="5">
        <v>-971326349</v>
      </c>
      <c r="K57" s="5">
        <v>-948779712</v>
      </c>
      <c r="L57" s="5">
        <v>-739187699</v>
      </c>
      <c r="M57" s="5">
        <v>-214893269</v>
      </c>
      <c r="N57" s="5">
        <v>-59784975</v>
      </c>
    </row>
    <row r="58" spans="2:14" ht="15.5" x14ac:dyDescent="0.35">
      <c r="C58" t="s">
        <v>27</v>
      </c>
    </row>
    <row r="59" spans="2:14" ht="15.5" x14ac:dyDescent="0.35">
      <c r="C59" t="s">
        <v>83</v>
      </c>
      <c r="D59" s="5">
        <v>-1230025</v>
      </c>
      <c r="E59" s="5">
        <v>-1950004563</v>
      </c>
      <c r="F59" s="5">
        <v>-300415239</v>
      </c>
      <c r="G59" s="5">
        <v>-660470104</v>
      </c>
      <c r="I59" s="5">
        <v>-2250419802</v>
      </c>
      <c r="J59" s="5">
        <v>-971326349</v>
      </c>
      <c r="K59" s="5">
        <v>-948779712</v>
      </c>
      <c r="L59" s="5">
        <v>-739187699</v>
      </c>
      <c r="M59" s="5">
        <v>-214893269</v>
      </c>
      <c r="N59" s="5">
        <v>-59784975</v>
      </c>
    </row>
    <row r="60" spans="2:14" ht="15.5" x14ac:dyDescent="0.35">
      <c r="C60" t="s">
        <v>84</v>
      </c>
      <c r="D60" s="5">
        <v>-1230025</v>
      </c>
      <c r="E60" s="5">
        <v>-1950004563</v>
      </c>
      <c r="F60" s="5">
        <v>-300415239</v>
      </c>
      <c r="G60" s="5">
        <v>-660470104</v>
      </c>
      <c r="I60" s="5">
        <v>-2250419802</v>
      </c>
      <c r="J60" s="5">
        <v>-971326349</v>
      </c>
      <c r="K60" s="5">
        <v>-948779712</v>
      </c>
      <c r="L60" s="5">
        <v>-739187699</v>
      </c>
      <c r="M60" s="5">
        <v>-214893269</v>
      </c>
      <c r="N60" s="5">
        <v>-59784975</v>
      </c>
    </row>
    <row r="61" spans="2:14" ht="15.5" x14ac:dyDescent="0.35">
      <c r="C61" t="s">
        <v>29</v>
      </c>
      <c r="D61" s="5">
        <v>-3122691742</v>
      </c>
      <c r="E61" s="5">
        <v>-7501469208</v>
      </c>
      <c r="F61" s="5">
        <v>-3058818372</v>
      </c>
      <c r="G61" s="5">
        <v>-4526762890</v>
      </c>
      <c r="I61" s="5">
        <v>-10560287580</v>
      </c>
      <c r="J61" s="5">
        <v>-7080972641</v>
      </c>
      <c r="K61" s="5">
        <v>-3917195822</v>
      </c>
      <c r="L61" s="5">
        <v>965284147</v>
      </c>
      <c r="M61" s="5">
        <v>919968434</v>
      </c>
      <c r="N61" s="5">
        <v>358433360</v>
      </c>
    </row>
    <row r="62" spans="2:14" ht="15.5" x14ac:dyDescent="0.35">
      <c r="C62" t="s">
        <v>28</v>
      </c>
      <c r="E62" s="5">
        <v>2310747369</v>
      </c>
      <c r="G62" s="5">
        <v>1506349120</v>
      </c>
      <c r="I62" s="5">
        <v>2310747369</v>
      </c>
      <c r="J62" s="5">
        <v>1506349120</v>
      </c>
      <c r="K62" s="5">
        <v>685884708</v>
      </c>
      <c r="L62" s="5">
        <v>-220177101</v>
      </c>
      <c r="M62" s="5">
        <v>-261514136</v>
      </c>
      <c r="N62" s="5">
        <v>-121782286</v>
      </c>
    </row>
    <row r="63" spans="2:14" ht="15.5" x14ac:dyDescent="0.35">
      <c r="C63" t="s">
        <v>85</v>
      </c>
      <c r="L63" s="5">
        <v>-225831760</v>
      </c>
      <c r="M63" s="5">
        <v>-274896160</v>
      </c>
      <c r="N63" s="5">
        <v>-137909651</v>
      </c>
    </row>
    <row r="64" spans="2:14" ht="15.5" x14ac:dyDescent="0.35">
      <c r="C64" t="s">
        <v>87</v>
      </c>
      <c r="E64" s="5">
        <v>2310747369</v>
      </c>
      <c r="G64" s="5">
        <v>1506349120</v>
      </c>
      <c r="I64" s="5">
        <v>2310747369</v>
      </c>
      <c r="J64" s="5">
        <v>1506349120</v>
      </c>
      <c r="K64" s="5">
        <v>685884708</v>
      </c>
      <c r="L64" s="5">
        <v>5654659</v>
      </c>
      <c r="M64" s="5">
        <v>13382024</v>
      </c>
      <c r="N64" s="5">
        <v>16127365</v>
      </c>
    </row>
    <row r="65" spans="2:14" ht="15.5" x14ac:dyDescent="0.35">
      <c r="C65" t="s">
        <v>88</v>
      </c>
      <c r="E65" s="5">
        <v>2310747369</v>
      </c>
      <c r="G65" s="5">
        <v>1506349120</v>
      </c>
      <c r="I65" s="5">
        <v>2310747369</v>
      </c>
      <c r="J65" s="5">
        <v>1506349120</v>
      </c>
      <c r="K65" s="5">
        <v>685884708</v>
      </c>
      <c r="L65" s="5">
        <v>-220177101</v>
      </c>
      <c r="M65" s="5">
        <v>-261514136</v>
      </c>
      <c r="N65" s="5">
        <v>-121782286</v>
      </c>
    </row>
    <row r="66" spans="2:14" ht="15.5" x14ac:dyDescent="0.35">
      <c r="C66" t="s">
        <v>89</v>
      </c>
      <c r="D66" s="5">
        <v>-3122691742</v>
      </c>
      <c r="E66" s="5">
        <v>-5190721839</v>
      </c>
      <c r="F66" s="5">
        <v>-3058818372</v>
      </c>
      <c r="G66" s="5">
        <v>-3020413770</v>
      </c>
      <c r="I66" s="5">
        <v>-8249540211</v>
      </c>
      <c r="J66" s="5">
        <v>-5574623521</v>
      </c>
      <c r="K66" s="5">
        <v>-3231311114</v>
      </c>
      <c r="L66" s="5">
        <v>745107046</v>
      </c>
      <c r="M66" s="5">
        <v>658454298</v>
      </c>
      <c r="N66" s="5">
        <v>236651074</v>
      </c>
    </row>
    <row r="67" spans="2:14" ht="15.5" x14ac:dyDescent="0.35">
      <c r="C67" t="s">
        <v>90</v>
      </c>
      <c r="G67" s="5">
        <v>6355630</v>
      </c>
      <c r="J67" s="5">
        <v>6355630</v>
      </c>
      <c r="K67" s="5">
        <v>-3431881</v>
      </c>
      <c r="L67" s="5">
        <v>-18634032</v>
      </c>
      <c r="M67" s="5">
        <v>-13358112</v>
      </c>
      <c r="N67" s="5">
        <v>-51547301</v>
      </c>
    </row>
    <row r="68" spans="2:14" ht="15.5" x14ac:dyDescent="0.35">
      <c r="C68" t="s">
        <v>91</v>
      </c>
      <c r="D68" s="5">
        <v>-3122691742</v>
      </c>
      <c r="E68" s="5">
        <v>-5190721839</v>
      </c>
      <c r="F68" s="5">
        <v>-3058818372</v>
      </c>
      <c r="G68" s="5">
        <v>-3014058140</v>
      </c>
      <c r="I68" s="5">
        <v>-8249540211</v>
      </c>
      <c r="J68" s="5">
        <v>-5568267891</v>
      </c>
      <c r="K68" s="5">
        <v>-3234742995</v>
      </c>
      <c r="L68" s="5">
        <v>726473014</v>
      </c>
      <c r="M68" s="5">
        <v>645096186</v>
      </c>
      <c r="N68" s="5">
        <v>185103773</v>
      </c>
    </row>
    <row r="69" spans="2:14" ht="15.5" x14ac:dyDescent="0.35">
      <c r="C69" t="s">
        <v>92</v>
      </c>
      <c r="D69" s="5">
        <v>-3122691743</v>
      </c>
      <c r="E69" s="5">
        <v>-5190721840</v>
      </c>
      <c r="F69" s="5">
        <v>-3058818372</v>
      </c>
      <c r="G69" s="5">
        <v>-3020413770</v>
      </c>
      <c r="I69" s="5">
        <v>-8249540212</v>
      </c>
      <c r="J69" s="5">
        <v>-5574623521</v>
      </c>
      <c r="K69" s="5">
        <v>-3231311114</v>
      </c>
      <c r="L69" s="5">
        <v>745107046</v>
      </c>
      <c r="M69" s="5">
        <v>658454298</v>
      </c>
      <c r="N69" s="5">
        <v>236651074</v>
      </c>
    </row>
    <row r="70" spans="2:14" ht="15.5" x14ac:dyDescent="0.35">
      <c r="C70" t="s">
        <v>8</v>
      </c>
      <c r="D70" s="5">
        <v>-3122523453</v>
      </c>
      <c r="E70" s="5">
        <v>-5190649063</v>
      </c>
      <c r="F70" s="5">
        <v>-3058813772</v>
      </c>
      <c r="G70" s="5">
        <v>-3014447265</v>
      </c>
      <c r="I70" s="5">
        <v>-8249462835</v>
      </c>
      <c r="J70" s="5">
        <v>-5568222018</v>
      </c>
      <c r="K70" s="5">
        <v>-3234742995</v>
      </c>
      <c r="L70" s="5">
        <v>726481213</v>
      </c>
      <c r="M70" s="5">
        <v>645096787</v>
      </c>
      <c r="N70" s="5">
        <v>185103773</v>
      </c>
    </row>
    <row r="71" spans="2:14" ht="15.5" x14ac:dyDescent="0.35">
      <c r="C71" t="s">
        <v>93</v>
      </c>
      <c r="D71" s="5">
        <v>-168290</v>
      </c>
      <c r="E71" s="5">
        <v>-72777</v>
      </c>
      <c r="F71" s="5">
        <v>-4600</v>
      </c>
      <c r="G71" s="5">
        <v>389125</v>
      </c>
      <c r="I71" s="5">
        <v>-77377</v>
      </c>
      <c r="J71" s="5">
        <v>-45873</v>
      </c>
      <c r="K71" s="5">
        <v>-7950</v>
      </c>
      <c r="L71" s="5">
        <v>-8200</v>
      </c>
      <c r="M71" s="5">
        <v>-600</v>
      </c>
    </row>
    <row r="72" spans="2:14" ht="15.5" x14ac:dyDescent="0.35">
      <c r="C72" t="s">
        <v>94</v>
      </c>
      <c r="D72" s="5">
        <v>-3122691743</v>
      </c>
      <c r="E72" s="5">
        <v>-5190721840</v>
      </c>
      <c r="F72" s="5">
        <v>-3058818372</v>
      </c>
      <c r="G72" s="5">
        <v>-3020413770</v>
      </c>
      <c r="I72" s="5">
        <v>-8249540212</v>
      </c>
      <c r="J72" s="5">
        <v>-5574623521</v>
      </c>
      <c r="K72" s="5">
        <v>-3231311114</v>
      </c>
      <c r="L72" s="5">
        <v>745107046</v>
      </c>
      <c r="M72" s="5">
        <v>658454298</v>
      </c>
      <c r="N72" s="5">
        <v>236651074</v>
      </c>
    </row>
    <row r="73" spans="2:14" ht="15.5" x14ac:dyDescent="0.35">
      <c r="C73" t="s">
        <v>95</v>
      </c>
      <c r="D73" s="5">
        <v>-3122691743</v>
      </c>
      <c r="E73" s="5">
        <v>-5190721840</v>
      </c>
      <c r="F73" s="5">
        <v>-3058818372</v>
      </c>
      <c r="G73" s="5">
        <v>-3014058140</v>
      </c>
      <c r="I73" s="5">
        <v>-8249540212</v>
      </c>
      <c r="J73" s="5">
        <v>-5568267891</v>
      </c>
      <c r="K73" s="5">
        <v>-3234742995</v>
      </c>
      <c r="L73" s="5">
        <v>726473013</v>
      </c>
      <c r="M73" s="5">
        <v>645096187</v>
      </c>
      <c r="N73" s="5">
        <v>185103773</v>
      </c>
    </row>
    <row r="74" spans="2:14" ht="15.5" x14ac:dyDescent="0.35">
      <c r="C74" t="s">
        <v>519</v>
      </c>
      <c r="K74" s="5">
        <v>7950</v>
      </c>
    </row>
    <row r="75" spans="2:14" ht="15.5" x14ac:dyDescent="0.35">
      <c r="C75" t="s">
        <v>96</v>
      </c>
      <c r="D75" s="5">
        <v>-3122691743</v>
      </c>
      <c r="E75" s="5">
        <v>-5190721840</v>
      </c>
      <c r="F75" s="5">
        <v>-3058818372</v>
      </c>
      <c r="G75" s="5">
        <v>-3014058140</v>
      </c>
      <c r="I75" s="5">
        <v>-8249540212</v>
      </c>
      <c r="J75" s="5">
        <v>-5568267891</v>
      </c>
      <c r="K75" s="5">
        <v>-3234742995</v>
      </c>
      <c r="L75" s="5">
        <v>726473013</v>
      </c>
      <c r="M75" s="5">
        <v>645096187</v>
      </c>
      <c r="N75" s="5">
        <v>185103773</v>
      </c>
    </row>
    <row r="77" spans="2:14" ht="15.5" x14ac:dyDescent="0.35">
      <c r="B77" t="s">
        <v>97</v>
      </c>
      <c r="C77" t="s">
        <v>98</v>
      </c>
    </row>
    <row r="78" spans="2:14" ht="15.5" x14ac:dyDescent="0.35">
      <c r="C78" t="s">
        <v>99</v>
      </c>
    </row>
    <row r="79" spans="2:14" ht="15.5" x14ac:dyDescent="0.35">
      <c r="C79" t="s">
        <v>20</v>
      </c>
      <c r="D79" s="5">
        <v>2286936010</v>
      </c>
      <c r="E79" s="5">
        <v>1290878</v>
      </c>
      <c r="F79" s="5">
        <v>485636382</v>
      </c>
      <c r="G79" s="5">
        <v>346205260</v>
      </c>
      <c r="I79" s="5">
        <v>1290878</v>
      </c>
      <c r="J79" s="5">
        <v>346205260</v>
      </c>
      <c r="K79" s="5">
        <v>1997109513</v>
      </c>
      <c r="L79" s="5">
        <v>7019462171</v>
      </c>
      <c r="M79" s="5">
        <v>392628255</v>
      </c>
      <c r="N79" s="5">
        <v>1136231153</v>
      </c>
    </row>
    <row r="80" spans="2:14" ht="15.5" x14ac:dyDescent="0.35">
      <c r="C80" t="s">
        <v>100</v>
      </c>
      <c r="D80" s="5">
        <v>2704801988</v>
      </c>
      <c r="F80" s="5">
        <v>4105523565</v>
      </c>
      <c r="G80" s="5">
        <v>5029522509</v>
      </c>
      <c r="J80" s="5">
        <v>5029522509</v>
      </c>
      <c r="K80" s="5">
        <v>9466278999</v>
      </c>
      <c r="L80" s="5">
        <v>16079356692</v>
      </c>
      <c r="M80" s="5">
        <v>4944520054</v>
      </c>
      <c r="N80" s="5">
        <v>1698351435</v>
      </c>
    </row>
    <row r="81" spans="3:14" ht="15.5" x14ac:dyDescent="0.35">
      <c r="C81" t="s">
        <v>250</v>
      </c>
      <c r="D81" s="5">
        <v>1160000000</v>
      </c>
      <c r="F81" s="5">
        <v>76201611</v>
      </c>
      <c r="G81" s="5">
        <v>76301611</v>
      </c>
      <c r="J81" s="5">
        <v>76301611</v>
      </c>
      <c r="K81" s="5">
        <v>99199711</v>
      </c>
      <c r="L81" s="5">
        <v>106699711</v>
      </c>
      <c r="M81" s="5">
        <v>49049711</v>
      </c>
      <c r="N81" s="5">
        <v>66149711</v>
      </c>
    </row>
    <row r="82" spans="3:14" ht="15.5" x14ac:dyDescent="0.35">
      <c r="C82" t="s">
        <v>251</v>
      </c>
      <c r="D82" s="5">
        <v>2704801988</v>
      </c>
      <c r="F82" s="5">
        <v>4105523565</v>
      </c>
      <c r="G82" s="5">
        <v>5029522509</v>
      </c>
      <c r="J82" s="5">
        <v>5029522509</v>
      </c>
      <c r="K82" s="5">
        <v>9466278999</v>
      </c>
      <c r="L82" s="5">
        <v>16079356692</v>
      </c>
      <c r="M82" s="5">
        <v>4944520054</v>
      </c>
      <c r="N82" s="5">
        <v>1698351435</v>
      </c>
    </row>
    <row r="83" spans="3:14" ht="15.5" x14ac:dyDescent="0.35">
      <c r="C83" t="s">
        <v>102</v>
      </c>
      <c r="D83" s="5">
        <v>1160000000</v>
      </c>
      <c r="F83" s="5">
        <v>76201611</v>
      </c>
      <c r="G83" s="5">
        <v>76301611</v>
      </c>
      <c r="J83" s="5">
        <v>76301611</v>
      </c>
      <c r="K83" s="5">
        <v>99199711</v>
      </c>
      <c r="L83" s="5">
        <v>106699711</v>
      </c>
      <c r="M83" s="5">
        <v>49049711</v>
      </c>
      <c r="N83" s="5">
        <v>66149711</v>
      </c>
    </row>
    <row r="84" spans="3:14" ht="15.5" x14ac:dyDescent="0.35">
      <c r="C84" t="s">
        <v>252</v>
      </c>
      <c r="D84" s="5">
        <v>1160000000</v>
      </c>
      <c r="F84" s="5">
        <v>76201611</v>
      </c>
      <c r="G84" s="5">
        <v>76301611</v>
      </c>
      <c r="J84" s="5">
        <v>76301611</v>
      </c>
      <c r="K84" s="5">
        <v>99199711</v>
      </c>
      <c r="L84" s="5">
        <v>106699711</v>
      </c>
      <c r="M84" s="5">
        <v>49049711</v>
      </c>
      <c r="N84" s="5">
        <v>66149711</v>
      </c>
    </row>
    <row r="85" spans="3:14" ht="15.5" x14ac:dyDescent="0.35">
      <c r="C85" t="s">
        <v>103</v>
      </c>
      <c r="D85" s="5">
        <v>23470132767</v>
      </c>
      <c r="E85" s="5">
        <v>36113897256</v>
      </c>
      <c r="F85" s="5">
        <v>34676592572</v>
      </c>
      <c r="G85" s="5">
        <v>33514215436</v>
      </c>
      <c r="I85" s="5">
        <v>36113897256</v>
      </c>
      <c r="J85" s="5">
        <v>33514215436</v>
      </c>
      <c r="K85" s="5">
        <v>31889676890</v>
      </c>
      <c r="L85" s="5">
        <v>32245913960</v>
      </c>
      <c r="M85" s="5">
        <v>15570549380</v>
      </c>
      <c r="N85" s="5">
        <v>9636594946</v>
      </c>
    </row>
    <row r="86" spans="3:14" ht="15.5" x14ac:dyDescent="0.35">
      <c r="C86" t="s">
        <v>83</v>
      </c>
      <c r="D86" s="5">
        <v>32512251976</v>
      </c>
      <c r="E86" s="5">
        <v>32522111975</v>
      </c>
      <c r="F86" s="5">
        <v>32434599745</v>
      </c>
      <c r="G86" s="5">
        <v>32434599745</v>
      </c>
      <c r="I86" s="5">
        <v>32522111975</v>
      </c>
      <c r="J86" s="5">
        <v>32434599745</v>
      </c>
      <c r="K86" s="5">
        <v>32428244115</v>
      </c>
      <c r="L86" s="5">
        <v>32424798138</v>
      </c>
      <c r="M86" s="5">
        <v>-71801945</v>
      </c>
      <c r="N86" s="5">
        <v>-58443833</v>
      </c>
    </row>
    <row r="87" spans="3:14" ht="15.5" x14ac:dyDescent="0.35">
      <c r="C87" t="s">
        <v>104</v>
      </c>
      <c r="D87" s="5">
        <v>30098122094</v>
      </c>
      <c r="E87" s="5">
        <v>36242233659</v>
      </c>
      <c r="F87" s="5">
        <v>40446349180</v>
      </c>
      <c r="G87" s="5">
        <v>41069564866</v>
      </c>
      <c r="I87" s="5">
        <v>36242233659</v>
      </c>
      <c r="J87" s="5">
        <v>41069564866</v>
      </c>
      <c r="K87" s="5">
        <v>49444821063</v>
      </c>
      <c r="L87" s="5">
        <v>59731089184</v>
      </c>
      <c r="M87" s="5">
        <v>21168744000</v>
      </c>
      <c r="N87" s="5">
        <v>12537327245</v>
      </c>
    </row>
    <row r="88" spans="3:14" ht="15.5" x14ac:dyDescent="0.35">
      <c r="C88" t="s">
        <v>105</v>
      </c>
    </row>
    <row r="89" spans="3:14" ht="15.5" x14ac:dyDescent="0.35">
      <c r="C89" t="s">
        <v>107</v>
      </c>
      <c r="F89" s="5">
        <v>6487125649</v>
      </c>
      <c r="G89" s="5">
        <v>7236997784</v>
      </c>
      <c r="J89" s="5">
        <v>7236997784</v>
      </c>
      <c r="K89" s="5">
        <v>8095466262</v>
      </c>
      <c r="L89" s="5">
        <v>7055253430</v>
      </c>
      <c r="M89" s="5">
        <v>5805106315</v>
      </c>
      <c r="N89" s="5">
        <v>2129351020</v>
      </c>
    </row>
    <row r="90" spans="3:14" ht="15.5" x14ac:dyDescent="0.35">
      <c r="C90" t="s">
        <v>109</v>
      </c>
      <c r="D90" s="5">
        <v>4603913311</v>
      </c>
      <c r="E90" s="5">
        <v>4603913311</v>
      </c>
      <c r="F90" s="5">
        <v>2293165942</v>
      </c>
      <c r="G90" s="5">
        <v>2293165942</v>
      </c>
      <c r="I90" s="5">
        <v>4603913311</v>
      </c>
      <c r="J90" s="5">
        <v>2293165942</v>
      </c>
      <c r="K90" s="5">
        <v>788609435</v>
      </c>
      <c r="L90" s="5">
        <v>101756760</v>
      </c>
      <c r="M90" s="5">
        <v>90846348</v>
      </c>
      <c r="N90" s="5">
        <v>75172287</v>
      </c>
    </row>
    <row r="91" spans="3:14" ht="15.5" x14ac:dyDescent="0.35">
      <c r="C91" t="s">
        <v>110</v>
      </c>
      <c r="D91" s="5">
        <v>4603913311</v>
      </c>
      <c r="E91" s="5">
        <v>4603913311</v>
      </c>
      <c r="F91" s="5">
        <v>10615573904</v>
      </c>
      <c r="G91" s="5">
        <v>12171642082</v>
      </c>
      <c r="I91" s="5">
        <v>4603913311</v>
      </c>
      <c r="J91" s="5">
        <v>12171642082</v>
      </c>
      <c r="K91" s="5">
        <v>13229144056</v>
      </c>
      <c r="L91" s="5">
        <v>10249961194</v>
      </c>
      <c r="M91" s="5">
        <v>9581890478</v>
      </c>
      <c r="N91" s="5">
        <v>2563810834</v>
      </c>
    </row>
    <row r="92" spans="3:14" ht="15.5" x14ac:dyDescent="0.35">
      <c r="C92" t="s">
        <v>111</v>
      </c>
      <c r="D92" s="5">
        <v>34702035405</v>
      </c>
      <c r="E92" s="5">
        <v>40846146970</v>
      </c>
      <c r="F92" s="5">
        <v>51061923084</v>
      </c>
      <c r="G92" s="5">
        <v>53241206948</v>
      </c>
      <c r="I92" s="5">
        <v>40846146970</v>
      </c>
      <c r="J92" s="5">
        <v>53241206948</v>
      </c>
      <c r="K92" s="5">
        <v>62673965119</v>
      </c>
      <c r="L92" s="5">
        <v>69981050378</v>
      </c>
      <c r="M92" s="5">
        <v>30750634478</v>
      </c>
      <c r="N92" s="5">
        <v>15101138079</v>
      </c>
    </row>
    <row r="93" spans="3:14" ht="15.5" x14ac:dyDescent="0.35">
      <c r="C93" t="s">
        <v>112</v>
      </c>
    </row>
    <row r="94" spans="3:14" ht="15.5" x14ac:dyDescent="0.35">
      <c r="C94" t="s">
        <v>113</v>
      </c>
    </row>
    <row r="95" spans="3:14" ht="15.5" x14ac:dyDescent="0.35">
      <c r="C95" t="s">
        <v>114</v>
      </c>
      <c r="D95" s="5">
        <v>732114443</v>
      </c>
      <c r="E95" s="5">
        <v>3743674266</v>
      </c>
      <c r="F95" s="5">
        <v>8720035522</v>
      </c>
      <c r="G95" s="5">
        <v>7390586357</v>
      </c>
      <c r="I95" s="5">
        <v>3743674266</v>
      </c>
      <c r="J95" s="5">
        <v>7390586357</v>
      </c>
      <c r="K95" s="5">
        <v>10421719130</v>
      </c>
      <c r="L95" s="5">
        <v>13662590756</v>
      </c>
      <c r="M95" s="5">
        <v>10738115208</v>
      </c>
      <c r="N95" s="5">
        <v>7858836378</v>
      </c>
    </row>
    <row r="96" spans="3:14" ht="15.5" x14ac:dyDescent="0.35">
      <c r="C96" t="s">
        <v>115</v>
      </c>
      <c r="D96" s="5">
        <v>195200000</v>
      </c>
      <c r="F96" s="5">
        <v>1125991983</v>
      </c>
      <c r="G96" s="5">
        <v>1111123090</v>
      </c>
      <c r="J96" s="5">
        <v>1111123090</v>
      </c>
      <c r="K96" s="5">
        <v>2036834828</v>
      </c>
      <c r="L96" s="5">
        <v>5459021173</v>
      </c>
      <c r="M96" s="5">
        <v>3396018743</v>
      </c>
      <c r="N96" s="5">
        <v>2663272210</v>
      </c>
    </row>
    <row r="97" spans="3:14" ht="15.5" x14ac:dyDescent="0.35">
      <c r="C97" t="s">
        <v>118</v>
      </c>
      <c r="N97" s="5">
        <v>4180000000</v>
      </c>
    </row>
    <row r="98" spans="3:14" ht="15.5" x14ac:dyDescent="0.35">
      <c r="C98" t="s">
        <v>116</v>
      </c>
      <c r="E98" s="5">
        <v>47739298</v>
      </c>
      <c r="F98" s="5">
        <v>343633345</v>
      </c>
      <c r="G98" s="5">
        <v>173332576</v>
      </c>
      <c r="I98" s="5">
        <v>47739298</v>
      </c>
      <c r="J98" s="5">
        <v>173332576</v>
      </c>
      <c r="K98" s="5">
        <v>257028313</v>
      </c>
      <c r="L98" s="5">
        <v>163339680</v>
      </c>
      <c r="M98" s="5">
        <v>56521253</v>
      </c>
      <c r="N98" s="5">
        <v>29972884</v>
      </c>
    </row>
    <row r="99" spans="3:14" ht="15.5" x14ac:dyDescent="0.35">
      <c r="C99" t="s">
        <v>117</v>
      </c>
      <c r="D99" s="5">
        <v>356732006</v>
      </c>
      <c r="E99" s="5">
        <v>195934968</v>
      </c>
      <c r="F99" s="5">
        <v>98929755</v>
      </c>
      <c r="G99" s="5">
        <v>256331125</v>
      </c>
      <c r="I99" s="5">
        <v>195934968</v>
      </c>
      <c r="J99" s="5">
        <v>256331125</v>
      </c>
      <c r="K99" s="5">
        <v>420545539</v>
      </c>
      <c r="L99" s="5">
        <v>546268262</v>
      </c>
      <c r="M99" s="5">
        <v>624157370</v>
      </c>
      <c r="N99" s="5">
        <v>411421901</v>
      </c>
    </row>
    <row r="100" spans="3:14" ht="15.5" x14ac:dyDescent="0.35">
      <c r="C100" t="s">
        <v>119</v>
      </c>
      <c r="F100" s="5">
        <v>6417400778</v>
      </c>
      <c r="G100" s="5">
        <v>5102913860</v>
      </c>
      <c r="J100" s="5">
        <v>5102913860</v>
      </c>
      <c r="K100" s="5">
        <v>6925317739</v>
      </c>
      <c r="L100" s="5">
        <v>6678851578</v>
      </c>
      <c r="M100" s="5">
        <v>5941019190</v>
      </c>
    </row>
    <row r="101" spans="3:14" ht="15.5" x14ac:dyDescent="0.35">
      <c r="C101" t="s">
        <v>315</v>
      </c>
      <c r="D101" s="5">
        <v>180182437</v>
      </c>
      <c r="E101" s="5">
        <v>3500000000</v>
      </c>
      <c r="I101" s="5">
        <v>3500000000</v>
      </c>
    </row>
    <row r="102" spans="3:14" ht="15.5" x14ac:dyDescent="0.35">
      <c r="C102" t="s">
        <v>120</v>
      </c>
    </row>
    <row r="103" spans="3:14" ht="15.5" x14ac:dyDescent="0.35">
      <c r="C103" t="s">
        <v>121</v>
      </c>
      <c r="F103" s="5">
        <v>734079661</v>
      </c>
      <c r="G103" s="5">
        <v>746885706</v>
      </c>
      <c r="J103" s="5">
        <v>746885706</v>
      </c>
      <c r="K103" s="5">
        <v>781992711</v>
      </c>
      <c r="L103" s="5">
        <v>815110063</v>
      </c>
      <c r="M103" s="5">
        <v>720398652</v>
      </c>
      <c r="N103" s="5">
        <v>574169383</v>
      </c>
    </row>
    <row r="104" spans="3:14" ht="15.5" x14ac:dyDescent="0.35">
      <c r="C104" t="s">
        <v>122</v>
      </c>
      <c r="F104" s="5">
        <v>49153018</v>
      </c>
      <c r="G104" s="5">
        <v>498607675</v>
      </c>
      <c r="J104" s="5">
        <v>498607675</v>
      </c>
      <c r="K104" s="5">
        <v>1331965182</v>
      </c>
      <c r="L104" s="5">
        <v>2170938939</v>
      </c>
      <c r="M104" s="5">
        <v>3106813596</v>
      </c>
      <c r="N104" s="5">
        <v>341692213</v>
      </c>
    </row>
    <row r="105" spans="3:14" ht="15.5" x14ac:dyDescent="0.35">
      <c r="C105" t="s">
        <v>123</v>
      </c>
      <c r="F105" s="5">
        <v>49153018</v>
      </c>
      <c r="G105" s="5">
        <v>498607675</v>
      </c>
      <c r="J105" s="5">
        <v>498607675</v>
      </c>
      <c r="K105" s="5">
        <v>1331965182</v>
      </c>
      <c r="L105" s="5">
        <v>2170938939</v>
      </c>
      <c r="M105" s="5">
        <v>3106813596</v>
      </c>
      <c r="N105" s="5">
        <v>341692213</v>
      </c>
    </row>
    <row r="106" spans="3:14" ht="15.5" x14ac:dyDescent="0.35">
      <c r="C106" t="s">
        <v>124</v>
      </c>
    </row>
    <row r="107" spans="3:14" ht="15.5" x14ac:dyDescent="0.35">
      <c r="C107" t="s">
        <v>125</v>
      </c>
      <c r="G107" s="5">
        <v>449454657</v>
      </c>
      <c r="J107" s="5">
        <v>449454657</v>
      </c>
      <c r="K107" s="5">
        <v>1296352377</v>
      </c>
      <c r="L107" s="5">
        <v>2078345088</v>
      </c>
      <c r="M107" s="5">
        <v>2893455151</v>
      </c>
    </row>
    <row r="108" spans="3:14" ht="15.5" x14ac:dyDescent="0.35">
      <c r="C108" t="s">
        <v>126</v>
      </c>
      <c r="D108" s="5">
        <v>732114443</v>
      </c>
      <c r="E108" s="5">
        <v>3743674266</v>
      </c>
      <c r="F108" s="5">
        <v>8769188540</v>
      </c>
      <c r="G108" s="5">
        <v>7889194032</v>
      </c>
      <c r="I108" s="5">
        <v>3743674266</v>
      </c>
      <c r="J108" s="5">
        <v>7889194032</v>
      </c>
      <c r="K108" s="5">
        <v>11753684312</v>
      </c>
      <c r="L108" s="5">
        <v>15833529695</v>
      </c>
      <c r="M108" s="5">
        <v>13844928804</v>
      </c>
      <c r="N108" s="5">
        <v>8200528591</v>
      </c>
    </row>
    <row r="109" spans="3:14" ht="15.5" x14ac:dyDescent="0.35">
      <c r="C109" t="s">
        <v>127</v>
      </c>
    </row>
    <row r="110" spans="3:14" ht="15.5" x14ac:dyDescent="0.35">
      <c r="C110" t="s">
        <v>128</v>
      </c>
      <c r="D110" s="5">
        <v>19000733140</v>
      </c>
      <c r="E110" s="5">
        <v>19000733140</v>
      </c>
      <c r="F110" s="5">
        <v>19000733140</v>
      </c>
      <c r="G110" s="5">
        <v>19000733140</v>
      </c>
      <c r="I110" s="5">
        <v>19000733140</v>
      </c>
      <c r="J110" s="5">
        <v>19000733140</v>
      </c>
      <c r="K110" s="5">
        <v>19000733140</v>
      </c>
      <c r="L110" s="5">
        <v>19000107880</v>
      </c>
      <c r="M110" s="5">
        <v>15000000000</v>
      </c>
      <c r="N110" s="5">
        <v>5650000000</v>
      </c>
    </row>
    <row r="111" spans="3:14" ht="15.5" x14ac:dyDescent="0.35">
      <c r="C111" t="s">
        <v>129</v>
      </c>
    </row>
    <row r="112" spans="3:14" ht="15.5" x14ac:dyDescent="0.35">
      <c r="C112" t="s">
        <v>130</v>
      </c>
      <c r="D112" s="5">
        <v>-17552755864</v>
      </c>
      <c r="E112" s="5">
        <v>-14430232411</v>
      </c>
      <c r="F112" s="5">
        <v>-9152531118</v>
      </c>
      <c r="G112" s="5">
        <v>-6093257346</v>
      </c>
      <c r="I112" s="5">
        <v>-14430232411</v>
      </c>
      <c r="J112" s="5">
        <v>-6093257346</v>
      </c>
      <c r="K112" s="5">
        <v>-518679698</v>
      </c>
      <c r="L112" s="5">
        <v>2712623465</v>
      </c>
      <c r="M112" s="5">
        <v>1967508219</v>
      </c>
      <c r="N112" s="5">
        <v>1309053321</v>
      </c>
    </row>
    <row r="113" spans="2:14" ht="15.5" x14ac:dyDescent="0.35">
      <c r="C113" t="s">
        <v>257</v>
      </c>
      <c r="D113" s="5">
        <v>30000000</v>
      </c>
      <c r="E113" s="5">
        <v>30000000</v>
      </c>
      <c r="F113" s="5">
        <v>30000000</v>
      </c>
      <c r="G113" s="5">
        <v>30000000</v>
      </c>
      <c r="I113" s="5">
        <v>30000000</v>
      </c>
      <c r="J113" s="5">
        <v>30000000</v>
      </c>
      <c r="K113" s="5">
        <v>30000000</v>
      </c>
    </row>
    <row r="114" spans="2:14" ht="15.5" x14ac:dyDescent="0.35">
      <c r="C114" t="s">
        <v>258</v>
      </c>
      <c r="D114" s="5">
        <v>-17582755864</v>
      </c>
      <c r="E114" s="5">
        <v>-14460232411</v>
      </c>
      <c r="F114" s="5">
        <v>-9182531118</v>
      </c>
      <c r="G114" s="5">
        <v>-6123257346</v>
      </c>
      <c r="I114" s="5">
        <v>-14460232411</v>
      </c>
      <c r="J114" s="5">
        <v>-6123257346</v>
      </c>
      <c r="K114" s="5">
        <v>-548679698</v>
      </c>
      <c r="M114" s="5">
        <v>1967508219</v>
      </c>
      <c r="N114" s="5">
        <v>1309053321</v>
      </c>
    </row>
    <row r="115" spans="2:14" ht="15.5" x14ac:dyDescent="0.35">
      <c r="C115" t="s">
        <v>259</v>
      </c>
      <c r="D115" s="5">
        <v>-17552755864</v>
      </c>
      <c r="E115" s="5">
        <v>-14430232411</v>
      </c>
      <c r="F115" s="5">
        <v>-9152531118</v>
      </c>
      <c r="G115" s="5">
        <v>-6093257346</v>
      </c>
      <c r="I115" s="5">
        <v>-14430232411</v>
      </c>
      <c r="J115" s="5">
        <v>-6093257346</v>
      </c>
      <c r="K115" s="5">
        <v>-518679698</v>
      </c>
      <c r="L115" s="5">
        <v>2712623465</v>
      </c>
      <c r="M115" s="5">
        <v>1967508219</v>
      </c>
      <c r="N115" s="5">
        <v>1309053321</v>
      </c>
    </row>
    <row r="116" spans="2:14" ht="15.5" x14ac:dyDescent="0.35">
      <c r="C116" t="s">
        <v>131</v>
      </c>
      <c r="D116" s="5">
        <v>9691710</v>
      </c>
      <c r="E116" s="5">
        <v>9860000</v>
      </c>
      <c r="F116" s="5">
        <v>9932777</v>
      </c>
      <c r="G116" s="5">
        <v>9937377</v>
      </c>
      <c r="I116" s="5">
        <v>9860000</v>
      </c>
      <c r="J116" s="5">
        <v>9937377</v>
      </c>
      <c r="K116" s="5">
        <v>9983250</v>
      </c>
      <c r="L116" s="5">
        <v>9991200</v>
      </c>
      <c r="M116" s="5">
        <v>9999400</v>
      </c>
    </row>
    <row r="117" spans="2:14" ht="15.5" x14ac:dyDescent="0.35">
      <c r="C117" t="s">
        <v>10</v>
      </c>
      <c r="D117" s="5">
        <v>33969920962</v>
      </c>
      <c r="E117" s="5">
        <v>37102472704</v>
      </c>
      <c r="F117" s="5">
        <v>42292734544</v>
      </c>
      <c r="G117" s="5">
        <v>45352012916</v>
      </c>
      <c r="I117" s="5">
        <v>37102472704</v>
      </c>
      <c r="J117" s="5">
        <v>45352012916</v>
      </c>
      <c r="K117" s="5">
        <v>50920280807</v>
      </c>
      <c r="L117" s="5">
        <v>54147520683</v>
      </c>
      <c r="M117" s="5">
        <v>16905705674</v>
      </c>
      <c r="N117" s="5">
        <v>6900609488</v>
      </c>
    </row>
    <row r="118" spans="2:14" ht="15.5" x14ac:dyDescent="0.35">
      <c r="C118" t="s">
        <v>132</v>
      </c>
      <c r="D118" s="5">
        <v>34702035405</v>
      </c>
      <c r="E118" s="5">
        <v>40846146970</v>
      </c>
      <c r="F118" s="5">
        <v>51061923084</v>
      </c>
      <c r="G118" s="5">
        <v>53241206948</v>
      </c>
      <c r="I118" s="5">
        <v>40846146970</v>
      </c>
      <c r="J118" s="5">
        <v>53241206948</v>
      </c>
      <c r="K118" s="5">
        <v>62673965119</v>
      </c>
      <c r="L118" s="5">
        <v>69981050378</v>
      </c>
      <c r="M118" s="5">
        <v>30750634478</v>
      </c>
      <c r="N118" s="5">
        <v>15101138079</v>
      </c>
    </row>
    <row r="119" spans="2:14" ht="15.5" x14ac:dyDescent="0.35">
      <c r="C119" t="s">
        <v>133</v>
      </c>
      <c r="D119" s="5">
        <v>1900073314</v>
      </c>
      <c r="E119" s="5">
        <v>1900073314</v>
      </c>
      <c r="F119" s="5">
        <v>1900073314</v>
      </c>
      <c r="G119" s="5">
        <v>1900073314</v>
      </c>
      <c r="I119" s="5">
        <v>1900073314</v>
      </c>
      <c r="J119" s="5">
        <v>1900073314</v>
      </c>
      <c r="K119" s="5">
        <v>1900073314</v>
      </c>
      <c r="L119" s="5">
        <v>1900010788</v>
      </c>
      <c r="M119" s="5">
        <v>1500000000</v>
      </c>
      <c r="N119" s="5">
        <v>56500</v>
      </c>
    </row>
    <row r="121" spans="2:14" ht="15.5" x14ac:dyDescent="0.35">
      <c r="B121" t="s">
        <v>134</v>
      </c>
      <c r="C121" t="s">
        <v>135</v>
      </c>
      <c r="D121" s="5">
        <v>7184645132</v>
      </c>
      <c r="E121" s="5">
        <v>2614858747</v>
      </c>
      <c r="F121" s="5">
        <v>-236820517</v>
      </c>
      <c r="G121" s="5">
        <v>2747547025</v>
      </c>
      <c r="I121" s="5">
        <v>2378038230</v>
      </c>
      <c r="J121" s="5">
        <v>1553685612</v>
      </c>
      <c r="K121" s="5">
        <v>13133612</v>
      </c>
      <c r="L121" s="5">
        <v>-27241455548</v>
      </c>
      <c r="M121" s="5">
        <v>-6329437579</v>
      </c>
      <c r="N121" s="5">
        <v>704219540</v>
      </c>
    </row>
    <row r="122" spans="2:14" ht="15.5" x14ac:dyDescent="0.35">
      <c r="C122" t="s">
        <v>316</v>
      </c>
      <c r="D122" s="5">
        <v>9922557128</v>
      </c>
      <c r="E122" s="5">
        <v>9502461940</v>
      </c>
      <c r="F122" s="5">
        <v>5698393274</v>
      </c>
      <c r="G122" s="5">
        <v>6596937473</v>
      </c>
      <c r="I122" s="5">
        <v>15200855214</v>
      </c>
      <c r="J122" s="5">
        <v>15329235681</v>
      </c>
      <c r="K122" s="5">
        <v>26888016754</v>
      </c>
      <c r="L122" s="5">
        <v>46461593189</v>
      </c>
      <c r="M122" s="5">
        <v>47111001237</v>
      </c>
      <c r="N122" s="5">
        <v>30829211282</v>
      </c>
    </row>
    <row r="123" spans="2:14" ht="15.5" x14ac:dyDescent="0.35">
      <c r="C123" t="s">
        <v>317</v>
      </c>
      <c r="D123" s="5">
        <v>-2553311996</v>
      </c>
      <c r="E123" s="5">
        <v>-6081980982</v>
      </c>
      <c r="F123" s="5">
        <v>-3845641276</v>
      </c>
      <c r="G123" s="5">
        <v>-841394746</v>
      </c>
      <c r="I123" s="5">
        <v>-9927622258</v>
      </c>
      <c r="J123" s="5">
        <v>-8504104856</v>
      </c>
      <c r="K123" s="5">
        <v>-21410228020</v>
      </c>
      <c r="L123" s="5">
        <v>-67714321893</v>
      </c>
      <c r="M123" s="5">
        <v>-45484880515</v>
      </c>
      <c r="N123" s="5">
        <v>-25358627211</v>
      </c>
    </row>
    <row r="124" spans="2:14" ht="15.5" x14ac:dyDescent="0.35">
      <c r="C124" t="s">
        <v>138</v>
      </c>
      <c r="E124" s="5">
        <v>-2554118239</v>
      </c>
      <c r="F124" s="5">
        <v>-892315639</v>
      </c>
      <c r="G124" s="5">
        <v>-1154108296</v>
      </c>
      <c r="I124" s="5">
        <v>-3446433878</v>
      </c>
      <c r="J124" s="5">
        <v>-1991979725</v>
      </c>
      <c r="K124" s="5">
        <v>-2101853423</v>
      </c>
      <c r="L124" s="5">
        <v>-1651552595</v>
      </c>
    </row>
    <row r="125" spans="2:14" ht="15.5" x14ac:dyDescent="0.35">
      <c r="C125" t="s">
        <v>1218</v>
      </c>
      <c r="D125" s="5">
        <v>-185400000</v>
      </c>
      <c r="E125" s="5">
        <v>-759722162</v>
      </c>
      <c r="F125" s="5">
        <v>-821229311</v>
      </c>
      <c r="G125" s="5">
        <v>-1189380739</v>
      </c>
      <c r="I125" s="5">
        <v>-1580951473</v>
      </c>
      <c r="J125" s="5">
        <v>-2321373008</v>
      </c>
      <c r="K125" s="5">
        <v>-2301129615</v>
      </c>
      <c r="L125" s="5">
        <v>-3100291139</v>
      </c>
      <c r="M125" s="5">
        <v>-3934828456</v>
      </c>
      <c r="N125" s="5">
        <v>-2143111687</v>
      </c>
    </row>
    <row r="126" spans="2:14" ht="15.5" x14ac:dyDescent="0.35">
      <c r="C126" t="s">
        <v>141</v>
      </c>
      <c r="E126" s="5">
        <v>-261288193</v>
      </c>
      <c r="F126" s="5">
        <v>-376027565</v>
      </c>
      <c r="G126" s="5">
        <v>-664506667</v>
      </c>
      <c r="I126" s="5">
        <v>-637315758</v>
      </c>
      <c r="J126" s="5">
        <v>-958092480</v>
      </c>
      <c r="K126" s="5">
        <v>-1061672084</v>
      </c>
      <c r="L126" s="5">
        <v>-1013368791</v>
      </c>
      <c r="M126" s="5">
        <v>-339185474</v>
      </c>
      <c r="N126" s="5">
        <v>-64108296</v>
      </c>
    </row>
    <row r="127" spans="2:14" ht="15.5" x14ac:dyDescent="0.35">
      <c r="C127" t="s">
        <v>639</v>
      </c>
      <c r="D127" s="5">
        <v>800000</v>
      </c>
      <c r="E127" s="5">
        <v>2769506383</v>
      </c>
      <c r="I127" s="5">
        <v>2769506383</v>
      </c>
      <c r="L127" s="5">
        <v>-223514319</v>
      </c>
      <c r="M127" s="5">
        <v>-3681544371</v>
      </c>
      <c r="N127" s="5">
        <v>-2559144548</v>
      </c>
    </row>
    <row r="128" spans="2:14" ht="15.5" x14ac:dyDescent="0.35">
      <c r="C128" t="s">
        <v>144</v>
      </c>
      <c r="D128" s="5">
        <v>-3739000000</v>
      </c>
      <c r="E128" s="5">
        <v>-3575278828</v>
      </c>
      <c r="F128" s="5">
        <v>852326216</v>
      </c>
      <c r="G128" s="5">
        <v>-2259587587</v>
      </c>
      <c r="I128" s="5">
        <v>-2722952612</v>
      </c>
      <c r="J128" s="5">
        <v>-2681510504</v>
      </c>
      <c r="K128" s="5">
        <v>-553640782</v>
      </c>
      <c r="L128" s="5">
        <v>36475125731</v>
      </c>
      <c r="M128" s="5">
        <v>10206807022</v>
      </c>
      <c r="N128" s="5">
        <v>-442126309</v>
      </c>
    </row>
    <row r="129" spans="3:14" ht="15.5" x14ac:dyDescent="0.35">
      <c r="C129" t="s">
        <v>145</v>
      </c>
      <c r="D129" s="5">
        <v>-1160000000</v>
      </c>
      <c r="E129" s="5">
        <v>476074577</v>
      </c>
      <c r="F129" s="5">
        <v>-476074577</v>
      </c>
      <c r="G129" s="5">
        <v>-523079361</v>
      </c>
      <c r="J129" s="5">
        <v>-523079361</v>
      </c>
      <c r="K129" s="5">
        <v>-4481845488</v>
      </c>
      <c r="L129" s="5">
        <v>-2606836264</v>
      </c>
      <c r="M129" s="5">
        <v>-4620972342</v>
      </c>
      <c r="N129" s="5">
        <v>-143727294</v>
      </c>
    </row>
    <row r="130" spans="3:14" ht="15.5" x14ac:dyDescent="0.35">
      <c r="C130" t="s">
        <v>146</v>
      </c>
      <c r="E130" s="5">
        <v>555657910</v>
      </c>
      <c r="F130" s="5">
        <v>-555657910</v>
      </c>
      <c r="G130" s="5">
        <v>-523079361</v>
      </c>
      <c r="J130" s="5">
        <v>-523079361</v>
      </c>
      <c r="K130" s="5">
        <v>-2379953596</v>
      </c>
      <c r="L130" s="5">
        <v>-2376836264</v>
      </c>
      <c r="M130" s="5">
        <v>-4543389042</v>
      </c>
      <c r="N130" s="5">
        <v>-143727294</v>
      </c>
    </row>
    <row r="131" spans="3:14" ht="15.5" x14ac:dyDescent="0.35">
      <c r="C131" t="s">
        <v>1219</v>
      </c>
      <c r="E131" s="5">
        <v>-79583333</v>
      </c>
      <c r="F131" s="5">
        <v>79583333</v>
      </c>
    </row>
    <row r="132" spans="3:14" ht="15.5" x14ac:dyDescent="0.35">
      <c r="C132" t="s">
        <v>151</v>
      </c>
      <c r="K132" s="5">
        <v>-2100000000</v>
      </c>
      <c r="L132" s="5">
        <v>-230000000</v>
      </c>
      <c r="M132" s="5">
        <v>-77583300</v>
      </c>
    </row>
    <row r="133" spans="3:14" ht="15.5" x14ac:dyDescent="0.35">
      <c r="C133" t="s">
        <v>1220</v>
      </c>
      <c r="D133" s="5">
        <v>-1160000000</v>
      </c>
    </row>
    <row r="134" spans="3:14" ht="15.5" x14ac:dyDescent="0.35">
      <c r="C134" t="s">
        <v>542</v>
      </c>
      <c r="K134" s="5">
        <v>-1891892</v>
      </c>
    </row>
    <row r="135" spans="3:14" ht="15.5" x14ac:dyDescent="0.35">
      <c r="C135" t="s">
        <v>153</v>
      </c>
      <c r="D135" s="5">
        <v>-3739000000</v>
      </c>
      <c r="E135" s="5">
        <v>-3575278828</v>
      </c>
      <c r="F135" s="5">
        <v>852326216</v>
      </c>
      <c r="G135" s="5">
        <v>-2259587587</v>
      </c>
      <c r="I135" s="5">
        <v>-2722952612</v>
      </c>
      <c r="J135" s="5">
        <v>-2681510504</v>
      </c>
      <c r="K135" s="5">
        <v>-553640782</v>
      </c>
      <c r="L135" s="5">
        <v>36475125731</v>
      </c>
      <c r="M135" s="5">
        <v>10206807022</v>
      </c>
      <c r="N135" s="5">
        <v>-442126309</v>
      </c>
    </row>
    <row r="136" spans="3:14" ht="15.5" x14ac:dyDescent="0.35">
      <c r="C136" t="s">
        <v>814</v>
      </c>
      <c r="K136" s="5">
        <v>625260</v>
      </c>
      <c r="L136" s="5">
        <v>4000107880</v>
      </c>
    </row>
    <row r="137" spans="3:14" ht="15.5" x14ac:dyDescent="0.35">
      <c r="C137" t="s">
        <v>162</v>
      </c>
      <c r="L137" s="5">
        <v>32514047435</v>
      </c>
    </row>
    <row r="138" spans="3:14" ht="15.5" x14ac:dyDescent="0.35">
      <c r="C138" t="s">
        <v>1055</v>
      </c>
      <c r="K138" s="5">
        <v>6877860</v>
      </c>
      <c r="L138" s="5">
        <v>1186680</v>
      </c>
    </row>
    <row r="139" spans="3:14" ht="15.5" x14ac:dyDescent="0.35">
      <c r="C139" t="s">
        <v>129</v>
      </c>
    </row>
    <row r="140" spans="3:14" ht="15.5" x14ac:dyDescent="0.35">
      <c r="C140" t="s">
        <v>336</v>
      </c>
      <c r="E140" s="5">
        <v>-6417400778</v>
      </c>
      <c r="F140" s="5">
        <v>1314486918</v>
      </c>
      <c r="G140" s="5">
        <v>-1822403879</v>
      </c>
      <c r="I140" s="5">
        <v>-5102913860</v>
      </c>
      <c r="J140" s="5">
        <v>-1822403879</v>
      </c>
      <c r="K140" s="5">
        <v>246466161</v>
      </c>
      <c r="L140" s="5">
        <v>737832388</v>
      </c>
      <c r="M140" s="5">
        <v>25149857883</v>
      </c>
    </row>
    <row r="141" spans="3:14" ht="15.5" x14ac:dyDescent="0.35">
      <c r="C141" t="s">
        <v>274</v>
      </c>
      <c r="G141" s="5">
        <v>69223562</v>
      </c>
      <c r="M141" s="5">
        <v>-19208838692</v>
      </c>
    </row>
    <row r="142" spans="3:14" ht="15.5" x14ac:dyDescent="0.35">
      <c r="C142" t="s">
        <v>512</v>
      </c>
      <c r="E142" s="5">
        <v>-734079661</v>
      </c>
      <c r="F142" s="5">
        <v>-462260702</v>
      </c>
      <c r="G142" s="5">
        <v>-491008370</v>
      </c>
      <c r="I142" s="5">
        <v>-1196340363</v>
      </c>
      <c r="J142" s="5">
        <v>-882004725</v>
      </c>
      <c r="K142" s="5">
        <v>-815110063</v>
      </c>
      <c r="L142" s="5">
        <v>-720398652</v>
      </c>
      <c r="M142" s="5">
        <v>-921312169</v>
      </c>
      <c r="N142" s="5">
        <v>-898226309</v>
      </c>
    </row>
    <row r="143" spans="3:14" ht="15.5" x14ac:dyDescent="0.35">
      <c r="C143" t="s">
        <v>157</v>
      </c>
      <c r="E143" s="5">
        <v>76201611</v>
      </c>
      <c r="F143" s="5">
        <v>100000</v>
      </c>
      <c r="G143" s="5">
        <v>-15398900</v>
      </c>
      <c r="I143" s="5">
        <v>76301611</v>
      </c>
      <c r="J143" s="5">
        <v>22898100</v>
      </c>
      <c r="K143" s="5">
        <v>7500000</v>
      </c>
      <c r="M143" s="5">
        <v>137050000</v>
      </c>
    </row>
    <row r="144" spans="3:14" ht="15.5" x14ac:dyDescent="0.35">
      <c r="C144" t="s">
        <v>158</v>
      </c>
      <c r="L144" s="5">
        <v>-57650000</v>
      </c>
      <c r="M144" s="5">
        <v>-119950000</v>
      </c>
      <c r="N144" s="5">
        <v>-18900000</v>
      </c>
    </row>
    <row r="145" spans="2:14" ht="15.5" x14ac:dyDescent="0.35">
      <c r="C145" t="s">
        <v>690</v>
      </c>
      <c r="D145" s="5">
        <v>261000000</v>
      </c>
      <c r="E145" s="5">
        <v>3500000000</v>
      </c>
      <c r="I145" s="5">
        <v>3500000000</v>
      </c>
    </row>
    <row r="146" spans="2:14" ht="15.5" x14ac:dyDescent="0.35">
      <c r="C146" t="s">
        <v>843</v>
      </c>
      <c r="D146" s="5">
        <v>-4000000000</v>
      </c>
    </row>
    <row r="147" spans="2:14" ht="15.5" x14ac:dyDescent="0.35">
      <c r="C147" t="s">
        <v>156</v>
      </c>
      <c r="M147" s="5">
        <v>5360000000</v>
      </c>
      <c r="N147" s="5">
        <v>475000000</v>
      </c>
    </row>
    <row r="148" spans="2:14" ht="15.5" x14ac:dyDescent="0.35">
      <c r="C148" t="s">
        <v>155</v>
      </c>
      <c r="M148" s="5">
        <v>-190000000</v>
      </c>
    </row>
    <row r="149" spans="2:14" ht="15.5" x14ac:dyDescent="0.35">
      <c r="C149" t="s">
        <v>163</v>
      </c>
      <c r="D149" s="5">
        <v>2285645132</v>
      </c>
      <c r="E149" s="5">
        <v>-484345504</v>
      </c>
      <c r="F149" s="5">
        <v>139431122</v>
      </c>
      <c r="G149" s="5">
        <v>-35119923</v>
      </c>
      <c r="I149" s="5">
        <v>-344914382</v>
      </c>
      <c r="J149" s="5">
        <v>-1650904253</v>
      </c>
      <c r="K149" s="5">
        <v>-5022352658</v>
      </c>
      <c r="L149" s="5">
        <v>6626833919</v>
      </c>
      <c r="M149" s="5">
        <v>-743602899</v>
      </c>
      <c r="N149" s="5">
        <v>118365937</v>
      </c>
    </row>
    <row r="150" spans="2:14" ht="15.5" x14ac:dyDescent="0.35">
      <c r="C150" t="s">
        <v>164</v>
      </c>
      <c r="D150" s="5">
        <v>1290878</v>
      </c>
      <c r="F150" s="5">
        <v>346205260</v>
      </c>
      <c r="I150" s="5">
        <v>346205260</v>
      </c>
      <c r="J150" s="5">
        <v>1997109513</v>
      </c>
      <c r="K150" s="5">
        <v>7019462171</v>
      </c>
      <c r="L150" s="5">
        <v>392628255</v>
      </c>
      <c r="M150" s="5">
        <v>1136231153</v>
      </c>
      <c r="N150" s="5">
        <v>1017865215</v>
      </c>
    </row>
    <row r="151" spans="2:14" ht="15.5" x14ac:dyDescent="0.35">
      <c r="C151" t="s">
        <v>519</v>
      </c>
    </row>
    <row r="152" spans="2:14" ht="15.5" x14ac:dyDescent="0.35">
      <c r="C152" t="s">
        <v>1051</v>
      </c>
      <c r="D152" s="5">
        <v>1290878</v>
      </c>
      <c r="F152" s="5">
        <v>346205260</v>
      </c>
      <c r="I152" s="5">
        <v>346205260</v>
      </c>
      <c r="J152" s="5">
        <v>1997109513</v>
      </c>
      <c r="K152" s="5">
        <v>7019462171</v>
      </c>
      <c r="L152" s="5">
        <v>392628255</v>
      </c>
      <c r="M152" s="5">
        <v>1136231153</v>
      </c>
      <c r="N152" s="5">
        <v>1017865215</v>
      </c>
    </row>
    <row r="153" spans="2:14" ht="15.5" x14ac:dyDescent="0.35">
      <c r="C153" t="s">
        <v>166</v>
      </c>
      <c r="D153" s="5">
        <v>2286936010</v>
      </c>
      <c r="E153" s="5">
        <v>-484345504</v>
      </c>
      <c r="F153" s="5">
        <v>485636382</v>
      </c>
      <c r="G153" s="5">
        <v>-22794923</v>
      </c>
      <c r="I153" s="5">
        <v>1290878</v>
      </c>
      <c r="J153" s="5">
        <v>346205260</v>
      </c>
      <c r="K153" s="5">
        <v>1997109513</v>
      </c>
      <c r="L153" s="5">
        <v>7019462174</v>
      </c>
      <c r="M153" s="5">
        <v>392628254</v>
      </c>
      <c r="N153" s="5">
        <v>1136231152</v>
      </c>
    </row>
    <row r="155" spans="2:14" ht="15.5" x14ac:dyDescent="0.35">
      <c r="B155" t="s">
        <v>167</v>
      </c>
      <c r="C155" t="s">
        <v>12</v>
      </c>
      <c r="D155" s="5">
        <v>1900000000</v>
      </c>
      <c r="E155" s="5">
        <v>1900000000</v>
      </c>
      <c r="F155" s="5">
        <v>1900000000</v>
      </c>
      <c r="G155" s="5">
        <v>1900000000</v>
      </c>
      <c r="I155" s="5">
        <v>1900000000</v>
      </c>
      <c r="J155" s="5">
        <v>1900000000</v>
      </c>
      <c r="K155" s="5">
        <v>1900000000</v>
      </c>
      <c r="L155" s="5">
        <v>1900000000</v>
      </c>
      <c r="M155" s="5">
        <v>1500000000</v>
      </c>
      <c r="N155" s="5">
        <v>0</v>
      </c>
    </row>
    <row r="156" spans="2:14" ht="15.5" x14ac:dyDescent="0.35">
      <c r="C156" t="s">
        <v>168</v>
      </c>
      <c r="D156" s="6">
        <v>-1.64</v>
      </c>
      <c r="E156" s="6">
        <v>-2.73</v>
      </c>
      <c r="F156" s="6">
        <v>-1.61</v>
      </c>
      <c r="G156" s="6">
        <v>-1.59</v>
      </c>
    </row>
    <row r="157" spans="2:14" ht="15.5" x14ac:dyDescent="0.35">
      <c r="C157" t="s">
        <v>169</v>
      </c>
      <c r="D157" s="6">
        <v>-30.49</v>
      </c>
      <c r="E157" s="6">
        <v>-26.37</v>
      </c>
      <c r="F157" s="6">
        <v>-11.18</v>
      </c>
      <c r="G157" s="6">
        <v>-8.81</v>
      </c>
    </row>
    <row r="158" spans="2:14" ht="15.5" x14ac:dyDescent="0.35">
      <c r="C158" t="s">
        <v>63</v>
      </c>
      <c r="D158" s="6">
        <v>8.35</v>
      </c>
      <c r="E158" s="6">
        <v>25.35</v>
      </c>
      <c r="F158" s="6">
        <v>7.16</v>
      </c>
      <c r="G158" s="6">
        <v>4.78</v>
      </c>
    </row>
    <row r="159" spans="2:14" ht="15.5" x14ac:dyDescent="0.35">
      <c r="C159" t="s">
        <v>170</v>
      </c>
    </row>
    <row r="160" spans="2:14" ht="15.5" x14ac:dyDescent="0.35">
      <c r="C160" t="s">
        <v>171</v>
      </c>
      <c r="D160" s="6">
        <v>-0.09</v>
      </c>
      <c r="E160" s="6">
        <v>-0.12710000000000002</v>
      </c>
      <c r="F160" s="6">
        <v>-5.9900000000000002E-2</v>
      </c>
      <c r="G160" s="6">
        <v>-5.67E-2</v>
      </c>
    </row>
    <row r="161" spans="3:7" ht="15.5" x14ac:dyDescent="0.35">
      <c r="C161" t="s">
        <v>172</v>
      </c>
      <c r="D161" s="6">
        <v>-9.1899999999999996E-2</v>
      </c>
      <c r="E161" s="6">
        <v>-0.1399</v>
      </c>
      <c r="F161" s="6">
        <v>-7.2300000000000003E-2</v>
      </c>
      <c r="G161" s="6">
        <v>-6.6600000000000006E-2</v>
      </c>
    </row>
    <row r="162" spans="3:7" ht="15.5" x14ac:dyDescent="0.35">
      <c r="C162" t="s">
        <v>173</v>
      </c>
      <c r="D162" s="6">
        <v>-0.18379999999999999</v>
      </c>
      <c r="E162" s="6">
        <v>-0.29930000000000001</v>
      </c>
      <c r="F162" s="6">
        <v>-0.1303</v>
      </c>
      <c r="G162" s="6">
        <v>-0.1686</v>
      </c>
    </row>
    <row r="163" spans="3:7" ht="15.5" x14ac:dyDescent="0.35">
      <c r="C163" t="s">
        <v>174</v>
      </c>
    </row>
    <row r="164" spans="3:7" ht="15.5" x14ac:dyDescent="0.35">
      <c r="C164" t="s">
        <v>175</v>
      </c>
      <c r="D164" s="5">
        <v>34000000000</v>
      </c>
      <c r="E164" s="5">
        <v>37000000000</v>
      </c>
      <c r="F164" s="5">
        <v>42000000000</v>
      </c>
      <c r="G164" s="5">
        <v>45000000000</v>
      </c>
    </row>
    <row r="165" spans="3:7" ht="15.5" x14ac:dyDescent="0.35">
      <c r="C165" t="s">
        <v>176</v>
      </c>
      <c r="D165" s="6">
        <v>2.8</v>
      </c>
      <c r="E165" s="6">
        <v>3.69</v>
      </c>
      <c r="F165" s="6">
        <v>0.81</v>
      </c>
      <c r="G165" s="6">
        <v>0.59</v>
      </c>
    </row>
    <row r="166" spans="3:7" ht="15.5" x14ac:dyDescent="0.35">
      <c r="C166" t="s">
        <v>177</v>
      </c>
      <c r="D166" s="6">
        <v>17.87</v>
      </c>
      <c r="E166" s="6">
        <v>19.52</v>
      </c>
      <c r="F166" s="6">
        <v>22.25</v>
      </c>
      <c r="G166" s="6">
        <v>23.86</v>
      </c>
    </row>
    <row r="167" spans="3:7" ht="15.5" x14ac:dyDescent="0.35">
      <c r="C167" t="s">
        <v>178</v>
      </c>
      <c r="D167" s="6">
        <v>2.8</v>
      </c>
      <c r="E167" s="6">
        <v>3.69</v>
      </c>
      <c r="F167" s="6">
        <v>0.81</v>
      </c>
      <c r="G167" s="6">
        <v>0.59</v>
      </c>
    </row>
    <row r="168" spans="3:7" ht="15.5" x14ac:dyDescent="0.35">
      <c r="C168" t="s">
        <v>179</v>
      </c>
      <c r="D168" s="6">
        <v>17.87</v>
      </c>
      <c r="E168" s="6">
        <v>19.52</v>
      </c>
      <c r="F168" s="6">
        <v>22.25</v>
      </c>
      <c r="G168" s="6">
        <v>23.86</v>
      </c>
    </row>
    <row r="169" spans="3:7" ht="15.5" x14ac:dyDescent="0.35">
      <c r="C169" t="s">
        <v>180</v>
      </c>
      <c r="D169" s="5">
        <v>0</v>
      </c>
      <c r="E169" s="5">
        <v>4000000000</v>
      </c>
      <c r="F169" s="5">
        <v>6000000000</v>
      </c>
      <c r="G169" s="5">
        <v>5000000000</v>
      </c>
    </row>
    <row r="170" spans="3:7" ht="15.5" x14ac:dyDescent="0.35">
      <c r="C170" t="s">
        <v>181</v>
      </c>
    </row>
    <row r="171" spans="3:7" ht="15.5" x14ac:dyDescent="0.35">
      <c r="C171" t="s">
        <v>182</v>
      </c>
      <c r="D171" s="5">
        <v>34000000000</v>
      </c>
      <c r="E171" s="5">
        <v>37000000000</v>
      </c>
      <c r="F171" s="5">
        <v>42000000000</v>
      </c>
      <c r="G171" s="5">
        <v>45000000000</v>
      </c>
    </row>
    <row r="172" spans="3:7" ht="15.5" x14ac:dyDescent="0.35">
      <c r="C172" t="s">
        <v>24</v>
      </c>
      <c r="D172" s="5">
        <v>0</v>
      </c>
      <c r="E172" s="5">
        <v>4000000000</v>
      </c>
      <c r="F172" s="5">
        <v>6000000000</v>
      </c>
      <c r="G172" s="5">
        <v>5000000000</v>
      </c>
    </row>
    <row r="173" spans="3:7" ht="15.5" x14ac:dyDescent="0.35">
      <c r="C173" t="s">
        <v>21</v>
      </c>
      <c r="D173" s="5">
        <v>-2000000000</v>
      </c>
      <c r="E173" s="5">
        <v>3000000000</v>
      </c>
      <c r="F173" s="5">
        <v>6000000000</v>
      </c>
      <c r="G173" s="5">
        <v>5000000000</v>
      </c>
    </row>
    <row r="174" spans="3:7" ht="15.5" x14ac:dyDescent="0.35">
      <c r="C174" t="s">
        <v>183</v>
      </c>
      <c r="D174" s="5">
        <v>29000000000</v>
      </c>
      <c r="E174" s="5">
        <v>32000000000</v>
      </c>
      <c r="F174" s="5">
        <v>32000000000</v>
      </c>
      <c r="G174" s="5">
        <v>34000000000</v>
      </c>
    </row>
    <row r="175" spans="3:7" ht="15.5" x14ac:dyDescent="0.35">
      <c r="C175" t="s">
        <v>184</v>
      </c>
      <c r="D175" s="5">
        <v>7000000000</v>
      </c>
      <c r="E175" s="5">
        <v>3000000000</v>
      </c>
      <c r="F175" s="5">
        <v>0</v>
      </c>
      <c r="G175" s="5">
        <v>3000000000</v>
      </c>
    </row>
    <row r="176" spans="3:7" ht="15.5" x14ac:dyDescent="0.35">
      <c r="C176" t="s">
        <v>185</v>
      </c>
      <c r="E176" s="5">
        <v>1000000000</v>
      </c>
      <c r="F176" s="5">
        <v>-1000000000</v>
      </c>
      <c r="G176" s="5">
        <v>-1000000000</v>
      </c>
    </row>
    <row r="177" spans="3:14" ht="15.5" x14ac:dyDescent="0.35">
      <c r="C177" t="s">
        <v>13</v>
      </c>
      <c r="D177" s="5">
        <v>7000000000</v>
      </c>
      <c r="E177" s="5">
        <v>3000000000</v>
      </c>
      <c r="F177" s="5">
        <v>-1000000000</v>
      </c>
      <c r="G177" s="5">
        <v>2000000000</v>
      </c>
    </row>
    <row r="178" spans="3:14" ht="15.5" x14ac:dyDescent="0.35">
      <c r="C178" t="s">
        <v>16</v>
      </c>
      <c r="D178" s="6">
        <v>3.78</v>
      </c>
      <c r="E178" s="6">
        <v>1.67</v>
      </c>
      <c r="F178" s="6">
        <v>-0.42</v>
      </c>
      <c r="G178" s="6">
        <v>1.17</v>
      </c>
    </row>
    <row r="179" spans="3:14" ht="15.5" x14ac:dyDescent="0.35">
      <c r="C179" t="s">
        <v>48</v>
      </c>
      <c r="I179" s="6">
        <v>-4.34</v>
      </c>
      <c r="J179" s="6">
        <v>-2.93</v>
      </c>
      <c r="K179" s="6">
        <v>-1.7</v>
      </c>
      <c r="L179" s="6">
        <v>0.39</v>
      </c>
      <c r="M179" s="6">
        <v>0.44</v>
      </c>
      <c r="N179" s="6">
        <v>4188.51</v>
      </c>
    </row>
    <row r="180" spans="3:14" ht="15.5" x14ac:dyDescent="0.35">
      <c r="C180" t="s">
        <v>62</v>
      </c>
      <c r="I180" s="6">
        <v>-16.59</v>
      </c>
      <c r="J180" s="6">
        <v>-4.78</v>
      </c>
      <c r="K180" s="6">
        <v>-5.29</v>
      </c>
      <c r="L180" s="6">
        <v>69.23</v>
      </c>
      <c r="M180" s="5">
        <v>0</v>
      </c>
      <c r="N180" s="5">
        <v>0</v>
      </c>
    </row>
    <row r="181" spans="3:14" ht="15.5" x14ac:dyDescent="0.35">
      <c r="C181" t="s">
        <v>65</v>
      </c>
      <c r="I181" s="6">
        <v>13.45</v>
      </c>
      <c r="J181" s="6">
        <v>2.44</v>
      </c>
      <c r="K181" s="6">
        <v>0.84</v>
      </c>
      <c r="L181" s="6">
        <v>0.89</v>
      </c>
      <c r="M181" s="5">
        <v>0</v>
      </c>
      <c r="N181" s="5">
        <v>0</v>
      </c>
    </row>
    <row r="182" spans="3:14" ht="15.5" x14ac:dyDescent="0.35">
      <c r="C182" t="s">
        <v>186</v>
      </c>
    </row>
    <row r="183" spans="3:14" ht="15.5" x14ac:dyDescent="0.35">
      <c r="C183" t="s">
        <v>187</v>
      </c>
      <c r="I183" s="6">
        <v>-0.20199999999999999</v>
      </c>
      <c r="J183" s="6">
        <v>-0.1047</v>
      </c>
      <c r="K183" s="6">
        <v>-5.16E-2</v>
      </c>
      <c r="L183" s="6">
        <v>1.06E-2</v>
      </c>
      <c r="M183" s="6">
        <v>2.1400000000000002E-2</v>
      </c>
      <c r="N183" s="6">
        <v>1.5700000000000002E-2</v>
      </c>
    </row>
    <row r="184" spans="3:14" ht="15.5" x14ac:dyDescent="0.35">
      <c r="C184" t="s">
        <v>188</v>
      </c>
      <c r="I184" s="6">
        <v>-0.22239999999999999</v>
      </c>
      <c r="J184" s="6">
        <v>-0.1229</v>
      </c>
      <c r="K184" s="6">
        <v>-6.3500000000000001E-2</v>
      </c>
      <c r="L184" s="6">
        <v>1.38E-2</v>
      </c>
      <c r="M184" s="6">
        <v>3.9E-2</v>
      </c>
      <c r="N184" s="6">
        <v>3.4300000000000004E-2</v>
      </c>
    </row>
    <row r="185" spans="3:14" ht="15.5" x14ac:dyDescent="0.35">
      <c r="C185" t="s">
        <v>189</v>
      </c>
      <c r="I185" s="6">
        <v>-0.20039999999999999</v>
      </c>
      <c r="J185" s="6">
        <v>-0.1246</v>
      </c>
      <c r="K185" s="6">
        <v>-5.4699999999999999E-2</v>
      </c>
      <c r="L185" s="6">
        <v>4.4699999999999997E-2</v>
      </c>
      <c r="M185" s="6">
        <v>8.3299999999999999E-2</v>
      </c>
      <c r="N185" s="6">
        <v>0.11550000000000001</v>
      </c>
    </row>
    <row r="186" spans="3:14" ht="15.5" x14ac:dyDescent="0.35">
      <c r="C186" t="s">
        <v>190</v>
      </c>
    </row>
    <row r="187" spans="3:14" ht="15.5" x14ac:dyDescent="0.35">
      <c r="C187" t="s">
        <v>59</v>
      </c>
      <c r="I187" s="6">
        <v>3.69</v>
      </c>
      <c r="J187" s="6">
        <v>0.59</v>
      </c>
      <c r="K187" s="6">
        <v>0.34</v>
      </c>
      <c r="L187" s="6">
        <v>0.95</v>
      </c>
      <c r="M187" s="5">
        <v>0</v>
      </c>
      <c r="N187" s="5">
        <v>0</v>
      </c>
    </row>
    <row r="188" spans="3:14" ht="15.5" x14ac:dyDescent="0.35">
      <c r="C188" t="s">
        <v>56</v>
      </c>
      <c r="I188" s="6">
        <v>19.52</v>
      </c>
      <c r="J188" s="6">
        <v>23.86</v>
      </c>
      <c r="K188" s="6">
        <v>26.79</v>
      </c>
      <c r="L188" s="6">
        <v>28.49</v>
      </c>
      <c r="M188" s="6">
        <v>11.26</v>
      </c>
      <c r="N188" s="6">
        <v>122134.68</v>
      </c>
    </row>
    <row r="189" spans="3:14" ht="15.5" x14ac:dyDescent="0.35">
      <c r="C189" t="s">
        <v>191</v>
      </c>
      <c r="I189" s="6">
        <v>3.69</v>
      </c>
      <c r="J189" s="6">
        <v>0.59</v>
      </c>
      <c r="K189" s="6">
        <v>0.34</v>
      </c>
      <c r="L189" s="6">
        <v>0.95</v>
      </c>
      <c r="M189" s="5">
        <v>0</v>
      </c>
      <c r="N189" s="5">
        <v>0</v>
      </c>
    </row>
    <row r="190" spans="3:14" ht="15.5" x14ac:dyDescent="0.35">
      <c r="C190" t="s">
        <v>192</v>
      </c>
      <c r="I190" s="6">
        <v>19.52</v>
      </c>
      <c r="J190" s="6">
        <v>23.86</v>
      </c>
      <c r="K190" s="6">
        <v>26.79</v>
      </c>
      <c r="L190" s="6">
        <v>28.49</v>
      </c>
      <c r="M190" s="6">
        <v>11.26</v>
      </c>
      <c r="N190" s="6">
        <v>122134.68</v>
      </c>
    </row>
    <row r="191" spans="3:14" ht="15.5" x14ac:dyDescent="0.35">
      <c r="C191" t="s">
        <v>193</v>
      </c>
      <c r="I191" s="5">
        <v>4000000000</v>
      </c>
      <c r="J191" s="5">
        <v>5000000000</v>
      </c>
      <c r="K191" s="5">
        <v>7000000000</v>
      </c>
      <c r="L191" s="5">
        <v>7000000000</v>
      </c>
      <c r="M191" s="5">
        <v>6000000000</v>
      </c>
    </row>
    <row r="192" spans="3:14" ht="15.5" x14ac:dyDescent="0.35">
      <c r="C192" t="s">
        <v>194</v>
      </c>
    </row>
    <row r="193" spans="2:14" ht="15.5" x14ac:dyDescent="0.35">
      <c r="C193" t="s">
        <v>26</v>
      </c>
      <c r="I193" s="5">
        <v>4000000000</v>
      </c>
      <c r="J193" s="5">
        <v>5000000000</v>
      </c>
      <c r="K193" s="5">
        <v>7000000000</v>
      </c>
      <c r="L193" s="5">
        <v>7000000000</v>
      </c>
      <c r="M193" s="5">
        <v>6000000000</v>
      </c>
    </row>
    <row r="194" spans="2:14" ht="15.5" x14ac:dyDescent="0.35">
      <c r="C194" t="s">
        <v>23</v>
      </c>
      <c r="I194" s="5">
        <v>3000000000</v>
      </c>
      <c r="J194" s="5">
        <v>5000000000</v>
      </c>
      <c r="K194" s="5">
        <v>5000000000</v>
      </c>
      <c r="L194" s="5">
        <v>0</v>
      </c>
      <c r="M194" s="5">
        <v>6000000000</v>
      </c>
      <c r="N194" s="5">
        <v>-1000000000</v>
      </c>
    </row>
    <row r="195" spans="2:14" ht="15.5" x14ac:dyDescent="0.35">
      <c r="C195" t="s">
        <v>195</v>
      </c>
      <c r="I195" s="5">
        <v>32000000000</v>
      </c>
      <c r="J195" s="5">
        <v>34000000000</v>
      </c>
      <c r="K195" s="5">
        <v>39000000000</v>
      </c>
      <c r="L195" s="5">
        <v>46000000000</v>
      </c>
      <c r="M195" s="5">
        <v>10000000000</v>
      </c>
      <c r="N195" s="5">
        <v>5000000000</v>
      </c>
    </row>
    <row r="196" spans="2:14" ht="15.5" x14ac:dyDescent="0.35">
      <c r="C196" t="s">
        <v>196</v>
      </c>
      <c r="I196" s="5">
        <v>2000000000</v>
      </c>
      <c r="J196" s="5">
        <v>2000000000</v>
      </c>
      <c r="K196" s="5">
        <v>0</v>
      </c>
      <c r="L196" s="5">
        <v>-27000000000</v>
      </c>
      <c r="M196" s="5">
        <v>-6000000000</v>
      </c>
      <c r="N196" s="5">
        <v>1000000000</v>
      </c>
    </row>
    <row r="197" spans="2:14" ht="15.5" x14ac:dyDescent="0.35">
      <c r="C197" t="s">
        <v>197</v>
      </c>
      <c r="J197" s="5">
        <v>-1000000000</v>
      </c>
      <c r="K197" s="5">
        <v>-2000000000</v>
      </c>
      <c r="L197" s="5">
        <v>-2000000000</v>
      </c>
      <c r="M197" s="5">
        <v>-5000000000</v>
      </c>
      <c r="N197" s="5">
        <v>0</v>
      </c>
    </row>
    <row r="198" spans="2:14" ht="15.5" x14ac:dyDescent="0.35">
      <c r="C198" t="s">
        <v>15</v>
      </c>
      <c r="I198" s="5">
        <v>2000000000</v>
      </c>
      <c r="J198" s="5">
        <v>1000000000</v>
      </c>
      <c r="K198" s="5">
        <v>-2000000000</v>
      </c>
      <c r="L198" s="5">
        <v>-30000000000</v>
      </c>
      <c r="M198" s="5">
        <v>-11000000000</v>
      </c>
      <c r="N198" s="5">
        <v>1000000000</v>
      </c>
    </row>
    <row r="199" spans="2:14" ht="15.5" x14ac:dyDescent="0.35">
      <c r="C199" t="s">
        <v>17</v>
      </c>
      <c r="I199" s="6">
        <v>1.25</v>
      </c>
      <c r="J199" s="6">
        <v>0.54</v>
      </c>
      <c r="K199" s="6">
        <v>-1.25</v>
      </c>
      <c r="L199" s="6">
        <v>-15.59</v>
      </c>
      <c r="M199" s="6">
        <v>-7.25</v>
      </c>
      <c r="N199" s="6">
        <v>9920.2199999999993</v>
      </c>
    </row>
    <row r="201" spans="2:14" ht="15.5" x14ac:dyDescent="0.35">
      <c r="B201" t="s">
        <v>198</v>
      </c>
      <c r="C201" t="s">
        <v>199</v>
      </c>
      <c r="D201" s="5">
        <v>-3000000000</v>
      </c>
      <c r="E201" s="5">
        <v>-5000000000</v>
      </c>
      <c r="F201" s="5">
        <v>-3000000000</v>
      </c>
      <c r="G201" s="5">
        <v>-3000000000</v>
      </c>
      <c r="H201" s="5">
        <v>-6000000000</v>
      </c>
      <c r="I201" s="5">
        <v>-8000000000</v>
      </c>
      <c r="J201" s="5">
        <v>-6000000000</v>
      </c>
      <c r="K201" s="5">
        <v>-3000000000</v>
      </c>
      <c r="L201" s="5">
        <v>745000000</v>
      </c>
      <c r="M201" s="5">
        <v>658000000</v>
      </c>
      <c r="N201" s="5">
        <v>237000000</v>
      </c>
    </row>
    <row r="202" spans="2:14" ht="15.5" x14ac:dyDescent="0.35">
      <c r="C202" t="s">
        <v>47</v>
      </c>
      <c r="D202" s="6">
        <v>-1.64</v>
      </c>
      <c r="E202" s="6">
        <v>-2.73</v>
      </c>
      <c r="F202" s="6">
        <v>-1.61</v>
      </c>
      <c r="G202" s="6">
        <v>-1.59</v>
      </c>
      <c r="H202" s="6">
        <v>-3.29</v>
      </c>
      <c r="I202" s="6">
        <v>-4.34</v>
      </c>
      <c r="J202" s="6">
        <v>-2.93</v>
      </c>
      <c r="K202" s="6">
        <v>-1.7</v>
      </c>
      <c r="L202" s="6">
        <v>0.39</v>
      </c>
      <c r="M202" s="6">
        <v>0.35</v>
      </c>
      <c r="N202" s="6">
        <v>0.12</v>
      </c>
    </row>
    <row r="203" spans="2:14" ht="15.5" x14ac:dyDescent="0.35">
      <c r="C203" t="s">
        <v>200</v>
      </c>
      <c r="D203" s="5">
        <v>11000000000</v>
      </c>
      <c r="E203" s="5">
        <v>5000000000</v>
      </c>
      <c r="F203" s="5">
        <v>5000000000</v>
      </c>
      <c r="G203" s="5">
        <v>6000000000</v>
      </c>
      <c r="H203" s="5">
        <v>23000000000</v>
      </c>
      <c r="I203" s="5">
        <v>10000000000</v>
      </c>
      <c r="J203" s="5">
        <v>11000000000</v>
      </c>
      <c r="K203" s="5">
        <v>20000000000</v>
      </c>
      <c r="L203" s="5">
        <v>58000000000</v>
      </c>
      <c r="M203" s="5">
        <v>50000000000</v>
      </c>
      <c r="N203" s="5">
        <v>32000000000</v>
      </c>
    </row>
    <row r="204" spans="2:14" ht="15.5" x14ac:dyDescent="0.35">
      <c r="C204" t="s">
        <v>201</v>
      </c>
      <c r="I204" s="6">
        <v>-14.3</v>
      </c>
    </row>
    <row r="205" spans="2:14" ht="15.5" x14ac:dyDescent="0.35">
      <c r="C205" t="s">
        <v>202</v>
      </c>
      <c r="I205" s="6">
        <v>6.95</v>
      </c>
    </row>
    <row r="206" spans="2:14" ht="15.5" x14ac:dyDescent="0.35">
      <c r="C206" t="s">
        <v>203</v>
      </c>
      <c r="I206" s="6">
        <v>2.63</v>
      </c>
    </row>
    <row r="207" spans="2:14" ht="15.5" x14ac:dyDescent="0.35">
      <c r="C207" t="s">
        <v>204</v>
      </c>
      <c r="I207" s="6">
        <v>-3.29</v>
      </c>
    </row>
    <row r="208" spans="2:14" ht="15.5" x14ac:dyDescent="0.35">
      <c r="C208" t="s">
        <v>205</v>
      </c>
      <c r="D208" s="6">
        <v>1.2</v>
      </c>
    </row>
    <row r="209" spans="3:9" ht="15.5" x14ac:dyDescent="0.35">
      <c r="C209" t="s">
        <v>206</v>
      </c>
      <c r="I209" s="6">
        <v>17.87</v>
      </c>
    </row>
    <row r="210" spans="3:9" ht="15.5" x14ac:dyDescent="0.35">
      <c r="C210" t="s">
        <v>207</v>
      </c>
      <c r="D210" s="6">
        <v>41.11</v>
      </c>
    </row>
    <row r="211" spans="3:9" ht="15.5" x14ac:dyDescent="0.35">
      <c r="C211" t="s">
        <v>208</v>
      </c>
      <c r="D211" s="6">
        <v>9.0500000000000007</v>
      </c>
    </row>
    <row r="212" spans="3:9" ht="15.5" x14ac:dyDescent="0.35">
      <c r="C212" t="s">
        <v>293</v>
      </c>
      <c r="D212" s="6">
        <v>0.01</v>
      </c>
    </row>
    <row r="213" spans="3:9" ht="15.5" x14ac:dyDescent="0.35">
      <c r="C213" t="s">
        <v>209</v>
      </c>
      <c r="D213" s="6">
        <v>0.02</v>
      </c>
    </row>
    <row r="214" spans="3:9" ht="15.5" x14ac:dyDescent="0.35">
      <c r="C214" t="s">
        <v>295</v>
      </c>
      <c r="D214" s="6">
        <v>0.01</v>
      </c>
    </row>
    <row r="215" spans="3:9" ht="15.5" x14ac:dyDescent="0.35">
      <c r="C215" t="s">
        <v>210</v>
      </c>
      <c r="D215" s="6">
        <v>1.02</v>
      </c>
    </row>
    <row r="216" spans="3:9" ht="15.5" x14ac:dyDescent="0.35">
      <c r="C216" t="s">
        <v>13</v>
      </c>
      <c r="D216" s="5">
        <v>7000000000</v>
      </c>
    </row>
    <row r="217" spans="3:9" ht="15.5" x14ac:dyDescent="0.35">
      <c r="C217" t="s">
        <v>211</v>
      </c>
      <c r="I217" s="6">
        <v>52.61</v>
      </c>
    </row>
    <row r="218" spans="3:9" ht="15.5" x14ac:dyDescent="0.35">
      <c r="C218" t="s">
        <v>212</v>
      </c>
      <c r="I218" s="5">
        <v>0</v>
      </c>
    </row>
    <row r="219" spans="3:9" ht="15.5" x14ac:dyDescent="0.35">
      <c r="C219" t="s">
        <v>213</v>
      </c>
      <c r="I219" s="5">
        <v>0</v>
      </c>
    </row>
    <row r="220" spans="3:9" ht="15.5" x14ac:dyDescent="0.35">
      <c r="C220" t="s">
        <v>214</v>
      </c>
      <c r="I220" s="5">
        <v>0</v>
      </c>
    </row>
    <row r="221" spans="3:9" ht="15.5" x14ac:dyDescent="0.35">
      <c r="C221" t="s">
        <v>215</v>
      </c>
      <c r="D221" s="6">
        <v>10.82</v>
      </c>
    </row>
    <row r="222" spans="3:9" ht="15.5" x14ac:dyDescent="0.35">
      <c r="C222" t="s">
        <v>216</v>
      </c>
      <c r="D222" s="6">
        <v>84.46</v>
      </c>
    </row>
    <row r="223" spans="3:9" ht="15.5" x14ac:dyDescent="0.35">
      <c r="C223" t="s">
        <v>217</v>
      </c>
      <c r="D223" s="6">
        <v>0.7</v>
      </c>
    </row>
    <row r="224" spans="3:9" ht="15.5" x14ac:dyDescent="0.35">
      <c r="C224" t="s">
        <v>218</v>
      </c>
      <c r="D224" s="6">
        <v>94.58</v>
      </c>
    </row>
    <row r="225" spans="3:9" ht="15.5" x14ac:dyDescent="0.35">
      <c r="C225" t="s">
        <v>219</v>
      </c>
      <c r="D225" s="6">
        <v>8.41</v>
      </c>
    </row>
    <row r="226" spans="3:9" ht="15.5" x14ac:dyDescent="0.35">
      <c r="C226" t="s">
        <v>43</v>
      </c>
      <c r="I226" s="5">
        <v>89000000000</v>
      </c>
    </row>
    <row r="227" spans="3:9" ht="15.5" x14ac:dyDescent="0.35">
      <c r="C227" t="s">
        <v>220</v>
      </c>
      <c r="I227" s="5">
        <v>87000000000</v>
      </c>
    </row>
    <row r="228" spans="3:9" ht="15.5" x14ac:dyDescent="0.35">
      <c r="C228" t="s">
        <v>221</v>
      </c>
      <c r="I228" s="5">
        <v>1900000000</v>
      </c>
    </row>
    <row r="229" spans="3:9" ht="15.5" x14ac:dyDescent="0.35">
      <c r="C229" t="s">
        <v>222</v>
      </c>
      <c r="I229" s="6">
        <v>0.32090000000000002</v>
      </c>
    </row>
    <row r="230" spans="3:9" ht="15.5" x14ac:dyDescent="0.35">
      <c r="C230" t="s">
        <v>223</v>
      </c>
      <c r="D230" s="6">
        <v>-0.1114</v>
      </c>
    </row>
    <row r="231" spans="3:9" ht="15.5" x14ac:dyDescent="0.35">
      <c r="C231" t="s">
        <v>224</v>
      </c>
      <c r="D231" s="6">
        <v>-0.27440000000000003</v>
      </c>
    </row>
    <row r="232" spans="3:9" ht="15.5" x14ac:dyDescent="0.35">
      <c r="C232" t="s">
        <v>225</v>
      </c>
      <c r="D232" s="6">
        <v>-0.27449999999999997</v>
      </c>
    </row>
    <row r="233" spans="3:9" ht="15.5" x14ac:dyDescent="0.35">
      <c r="C233" t="s">
        <v>226</v>
      </c>
      <c r="D233" s="6">
        <v>1.3827</v>
      </c>
    </row>
    <row r="234" spans="3:9" ht="15.5" x14ac:dyDescent="0.35">
      <c r="C234" t="s">
        <v>227</v>
      </c>
      <c r="D234" s="6">
        <v>-2.0284</v>
      </c>
    </row>
    <row r="235" spans="3:9" ht="15.5" x14ac:dyDescent="0.35">
      <c r="C235" t="s">
        <v>228</v>
      </c>
      <c r="D235" s="6">
        <v>-2.0799999999999999E-2</v>
      </c>
    </row>
    <row r="236" spans="3:9" ht="15.5" x14ac:dyDescent="0.35">
      <c r="C236" t="s">
        <v>229</v>
      </c>
      <c r="I236" s="5">
        <v>3</v>
      </c>
    </row>
    <row r="237" spans="3:9" ht="15.5" x14ac:dyDescent="0.35">
      <c r="C237" t="s">
        <v>230</v>
      </c>
      <c r="I237" s="6">
        <v>0.28000000000000003</v>
      </c>
    </row>
    <row r="238" spans="3:9" ht="15.5" x14ac:dyDescent="0.35">
      <c r="C238" t="s">
        <v>231</v>
      </c>
      <c r="I238" s="6">
        <v>7.0000000000000007E-2</v>
      </c>
    </row>
    <row r="239" spans="3:9" ht="15.5" x14ac:dyDescent="0.35">
      <c r="C239" t="s">
        <v>233</v>
      </c>
      <c r="I239" s="6">
        <v>0.21</v>
      </c>
    </row>
    <row r="240" spans="3:9" ht="15.5" x14ac:dyDescent="0.35">
      <c r="C240" t="s">
        <v>234</v>
      </c>
      <c r="I240" s="6">
        <v>0.16</v>
      </c>
    </row>
    <row r="241" spans="3:9" ht="15.5" x14ac:dyDescent="0.35">
      <c r="C241" t="s">
        <v>235</v>
      </c>
      <c r="I241" s="6">
        <v>0.25</v>
      </c>
    </row>
    <row r="242" spans="3:9" ht="15.5" x14ac:dyDescent="0.35">
      <c r="C242" t="s">
        <v>236</v>
      </c>
      <c r="I242" s="6">
        <v>0.18</v>
      </c>
    </row>
    <row r="243" spans="3:9" ht="15.5" x14ac:dyDescent="0.35">
      <c r="C243" t="s">
        <v>237</v>
      </c>
      <c r="D243" s="5">
        <v>2000000000</v>
      </c>
    </row>
    <row r="244" spans="3:9" ht="15.5" x14ac:dyDescent="0.35">
      <c r="C244" t="s">
        <v>238</v>
      </c>
      <c r="D244" s="5">
        <v>35000000000</v>
      </c>
    </row>
    <row r="245" spans="3:9" ht="15.5" x14ac:dyDescent="0.35">
      <c r="C245" t="s">
        <v>239</v>
      </c>
      <c r="D245" s="5">
        <v>1000000000</v>
      </c>
    </row>
    <row r="246" spans="3:9" ht="15.5" x14ac:dyDescent="0.35">
      <c r="C246" t="s">
        <v>183</v>
      </c>
      <c r="D246" s="5">
        <v>29000000000</v>
      </c>
    </row>
    <row r="247" spans="3:9" ht="15.5" x14ac:dyDescent="0.35">
      <c r="C247" t="s">
        <v>182</v>
      </c>
      <c r="I247" s="5">
        <v>34000000000</v>
      </c>
    </row>
    <row r="248" spans="3:9" ht="15.5" x14ac:dyDescent="0.35">
      <c r="C248" t="s">
        <v>180</v>
      </c>
      <c r="D248" s="5">
        <v>0</v>
      </c>
    </row>
    <row r="249" spans="3:9" ht="15.5" x14ac:dyDescent="0.35">
      <c r="C249" t="s">
        <v>24</v>
      </c>
      <c r="D249" s="5">
        <v>0</v>
      </c>
    </row>
    <row r="250" spans="3:9" ht="15.5" x14ac:dyDescent="0.35">
      <c r="C250" t="s">
        <v>21</v>
      </c>
      <c r="D250" s="5">
        <v>-2000000000</v>
      </c>
    </row>
    <row r="251" spans="3:9" ht="15.5" x14ac:dyDescent="0.35">
      <c r="C251" t="s">
        <v>240</v>
      </c>
      <c r="I251" s="5">
        <v>34000000000</v>
      </c>
    </row>
  </sheetData>
  <pageMargins left="0.7" right="0.7" top="0.75" bottom="0.75" header="0.3" footer="0.3"/>
  <ignoredErrors>
    <ignoredError sqref="A1:N252" numberStoredAsText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N27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1221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1222</v>
      </c>
      <c r="D2" s="2" vm="98">
        <f ca="1">IFERROR(_xlfn.STOCKHISTORY("XIDX:" &amp; $C$1, D3, , 0, 0, 1), "Libur")</f>
        <v>68</v>
      </c>
      <c r="E2" s="2" vm="9">
        <f ca="1">IFERROR(_xlfn.STOCKHISTORY("XIDX:" &amp; $C$1, E3, , 0, 0, 1), "Libur")</f>
        <v>50</v>
      </c>
      <c r="H2" s="2" vm="9">
        <f ca="1">IFERROR(INDEX(D2:G2,COUNT(D2:G2)),"")</f>
        <v>50</v>
      </c>
      <c r="I2" s="2" vm="127">
        <f t="shared" ref="I2:N2" ca="1" si="0">IFERROR(_xlfn.STOCKHISTORY("XIDX:" &amp; $C$1, I1, , 0, 0, 1), "Libur")</f>
        <v>72</v>
      </c>
      <c r="J2" s="2" vm="252">
        <f t="shared" ca="1" si="0"/>
        <v>12</v>
      </c>
      <c r="K2" s="2" vm="9">
        <f t="shared" ca="1" si="0"/>
        <v>50</v>
      </c>
      <c r="L2" s="2" vm="99">
        <f t="shared" ca="1" si="0"/>
        <v>89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4" ht="15.5" x14ac:dyDescent="0.35">
      <c r="B4" t="s">
        <v>5</v>
      </c>
      <c r="C4" t="s">
        <v>6</v>
      </c>
      <c r="D4" s="2">
        <f>IFERROR(INDEX(D51:D500,MATCH($C$4,$C$51:$C$500,0)),"")</f>
        <v>78536319540</v>
      </c>
      <c r="E4" s="2">
        <f>IFERROR(INDEX(E51:E500,MATCH($C$4,$C$51:$C$500,0)),"")</f>
        <v>41221969942</v>
      </c>
      <c r="H4" s="2">
        <f>IFERROR(SUM(D4:G4)*(4/MAX(1,COUNT(D4:G4))),"")</f>
        <v>239516578964</v>
      </c>
      <c r="I4" s="2">
        <f t="shared" ref="I4:N4" si="1">IFERROR(INDEX(I51:I500,MATCH($C$4,$C$51:$C$500,0)),"")</f>
        <v>170506180539</v>
      </c>
      <c r="J4" s="2">
        <f t="shared" si="1"/>
        <v>263480469443</v>
      </c>
      <c r="K4" s="2">
        <f t="shared" si="1"/>
        <v>404353571310</v>
      </c>
      <c r="L4" s="2">
        <f t="shared" si="1"/>
        <v>449623068624</v>
      </c>
      <c r="M4" s="2">
        <f t="shared" si="1"/>
        <v>200886537120</v>
      </c>
      <c r="N4" s="2">
        <f t="shared" si="1"/>
        <v>0</v>
      </c>
    </row>
    <row r="5" spans="1:14" ht="15.5" x14ac:dyDescent="0.35">
      <c r="B5" t="s">
        <v>7</v>
      </c>
      <c r="C5" t="s">
        <v>8</v>
      </c>
      <c r="D5" s="2">
        <f>IFERROR(INDEX(D51:D500,MATCH($C$5,$C$51:$C$500,0)),"")</f>
        <v>4247321541</v>
      </c>
      <c r="E5" s="2">
        <f>IFERROR(INDEX(E51:E500,MATCH($C$5,$C$51:$C$500,0)),"")</f>
        <v>-3943284386</v>
      </c>
      <c r="H5" s="2">
        <f>IFERROR(SUM(D5:G5)*(4/MAX(1,COUNT(D5:G5))),"")</f>
        <v>608074310</v>
      </c>
      <c r="I5" s="2">
        <f t="shared" ref="I5:N5" si="2">IFERROR(INDEX(I51:I500,MATCH($C$5,$C$51:$C$500,0)),"")</f>
        <v>-19568754370</v>
      </c>
      <c r="J5" s="2">
        <f t="shared" si="2"/>
        <v>-31513756034</v>
      </c>
      <c r="K5" s="2">
        <f t="shared" si="2"/>
        <v>-20574687222</v>
      </c>
      <c r="L5" s="2">
        <f t="shared" si="2"/>
        <v>18827011633</v>
      </c>
      <c r="M5" s="2">
        <f t="shared" si="2"/>
        <v>234231883</v>
      </c>
      <c r="N5" s="2">
        <f t="shared" si="2"/>
        <v>0</v>
      </c>
    </row>
    <row r="6" spans="1:14" ht="15.5" x14ac:dyDescent="0.35">
      <c r="B6" t="s">
        <v>9</v>
      </c>
      <c r="C6" t="s">
        <v>10</v>
      </c>
      <c r="D6" s="2">
        <f>IFERROR(INDEX(D51:D500,MATCH($C$6,$C$51:$C$500,0)),"")</f>
        <v>108326257363</v>
      </c>
      <c r="E6" s="2">
        <f>IFERROR(INDEX(E51:E500,MATCH($C$6,$C$51:$C$500,0)),"")</f>
        <v>104078992073</v>
      </c>
      <c r="H6" s="2">
        <f>IFERROR(INDEX(D6:G6,COUNT(D6:G6)),"")</f>
        <v>104078992073</v>
      </c>
      <c r="I6" s="2">
        <f t="shared" ref="I6:N6" si="3">IFERROR(INDEX(I51:I500,MATCH($C$6,$C$51:$C$500,0)),"")</f>
        <v>108022304215</v>
      </c>
      <c r="J6" s="2">
        <f t="shared" si="3"/>
        <v>127591676206</v>
      </c>
      <c r="K6" s="2">
        <f t="shared" si="3"/>
        <v>159105512250</v>
      </c>
      <c r="L6" s="2">
        <f t="shared" si="3"/>
        <v>179681043802</v>
      </c>
      <c r="M6" s="2">
        <f t="shared" si="3"/>
        <v>77878738993</v>
      </c>
      <c r="N6" s="2">
        <f t="shared" si="3"/>
        <v>0</v>
      </c>
    </row>
    <row r="7" spans="1:14" ht="15.5" x14ac:dyDescent="0.35">
      <c r="B7" t="s">
        <v>11</v>
      </c>
      <c r="C7" t="s">
        <v>12</v>
      </c>
      <c r="D7" s="3">
        <f>IFERROR(INDEX(D51:D500,MATCH($C$7,$C$51:$C$500,0))/1000000000,"")</f>
        <v>5</v>
      </c>
      <c r="E7" s="3">
        <f>IFERROR(INDEX(E51:E500,MATCH($C$7,$C$51:$C$500,0))/1000000000,"")</f>
        <v>5</v>
      </c>
      <c r="H7" s="3">
        <f>IFERROR(INDEX(D7:G7,COUNT(D7:G7)),"")</f>
        <v>5</v>
      </c>
      <c r="I7" s="3">
        <f t="shared" ref="I7:N7" si="4">IFERROR(INDEX(I51:I500,MATCH($C$7,$C$51:$C$500,0))/1000000000,"")</f>
        <v>5</v>
      </c>
      <c r="J7" s="3">
        <f t="shared" si="4"/>
        <v>5</v>
      </c>
      <c r="K7" s="3">
        <f t="shared" si="4"/>
        <v>5</v>
      </c>
      <c r="L7" s="3">
        <f t="shared" si="4"/>
        <v>5</v>
      </c>
      <c r="M7" s="3">
        <f t="shared" si="4"/>
        <v>5</v>
      </c>
      <c r="N7" s="3">
        <f t="shared" si="4"/>
        <v>0</v>
      </c>
    </row>
    <row r="8" spans="1:14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-26000000000</v>
      </c>
      <c r="E8" s="2">
        <f>IFERROR(INDEX(E51:E500,MATCH("Free cash flow (Quarter)",$C$51:$C$500,0)),"")</f>
        <v>0</v>
      </c>
      <c r="H8" s="2">
        <f>IFERROR(INDEX(D8:G8,COUNT(D8:G8)),"")</f>
        <v>0</v>
      </c>
      <c r="I8" s="2">
        <f t="shared" ref="I8:N8" si="5">IFERROR(INDEX(I51:I500,MATCH($C$8,$C$51:$C$500,0)),"")</f>
        <v>-4000000000</v>
      </c>
      <c r="J8" s="2">
        <f t="shared" si="5"/>
        <v>-1000000000</v>
      </c>
      <c r="K8" s="2">
        <f t="shared" si="5"/>
        <v>-1000000000</v>
      </c>
      <c r="L8" s="2">
        <f t="shared" si="5"/>
        <v>-60000000000</v>
      </c>
      <c r="M8" s="2">
        <f t="shared" si="5"/>
        <v>-13000000000</v>
      </c>
      <c r="N8" s="2">
        <f t="shared" si="5"/>
        <v>0</v>
      </c>
    </row>
    <row r="9" spans="1:14" ht="15.5" x14ac:dyDescent="0.35">
      <c r="A9" t="s">
        <v>16</v>
      </c>
      <c r="C9" t="s">
        <v>17</v>
      </c>
      <c r="D9" s="3">
        <f>IFERROR(INDEX(D51:D500,MATCH("Free cash flow per share (Quarter)",$C$51:$C$500,0)),"")</f>
        <v>-5.16</v>
      </c>
      <c r="E9" s="3">
        <f>IFERROR(INDEX(E51:E500,MATCH("Free cash flow per share (Quarter)",$C$51:$C$500,0)),"")</f>
        <v>0.03</v>
      </c>
      <c r="H9" s="3">
        <f>IFERROR(INDEX(D9:G9,COUNT(D9:G9)),"")</f>
        <v>0.03</v>
      </c>
      <c r="I9" s="3">
        <f t="shared" ref="I9:N9" si="6">IFERROR(INDEX(I51:I500,MATCH($C$9,$C$51:$C$500,0)),"")</f>
        <v>-0.71</v>
      </c>
      <c r="J9" s="3">
        <f t="shared" si="6"/>
        <v>-0.18</v>
      </c>
      <c r="K9" s="3">
        <f t="shared" si="6"/>
        <v>-0.23</v>
      </c>
      <c r="L9" s="3">
        <f t="shared" si="6"/>
        <v>-11.92</v>
      </c>
      <c r="M9" s="3">
        <f t="shared" si="6"/>
        <v>-2.65</v>
      </c>
      <c r="N9" s="3">
        <f t="shared" si="6"/>
        <v>0</v>
      </c>
    </row>
    <row r="10" spans="1:14" ht="15.5" x14ac:dyDescent="0.35">
      <c r="C10" t="s">
        <v>18</v>
      </c>
      <c r="D10" s="3">
        <f ca="1">IFERROR(IF(D9=0,"",D2/D9),"")</f>
        <v>-13.178294573643411</v>
      </c>
      <c r="E10" s="3">
        <f ca="1">IFERROR(IF(E9=0,"",E2/E9),"")</f>
        <v>1666.6666666666667</v>
      </c>
      <c r="I10" s="3">
        <f t="shared" ref="I10:N10" ca="1" si="7">IFERROR(IF(I9=0,"",I2/I9),"")</f>
        <v>-101.40845070422536</v>
      </c>
      <c r="J10" s="3">
        <f t="shared" ca="1" si="7"/>
        <v>-66.666666666666671</v>
      </c>
      <c r="K10" s="3">
        <f t="shared" ca="1" si="7"/>
        <v>-217.39130434782606</v>
      </c>
      <c r="L10" s="3">
        <f t="shared" ca="1" si="7"/>
        <v>-7.4664429530201346</v>
      </c>
      <c r="M10" s="3" t="str">
        <f t="shared" ca="1" si="7"/>
        <v/>
      </c>
      <c r="N10" s="3" t="str">
        <f t="shared" si="7"/>
        <v/>
      </c>
    </row>
    <row r="11" spans="1:14" ht="15.5" x14ac:dyDescent="0.35">
      <c r="B11" t="s">
        <v>19</v>
      </c>
      <c r="C11" t="s">
        <v>20</v>
      </c>
      <c r="D11" s="2">
        <f>IFERROR(INDEX(D51:D500,MATCH($C$11,$C$51:$C$500,0)),"")</f>
        <v>2284287568</v>
      </c>
      <c r="E11" s="2">
        <f>IFERROR(INDEX(E51:E500,MATCH($C$11,$C$51:$C$500,0)),"")</f>
        <v>281532468</v>
      </c>
      <c r="H11" s="2">
        <f>IFERROR(INDEX(D11:G11,COUNT(D11:G11)),"")</f>
        <v>281532468</v>
      </c>
      <c r="I11" s="2">
        <f t="shared" ref="I11:N11" si="8">IFERROR(INDEX(I51:I500,MATCH($C$11,$C$51:$C$500,0)),"")</f>
        <v>230491387</v>
      </c>
      <c r="J11" s="2">
        <f t="shared" si="8"/>
        <v>1009783120</v>
      </c>
      <c r="K11" s="2">
        <f t="shared" si="8"/>
        <v>1231112709</v>
      </c>
      <c r="L11" s="2">
        <f t="shared" si="8"/>
        <v>10143963150</v>
      </c>
      <c r="M11" s="2">
        <f t="shared" si="8"/>
        <v>7508312441</v>
      </c>
      <c r="N11" s="2">
        <f t="shared" si="8"/>
        <v>0</v>
      </c>
    </row>
    <row r="12" spans="1:14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-2000000000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>
        <f t="shared" ref="I12:N12" si="9">IFERROR(INDEX(I51:I500,MATCH($C$12,$C$51:$C$500,0)),"")</f>
        <v>0</v>
      </c>
      <c r="J12" s="2">
        <f t="shared" si="9"/>
        <v>2000000000</v>
      </c>
      <c r="K12" s="2">
        <f t="shared" si="9"/>
        <v>1000000000</v>
      </c>
      <c r="L12" s="2">
        <f t="shared" si="9"/>
        <v>-8000000000</v>
      </c>
      <c r="M12" s="2">
        <f t="shared" si="9"/>
        <v>-5000000000</v>
      </c>
      <c r="N12" s="2">
        <f t="shared" si="9"/>
        <v>0</v>
      </c>
    </row>
    <row r="13" spans="1:14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N13" si="10">IFERROR(INDEX(I51:I500,MATCH($C$13,$C$51:$C$500,0)),"")</f>
        <v>0</v>
      </c>
      <c r="J13" s="2">
        <f t="shared" si="10"/>
        <v>3000000000</v>
      </c>
      <c r="K13" s="2">
        <f t="shared" si="10"/>
        <v>3000000000</v>
      </c>
      <c r="L13" s="2">
        <f t="shared" si="10"/>
        <v>3000000000</v>
      </c>
      <c r="M13" s="2">
        <f t="shared" si="10"/>
        <v>2000000000</v>
      </c>
      <c r="N13" s="2">
        <f t="shared" si="10"/>
        <v>0</v>
      </c>
    </row>
    <row r="14" spans="1:14" ht="15.5" x14ac:dyDescent="0.35">
      <c r="C14" t="s">
        <v>27</v>
      </c>
      <c r="D14" s="2">
        <f>IFERROR(INDEX(D51:D500,MATCH($C$14,$C$51:$C$500,0)),"")</f>
        <v>-11059957</v>
      </c>
      <c r="E14" s="2">
        <f>IFERROR(INDEX(E51:E500,MATCH($C$14,$C$51:$C$500,0)),"")</f>
        <v>-3173917</v>
      </c>
      <c r="H14" s="2">
        <f>IFERROR(SUM(D14:G14)*(4/MAX(1,COUNT(D14:G14))),"")</f>
        <v>-28467748</v>
      </c>
      <c r="I14" s="2">
        <f t="shared" ref="I14:N14" si="11">IFERROR(INDEX(I51:I500,MATCH($C$14,$C$51:$C$500,0)),"")</f>
        <v>-492917967</v>
      </c>
      <c r="J14" s="2">
        <f t="shared" si="11"/>
        <v>-909421697</v>
      </c>
      <c r="K14" s="2">
        <f t="shared" si="11"/>
        <v>-823360053</v>
      </c>
      <c r="L14" s="2">
        <f t="shared" si="11"/>
        <v>-565110199</v>
      </c>
      <c r="M14" s="2">
        <f t="shared" si="11"/>
        <v>-840138621</v>
      </c>
      <c r="N14" s="2">
        <f t="shared" si="11"/>
        <v>0</v>
      </c>
    </row>
    <row r="15" spans="1:14" ht="15.5" x14ac:dyDescent="0.35">
      <c r="C15" t="s">
        <v>28</v>
      </c>
      <c r="D15" s="2">
        <f>IFERROR(INDEX(D51:D500,MATCH($C$15,$C$51:$C$500,0)),"")</f>
        <v>-466357760</v>
      </c>
      <c r="E15" s="2">
        <f>IFERROR(INDEX(E51:E500,MATCH($C$15,$C$51:$C$500,0)),"")</f>
        <v>0</v>
      </c>
      <c r="H15" s="2">
        <f>IFERROR(SUM(D15:G15)*(4/MAX(1,COUNT(D15:G15))),"")</f>
        <v>-932715520</v>
      </c>
      <c r="I15" s="2">
        <f t="shared" ref="I15:N15" si="12">IFERROR(INDEX(I51:I500,MATCH($C$15,$C$51:$C$500,0)),"")</f>
        <v>683522016</v>
      </c>
      <c r="J15" s="2">
        <f t="shared" si="12"/>
        <v>-1268561913</v>
      </c>
      <c r="K15" s="2">
        <f t="shared" si="12"/>
        <v>1980386273</v>
      </c>
      <c r="L15" s="2">
        <f t="shared" si="12"/>
        <v>-3655562389</v>
      </c>
      <c r="M15" s="2">
        <f t="shared" si="12"/>
        <v>-549349934</v>
      </c>
      <c r="N15" s="2">
        <f t="shared" si="12"/>
        <v>0</v>
      </c>
    </row>
    <row r="16" spans="1:14" ht="15.5" x14ac:dyDescent="0.35">
      <c r="C16" t="s">
        <v>29</v>
      </c>
      <c r="D16" s="2">
        <f>IFERROR(INDEX(D51:D500,MATCH($C$16,$C$51:$C$500,0)),"")</f>
        <v>4713623051</v>
      </c>
      <c r="E16" s="2">
        <f>IFERROR(INDEX(E51:E500,MATCH($C$16,$C$51:$C$500,0)),"")</f>
        <v>-3943312143</v>
      </c>
      <c r="H16" s="2">
        <f>IFERROR(SUM(D16:G16)*(4/MAX(1,COUNT(D16:G16))),"")</f>
        <v>1540621816</v>
      </c>
      <c r="I16" s="2">
        <f t="shared" ref="I16:N16" si="13">IFERROR(INDEX(I51:I500,MATCH($C$16,$C$51:$C$500,0)),"")</f>
        <v>-20250624563</v>
      </c>
      <c r="J16" s="2">
        <f t="shared" si="13"/>
        <v>-29625939776</v>
      </c>
      <c r="K16" s="2">
        <f t="shared" si="13"/>
        <v>-22636970757</v>
      </c>
      <c r="L16" s="2">
        <f t="shared" si="13"/>
        <v>17436705935</v>
      </c>
      <c r="M16" s="2">
        <f t="shared" si="13"/>
        <v>958019963</v>
      </c>
      <c r="N16" s="2">
        <f t="shared" si="13"/>
        <v>0</v>
      </c>
    </row>
    <row r="17" spans="1:14" ht="15.5" x14ac:dyDescent="0.35">
      <c r="A17" t="s">
        <v>30</v>
      </c>
    </row>
    <row r="18" spans="1:14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1209</v>
      </c>
    </row>
    <row r="19" spans="1:14" ht="15.5" x14ac:dyDescent="0.35">
      <c r="A19" t="s">
        <v>40</v>
      </c>
      <c r="C19" t="s">
        <v>41</v>
      </c>
    </row>
    <row r="20" spans="1:14" ht="15.5" x14ac:dyDescent="0.35">
      <c r="A20" t="s">
        <v>42</v>
      </c>
      <c r="C20" t="s">
        <v>43</v>
      </c>
      <c r="D20" s="2">
        <f ca="1">IFERROR(D21*D2,"")</f>
        <v>340000000000</v>
      </c>
      <c r="E20" s="2">
        <f ca="1">IFERROR(E21*E2,"")</f>
        <v>250000000000</v>
      </c>
      <c r="H20" s="2">
        <f t="shared" ref="H20:N20" ca="1" si="14">IFERROR(H21*H2,"")</f>
        <v>250000000000</v>
      </c>
      <c r="I20" s="2">
        <f t="shared" ca="1" si="14"/>
        <v>360000000000</v>
      </c>
      <c r="J20" s="2">
        <f t="shared" ca="1" si="14"/>
        <v>60000000000</v>
      </c>
      <c r="K20" s="2">
        <f t="shared" ca="1" si="14"/>
        <v>250000000000</v>
      </c>
      <c r="L20" s="2">
        <f t="shared" ca="1" si="14"/>
        <v>445000000000</v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12</v>
      </c>
      <c r="D21" s="2">
        <f>IFERROR(INDEX(D51:D500,MATCH($C$7,$C$51:$C$500,0)),"")</f>
        <v>5000000000</v>
      </c>
      <c r="E21" s="2">
        <f>IFERROR(INDEX(E51:E500,MATCH($C$7,$C$51:$C$500,0)),"")</f>
        <v>5000000000</v>
      </c>
      <c r="H21" s="2">
        <f>IFERROR(INDEX(D21:G21,COUNT(D21:G21)),"")</f>
        <v>5000000000</v>
      </c>
      <c r="I21" s="2">
        <f t="shared" ref="I21:N21" si="15">IFERROR(INDEX(I51:I500,MATCH($C$7,$C$51:$C$500,0)),"")</f>
        <v>5000000000</v>
      </c>
      <c r="J21" s="2">
        <f t="shared" si="15"/>
        <v>5000000000</v>
      </c>
      <c r="K21" s="2">
        <f t="shared" si="15"/>
        <v>5000000000</v>
      </c>
      <c r="L21" s="2">
        <f t="shared" si="15"/>
        <v>5000000000</v>
      </c>
      <c r="M21" s="2">
        <f t="shared" si="15"/>
        <v>5000000000</v>
      </c>
      <c r="N21" s="2">
        <f t="shared" si="15"/>
        <v>0</v>
      </c>
    </row>
    <row r="23" spans="1:14" ht="15.5" x14ac:dyDescent="0.35">
      <c r="B23" t="s">
        <v>44</v>
      </c>
      <c r="C23" t="s">
        <v>45</v>
      </c>
      <c r="D23" s="3">
        <f>IFERROR(D5/D6*100,"")</f>
        <v>3.9208605968609032</v>
      </c>
      <c r="E23" s="3">
        <f>IFERROR(E5/E6*100,"")</f>
        <v>-3.7887419040666908</v>
      </c>
      <c r="H23" s="3">
        <f t="shared" ref="H23:N23" si="16">IFERROR(H5/H6*100,"")</f>
        <v>0.58424308103743217</v>
      </c>
      <c r="I23" s="3">
        <f t="shared" si="16"/>
        <v>-18.115475791973225</v>
      </c>
      <c r="J23" s="3">
        <f t="shared" si="16"/>
        <v>-24.698912163455113</v>
      </c>
      <c r="K23" s="3">
        <f t="shared" si="16"/>
        <v>-12.931473542960168</v>
      </c>
      <c r="L23" s="3">
        <f t="shared" si="16"/>
        <v>10.478017733326658</v>
      </c>
      <c r="M23" s="3">
        <f t="shared" si="16"/>
        <v>0.30076486346428072</v>
      </c>
      <c r="N23" s="3" t="str">
        <f t="shared" si="16"/>
        <v/>
      </c>
    </row>
    <row r="24" spans="1:14" ht="15.5" x14ac:dyDescent="0.35">
      <c r="C24" t="s">
        <v>46</v>
      </c>
      <c r="D24" s="4" t="str">
        <f>IFERROR(_xlfn.RRI(5,I23,D23),"")</f>
        <v/>
      </c>
      <c r="E24" s="4">
        <f>IFERROR(_xlfn.RRI(5,J23,E23),"")</f>
        <v>-0.31267294512271848</v>
      </c>
      <c r="H24" s="4">
        <f t="shared" ref="H24:N24" si="17">IFERROR(_xlfn.RRI(5,M23,H23),"")</f>
        <v>0.14201891161936109</v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47</v>
      </c>
      <c r="C25" t="s">
        <v>48</v>
      </c>
      <c r="D25" s="3">
        <f>IFERROR(INDEX(D51:D500,MATCH($A$25,$C$51:$C$500,0)),"")</f>
        <v>0.85</v>
      </c>
      <c r="E25" s="3">
        <f>IFERROR(INDEX(E51:E500,MATCH($A$25,$C$51:$C$500,0)),"")</f>
        <v>-0.79</v>
      </c>
      <c r="H25" s="3">
        <f>IFERROR(INDEX(D25:G25,COUNT(D25:G25)),"")</f>
        <v>-0.79</v>
      </c>
      <c r="I25" s="3">
        <f t="shared" ref="I25:N25" si="18">IFERROR(INDEX(I51:I500,MATCH($C$25,$C$51:$C$500,0)),"")</f>
        <v>-3.91</v>
      </c>
      <c r="J25" s="3">
        <f t="shared" si="18"/>
        <v>-6.18</v>
      </c>
      <c r="K25" s="3">
        <f t="shared" si="18"/>
        <v>-4.13</v>
      </c>
      <c r="L25" s="3">
        <f t="shared" si="18"/>
        <v>2.76</v>
      </c>
      <c r="M25" s="3">
        <f t="shared" si="18"/>
        <v>0.08</v>
      </c>
      <c r="N25" s="3">
        <f t="shared" si="18"/>
        <v>0</v>
      </c>
    </row>
    <row r="26" spans="1:14" ht="15.5" x14ac:dyDescent="0.35">
      <c r="C26" t="s">
        <v>49</v>
      </c>
      <c r="D26" s="4" t="str">
        <f>IFERROR(_xlfn.RRI(5,I25,D25),"")</f>
        <v/>
      </c>
      <c r="E26" s="4">
        <f>IFERROR(_xlfn.RRI(5,J25,E25),"")</f>
        <v>-0.33728359208059489</v>
      </c>
      <c r="H26" s="4" t="str">
        <f t="shared" ref="H26:N26" si="19">IFERROR(_xlfn.RRI(5,M25,H25),"")</f>
        <v/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>
        <f t="shared" si="19"/>
        <v>0</v>
      </c>
    </row>
    <row r="27" spans="1:14" ht="15.5" x14ac:dyDescent="0.35">
      <c r="C27" t="s">
        <v>50</v>
      </c>
      <c r="D27" s="3">
        <f>IFERROR(D4/D21,"")</f>
        <v>15.707263908</v>
      </c>
      <c r="E27" s="3">
        <f>IFERROR(E4/E21,"")</f>
        <v>8.2443939884000006</v>
      </c>
      <c r="H27" s="3">
        <f t="shared" ref="H27:N27" si="20">IFERROR(H4/H21,"")</f>
        <v>47.903315792800001</v>
      </c>
      <c r="I27" s="3">
        <f t="shared" si="20"/>
        <v>34.101236107799998</v>
      </c>
      <c r="J27" s="3">
        <f t="shared" si="20"/>
        <v>52.696093888599997</v>
      </c>
      <c r="K27" s="3">
        <f t="shared" si="20"/>
        <v>80.870714262000007</v>
      </c>
      <c r="L27" s="3">
        <f t="shared" si="20"/>
        <v>89.924613724799997</v>
      </c>
      <c r="M27" s="3">
        <f t="shared" si="20"/>
        <v>40.177307423999999</v>
      </c>
      <c r="N27" s="3" t="str">
        <f t="shared" si="20"/>
        <v/>
      </c>
    </row>
    <row r="28" spans="1:14" ht="15.5" x14ac:dyDescent="0.35">
      <c r="C28" t="s">
        <v>51</v>
      </c>
      <c r="D28" s="4">
        <f>IFERROR(_xlfn.RRI(5,I27,D27),"")</f>
        <v>-0.14362085259623658</v>
      </c>
      <c r="E28" s="4">
        <f>IFERROR(_xlfn.RRI(5,J27,E27),"")</f>
        <v>-0.30995714598085156</v>
      </c>
      <c r="H28" s="4">
        <f t="shared" ref="H28:N28" si="21">IFERROR(_xlfn.RRI(5,M27,H27),"")</f>
        <v>3.5802487148419715E-2</v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52</v>
      </c>
      <c r="H29" s="4">
        <f t="shared" ref="H29:N29" si="22">IFERROR(((H25-I25)/I25)*100%,"")</f>
        <v>-0.79795396419437337</v>
      </c>
      <c r="I29" s="4">
        <f t="shared" si="22"/>
        <v>-0.36731391585760514</v>
      </c>
      <c r="J29" s="4">
        <f t="shared" si="22"/>
        <v>0.49636803874092006</v>
      </c>
      <c r="K29" s="4">
        <f t="shared" si="22"/>
        <v>-2.4963768115942031</v>
      </c>
      <c r="L29" s="4">
        <f t="shared" si="22"/>
        <v>33.499999999999993</v>
      </c>
      <c r="M29" s="4" t="str">
        <f t="shared" si="22"/>
        <v/>
      </c>
      <c r="N29" s="4" t="str">
        <f t="shared" si="22"/>
        <v/>
      </c>
    </row>
    <row r="30" spans="1:14" ht="15.5" x14ac:dyDescent="0.35">
      <c r="C30" t="s">
        <v>53</v>
      </c>
      <c r="H30" s="4">
        <f t="shared" ref="H30:N30" si="23">IFERROR(((H27-I27)/I27)*100%,"")</f>
        <v>0.40473839837855741</v>
      </c>
      <c r="I30" s="4">
        <f t="shared" si="23"/>
        <v>-0.3528697557756309</v>
      </c>
      <c r="J30" s="4">
        <f t="shared" si="23"/>
        <v>-0.34839089317452537</v>
      </c>
      <c r="K30" s="4">
        <f t="shared" si="23"/>
        <v>-0.10068321772844098</v>
      </c>
      <c r="L30" s="4">
        <f t="shared" si="23"/>
        <v>1.2381941322201035</v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21.67</v>
      </c>
      <c r="E32" s="3">
        <f>IFERROR(INDEX(E51:E500,MATCH($A$32,$C$51:$C$500,0)),"")</f>
        <v>20.82</v>
      </c>
      <c r="H32" s="3">
        <f>IFERROR(INDEX(D32:G32,COUNT(D32:G32)),"")</f>
        <v>20.82</v>
      </c>
      <c r="I32" s="3">
        <f t="shared" ref="I32:N32" si="24">IFERROR(INDEX(I51:I500,MATCH($C$32,$C$51:$C$500,0)),"")</f>
        <v>21.6</v>
      </c>
      <c r="J32" s="3">
        <f t="shared" si="24"/>
        <v>25.52</v>
      </c>
      <c r="K32" s="3">
        <f t="shared" si="24"/>
        <v>31.82</v>
      </c>
      <c r="L32" s="3">
        <f t="shared" si="24"/>
        <v>35.94</v>
      </c>
      <c r="M32" s="3">
        <f t="shared" si="24"/>
        <v>15.58</v>
      </c>
      <c r="N32" s="3">
        <f t="shared" si="24"/>
        <v>0</v>
      </c>
    </row>
    <row r="33" spans="1:14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2.31</v>
      </c>
      <c r="E33" s="3">
        <f>IFERROR(INDEX(E51:E500,MATCH($A$33,$C$51:$C$500,0)),"")</f>
        <v>3.12</v>
      </c>
      <c r="H33" s="3">
        <f>IFERROR(INDEX(D33:G33,COUNT(D33:G33)),"")</f>
        <v>3.12</v>
      </c>
      <c r="I33" s="3">
        <f t="shared" ref="I33:N33" si="25">IFERROR(INDEX(I51:I500,MATCH($C$33,$C$51:$C$500,0)),"")</f>
        <v>3.33</v>
      </c>
      <c r="J33" s="3">
        <f t="shared" si="25"/>
        <v>0.47</v>
      </c>
      <c r="K33" s="3">
        <f t="shared" si="25"/>
        <v>1.57</v>
      </c>
      <c r="L33" s="3">
        <f t="shared" si="25"/>
        <v>2.48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58.82</v>
      </c>
      <c r="E34" s="3">
        <f>IFERROR(INDEX(E51:E500,MATCH($A$34,$C$51:$C$500,0)),"")</f>
        <v>-82.28</v>
      </c>
      <c r="H34" s="3">
        <f>IFERROR(INDEX(D34:G34,COUNT(D34:G34)),"")</f>
        <v>-82.28</v>
      </c>
      <c r="I34" s="3">
        <f t="shared" ref="I34:N34" si="26">IFERROR(INDEX(I51:I500,MATCH($C$34,$C$51:$C$500,0)),"")</f>
        <v>-18.41</v>
      </c>
      <c r="J34" s="3">
        <f t="shared" si="26"/>
        <v>-1.94</v>
      </c>
      <c r="K34" s="3">
        <f t="shared" si="26"/>
        <v>-12.11</v>
      </c>
      <c r="L34" s="3">
        <f t="shared" si="26"/>
        <v>32.25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3.18</v>
      </c>
      <c r="E35" s="3">
        <f>IFERROR(INDEX(E51:E500,MATCH($A$35,$C$51:$C$500,0)),"")</f>
        <v>7.88</v>
      </c>
      <c r="H35" s="3">
        <f>IFERROR(INDEX(D35:G35,COUNT(D35:G35)),"")</f>
        <v>7.88</v>
      </c>
      <c r="I35" s="3">
        <f t="shared" ref="I35:N35" si="27">IFERROR(INDEX(I51:I500,MATCH($C$35,$C$51:$C$500,0)),"")</f>
        <v>2.11</v>
      </c>
      <c r="J35" s="3">
        <f t="shared" si="27"/>
        <v>0.23</v>
      </c>
      <c r="K35" s="3">
        <f t="shared" si="27"/>
        <v>0.62</v>
      </c>
      <c r="L35" s="3">
        <f t="shared" si="27"/>
        <v>0.99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66</v>
      </c>
      <c r="C36" t="s">
        <v>67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N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</row>
    <row r="37" spans="1:14" ht="15.5" x14ac:dyDescent="0.35">
      <c r="B37" t="s">
        <v>68</v>
      </c>
      <c r="C37" t="s">
        <v>69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N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</row>
    <row r="50" spans="2:14" ht="15.5" x14ac:dyDescent="0.35">
      <c r="D50" t="s">
        <v>70</v>
      </c>
      <c r="E50" t="s">
        <v>243</v>
      </c>
      <c r="F50" t="s">
        <v>71</v>
      </c>
      <c r="G50" t="s">
        <v>244</v>
      </c>
      <c r="H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1209</v>
      </c>
    </row>
    <row r="51" spans="2:14" ht="15.5" x14ac:dyDescent="0.35">
      <c r="B51" t="s">
        <v>75</v>
      </c>
      <c r="C51" t="s">
        <v>6</v>
      </c>
      <c r="D51" s="5">
        <v>78536319540</v>
      </c>
      <c r="E51" s="5">
        <v>41221969942</v>
      </c>
      <c r="F51" s="5">
        <v>59716997866</v>
      </c>
      <c r="G51" s="5">
        <v>55399090512</v>
      </c>
      <c r="I51" s="5">
        <v>170506180539</v>
      </c>
      <c r="J51" s="5">
        <v>263480469443</v>
      </c>
      <c r="K51" s="5">
        <v>404353571310</v>
      </c>
      <c r="L51" s="5">
        <v>449623068624</v>
      </c>
      <c r="M51" s="5">
        <v>200886537120</v>
      </c>
    </row>
    <row r="52" spans="2:14" ht="15.5" x14ac:dyDescent="0.35">
      <c r="C52" t="s">
        <v>76</v>
      </c>
      <c r="D52" s="5">
        <v>-65746154469</v>
      </c>
      <c r="E52" s="5">
        <v>-40335407924</v>
      </c>
      <c r="F52" s="5">
        <v>-63494012248</v>
      </c>
      <c r="G52" s="5">
        <v>-53420169053</v>
      </c>
      <c r="I52" s="5">
        <v>-169559742786</v>
      </c>
      <c r="J52" s="5">
        <v>-271931394379</v>
      </c>
      <c r="K52" s="5">
        <v>-390931748356</v>
      </c>
      <c r="L52" s="5">
        <v>-402164301280</v>
      </c>
      <c r="M52" s="5">
        <v>-172486689970</v>
      </c>
    </row>
    <row r="53" spans="2:14" ht="15.5" x14ac:dyDescent="0.35">
      <c r="C53" t="s">
        <v>77</v>
      </c>
      <c r="D53" s="5">
        <v>12790165071</v>
      </c>
      <c r="E53" s="5">
        <v>886562018</v>
      </c>
      <c r="F53" s="5">
        <v>-3777014382</v>
      </c>
      <c r="G53" s="5">
        <v>1978921459</v>
      </c>
      <c r="I53" s="5">
        <v>946437753</v>
      </c>
      <c r="J53" s="5">
        <v>-8450924936</v>
      </c>
      <c r="K53" s="5">
        <v>13421822954</v>
      </c>
      <c r="L53" s="5">
        <v>47458767344</v>
      </c>
      <c r="M53" s="5">
        <v>28399847150</v>
      </c>
    </row>
    <row r="54" spans="2:14" ht="15.5" x14ac:dyDescent="0.35">
      <c r="C54" t="s">
        <v>78</v>
      </c>
      <c r="D54" s="5">
        <v>-8065486452</v>
      </c>
      <c r="E54" s="5">
        <v>-4826782603</v>
      </c>
      <c r="F54" s="5">
        <v>-9676161379</v>
      </c>
      <c r="G54" s="5">
        <v>-5767137289</v>
      </c>
      <c r="I54" s="5">
        <v>-21364455442</v>
      </c>
      <c r="J54" s="5">
        <v>-21129458099</v>
      </c>
      <c r="K54" s="5">
        <v>-36181675223</v>
      </c>
      <c r="L54" s="5">
        <v>-29722277793</v>
      </c>
      <c r="M54" s="5">
        <v>-27309241727</v>
      </c>
    </row>
    <row r="55" spans="2:14" ht="15.5" x14ac:dyDescent="0.35">
      <c r="C55" t="s">
        <v>245</v>
      </c>
      <c r="D55" s="5">
        <v>-993517873</v>
      </c>
      <c r="E55" s="5">
        <v>-663339384</v>
      </c>
      <c r="F55" s="5">
        <v>-1197761732</v>
      </c>
      <c r="G55" s="5">
        <v>-1255351651</v>
      </c>
      <c r="I55" s="5">
        <v>-3788353109</v>
      </c>
      <c r="J55" s="5">
        <v>-3873676127</v>
      </c>
      <c r="K55" s="5">
        <v>-4441684678</v>
      </c>
      <c r="L55" s="5">
        <v>-9213550232</v>
      </c>
      <c r="M55" s="5">
        <v>-8092922844</v>
      </c>
    </row>
    <row r="56" spans="2:14" ht="15.5" x14ac:dyDescent="0.35">
      <c r="C56" t="s">
        <v>246</v>
      </c>
      <c r="D56" s="5">
        <v>-5513888871</v>
      </c>
      <c r="E56" s="5">
        <v>-4306328561</v>
      </c>
      <c r="F56" s="5">
        <v>-5779961495</v>
      </c>
      <c r="G56" s="5">
        <v>-4594968970</v>
      </c>
      <c r="I56" s="5">
        <v>-20941105510</v>
      </c>
      <c r="J56" s="5">
        <v>-25159363142</v>
      </c>
      <c r="K56" s="5">
        <v>-25715232062</v>
      </c>
      <c r="L56" s="5">
        <v>-24368241765</v>
      </c>
      <c r="M56" s="5">
        <v>-20224176133</v>
      </c>
    </row>
    <row r="57" spans="2:14" ht="15.5" x14ac:dyDescent="0.35">
      <c r="C57" t="s">
        <v>83</v>
      </c>
      <c r="D57" s="5">
        <v>-56250</v>
      </c>
      <c r="E57" s="5">
        <v>-27757</v>
      </c>
      <c r="F57" s="5">
        <v>-140524</v>
      </c>
      <c r="G57" s="5">
        <v>-149121</v>
      </c>
      <c r="I57" s="5">
        <v>-617621</v>
      </c>
      <c r="J57" s="5">
        <v>-80010</v>
      </c>
      <c r="K57" s="5">
        <v>-844330</v>
      </c>
      <c r="L57" s="5">
        <v>-806654</v>
      </c>
      <c r="M57" s="5">
        <v>-98408</v>
      </c>
    </row>
    <row r="58" spans="2:14" ht="15.5" x14ac:dyDescent="0.35">
      <c r="C58" t="s">
        <v>80</v>
      </c>
      <c r="D58" s="5">
        <v>4724678619</v>
      </c>
      <c r="E58" s="5">
        <v>-3940220585</v>
      </c>
      <c r="F58" s="5">
        <v>-13453175761</v>
      </c>
      <c r="G58" s="5">
        <v>-3788215830</v>
      </c>
      <c r="I58" s="5">
        <v>-20418017689</v>
      </c>
      <c r="J58" s="5">
        <v>-29580383035</v>
      </c>
      <c r="K58" s="5">
        <v>-22759852269</v>
      </c>
      <c r="L58" s="5">
        <v>17736489551</v>
      </c>
      <c r="M58" s="5">
        <v>1090605423</v>
      </c>
    </row>
    <row r="59" spans="2:14" ht="15.5" x14ac:dyDescent="0.35">
      <c r="C59" t="s">
        <v>81</v>
      </c>
      <c r="D59" s="5">
        <v>-11055568</v>
      </c>
      <c r="E59" s="5">
        <v>-3091558</v>
      </c>
      <c r="F59" s="5">
        <v>-44928245</v>
      </c>
      <c r="G59" s="5">
        <v>-123607983</v>
      </c>
      <c r="I59" s="5">
        <v>167393126</v>
      </c>
      <c r="J59" s="5">
        <v>-45556741</v>
      </c>
      <c r="K59" s="5">
        <v>122881512</v>
      </c>
      <c r="L59" s="5">
        <v>-299783616</v>
      </c>
      <c r="M59" s="5">
        <v>-132585460</v>
      </c>
    </row>
    <row r="60" spans="2:14" ht="15.5" x14ac:dyDescent="0.35">
      <c r="C60" t="s">
        <v>142</v>
      </c>
      <c r="D60" s="5">
        <v>4389</v>
      </c>
      <c r="E60" s="5">
        <v>82359</v>
      </c>
      <c r="F60" s="5">
        <v>500288</v>
      </c>
      <c r="G60" s="5">
        <v>7303712</v>
      </c>
      <c r="I60" s="5">
        <v>660311093</v>
      </c>
      <c r="J60" s="5">
        <v>863864956</v>
      </c>
      <c r="K60" s="5">
        <v>946241565</v>
      </c>
      <c r="L60" s="5">
        <v>265326583</v>
      </c>
      <c r="M60" s="5">
        <v>707553161</v>
      </c>
    </row>
    <row r="61" spans="2:14" ht="15.5" x14ac:dyDescent="0.35">
      <c r="C61" t="s">
        <v>27</v>
      </c>
      <c r="D61" s="5">
        <v>-11059957</v>
      </c>
      <c r="E61" s="5">
        <v>-3173917</v>
      </c>
      <c r="F61" s="5">
        <v>-45428533</v>
      </c>
      <c r="G61" s="5">
        <v>-130911695</v>
      </c>
      <c r="I61" s="5">
        <v>-492917967</v>
      </c>
      <c r="J61" s="5">
        <v>-909421697</v>
      </c>
      <c r="K61" s="5">
        <v>-823360053</v>
      </c>
      <c r="L61" s="5">
        <v>-565110199</v>
      </c>
      <c r="M61" s="5">
        <v>-840138621</v>
      </c>
    </row>
    <row r="62" spans="2:14" ht="15.5" x14ac:dyDescent="0.35">
      <c r="C62" t="s">
        <v>84</v>
      </c>
      <c r="D62" s="5">
        <v>-11055568</v>
      </c>
      <c r="E62" s="5">
        <v>-3091558</v>
      </c>
      <c r="F62" s="5">
        <v>-44928245</v>
      </c>
      <c r="G62" s="5">
        <v>-123607983</v>
      </c>
      <c r="I62" s="5">
        <v>167393126</v>
      </c>
      <c r="J62" s="5">
        <v>-45556741</v>
      </c>
      <c r="K62" s="5">
        <v>122881512</v>
      </c>
      <c r="L62" s="5">
        <v>-299783616</v>
      </c>
      <c r="M62" s="5">
        <v>-132585460</v>
      </c>
    </row>
    <row r="63" spans="2:14" ht="15.5" x14ac:dyDescent="0.35">
      <c r="C63" t="s">
        <v>29</v>
      </c>
      <c r="D63" s="5">
        <v>4713623051</v>
      </c>
      <c r="E63" s="5">
        <v>-3943312143</v>
      </c>
      <c r="F63" s="5">
        <v>-13498104006</v>
      </c>
      <c r="G63" s="5">
        <v>-3911823813</v>
      </c>
      <c r="I63" s="5">
        <v>-20250624563</v>
      </c>
      <c r="J63" s="5">
        <v>-29625939776</v>
      </c>
      <c r="K63" s="5">
        <v>-22636970757</v>
      </c>
      <c r="L63" s="5">
        <v>17436705935</v>
      </c>
      <c r="M63" s="5">
        <v>958019963</v>
      </c>
    </row>
    <row r="64" spans="2:14" ht="15.5" x14ac:dyDescent="0.35">
      <c r="C64" t="s">
        <v>28</v>
      </c>
      <c r="D64" s="5">
        <v>-466357760</v>
      </c>
      <c r="F64" s="5">
        <v>683522016</v>
      </c>
      <c r="I64" s="5">
        <v>683522016</v>
      </c>
      <c r="J64" s="5">
        <v>-1268561913</v>
      </c>
      <c r="K64" s="5">
        <v>1980386273</v>
      </c>
      <c r="L64" s="5">
        <v>-3655562389</v>
      </c>
      <c r="M64" s="5">
        <v>-549349934</v>
      </c>
    </row>
    <row r="65" spans="3:13" ht="15.5" x14ac:dyDescent="0.35">
      <c r="C65" t="s">
        <v>85</v>
      </c>
    </row>
    <row r="66" spans="3:13" ht="15.5" x14ac:dyDescent="0.35">
      <c r="C66" t="s">
        <v>87</v>
      </c>
    </row>
    <row r="67" spans="3:13" ht="15.5" x14ac:dyDescent="0.35">
      <c r="C67" t="s">
        <v>86</v>
      </c>
    </row>
    <row r="68" spans="3:13" ht="15.5" x14ac:dyDescent="0.35">
      <c r="C68" t="s">
        <v>88</v>
      </c>
      <c r="D68" s="5">
        <v>-466357760</v>
      </c>
      <c r="F68" s="5">
        <v>683522016</v>
      </c>
      <c r="I68" s="5">
        <v>683522016</v>
      </c>
      <c r="J68" s="5">
        <v>-1268561913</v>
      </c>
      <c r="K68" s="5">
        <v>1980386273</v>
      </c>
      <c r="L68" s="5">
        <v>-3655562389</v>
      </c>
      <c r="M68" s="5">
        <v>-549349934</v>
      </c>
    </row>
    <row r="69" spans="3:13" ht="15.5" x14ac:dyDescent="0.35">
      <c r="C69" t="s">
        <v>247</v>
      </c>
    </row>
    <row r="70" spans="3:13" ht="15.5" x14ac:dyDescent="0.35">
      <c r="C70" t="s">
        <v>248</v>
      </c>
    </row>
    <row r="71" spans="3:13" ht="15.5" x14ac:dyDescent="0.35">
      <c r="C71" t="s">
        <v>89</v>
      </c>
      <c r="D71" s="5">
        <v>4247265291</v>
      </c>
      <c r="E71" s="5">
        <v>-3943312143</v>
      </c>
      <c r="F71" s="5">
        <v>-12814581990</v>
      </c>
      <c r="G71" s="5">
        <v>-3911823813</v>
      </c>
      <c r="I71" s="5">
        <v>-19567102547</v>
      </c>
      <c r="J71" s="5">
        <v>-30894501689</v>
      </c>
      <c r="K71" s="5">
        <v>-20656584484</v>
      </c>
      <c r="L71" s="5">
        <v>13781143546</v>
      </c>
      <c r="M71" s="5">
        <v>408670029</v>
      </c>
    </row>
    <row r="72" spans="3:13" ht="15.5" x14ac:dyDescent="0.35">
      <c r="C72" t="s">
        <v>90</v>
      </c>
      <c r="F72" s="5">
        <v>-2269444</v>
      </c>
      <c r="I72" s="5">
        <v>-2269444</v>
      </c>
      <c r="J72" s="5">
        <v>-619334355</v>
      </c>
      <c r="K72" s="5">
        <v>81052932</v>
      </c>
      <c r="L72" s="5">
        <v>5045061433</v>
      </c>
      <c r="M72" s="5">
        <v>-174536554</v>
      </c>
    </row>
    <row r="73" spans="3:13" ht="15.5" x14ac:dyDescent="0.35">
      <c r="C73" t="s">
        <v>428</v>
      </c>
      <c r="F73" s="5">
        <v>-2269444</v>
      </c>
      <c r="I73" s="5">
        <v>-2269444</v>
      </c>
      <c r="J73" s="5">
        <v>-619334355</v>
      </c>
      <c r="K73" s="5">
        <v>81052932</v>
      </c>
      <c r="L73" s="5">
        <v>5045061433</v>
      </c>
      <c r="M73" s="5">
        <v>-174536554</v>
      </c>
    </row>
    <row r="74" spans="3:13" ht="15.5" x14ac:dyDescent="0.35">
      <c r="C74" t="s">
        <v>91</v>
      </c>
      <c r="D74" s="5">
        <v>4247265291</v>
      </c>
      <c r="E74" s="5">
        <v>-3943312143</v>
      </c>
      <c r="F74" s="5">
        <v>-12816851434</v>
      </c>
      <c r="G74" s="5">
        <v>-3911823813</v>
      </c>
      <c r="I74" s="5">
        <v>-19569371991</v>
      </c>
      <c r="J74" s="5">
        <v>-31513836044</v>
      </c>
      <c r="K74" s="5">
        <v>-20575531552</v>
      </c>
      <c r="L74" s="5">
        <v>18826204979</v>
      </c>
      <c r="M74" s="5">
        <v>234133475</v>
      </c>
    </row>
    <row r="75" spans="3:13" ht="15.5" x14ac:dyDescent="0.35">
      <c r="C75" t="s">
        <v>92</v>
      </c>
      <c r="D75" s="5">
        <v>4247265291</v>
      </c>
      <c r="E75" s="5">
        <v>-3943312143</v>
      </c>
      <c r="F75" s="5">
        <v>-12814581990</v>
      </c>
      <c r="G75" s="5">
        <v>-3911823813</v>
      </c>
      <c r="I75" s="5">
        <v>-19567102547</v>
      </c>
      <c r="J75" s="5">
        <v>-30894501689</v>
      </c>
      <c r="K75" s="5">
        <v>-20656584484</v>
      </c>
      <c r="L75" s="5">
        <v>13781143546</v>
      </c>
      <c r="M75" s="5">
        <v>408670029</v>
      </c>
    </row>
    <row r="76" spans="3:13" ht="15.5" x14ac:dyDescent="0.35">
      <c r="C76" t="s">
        <v>8</v>
      </c>
      <c r="D76" s="5">
        <v>4247321541</v>
      </c>
      <c r="E76" s="5">
        <v>-3943284386</v>
      </c>
      <c r="F76" s="5">
        <v>-12816710910</v>
      </c>
      <c r="G76" s="5">
        <v>-3911674692</v>
      </c>
      <c r="I76" s="5">
        <v>-19568754370</v>
      </c>
      <c r="J76" s="5">
        <v>-31513756034</v>
      </c>
      <c r="K76" s="5">
        <v>-20574687222</v>
      </c>
      <c r="L76" s="5">
        <v>18827011633</v>
      </c>
      <c r="M76" s="5">
        <v>234231883</v>
      </c>
    </row>
    <row r="77" spans="3:13" ht="15.5" x14ac:dyDescent="0.35">
      <c r="C77" t="s">
        <v>94</v>
      </c>
      <c r="D77" s="5">
        <v>4247265291</v>
      </c>
      <c r="E77" s="5">
        <v>-3943312143</v>
      </c>
      <c r="F77" s="5">
        <v>-12814581990</v>
      </c>
      <c r="G77" s="5">
        <v>-3911823813</v>
      </c>
      <c r="I77" s="5">
        <v>-19567102547</v>
      </c>
      <c r="J77" s="5">
        <v>-30894501689</v>
      </c>
      <c r="K77" s="5">
        <v>-20656584484</v>
      </c>
      <c r="L77" s="5">
        <v>13781143546</v>
      </c>
      <c r="M77" s="5">
        <v>408670029</v>
      </c>
    </row>
    <row r="78" spans="3:13" ht="15.5" x14ac:dyDescent="0.35">
      <c r="C78" t="s">
        <v>95</v>
      </c>
      <c r="D78" s="5">
        <v>4247265291</v>
      </c>
      <c r="E78" s="5">
        <v>-3943312143</v>
      </c>
      <c r="F78" s="5">
        <v>-12816851434</v>
      </c>
      <c r="G78" s="5">
        <v>-3911823813</v>
      </c>
      <c r="I78" s="5">
        <v>-19569371991</v>
      </c>
      <c r="J78" s="5">
        <v>-31513836044</v>
      </c>
      <c r="K78" s="5">
        <v>-20575531552</v>
      </c>
      <c r="L78" s="5">
        <v>18826204979</v>
      </c>
      <c r="M78" s="5">
        <v>234133475</v>
      </c>
    </row>
    <row r="79" spans="3:13" ht="15.5" x14ac:dyDescent="0.35">
      <c r="C79" t="s">
        <v>96</v>
      </c>
      <c r="D79" s="5">
        <v>4247265291</v>
      </c>
      <c r="E79" s="5">
        <v>-3943312143</v>
      </c>
      <c r="F79" s="5">
        <v>-12816851434</v>
      </c>
      <c r="G79" s="5">
        <v>-3911823813</v>
      </c>
      <c r="I79" s="5">
        <v>-19569371991</v>
      </c>
      <c r="J79" s="5">
        <v>-31513836044</v>
      </c>
      <c r="K79" s="5">
        <v>-20575531552</v>
      </c>
      <c r="L79" s="5">
        <v>18826204979</v>
      </c>
      <c r="M79" s="5">
        <v>234133475</v>
      </c>
    </row>
    <row r="81" spans="2:13" ht="15.5" x14ac:dyDescent="0.35">
      <c r="B81" t="s">
        <v>97</v>
      </c>
      <c r="C81" t="s">
        <v>98</v>
      </c>
    </row>
    <row r="82" spans="2:13" ht="15.5" x14ac:dyDescent="0.35">
      <c r="C82" t="s">
        <v>99</v>
      </c>
    </row>
    <row r="83" spans="2:13" ht="15.5" x14ac:dyDescent="0.35">
      <c r="C83" t="s">
        <v>20</v>
      </c>
      <c r="D83" s="5">
        <v>2284287568</v>
      </c>
      <c r="E83" s="5">
        <v>281532468</v>
      </c>
      <c r="F83" s="5">
        <v>230491387</v>
      </c>
      <c r="G83" s="5">
        <v>112132657</v>
      </c>
      <c r="I83" s="5">
        <v>230491387</v>
      </c>
      <c r="J83" s="5">
        <v>1009783120</v>
      </c>
      <c r="K83" s="5">
        <v>1231112709</v>
      </c>
      <c r="L83" s="5">
        <v>10143963150</v>
      </c>
      <c r="M83" s="5">
        <v>7508312441</v>
      </c>
    </row>
    <row r="84" spans="2:13" ht="15.5" x14ac:dyDescent="0.35">
      <c r="C84" t="s">
        <v>100</v>
      </c>
      <c r="D84" s="5">
        <v>29503434025</v>
      </c>
      <c r="E84" s="5">
        <v>23666608059</v>
      </c>
      <c r="F84" s="5">
        <v>23252767000</v>
      </c>
      <c r="G84" s="5">
        <v>36921768770</v>
      </c>
      <c r="I84" s="5">
        <v>23252767000</v>
      </c>
      <c r="J84" s="5">
        <v>39654297605</v>
      </c>
      <c r="K84" s="5">
        <v>42019783596</v>
      </c>
      <c r="L84" s="5">
        <v>35853402986</v>
      </c>
      <c r="M84" s="5">
        <v>11273576931</v>
      </c>
    </row>
    <row r="85" spans="2:13" ht="15.5" x14ac:dyDescent="0.35">
      <c r="C85" t="s">
        <v>250</v>
      </c>
      <c r="D85" s="5">
        <v>594423050</v>
      </c>
      <c r="E85" s="5">
        <v>1315912881</v>
      </c>
      <c r="F85" s="5">
        <v>2128524179</v>
      </c>
      <c r="G85" s="5">
        <v>927203116</v>
      </c>
      <c r="I85" s="5">
        <v>2128524179</v>
      </c>
      <c r="J85" s="5">
        <v>455729351</v>
      </c>
      <c r="K85" s="5">
        <v>1167301451</v>
      </c>
      <c r="L85" s="5">
        <v>209883500</v>
      </c>
      <c r="M85" s="5">
        <v>1360411230</v>
      </c>
    </row>
    <row r="86" spans="2:13" ht="15.5" x14ac:dyDescent="0.35">
      <c r="C86" t="s">
        <v>249</v>
      </c>
      <c r="D86" s="5">
        <v>3062281319</v>
      </c>
      <c r="E86" s="5">
        <v>2419860320</v>
      </c>
      <c r="F86" s="5">
        <v>2085060319</v>
      </c>
      <c r="G86" s="5">
        <v>1694181319</v>
      </c>
      <c r="I86" s="5">
        <v>2085060319</v>
      </c>
      <c r="J86" s="5">
        <v>946951968</v>
      </c>
      <c r="K86" s="5">
        <v>2156748000</v>
      </c>
      <c r="L86" s="5">
        <v>9276595245</v>
      </c>
    </row>
    <row r="87" spans="2:13" ht="15.5" x14ac:dyDescent="0.35">
      <c r="C87" t="s">
        <v>251</v>
      </c>
      <c r="D87" s="5">
        <v>29503434025</v>
      </c>
      <c r="E87" s="5">
        <v>23666608059</v>
      </c>
      <c r="F87" s="5">
        <v>23252767000</v>
      </c>
      <c r="G87" s="5">
        <v>36921768770</v>
      </c>
      <c r="I87" s="5">
        <v>23252767000</v>
      </c>
      <c r="J87" s="5">
        <v>39654297605</v>
      </c>
      <c r="K87" s="5">
        <v>42019783596</v>
      </c>
      <c r="L87" s="5">
        <v>35853402986</v>
      </c>
      <c r="M87" s="5">
        <v>11273576931</v>
      </c>
    </row>
    <row r="88" spans="2:13" ht="15.5" x14ac:dyDescent="0.35">
      <c r="C88" t="s">
        <v>102</v>
      </c>
      <c r="E88" s="5">
        <v>21421000000</v>
      </c>
      <c r="F88" s="5">
        <v>21000000000</v>
      </c>
      <c r="G88" s="5">
        <v>144933500</v>
      </c>
      <c r="I88" s="5">
        <v>21000000000</v>
      </c>
      <c r="J88" s="5">
        <v>28182006433</v>
      </c>
      <c r="K88" s="5">
        <v>31190517986</v>
      </c>
      <c r="L88" s="5">
        <v>32038278530</v>
      </c>
    </row>
    <row r="89" spans="2:13" ht="15.5" x14ac:dyDescent="0.35">
      <c r="C89" t="s">
        <v>252</v>
      </c>
      <c r="E89" s="5">
        <v>21421000000</v>
      </c>
      <c r="F89" s="5">
        <v>21000000000</v>
      </c>
      <c r="G89" s="5">
        <v>144933500</v>
      </c>
      <c r="I89" s="5">
        <v>21000000000</v>
      </c>
      <c r="J89" s="5">
        <v>28182006433</v>
      </c>
      <c r="K89" s="5">
        <v>31190517986</v>
      </c>
      <c r="L89" s="5">
        <v>32038278530</v>
      </c>
    </row>
    <row r="90" spans="2:13" ht="15.5" x14ac:dyDescent="0.35">
      <c r="C90" t="s">
        <v>103</v>
      </c>
      <c r="D90" s="5">
        <v>37524952072</v>
      </c>
      <c r="E90" s="5">
        <v>14577674004</v>
      </c>
      <c r="F90" s="5">
        <v>13804407801</v>
      </c>
      <c r="G90" s="5">
        <v>46920357925</v>
      </c>
      <c r="I90" s="5">
        <v>13804407801</v>
      </c>
      <c r="J90" s="5">
        <v>10065438263</v>
      </c>
      <c r="K90" s="5">
        <v>46441616706</v>
      </c>
      <c r="L90" s="5">
        <v>49255703307</v>
      </c>
      <c r="M90" s="5">
        <v>2332277601</v>
      </c>
    </row>
    <row r="91" spans="2:13" ht="15.5" x14ac:dyDescent="0.35">
      <c r="C91" t="s">
        <v>83</v>
      </c>
      <c r="D91" s="5">
        <v>755934809</v>
      </c>
      <c r="E91" s="5">
        <v>755934810</v>
      </c>
      <c r="F91" s="5">
        <v>755934808</v>
      </c>
      <c r="G91" s="5">
        <v>758156857</v>
      </c>
      <c r="I91" s="5">
        <v>755934808</v>
      </c>
      <c r="J91" s="5">
        <v>758156856</v>
      </c>
      <c r="K91" s="5">
        <v>1377489751</v>
      </c>
      <c r="L91" s="5">
        <v>1296446552</v>
      </c>
      <c r="M91" s="5">
        <v>717360648</v>
      </c>
    </row>
    <row r="92" spans="2:13" ht="15.5" x14ac:dyDescent="0.35">
      <c r="C92" t="s">
        <v>104</v>
      </c>
      <c r="D92" s="5">
        <v>69521798698</v>
      </c>
      <c r="E92" s="5">
        <v>38713853704</v>
      </c>
      <c r="F92" s="5">
        <v>37985435054</v>
      </c>
      <c r="G92" s="5">
        <v>84860450622</v>
      </c>
      <c r="I92" s="5">
        <v>37985435054</v>
      </c>
      <c r="J92" s="5">
        <v>50749893268</v>
      </c>
      <c r="K92" s="5">
        <v>90141989809</v>
      </c>
      <c r="L92" s="5">
        <v>102737037624</v>
      </c>
      <c r="M92" s="5">
        <v>21871389103</v>
      </c>
    </row>
    <row r="93" spans="2:13" ht="15.5" x14ac:dyDescent="0.35">
      <c r="C93" t="s">
        <v>105</v>
      </c>
    </row>
    <row r="94" spans="2:13" ht="15.5" x14ac:dyDescent="0.35">
      <c r="C94" t="s">
        <v>109</v>
      </c>
      <c r="D94" s="5">
        <v>1797501126</v>
      </c>
      <c r="E94" s="5">
        <v>1797501126</v>
      </c>
      <c r="F94" s="5">
        <v>1797501126</v>
      </c>
      <c r="G94" s="5">
        <v>1113339011</v>
      </c>
      <c r="I94" s="5">
        <v>1797501126</v>
      </c>
      <c r="J94" s="5">
        <v>1113339011</v>
      </c>
      <c r="K94" s="5">
        <v>2207216874</v>
      </c>
      <c r="L94" s="5">
        <v>249691685</v>
      </c>
      <c r="M94" s="5">
        <v>285459128</v>
      </c>
    </row>
    <row r="95" spans="2:13" ht="15.5" x14ac:dyDescent="0.35">
      <c r="C95" t="s">
        <v>107</v>
      </c>
      <c r="D95" s="5">
        <v>49715401574</v>
      </c>
      <c r="E95" s="5">
        <v>58727010238</v>
      </c>
      <c r="F95" s="5">
        <v>60263910656</v>
      </c>
      <c r="G95" s="5">
        <v>61425265968</v>
      </c>
      <c r="I95" s="5">
        <v>60263910656</v>
      </c>
      <c r="J95" s="5">
        <v>66349751043</v>
      </c>
      <c r="K95" s="5">
        <v>72542744578</v>
      </c>
      <c r="L95" s="5">
        <v>78504223513</v>
      </c>
      <c r="M95" s="5">
        <v>83697378981</v>
      </c>
    </row>
    <row r="96" spans="2:13" ht="15.5" x14ac:dyDescent="0.35">
      <c r="C96" t="s">
        <v>110</v>
      </c>
      <c r="D96" s="5">
        <v>55982517891</v>
      </c>
      <c r="E96" s="5">
        <v>87290454269</v>
      </c>
      <c r="F96" s="5">
        <v>88334430506</v>
      </c>
      <c r="G96" s="5">
        <v>68622061529</v>
      </c>
      <c r="I96" s="5">
        <v>88334430506</v>
      </c>
      <c r="J96" s="5">
        <v>103810818475</v>
      </c>
      <c r="K96" s="5">
        <v>111038492480</v>
      </c>
      <c r="L96" s="5">
        <v>115986231638</v>
      </c>
      <c r="M96" s="5">
        <v>89343336129</v>
      </c>
    </row>
    <row r="97" spans="3:13" ht="15.5" x14ac:dyDescent="0.35">
      <c r="C97" t="s">
        <v>111</v>
      </c>
      <c r="D97" s="5">
        <v>125504316589</v>
      </c>
      <c r="E97" s="5">
        <v>126004307973</v>
      </c>
      <c r="F97" s="5">
        <v>126319865560</v>
      </c>
      <c r="G97" s="5">
        <v>153482512151</v>
      </c>
      <c r="I97" s="5">
        <v>126319865560</v>
      </c>
      <c r="J97" s="5">
        <v>154560711743</v>
      </c>
      <c r="K97" s="5">
        <v>201180482289</v>
      </c>
      <c r="L97" s="5">
        <v>218723269262</v>
      </c>
      <c r="M97" s="5">
        <v>111214725232</v>
      </c>
    </row>
    <row r="98" spans="3:13" ht="15.5" x14ac:dyDescent="0.35">
      <c r="C98" t="s">
        <v>112</v>
      </c>
    </row>
    <row r="99" spans="3:13" ht="15.5" x14ac:dyDescent="0.35">
      <c r="C99" t="s">
        <v>113</v>
      </c>
    </row>
    <row r="100" spans="3:13" ht="15.5" x14ac:dyDescent="0.35">
      <c r="C100" t="s">
        <v>114</v>
      </c>
      <c r="D100" s="5">
        <v>14110199061</v>
      </c>
      <c r="E100" s="5">
        <v>18831115135</v>
      </c>
      <c r="F100" s="5">
        <v>15168375980</v>
      </c>
      <c r="G100" s="5">
        <v>26992184070</v>
      </c>
      <c r="I100" s="5">
        <v>15168375980</v>
      </c>
      <c r="J100" s="5">
        <v>16178572375</v>
      </c>
      <c r="K100" s="5">
        <v>31117704959</v>
      </c>
      <c r="L100" s="5">
        <v>27115827906</v>
      </c>
      <c r="M100" s="5">
        <v>20313929589</v>
      </c>
    </row>
    <row r="101" spans="3:13" ht="15.5" x14ac:dyDescent="0.35">
      <c r="C101" t="s">
        <v>115</v>
      </c>
    </row>
    <row r="102" spans="3:13" ht="15.5" x14ac:dyDescent="0.35">
      <c r="C102" t="s">
        <v>253</v>
      </c>
      <c r="D102" s="5">
        <v>7182043751</v>
      </c>
      <c r="E102" s="5">
        <v>12507964555</v>
      </c>
      <c r="F102" s="5">
        <v>7979587338</v>
      </c>
      <c r="G102" s="5">
        <v>18033246103</v>
      </c>
      <c r="I102" s="5">
        <v>7979587338</v>
      </c>
      <c r="J102" s="5">
        <v>9882678853</v>
      </c>
      <c r="K102" s="5">
        <v>25157829310</v>
      </c>
      <c r="L102" s="5">
        <v>12561311391</v>
      </c>
      <c r="M102" s="5">
        <v>15910765609</v>
      </c>
    </row>
    <row r="103" spans="3:13" ht="15.5" x14ac:dyDescent="0.35">
      <c r="C103" t="s">
        <v>118</v>
      </c>
    </row>
    <row r="104" spans="3:13" ht="15.5" x14ac:dyDescent="0.35">
      <c r="C104" t="s">
        <v>254</v>
      </c>
      <c r="D104" s="5">
        <v>3656704369</v>
      </c>
      <c r="E104" s="5">
        <v>3735773201</v>
      </c>
      <c r="F104" s="5">
        <v>4213584498</v>
      </c>
      <c r="G104" s="5">
        <v>2621384435</v>
      </c>
      <c r="I104" s="5">
        <v>4213584498</v>
      </c>
      <c r="J104" s="5">
        <v>1402681319</v>
      </c>
      <c r="K104" s="5">
        <v>3324049451</v>
      </c>
      <c r="L104" s="5">
        <v>9486478745</v>
      </c>
      <c r="M104" s="5">
        <v>1360411230</v>
      </c>
    </row>
    <row r="105" spans="3:13" ht="15.5" x14ac:dyDescent="0.35">
      <c r="C105" t="s">
        <v>117</v>
      </c>
      <c r="D105" s="5">
        <v>537802272</v>
      </c>
      <c r="E105" s="5">
        <v>53618676</v>
      </c>
      <c r="F105" s="5">
        <v>113556336</v>
      </c>
      <c r="G105" s="5">
        <v>174131103</v>
      </c>
      <c r="I105" s="5">
        <v>113556336</v>
      </c>
      <c r="J105" s="5">
        <v>960137443</v>
      </c>
      <c r="K105" s="5">
        <v>350692217</v>
      </c>
      <c r="L105" s="5">
        <v>2882842066</v>
      </c>
      <c r="M105" s="5">
        <v>337089183</v>
      </c>
    </row>
    <row r="106" spans="3:13" ht="15.5" x14ac:dyDescent="0.35">
      <c r="C106" t="s">
        <v>116</v>
      </c>
      <c r="D106" s="5">
        <v>888517094</v>
      </c>
      <c r="E106" s="5">
        <v>870676863</v>
      </c>
      <c r="F106" s="5">
        <v>1051356308</v>
      </c>
      <c r="G106" s="5">
        <v>985472127</v>
      </c>
      <c r="I106" s="5">
        <v>1051356308</v>
      </c>
      <c r="J106" s="5">
        <v>1282538522</v>
      </c>
      <c r="K106" s="5">
        <v>433356155</v>
      </c>
      <c r="L106" s="5">
        <v>120180791</v>
      </c>
      <c r="M106" s="5">
        <v>404207663</v>
      </c>
    </row>
    <row r="107" spans="3:13" ht="15.5" x14ac:dyDescent="0.35">
      <c r="C107" t="s">
        <v>120</v>
      </c>
    </row>
    <row r="108" spans="3:13" ht="15.5" x14ac:dyDescent="0.35">
      <c r="C108" t="s">
        <v>313</v>
      </c>
      <c r="G108" s="5">
        <v>3007964254</v>
      </c>
      <c r="J108" s="5">
        <v>8142964254</v>
      </c>
      <c r="K108" s="5">
        <v>8466964254</v>
      </c>
      <c r="L108" s="5">
        <v>8790964254</v>
      </c>
      <c r="M108" s="5">
        <v>9114964254</v>
      </c>
    </row>
    <row r="109" spans="3:13" ht="15.5" x14ac:dyDescent="0.35">
      <c r="C109" t="s">
        <v>520</v>
      </c>
      <c r="K109" s="5">
        <v>856391680</v>
      </c>
      <c r="L109" s="5">
        <v>1859645094</v>
      </c>
      <c r="M109" s="5">
        <v>2609550907</v>
      </c>
    </row>
    <row r="110" spans="3:13" ht="15.5" x14ac:dyDescent="0.35">
      <c r="C110" t="s">
        <v>121</v>
      </c>
      <c r="D110" s="5">
        <v>149263400</v>
      </c>
      <c r="E110" s="5">
        <v>175604000</v>
      </c>
      <c r="F110" s="5">
        <v>210588600</v>
      </c>
      <c r="G110" s="5">
        <v>3007964254</v>
      </c>
      <c r="I110" s="5">
        <v>210588600</v>
      </c>
      <c r="J110" s="5">
        <v>8147254984</v>
      </c>
      <c r="K110" s="5">
        <v>9437132506</v>
      </c>
      <c r="L110" s="5">
        <v>10791435348</v>
      </c>
      <c r="M110" s="5">
        <v>11724515161</v>
      </c>
    </row>
    <row r="111" spans="3:13" ht="15.5" x14ac:dyDescent="0.35">
      <c r="C111" t="s">
        <v>122</v>
      </c>
      <c r="D111" s="5">
        <v>3067860165</v>
      </c>
      <c r="E111" s="5">
        <v>3094200765</v>
      </c>
      <c r="F111" s="5">
        <v>3129185365</v>
      </c>
      <c r="G111" s="5">
        <v>5651172432</v>
      </c>
      <c r="I111" s="5">
        <v>3129185365</v>
      </c>
      <c r="J111" s="5">
        <v>10790463162</v>
      </c>
      <c r="K111" s="5">
        <v>10957265080</v>
      </c>
      <c r="L111" s="5">
        <v>11926397554</v>
      </c>
      <c r="M111" s="5">
        <v>13022056650</v>
      </c>
    </row>
    <row r="112" spans="3:13" ht="15.5" x14ac:dyDescent="0.35">
      <c r="C112" t="s">
        <v>123</v>
      </c>
      <c r="D112" s="5">
        <v>3067860165</v>
      </c>
      <c r="E112" s="5">
        <v>3094200765</v>
      </c>
      <c r="F112" s="5">
        <v>3129185365</v>
      </c>
      <c r="G112" s="5">
        <v>5651172432</v>
      </c>
      <c r="I112" s="5">
        <v>3129185365</v>
      </c>
      <c r="J112" s="5">
        <v>10790463162</v>
      </c>
      <c r="K112" s="5">
        <v>10957265080</v>
      </c>
      <c r="L112" s="5">
        <v>11926397554</v>
      </c>
      <c r="M112" s="5">
        <v>13022056650</v>
      </c>
    </row>
    <row r="113" spans="2:13" ht="15.5" x14ac:dyDescent="0.35">
      <c r="C113" t="s">
        <v>126</v>
      </c>
      <c r="D113" s="5">
        <v>17178059226</v>
      </c>
      <c r="E113" s="5">
        <v>21925315900</v>
      </c>
      <c r="F113" s="5">
        <v>18297561345</v>
      </c>
      <c r="G113" s="5">
        <v>32643356502</v>
      </c>
      <c r="I113" s="5">
        <v>18297561345</v>
      </c>
      <c r="J113" s="5">
        <v>26969035537</v>
      </c>
      <c r="K113" s="5">
        <v>42074970039</v>
      </c>
      <c r="L113" s="5">
        <v>39042225460</v>
      </c>
      <c r="M113" s="5">
        <v>33335986239</v>
      </c>
    </row>
    <row r="114" spans="2:13" ht="15.5" x14ac:dyDescent="0.35">
      <c r="C114" t="s">
        <v>127</v>
      </c>
    </row>
    <row r="115" spans="2:13" ht="15.5" x14ac:dyDescent="0.35">
      <c r="C115" t="s">
        <v>128</v>
      </c>
      <c r="D115" s="5">
        <v>100000000000</v>
      </c>
      <c r="E115" s="5">
        <v>100000000000</v>
      </c>
      <c r="F115" s="5">
        <v>100000000000</v>
      </c>
      <c r="G115" s="5">
        <v>100000000000</v>
      </c>
      <c r="I115" s="5">
        <v>100000000000</v>
      </c>
      <c r="J115" s="5">
        <v>100000000000</v>
      </c>
      <c r="K115" s="5">
        <v>100000000000</v>
      </c>
      <c r="L115" s="5">
        <v>100000000000</v>
      </c>
      <c r="M115" s="5">
        <v>75000000000</v>
      </c>
    </row>
    <row r="116" spans="2:13" ht="15.5" x14ac:dyDescent="0.35">
      <c r="C116" t="s">
        <v>129</v>
      </c>
      <c r="D116" s="5">
        <v>57968721312</v>
      </c>
      <c r="E116" s="5">
        <v>57968721312</v>
      </c>
      <c r="F116" s="5">
        <v>57968721312</v>
      </c>
      <c r="G116" s="5">
        <v>57968721312</v>
      </c>
      <c r="I116" s="5">
        <v>57968721312</v>
      </c>
      <c r="J116" s="5">
        <v>57968721312</v>
      </c>
      <c r="K116" s="5">
        <v>57968721312</v>
      </c>
      <c r="L116" s="5">
        <v>57968721312</v>
      </c>
    </row>
    <row r="117" spans="2:13" ht="15.5" x14ac:dyDescent="0.35">
      <c r="C117" t="s">
        <v>130</v>
      </c>
      <c r="D117" s="5">
        <v>-50396695541</v>
      </c>
      <c r="E117" s="5">
        <v>-54644017081</v>
      </c>
      <c r="F117" s="5">
        <v>-50700732695</v>
      </c>
      <c r="G117" s="5">
        <v>-37886243834</v>
      </c>
      <c r="I117" s="5">
        <v>-50700732695</v>
      </c>
      <c r="J117" s="5">
        <v>-31134200373</v>
      </c>
      <c r="K117" s="5">
        <v>-239777234</v>
      </c>
      <c r="L117" s="5">
        <v>20415953187</v>
      </c>
      <c r="M117" s="5">
        <v>2161378345</v>
      </c>
    </row>
    <row r="118" spans="2:13" ht="15.5" x14ac:dyDescent="0.35">
      <c r="C118" t="s">
        <v>257</v>
      </c>
    </row>
    <row r="119" spans="2:13" ht="15.5" x14ac:dyDescent="0.35">
      <c r="C119" t="s">
        <v>258</v>
      </c>
    </row>
    <row r="120" spans="2:13" ht="15.5" x14ac:dyDescent="0.35">
      <c r="C120" t="s">
        <v>259</v>
      </c>
      <c r="D120" s="5">
        <v>-50396695541</v>
      </c>
      <c r="E120" s="5">
        <v>-54644017081</v>
      </c>
      <c r="F120" s="5">
        <v>-50700732695</v>
      </c>
      <c r="G120" s="5">
        <v>-37886243834</v>
      </c>
      <c r="I120" s="5">
        <v>-50700732695</v>
      </c>
      <c r="J120" s="5">
        <v>-31134200373</v>
      </c>
      <c r="K120" s="5">
        <v>-239777234</v>
      </c>
      <c r="L120" s="5">
        <v>20415953187</v>
      </c>
      <c r="M120" s="5">
        <v>2161378345</v>
      </c>
    </row>
    <row r="121" spans="2:13" ht="15.5" x14ac:dyDescent="0.35">
      <c r="C121" t="s">
        <v>131</v>
      </c>
      <c r="D121" s="5">
        <v>-1703217</v>
      </c>
      <c r="E121" s="5">
        <v>-1646968</v>
      </c>
      <c r="F121" s="5">
        <v>-1619210</v>
      </c>
      <c r="G121" s="5">
        <v>-1478686</v>
      </c>
      <c r="I121" s="5">
        <v>-1619210</v>
      </c>
      <c r="J121" s="5">
        <v>-1001589</v>
      </c>
      <c r="K121" s="5">
        <v>-921579</v>
      </c>
      <c r="L121" s="5">
        <v>-77249</v>
      </c>
    </row>
    <row r="122" spans="2:13" ht="15.5" x14ac:dyDescent="0.35">
      <c r="C122" t="s">
        <v>10</v>
      </c>
      <c r="D122" s="5">
        <v>108326257363</v>
      </c>
      <c r="E122" s="5">
        <v>104078992073</v>
      </c>
      <c r="F122" s="5">
        <v>108022304215</v>
      </c>
      <c r="G122" s="5">
        <v>120839155649</v>
      </c>
      <c r="I122" s="5">
        <v>108022304215</v>
      </c>
      <c r="J122" s="5">
        <v>127591676206</v>
      </c>
      <c r="K122" s="5">
        <v>159105512250</v>
      </c>
      <c r="L122" s="5">
        <v>179681043802</v>
      </c>
      <c r="M122" s="5">
        <v>77878738993</v>
      </c>
    </row>
    <row r="123" spans="2:13" ht="15.5" x14ac:dyDescent="0.35">
      <c r="C123" t="s">
        <v>132</v>
      </c>
      <c r="D123" s="5">
        <v>125504316589</v>
      </c>
      <c r="E123" s="5">
        <v>126004307973</v>
      </c>
      <c r="F123" s="5">
        <v>126319865560</v>
      </c>
      <c r="G123" s="5">
        <v>153482512151</v>
      </c>
      <c r="I123" s="5">
        <v>126319865560</v>
      </c>
      <c r="J123" s="5">
        <v>154560711743</v>
      </c>
      <c r="K123" s="5">
        <v>201180482289</v>
      </c>
      <c r="L123" s="5">
        <v>218723269262</v>
      </c>
      <c r="M123" s="5">
        <v>111214725232</v>
      </c>
    </row>
    <row r="124" spans="2:13" ht="15.5" x14ac:dyDescent="0.35">
      <c r="C124" t="s">
        <v>133</v>
      </c>
      <c r="D124" s="5">
        <v>5000000000</v>
      </c>
      <c r="E124" s="5">
        <v>5000000000</v>
      </c>
      <c r="F124" s="5">
        <v>5000000000</v>
      </c>
      <c r="G124" s="5">
        <v>5000000000</v>
      </c>
      <c r="I124" s="5">
        <v>5000000000</v>
      </c>
      <c r="J124" s="5">
        <v>5000000000</v>
      </c>
      <c r="K124" s="5">
        <v>5000000000</v>
      </c>
      <c r="L124" s="5">
        <v>5000000000</v>
      </c>
      <c r="M124" s="5">
        <v>5000000000</v>
      </c>
    </row>
    <row r="126" spans="2:13" ht="15.5" x14ac:dyDescent="0.35">
      <c r="B126" t="s">
        <v>134</v>
      </c>
      <c r="C126" t="s">
        <v>135</v>
      </c>
      <c r="D126" s="5">
        <v>-25767314806</v>
      </c>
      <c r="E126" s="5">
        <v>165861685</v>
      </c>
      <c r="F126" s="5">
        <v>26445557137</v>
      </c>
      <c r="G126" s="5">
        <v>-1631937646</v>
      </c>
      <c r="I126" s="5">
        <v>-3180544937</v>
      </c>
      <c r="J126" s="5">
        <v>-852738611</v>
      </c>
      <c r="K126" s="5">
        <v>-956375497</v>
      </c>
      <c r="L126" s="5">
        <v>-59010952452</v>
      </c>
      <c r="M126" s="5">
        <v>1884156818</v>
      </c>
    </row>
    <row r="127" spans="2:13" ht="15.5" x14ac:dyDescent="0.35">
      <c r="C127" t="s">
        <v>136</v>
      </c>
      <c r="D127" s="5">
        <v>72881543309</v>
      </c>
      <c r="E127" s="5">
        <v>40656597223</v>
      </c>
      <c r="F127" s="5">
        <v>71238880657</v>
      </c>
      <c r="G127" s="5">
        <v>39510341067</v>
      </c>
      <c r="I127" s="5">
        <v>187675146044</v>
      </c>
      <c r="J127" s="5">
        <v>263915550952</v>
      </c>
      <c r="K127" s="5">
        <v>397928919654</v>
      </c>
      <c r="L127" s="5">
        <v>430644897170</v>
      </c>
      <c r="M127" s="5">
        <v>189361106564</v>
      </c>
    </row>
    <row r="128" spans="2:13" ht="15.5" x14ac:dyDescent="0.35">
      <c r="C128" t="s">
        <v>500</v>
      </c>
      <c r="D128" s="5">
        <v>-97009873212</v>
      </c>
      <c r="E128" s="5">
        <v>-38673991257</v>
      </c>
      <c r="F128" s="5">
        <v>-36626382134</v>
      </c>
      <c r="G128" s="5">
        <v>-38548776519</v>
      </c>
      <c r="I128" s="5">
        <v>-175769104871</v>
      </c>
      <c r="J128" s="5">
        <v>-250400956262</v>
      </c>
      <c r="K128" s="5">
        <v>-377537877590</v>
      </c>
      <c r="L128" s="5">
        <v>-478295828692</v>
      </c>
      <c r="M128" s="5">
        <v>-180480582103</v>
      </c>
    </row>
    <row r="129" spans="3:13" ht="15.5" x14ac:dyDescent="0.35">
      <c r="C129" t="s">
        <v>139</v>
      </c>
      <c r="D129" s="5">
        <v>-1627924946</v>
      </c>
      <c r="E129" s="5">
        <v>-1813570364</v>
      </c>
      <c r="F129" s="5">
        <v>-1740443372</v>
      </c>
      <c r="G129" s="5">
        <v>-1684845572</v>
      </c>
      <c r="I129" s="5">
        <v>-7434853735</v>
      </c>
      <c r="J129" s="5">
        <v>-8491348549</v>
      </c>
      <c r="K129" s="5">
        <v>-9298768918</v>
      </c>
      <c r="L129" s="5">
        <v>-9875952431</v>
      </c>
      <c r="M129" s="5">
        <v>-5783199104</v>
      </c>
    </row>
    <row r="130" spans="3:13" ht="15.5" x14ac:dyDescent="0.35">
      <c r="C130" t="s">
        <v>363</v>
      </c>
      <c r="F130" s="5">
        <v>777744927</v>
      </c>
      <c r="G130" s="5">
        <v>-777744927</v>
      </c>
      <c r="K130" s="5">
        <v>-2747729985</v>
      </c>
      <c r="L130" s="5">
        <v>-1225622447</v>
      </c>
      <c r="M130" s="5">
        <v>-896851433</v>
      </c>
    </row>
    <row r="131" spans="3:13" ht="15.5" x14ac:dyDescent="0.35">
      <c r="C131" t="s">
        <v>1223</v>
      </c>
      <c r="F131" s="5">
        <v>1627590986</v>
      </c>
      <c r="I131" s="5">
        <v>1627590986</v>
      </c>
    </row>
    <row r="132" spans="3:13" ht="15.5" x14ac:dyDescent="0.35">
      <c r="C132" t="s">
        <v>141</v>
      </c>
      <c r="D132" s="5">
        <v>-11059957</v>
      </c>
      <c r="E132" s="5">
        <v>-3173917</v>
      </c>
      <c r="F132" s="5">
        <v>-45428533</v>
      </c>
      <c r="G132" s="5">
        <v>-130911695</v>
      </c>
      <c r="I132" s="5">
        <v>-492917967</v>
      </c>
      <c r="J132" s="5">
        <v>-788054048</v>
      </c>
      <c r="K132" s="5">
        <v>-639445033</v>
      </c>
      <c r="L132" s="5">
        <v>-258446052</v>
      </c>
      <c r="M132" s="5">
        <v>-316317106</v>
      </c>
    </row>
    <row r="133" spans="3:13" ht="15.5" x14ac:dyDescent="0.35">
      <c r="C133" t="s">
        <v>1224</v>
      </c>
      <c r="F133" s="5">
        <v>-8786405394</v>
      </c>
      <c r="I133" s="5">
        <v>-8786405394</v>
      </c>
      <c r="J133" s="5">
        <v>-5087930704</v>
      </c>
      <c r="K133" s="5">
        <v>-8661473625</v>
      </c>
    </row>
    <row r="134" spans="3:13" ht="15.5" x14ac:dyDescent="0.35">
      <c r="C134" t="s">
        <v>144</v>
      </c>
      <c r="D134" s="5">
        <v>22024059257</v>
      </c>
      <c r="E134" s="5">
        <v>-108769154</v>
      </c>
      <c r="F134" s="5">
        <v>-25658057727</v>
      </c>
      <c r="G134" s="5">
        <v>-4356805777</v>
      </c>
      <c r="I134" s="5">
        <v>-2420205216</v>
      </c>
      <c r="J134" s="5">
        <v>699209562</v>
      </c>
      <c r="K134" s="5">
        <v>-7797734212</v>
      </c>
      <c r="L134" s="5">
        <v>118650751129</v>
      </c>
      <c r="M134" s="5">
        <v>51830343241</v>
      </c>
    </row>
    <row r="135" spans="3:13" ht="15.5" x14ac:dyDescent="0.35">
      <c r="C135" t="s">
        <v>145</v>
      </c>
      <c r="D135" s="5">
        <v>5746010649</v>
      </c>
      <c r="E135" s="5">
        <v>-6051450</v>
      </c>
      <c r="F135" s="5">
        <v>-669140681</v>
      </c>
      <c r="G135" s="5">
        <v>-9400900</v>
      </c>
      <c r="I135" s="5">
        <v>4821458419</v>
      </c>
      <c r="J135" s="5">
        <v>-67800540</v>
      </c>
      <c r="K135" s="5">
        <v>-158740732</v>
      </c>
      <c r="L135" s="5">
        <v>-58256486874</v>
      </c>
      <c r="M135" s="5">
        <v>-49840154353</v>
      </c>
    </row>
    <row r="136" spans="3:13" ht="15.5" x14ac:dyDescent="0.35">
      <c r="C136" t="s">
        <v>1225</v>
      </c>
    </row>
    <row r="137" spans="3:13" ht="15.5" x14ac:dyDescent="0.35">
      <c r="C137" t="s">
        <v>1226</v>
      </c>
      <c r="D137" s="5">
        <v>-132989351</v>
      </c>
      <c r="F137" s="5">
        <v>-293746360</v>
      </c>
      <c r="I137" s="5">
        <v>-293746360</v>
      </c>
    </row>
    <row r="138" spans="3:13" ht="15.5" x14ac:dyDescent="0.35">
      <c r="C138" t="s">
        <v>1227</v>
      </c>
      <c r="L138" s="5">
        <v>-29689767855</v>
      </c>
      <c r="M138" s="5">
        <v>-45350000000</v>
      </c>
    </row>
    <row r="139" spans="3:13" ht="15.5" x14ac:dyDescent="0.35">
      <c r="C139" t="s">
        <v>1228</v>
      </c>
    </row>
    <row r="140" spans="3:13" ht="15.5" x14ac:dyDescent="0.35">
      <c r="C140" t="s">
        <v>325</v>
      </c>
      <c r="L140" s="5">
        <v>-28000000000</v>
      </c>
    </row>
    <row r="141" spans="3:13" ht="15.5" x14ac:dyDescent="0.35">
      <c r="C141" t="s">
        <v>1229</v>
      </c>
    </row>
    <row r="142" spans="3:13" ht="15.5" x14ac:dyDescent="0.35">
      <c r="C142" t="s">
        <v>326</v>
      </c>
      <c r="D142" s="5">
        <v>5900000000</v>
      </c>
      <c r="I142" s="5">
        <v>5500000000</v>
      </c>
      <c r="K142" s="5">
        <v>18018018</v>
      </c>
      <c r="L142" s="5">
        <v>20270274</v>
      </c>
      <c r="M142" s="5">
        <v>10665454571</v>
      </c>
    </row>
    <row r="143" spans="3:13" ht="15.5" x14ac:dyDescent="0.35">
      <c r="C143" t="s">
        <v>146</v>
      </c>
      <c r="D143" s="5">
        <v>-21000000</v>
      </c>
      <c r="E143" s="5">
        <v>-6051450</v>
      </c>
      <c r="F143" s="5">
        <v>-375394321</v>
      </c>
      <c r="G143" s="5">
        <v>-9400900</v>
      </c>
      <c r="I143" s="5">
        <v>-384795221</v>
      </c>
      <c r="J143" s="5">
        <v>-67800540</v>
      </c>
      <c r="K143" s="5">
        <v>-176758750</v>
      </c>
      <c r="L143" s="5">
        <v>-586989293</v>
      </c>
      <c r="M143" s="5">
        <v>-15155608924</v>
      </c>
    </row>
    <row r="144" spans="3:13" ht="15.5" x14ac:dyDescent="0.35">
      <c r="C144" t="s">
        <v>153</v>
      </c>
      <c r="D144" s="5">
        <v>22024059257</v>
      </c>
      <c r="E144" s="5">
        <v>-108769154</v>
      </c>
      <c r="F144" s="5">
        <v>-25658057727</v>
      </c>
      <c r="G144" s="5">
        <v>-4356805777</v>
      </c>
      <c r="I144" s="5">
        <v>-2420205216</v>
      </c>
      <c r="J144" s="5">
        <v>699209562</v>
      </c>
      <c r="K144" s="5">
        <v>-7797734212</v>
      </c>
      <c r="L144" s="5">
        <v>118650751129</v>
      </c>
      <c r="M144" s="5">
        <v>51830343241</v>
      </c>
    </row>
    <row r="145" spans="3:13" ht="15.5" x14ac:dyDescent="0.35">
      <c r="C145" t="s">
        <v>1230</v>
      </c>
    </row>
    <row r="146" spans="3:13" ht="15.5" x14ac:dyDescent="0.35">
      <c r="C146" t="s">
        <v>1231</v>
      </c>
    </row>
    <row r="147" spans="3:13" ht="15.5" x14ac:dyDescent="0.35">
      <c r="C147" t="s">
        <v>634</v>
      </c>
      <c r="L147" s="5">
        <v>-6456014195</v>
      </c>
    </row>
    <row r="148" spans="3:13" ht="15.5" x14ac:dyDescent="0.35">
      <c r="C148" t="s">
        <v>377</v>
      </c>
      <c r="D148" s="5">
        <v>22063420999</v>
      </c>
      <c r="E148" s="5">
        <v>-86199999</v>
      </c>
      <c r="F148" s="5">
        <v>1420295747</v>
      </c>
      <c r="G148" s="5">
        <v>731422735</v>
      </c>
      <c r="I148" s="5">
        <v>30204598031</v>
      </c>
      <c r="J148" s="5">
        <v>30716955814</v>
      </c>
      <c r="K148" s="5">
        <v>32834811198</v>
      </c>
      <c r="L148" s="5">
        <v>1519788663</v>
      </c>
      <c r="M148" s="5">
        <v>102136392431</v>
      </c>
    </row>
    <row r="149" spans="3:13" ht="15.5" x14ac:dyDescent="0.35">
      <c r="C149" t="s">
        <v>551</v>
      </c>
      <c r="D149" s="5">
        <v>-13021142</v>
      </c>
      <c r="E149" s="5">
        <v>8093445</v>
      </c>
      <c r="F149" s="5">
        <v>-23060437997</v>
      </c>
      <c r="G149" s="5">
        <v>-20019228</v>
      </c>
      <c r="I149" s="5">
        <v>-23080457225</v>
      </c>
      <c r="J149" s="5">
        <v>-28918240293</v>
      </c>
      <c r="K149" s="5">
        <v>-39001937543</v>
      </c>
      <c r="M149" s="5">
        <v>-29725217510</v>
      </c>
    </row>
    <row r="150" spans="3:13" ht="15.5" x14ac:dyDescent="0.35">
      <c r="C150" t="s">
        <v>274</v>
      </c>
      <c r="F150" s="5">
        <v>-3331964254</v>
      </c>
      <c r="G150" s="5">
        <v>-5054000000</v>
      </c>
      <c r="I150" s="5">
        <v>-8466964254</v>
      </c>
      <c r="J150" s="5">
        <v>-324000000</v>
      </c>
      <c r="K150" s="5">
        <v>-324000000</v>
      </c>
      <c r="L150" s="5">
        <v>-324000000</v>
      </c>
      <c r="M150" s="5">
        <v>-324000000</v>
      </c>
    </row>
    <row r="151" spans="3:13" ht="15.5" x14ac:dyDescent="0.35">
      <c r="C151" t="s">
        <v>336</v>
      </c>
    </row>
    <row r="152" spans="3:13" ht="15.5" x14ac:dyDescent="0.35">
      <c r="C152" t="s">
        <v>347</v>
      </c>
      <c r="M152" s="5">
        <v>-17600000000</v>
      </c>
    </row>
    <row r="153" spans="3:13" ht="15.5" x14ac:dyDescent="0.35">
      <c r="C153" t="s">
        <v>512</v>
      </c>
      <c r="F153" s="5">
        <v>-980605522</v>
      </c>
      <c r="G153" s="5">
        <v>18325445</v>
      </c>
      <c r="I153" s="5">
        <v>-1275234196</v>
      </c>
      <c r="J153" s="5">
        <v>-650000000</v>
      </c>
      <c r="K153" s="5">
        <v>-1187168434</v>
      </c>
      <c r="L153" s="5">
        <v>-1075611339</v>
      </c>
      <c r="M153" s="5">
        <v>-2638931680</v>
      </c>
    </row>
    <row r="154" spans="3:13" ht="15.5" x14ac:dyDescent="0.35">
      <c r="C154" t="s">
        <v>1232</v>
      </c>
      <c r="L154" s="5">
        <v>125000000000</v>
      </c>
    </row>
    <row r="155" spans="3:13" ht="15.5" x14ac:dyDescent="0.35">
      <c r="C155" t="s">
        <v>339</v>
      </c>
      <c r="D155" s="5">
        <v>-26340600</v>
      </c>
      <c r="E155" s="5">
        <v>-30662600</v>
      </c>
      <c r="F155" s="5">
        <v>294654299</v>
      </c>
      <c r="G155" s="5">
        <v>-32534729</v>
      </c>
      <c r="I155" s="5">
        <v>197852428</v>
      </c>
      <c r="J155" s="5">
        <v>-125505959</v>
      </c>
      <c r="K155" s="5">
        <v>-119439433</v>
      </c>
      <c r="L155" s="5">
        <v>-13412000</v>
      </c>
      <c r="M155" s="5">
        <v>-17900000</v>
      </c>
    </row>
    <row r="156" spans="3:13" ht="15.5" x14ac:dyDescent="0.35">
      <c r="C156" t="s">
        <v>519</v>
      </c>
    </row>
    <row r="157" spans="3:13" ht="15.5" x14ac:dyDescent="0.35">
      <c r="C157" t="s">
        <v>163</v>
      </c>
      <c r="D157" s="5">
        <v>2002755100</v>
      </c>
      <c r="E157" s="5">
        <v>51041081</v>
      </c>
      <c r="F157" s="5">
        <v>118358729</v>
      </c>
      <c r="G157" s="5">
        <v>-5998144323</v>
      </c>
      <c r="I157" s="5">
        <v>-779291734</v>
      </c>
      <c r="J157" s="5">
        <v>-221329589</v>
      </c>
      <c r="K157" s="5">
        <v>-8912850441</v>
      </c>
      <c r="L157" s="5">
        <v>1383311803</v>
      </c>
      <c r="M157" s="5">
        <v>3874345706</v>
      </c>
    </row>
    <row r="158" spans="3:13" ht="15.5" x14ac:dyDescent="0.35">
      <c r="C158" t="s">
        <v>1174</v>
      </c>
    </row>
    <row r="159" spans="3:13" ht="15.5" x14ac:dyDescent="0.35">
      <c r="C159" t="s">
        <v>164</v>
      </c>
      <c r="E159" s="5">
        <v>230491387</v>
      </c>
      <c r="I159" s="5">
        <v>1009783120</v>
      </c>
      <c r="J159" s="5">
        <v>1231112709</v>
      </c>
      <c r="K159" s="5">
        <v>10143963150</v>
      </c>
      <c r="L159" s="5">
        <v>8760651347</v>
      </c>
      <c r="M159" s="5">
        <v>4886305641</v>
      </c>
    </row>
    <row r="160" spans="3:13" ht="15.5" x14ac:dyDescent="0.35">
      <c r="C160" t="s">
        <v>166</v>
      </c>
      <c r="D160" s="5">
        <v>2002755100</v>
      </c>
      <c r="E160" s="5">
        <v>281532468</v>
      </c>
      <c r="F160" s="5">
        <v>118358729</v>
      </c>
      <c r="G160" s="5">
        <v>-5998144323</v>
      </c>
      <c r="I160" s="5">
        <v>230491386</v>
      </c>
      <c r="J160" s="5">
        <v>1009783120</v>
      </c>
      <c r="K160" s="5">
        <v>1231112709</v>
      </c>
      <c r="L160" s="5">
        <v>10143963150</v>
      </c>
      <c r="M160" s="5">
        <v>8760651347</v>
      </c>
    </row>
    <row r="162" spans="2:13" ht="15.5" x14ac:dyDescent="0.35">
      <c r="B162" t="s">
        <v>167</v>
      </c>
      <c r="C162" t="s">
        <v>12</v>
      </c>
      <c r="D162" s="5">
        <v>5000000000</v>
      </c>
      <c r="E162" s="5">
        <v>5000000000</v>
      </c>
      <c r="F162" s="5">
        <v>5000000000</v>
      </c>
      <c r="G162" s="5">
        <v>5000000000</v>
      </c>
      <c r="I162" s="5">
        <v>5000000000</v>
      </c>
      <c r="J162" s="5">
        <v>5000000000</v>
      </c>
      <c r="K162" s="5">
        <v>5000000000</v>
      </c>
      <c r="L162" s="5">
        <v>5000000000</v>
      </c>
      <c r="M162" s="5">
        <v>5000000000</v>
      </c>
    </row>
    <row r="163" spans="2:13" ht="15.5" x14ac:dyDescent="0.35">
      <c r="C163" t="s">
        <v>168</v>
      </c>
      <c r="D163" s="6">
        <v>0.85</v>
      </c>
      <c r="E163" s="6">
        <v>-0.79</v>
      </c>
      <c r="F163" s="6">
        <v>-2.56</v>
      </c>
      <c r="G163" s="6">
        <v>-0.78</v>
      </c>
    </row>
    <row r="164" spans="2:13" ht="15.5" x14ac:dyDescent="0.35">
      <c r="C164" t="s">
        <v>169</v>
      </c>
      <c r="D164" s="6">
        <v>58.82</v>
      </c>
      <c r="E164" s="6">
        <v>-82.28</v>
      </c>
      <c r="F164" s="6">
        <v>-28.12</v>
      </c>
      <c r="G164" s="6">
        <v>-92.31</v>
      </c>
    </row>
    <row r="165" spans="2:13" ht="15.5" x14ac:dyDescent="0.35">
      <c r="C165" t="s">
        <v>63</v>
      </c>
      <c r="D165" s="6">
        <v>3.18</v>
      </c>
      <c r="E165" s="6">
        <v>7.88</v>
      </c>
      <c r="F165" s="6">
        <v>6.03</v>
      </c>
      <c r="G165" s="6">
        <v>6.5</v>
      </c>
    </row>
    <row r="166" spans="2:13" ht="15.5" x14ac:dyDescent="0.35">
      <c r="C166" t="s">
        <v>170</v>
      </c>
      <c r="D166" s="5">
        <v>6250000000</v>
      </c>
      <c r="E166" s="5">
        <v>-2280000000</v>
      </c>
      <c r="F166" s="5">
        <v>-11800000000</v>
      </c>
      <c r="G166" s="6">
        <v>-2140000000.0000002</v>
      </c>
    </row>
    <row r="167" spans="2:13" ht="15.5" x14ac:dyDescent="0.35">
      <c r="C167" t="s">
        <v>171</v>
      </c>
      <c r="D167" s="6">
        <v>3.3799999999999997E-2</v>
      </c>
      <c r="E167" s="6">
        <v>-3.1300000000000001E-2</v>
      </c>
      <c r="F167" s="6">
        <v>-0.1014</v>
      </c>
      <c r="G167" s="6">
        <v>-2.5499999999999998E-2</v>
      </c>
    </row>
    <row r="168" spans="2:13" ht="15.5" x14ac:dyDescent="0.35">
      <c r="C168" t="s">
        <v>172</v>
      </c>
      <c r="D168" s="6">
        <v>3.9199999999999999E-2</v>
      </c>
      <c r="E168" s="6">
        <v>-3.7900000000000003E-2</v>
      </c>
      <c r="F168" s="6">
        <v>-0.1186</v>
      </c>
      <c r="G168" s="6">
        <v>-3.2400000000000005E-2</v>
      </c>
    </row>
    <row r="169" spans="2:13" ht="15.5" x14ac:dyDescent="0.35">
      <c r="C169" t="s">
        <v>173</v>
      </c>
      <c r="D169" s="6">
        <v>4.3200000000000002E-2</v>
      </c>
      <c r="E169" s="6">
        <v>-3.61E-2</v>
      </c>
      <c r="F169" s="6">
        <v>-0.11320000000000001</v>
      </c>
      <c r="G169" s="6">
        <v>-2.8900000000000002E-2</v>
      </c>
    </row>
    <row r="170" spans="2:13" ht="15.5" x14ac:dyDescent="0.35">
      <c r="C170" t="s">
        <v>174</v>
      </c>
      <c r="D170" s="6">
        <v>427.19</v>
      </c>
      <c r="E170" s="6">
        <v>-1241.44</v>
      </c>
      <c r="F170" s="6">
        <v>-296.14</v>
      </c>
      <c r="G170" s="6">
        <v>-28.94</v>
      </c>
    </row>
    <row r="171" spans="2:13" ht="15.5" x14ac:dyDescent="0.35">
      <c r="C171" t="s">
        <v>175</v>
      </c>
      <c r="D171" s="5">
        <v>108000000000</v>
      </c>
      <c r="E171" s="5">
        <v>104000000000</v>
      </c>
      <c r="F171" s="5">
        <v>108000000000</v>
      </c>
      <c r="G171" s="5">
        <v>121000000000</v>
      </c>
    </row>
    <row r="172" spans="2:13" ht="15.5" x14ac:dyDescent="0.35">
      <c r="C172" t="s">
        <v>176</v>
      </c>
      <c r="D172" s="6">
        <v>2.31</v>
      </c>
      <c r="E172" s="6">
        <v>3.12</v>
      </c>
      <c r="F172" s="6">
        <v>3.33</v>
      </c>
      <c r="G172" s="6">
        <v>2.98</v>
      </c>
    </row>
    <row r="173" spans="2:13" ht="15.5" x14ac:dyDescent="0.35">
      <c r="C173" t="s">
        <v>177</v>
      </c>
      <c r="D173" s="6">
        <v>21.67</v>
      </c>
      <c r="E173" s="6">
        <v>20.82</v>
      </c>
      <c r="F173" s="6">
        <v>21.6</v>
      </c>
      <c r="G173" s="6">
        <v>24.17</v>
      </c>
    </row>
    <row r="174" spans="2:13" ht="15.5" x14ac:dyDescent="0.35">
      <c r="C174" t="s">
        <v>178</v>
      </c>
      <c r="D174" s="6">
        <v>2.31</v>
      </c>
      <c r="E174" s="6">
        <v>3.12</v>
      </c>
      <c r="F174" s="6">
        <v>3.33</v>
      </c>
      <c r="G174" s="6">
        <v>2.98</v>
      </c>
    </row>
    <row r="175" spans="2:13" ht="15.5" x14ac:dyDescent="0.35">
      <c r="C175" t="s">
        <v>179</v>
      </c>
      <c r="D175" s="6">
        <v>21.67</v>
      </c>
      <c r="E175" s="6">
        <v>20.82</v>
      </c>
      <c r="F175" s="6">
        <v>21.6</v>
      </c>
      <c r="G175" s="6">
        <v>24.17</v>
      </c>
    </row>
    <row r="176" spans="2:13" ht="15.5" x14ac:dyDescent="0.35">
      <c r="C176" t="s">
        <v>180</v>
      </c>
      <c r="G176" s="5">
        <v>1000000000</v>
      </c>
    </row>
    <row r="177" spans="3:13" ht="15.5" x14ac:dyDescent="0.35">
      <c r="C177" t="s">
        <v>181</v>
      </c>
      <c r="G177" s="5">
        <v>1000000000</v>
      </c>
    </row>
    <row r="178" spans="3:13" ht="15.5" x14ac:dyDescent="0.35">
      <c r="C178" t="s">
        <v>182</v>
      </c>
      <c r="D178" s="5">
        <v>108000000000</v>
      </c>
      <c r="E178" s="5">
        <v>104000000000</v>
      </c>
      <c r="F178" s="5">
        <v>108000000000</v>
      </c>
      <c r="G178" s="5">
        <v>121000000000</v>
      </c>
    </row>
    <row r="179" spans="3:13" ht="15.5" x14ac:dyDescent="0.35">
      <c r="C179" t="s">
        <v>24</v>
      </c>
      <c r="G179" s="5">
        <v>3000000000</v>
      </c>
    </row>
    <row r="180" spans="3:13" ht="15.5" x14ac:dyDescent="0.35">
      <c r="C180" t="s">
        <v>21</v>
      </c>
      <c r="D180" s="5">
        <v>-2000000000</v>
      </c>
      <c r="E180" s="5">
        <v>0</v>
      </c>
      <c r="F180" s="5">
        <v>0</v>
      </c>
      <c r="G180" s="5">
        <v>2000000000</v>
      </c>
    </row>
    <row r="181" spans="3:13" ht="15.5" x14ac:dyDescent="0.35">
      <c r="C181" t="s">
        <v>183</v>
      </c>
      <c r="D181" s="5">
        <v>55000000000</v>
      </c>
      <c r="E181" s="5">
        <v>20000000000</v>
      </c>
      <c r="F181" s="5">
        <v>23000000000</v>
      </c>
      <c r="G181" s="5">
        <v>58000000000</v>
      </c>
    </row>
    <row r="182" spans="3:13" ht="15.5" x14ac:dyDescent="0.35">
      <c r="C182" t="s">
        <v>184</v>
      </c>
      <c r="D182" s="5">
        <v>-26000000000</v>
      </c>
      <c r="E182" s="5">
        <v>0</v>
      </c>
      <c r="F182" s="5">
        <v>26000000000</v>
      </c>
      <c r="G182" s="5">
        <v>-2000000000</v>
      </c>
    </row>
    <row r="183" spans="3:13" ht="15.5" x14ac:dyDescent="0.35">
      <c r="C183" t="s">
        <v>185</v>
      </c>
      <c r="D183" s="5">
        <v>0</v>
      </c>
      <c r="E183" s="5">
        <v>0</v>
      </c>
      <c r="F183" s="5">
        <v>0</v>
      </c>
      <c r="G183" s="5">
        <v>0</v>
      </c>
    </row>
    <row r="184" spans="3:13" ht="15.5" x14ac:dyDescent="0.35">
      <c r="C184" t="s">
        <v>13</v>
      </c>
      <c r="D184" s="5">
        <v>-26000000000</v>
      </c>
      <c r="E184" s="5">
        <v>0</v>
      </c>
      <c r="F184" s="5">
        <v>26000000000</v>
      </c>
      <c r="G184" s="5">
        <v>-2000000000</v>
      </c>
    </row>
    <row r="185" spans="3:13" ht="15.5" x14ac:dyDescent="0.35">
      <c r="C185" t="s">
        <v>16</v>
      </c>
      <c r="D185" s="6">
        <v>-5.16</v>
      </c>
      <c r="E185" s="6">
        <v>0.03</v>
      </c>
      <c r="F185" s="6">
        <v>5.21</v>
      </c>
      <c r="G185" s="6">
        <v>-0.33</v>
      </c>
    </row>
    <row r="186" spans="3:13" ht="15.5" x14ac:dyDescent="0.35">
      <c r="C186" t="s">
        <v>48</v>
      </c>
      <c r="I186" s="6">
        <v>-3.91</v>
      </c>
      <c r="J186" s="6">
        <v>-6.18</v>
      </c>
      <c r="K186" s="6">
        <v>-4.13</v>
      </c>
      <c r="L186" s="6">
        <v>2.76</v>
      </c>
      <c r="M186" s="6">
        <v>0.08</v>
      </c>
    </row>
    <row r="187" spans="3:13" ht="15.5" x14ac:dyDescent="0.35">
      <c r="C187" t="s">
        <v>62</v>
      </c>
      <c r="I187" s="6">
        <v>-18.41</v>
      </c>
      <c r="J187" s="6">
        <v>-1.94</v>
      </c>
      <c r="K187" s="6">
        <v>-12.11</v>
      </c>
      <c r="L187" s="6">
        <v>32.25</v>
      </c>
      <c r="M187" s="5">
        <v>0</v>
      </c>
    </row>
    <row r="188" spans="3:13" ht="15.5" x14ac:dyDescent="0.35">
      <c r="C188" t="s">
        <v>65</v>
      </c>
      <c r="I188" s="6">
        <v>2.11</v>
      </c>
      <c r="J188" s="6">
        <v>0.23</v>
      </c>
      <c r="K188" s="6">
        <v>0.62</v>
      </c>
      <c r="L188" s="6">
        <v>0.99</v>
      </c>
      <c r="M188" s="5">
        <v>0</v>
      </c>
    </row>
    <row r="189" spans="3:13" ht="15.5" x14ac:dyDescent="0.35">
      <c r="C189" t="s">
        <v>186</v>
      </c>
      <c r="I189" s="5">
        <v>-13630000000</v>
      </c>
      <c r="J189" s="5">
        <v>-23010000000</v>
      </c>
      <c r="K189" s="5">
        <v>-16070000000</v>
      </c>
      <c r="L189" s="5">
        <v>24340000000</v>
      </c>
      <c r="M189" s="5">
        <v>5700000000</v>
      </c>
    </row>
    <row r="190" spans="3:13" ht="15.5" x14ac:dyDescent="0.35">
      <c r="C190" t="s">
        <v>187</v>
      </c>
      <c r="I190" s="6">
        <v>-0.15490000000000001</v>
      </c>
      <c r="J190" s="6">
        <v>-0.19989999999999999</v>
      </c>
      <c r="K190" s="6">
        <v>-0.1027</v>
      </c>
      <c r="L190" s="6">
        <v>6.3E-2</v>
      </c>
      <c r="M190" s="6">
        <v>3.7000000000000002E-3</v>
      </c>
    </row>
    <row r="191" spans="3:13" ht="15.5" x14ac:dyDescent="0.35">
      <c r="C191" t="s">
        <v>188</v>
      </c>
      <c r="I191" s="6">
        <v>-0.18109999999999998</v>
      </c>
      <c r="J191" s="6">
        <v>-0.24210000000000001</v>
      </c>
      <c r="K191" s="6">
        <v>-0.1298</v>
      </c>
      <c r="L191" s="6">
        <v>7.6700000000000004E-2</v>
      </c>
      <c r="M191" s="6">
        <v>5.1999999999999998E-3</v>
      </c>
    </row>
    <row r="192" spans="3:13" ht="15.5" x14ac:dyDescent="0.35">
      <c r="C192" t="s">
        <v>189</v>
      </c>
      <c r="I192" s="6">
        <v>-0.1636</v>
      </c>
      <c r="J192" s="6">
        <v>-0.1918</v>
      </c>
      <c r="K192" s="6">
        <v>-0.12590000000000001</v>
      </c>
      <c r="L192" s="6">
        <v>0.12560000000000002</v>
      </c>
      <c r="M192" s="6">
        <v>1.6500000000000001E-2</v>
      </c>
    </row>
    <row r="193" spans="2:14" ht="15.5" x14ac:dyDescent="0.35">
      <c r="C193" t="s">
        <v>190</v>
      </c>
      <c r="I193" s="6">
        <v>-41.42</v>
      </c>
      <c r="J193" s="6">
        <v>-32.53</v>
      </c>
      <c r="K193" s="6">
        <v>-27.64</v>
      </c>
      <c r="L193" s="6">
        <v>31.39</v>
      </c>
      <c r="M193" s="6">
        <v>1.3</v>
      </c>
    </row>
    <row r="194" spans="2:14" ht="15.5" x14ac:dyDescent="0.35">
      <c r="C194" t="s">
        <v>59</v>
      </c>
      <c r="I194" s="6">
        <v>3.33</v>
      </c>
      <c r="J194" s="6">
        <v>0.47</v>
      </c>
      <c r="K194" s="6">
        <v>1.57</v>
      </c>
      <c r="L194" s="6">
        <v>2.48</v>
      </c>
      <c r="M194" s="5">
        <v>0</v>
      </c>
    </row>
    <row r="195" spans="2:14" ht="15.5" x14ac:dyDescent="0.35">
      <c r="C195" t="s">
        <v>56</v>
      </c>
      <c r="I195" s="6">
        <v>21.6</v>
      </c>
      <c r="J195" s="6">
        <v>25.52</v>
      </c>
      <c r="K195" s="6">
        <v>31.82</v>
      </c>
      <c r="L195" s="6">
        <v>35.94</v>
      </c>
      <c r="M195" s="6">
        <v>15.58</v>
      </c>
    </row>
    <row r="196" spans="2:14" ht="15.5" x14ac:dyDescent="0.35">
      <c r="C196" t="s">
        <v>191</v>
      </c>
      <c r="I196" s="6">
        <v>3.33</v>
      </c>
      <c r="J196" s="6">
        <v>0.47</v>
      </c>
      <c r="K196" s="6">
        <v>1.57</v>
      </c>
      <c r="L196" s="6">
        <v>2.48</v>
      </c>
      <c r="M196" s="5">
        <v>0</v>
      </c>
    </row>
    <row r="197" spans="2:14" ht="15.5" x14ac:dyDescent="0.35">
      <c r="C197" t="s">
        <v>192</v>
      </c>
      <c r="I197" s="6">
        <v>21.6</v>
      </c>
      <c r="J197" s="6">
        <v>25.52</v>
      </c>
      <c r="K197" s="6">
        <v>31.82</v>
      </c>
      <c r="L197" s="6">
        <v>35.94</v>
      </c>
      <c r="M197" s="6">
        <v>15.58</v>
      </c>
    </row>
    <row r="198" spans="2:14" ht="15.5" x14ac:dyDescent="0.35">
      <c r="C198" t="s">
        <v>193</v>
      </c>
      <c r="J198" s="5">
        <v>2000000000</v>
      </c>
      <c r="K198" s="5">
        <v>1000000000</v>
      </c>
      <c r="L198" s="5">
        <v>1000000000</v>
      </c>
      <c r="M198" s="5">
        <v>1000000000</v>
      </c>
    </row>
    <row r="199" spans="2:14" ht="15.5" x14ac:dyDescent="0.35">
      <c r="C199" t="s">
        <v>194</v>
      </c>
      <c r="J199" s="5">
        <v>2000000000</v>
      </c>
      <c r="K199" s="5">
        <v>1000000000</v>
      </c>
      <c r="L199" s="5">
        <v>1000000000</v>
      </c>
      <c r="M199" s="5">
        <v>1000000000</v>
      </c>
    </row>
    <row r="200" spans="2:14" ht="15.5" x14ac:dyDescent="0.35">
      <c r="C200" t="s">
        <v>26</v>
      </c>
      <c r="J200" s="5">
        <v>3000000000</v>
      </c>
      <c r="K200" s="5">
        <v>3000000000</v>
      </c>
      <c r="L200" s="5">
        <v>3000000000</v>
      </c>
      <c r="M200" s="5">
        <v>2000000000</v>
      </c>
    </row>
    <row r="201" spans="2:14" ht="15.5" x14ac:dyDescent="0.35">
      <c r="C201" t="s">
        <v>23</v>
      </c>
      <c r="I201" s="5">
        <v>0</v>
      </c>
      <c r="J201" s="5">
        <v>2000000000</v>
      </c>
      <c r="K201" s="5">
        <v>1000000000</v>
      </c>
      <c r="L201" s="5">
        <v>-8000000000</v>
      </c>
      <c r="M201" s="5">
        <v>-5000000000</v>
      </c>
    </row>
    <row r="202" spans="2:14" ht="15.5" x14ac:dyDescent="0.35">
      <c r="C202" t="s">
        <v>195</v>
      </c>
      <c r="I202" s="5">
        <v>23000000000</v>
      </c>
      <c r="J202" s="5">
        <v>35000000000</v>
      </c>
      <c r="K202" s="5">
        <v>59000000000</v>
      </c>
      <c r="L202" s="5">
        <v>76000000000</v>
      </c>
      <c r="M202" s="5">
        <v>2000000000</v>
      </c>
    </row>
    <row r="203" spans="2:14" ht="15.5" x14ac:dyDescent="0.35">
      <c r="C203" t="s">
        <v>196</v>
      </c>
      <c r="I203" s="5">
        <v>-3000000000</v>
      </c>
      <c r="J203" s="5">
        <v>-1000000000</v>
      </c>
      <c r="K203" s="5">
        <v>-1000000000</v>
      </c>
      <c r="L203" s="5">
        <v>-59000000000</v>
      </c>
      <c r="M203" s="5">
        <v>2000000000</v>
      </c>
    </row>
    <row r="204" spans="2:14" ht="15.5" x14ac:dyDescent="0.35">
      <c r="C204" t="s">
        <v>197</v>
      </c>
      <c r="I204" s="5">
        <v>0</v>
      </c>
      <c r="J204" s="5">
        <v>0</v>
      </c>
      <c r="K204" s="5">
        <v>0</v>
      </c>
      <c r="L204" s="5">
        <v>-1000000000</v>
      </c>
      <c r="M204" s="5">
        <v>-15000000000</v>
      </c>
    </row>
    <row r="205" spans="2:14" ht="15.5" x14ac:dyDescent="0.35">
      <c r="C205" t="s">
        <v>15</v>
      </c>
      <c r="I205" s="5">
        <v>-4000000000</v>
      </c>
      <c r="J205" s="5">
        <v>-1000000000</v>
      </c>
      <c r="K205" s="5">
        <v>-1000000000</v>
      </c>
      <c r="L205" s="5">
        <v>-60000000000</v>
      </c>
      <c r="M205" s="5">
        <v>-13000000000</v>
      </c>
    </row>
    <row r="206" spans="2:14" ht="15.5" x14ac:dyDescent="0.35">
      <c r="C206" t="s">
        <v>17</v>
      </c>
      <c r="I206" s="6">
        <v>-0.71</v>
      </c>
      <c r="J206" s="6">
        <v>-0.18</v>
      </c>
      <c r="K206" s="6">
        <v>-0.23</v>
      </c>
      <c r="L206" s="6">
        <v>-11.92</v>
      </c>
      <c r="M206" s="6">
        <v>-2.65</v>
      </c>
    </row>
    <row r="208" spans="2:14" ht="15.5" x14ac:dyDescent="0.35">
      <c r="B208" t="s">
        <v>198</v>
      </c>
      <c r="C208" t="s">
        <v>199</v>
      </c>
      <c r="D208" s="5">
        <v>4000000000</v>
      </c>
      <c r="E208" s="5">
        <v>-4000000000</v>
      </c>
      <c r="F208" s="5">
        <v>-13000000000</v>
      </c>
      <c r="G208" s="5">
        <v>-4000000000</v>
      </c>
      <c r="H208" s="5">
        <v>608000000</v>
      </c>
      <c r="I208" s="5">
        <v>-20000000000</v>
      </c>
      <c r="J208" s="5">
        <v>-31000000000</v>
      </c>
      <c r="K208" s="5">
        <v>-21000000000</v>
      </c>
      <c r="L208" s="5">
        <v>14000000000</v>
      </c>
      <c r="M208" s="5">
        <v>409000000</v>
      </c>
      <c r="N208" s="5">
        <v>2000000000</v>
      </c>
    </row>
    <row r="209" spans="3:14" ht="15.5" x14ac:dyDescent="0.35">
      <c r="C209" t="s">
        <v>47</v>
      </c>
      <c r="D209" s="6">
        <v>0.85</v>
      </c>
      <c r="E209" s="6">
        <v>-0.79</v>
      </c>
      <c r="F209" s="6">
        <v>-2.56</v>
      </c>
      <c r="G209" s="6">
        <v>-0.78</v>
      </c>
      <c r="H209" s="6">
        <v>0.12</v>
      </c>
      <c r="I209" s="6">
        <v>-3.91</v>
      </c>
      <c r="J209" s="6">
        <v>-6.18</v>
      </c>
      <c r="K209" s="6">
        <v>-4.13</v>
      </c>
      <c r="L209" s="6">
        <v>2.76</v>
      </c>
      <c r="M209" s="6">
        <v>0.08</v>
      </c>
      <c r="N209" s="6">
        <v>0.47</v>
      </c>
    </row>
    <row r="210" spans="3:14" ht="15.5" x14ac:dyDescent="0.35">
      <c r="C210" t="s">
        <v>200</v>
      </c>
      <c r="D210" s="5">
        <v>79000000000</v>
      </c>
      <c r="E210" s="5">
        <v>41000000000</v>
      </c>
      <c r="F210" s="5">
        <v>60000000000</v>
      </c>
      <c r="G210" s="5">
        <v>55000000000</v>
      </c>
      <c r="H210" s="5">
        <v>240000000000</v>
      </c>
      <c r="I210" s="5">
        <v>171000000000</v>
      </c>
      <c r="J210" s="5">
        <v>263000000000</v>
      </c>
      <c r="K210" s="5">
        <v>404000000000</v>
      </c>
      <c r="L210" s="5">
        <v>450000000000</v>
      </c>
      <c r="M210" s="5">
        <v>201000000000</v>
      </c>
      <c r="N210" s="5">
        <v>157000000000</v>
      </c>
    </row>
    <row r="211" spans="3:14" ht="15.5" x14ac:dyDescent="0.35">
      <c r="C211" t="s">
        <v>201</v>
      </c>
      <c r="I211" s="6">
        <v>337.13</v>
      </c>
    </row>
    <row r="212" spans="3:14" ht="15.5" x14ac:dyDescent="0.35">
      <c r="C212" t="s">
        <v>281</v>
      </c>
      <c r="I212" s="6">
        <v>-12.48</v>
      </c>
    </row>
    <row r="213" spans="3:14" ht="15.5" x14ac:dyDescent="0.35">
      <c r="C213" t="s">
        <v>202</v>
      </c>
      <c r="I213" s="6">
        <v>6.95</v>
      </c>
    </row>
    <row r="214" spans="3:14" ht="15.5" x14ac:dyDescent="0.35">
      <c r="C214" t="s">
        <v>282</v>
      </c>
      <c r="I214" s="6">
        <v>-8.0100000000000005E-2</v>
      </c>
    </row>
    <row r="215" spans="3:14" ht="15.5" x14ac:dyDescent="0.35">
      <c r="C215" t="s">
        <v>283</v>
      </c>
      <c r="I215" s="6">
        <v>0.87</v>
      </c>
    </row>
    <row r="216" spans="3:14" ht="15.5" x14ac:dyDescent="0.35">
      <c r="C216" t="s">
        <v>203</v>
      </c>
      <c r="I216" s="6">
        <v>1.89</v>
      </c>
    </row>
    <row r="217" spans="3:14" ht="15.5" x14ac:dyDescent="0.35">
      <c r="C217" t="s">
        <v>284</v>
      </c>
      <c r="I217" s="6">
        <v>-260.20999999999998</v>
      </c>
    </row>
    <row r="218" spans="3:14" ht="15.5" x14ac:dyDescent="0.35">
      <c r="C218" t="s">
        <v>285</v>
      </c>
      <c r="I218" s="6">
        <v>-170.88</v>
      </c>
    </row>
    <row r="219" spans="3:14" ht="15.5" x14ac:dyDescent="0.35">
      <c r="C219" t="s">
        <v>286</v>
      </c>
      <c r="I219" s="6">
        <v>-12.32</v>
      </c>
    </row>
    <row r="220" spans="3:14" ht="15.5" x14ac:dyDescent="0.35">
      <c r="C220" t="s">
        <v>287</v>
      </c>
      <c r="I220" s="6">
        <v>-20.32</v>
      </c>
    </row>
    <row r="221" spans="3:14" ht="15.5" x14ac:dyDescent="0.35">
      <c r="C221" t="s">
        <v>288</v>
      </c>
      <c r="I221" s="6">
        <v>-0.34</v>
      </c>
    </row>
    <row r="222" spans="3:14" ht="15.5" x14ac:dyDescent="0.35">
      <c r="C222" t="s">
        <v>289</v>
      </c>
      <c r="I222" s="6">
        <v>-1.01</v>
      </c>
    </row>
    <row r="223" spans="3:14" ht="15.5" x14ac:dyDescent="0.35">
      <c r="C223" t="s">
        <v>290</v>
      </c>
      <c r="I223" s="6">
        <v>-3.28</v>
      </c>
    </row>
    <row r="224" spans="3:14" ht="15.5" x14ac:dyDescent="0.35">
      <c r="C224" t="s">
        <v>204</v>
      </c>
      <c r="I224" s="6">
        <v>0.12</v>
      </c>
    </row>
    <row r="225" spans="3:9" ht="15.5" x14ac:dyDescent="0.35">
      <c r="C225" t="s">
        <v>291</v>
      </c>
      <c r="I225" s="6">
        <v>46.97</v>
      </c>
    </row>
    <row r="226" spans="3:9" ht="15.5" x14ac:dyDescent="0.35">
      <c r="C226" t="s">
        <v>205</v>
      </c>
      <c r="D226" s="6">
        <v>0.46</v>
      </c>
    </row>
    <row r="227" spans="3:9" ht="15.5" x14ac:dyDescent="0.35">
      <c r="C227" t="s">
        <v>206</v>
      </c>
      <c r="I227" s="6">
        <v>21.67</v>
      </c>
    </row>
    <row r="228" spans="3:9" ht="15.5" x14ac:dyDescent="0.35">
      <c r="C228" t="s">
        <v>292</v>
      </c>
      <c r="I228" s="6">
        <v>-0.24</v>
      </c>
    </row>
    <row r="229" spans="3:9" ht="15.5" x14ac:dyDescent="0.35">
      <c r="C229" t="s">
        <v>207</v>
      </c>
      <c r="D229" s="6">
        <v>4.93</v>
      </c>
    </row>
    <row r="230" spans="3:9" ht="15.5" x14ac:dyDescent="0.35">
      <c r="C230" t="s">
        <v>208</v>
      </c>
      <c r="D230" s="6">
        <v>2.27</v>
      </c>
    </row>
    <row r="231" spans="3:9" ht="15.5" x14ac:dyDescent="0.35">
      <c r="C231" t="s">
        <v>209</v>
      </c>
      <c r="D231" s="6">
        <v>0.16</v>
      </c>
    </row>
    <row r="232" spans="3:9" ht="15.5" x14ac:dyDescent="0.35">
      <c r="C232" t="s">
        <v>210</v>
      </c>
      <c r="D232" s="6">
        <v>1.1599999999999999</v>
      </c>
    </row>
    <row r="233" spans="3:9" ht="15.5" x14ac:dyDescent="0.35">
      <c r="C233" t="s">
        <v>296</v>
      </c>
      <c r="I233" s="6">
        <v>-86.35</v>
      </c>
    </row>
    <row r="234" spans="3:9" ht="15.5" x14ac:dyDescent="0.35">
      <c r="C234" t="s">
        <v>13</v>
      </c>
      <c r="D234" s="5">
        <v>-26000000000</v>
      </c>
    </row>
    <row r="235" spans="3:9" ht="15.5" x14ac:dyDescent="0.35">
      <c r="C235" t="s">
        <v>211</v>
      </c>
      <c r="I235" s="6">
        <v>7.33</v>
      </c>
    </row>
    <row r="236" spans="3:9" ht="15.5" x14ac:dyDescent="0.35">
      <c r="C236" t="s">
        <v>212</v>
      </c>
      <c r="I236" s="6">
        <v>-0.1308</v>
      </c>
    </row>
    <row r="237" spans="3:9" ht="15.5" x14ac:dyDescent="0.35">
      <c r="C237" t="s">
        <v>213</v>
      </c>
      <c r="I237" s="6">
        <v>-0.15160000000000001</v>
      </c>
    </row>
    <row r="238" spans="3:9" ht="15.5" x14ac:dyDescent="0.35">
      <c r="C238" t="s">
        <v>214</v>
      </c>
      <c r="I238" s="6">
        <v>-0.15060000000000001</v>
      </c>
    </row>
    <row r="239" spans="3:9" ht="15.5" x14ac:dyDescent="0.35">
      <c r="C239" t="s">
        <v>297</v>
      </c>
      <c r="I239" s="6">
        <v>-0.157</v>
      </c>
    </row>
    <row r="240" spans="3:9" ht="15.5" x14ac:dyDescent="0.35">
      <c r="C240" t="s">
        <v>215</v>
      </c>
      <c r="D240" s="6">
        <v>30.8</v>
      </c>
    </row>
    <row r="241" spans="3:9" ht="15.5" x14ac:dyDescent="0.35">
      <c r="C241" t="s">
        <v>216</v>
      </c>
      <c r="D241" s="6">
        <v>36.06</v>
      </c>
    </row>
    <row r="242" spans="3:9" ht="15.5" x14ac:dyDescent="0.35">
      <c r="C242" t="s">
        <v>217</v>
      </c>
      <c r="D242" s="6">
        <v>13.63</v>
      </c>
    </row>
    <row r="243" spans="3:9" ht="15.5" x14ac:dyDescent="0.35">
      <c r="C243" t="s">
        <v>218</v>
      </c>
      <c r="D243" s="6">
        <v>53.23</v>
      </c>
    </row>
    <row r="244" spans="3:9" ht="15.5" x14ac:dyDescent="0.35">
      <c r="C244" t="s">
        <v>219</v>
      </c>
      <c r="D244" s="6">
        <v>2.95</v>
      </c>
    </row>
    <row r="245" spans="3:9" ht="15.5" x14ac:dyDescent="0.35">
      <c r="C245" t="s">
        <v>298</v>
      </c>
      <c r="I245" s="6">
        <v>1.87</v>
      </c>
    </row>
    <row r="246" spans="3:9" ht="15.5" x14ac:dyDescent="0.35">
      <c r="C246" t="s">
        <v>299</v>
      </c>
      <c r="I246" s="6">
        <v>8.56</v>
      </c>
    </row>
    <row r="247" spans="3:9" ht="15.5" x14ac:dyDescent="0.35">
      <c r="C247" t="s">
        <v>43</v>
      </c>
      <c r="I247" s="5">
        <v>205000000000</v>
      </c>
    </row>
    <row r="248" spans="3:9" ht="15.5" x14ac:dyDescent="0.35">
      <c r="C248" t="s">
        <v>220</v>
      </c>
      <c r="I248" s="5">
        <v>203000000000</v>
      </c>
    </row>
    <row r="249" spans="3:9" ht="15.5" x14ac:dyDescent="0.35">
      <c r="C249" t="s">
        <v>221</v>
      </c>
      <c r="I249" s="5">
        <v>5000000000</v>
      </c>
    </row>
    <row r="250" spans="3:9" ht="15.5" x14ac:dyDescent="0.35">
      <c r="C250" t="s">
        <v>222</v>
      </c>
      <c r="I250" s="6">
        <v>0.44500000000000001</v>
      </c>
    </row>
    <row r="251" spans="3:9" ht="15.5" x14ac:dyDescent="0.35">
      <c r="C251" t="s">
        <v>223</v>
      </c>
      <c r="D251" s="6">
        <v>0.16289999999999999</v>
      </c>
    </row>
    <row r="252" spans="3:9" ht="15.5" x14ac:dyDescent="0.35">
      <c r="C252" t="s">
        <v>224</v>
      </c>
      <c r="D252" s="6">
        <v>6.0199999999999997E-2</v>
      </c>
    </row>
    <row r="253" spans="3:9" ht="15.5" x14ac:dyDescent="0.35">
      <c r="C253" t="s">
        <v>225</v>
      </c>
      <c r="D253" s="6">
        <v>5.4100000000000002E-2</v>
      </c>
    </row>
    <row r="254" spans="3:9" ht="15.5" x14ac:dyDescent="0.35">
      <c r="C254" t="s">
        <v>226</v>
      </c>
      <c r="D254" s="6">
        <v>1.3922999999999999</v>
      </c>
    </row>
    <row r="255" spans="3:9" ht="15.5" x14ac:dyDescent="0.35">
      <c r="C255" t="s">
        <v>227</v>
      </c>
      <c r="D255" s="6">
        <v>5.7112999999999996</v>
      </c>
    </row>
    <row r="256" spans="3:9" ht="15.5" x14ac:dyDescent="0.35">
      <c r="C256" t="s">
        <v>228</v>
      </c>
      <c r="D256" s="6">
        <v>1.9743000000000002</v>
      </c>
    </row>
    <row r="257" spans="3:9" ht="15.5" x14ac:dyDescent="0.35">
      <c r="C257" t="s">
        <v>229</v>
      </c>
      <c r="I257" s="5">
        <v>7</v>
      </c>
    </row>
    <row r="258" spans="3:9" ht="15.5" x14ac:dyDescent="0.35">
      <c r="C258" t="s">
        <v>230</v>
      </c>
      <c r="I258" s="6">
        <v>0.1</v>
      </c>
    </row>
    <row r="259" spans="3:9" ht="15.5" x14ac:dyDescent="0.35">
      <c r="C259" t="s">
        <v>231</v>
      </c>
      <c r="I259" s="6">
        <v>0.21</v>
      </c>
    </row>
    <row r="260" spans="3:9" ht="15.5" x14ac:dyDescent="0.35">
      <c r="C260" t="s">
        <v>233</v>
      </c>
      <c r="I260" s="6">
        <v>0.39</v>
      </c>
    </row>
    <row r="261" spans="3:9" ht="15.5" x14ac:dyDescent="0.35">
      <c r="C261" t="s">
        <v>234</v>
      </c>
      <c r="I261" s="6">
        <v>0.61</v>
      </c>
    </row>
    <row r="262" spans="3:9" ht="15.5" x14ac:dyDescent="0.35">
      <c r="C262" t="s">
        <v>235</v>
      </c>
      <c r="I262" s="6">
        <v>0.33</v>
      </c>
    </row>
    <row r="263" spans="3:9" ht="15.5" x14ac:dyDescent="0.35">
      <c r="C263" t="s">
        <v>236</v>
      </c>
      <c r="I263" s="6">
        <v>0.16</v>
      </c>
    </row>
    <row r="264" spans="3:9" ht="15.5" x14ac:dyDescent="0.35">
      <c r="C264" t="s">
        <v>300</v>
      </c>
      <c r="I264" s="5">
        <v>235000000000</v>
      </c>
    </row>
    <row r="265" spans="3:9" ht="15.5" x14ac:dyDescent="0.35">
      <c r="C265" t="s">
        <v>301</v>
      </c>
      <c r="I265" s="5">
        <v>12000000000</v>
      </c>
    </row>
    <row r="266" spans="3:9" ht="15.5" x14ac:dyDescent="0.35">
      <c r="C266" t="s">
        <v>302</v>
      </c>
      <c r="I266" s="5">
        <v>-10000000000</v>
      </c>
    </row>
    <row r="267" spans="3:9" ht="15.5" x14ac:dyDescent="0.35">
      <c r="C267" t="s">
        <v>303</v>
      </c>
      <c r="I267" s="5">
        <v>-16000000000</v>
      </c>
    </row>
    <row r="268" spans="3:9" ht="15.5" x14ac:dyDescent="0.35">
      <c r="C268" t="s">
        <v>237</v>
      </c>
      <c r="D268" s="5">
        <v>2000000000</v>
      </c>
    </row>
    <row r="269" spans="3:9" ht="15.5" x14ac:dyDescent="0.35">
      <c r="C269" t="s">
        <v>238</v>
      </c>
      <c r="D269" s="5">
        <v>126000000000</v>
      </c>
    </row>
    <row r="270" spans="3:9" ht="15.5" x14ac:dyDescent="0.35">
      <c r="C270" t="s">
        <v>239</v>
      </c>
      <c r="D270" s="5">
        <v>17000000000</v>
      </c>
    </row>
    <row r="271" spans="3:9" ht="15.5" x14ac:dyDescent="0.35">
      <c r="C271" t="s">
        <v>183</v>
      </c>
      <c r="D271" s="5">
        <v>55000000000</v>
      </c>
    </row>
    <row r="272" spans="3:9" ht="15.5" x14ac:dyDescent="0.35">
      <c r="C272" t="s">
        <v>182</v>
      </c>
      <c r="I272" s="5">
        <v>108000000000</v>
      </c>
    </row>
    <row r="273" spans="3:9" ht="15.5" x14ac:dyDescent="0.35">
      <c r="C273" t="s">
        <v>21</v>
      </c>
      <c r="D273" s="5">
        <v>-2000000000</v>
      </c>
    </row>
    <row r="274" spans="3:9" ht="15.5" x14ac:dyDescent="0.35">
      <c r="C274" t="s">
        <v>240</v>
      </c>
      <c r="I274" s="5">
        <v>108000000000</v>
      </c>
    </row>
    <row r="275" spans="3:9" ht="15.5" x14ac:dyDescent="0.35">
      <c r="C275" t="s">
        <v>304</v>
      </c>
      <c r="I275" s="5">
        <v>-1000000000</v>
      </c>
    </row>
    <row r="276" spans="3:9" ht="15.5" x14ac:dyDescent="0.35">
      <c r="C276" t="s">
        <v>305</v>
      </c>
      <c r="I276" s="5">
        <v>5000000000</v>
      </c>
    </row>
    <row r="277" spans="3:9" ht="15.5" x14ac:dyDescent="0.35">
      <c r="C277" t="s">
        <v>306</v>
      </c>
      <c r="I277" s="5">
        <v>-8000000000</v>
      </c>
    </row>
    <row r="278" spans="3:9" ht="15.5" x14ac:dyDescent="0.35">
      <c r="C278" t="s">
        <v>307</v>
      </c>
      <c r="I278" s="5">
        <v>0</v>
      </c>
    </row>
    <row r="279" spans="3:9" ht="15.5" x14ac:dyDescent="0.35">
      <c r="C279" t="s">
        <v>308</v>
      </c>
      <c r="I279" s="5">
        <v>-1000000000</v>
      </c>
    </row>
  </sheetData>
  <pageMargins left="0.7" right="0.7" top="0.75" bottom="0.75" header="0.3" footer="0.3"/>
  <ignoredErrors>
    <ignoredError sqref="A1:N280" numberStoredAsText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O30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1233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ht="15.5" x14ac:dyDescent="0.35">
      <c r="C2" t="s">
        <v>1234</v>
      </c>
      <c r="D2" s="2" vm="119">
        <f ca="1">IFERROR(_xlfn.STOCKHISTORY("XIDX:" &amp; $C$1, D3, , 0, 0, 1), "Libur")</f>
        <v>92</v>
      </c>
      <c r="E2" s="2" vm="202">
        <f ca="1">IFERROR(_xlfn.STOCKHISTORY("XIDX:" &amp; $C$1, E3, , 0, 0, 1), "Libur")</f>
        <v>87</v>
      </c>
      <c r="H2" s="2" vm="202">
        <f ca="1">IFERROR(INDEX(D2:G2,COUNT(D2:G2)),"")</f>
        <v>87</v>
      </c>
      <c r="I2" s="2" vm="167">
        <f t="shared" ref="I2:O2" ca="1" si="0">IFERROR(_xlfn.STOCKHISTORY("XIDX:" &amp; $C$1, I1, , 0, 0, 1), "Libur")</f>
        <v>119</v>
      </c>
      <c r="J2" s="2" vm="98">
        <f t="shared" ca="1" si="0"/>
        <v>68</v>
      </c>
      <c r="K2" s="2" vm="253">
        <f t="shared" ca="1" si="0"/>
        <v>76</v>
      </c>
      <c r="L2" s="2" vm="203">
        <f t="shared" ca="1" si="0"/>
        <v>118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</row>
    <row r="3" spans="1:15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5" ht="15.5" x14ac:dyDescent="0.35">
      <c r="B4" t="s">
        <v>5</v>
      </c>
      <c r="C4" t="s">
        <v>6</v>
      </c>
      <c r="D4" s="2">
        <f>IFERROR(INDEX(D51:D500,MATCH($C$4,$C$51:$C$500,0)),"")</f>
        <v>32227803438</v>
      </c>
      <c r="E4" s="2">
        <f>IFERROR(INDEX(E51:E500,MATCH($C$4,$C$51:$C$500,0)),"")</f>
        <v>28589967609</v>
      </c>
      <c r="H4" s="2">
        <f>IFERROR(SUM(D4:G4)*(4/MAX(1,COUNT(D4:G4))),"")</f>
        <v>121635542094</v>
      </c>
      <c r="I4" s="2">
        <f t="shared" ref="I4:O4" si="1">IFERROR(INDEX(I51:I500,MATCH($C$4,$C$51:$C$500,0)),"")</f>
        <v>176294369050</v>
      </c>
      <c r="J4" s="2">
        <f t="shared" si="1"/>
        <v>135273809712</v>
      </c>
      <c r="K4" s="2">
        <f t="shared" si="1"/>
        <v>142576851520</v>
      </c>
      <c r="L4" s="2">
        <f t="shared" si="1"/>
        <v>135474884639</v>
      </c>
      <c r="M4" s="2">
        <f t="shared" si="1"/>
        <v>127278539926</v>
      </c>
      <c r="N4" s="2">
        <f t="shared" si="1"/>
        <v>153140916852</v>
      </c>
      <c r="O4" s="2">
        <f t="shared" si="1"/>
        <v>105708515708</v>
      </c>
    </row>
    <row r="5" spans="1:15" ht="15.5" x14ac:dyDescent="0.35">
      <c r="B5" t="s">
        <v>7</v>
      </c>
      <c r="C5" t="s">
        <v>8</v>
      </c>
      <c r="D5" s="2">
        <f>IFERROR(INDEX(D51:D500,MATCH($C$5,$C$51:$C$500,0)),"")</f>
        <v>3471462943</v>
      </c>
      <c r="E5" s="2">
        <f>IFERROR(INDEX(E51:E500,MATCH($C$5,$C$51:$C$500,0)),"")</f>
        <v>3175161622</v>
      </c>
      <c r="H5" s="2">
        <f>IFERROR(SUM(D5:G5)*(4/MAX(1,COUNT(D5:G5))),"")</f>
        <v>13293249130</v>
      </c>
      <c r="I5" s="2">
        <f t="shared" ref="I5:O5" si="2">IFERROR(INDEX(I51:I500,MATCH($C$5,$C$51:$C$500,0)),"")</f>
        <v>41029127089</v>
      </c>
      <c r="J5" s="2">
        <f t="shared" si="2"/>
        <v>18752076961</v>
      </c>
      <c r="K5" s="2">
        <f t="shared" si="2"/>
        <v>21060253355</v>
      </c>
      <c r="L5" s="2">
        <f t="shared" si="2"/>
        <v>22856929016</v>
      </c>
      <c r="M5" s="2">
        <f t="shared" si="2"/>
        <v>20693018857</v>
      </c>
      <c r="N5" s="2">
        <f t="shared" si="2"/>
        <v>44331011678</v>
      </c>
      <c r="O5" s="2">
        <f t="shared" si="2"/>
        <v>5498123692</v>
      </c>
    </row>
    <row r="6" spans="1:15" ht="15.5" x14ac:dyDescent="0.35">
      <c r="B6" t="s">
        <v>9</v>
      </c>
      <c r="C6" t="s">
        <v>10</v>
      </c>
      <c r="D6" s="2">
        <f>IFERROR(INDEX(D51:D500,MATCH($C$6,$C$51:$C$500,0)),"")</f>
        <v>269812574133</v>
      </c>
      <c r="E6" s="2">
        <f>IFERROR(INDEX(E51:E500,MATCH($C$6,$C$51:$C$500,0)),"")</f>
        <v>278412927948</v>
      </c>
      <c r="H6" s="2">
        <f>IFERROR(INDEX(D6:G6,COUNT(D6:G6)),"")</f>
        <v>278412927948</v>
      </c>
      <c r="I6" s="2">
        <f t="shared" ref="I6:O6" si="3">IFERROR(INDEX(I51:I500,MATCH($C$6,$C$51:$C$500,0)),"")</f>
        <v>275237766326</v>
      </c>
      <c r="J6" s="2">
        <f t="shared" si="3"/>
        <v>239266467262</v>
      </c>
      <c r="K6" s="2">
        <f t="shared" si="3"/>
        <v>226400850998</v>
      </c>
      <c r="L6" s="2">
        <f t="shared" si="3"/>
        <v>211205376097</v>
      </c>
      <c r="M6" s="2">
        <f t="shared" si="3"/>
        <v>122808061989</v>
      </c>
      <c r="N6" s="2">
        <f t="shared" si="3"/>
        <v>101215043132</v>
      </c>
      <c r="O6" s="2">
        <f t="shared" si="3"/>
        <v>56884031454</v>
      </c>
    </row>
    <row r="7" spans="1:15" ht="15.5" x14ac:dyDescent="0.35">
      <c r="B7" t="s">
        <v>11</v>
      </c>
      <c r="C7" t="s">
        <v>12</v>
      </c>
      <c r="D7" s="3">
        <f>IFERROR(INDEX(D51:D500,MATCH($C$7,$C$51:$C$500,0))/1000000000,"")</f>
        <v>5.39</v>
      </c>
      <c r="E7" s="3">
        <f>IFERROR(INDEX(E51:E500,MATCH($C$7,$C$51:$C$500,0))/1000000000,"")</f>
        <v>5.39</v>
      </c>
      <c r="H7" s="3">
        <f>IFERROR(INDEX(D7:G7,COUNT(D7:G7)),"")</f>
        <v>5.39</v>
      </c>
      <c r="I7" s="3">
        <f t="shared" ref="I7:O7" si="4">IFERROR(INDEX(I51:I500,MATCH($C$7,$C$51:$C$500,0))/1000000000,"")</f>
        <v>5.39</v>
      </c>
      <c r="J7" s="3">
        <f t="shared" si="4"/>
        <v>5.39</v>
      </c>
      <c r="K7" s="3">
        <f t="shared" si="4"/>
        <v>5.39</v>
      </c>
      <c r="L7" s="3">
        <f t="shared" si="4"/>
        <v>5.38</v>
      </c>
      <c r="M7" s="3">
        <f t="shared" si="4"/>
        <v>5.04</v>
      </c>
      <c r="N7" s="3">
        <f t="shared" si="4"/>
        <v>0</v>
      </c>
      <c r="O7" s="3">
        <f t="shared" si="4"/>
        <v>0</v>
      </c>
    </row>
    <row r="8" spans="1:15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0</v>
      </c>
      <c r="E8" s="2">
        <f>IFERROR(INDEX(E51:E500,MATCH("Free cash flow (Quarter)",$C$51:$C$500,0)),"")</f>
        <v>-3000000000</v>
      </c>
      <c r="H8" s="2">
        <f>IFERROR(INDEX(D8:G8,COUNT(D8:G8)),"")</f>
        <v>-3000000000</v>
      </c>
      <c r="I8" s="2">
        <f t="shared" ref="I8:O8" si="5">IFERROR(INDEX(I51:I500,MATCH($C$8,$C$51:$C$500,0)),"")</f>
        <v>3000000000</v>
      </c>
      <c r="J8" s="2">
        <f t="shared" si="5"/>
        <v>-59000000000</v>
      </c>
      <c r="K8" s="2">
        <f t="shared" si="5"/>
        <v>-6000000000</v>
      </c>
      <c r="L8" s="2">
        <f t="shared" si="5"/>
        <v>17000000000</v>
      </c>
      <c r="M8" s="2">
        <f t="shared" si="5"/>
        <v>20000000000</v>
      </c>
      <c r="N8" s="2">
        <f t="shared" si="5"/>
        <v>6000000000</v>
      </c>
      <c r="O8" s="2">
        <f t="shared" si="5"/>
        <v>27000000000</v>
      </c>
    </row>
    <row r="9" spans="1:15" ht="15.5" x14ac:dyDescent="0.35">
      <c r="A9" t="s">
        <v>16</v>
      </c>
      <c r="C9" t="s">
        <v>17</v>
      </c>
      <c r="D9" s="3">
        <f>IFERROR(INDEX(D51:D500,MATCH("Free cash flow per share (Quarter)",$C$51:$C$500,0)),"")</f>
        <v>-0.01</v>
      </c>
      <c r="E9" s="3">
        <f>IFERROR(INDEX(E51:E500,MATCH("Free cash flow per share (Quarter)",$C$51:$C$500,0)),"")</f>
        <v>-0.48</v>
      </c>
      <c r="H9" s="3">
        <f>IFERROR(INDEX(D9:G9,COUNT(D9:G9)),"")</f>
        <v>-0.48</v>
      </c>
      <c r="I9" s="3">
        <f t="shared" ref="I9:O9" si="6">IFERROR(INDEX(I51:I500,MATCH($C$9,$C$51:$C$500,0)),"")</f>
        <v>0.46</v>
      </c>
      <c r="J9" s="3">
        <f t="shared" si="6"/>
        <v>-10.94</v>
      </c>
      <c r="K9" s="3">
        <f t="shared" si="6"/>
        <v>-1.1200000000000001</v>
      </c>
      <c r="L9" s="3">
        <f t="shared" si="6"/>
        <v>3.21</v>
      </c>
      <c r="M9" s="3">
        <f t="shared" si="6"/>
        <v>4.04</v>
      </c>
      <c r="N9" s="3">
        <f t="shared" si="6"/>
        <v>1139060.96</v>
      </c>
      <c r="O9" s="3">
        <f t="shared" si="6"/>
        <v>5369188.6699999999</v>
      </c>
    </row>
    <row r="10" spans="1:15" ht="15.5" x14ac:dyDescent="0.35">
      <c r="C10" t="s">
        <v>18</v>
      </c>
      <c r="D10" s="3">
        <f ca="1">IFERROR(IF(D9=0,"",D2/D9),"")</f>
        <v>-9200</v>
      </c>
      <c r="E10" s="3">
        <f ca="1">IFERROR(IF(E9=0,"",E2/E9),"")</f>
        <v>-181.25</v>
      </c>
      <c r="I10" s="3">
        <f t="shared" ref="I10:O10" ca="1" si="7">IFERROR(IF(I9=0,"",I2/I9),"")</f>
        <v>258.695652173913</v>
      </c>
      <c r="J10" s="3">
        <f t="shared" ca="1" si="7"/>
        <v>-6.2157221206581355</v>
      </c>
      <c r="K10" s="3">
        <f t="shared" ca="1" si="7"/>
        <v>-67.857142857142847</v>
      </c>
      <c r="L10" s="3">
        <f t="shared" ca="1" si="7"/>
        <v>36.760124610591902</v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</row>
    <row r="11" spans="1:15" ht="15.5" x14ac:dyDescent="0.35">
      <c r="B11" t="s">
        <v>19</v>
      </c>
      <c r="C11" t="s">
        <v>20</v>
      </c>
      <c r="D11" s="2">
        <f>IFERROR(INDEX(D51:D500,MATCH($C$11,$C$51:$C$500,0)),"")</f>
        <v>17108174748</v>
      </c>
      <c r="E11" s="2">
        <f>IFERROR(INDEX(E51:E500,MATCH($C$11,$C$51:$C$500,0)),"")</f>
        <v>9759472774</v>
      </c>
      <c r="H11" s="2">
        <f>IFERROR(INDEX(D11:G11,COUNT(D11:G11)),"")</f>
        <v>9759472774</v>
      </c>
      <c r="I11" s="2">
        <f t="shared" ref="I11:O11" si="8">IFERROR(INDEX(I51:I500,MATCH($C$11,$C$51:$C$500,0)),"")</f>
        <v>8828114814</v>
      </c>
      <c r="J11" s="2">
        <f t="shared" si="8"/>
        <v>27308639170</v>
      </c>
      <c r="K11" s="2">
        <f t="shared" si="8"/>
        <v>40717487276</v>
      </c>
      <c r="L11" s="2">
        <f t="shared" si="8"/>
        <v>71940833468</v>
      </c>
      <c r="M11" s="2">
        <f t="shared" si="8"/>
        <v>15371438044</v>
      </c>
      <c r="N11" s="2">
        <f t="shared" si="8"/>
        <v>6806666703</v>
      </c>
      <c r="O11" s="2">
        <f t="shared" si="8"/>
        <v>13705958277</v>
      </c>
    </row>
    <row r="12" spans="1:15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149000000000</v>
      </c>
      <c r="E12" s="2">
        <f>IFERROR(INDEX(E51:E500,MATCH("Net Debt (Quarter)",$C$51:$C$500,0)),"")</f>
        <v>160000000000</v>
      </c>
      <c r="H12" s="2">
        <f>IFERROR(INDEX(D12:G12,COUNT(D12:G12)),"")</f>
        <v>160000000000</v>
      </c>
      <c r="I12" s="2">
        <f t="shared" ref="I12:O12" si="9">IFERROR(INDEX(I51:I500,MATCH($C$12,$C$51:$C$500,0)),"")</f>
        <v>154000000000</v>
      </c>
      <c r="J12" s="2">
        <f t="shared" si="9"/>
        <v>131000000000</v>
      </c>
      <c r="K12" s="2">
        <f t="shared" si="9"/>
        <v>25000000000</v>
      </c>
      <c r="L12" s="2">
        <f t="shared" si="9"/>
        <v>-12000000000</v>
      </c>
      <c r="M12" s="2">
        <f t="shared" si="9"/>
        <v>68000000000</v>
      </c>
      <c r="N12" s="2">
        <f t="shared" si="9"/>
        <v>87000000000</v>
      </c>
      <c r="O12" s="2">
        <f t="shared" si="9"/>
        <v>89000000000</v>
      </c>
    </row>
    <row r="13" spans="1:15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166000000000</v>
      </c>
      <c r="E13" s="2">
        <f>IFERROR(INDEX(E51:E500,MATCH("Total Debt (Quarter)",$C$51:$C$500,0)),"")</f>
        <v>169000000000</v>
      </c>
      <c r="H13" s="2">
        <f>IFERROR(INDEX(D13:G13,COUNT(D13:G13)),"")</f>
        <v>169000000000</v>
      </c>
      <c r="I13" s="2">
        <f t="shared" ref="I13:O13" si="10">IFERROR(INDEX(I51:I500,MATCH($C$13,$C$51:$C$500,0)),"")</f>
        <v>163000000000</v>
      </c>
      <c r="J13" s="2">
        <f t="shared" si="10"/>
        <v>159000000000</v>
      </c>
      <c r="K13" s="2">
        <f t="shared" si="10"/>
        <v>66000000000</v>
      </c>
      <c r="L13" s="2">
        <f t="shared" si="10"/>
        <v>60000000000</v>
      </c>
      <c r="M13" s="2">
        <f t="shared" si="10"/>
        <v>84000000000</v>
      </c>
      <c r="N13" s="2">
        <f t="shared" si="10"/>
        <v>94000000000</v>
      </c>
      <c r="O13" s="2">
        <f t="shared" si="10"/>
        <v>103000000000</v>
      </c>
    </row>
    <row r="14" spans="1:15" ht="15.5" x14ac:dyDescent="0.35">
      <c r="C14" t="s">
        <v>27</v>
      </c>
      <c r="D14" s="2">
        <f>IFERROR(INDEX(D51:D500,MATCH($C$14,$C$51:$C$500,0)),"")</f>
        <v>-315952561</v>
      </c>
      <c r="E14" s="2">
        <f>IFERROR(INDEX(E51:E500,MATCH($C$14,$C$51:$C$500,0)),"")</f>
        <v>-351824165</v>
      </c>
      <c r="H14" s="2">
        <f>IFERROR(SUM(D14:G14)*(4/MAX(1,COUNT(D14:G14))),"")</f>
        <v>-1335553452</v>
      </c>
      <c r="I14" s="2">
        <f t="shared" ref="I14:O14" si="11">IFERROR(INDEX(I51:I500,MATCH($C$14,$C$51:$C$500,0)),"")</f>
        <v>-2724106257</v>
      </c>
      <c r="J14" s="2">
        <f t="shared" si="11"/>
        <v>-3580583607</v>
      </c>
      <c r="K14" s="2">
        <f t="shared" si="11"/>
        <v>-4666568273</v>
      </c>
      <c r="L14" s="2">
        <f t="shared" si="11"/>
        <v>-6387210638</v>
      </c>
      <c r="M14" s="2">
        <f t="shared" si="11"/>
        <v>-8311307361</v>
      </c>
      <c r="N14" s="2">
        <f t="shared" si="11"/>
        <v>-9341569672</v>
      </c>
      <c r="O14" s="2">
        <f t="shared" si="11"/>
        <v>-12014615849</v>
      </c>
    </row>
    <row r="15" spans="1:15" ht="15.5" x14ac:dyDescent="0.35">
      <c r="C15" t="s">
        <v>28</v>
      </c>
      <c r="D15" s="2">
        <f>IFERROR(INDEX(D51:D500,MATCH($C$15,$C$51:$C$500,0)),"")</f>
        <v>-1005392080</v>
      </c>
      <c r="E15" s="2">
        <f>IFERROR(INDEX(E51:E500,MATCH($C$15,$C$51:$C$500,0)),"")</f>
        <v>-280336540</v>
      </c>
      <c r="H15" s="2">
        <f>IFERROR(SUM(D15:G15)*(4/MAX(1,COUNT(D15:G15))),"")</f>
        <v>-2571457240</v>
      </c>
      <c r="I15" s="2">
        <f t="shared" ref="I15:O15" si="12">IFERROR(INDEX(I51:I500,MATCH($C$15,$C$51:$C$500,0)),"")</f>
        <v>-7536847508</v>
      </c>
      <c r="J15" s="2">
        <f t="shared" si="12"/>
        <v>-6884511266</v>
      </c>
      <c r="K15" s="2">
        <f t="shared" si="12"/>
        <v>-12071392224</v>
      </c>
      <c r="L15" s="2">
        <f t="shared" si="12"/>
        <v>-18771994</v>
      </c>
      <c r="M15" s="2">
        <f t="shared" si="12"/>
        <v>449301108</v>
      </c>
      <c r="N15" s="2">
        <f t="shared" si="12"/>
        <v>3541734058</v>
      </c>
      <c r="O15" s="2">
        <f t="shared" si="12"/>
        <v>-1509696981</v>
      </c>
    </row>
    <row r="16" spans="1:15" ht="15.5" x14ac:dyDescent="0.35">
      <c r="C16" t="s">
        <v>29</v>
      </c>
      <c r="D16" s="2">
        <f>IFERROR(INDEX(D51:D500,MATCH($C$16,$C$51:$C$500,0)),"")</f>
        <v>4476855023</v>
      </c>
      <c r="E16" s="2">
        <f>IFERROR(INDEX(E51:E500,MATCH($C$16,$C$51:$C$500,0)),"")</f>
        <v>3455498162</v>
      </c>
      <c r="H16" s="2">
        <f>IFERROR(SUM(D16:G16)*(4/MAX(1,COUNT(D16:G16))),"")</f>
        <v>15864706370</v>
      </c>
      <c r="I16" s="2">
        <f t="shared" ref="I16:O16" si="13">IFERROR(INDEX(I51:I500,MATCH($C$16,$C$51:$C$500,0)),"")</f>
        <v>48559903038</v>
      </c>
      <c r="J16" s="2">
        <f t="shared" si="13"/>
        <v>25514113047</v>
      </c>
      <c r="K16" s="2">
        <f t="shared" si="13"/>
        <v>33252934793</v>
      </c>
      <c r="L16" s="2">
        <f t="shared" si="13"/>
        <v>22893284839</v>
      </c>
      <c r="M16" s="2">
        <f t="shared" si="13"/>
        <v>19988679001</v>
      </c>
      <c r="N16" s="2">
        <f t="shared" si="13"/>
        <v>40740299323</v>
      </c>
      <c r="O16" s="2">
        <f t="shared" si="13"/>
        <v>7193067361</v>
      </c>
    </row>
    <row r="17" spans="1:15" ht="15.5" x14ac:dyDescent="0.35">
      <c r="A17" t="s">
        <v>30</v>
      </c>
    </row>
    <row r="18" spans="1:15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</row>
    <row r="19" spans="1:15" ht="15.5" x14ac:dyDescent="0.35">
      <c r="A19" t="s">
        <v>40</v>
      </c>
      <c r="C19" t="s">
        <v>41</v>
      </c>
    </row>
    <row r="20" spans="1:15" ht="15.5" x14ac:dyDescent="0.35">
      <c r="A20" t="s">
        <v>42</v>
      </c>
      <c r="C20" t="s">
        <v>43</v>
      </c>
      <c r="D20" s="2">
        <f ca="1">IFERROR(D21*D2,"")</f>
        <v>495880000000</v>
      </c>
      <c r="E20" s="2">
        <f ca="1">IFERROR(E21*E2,"")</f>
        <v>468930000000</v>
      </c>
      <c r="H20" s="2">
        <f t="shared" ref="H20:O20" ca="1" si="14">IFERROR(H21*H2,"")</f>
        <v>468930000000</v>
      </c>
      <c r="I20" s="2">
        <f t="shared" ca="1" si="14"/>
        <v>641410000000</v>
      </c>
      <c r="J20" s="2">
        <f t="shared" ca="1" si="14"/>
        <v>366520000000</v>
      </c>
      <c r="K20" s="2">
        <f t="shared" ca="1" si="14"/>
        <v>409640000000</v>
      </c>
      <c r="L20" s="2">
        <f t="shared" ca="1" si="14"/>
        <v>634840000000</v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</row>
    <row r="21" spans="1:15" ht="15.5" x14ac:dyDescent="0.35">
      <c r="C21" t="s">
        <v>12</v>
      </c>
      <c r="D21" s="2">
        <f>IFERROR(INDEX(D51:D500,MATCH($C$7,$C$51:$C$500,0)),"")</f>
        <v>5390000000</v>
      </c>
      <c r="E21" s="2">
        <f>IFERROR(INDEX(E51:E500,MATCH($C$7,$C$51:$C$500,0)),"")</f>
        <v>5390000000</v>
      </c>
      <c r="H21" s="2">
        <f>IFERROR(INDEX(D21:G21,COUNT(D21:G21)),"")</f>
        <v>5390000000</v>
      </c>
      <c r="I21" s="2">
        <f t="shared" ref="I21:O21" si="15">IFERROR(INDEX(I51:I500,MATCH($C$7,$C$51:$C$500,0)),"")</f>
        <v>5390000000</v>
      </c>
      <c r="J21" s="2">
        <f t="shared" si="15"/>
        <v>5390000000</v>
      </c>
      <c r="K21" s="2">
        <f t="shared" si="15"/>
        <v>5390000000</v>
      </c>
      <c r="L21" s="2">
        <f t="shared" si="15"/>
        <v>5380000000</v>
      </c>
      <c r="M21" s="2">
        <f t="shared" si="15"/>
        <v>5040000000</v>
      </c>
      <c r="N21" s="2">
        <f t="shared" si="15"/>
        <v>0</v>
      </c>
      <c r="O21" s="2">
        <f t="shared" si="15"/>
        <v>0</v>
      </c>
    </row>
    <row r="23" spans="1:15" ht="15.5" x14ac:dyDescent="0.35">
      <c r="B23" t="s">
        <v>44</v>
      </c>
      <c r="C23" t="s">
        <v>45</v>
      </c>
      <c r="D23" s="3">
        <f>IFERROR(D5/D6*100,"")</f>
        <v>1.2866201488774185</v>
      </c>
      <c r="E23" s="3">
        <f>IFERROR(E5/E6*100,"")</f>
        <v>1.1404504975404857</v>
      </c>
      <c r="H23" s="3">
        <f t="shared" ref="H23:O23" si="16">IFERROR(H5/H6*100,"")</f>
        <v>4.7746522505171951</v>
      </c>
      <c r="I23" s="3">
        <f t="shared" si="16"/>
        <v>14.906794091768589</v>
      </c>
      <c r="J23" s="3">
        <f t="shared" si="16"/>
        <v>7.8373192765312254</v>
      </c>
      <c r="K23" s="3">
        <f t="shared" si="16"/>
        <v>9.3021970819297159</v>
      </c>
      <c r="L23" s="3">
        <f t="shared" si="16"/>
        <v>10.82213409449508</v>
      </c>
      <c r="M23" s="3">
        <f t="shared" si="16"/>
        <v>16.849886336333107</v>
      </c>
      <c r="N23" s="3">
        <f t="shared" si="16"/>
        <v>43.798836918130377</v>
      </c>
      <c r="O23" s="3">
        <f t="shared" si="16"/>
        <v>9.665495836816925</v>
      </c>
    </row>
    <row r="24" spans="1:15" ht="15.5" x14ac:dyDescent="0.35">
      <c r="C24" t="s">
        <v>46</v>
      </c>
      <c r="D24" s="4">
        <f>IFERROR(_xlfn.RRI(5,I23,D23),"")</f>
        <v>-0.38734889783816695</v>
      </c>
      <c r="E24" s="4">
        <f>IFERROR(_xlfn.RRI(5,J23,E23),"")</f>
        <v>-0.31988589801396794</v>
      </c>
      <c r="H24" s="4">
        <f t="shared" ref="H24:O24" si="17">IFERROR(_xlfn.RRI(5,M23,H23),"")</f>
        <v>-0.22291423372419117</v>
      </c>
      <c r="I24" s="4">
        <f t="shared" si="17"/>
        <v>-0.19390851250785912</v>
      </c>
      <c r="J24" s="4">
        <f t="shared" si="17"/>
        <v>-4.1066081700144474E-2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47</v>
      </c>
      <c r="C25" t="s">
        <v>48</v>
      </c>
      <c r="D25" s="3">
        <f>IFERROR(INDEX(D51:D500,MATCH($A$25,$C$51:$C$500,0)),"")</f>
        <v>0.64</v>
      </c>
      <c r="E25" s="3">
        <f>IFERROR(INDEX(E51:E500,MATCH($A$25,$C$51:$C$500,0)),"")</f>
        <v>0.59</v>
      </c>
      <c r="H25" s="3">
        <f>IFERROR(INDEX(D25:G25,COUNT(D25:G25)),"")</f>
        <v>0.59</v>
      </c>
      <c r="I25" s="3">
        <f t="shared" ref="I25:O25" si="18">IFERROR(INDEX(I51:I500,MATCH($C$25,$C$51:$C$500,0)),"")</f>
        <v>7.62</v>
      </c>
      <c r="J25" s="3">
        <f t="shared" si="18"/>
        <v>3.46</v>
      </c>
      <c r="K25" s="3">
        <f t="shared" si="18"/>
        <v>3.93</v>
      </c>
      <c r="L25" s="3">
        <f t="shared" si="18"/>
        <v>4.25</v>
      </c>
      <c r="M25" s="3">
        <f t="shared" si="18"/>
        <v>4.05</v>
      </c>
      <c r="N25" s="3">
        <f t="shared" si="18"/>
        <v>8856406.6799999997</v>
      </c>
      <c r="O25" s="3">
        <f t="shared" si="18"/>
        <v>1136674.08</v>
      </c>
    </row>
    <row r="26" spans="1:15" ht="15.5" x14ac:dyDescent="0.35">
      <c r="C26" t="s">
        <v>49</v>
      </c>
      <c r="D26" s="4">
        <f>IFERROR(_xlfn.RRI(5,I25,D25),"")</f>
        <v>-0.3906806073404786</v>
      </c>
      <c r="E26" s="4">
        <f>IFERROR(_xlfn.RRI(5,J25,E25),"")</f>
        <v>-0.2979707900667109</v>
      </c>
      <c r="H26" s="4">
        <f t="shared" ref="H26:O26" si="19">IFERROR(_xlfn.RRI(5,M25,H25),"")</f>
        <v>-0.31973300940218707</v>
      </c>
      <c r="I26" s="4">
        <f t="shared" si="19"/>
        <v>-0.93877349290735024</v>
      </c>
      <c r="J26" s="4">
        <f t="shared" si="19"/>
        <v>-0.9211706349564317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50</v>
      </c>
      <c r="D27" s="3">
        <f>IFERROR(D4/D21,"")</f>
        <v>5.9791843113172538</v>
      </c>
      <c r="E27" s="3">
        <f>IFERROR(E4/E21,"")</f>
        <v>5.3042611519480518</v>
      </c>
      <c r="H27" s="3">
        <f t="shared" ref="H27:O27" si="20">IFERROR(H4/H21,"")</f>
        <v>22.566890926530611</v>
      </c>
      <c r="I27" s="3">
        <f t="shared" si="20"/>
        <v>32.707675148423007</v>
      </c>
      <c r="J27" s="3">
        <f t="shared" si="20"/>
        <v>25.097181764749536</v>
      </c>
      <c r="K27" s="3">
        <f t="shared" si="20"/>
        <v>26.452106033395175</v>
      </c>
      <c r="L27" s="3">
        <f t="shared" si="20"/>
        <v>25.181205323234202</v>
      </c>
      <c r="M27" s="3">
        <f t="shared" si="20"/>
        <v>25.253678556746031</v>
      </c>
      <c r="N27" s="3" t="str">
        <f t="shared" si="20"/>
        <v/>
      </c>
      <c r="O27" s="3" t="str">
        <f t="shared" si="20"/>
        <v/>
      </c>
    </row>
    <row r="28" spans="1:15" ht="15.5" x14ac:dyDescent="0.35">
      <c r="C28" t="s">
        <v>51</v>
      </c>
      <c r="D28" s="4">
        <f>IFERROR(_xlfn.RRI(5,I27,D27),"")</f>
        <v>-0.28813366839338705</v>
      </c>
      <c r="E28" s="4">
        <f>IFERROR(_xlfn.RRI(5,J27,E27),"")</f>
        <v>-0.26717548639964894</v>
      </c>
      <c r="H28" s="4">
        <f t="shared" ref="H28:O28" si="21">IFERROR(_xlfn.RRI(5,M27,H27),"")</f>
        <v>-2.2246416526485402E-2</v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52</v>
      </c>
      <c r="H29" s="4">
        <f t="shared" ref="H29:O29" si="22">IFERROR(((H25-I25)/I25)*100%,"")</f>
        <v>-0.92257217847769035</v>
      </c>
      <c r="I29" s="4">
        <f t="shared" si="22"/>
        <v>1.2023121387283238</v>
      </c>
      <c r="J29" s="4">
        <f t="shared" si="22"/>
        <v>-0.1195928753180662</v>
      </c>
      <c r="K29" s="4">
        <f t="shared" si="22"/>
        <v>-7.5294117647058789E-2</v>
      </c>
      <c r="L29" s="4">
        <f t="shared" si="22"/>
        <v>4.9382716049382762E-2</v>
      </c>
      <c r="M29" s="4">
        <f t="shared" si="22"/>
        <v>-0.99999954270392644</v>
      </c>
      <c r="N29" s="4">
        <f t="shared" si="22"/>
        <v>6.7915093128542168</v>
      </c>
      <c r="O29" s="4" t="str">
        <f t="shared" si="22"/>
        <v/>
      </c>
    </row>
    <row r="30" spans="1:15" ht="15.5" x14ac:dyDescent="0.35">
      <c r="C30" t="s">
        <v>53</v>
      </c>
      <c r="H30" s="4">
        <f t="shared" ref="H30:O30" si="23">IFERROR(((H27-I27)/I27)*100%,"")</f>
        <v>-0.3100429540123194</v>
      </c>
      <c r="I30" s="4">
        <f t="shared" si="23"/>
        <v>0.3032409556981755</v>
      </c>
      <c r="J30" s="4">
        <f t="shared" si="23"/>
        <v>-5.1221791827655565E-2</v>
      </c>
      <c r="K30" s="4">
        <f t="shared" si="23"/>
        <v>5.047020958080739E-2</v>
      </c>
      <c r="L30" s="4">
        <f t="shared" si="23"/>
        <v>-2.8698089804611525E-3</v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</row>
    <row r="32" spans="1:15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50.1</v>
      </c>
      <c r="E32" s="3">
        <f>IFERROR(INDEX(E51:E500,MATCH($A$32,$C$51:$C$500,0)),"")</f>
        <v>51.7</v>
      </c>
      <c r="H32" s="3">
        <f>IFERROR(INDEX(D32:G32,COUNT(D32:G32)),"")</f>
        <v>51.7</v>
      </c>
      <c r="I32" s="3">
        <f t="shared" ref="I32:O32" si="24">IFERROR(INDEX(I51:I500,MATCH($C$32,$C$51:$C$500,0)),"")</f>
        <v>51.11</v>
      </c>
      <c r="J32" s="3">
        <f t="shared" si="24"/>
        <v>44.43</v>
      </c>
      <c r="K32" s="3">
        <f t="shared" si="24"/>
        <v>42.04</v>
      </c>
      <c r="L32" s="3">
        <f t="shared" si="24"/>
        <v>39.22</v>
      </c>
      <c r="M32" s="3">
        <f t="shared" si="24"/>
        <v>24.34</v>
      </c>
      <c r="N32" s="3">
        <f t="shared" si="24"/>
        <v>20243008.629999999</v>
      </c>
      <c r="O32" s="3">
        <f t="shared" si="24"/>
        <v>11376806.289999999</v>
      </c>
    </row>
    <row r="33" spans="1:15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1.74</v>
      </c>
      <c r="E33" s="3">
        <f>IFERROR(INDEX(E51:E500,MATCH($A$33,$C$51:$C$500,0)),"")</f>
        <v>1.9</v>
      </c>
      <c r="H33" s="3">
        <f>IFERROR(INDEX(D33:G33,COUNT(D33:G33)),"")</f>
        <v>1.9</v>
      </c>
      <c r="I33" s="3">
        <f t="shared" ref="I33:O33" si="25">IFERROR(INDEX(I51:I500,MATCH($C$33,$C$51:$C$500,0)),"")</f>
        <v>2.33</v>
      </c>
      <c r="J33" s="3">
        <f t="shared" si="25"/>
        <v>1.53</v>
      </c>
      <c r="K33" s="3">
        <f t="shared" si="25"/>
        <v>1.81</v>
      </c>
      <c r="L33" s="3">
        <f t="shared" si="25"/>
        <v>3.01</v>
      </c>
      <c r="M33" s="3">
        <f t="shared" si="25"/>
        <v>0</v>
      </c>
      <c r="N33" s="3">
        <f t="shared" si="25"/>
        <v>0</v>
      </c>
      <c r="O33" s="3">
        <f t="shared" si="25"/>
        <v>0</v>
      </c>
    </row>
    <row r="34" spans="1:15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135.94</v>
      </c>
      <c r="E34" s="3">
        <f>IFERROR(INDEX(E51:E500,MATCH($A$34,$C$51:$C$500,0)),"")</f>
        <v>166.1</v>
      </c>
      <c r="H34" s="3">
        <f>IFERROR(INDEX(D34:G34,COUNT(D34:G34)),"")</f>
        <v>166.1</v>
      </c>
      <c r="I34" s="3">
        <f t="shared" ref="I34:O34" si="26">IFERROR(INDEX(I51:I500,MATCH($C$34,$C$51:$C$500,0)),"")</f>
        <v>15.62</v>
      </c>
      <c r="J34" s="3">
        <f t="shared" si="26"/>
        <v>19.649999999999999</v>
      </c>
      <c r="K34" s="3">
        <f t="shared" si="26"/>
        <v>19.34</v>
      </c>
      <c r="L34" s="3">
        <f t="shared" si="26"/>
        <v>27.76</v>
      </c>
      <c r="M34" s="3">
        <f t="shared" si="26"/>
        <v>0</v>
      </c>
      <c r="N34" s="3">
        <f t="shared" si="26"/>
        <v>0</v>
      </c>
      <c r="O34" s="3">
        <f t="shared" si="26"/>
        <v>0</v>
      </c>
    </row>
    <row r="35" spans="1:15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14.54</v>
      </c>
      <c r="E35" s="3">
        <f>IFERROR(INDEX(E51:E500,MATCH($A$35,$C$51:$C$500,0)),"")</f>
        <v>18.46</v>
      </c>
      <c r="H35" s="3">
        <f>IFERROR(INDEX(D35:G35,COUNT(D35:G35)),"")</f>
        <v>18.46</v>
      </c>
      <c r="I35" s="3">
        <f t="shared" ref="I35:O35" si="27">IFERROR(INDEX(I51:I500,MATCH($C$35,$C$51:$C$500,0)),"")</f>
        <v>3.63</v>
      </c>
      <c r="J35" s="3">
        <f t="shared" si="27"/>
        <v>2.71</v>
      </c>
      <c r="K35" s="3">
        <f t="shared" si="27"/>
        <v>2.87</v>
      </c>
      <c r="L35" s="3">
        <f t="shared" si="27"/>
        <v>4.6900000000000004</v>
      </c>
      <c r="M35" s="3">
        <f t="shared" si="27"/>
        <v>0</v>
      </c>
      <c r="N35" s="3">
        <f t="shared" si="27"/>
        <v>0</v>
      </c>
      <c r="O35" s="3">
        <f t="shared" si="27"/>
        <v>0</v>
      </c>
    </row>
    <row r="36" spans="1:15" ht="15.5" x14ac:dyDescent="0.35">
      <c r="B36" t="s">
        <v>66</v>
      </c>
      <c r="C36" t="s">
        <v>67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O36" si="28">IFERROR(INDEX(H51:H500,MATCH($C$36,$C$51:$C$500,0)),"")</f>
        <v>0.90739999999999998</v>
      </c>
      <c r="I36" s="4">
        <f t="shared" si="28"/>
        <v>0.29399999999999998</v>
      </c>
      <c r="J36" s="4">
        <f t="shared" si="28"/>
        <v>0.27149999999999996</v>
      </c>
      <c r="K36" s="4">
        <f t="shared" si="28"/>
        <v>0.27800000000000002</v>
      </c>
      <c r="L36" s="4">
        <f t="shared" si="28"/>
        <v>0.25650000000000001</v>
      </c>
      <c r="M36" s="4">
        <f t="shared" si="28"/>
        <v>0</v>
      </c>
      <c r="N36" s="4">
        <f t="shared" si="28"/>
        <v>0</v>
      </c>
      <c r="O36" s="4">
        <f t="shared" si="28"/>
        <v>0</v>
      </c>
    </row>
    <row r="37" spans="1:15" ht="15.5" x14ac:dyDescent="0.35">
      <c r="B37" t="s">
        <v>68</v>
      </c>
      <c r="C37" t="s">
        <v>69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O37" si="29">IFERROR(INDEX(H51:H500,MATCH($C$37,$C$51:$C$500,0)),"")</f>
        <v>2.2400000000000002</v>
      </c>
      <c r="I37" s="3">
        <f t="shared" si="29"/>
        <v>2.2400000000000002</v>
      </c>
      <c r="J37" s="3">
        <f t="shared" si="29"/>
        <v>0.94</v>
      </c>
      <c r="K37" s="3">
        <f t="shared" si="29"/>
        <v>1.0900000000000001</v>
      </c>
      <c r="L37" s="3">
        <f t="shared" si="29"/>
        <v>1.0900000000000001</v>
      </c>
      <c r="M37" s="3">
        <f t="shared" si="29"/>
        <v>0</v>
      </c>
      <c r="N37" s="3">
        <f t="shared" si="29"/>
        <v>0</v>
      </c>
      <c r="O37" s="3">
        <f t="shared" si="29"/>
        <v>0</v>
      </c>
    </row>
    <row r="50" spans="2:15" ht="15.5" x14ac:dyDescent="0.35">
      <c r="D50" t="s">
        <v>70</v>
      </c>
      <c r="E50" t="s">
        <v>243</v>
      </c>
      <c r="F50" t="s">
        <v>71</v>
      </c>
      <c r="G50" t="s">
        <v>244</v>
      </c>
      <c r="H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</row>
    <row r="51" spans="2:15" ht="15.5" x14ac:dyDescent="0.35">
      <c r="B51" t="s">
        <v>75</v>
      </c>
      <c r="C51" t="s">
        <v>6</v>
      </c>
      <c r="D51" s="5">
        <v>32227803438</v>
      </c>
      <c r="E51" s="5">
        <v>28589967609</v>
      </c>
      <c r="F51" s="5">
        <v>52132487411</v>
      </c>
      <c r="G51" s="5">
        <v>46208824344</v>
      </c>
      <c r="I51" s="5">
        <v>176294369050</v>
      </c>
      <c r="J51" s="5">
        <v>135273809712</v>
      </c>
      <c r="K51" s="5">
        <v>142576851520</v>
      </c>
      <c r="L51" s="5">
        <v>135474884639</v>
      </c>
      <c r="M51" s="5">
        <v>127278539926</v>
      </c>
      <c r="N51" s="5">
        <v>153140916852</v>
      </c>
      <c r="O51" s="5">
        <v>105708515708</v>
      </c>
    </row>
    <row r="52" spans="2:15" ht="15.5" x14ac:dyDescent="0.35">
      <c r="C52" t="s">
        <v>76</v>
      </c>
      <c r="D52" s="5">
        <v>-11432303980</v>
      </c>
      <c r="E52" s="5">
        <v>-11121052116</v>
      </c>
      <c r="F52" s="5">
        <v>-18661634229</v>
      </c>
      <c r="G52" s="5">
        <v>-17795996891</v>
      </c>
      <c r="I52" s="5">
        <v>-68343578566</v>
      </c>
      <c r="J52" s="5">
        <v>-45819813006</v>
      </c>
      <c r="K52" s="5">
        <v>-47647207563</v>
      </c>
      <c r="L52" s="5">
        <v>-54074621505</v>
      </c>
      <c r="M52" s="5">
        <v>-62583473806</v>
      </c>
      <c r="N52" s="5">
        <v>-64285314271</v>
      </c>
      <c r="O52" s="5">
        <v>-38696059902</v>
      </c>
    </row>
    <row r="53" spans="2:15" ht="15.5" x14ac:dyDescent="0.35">
      <c r="C53" t="s">
        <v>77</v>
      </c>
      <c r="D53" s="5">
        <v>20795499458</v>
      </c>
      <c r="E53" s="5">
        <v>17468915493</v>
      </c>
      <c r="F53" s="5">
        <v>33470853182</v>
      </c>
      <c r="G53" s="5">
        <v>28412827453</v>
      </c>
      <c r="I53" s="5">
        <v>107950790484</v>
      </c>
      <c r="J53" s="5">
        <v>89453996706</v>
      </c>
      <c r="K53" s="5">
        <v>94929643957</v>
      </c>
      <c r="L53" s="5">
        <v>81400263134</v>
      </c>
      <c r="M53" s="5">
        <v>64695066120</v>
      </c>
      <c r="N53" s="5">
        <v>88855602581</v>
      </c>
      <c r="O53" s="5">
        <v>67012455806</v>
      </c>
    </row>
    <row r="54" spans="2:15" ht="15.5" x14ac:dyDescent="0.35">
      <c r="C54" t="s">
        <v>78</v>
      </c>
      <c r="D54" s="5">
        <v>-13870363496</v>
      </c>
      <c r="E54" s="5">
        <v>-11249373404</v>
      </c>
      <c r="F54" s="5">
        <v>-11567522884</v>
      </c>
      <c r="G54" s="5">
        <v>-11770767384</v>
      </c>
      <c r="I54" s="5">
        <v>-45601328657</v>
      </c>
      <c r="J54" s="5">
        <v>-47310270141</v>
      </c>
      <c r="K54" s="5">
        <v>-45386595780</v>
      </c>
      <c r="L54" s="5">
        <v>-41711765233</v>
      </c>
      <c r="M54" s="5">
        <v>-31327906239</v>
      </c>
      <c r="N54" s="5">
        <v>-34325874804</v>
      </c>
      <c r="O54" s="5">
        <v>-38813317230</v>
      </c>
    </row>
    <row r="55" spans="2:15" ht="15.5" x14ac:dyDescent="0.35">
      <c r="C55" t="s">
        <v>245</v>
      </c>
      <c r="D55" s="5">
        <v>-2267386189</v>
      </c>
      <c r="E55" s="5">
        <v>-1751760821</v>
      </c>
      <c r="F55" s="5">
        <v>-1799455479</v>
      </c>
      <c r="G55" s="5">
        <v>-1413883447</v>
      </c>
      <c r="I55" s="5">
        <v>-6073500559</v>
      </c>
      <c r="J55" s="5">
        <v>-6123888859</v>
      </c>
      <c r="K55" s="5">
        <v>-5880353145</v>
      </c>
      <c r="L55" s="5">
        <v>-4944225856</v>
      </c>
      <c r="M55" s="5">
        <v>-3573299120</v>
      </c>
      <c r="N55" s="5">
        <v>-4894552776</v>
      </c>
      <c r="O55" s="5">
        <v>-5447543149</v>
      </c>
    </row>
    <row r="56" spans="2:15" ht="15.5" x14ac:dyDescent="0.35">
      <c r="C56" t="s">
        <v>246</v>
      </c>
      <c r="D56" s="5">
        <v>-11494763012</v>
      </c>
      <c r="E56" s="5">
        <v>-9333625871</v>
      </c>
      <c r="F56" s="5">
        <v>-9374663125</v>
      </c>
      <c r="G56" s="5">
        <v>-9927198222</v>
      </c>
      <c r="I56" s="5">
        <v>-37795007255</v>
      </c>
      <c r="J56" s="5">
        <v>-40943396234</v>
      </c>
      <c r="K56" s="5">
        <v>-39140886773</v>
      </c>
      <c r="L56" s="5">
        <v>-36018226344</v>
      </c>
      <c r="M56" s="5">
        <v>-25801141706</v>
      </c>
      <c r="N56" s="5">
        <v>-26632234776</v>
      </c>
      <c r="O56" s="5">
        <v>-32754480863</v>
      </c>
    </row>
    <row r="57" spans="2:15" ht="15.5" x14ac:dyDescent="0.35">
      <c r="C57" t="s">
        <v>86</v>
      </c>
      <c r="D57" s="5">
        <v>-108214295</v>
      </c>
      <c r="E57" s="5">
        <v>-163986712</v>
      </c>
      <c r="F57" s="5">
        <v>-393404280</v>
      </c>
      <c r="G57" s="5">
        <v>-429685715</v>
      </c>
      <c r="I57" s="5">
        <v>-1732820843</v>
      </c>
      <c r="J57" s="5">
        <v>-242985048</v>
      </c>
      <c r="K57" s="5">
        <v>-365355862</v>
      </c>
      <c r="L57" s="5">
        <v>-749313033</v>
      </c>
      <c r="M57" s="5">
        <v>-1953465413</v>
      </c>
      <c r="N57" s="5">
        <v>-2799087252</v>
      </c>
      <c r="O57" s="5">
        <v>-611293218</v>
      </c>
    </row>
    <row r="58" spans="2:15" ht="15.5" x14ac:dyDescent="0.35">
      <c r="C58" t="s">
        <v>80</v>
      </c>
      <c r="D58" s="5">
        <v>6925135962</v>
      </c>
      <c r="E58" s="5">
        <v>6219542089</v>
      </c>
      <c r="F58" s="5">
        <v>21903330298</v>
      </c>
      <c r="G58" s="5">
        <v>16642060069</v>
      </c>
      <c r="I58" s="5">
        <v>62349461827</v>
      </c>
      <c r="J58" s="5">
        <v>42143726565</v>
      </c>
      <c r="K58" s="5">
        <v>49543048177</v>
      </c>
      <c r="L58" s="5">
        <v>39688497901</v>
      </c>
      <c r="M58" s="5">
        <v>33367159881</v>
      </c>
      <c r="N58" s="5">
        <v>54529727777</v>
      </c>
      <c r="O58" s="5">
        <v>28199138576</v>
      </c>
    </row>
    <row r="59" spans="2:15" ht="15.5" x14ac:dyDescent="0.35">
      <c r="C59" t="s">
        <v>81</v>
      </c>
      <c r="D59" s="5">
        <v>-2448280939</v>
      </c>
      <c r="E59" s="5">
        <v>-2764043927</v>
      </c>
      <c r="F59" s="5">
        <v>-5136348852</v>
      </c>
      <c r="G59" s="5">
        <v>-5205738244</v>
      </c>
      <c r="I59" s="5">
        <v>-13789558789</v>
      </c>
      <c r="J59" s="5">
        <v>-16629613518</v>
      </c>
      <c r="K59" s="5">
        <v>-16290113384</v>
      </c>
      <c r="L59" s="5">
        <v>-16795213062</v>
      </c>
      <c r="M59" s="5">
        <v>-13378480880</v>
      </c>
      <c r="N59" s="5">
        <v>-13789428454</v>
      </c>
      <c r="O59" s="5">
        <v>-21006071215</v>
      </c>
    </row>
    <row r="60" spans="2:15" ht="15.5" x14ac:dyDescent="0.35">
      <c r="C60" t="s">
        <v>142</v>
      </c>
      <c r="D60" s="5">
        <v>11633897</v>
      </c>
      <c r="E60" s="5">
        <v>10887569</v>
      </c>
      <c r="F60" s="5">
        <v>4882502</v>
      </c>
      <c r="G60" s="5">
        <v>16893370</v>
      </c>
      <c r="I60" s="5">
        <v>96175400</v>
      </c>
      <c r="J60" s="5">
        <v>178010449</v>
      </c>
      <c r="K60" s="5">
        <v>446779501</v>
      </c>
      <c r="L60" s="5">
        <v>286637244</v>
      </c>
      <c r="M60" s="5">
        <v>34213487</v>
      </c>
      <c r="N60" s="5">
        <v>55529774</v>
      </c>
      <c r="O60" s="5">
        <v>258325127</v>
      </c>
    </row>
    <row r="61" spans="2:15" ht="15.5" x14ac:dyDescent="0.35">
      <c r="C61" t="s">
        <v>352</v>
      </c>
      <c r="N61" s="5">
        <v>-19213781</v>
      </c>
      <c r="O61" s="5">
        <v>3926952</v>
      </c>
    </row>
    <row r="62" spans="2:15" ht="15.5" x14ac:dyDescent="0.35">
      <c r="C62" t="s">
        <v>27</v>
      </c>
      <c r="D62" s="5">
        <v>-315952561</v>
      </c>
      <c r="E62" s="5">
        <v>-351824165</v>
      </c>
      <c r="F62" s="5">
        <v>-790912897</v>
      </c>
      <c r="G62" s="5">
        <v>-539100692</v>
      </c>
      <c r="I62" s="5">
        <v>-2724106257</v>
      </c>
      <c r="J62" s="5">
        <v>-3580583607</v>
      </c>
      <c r="K62" s="5">
        <v>-4666568273</v>
      </c>
      <c r="L62" s="5">
        <v>-6387210638</v>
      </c>
      <c r="M62" s="5">
        <v>-8311307361</v>
      </c>
      <c r="N62" s="5">
        <v>-9341569672</v>
      </c>
      <c r="O62" s="5">
        <v>-12014615849</v>
      </c>
    </row>
    <row r="63" spans="2:15" ht="15.5" x14ac:dyDescent="0.35">
      <c r="C63" t="s">
        <v>83</v>
      </c>
    </row>
    <row r="64" spans="2:15" ht="15.5" x14ac:dyDescent="0.35">
      <c r="C64" t="s">
        <v>84</v>
      </c>
      <c r="D64" s="5">
        <v>-2448280939</v>
      </c>
      <c r="E64" s="5">
        <v>-2764043927</v>
      </c>
      <c r="F64" s="5">
        <v>-5136348852</v>
      </c>
      <c r="G64" s="5">
        <v>-5205738244</v>
      </c>
      <c r="I64" s="5">
        <v>-13789558789</v>
      </c>
      <c r="J64" s="5">
        <v>-16629613518</v>
      </c>
      <c r="K64" s="5">
        <v>-16290113384</v>
      </c>
      <c r="L64" s="5">
        <v>-16795213062</v>
      </c>
      <c r="M64" s="5">
        <v>-13378480880</v>
      </c>
      <c r="N64" s="5">
        <v>-13789428454</v>
      </c>
      <c r="O64" s="5">
        <v>-21006071215</v>
      </c>
    </row>
    <row r="65" spans="3:15" ht="15.5" x14ac:dyDescent="0.35">
      <c r="C65" t="s">
        <v>29</v>
      </c>
      <c r="D65" s="5">
        <v>4476855023</v>
      </c>
      <c r="E65" s="5">
        <v>3455498162</v>
      </c>
      <c r="F65" s="5">
        <v>16766981446</v>
      </c>
      <c r="G65" s="5">
        <v>11436321825</v>
      </c>
      <c r="I65" s="5">
        <v>48559903038</v>
      </c>
      <c r="J65" s="5">
        <v>25514113047</v>
      </c>
      <c r="K65" s="5">
        <v>33252934793</v>
      </c>
      <c r="L65" s="5">
        <v>22893284839</v>
      </c>
      <c r="M65" s="5">
        <v>19988679001</v>
      </c>
      <c r="N65" s="5">
        <v>40740299323</v>
      </c>
      <c r="O65" s="5">
        <v>7193067361</v>
      </c>
    </row>
    <row r="66" spans="3:15" ht="15.5" x14ac:dyDescent="0.35">
      <c r="C66" t="s">
        <v>28</v>
      </c>
      <c r="D66" s="5">
        <v>-1005392080</v>
      </c>
      <c r="E66" s="5">
        <v>-280336540</v>
      </c>
      <c r="F66" s="5">
        <v>-4788102828</v>
      </c>
      <c r="G66" s="5">
        <v>-1106650160</v>
      </c>
      <c r="I66" s="5">
        <v>-7536847508</v>
      </c>
      <c r="J66" s="5">
        <v>-6884511266</v>
      </c>
      <c r="K66" s="5">
        <v>-12071392224</v>
      </c>
      <c r="L66" s="5">
        <v>-18771994</v>
      </c>
      <c r="M66" s="5">
        <v>449301108</v>
      </c>
      <c r="N66" s="5">
        <v>3541734058</v>
      </c>
      <c r="O66" s="5">
        <v>-1509696981</v>
      </c>
    </row>
    <row r="67" spans="3:15" ht="15.5" x14ac:dyDescent="0.35">
      <c r="C67" t="s">
        <v>85</v>
      </c>
      <c r="I67" s="5">
        <v>-4714523000</v>
      </c>
      <c r="J67" s="5">
        <v>-7214254704</v>
      </c>
    </row>
    <row r="68" spans="3:15" ht="15.5" x14ac:dyDescent="0.35">
      <c r="C68" t="s">
        <v>87</v>
      </c>
      <c r="I68" s="5">
        <v>-2822324508</v>
      </c>
      <c r="J68" s="5">
        <v>329743438</v>
      </c>
    </row>
    <row r="69" spans="3:15" ht="15.5" x14ac:dyDescent="0.35">
      <c r="C69" t="s">
        <v>88</v>
      </c>
      <c r="D69" s="5">
        <v>-1005392080</v>
      </c>
      <c r="E69" s="5">
        <v>-280336540</v>
      </c>
      <c r="F69" s="5">
        <v>-4788102828</v>
      </c>
      <c r="G69" s="5">
        <v>-1106650160</v>
      </c>
      <c r="I69" s="5">
        <v>-7536847508</v>
      </c>
      <c r="J69" s="5">
        <v>-6884511266</v>
      </c>
      <c r="K69" s="5">
        <v>-12071392224</v>
      </c>
      <c r="L69" s="5">
        <v>-18771994</v>
      </c>
      <c r="M69" s="5">
        <v>449301108</v>
      </c>
      <c r="N69" s="5">
        <v>3541734058</v>
      </c>
      <c r="O69" s="5">
        <v>-1509696981</v>
      </c>
    </row>
    <row r="70" spans="3:15" ht="15.5" x14ac:dyDescent="0.35">
      <c r="C70" t="s">
        <v>247</v>
      </c>
      <c r="D70" s="5">
        <v>3471462943</v>
      </c>
      <c r="E70" s="5">
        <v>3175161622</v>
      </c>
      <c r="F70" s="5">
        <v>11978878618</v>
      </c>
      <c r="G70" s="5">
        <v>10329671665</v>
      </c>
      <c r="I70" s="5">
        <v>41023055530</v>
      </c>
      <c r="J70" s="5">
        <v>18629601781</v>
      </c>
      <c r="K70" s="5">
        <v>21181542569</v>
      </c>
      <c r="L70" s="5">
        <v>22874512845</v>
      </c>
      <c r="M70" s="5">
        <v>20437980109</v>
      </c>
      <c r="N70" s="5">
        <v>44282033381</v>
      </c>
      <c r="O70" s="5">
        <v>5683370380</v>
      </c>
    </row>
    <row r="71" spans="3:15" ht="15.5" x14ac:dyDescent="0.35">
      <c r="C71" t="s">
        <v>89</v>
      </c>
      <c r="D71" s="5">
        <v>3471462943</v>
      </c>
      <c r="E71" s="5">
        <v>3175161622</v>
      </c>
      <c r="F71" s="5">
        <v>11978878618</v>
      </c>
      <c r="G71" s="5">
        <v>10329671665</v>
      </c>
      <c r="I71" s="5">
        <v>41023055530</v>
      </c>
      <c r="J71" s="5">
        <v>18629601781</v>
      </c>
      <c r="K71" s="5">
        <v>21181542569</v>
      </c>
      <c r="L71" s="5">
        <v>22874512845</v>
      </c>
      <c r="M71" s="5">
        <v>20437980109</v>
      </c>
      <c r="N71" s="5">
        <v>44282033381</v>
      </c>
      <c r="O71" s="5">
        <v>5683370380</v>
      </c>
    </row>
    <row r="72" spans="3:15" ht="15.5" x14ac:dyDescent="0.35">
      <c r="C72" t="s">
        <v>90</v>
      </c>
      <c r="F72" s="5">
        <v>6071559</v>
      </c>
      <c r="I72" s="5">
        <v>6071559</v>
      </c>
      <c r="J72" s="5">
        <v>122475180</v>
      </c>
      <c r="K72" s="5">
        <v>-121289214</v>
      </c>
      <c r="L72" s="5">
        <v>-17583829</v>
      </c>
      <c r="M72" s="5">
        <v>255038748</v>
      </c>
      <c r="N72" s="5">
        <v>48978297</v>
      </c>
      <c r="O72" s="5">
        <v>-185246688</v>
      </c>
    </row>
    <row r="73" spans="3:15" ht="15.5" x14ac:dyDescent="0.35">
      <c r="C73" t="s">
        <v>428</v>
      </c>
      <c r="F73" s="5">
        <v>6071559</v>
      </c>
      <c r="I73" s="5">
        <v>6071559</v>
      </c>
      <c r="J73" s="5">
        <v>122475180</v>
      </c>
      <c r="K73" s="5">
        <v>-121289214</v>
      </c>
      <c r="L73" s="5">
        <v>-17583829</v>
      </c>
      <c r="M73" s="5">
        <v>255038748</v>
      </c>
      <c r="N73" s="5">
        <v>48978297</v>
      </c>
      <c r="O73" s="5">
        <v>-185246688</v>
      </c>
    </row>
    <row r="74" spans="3:15" ht="15.5" x14ac:dyDescent="0.35">
      <c r="C74" t="s">
        <v>91</v>
      </c>
      <c r="D74" s="5">
        <v>3471462943</v>
      </c>
      <c r="E74" s="5">
        <v>3175161622</v>
      </c>
      <c r="F74" s="5">
        <v>11984950177</v>
      </c>
      <c r="G74" s="5">
        <v>10329671665</v>
      </c>
      <c r="I74" s="5">
        <v>41029127089</v>
      </c>
      <c r="J74" s="5">
        <v>18752076961</v>
      </c>
      <c r="K74" s="5">
        <v>21060253355</v>
      </c>
      <c r="L74" s="5">
        <v>22856929016</v>
      </c>
      <c r="M74" s="5">
        <v>20693018857</v>
      </c>
      <c r="N74" s="5">
        <v>44331011678</v>
      </c>
      <c r="O74" s="5">
        <v>5498123692</v>
      </c>
    </row>
    <row r="75" spans="3:15" ht="15.5" x14ac:dyDescent="0.35">
      <c r="C75" t="s">
        <v>92</v>
      </c>
      <c r="D75" s="5">
        <v>3471462943</v>
      </c>
      <c r="E75" s="5">
        <v>3175161622</v>
      </c>
      <c r="F75" s="5">
        <v>11978878618</v>
      </c>
      <c r="G75" s="5">
        <v>10329671665</v>
      </c>
      <c r="I75" s="5">
        <v>41023055530</v>
      </c>
      <c r="J75" s="5">
        <v>18629601781</v>
      </c>
      <c r="K75" s="5">
        <v>21181542569</v>
      </c>
      <c r="L75" s="5">
        <v>22874512845</v>
      </c>
      <c r="M75" s="5">
        <v>20437980109</v>
      </c>
      <c r="N75" s="5">
        <v>44282033381</v>
      </c>
      <c r="O75" s="5">
        <v>5683370380</v>
      </c>
    </row>
    <row r="76" spans="3:15" ht="15.5" x14ac:dyDescent="0.35">
      <c r="C76" t="s">
        <v>8</v>
      </c>
      <c r="D76" s="5">
        <v>3471462943</v>
      </c>
      <c r="E76" s="5">
        <v>3175161622</v>
      </c>
      <c r="F76" s="5">
        <v>11984950177</v>
      </c>
      <c r="G76" s="5">
        <v>10329671665</v>
      </c>
      <c r="I76" s="5">
        <v>41029127089</v>
      </c>
      <c r="J76" s="5">
        <v>18752076961</v>
      </c>
      <c r="K76" s="5">
        <v>21060253355</v>
      </c>
      <c r="L76" s="5">
        <v>22856929016</v>
      </c>
      <c r="M76" s="5">
        <v>20693018857</v>
      </c>
      <c r="N76" s="5">
        <v>44331011678</v>
      </c>
      <c r="O76" s="5">
        <v>5498123692</v>
      </c>
    </row>
    <row r="77" spans="3:15" ht="15.5" x14ac:dyDescent="0.35">
      <c r="C77" t="s">
        <v>94</v>
      </c>
      <c r="D77" s="5">
        <v>3471462943</v>
      </c>
      <c r="E77" s="5">
        <v>3175161622</v>
      </c>
      <c r="F77" s="5">
        <v>11978878618</v>
      </c>
      <c r="G77" s="5">
        <v>10329671665</v>
      </c>
      <c r="I77" s="5">
        <v>41023055530</v>
      </c>
      <c r="J77" s="5">
        <v>18629601781</v>
      </c>
      <c r="K77" s="5">
        <v>21181542569</v>
      </c>
      <c r="L77" s="5">
        <v>22874512845</v>
      </c>
      <c r="M77" s="5">
        <v>20437980109</v>
      </c>
      <c r="N77" s="5">
        <v>44282033381</v>
      </c>
      <c r="O77" s="5">
        <v>5683370380</v>
      </c>
    </row>
    <row r="78" spans="3:15" ht="15.5" x14ac:dyDescent="0.35">
      <c r="C78" t="s">
        <v>95</v>
      </c>
      <c r="D78" s="5">
        <v>3471462943</v>
      </c>
      <c r="E78" s="5">
        <v>3175161622</v>
      </c>
      <c r="F78" s="5">
        <v>11984950177</v>
      </c>
      <c r="G78" s="5">
        <v>10329671665</v>
      </c>
      <c r="I78" s="5">
        <v>41029127089</v>
      </c>
      <c r="J78" s="5">
        <v>18752076961</v>
      </c>
      <c r="K78" s="5">
        <v>21060253355</v>
      </c>
      <c r="L78" s="5">
        <v>22856929016</v>
      </c>
      <c r="M78" s="5">
        <v>20693018857</v>
      </c>
      <c r="N78" s="5">
        <v>44331011678</v>
      </c>
      <c r="O78" s="5">
        <v>5498123692</v>
      </c>
    </row>
    <row r="79" spans="3:15" ht="15.5" x14ac:dyDescent="0.35">
      <c r="C79" t="s">
        <v>96</v>
      </c>
      <c r="D79" s="5">
        <v>3471462943</v>
      </c>
      <c r="E79" s="5">
        <v>3175161622</v>
      </c>
      <c r="F79" s="5">
        <v>11984950177</v>
      </c>
      <c r="G79" s="5">
        <v>10329671665</v>
      </c>
      <c r="I79" s="5">
        <v>41029127089</v>
      </c>
      <c r="J79" s="5">
        <v>18752076961</v>
      </c>
      <c r="K79" s="5">
        <v>21060253355</v>
      </c>
      <c r="L79" s="5">
        <v>22856929016</v>
      </c>
      <c r="M79" s="5">
        <v>20693018857</v>
      </c>
      <c r="N79" s="5">
        <v>44331011678</v>
      </c>
      <c r="O79" s="5">
        <v>5498123692</v>
      </c>
    </row>
    <row r="81" spans="2:15" ht="15.5" x14ac:dyDescent="0.35">
      <c r="B81" t="s">
        <v>97</v>
      </c>
      <c r="C81" t="s">
        <v>98</v>
      </c>
    </row>
    <row r="82" spans="2:15" ht="15.5" x14ac:dyDescent="0.35">
      <c r="C82" t="s">
        <v>99</v>
      </c>
    </row>
    <row r="83" spans="2:15" ht="15.5" x14ac:dyDescent="0.35">
      <c r="C83" t="s">
        <v>20</v>
      </c>
      <c r="D83" s="5">
        <v>17108174748</v>
      </c>
      <c r="E83" s="5">
        <v>9759472774</v>
      </c>
      <c r="F83" s="5">
        <v>8828114814</v>
      </c>
      <c r="G83" s="5">
        <v>3622636930</v>
      </c>
      <c r="I83" s="5">
        <v>8828114814</v>
      </c>
      <c r="J83" s="5">
        <v>27308639170</v>
      </c>
      <c r="K83" s="5">
        <v>40717487276</v>
      </c>
      <c r="L83" s="5">
        <v>71940833468</v>
      </c>
      <c r="M83" s="5">
        <v>15371438044</v>
      </c>
      <c r="N83" s="5">
        <v>6806666703</v>
      </c>
      <c r="O83" s="5">
        <v>13705958277</v>
      </c>
    </row>
    <row r="84" spans="2:15" ht="15.5" x14ac:dyDescent="0.35">
      <c r="C84" t="s">
        <v>100</v>
      </c>
      <c r="D84" s="5">
        <v>6131026452</v>
      </c>
      <c r="E84" s="5">
        <v>2129863380</v>
      </c>
      <c r="F84" s="5">
        <v>3491504606</v>
      </c>
      <c r="G84" s="5">
        <v>2797735064</v>
      </c>
      <c r="I84" s="5">
        <v>3491504606</v>
      </c>
      <c r="J84" s="5">
        <v>3165074575</v>
      </c>
      <c r="K84" s="5">
        <v>4857336285</v>
      </c>
      <c r="L84" s="5">
        <v>4182451982</v>
      </c>
      <c r="M84" s="5">
        <v>2337501758</v>
      </c>
      <c r="N84" s="5">
        <v>1771149351</v>
      </c>
      <c r="O84" s="5">
        <v>3467146042</v>
      </c>
    </row>
    <row r="85" spans="2:15" ht="15.5" x14ac:dyDescent="0.35">
      <c r="C85" t="s">
        <v>250</v>
      </c>
      <c r="D85" s="5">
        <v>22179167842</v>
      </c>
      <c r="E85" s="5">
        <v>10148418286</v>
      </c>
      <c r="F85" s="5">
        <v>8950796625</v>
      </c>
      <c r="G85" s="5">
        <v>11455507311</v>
      </c>
      <c r="I85" s="5">
        <v>8950796625</v>
      </c>
      <c r="J85" s="5">
        <v>12665067629</v>
      </c>
      <c r="K85" s="5">
        <v>11978612203</v>
      </c>
      <c r="L85" s="5">
        <v>9524477429</v>
      </c>
      <c r="M85" s="5">
        <v>7740247447</v>
      </c>
      <c r="N85" s="5">
        <v>4766666667</v>
      </c>
      <c r="O85" s="5">
        <v>8465104992</v>
      </c>
    </row>
    <row r="86" spans="2:15" ht="15.5" x14ac:dyDescent="0.35">
      <c r="C86" t="s">
        <v>251</v>
      </c>
      <c r="D86" s="5">
        <v>6131026452</v>
      </c>
      <c r="E86" s="5">
        <v>2129863380</v>
      </c>
      <c r="F86" s="5">
        <v>3491504606</v>
      </c>
      <c r="G86" s="5">
        <v>2797735064</v>
      </c>
      <c r="I86" s="5">
        <v>3491504606</v>
      </c>
      <c r="J86" s="5">
        <v>3165074575</v>
      </c>
      <c r="K86" s="5">
        <v>4857336285</v>
      </c>
      <c r="L86" s="5">
        <v>4182451982</v>
      </c>
      <c r="M86" s="5">
        <v>2337501758</v>
      </c>
      <c r="N86" s="5">
        <v>1771149351</v>
      </c>
      <c r="O86" s="5">
        <v>3467146042</v>
      </c>
    </row>
    <row r="87" spans="2:15" ht="15.5" x14ac:dyDescent="0.35">
      <c r="C87" t="s">
        <v>102</v>
      </c>
      <c r="D87" s="5">
        <v>53665269</v>
      </c>
      <c r="E87" s="5">
        <v>40873031</v>
      </c>
      <c r="F87" s="5">
        <v>53665269</v>
      </c>
      <c r="G87" s="5">
        <v>53665269</v>
      </c>
      <c r="I87" s="5">
        <v>53665269</v>
      </c>
      <c r="J87" s="5">
        <v>53843700</v>
      </c>
      <c r="K87" s="5">
        <v>54947627</v>
      </c>
      <c r="L87" s="5">
        <v>55958218</v>
      </c>
      <c r="M87" s="5">
        <v>100112694</v>
      </c>
      <c r="N87" s="5">
        <v>5615407646</v>
      </c>
      <c r="O87" s="5">
        <v>2963997238</v>
      </c>
    </row>
    <row r="88" spans="2:15" ht="15.5" x14ac:dyDescent="0.35">
      <c r="C88" t="s">
        <v>249</v>
      </c>
      <c r="D88" s="5">
        <v>20000000000</v>
      </c>
      <c r="L88" s="5">
        <v>5836901097</v>
      </c>
      <c r="M88" s="5">
        <v>7001542992</v>
      </c>
      <c r="N88" s="5">
        <v>19329061215</v>
      </c>
      <c r="O88" s="5">
        <v>19644315151</v>
      </c>
    </row>
    <row r="89" spans="2:15" ht="15.5" x14ac:dyDescent="0.35">
      <c r="C89" t="s">
        <v>252</v>
      </c>
      <c r="D89" s="5">
        <v>53665269</v>
      </c>
      <c r="E89" s="5">
        <v>40873031</v>
      </c>
      <c r="F89" s="5">
        <v>53665269</v>
      </c>
      <c r="G89" s="5">
        <v>53665269</v>
      </c>
      <c r="I89" s="5">
        <v>53665269</v>
      </c>
      <c r="J89" s="5">
        <v>53843700</v>
      </c>
      <c r="K89" s="5">
        <v>54947627</v>
      </c>
      <c r="L89" s="5">
        <v>55958218</v>
      </c>
      <c r="M89" s="5">
        <v>100112694</v>
      </c>
      <c r="N89" s="5">
        <v>5615407646</v>
      </c>
      <c r="O89" s="5">
        <v>2963997238</v>
      </c>
    </row>
    <row r="90" spans="2:15" ht="15.5" x14ac:dyDescent="0.35">
      <c r="C90" t="s">
        <v>103</v>
      </c>
    </row>
    <row r="91" spans="2:15" ht="15.5" x14ac:dyDescent="0.35">
      <c r="C91" t="s">
        <v>83</v>
      </c>
      <c r="D91" s="5">
        <v>-77959822</v>
      </c>
      <c r="E91" s="5">
        <v>-77959822</v>
      </c>
      <c r="F91" s="5">
        <v>-77959822</v>
      </c>
      <c r="G91" s="5">
        <v>-84031381</v>
      </c>
      <c r="I91" s="5">
        <v>-77959822</v>
      </c>
      <c r="J91" s="5">
        <v>-84031381</v>
      </c>
      <c r="K91" s="5">
        <v>-206506561</v>
      </c>
      <c r="L91" s="5">
        <v>-85217347</v>
      </c>
      <c r="M91" s="5">
        <v>-67633518</v>
      </c>
      <c r="N91" s="5">
        <v>-322672266</v>
      </c>
      <c r="O91" s="5">
        <v>-371650563</v>
      </c>
    </row>
    <row r="92" spans="2:15" ht="15.5" x14ac:dyDescent="0.35">
      <c r="C92" t="s">
        <v>104</v>
      </c>
      <c r="D92" s="5">
        <v>330895562784</v>
      </c>
      <c r="E92" s="5">
        <v>315491422195</v>
      </c>
      <c r="F92" s="5">
        <v>312259304155</v>
      </c>
      <c r="G92" s="5">
        <v>306841012539</v>
      </c>
      <c r="I92" s="5">
        <v>312259304155</v>
      </c>
      <c r="J92" s="5">
        <v>399925608908</v>
      </c>
      <c r="K92" s="5">
        <v>278368700176</v>
      </c>
      <c r="L92" s="5">
        <v>224617166224</v>
      </c>
      <c r="M92" s="5">
        <v>165895099569</v>
      </c>
      <c r="N92" s="5">
        <v>173343912586</v>
      </c>
      <c r="O92" s="5">
        <v>188479634562</v>
      </c>
    </row>
    <row r="93" spans="2:15" ht="15.5" x14ac:dyDescent="0.35">
      <c r="C93" t="s">
        <v>105</v>
      </c>
    </row>
    <row r="94" spans="2:15" ht="15.5" x14ac:dyDescent="0.35">
      <c r="C94" t="s">
        <v>109</v>
      </c>
      <c r="D94" s="5">
        <v>97900821</v>
      </c>
      <c r="E94" s="5">
        <v>97900821</v>
      </c>
      <c r="F94" s="5">
        <v>97900821</v>
      </c>
      <c r="G94" s="5">
        <v>2921937820</v>
      </c>
      <c r="I94" s="5">
        <v>97900821</v>
      </c>
      <c r="J94" s="5">
        <v>2921937820</v>
      </c>
      <c r="K94" s="5">
        <v>2626738663</v>
      </c>
      <c r="L94" s="5">
        <v>6418342193</v>
      </c>
      <c r="M94" s="5">
        <v>6432154646</v>
      </c>
      <c r="N94" s="5">
        <v>6054787544</v>
      </c>
      <c r="O94" s="5">
        <v>5526867878</v>
      </c>
    </row>
    <row r="95" spans="2:15" ht="15.5" x14ac:dyDescent="0.35">
      <c r="C95" t="s">
        <v>531</v>
      </c>
      <c r="N95" s="5">
        <v>1060139867</v>
      </c>
      <c r="O95" s="5">
        <v>929353648</v>
      </c>
    </row>
    <row r="96" spans="2:15" ht="15.5" x14ac:dyDescent="0.35">
      <c r="C96" t="s">
        <v>1235</v>
      </c>
      <c r="D96" s="5">
        <v>909318000</v>
      </c>
      <c r="E96" s="5">
        <v>909318000</v>
      </c>
      <c r="F96" s="5">
        <v>909318000</v>
      </c>
      <c r="G96" s="5">
        <v>909318000</v>
      </c>
      <c r="I96" s="5">
        <v>909318000</v>
      </c>
      <c r="J96" s="5">
        <v>909318000</v>
      </c>
      <c r="K96" s="5">
        <v>909318000</v>
      </c>
      <c r="L96" s="5">
        <v>909318000</v>
      </c>
      <c r="M96" s="5">
        <v>5390163430</v>
      </c>
      <c r="N96" s="5">
        <v>7946344280</v>
      </c>
      <c r="O96" s="5">
        <v>7803206338</v>
      </c>
    </row>
    <row r="97" spans="3:15" ht="15.5" x14ac:dyDescent="0.35">
      <c r="C97" t="s">
        <v>107</v>
      </c>
      <c r="D97" s="5">
        <v>225662700577</v>
      </c>
      <c r="E97" s="5">
        <v>191271823553</v>
      </c>
      <c r="F97" s="5">
        <v>187694605519</v>
      </c>
      <c r="G97" s="5">
        <v>159803879604</v>
      </c>
      <c r="I97" s="5">
        <v>187694605519</v>
      </c>
      <c r="J97" s="5">
        <v>74655561356</v>
      </c>
      <c r="K97" s="5">
        <v>78998570789</v>
      </c>
      <c r="L97" s="5">
        <v>84499678124</v>
      </c>
      <c r="M97" s="5">
        <v>87704008796</v>
      </c>
      <c r="N97" s="5">
        <v>95232086644</v>
      </c>
      <c r="O97" s="5">
        <v>102205787866</v>
      </c>
    </row>
    <row r="98" spans="3:15" ht="15.5" x14ac:dyDescent="0.35">
      <c r="C98" t="s">
        <v>108</v>
      </c>
      <c r="G98" s="5">
        <v>660822</v>
      </c>
      <c r="J98" s="5">
        <v>3634575</v>
      </c>
      <c r="K98" s="5">
        <v>7599579</v>
      </c>
      <c r="L98" s="5">
        <v>11564583</v>
      </c>
      <c r="M98" s="5">
        <v>48862917</v>
      </c>
      <c r="N98" s="5">
        <v>73333334</v>
      </c>
      <c r="O98" s="5">
        <v>172336334</v>
      </c>
    </row>
    <row r="99" spans="3:15" ht="15.5" x14ac:dyDescent="0.35">
      <c r="C99" t="s">
        <v>110</v>
      </c>
      <c r="D99" s="5">
        <v>229765198938</v>
      </c>
      <c r="E99" s="5">
        <v>195410709352</v>
      </c>
      <c r="F99" s="5">
        <v>191869878756</v>
      </c>
      <c r="G99" s="5">
        <v>164460281621</v>
      </c>
      <c r="I99" s="5">
        <v>191869878756</v>
      </c>
      <c r="J99" s="5">
        <v>79371022804</v>
      </c>
      <c r="K99" s="5">
        <v>83497578997</v>
      </c>
      <c r="L99" s="5">
        <v>92869035878</v>
      </c>
      <c r="M99" s="5">
        <v>100680103778</v>
      </c>
      <c r="N99" s="5">
        <v>111546386567</v>
      </c>
      <c r="O99" s="5">
        <v>117892027870</v>
      </c>
    </row>
    <row r="100" spans="3:15" ht="15.5" x14ac:dyDescent="0.35">
      <c r="C100" t="s">
        <v>111</v>
      </c>
      <c r="D100" s="5">
        <v>560660761722</v>
      </c>
      <c r="E100" s="5">
        <v>510902131547</v>
      </c>
      <c r="F100" s="5">
        <v>504129182911</v>
      </c>
      <c r="G100" s="5">
        <v>471301294160</v>
      </c>
      <c r="I100" s="5">
        <v>504129182911</v>
      </c>
      <c r="J100" s="5">
        <v>479296631712</v>
      </c>
      <c r="K100" s="5">
        <v>361866279173</v>
      </c>
      <c r="L100" s="5">
        <v>317486202102</v>
      </c>
      <c r="M100" s="5">
        <v>266575203347</v>
      </c>
      <c r="N100" s="5">
        <v>284890299153</v>
      </c>
      <c r="O100" s="5">
        <v>306371662432</v>
      </c>
    </row>
    <row r="101" spans="3:15" ht="15.5" x14ac:dyDescent="0.35">
      <c r="C101" t="s">
        <v>112</v>
      </c>
    </row>
    <row r="102" spans="3:15" ht="15.5" x14ac:dyDescent="0.35">
      <c r="C102" t="s">
        <v>113</v>
      </c>
    </row>
    <row r="103" spans="3:15" ht="15.5" x14ac:dyDescent="0.35">
      <c r="C103" t="s">
        <v>114</v>
      </c>
      <c r="D103" s="5">
        <v>142455248020</v>
      </c>
      <c r="E103" s="5">
        <v>89096264030</v>
      </c>
      <c r="F103" s="5">
        <v>99998477016</v>
      </c>
      <c r="G103" s="5">
        <v>53475849566</v>
      </c>
      <c r="I103" s="5">
        <v>99998477016</v>
      </c>
      <c r="J103" s="5">
        <v>104858269005</v>
      </c>
      <c r="K103" s="5">
        <v>91499138480</v>
      </c>
      <c r="L103" s="5">
        <v>65614570910</v>
      </c>
      <c r="M103" s="5">
        <v>82352288850</v>
      </c>
      <c r="N103" s="5">
        <v>119460963889</v>
      </c>
      <c r="O103" s="5">
        <v>182404548302</v>
      </c>
    </row>
    <row r="104" spans="3:15" ht="15.5" x14ac:dyDescent="0.35">
      <c r="C104" t="s">
        <v>119</v>
      </c>
      <c r="M104" s="5">
        <v>10000000000</v>
      </c>
      <c r="N104" s="5">
        <v>13750000000</v>
      </c>
      <c r="O104" s="5">
        <v>13750000000</v>
      </c>
    </row>
    <row r="105" spans="3:15" ht="15.5" x14ac:dyDescent="0.35">
      <c r="C105" t="s">
        <v>115</v>
      </c>
    </row>
    <row r="106" spans="3:15" ht="15.5" x14ac:dyDescent="0.35">
      <c r="C106" t="s">
        <v>253</v>
      </c>
      <c r="D106" s="5">
        <v>34922667371</v>
      </c>
      <c r="E106" s="5">
        <v>25380667344</v>
      </c>
      <c r="F106" s="5">
        <v>27923183655</v>
      </c>
      <c r="G106" s="5">
        <v>6153949616</v>
      </c>
      <c r="I106" s="5">
        <v>27923183655</v>
      </c>
      <c r="J106" s="5">
        <v>9746481008</v>
      </c>
      <c r="K106" s="5">
        <v>13881365583</v>
      </c>
      <c r="L106" s="5">
        <v>5465805303</v>
      </c>
      <c r="M106" s="5">
        <v>8759043550</v>
      </c>
      <c r="N106" s="5">
        <v>3435139370</v>
      </c>
      <c r="O106" s="5">
        <v>5086335697</v>
      </c>
    </row>
    <row r="107" spans="3:15" ht="15.5" x14ac:dyDescent="0.35">
      <c r="C107" t="s">
        <v>118</v>
      </c>
    </row>
    <row r="108" spans="3:15" ht="15.5" x14ac:dyDescent="0.35">
      <c r="C108" t="s">
        <v>254</v>
      </c>
      <c r="D108" s="5">
        <v>42179167842</v>
      </c>
      <c r="E108" s="5">
        <v>10148418286</v>
      </c>
      <c r="F108" s="5">
        <v>8950796625</v>
      </c>
      <c r="G108" s="5">
        <v>11455507311</v>
      </c>
      <c r="I108" s="5">
        <v>8950796625</v>
      </c>
      <c r="J108" s="5">
        <v>12665067629</v>
      </c>
      <c r="K108" s="5">
        <v>11978612203</v>
      </c>
      <c r="L108" s="5">
        <v>15361378526</v>
      </c>
      <c r="M108" s="5">
        <v>14741790439</v>
      </c>
      <c r="N108" s="5">
        <v>24095727882</v>
      </c>
      <c r="O108" s="5">
        <v>28109420143</v>
      </c>
    </row>
    <row r="109" spans="3:15" ht="15.5" x14ac:dyDescent="0.35">
      <c r="C109" t="s">
        <v>116</v>
      </c>
      <c r="D109" s="5">
        <v>2963105308</v>
      </c>
      <c r="E109" s="5">
        <v>2236059703</v>
      </c>
      <c r="F109" s="5">
        <v>4855938940</v>
      </c>
      <c r="G109" s="5">
        <v>4920027410</v>
      </c>
      <c r="I109" s="5">
        <v>4855938940</v>
      </c>
      <c r="J109" s="5">
        <v>5552485121</v>
      </c>
      <c r="K109" s="5">
        <v>7064820056</v>
      </c>
      <c r="L109" s="5">
        <v>4351329853</v>
      </c>
      <c r="M109" s="5">
        <v>2794613459</v>
      </c>
      <c r="N109" s="5">
        <v>2121168968</v>
      </c>
      <c r="O109" s="5">
        <v>4197358496</v>
      </c>
    </row>
    <row r="110" spans="3:15" ht="15.5" x14ac:dyDescent="0.35">
      <c r="C110" t="s">
        <v>117</v>
      </c>
      <c r="D110" s="5">
        <v>2331517487</v>
      </c>
      <c r="E110" s="5">
        <v>5816969511</v>
      </c>
      <c r="F110" s="5">
        <v>6406779965</v>
      </c>
      <c r="G110" s="5">
        <v>4261753149</v>
      </c>
      <c r="I110" s="5">
        <v>6406779965</v>
      </c>
      <c r="J110" s="5">
        <v>8926671436</v>
      </c>
      <c r="K110" s="5">
        <v>10033627479</v>
      </c>
      <c r="L110" s="5">
        <v>2009976694</v>
      </c>
      <c r="M110" s="5">
        <v>2248516766</v>
      </c>
      <c r="N110" s="5">
        <v>2245452714</v>
      </c>
      <c r="O110" s="5">
        <v>1921979099</v>
      </c>
    </row>
    <row r="111" spans="3:15" ht="15.5" x14ac:dyDescent="0.35">
      <c r="C111" t="s">
        <v>120</v>
      </c>
    </row>
    <row r="112" spans="3:15" ht="15.5" x14ac:dyDescent="0.35">
      <c r="C112" t="s">
        <v>520</v>
      </c>
      <c r="D112" s="5">
        <v>365977448</v>
      </c>
      <c r="E112" s="5">
        <v>365977448</v>
      </c>
      <c r="F112" s="5">
        <v>365977448</v>
      </c>
      <c r="G112" s="5">
        <v>562087938</v>
      </c>
      <c r="I112" s="5">
        <v>365977448</v>
      </c>
      <c r="J112" s="5">
        <v>661354938</v>
      </c>
      <c r="K112" s="5">
        <v>834934934</v>
      </c>
      <c r="L112" s="5">
        <v>1056692055</v>
      </c>
      <c r="M112" s="5">
        <v>650889258</v>
      </c>
      <c r="N112" s="5">
        <v>773394341</v>
      </c>
      <c r="O112" s="5">
        <v>726215977</v>
      </c>
    </row>
    <row r="113" spans="3:15" ht="15.5" x14ac:dyDescent="0.35">
      <c r="C113" t="s">
        <v>313</v>
      </c>
      <c r="D113" s="5">
        <v>147650000000</v>
      </c>
      <c r="E113" s="5">
        <v>142650000000</v>
      </c>
      <c r="F113" s="5">
        <v>128150000000</v>
      </c>
      <c r="G113" s="5">
        <v>153400000000</v>
      </c>
      <c r="I113" s="5">
        <v>128150000000</v>
      </c>
      <c r="J113" s="5">
        <v>133900000000</v>
      </c>
      <c r="K113" s="5">
        <v>42488000007</v>
      </c>
      <c r="L113" s="5">
        <v>38682000007</v>
      </c>
      <c r="M113" s="5">
        <v>58502000007</v>
      </c>
      <c r="N113" s="5">
        <v>60802000007</v>
      </c>
      <c r="O113" s="5">
        <v>61002900122</v>
      </c>
    </row>
    <row r="114" spans="3:15" ht="15.5" x14ac:dyDescent="0.35">
      <c r="C114" t="s">
        <v>121</v>
      </c>
      <c r="D114" s="5">
        <v>17990158486</v>
      </c>
      <c r="E114" s="5">
        <v>26483692367</v>
      </c>
      <c r="F114" s="5">
        <v>34496110521</v>
      </c>
      <c r="G114" s="5">
        <v>5119376450</v>
      </c>
      <c r="I114" s="5">
        <v>34496110521</v>
      </c>
      <c r="J114" s="5">
        <v>24075816717</v>
      </c>
      <c r="K114" s="5">
        <v>22720852987</v>
      </c>
      <c r="L114" s="5">
        <v>20025451186</v>
      </c>
      <c r="M114" s="5">
        <v>14378903095</v>
      </c>
      <c r="N114" s="5">
        <v>18437830012</v>
      </c>
      <c r="O114" s="5">
        <v>27385502376</v>
      </c>
    </row>
    <row r="115" spans="3:15" ht="15.5" x14ac:dyDescent="0.35">
      <c r="C115" t="s">
        <v>122</v>
      </c>
      <c r="D115" s="5">
        <v>148392939569</v>
      </c>
      <c r="E115" s="5">
        <v>143392939569</v>
      </c>
      <c r="F115" s="5">
        <v>128892939569</v>
      </c>
      <c r="G115" s="5">
        <v>154572628445</v>
      </c>
      <c r="I115" s="5">
        <v>128892939569</v>
      </c>
      <c r="J115" s="5">
        <v>135171895445</v>
      </c>
      <c r="K115" s="5">
        <v>43966289695</v>
      </c>
      <c r="L115" s="5">
        <v>40666255095</v>
      </c>
      <c r="M115" s="5">
        <v>61414852508</v>
      </c>
      <c r="N115" s="5">
        <v>64214292132</v>
      </c>
      <c r="O115" s="5">
        <v>64083082676</v>
      </c>
    </row>
    <row r="116" spans="3:15" ht="15.5" x14ac:dyDescent="0.35">
      <c r="C116" t="s">
        <v>123</v>
      </c>
      <c r="D116" s="5">
        <v>148392939569</v>
      </c>
      <c r="E116" s="5">
        <v>143392939569</v>
      </c>
      <c r="F116" s="5">
        <v>128892939569</v>
      </c>
      <c r="G116" s="5">
        <v>154572628445</v>
      </c>
      <c r="I116" s="5">
        <v>128892939569</v>
      </c>
      <c r="J116" s="5">
        <v>135171895445</v>
      </c>
      <c r="K116" s="5">
        <v>43966289695</v>
      </c>
      <c r="L116" s="5">
        <v>40666255095</v>
      </c>
      <c r="M116" s="5">
        <v>61414852508</v>
      </c>
      <c r="N116" s="5">
        <v>64214292132</v>
      </c>
      <c r="O116" s="5">
        <v>64083082676</v>
      </c>
    </row>
    <row r="117" spans="3:15" ht="15.5" x14ac:dyDescent="0.35">
      <c r="C117" t="s">
        <v>124</v>
      </c>
    </row>
    <row r="118" spans="3:15" ht="15.5" x14ac:dyDescent="0.35">
      <c r="C118" t="s">
        <v>125</v>
      </c>
      <c r="D118" s="5">
        <v>148015977448</v>
      </c>
      <c r="E118" s="5">
        <v>143015977448</v>
      </c>
      <c r="F118" s="5">
        <v>128515977448</v>
      </c>
      <c r="G118" s="5">
        <v>153962087938</v>
      </c>
      <c r="I118" s="5">
        <v>128515977448</v>
      </c>
      <c r="J118" s="5">
        <v>134561354938</v>
      </c>
      <c r="K118" s="5">
        <v>43322934941</v>
      </c>
      <c r="L118" s="5">
        <v>39738692062</v>
      </c>
      <c r="M118" s="5">
        <v>59152889265</v>
      </c>
      <c r="N118" s="5">
        <v>61575394348</v>
      </c>
      <c r="O118" s="5">
        <v>61729116099</v>
      </c>
    </row>
    <row r="119" spans="3:15" ht="15.5" x14ac:dyDescent="0.35">
      <c r="C119" t="s">
        <v>126</v>
      </c>
      <c r="D119" s="5">
        <v>290848187589</v>
      </c>
      <c r="E119" s="5">
        <v>232489203599</v>
      </c>
      <c r="F119" s="5">
        <v>228891416585</v>
      </c>
      <c r="G119" s="5">
        <v>208048478011</v>
      </c>
      <c r="I119" s="5">
        <v>228891416585</v>
      </c>
      <c r="J119" s="5">
        <v>240030164450</v>
      </c>
      <c r="K119" s="5">
        <v>135465428175</v>
      </c>
      <c r="L119" s="5">
        <v>106280826005</v>
      </c>
      <c r="M119" s="5">
        <v>143767141358</v>
      </c>
      <c r="N119" s="5">
        <v>183675256021</v>
      </c>
      <c r="O119" s="5">
        <v>246487630978</v>
      </c>
    </row>
    <row r="120" spans="3:15" ht="15.5" x14ac:dyDescent="0.35">
      <c r="C120" t="s">
        <v>127</v>
      </c>
    </row>
    <row r="121" spans="3:15" ht="15.5" x14ac:dyDescent="0.35">
      <c r="C121" t="s">
        <v>128</v>
      </c>
      <c r="D121" s="5">
        <v>107700384020</v>
      </c>
      <c r="E121" s="5">
        <v>107700384020</v>
      </c>
      <c r="F121" s="5">
        <v>107700384020</v>
      </c>
      <c r="G121" s="5">
        <v>107700384020</v>
      </c>
      <c r="I121" s="5">
        <v>107700384020</v>
      </c>
      <c r="J121" s="5">
        <v>107700384020</v>
      </c>
      <c r="K121" s="5">
        <v>107700184020</v>
      </c>
      <c r="L121" s="5">
        <v>107700000000</v>
      </c>
      <c r="M121" s="5">
        <v>100900000000</v>
      </c>
      <c r="N121" s="5">
        <v>5000000000</v>
      </c>
      <c r="O121" s="5">
        <v>5000000000</v>
      </c>
    </row>
    <row r="122" spans="3:15" ht="15.5" x14ac:dyDescent="0.35">
      <c r="C122" t="s">
        <v>129</v>
      </c>
      <c r="D122" s="5">
        <v>75357774676</v>
      </c>
      <c r="E122" s="5">
        <v>75357774676</v>
      </c>
      <c r="F122" s="5">
        <v>75357774676</v>
      </c>
      <c r="G122" s="5">
        <v>75357774676</v>
      </c>
      <c r="I122" s="5">
        <v>75357774676</v>
      </c>
      <c r="J122" s="5">
        <v>75357774676</v>
      </c>
      <c r="K122" s="5">
        <v>75355474676</v>
      </c>
      <c r="L122" s="5">
        <v>75353358446</v>
      </c>
      <c r="M122" s="5">
        <v>16612973354</v>
      </c>
      <c r="N122" s="5">
        <v>16612973354</v>
      </c>
      <c r="O122" s="5">
        <v>16612973354</v>
      </c>
    </row>
    <row r="123" spans="3:15" ht="15.5" x14ac:dyDescent="0.35">
      <c r="C123" t="s">
        <v>130</v>
      </c>
      <c r="D123" s="5">
        <v>86832375259</v>
      </c>
      <c r="E123" s="5">
        <v>95432729074</v>
      </c>
      <c r="F123" s="5">
        <v>92257567452</v>
      </c>
      <c r="G123" s="5">
        <v>80278688834</v>
      </c>
      <c r="I123" s="5">
        <v>92257567452</v>
      </c>
      <c r="J123" s="5">
        <v>56292339947</v>
      </c>
      <c r="K123" s="5">
        <v>43551698863</v>
      </c>
      <c r="L123" s="5">
        <v>28237234998</v>
      </c>
      <c r="M123" s="5">
        <v>5362722153</v>
      </c>
      <c r="N123" s="5">
        <v>79924742044</v>
      </c>
      <c r="O123" s="5">
        <v>35642708663</v>
      </c>
    </row>
    <row r="124" spans="3:15" ht="15.5" x14ac:dyDescent="0.35">
      <c r="C124" t="s">
        <v>257</v>
      </c>
      <c r="D124" s="5">
        <v>15300000000</v>
      </c>
      <c r="E124" s="5">
        <v>12300000000</v>
      </c>
      <c r="F124" s="5">
        <v>12300000000</v>
      </c>
      <c r="G124" s="5">
        <v>12300000000</v>
      </c>
      <c r="I124" s="5">
        <v>12300000000</v>
      </c>
      <c r="J124" s="5">
        <v>9300000000</v>
      </c>
      <c r="K124" s="5">
        <v>3000000000</v>
      </c>
      <c r="L124" s="5">
        <v>3000000000</v>
      </c>
      <c r="M124" s="5">
        <v>3000000000</v>
      </c>
    </row>
    <row r="125" spans="3:15" ht="15.5" x14ac:dyDescent="0.35">
      <c r="C125" t="s">
        <v>258</v>
      </c>
      <c r="D125" s="5">
        <v>71532375259</v>
      </c>
      <c r="E125" s="5">
        <v>83132729074</v>
      </c>
      <c r="F125" s="5">
        <v>79957567452</v>
      </c>
      <c r="G125" s="5">
        <v>67978688834</v>
      </c>
      <c r="I125" s="5">
        <v>79957567452</v>
      </c>
      <c r="J125" s="5">
        <v>46992339947</v>
      </c>
      <c r="K125" s="5">
        <v>40551698863</v>
      </c>
      <c r="L125" s="5">
        <v>25237234998</v>
      </c>
      <c r="M125" s="5">
        <v>2362722153</v>
      </c>
      <c r="N125" s="5">
        <v>79924742044</v>
      </c>
      <c r="O125" s="5">
        <v>35642708663</v>
      </c>
    </row>
    <row r="126" spans="3:15" ht="15.5" x14ac:dyDescent="0.35">
      <c r="C126" t="s">
        <v>259</v>
      </c>
      <c r="D126" s="5">
        <v>86832375259</v>
      </c>
      <c r="E126" s="5">
        <v>95432729074</v>
      </c>
      <c r="F126" s="5">
        <v>92257567452</v>
      </c>
      <c r="G126" s="5">
        <v>80278688834</v>
      </c>
      <c r="I126" s="5">
        <v>92257567452</v>
      </c>
      <c r="J126" s="5">
        <v>56292339947</v>
      </c>
      <c r="K126" s="5">
        <v>43551698863</v>
      </c>
      <c r="L126" s="5">
        <v>28237234998</v>
      </c>
      <c r="M126" s="5">
        <v>5362722153</v>
      </c>
      <c r="N126" s="5">
        <v>79924742044</v>
      </c>
      <c r="O126" s="5">
        <v>35642708663</v>
      </c>
    </row>
    <row r="127" spans="3:15" ht="15.5" x14ac:dyDescent="0.35">
      <c r="C127" t="s">
        <v>131</v>
      </c>
    </row>
    <row r="128" spans="3:15" ht="15.5" x14ac:dyDescent="0.35">
      <c r="C128" t="s">
        <v>10</v>
      </c>
      <c r="D128" s="5">
        <v>269812574133</v>
      </c>
      <c r="E128" s="5">
        <v>278412927948</v>
      </c>
      <c r="F128" s="5">
        <v>275237766326</v>
      </c>
      <c r="G128" s="5">
        <v>263252816149</v>
      </c>
      <c r="I128" s="5">
        <v>275237766326</v>
      </c>
      <c r="J128" s="5">
        <v>239266467262</v>
      </c>
      <c r="K128" s="5">
        <v>226400850998</v>
      </c>
      <c r="L128" s="5">
        <v>211205376097</v>
      </c>
      <c r="M128" s="5">
        <v>122808061989</v>
      </c>
      <c r="N128" s="5">
        <v>101215043132</v>
      </c>
      <c r="O128" s="5">
        <v>56884031454</v>
      </c>
    </row>
    <row r="129" spans="2:15" ht="15.5" x14ac:dyDescent="0.35">
      <c r="C129" t="s">
        <v>132</v>
      </c>
      <c r="D129" s="5">
        <v>560660761722</v>
      </c>
      <c r="E129" s="5">
        <v>510902131547</v>
      </c>
      <c r="F129" s="5">
        <v>504129182911</v>
      </c>
      <c r="G129" s="5">
        <v>471301294160</v>
      </c>
      <c r="I129" s="5">
        <v>504129182911</v>
      </c>
      <c r="J129" s="5">
        <v>479296631712</v>
      </c>
      <c r="K129" s="5">
        <v>361866279173</v>
      </c>
      <c r="L129" s="5">
        <v>317486202102</v>
      </c>
      <c r="M129" s="5">
        <v>266575203347</v>
      </c>
      <c r="N129" s="5">
        <v>284890299153</v>
      </c>
      <c r="O129" s="5">
        <v>303371662432</v>
      </c>
    </row>
    <row r="130" spans="2:15" ht="15.5" x14ac:dyDescent="0.35">
      <c r="C130" t="s">
        <v>133</v>
      </c>
      <c r="D130" s="5">
        <v>5385019201</v>
      </c>
      <c r="E130" s="5">
        <v>5385019201</v>
      </c>
      <c r="F130" s="5">
        <v>5385019201</v>
      </c>
      <c r="G130" s="5">
        <v>5385019201</v>
      </c>
      <c r="I130" s="5">
        <v>5385019201</v>
      </c>
      <c r="J130" s="5">
        <v>5385019201</v>
      </c>
      <c r="K130" s="5">
        <v>5385009201</v>
      </c>
      <c r="L130" s="5">
        <v>5385000000</v>
      </c>
      <c r="M130" s="5">
        <v>5045000000</v>
      </c>
      <c r="N130" s="5">
        <v>5000</v>
      </c>
      <c r="O130" s="5">
        <v>5000</v>
      </c>
    </row>
    <row r="132" spans="2:15" ht="15.5" x14ac:dyDescent="0.35">
      <c r="B132" t="s">
        <v>134</v>
      </c>
      <c r="C132" t="s">
        <v>135</v>
      </c>
      <c r="D132" s="5">
        <v>36414803654</v>
      </c>
      <c r="E132" s="5">
        <v>2972961646</v>
      </c>
      <c r="F132" s="5">
        <v>36667997828</v>
      </c>
      <c r="G132" s="5">
        <v>17495087847</v>
      </c>
      <c r="I132" s="5">
        <v>40431426446</v>
      </c>
      <c r="J132" s="5">
        <v>-55779943105</v>
      </c>
      <c r="K132" s="5">
        <v>-4209241494</v>
      </c>
      <c r="L132" s="5">
        <v>26291938948</v>
      </c>
      <c r="M132" s="5">
        <v>20788648006</v>
      </c>
      <c r="N132" s="5">
        <v>6916783231</v>
      </c>
      <c r="O132" s="5">
        <v>30947010059</v>
      </c>
    </row>
    <row r="133" spans="2:15" ht="15.5" x14ac:dyDescent="0.35">
      <c r="C133" t="s">
        <v>316</v>
      </c>
      <c r="D133" s="5">
        <v>51242300694</v>
      </c>
      <c r="E133" s="5">
        <v>32959121929</v>
      </c>
      <c r="F133" s="5">
        <v>44515127215</v>
      </c>
      <c r="G133" s="5">
        <v>43801186495</v>
      </c>
      <c r="I133" s="5">
        <v>145629412391</v>
      </c>
      <c r="J133" s="5">
        <v>155788746875</v>
      </c>
      <c r="K133" s="5">
        <v>152032528511</v>
      </c>
      <c r="L133" s="5">
        <v>124408389325</v>
      </c>
      <c r="M133" s="5">
        <v>103438116080</v>
      </c>
      <c r="N133" s="5">
        <v>105297336602</v>
      </c>
      <c r="O133" s="5">
        <v>148378761089</v>
      </c>
    </row>
    <row r="134" spans="2:15" ht="15.5" x14ac:dyDescent="0.35">
      <c r="C134" t="s">
        <v>317</v>
      </c>
      <c r="D134" s="5">
        <v>-9021454803</v>
      </c>
      <c r="E134" s="5">
        <v>-20904261197</v>
      </c>
      <c r="F134" s="5">
        <v>-4477507974</v>
      </c>
      <c r="G134" s="5">
        <v>-21648799986</v>
      </c>
      <c r="I134" s="5">
        <v>-80840998688</v>
      </c>
      <c r="J134" s="5">
        <v>-171311697246</v>
      </c>
      <c r="K134" s="5">
        <v>-132834667593</v>
      </c>
      <c r="L134" s="5">
        <v>-80727404138</v>
      </c>
      <c r="M134" s="5">
        <v>-61858741726</v>
      </c>
      <c r="N134" s="5">
        <v>-76687786107</v>
      </c>
      <c r="O134" s="5">
        <v>-88629412842</v>
      </c>
    </row>
    <row r="135" spans="2:15" ht="15.5" x14ac:dyDescent="0.35">
      <c r="C135" t="s">
        <v>318</v>
      </c>
      <c r="D135" s="5">
        <v>-3910908075</v>
      </c>
      <c r="E135" s="5">
        <v>-5935247364</v>
      </c>
      <c r="F135" s="5">
        <v>-2937059893</v>
      </c>
      <c r="G135" s="5">
        <v>-3008955568</v>
      </c>
      <c r="I135" s="5">
        <v>-15033175883</v>
      </c>
      <c r="J135" s="5">
        <v>-17466645545</v>
      </c>
      <c r="K135" s="5">
        <v>-13130010761</v>
      </c>
      <c r="L135" s="5">
        <v>-10239342928</v>
      </c>
      <c r="M135" s="5">
        <v>-10095239889</v>
      </c>
      <c r="N135" s="5">
        <v>-13317745001</v>
      </c>
      <c r="O135" s="5">
        <v>-14072438657</v>
      </c>
    </row>
    <row r="136" spans="2:15" ht="15.5" x14ac:dyDescent="0.35">
      <c r="C136" t="s">
        <v>363</v>
      </c>
      <c r="D136" s="5">
        <v>-1590273260</v>
      </c>
      <c r="E136" s="5">
        <v>-2818507364</v>
      </c>
      <c r="F136" s="5">
        <v>299241399</v>
      </c>
      <c r="G136" s="5">
        <v>-1130498184</v>
      </c>
      <c r="I136" s="5">
        <v>-6948459066</v>
      </c>
      <c r="J136" s="5">
        <v>-19457643012</v>
      </c>
      <c r="K136" s="5">
        <v>-6360640395</v>
      </c>
      <c r="L136" s="5">
        <v>-1343175044</v>
      </c>
      <c r="M136" s="5">
        <v>-3261001526</v>
      </c>
      <c r="N136" s="5">
        <v>-1438121433</v>
      </c>
      <c r="O136" s="5">
        <v>-3041441271</v>
      </c>
    </row>
    <row r="137" spans="2:15" ht="15.5" x14ac:dyDescent="0.35">
      <c r="C137" t="s">
        <v>365</v>
      </c>
      <c r="D137" s="5">
        <v>-312086442</v>
      </c>
      <c r="E137" s="5">
        <v>-346844319</v>
      </c>
      <c r="F137" s="5">
        <v>-427388564</v>
      </c>
      <c r="G137" s="5">
        <v>-470466309</v>
      </c>
      <c r="I137" s="5">
        <v>-1996275784</v>
      </c>
      <c r="J137" s="5">
        <v>-3238611574</v>
      </c>
      <c r="K137" s="5">
        <v>-4561822873</v>
      </c>
      <c r="L137" s="5">
        <v>-6062841197</v>
      </c>
      <c r="M137" s="5">
        <v>-8311307361</v>
      </c>
      <c r="N137" s="5">
        <v>-9341567672</v>
      </c>
      <c r="O137" s="5">
        <v>-12014615849</v>
      </c>
    </row>
    <row r="138" spans="2:15" ht="15.5" x14ac:dyDescent="0.35">
      <c r="C138" t="s">
        <v>340</v>
      </c>
      <c r="D138" s="5">
        <v>7225540</v>
      </c>
      <c r="E138" s="5">
        <v>18699961</v>
      </c>
      <c r="F138" s="5">
        <v>-304414355</v>
      </c>
      <c r="G138" s="5">
        <v>-47378601</v>
      </c>
      <c r="I138" s="5">
        <v>-379076524</v>
      </c>
      <c r="J138" s="5">
        <v>-94092603</v>
      </c>
      <c r="K138" s="5">
        <v>645371617</v>
      </c>
      <c r="L138" s="5">
        <v>256312930</v>
      </c>
      <c r="M138" s="5">
        <v>876822428</v>
      </c>
      <c r="N138" s="5">
        <v>2404666842</v>
      </c>
      <c r="O138" s="5">
        <v>326157589</v>
      </c>
    </row>
    <row r="139" spans="2:15" ht="15.5" x14ac:dyDescent="0.35">
      <c r="C139" t="s">
        <v>144</v>
      </c>
      <c r="D139" s="5">
        <v>16506466119</v>
      </c>
      <c r="E139" s="5">
        <v>6487581846</v>
      </c>
      <c r="F139" s="5">
        <v>3930623578</v>
      </c>
      <c r="G139" s="5">
        <v>-12921553611</v>
      </c>
      <c r="I139" s="5">
        <v>-682911714</v>
      </c>
      <c r="J139" s="5">
        <v>86212382494</v>
      </c>
      <c r="K139" s="5">
        <v>-6054049277</v>
      </c>
      <c r="L139" s="5">
        <v>39532052809</v>
      </c>
      <c r="M139" s="5">
        <v>-15100893915</v>
      </c>
      <c r="N139" s="5">
        <v>-12301456422</v>
      </c>
      <c r="O139" s="5">
        <v>-18257207181</v>
      </c>
    </row>
    <row r="140" spans="2:15" ht="15.5" x14ac:dyDescent="0.35">
      <c r="C140" t="s">
        <v>145</v>
      </c>
      <c r="D140" s="5">
        <v>-45572567799</v>
      </c>
      <c r="E140" s="5">
        <v>-8529185532</v>
      </c>
      <c r="F140" s="5">
        <v>-35393143525</v>
      </c>
      <c r="G140" s="5">
        <v>-11046669648</v>
      </c>
      <c r="I140" s="5">
        <v>-58229039088</v>
      </c>
      <c r="J140" s="5">
        <v>-43841287495</v>
      </c>
      <c r="K140" s="5">
        <v>-20960055421</v>
      </c>
      <c r="L140" s="5">
        <v>-9254596333</v>
      </c>
      <c r="M140" s="5">
        <v>2877017250</v>
      </c>
      <c r="N140" s="5">
        <v>-1514616383</v>
      </c>
      <c r="O140" s="5">
        <v>-8013968140</v>
      </c>
    </row>
    <row r="141" spans="2:15" ht="15.5" x14ac:dyDescent="0.35">
      <c r="C141" t="s">
        <v>146</v>
      </c>
      <c r="D141" s="5">
        <v>-36452011138</v>
      </c>
      <c r="E141" s="5">
        <v>-5561541637</v>
      </c>
      <c r="F141" s="5">
        <v>-29890183709</v>
      </c>
      <c r="G141" s="5">
        <v>-7166284750</v>
      </c>
      <c r="I141" s="5">
        <v>-37930934134</v>
      </c>
      <c r="J141" s="5">
        <v>-3137287251</v>
      </c>
      <c r="K141" s="5">
        <v>-1796080133</v>
      </c>
      <c r="L141" s="5">
        <v>-9025732000</v>
      </c>
      <c r="M141" s="5">
        <v>-417542100</v>
      </c>
      <c r="N141" s="5">
        <v>-1221478441</v>
      </c>
      <c r="O141" s="5">
        <v>-4101066687</v>
      </c>
    </row>
    <row r="142" spans="2:15" ht="15.5" x14ac:dyDescent="0.35">
      <c r="C142" t="s">
        <v>326</v>
      </c>
      <c r="L142" s="5">
        <v>200000000</v>
      </c>
    </row>
    <row r="143" spans="2:15" ht="15.5" x14ac:dyDescent="0.35">
      <c r="C143" t="s">
        <v>845</v>
      </c>
      <c r="L143" s="5">
        <v>-428864333</v>
      </c>
      <c r="M143" s="5">
        <v>-183079150</v>
      </c>
      <c r="N143" s="5">
        <v>-143137942</v>
      </c>
      <c r="O143" s="5">
        <v>-3500000000</v>
      </c>
    </row>
    <row r="144" spans="2:15" ht="15.5" x14ac:dyDescent="0.35">
      <c r="C144" t="s">
        <v>151</v>
      </c>
      <c r="O144" s="5">
        <v>-412901453</v>
      </c>
    </row>
    <row r="145" spans="3:15" ht="15.5" x14ac:dyDescent="0.35">
      <c r="C145" t="s">
        <v>400</v>
      </c>
      <c r="M145" s="5">
        <v>-15860000</v>
      </c>
    </row>
    <row r="146" spans="3:15" ht="15.5" x14ac:dyDescent="0.35">
      <c r="C146" t="s">
        <v>1197</v>
      </c>
      <c r="D146" s="5">
        <v>-9120556661</v>
      </c>
      <c r="E146" s="5">
        <v>-2967643895</v>
      </c>
      <c r="F146" s="5">
        <v>-5502959816</v>
      </c>
      <c r="G146" s="5">
        <v>-3880384898</v>
      </c>
      <c r="I146" s="5">
        <v>-20298104954</v>
      </c>
      <c r="J146" s="5">
        <v>-40704000244</v>
      </c>
      <c r="K146" s="5">
        <v>-19163975288</v>
      </c>
    </row>
    <row r="147" spans="3:15" ht="15.5" x14ac:dyDescent="0.35">
      <c r="C147" t="s">
        <v>1236</v>
      </c>
      <c r="M147" s="5">
        <v>3493498500</v>
      </c>
    </row>
    <row r="148" spans="3:15" ht="15.5" x14ac:dyDescent="0.35">
      <c r="C148" t="s">
        <v>587</v>
      </c>
      <c r="N148" s="5">
        <v>-150000000</v>
      </c>
    </row>
    <row r="149" spans="3:15" ht="15.5" x14ac:dyDescent="0.35">
      <c r="C149" t="s">
        <v>153</v>
      </c>
      <c r="D149" s="5">
        <v>16506466119</v>
      </c>
      <c r="E149" s="5">
        <v>6487581846</v>
      </c>
      <c r="F149" s="5">
        <v>3930623578</v>
      </c>
      <c r="G149" s="5">
        <v>-12921553611</v>
      </c>
      <c r="I149" s="5">
        <v>-682911714</v>
      </c>
      <c r="J149" s="5">
        <v>86212382494</v>
      </c>
      <c r="K149" s="5">
        <v>-6054049277</v>
      </c>
      <c r="L149" s="5">
        <v>39532052809</v>
      </c>
      <c r="M149" s="5">
        <v>-15100893915</v>
      </c>
      <c r="N149" s="5">
        <v>-12301456422</v>
      </c>
      <c r="O149" s="5">
        <v>-18257207181</v>
      </c>
    </row>
    <row r="150" spans="3:15" ht="15.5" x14ac:dyDescent="0.35">
      <c r="C150" t="s">
        <v>987</v>
      </c>
      <c r="L150" s="5">
        <v>41212707</v>
      </c>
      <c r="M150" s="5">
        <v>5508056308</v>
      </c>
      <c r="O150" s="5">
        <v>3832533451</v>
      </c>
    </row>
    <row r="151" spans="3:15" ht="15.5" x14ac:dyDescent="0.35">
      <c r="C151" t="s">
        <v>1237</v>
      </c>
      <c r="N151" s="5">
        <v>-2647298371</v>
      </c>
    </row>
    <row r="152" spans="3:15" ht="15.5" x14ac:dyDescent="0.35">
      <c r="C152" t="s">
        <v>630</v>
      </c>
      <c r="M152" s="5">
        <v>900000000</v>
      </c>
    </row>
    <row r="153" spans="3:15" ht="15.5" x14ac:dyDescent="0.35">
      <c r="C153" t="s">
        <v>1238</v>
      </c>
      <c r="L153" s="5">
        <v>68000000000</v>
      </c>
    </row>
    <row r="154" spans="3:15" ht="15.5" x14ac:dyDescent="0.35">
      <c r="C154" t="s">
        <v>1239</v>
      </c>
      <c r="L154" s="5">
        <v>-2459614908</v>
      </c>
    </row>
    <row r="155" spans="3:15" ht="15.5" x14ac:dyDescent="0.35">
      <c r="C155" t="s">
        <v>1240</v>
      </c>
      <c r="J155" s="5">
        <v>2500000</v>
      </c>
      <c r="K155" s="5">
        <v>2300250</v>
      </c>
    </row>
    <row r="156" spans="3:15" ht="15.5" x14ac:dyDescent="0.35">
      <c r="C156" t="s">
        <v>154</v>
      </c>
    </row>
    <row r="157" spans="3:15" ht="15.5" x14ac:dyDescent="0.35">
      <c r="C157" t="s">
        <v>1241</v>
      </c>
      <c r="O157" s="5">
        <v>729281919</v>
      </c>
    </row>
    <row r="158" spans="3:15" ht="15.5" x14ac:dyDescent="0.35">
      <c r="C158" t="s">
        <v>1242</v>
      </c>
      <c r="D158" s="5">
        <v>20000000000</v>
      </c>
      <c r="K158" s="5">
        <v>-5836901097</v>
      </c>
      <c r="L158" s="5">
        <v>-1164641895</v>
      </c>
      <c r="M158" s="5">
        <v>-11277518223</v>
      </c>
      <c r="N158" s="5">
        <v>-315253936</v>
      </c>
    </row>
    <row r="159" spans="3:15" ht="15.5" x14ac:dyDescent="0.35">
      <c r="C159" t="s">
        <v>1243</v>
      </c>
      <c r="D159" s="5">
        <v>20000000000</v>
      </c>
      <c r="K159" s="5">
        <v>-5836901097</v>
      </c>
      <c r="L159" s="5">
        <v>-1164641895</v>
      </c>
      <c r="M159" s="5">
        <v>-11277518223</v>
      </c>
      <c r="N159" s="5">
        <v>-315253936</v>
      </c>
      <c r="O159" s="5">
        <v>729281919</v>
      </c>
    </row>
    <row r="160" spans="3:15" ht="15.5" x14ac:dyDescent="0.35">
      <c r="C160" t="s">
        <v>347</v>
      </c>
      <c r="G160" s="5">
        <v>-5057828025</v>
      </c>
      <c r="I160" s="5">
        <v>-5057828025</v>
      </c>
      <c r="J160" s="5">
        <v>-5888960697</v>
      </c>
      <c r="K160" s="5">
        <v>-5867078704</v>
      </c>
    </row>
    <row r="161" spans="2:15" ht="15.5" x14ac:dyDescent="0.35">
      <c r="C161" t="s">
        <v>1244</v>
      </c>
      <c r="F161" s="5">
        <v>-19500000001</v>
      </c>
      <c r="G161" s="5">
        <v>19500000001</v>
      </c>
    </row>
    <row r="162" spans="2:15" ht="15.5" x14ac:dyDescent="0.35">
      <c r="C162" t="s">
        <v>370</v>
      </c>
      <c r="D162" s="5">
        <v>5000000000</v>
      </c>
      <c r="E162" s="5">
        <v>14500000000</v>
      </c>
      <c r="F162" s="5">
        <v>62850000001</v>
      </c>
      <c r="G162" s="5">
        <v>-17600000000</v>
      </c>
      <c r="I162" s="5">
        <v>62850000001</v>
      </c>
      <c r="J162" s="5">
        <v>192500000000</v>
      </c>
      <c r="K162" s="5">
        <v>54500000000</v>
      </c>
    </row>
    <row r="163" spans="2:15" ht="15.5" x14ac:dyDescent="0.35">
      <c r="C163" t="s">
        <v>371</v>
      </c>
      <c r="D163" s="5">
        <v>-8450000000</v>
      </c>
      <c r="E163" s="5">
        <v>-7950000000</v>
      </c>
      <c r="F163" s="5">
        <v>-39318750000</v>
      </c>
      <c r="G163" s="5">
        <v>-9565897745</v>
      </c>
      <c r="I163" s="5">
        <v>-57918000011</v>
      </c>
      <c r="J163" s="5">
        <v>-99590000000</v>
      </c>
      <c r="K163" s="5">
        <v>-48194000000</v>
      </c>
      <c r="L163" s="5">
        <v>-14300000000</v>
      </c>
      <c r="M163" s="5">
        <v>-6400000000</v>
      </c>
      <c r="N163" s="5">
        <v>-9200900115</v>
      </c>
      <c r="O163" s="5">
        <v>-26281766551</v>
      </c>
    </row>
    <row r="164" spans="2:15" ht="15.5" x14ac:dyDescent="0.35">
      <c r="C164" t="s">
        <v>512</v>
      </c>
      <c r="D164" s="5">
        <v>-43533881</v>
      </c>
      <c r="E164" s="5">
        <v>-62418154</v>
      </c>
      <c r="F164" s="5">
        <v>-100626422</v>
      </c>
      <c r="G164" s="5">
        <v>-197827842</v>
      </c>
      <c r="I164" s="5">
        <v>-557083679</v>
      </c>
      <c r="J164" s="5">
        <v>-811156809</v>
      </c>
      <c r="K164" s="5">
        <v>-658369726</v>
      </c>
      <c r="L164" s="5">
        <v>-584903095</v>
      </c>
      <c r="M164" s="5">
        <v>-81432000</v>
      </c>
      <c r="N164" s="5">
        <v>-138004000</v>
      </c>
      <c r="O164" s="5">
        <v>-287256000</v>
      </c>
    </row>
    <row r="165" spans="2:15" ht="15.5" x14ac:dyDescent="0.35">
      <c r="C165" t="s">
        <v>163</v>
      </c>
      <c r="D165" s="5">
        <v>7348701974</v>
      </c>
      <c r="E165" s="5">
        <v>931357960</v>
      </c>
      <c r="F165" s="5">
        <v>5205477881</v>
      </c>
      <c r="G165" s="5">
        <v>-6473135412</v>
      </c>
      <c r="I165" s="5">
        <v>-18480524356</v>
      </c>
      <c r="J165" s="5">
        <v>-13408848106</v>
      </c>
      <c r="K165" s="5">
        <v>-31223346192</v>
      </c>
      <c r="L165" s="5">
        <v>56569395424</v>
      </c>
      <c r="M165" s="5">
        <v>8564771341</v>
      </c>
      <c r="N165" s="5">
        <v>-6899289574</v>
      </c>
      <c r="O165" s="5">
        <v>4675834738</v>
      </c>
    </row>
    <row r="166" spans="2:15" ht="15.5" x14ac:dyDescent="0.35">
      <c r="C166" t="s">
        <v>164</v>
      </c>
      <c r="E166" s="5">
        <v>8828114814</v>
      </c>
      <c r="I166" s="5">
        <v>27308639170</v>
      </c>
      <c r="J166" s="5">
        <v>40717487276</v>
      </c>
      <c r="K166" s="5">
        <v>71940833468</v>
      </c>
      <c r="L166" s="5">
        <v>15371438044</v>
      </c>
      <c r="M166" s="5">
        <v>6806666703</v>
      </c>
      <c r="N166" s="5">
        <v>13705958277</v>
      </c>
      <c r="O166" s="5">
        <v>9030123540</v>
      </c>
    </row>
    <row r="167" spans="2:15" ht="15.5" x14ac:dyDescent="0.35">
      <c r="C167" t="s">
        <v>166</v>
      </c>
      <c r="D167" s="5">
        <v>7348701974</v>
      </c>
      <c r="E167" s="5">
        <v>9759472774</v>
      </c>
      <c r="F167" s="5">
        <v>5205477881</v>
      </c>
      <c r="G167" s="5">
        <v>-6473135412</v>
      </c>
      <c r="I167" s="5">
        <v>8828114814</v>
      </c>
      <c r="J167" s="5">
        <v>27308639170</v>
      </c>
      <c r="K167" s="5">
        <v>40717487276</v>
      </c>
      <c r="L167" s="5">
        <v>71940833468</v>
      </c>
      <c r="M167" s="5">
        <v>15371438044</v>
      </c>
      <c r="N167" s="5">
        <v>6806668703</v>
      </c>
      <c r="O167" s="5">
        <v>13705958278</v>
      </c>
    </row>
    <row r="169" spans="2:15" ht="15.5" x14ac:dyDescent="0.35">
      <c r="B169" t="s">
        <v>167</v>
      </c>
      <c r="C169" t="s">
        <v>12</v>
      </c>
      <c r="D169" s="5">
        <v>5390000000</v>
      </c>
      <c r="E169" s="5">
        <v>5390000000</v>
      </c>
      <c r="F169" s="5">
        <v>5390000000</v>
      </c>
      <c r="G169" s="5">
        <v>5390000000</v>
      </c>
      <c r="I169" s="5">
        <v>5390000000</v>
      </c>
      <c r="J169" s="5">
        <v>5390000000</v>
      </c>
      <c r="K169" s="5">
        <v>5390000000</v>
      </c>
      <c r="L169" s="5">
        <v>5380000000</v>
      </c>
      <c r="M169" s="5">
        <v>5040000000</v>
      </c>
      <c r="N169" s="5">
        <v>0</v>
      </c>
      <c r="O169" s="5">
        <v>0</v>
      </c>
    </row>
    <row r="170" spans="2:15" ht="15.5" x14ac:dyDescent="0.35">
      <c r="C170" t="s">
        <v>168</v>
      </c>
      <c r="D170" s="6">
        <v>0.64</v>
      </c>
      <c r="E170" s="6">
        <v>0.59</v>
      </c>
      <c r="F170" s="6">
        <v>2.2200000000000002</v>
      </c>
      <c r="G170" s="6">
        <v>1.92</v>
      </c>
    </row>
    <row r="171" spans="2:15" ht="15.5" x14ac:dyDescent="0.35">
      <c r="C171" t="s">
        <v>169</v>
      </c>
      <c r="D171" s="6">
        <v>135.94</v>
      </c>
      <c r="E171" s="6">
        <v>166.1</v>
      </c>
      <c r="F171" s="6">
        <v>53.6</v>
      </c>
      <c r="G171" s="6">
        <v>48.44</v>
      </c>
    </row>
    <row r="172" spans="2:15" ht="15.5" x14ac:dyDescent="0.35">
      <c r="C172" t="s">
        <v>63</v>
      </c>
      <c r="D172" s="6">
        <v>14.54</v>
      </c>
      <c r="E172" s="6">
        <v>18.46</v>
      </c>
      <c r="F172" s="6">
        <v>12.29</v>
      </c>
      <c r="G172" s="6">
        <v>10.84</v>
      </c>
    </row>
    <row r="173" spans="2:15" ht="15.5" x14ac:dyDescent="0.35">
      <c r="C173" t="s">
        <v>170</v>
      </c>
      <c r="D173" s="5">
        <v>9020000000</v>
      </c>
      <c r="E173" s="5">
        <v>8240000000</v>
      </c>
      <c r="F173" s="5">
        <v>23920000000</v>
      </c>
      <c r="G173" s="5">
        <v>18660000000</v>
      </c>
    </row>
    <row r="174" spans="2:15" ht="15.5" x14ac:dyDescent="0.35">
      <c r="C174" t="s">
        <v>171</v>
      </c>
      <c r="D174" s="6">
        <v>6.1999999999999998E-3</v>
      </c>
      <c r="E174" s="6">
        <v>6.1999999999999998E-3</v>
      </c>
      <c r="F174" s="6">
        <v>2.3799999999999998E-2</v>
      </c>
      <c r="G174" s="6">
        <v>2.1899999999999999E-2</v>
      </c>
    </row>
    <row r="175" spans="2:15" ht="15.5" x14ac:dyDescent="0.35">
      <c r="C175" t="s">
        <v>172</v>
      </c>
      <c r="D175" s="6">
        <v>1.29E-2</v>
      </c>
      <c r="E175" s="6">
        <v>1.1399999999999999E-2</v>
      </c>
      <c r="F175" s="6">
        <v>4.3499999999999997E-2</v>
      </c>
      <c r="G175" s="6">
        <v>3.9199999999999999E-2</v>
      </c>
    </row>
    <row r="176" spans="2:15" ht="15.5" x14ac:dyDescent="0.35">
      <c r="C176" t="s">
        <v>173</v>
      </c>
      <c r="D176" s="6">
        <v>1.6500000000000001E-2</v>
      </c>
      <c r="E176" s="6">
        <v>1.5100000000000001E-2</v>
      </c>
      <c r="F176" s="6">
        <v>5.33E-2</v>
      </c>
      <c r="G176" s="6">
        <v>4.0399999999999998E-2</v>
      </c>
    </row>
    <row r="177" spans="3:7" ht="15.5" x14ac:dyDescent="0.35">
      <c r="C177" t="s">
        <v>174</v>
      </c>
      <c r="D177" s="6">
        <v>21.92</v>
      </c>
      <c r="E177" s="6">
        <v>17.68</v>
      </c>
      <c r="F177" s="6">
        <v>27.69</v>
      </c>
      <c r="G177" s="6">
        <v>30.87</v>
      </c>
    </row>
    <row r="178" spans="3:7" ht="15.5" x14ac:dyDescent="0.35">
      <c r="C178" t="s">
        <v>175</v>
      </c>
      <c r="D178" s="5">
        <v>270000000000</v>
      </c>
      <c r="E178" s="5">
        <v>278000000000</v>
      </c>
      <c r="F178" s="5">
        <v>275000000000</v>
      </c>
      <c r="G178" s="5">
        <v>263000000000</v>
      </c>
    </row>
    <row r="179" spans="3:7" ht="15.5" x14ac:dyDescent="0.35">
      <c r="C179" t="s">
        <v>176</v>
      </c>
      <c r="D179" s="6">
        <v>1.74</v>
      </c>
      <c r="E179" s="6">
        <v>1.9</v>
      </c>
      <c r="F179" s="6">
        <v>2.33</v>
      </c>
      <c r="G179" s="6">
        <v>1.9</v>
      </c>
    </row>
    <row r="180" spans="3:7" ht="15.5" x14ac:dyDescent="0.35">
      <c r="C180" t="s">
        <v>177</v>
      </c>
      <c r="D180" s="6">
        <v>50.1</v>
      </c>
      <c r="E180" s="6">
        <v>51.7</v>
      </c>
      <c r="F180" s="6">
        <v>51.11</v>
      </c>
      <c r="G180" s="6">
        <v>48.89</v>
      </c>
    </row>
    <row r="181" spans="3:7" ht="15.5" x14ac:dyDescent="0.35">
      <c r="C181" t="s">
        <v>178</v>
      </c>
      <c r="D181" s="6">
        <v>1.74</v>
      </c>
      <c r="E181" s="6">
        <v>1.9</v>
      </c>
      <c r="F181" s="6">
        <v>2.33</v>
      </c>
      <c r="G181" s="6">
        <v>1.9</v>
      </c>
    </row>
    <row r="182" spans="3:7" ht="15.5" x14ac:dyDescent="0.35">
      <c r="C182" t="s">
        <v>179</v>
      </c>
      <c r="D182" s="6">
        <v>50.1</v>
      </c>
      <c r="E182" s="6">
        <v>51.7</v>
      </c>
      <c r="F182" s="6">
        <v>51.11</v>
      </c>
      <c r="G182" s="6">
        <v>48.89</v>
      </c>
    </row>
    <row r="183" spans="3:7" ht="15.5" x14ac:dyDescent="0.35">
      <c r="C183" t="s">
        <v>180</v>
      </c>
      <c r="D183" s="5">
        <v>18000000000</v>
      </c>
      <c r="E183" s="5">
        <v>26000000000</v>
      </c>
      <c r="F183" s="5">
        <v>34000000000</v>
      </c>
      <c r="G183" s="5">
        <v>5000000000</v>
      </c>
    </row>
    <row r="184" spans="3:7" ht="15.5" x14ac:dyDescent="0.35">
      <c r="C184" t="s">
        <v>181</v>
      </c>
      <c r="D184" s="5">
        <v>148000000000</v>
      </c>
      <c r="E184" s="5">
        <v>143000000000</v>
      </c>
      <c r="F184" s="5">
        <v>129000000000</v>
      </c>
      <c r="G184" s="5">
        <v>154000000000</v>
      </c>
    </row>
    <row r="185" spans="3:7" ht="15.5" x14ac:dyDescent="0.35">
      <c r="C185" t="s">
        <v>182</v>
      </c>
      <c r="D185" s="5">
        <v>270000000000</v>
      </c>
      <c r="E185" s="5">
        <v>278000000000</v>
      </c>
      <c r="F185" s="5">
        <v>275000000000</v>
      </c>
      <c r="G185" s="5">
        <v>263000000000</v>
      </c>
    </row>
    <row r="186" spans="3:7" ht="15.5" x14ac:dyDescent="0.35">
      <c r="C186" t="s">
        <v>24</v>
      </c>
      <c r="D186" s="5">
        <v>166000000000</v>
      </c>
      <c r="E186" s="5">
        <v>169000000000</v>
      </c>
      <c r="F186" s="5">
        <v>163000000000</v>
      </c>
      <c r="G186" s="5">
        <v>159000000000</v>
      </c>
    </row>
    <row r="187" spans="3:7" ht="15.5" x14ac:dyDescent="0.35">
      <c r="C187" t="s">
        <v>21</v>
      </c>
      <c r="D187" s="5">
        <v>149000000000</v>
      </c>
      <c r="E187" s="5">
        <v>160000000000</v>
      </c>
      <c r="F187" s="5">
        <v>154000000000</v>
      </c>
      <c r="G187" s="5">
        <v>155000000000</v>
      </c>
    </row>
    <row r="188" spans="3:7" ht="15.5" x14ac:dyDescent="0.35">
      <c r="C188" t="s">
        <v>183</v>
      </c>
      <c r="D188" s="5">
        <v>188000000000</v>
      </c>
      <c r="E188" s="5">
        <v>226000000000</v>
      </c>
      <c r="F188" s="5">
        <v>212000000000</v>
      </c>
      <c r="G188" s="5">
        <v>253000000000</v>
      </c>
    </row>
    <row r="189" spans="3:7" ht="15.5" x14ac:dyDescent="0.35">
      <c r="C189" t="s">
        <v>184</v>
      </c>
      <c r="D189" s="5">
        <v>36000000000</v>
      </c>
      <c r="E189" s="5">
        <v>3000000000</v>
      </c>
      <c r="F189" s="5">
        <v>37000000000</v>
      </c>
      <c r="G189" s="5">
        <v>17000000000</v>
      </c>
    </row>
    <row r="190" spans="3:7" ht="15.5" x14ac:dyDescent="0.35">
      <c r="C190" t="s">
        <v>185</v>
      </c>
      <c r="D190" s="5">
        <v>-36000000000</v>
      </c>
      <c r="E190" s="5">
        <v>-6000000000</v>
      </c>
      <c r="F190" s="5">
        <v>-30000000000</v>
      </c>
      <c r="G190" s="5">
        <v>-7000000000</v>
      </c>
    </row>
    <row r="191" spans="3:7" ht="15.5" x14ac:dyDescent="0.35">
      <c r="C191" t="s">
        <v>13</v>
      </c>
      <c r="D191" s="5">
        <v>0</v>
      </c>
      <c r="E191" s="5">
        <v>-3000000000</v>
      </c>
      <c r="F191" s="5">
        <v>7000000000</v>
      </c>
      <c r="G191" s="5">
        <v>10000000000</v>
      </c>
    </row>
    <row r="192" spans="3:7" ht="15.5" x14ac:dyDescent="0.35">
      <c r="C192" t="s">
        <v>16</v>
      </c>
      <c r="D192" s="6">
        <v>-0.01</v>
      </c>
      <c r="E192" s="6">
        <v>-0.48</v>
      </c>
      <c r="F192" s="6">
        <v>1.26</v>
      </c>
      <c r="G192" s="6">
        <v>1.92</v>
      </c>
    </row>
    <row r="193" spans="3:15" ht="15.5" x14ac:dyDescent="0.35">
      <c r="C193" t="s">
        <v>48</v>
      </c>
      <c r="I193" s="6">
        <v>7.62</v>
      </c>
      <c r="J193" s="6">
        <v>3.46</v>
      </c>
      <c r="K193" s="6">
        <v>3.93</v>
      </c>
      <c r="L193" s="6">
        <v>4.25</v>
      </c>
      <c r="M193" s="6">
        <v>4.05</v>
      </c>
      <c r="N193" s="6">
        <v>8856406.6799999997</v>
      </c>
      <c r="O193" s="6">
        <v>1136674.08</v>
      </c>
    </row>
    <row r="194" spans="3:15" ht="15.5" x14ac:dyDescent="0.35">
      <c r="C194" t="s">
        <v>62</v>
      </c>
      <c r="I194" s="6">
        <v>15.62</v>
      </c>
      <c r="J194" s="6">
        <v>19.649999999999999</v>
      </c>
      <c r="K194" s="6">
        <v>19.34</v>
      </c>
      <c r="L194" s="6">
        <v>27.76</v>
      </c>
      <c r="M194" s="5">
        <v>0</v>
      </c>
      <c r="N194" s="5">
        <v>0</v>
      </c>
      <c r="O194" s="5">
        <v>0</v>
      </c>
    </row>
    <row r="195" spans="3:15" ht="15.5" x14ac:dyDescent="0.35">
      <c r="C195" t="s">
        <v>65</v>
      </c>
      <c r="I195" s="6">
        <v>3.63</v>
      </c>
      <c r="J195" s="6">
        <v>2.71</v>
      </c>
      <c r="K195" s="6">
        <v>2.87</v>
      </c>
      <c r="L195" s="6">
        <v>4.6900000000000004</v>
      </c>
      <c r="M195" s="5">
        <v>0</v>
      </c>
      <c r="N195" s="5">
        <v>0</v>
      </c>
      <c r="O195" s="5">
        <v>0</v>
      </c>
    </row>
    <row r="196" spans="3:15" ht="15.5" x14ac:dyDescent="0.35">
      <c r="C196" t="s">
        <v>186</v>
      </c>
      <c r="I196" s="5">
        <v>70460000000</v>
      </c>
      <c r="J196" s="5">
        <v>50200000000</v>
      </c>
      <c r="K196" s="5">
        <v>57830000000</v>
      </c>
      <c r="L196" s="5">
        <v>47680000000</v>
      </c>
      <c r="M196" s="5">
        <v>41430000000</v>
      </c>
      <c r="N196" s="5">
        <v>63140000000</v>
      </c>
      <c r="O196" s="5">
        <v>37010000000</v>
      </c>
    </row>
    <row r="197" spans="3:15" ht="15.5" x14ac:dyDescent="0.35">
      <c r="C197" t="s">
        <v>187</v>
      </c>
      <c r="I197" s="6">
        <v>8.14E-2</v>
      </c>
      <c r="J197" s="6">
        <v>3.8900000000000004E-2</v>
      </c>
      <c r="K197" s="6">
        <v>5.8499999999999996E-2</v>
      </c>
      <c r="L197" s="6">
        <v>7.2000000000000008E-2</v>
      </c>
      <c r="M197" s="6">
        <v>7.6700000000000004E-2</v>
      </c>
      <c r="N197" s="6">
        <v>0.15539999999999998</v>
      </c>
      <c r="O197" s="6">
        <v>1.8600000000000002E-2</v>
      </c>
    </row>
    <row r="198" spans="3:15" ht="15.5" x14ac:dyDescent="0.35">
      <c r="C198" t="s">
        <v>188</v>
      </c>
      <c r="I198" s="6">
        <v>0.14899999999999999</v>
      </c>
      <c r="J198" s="6">
        <v>7.7899999999999997E-2</v>
      </c>
      <c r="K198" s="6">
        <v>9.3599999999999989E-2</v>
      </c>
      <c r="L198" s="6">
        <v>0.10830000000000001</v>
      </c>
      <c r="M198" s="6">
        <v>0.16639999999999999</v>
      </c>
      <c r="N198" s="6">
        <v>0.4375</v>
      </c>
      <c r="O198" s="6">
        <v>9.9900000000000003E-2</v>
      </c>
    </row>
    <row r="199" spans="3:15" ht="15.5" x14ac:dyDescent="0.35">
      <c r="C199" t="s">
        <v>189</v>
      </c>
      <c r="I199" s="6">
        <v>0.16020000000000001</v>
      </c>
      <c r="J199" s="6">
        <v>0.13070000000000001</v>
      </c>
      <c r="K199" s="6">
        <v>0.18969999999999998</v>
      </c>
      <c r="L199" s="6">
        <v>0.182</v>
      </c>
      <c r="M199" s="6">
        <v>0.19089999999999999</v>
      </c>
      <c r="N199" s="6">
        <v>0.37689999999999996</v>
      </c>
      <c r="O199" s="6">
        <v>0.45490000000000003</v>
      </c>
    </row>
    <row r="200" spans="3:15" ht="15.5" x14ac:dyDescent="0.35">
      <c r="C200" t="s">
        <v>190</v>
      </c>
      <c r="I200" s="6">
        <v>22.89</v>
      </c>
      <c r="J200" s="6">
        <v>11.77</v>
      </c>
      <c r="K200" s="6">
        <v>10.62</v>
      </c>
      <c r="L200" s="6">
        <v>6.21</v>
      </c>
      <c r="M200" s="6">
        <v>4.01</v>
      </c>
      <c r="N200" s="6">
        <v>5.84</v>
      </c>
      <c r="O200" s="6">
        <v>2.35</v>
      </c>
    </row>
    <row r="201" spans="3:15" ht="15.5" x14ac:dyDescent="0.35">
      <c r="C201" t="s">
        <v>59</v>
      </c>
      <c r="I201" s="6">
        <v>2.33</v>
      </c>
      <c r="J201" s="6">
        <v>1.53</v>
      </c>
      <c r="K201" s="6">
        <v>1.81</v>
      </c>
      <c r="L201" s="6">
        <v>3.01</v>
      </c>
      <c r="M201" s="5">
        <v>0</v>
      </c>
      <c r="N201" s="5">
        <v>0</v>
      </c>
      <c r="O201" s="5">
        <v>0</v>
      </c>
    </row>
    <row r="202" spans="3:15" ht="15.5" x14ac:dyDescent="0.35">
      <c r="C202" t="s">
        <v>56</v>
      </c>
      <c r="I202" s="6">
        <v>51.11</v>
      </c>
      <c r="J202" s="6">
        <v>44.43</v>
      </c>
      <c r="K202" s="6">
        <v>42.04</v>
      </c>
      <c r="L202" s="6">
        <v>39.22</v>
      </c>
      <c r="M202" s="6">
        <v>24.34</v>
      </c>
      <c r="N202" s="6">
        <v>20243008.629999999</v>
      </c>
      <c r="O202" s="6">
        <v>11376806.289999999</v>
      </c>
    </row>
    <row r="203" spans="3:15" ht="15.5" x14ac:dyDescent="0.35">
      <c r="C203" t="s">
        <v>191</v>
      </c>
      <c r="I203" s="6">
        <v>2.33</v>
      </c>
      <c r="J203" s="6">
        <v>1.53</v>
      </c>
      <c r="K203" s="6">
        <v>1.81</v>
      </c>
      <c r="L203" s="6">
        <v>3.01</v>
      </c>
      <c r="M203" s="5">
        <v>0</v>
      </c>
      <c r="N203" s="5">
        <v>0</v>
      </c>
      <c r="O203" s="5">
        <v>0</v>
      </c>
    </row>
    <row r="204" spans="3:15" ht="15.5" x14ac:dyDescent="0.35">
      <c r="C204" t="s">
        <v>192</v>
      </c>
      <c r="I204" s="6">
        <v>51.11</v>
      </c>
      <c r="J204" s="6">
        <v>44.43</v>
      </c>
      <c r="K204" s="6">
        <v>42.04</v>
      </c>
      <c r="L204" s="6">
        <v>39.22</v>
      </c>
      <c r="M204" s="6">
        <v>24.33</v>
      </c>
      <c r="N204" s="6">
        <v>20228341.960000001</v>
      </c>
      <c r="O204" s="6">
        <v>11342339.02</v>
      </c>
    </row>
    <row r="205" spans="3:15" ht="15.5" x14ac:dyDescent="0.35">
      <c r="C205" t="s">
        <v>193</v>
      </c>
      <c r="I205" s="5">
        <v>34000000000</v>
      </c>
      <c r="J205" s="5">
        <v>24000000000</v>
      </c>
      <c r="K205" s="5">
        <v>23000000000</v>
      </c>
      <c r="L205" s="5">
        <v>20000000000</v>
      </c>
      <c r="M205" s="5">
        <v>24000000000</v>
      </c>
      <c r="N205" s="5">
        <v>32000000000</v>
      </c>
      <c r="O205" s="5">
        <v>41000000000</v>
      </c>
    </row>
    <row r="206" spans="3:15" ht="15.5" x14ac:dyDescent="0.35">
      <c r="C206" t="s">
        <v>194</v>
      </c>
      <c r="I206" s="5">
        <v>129000000000</v>
      </c>
      <c r="J206" s="5">
        <v>135000000000</v>
      </c>
      <c r="K206" s="5">
        <v>43000000000</v>
      </c>
      <c r="L206" s="5">
        <v>40000000000</v>
      </c>
      <c r="M206" s="5">
        <v>59000000000</v>
      </c>
      <c r="N206" s="5">
        <v>62000000000</v>
      </c>
      <c r="O206" s="5">
        <v>62000000000</v>
      </c>
    </row>
    <row r="207" spans="3:15" ht="15.5" x14ac:dyDescent="0.35">
      <c r="C207" t="s">
        <v>26</v>
      </c>
      <c r="I207" s="5">
        <v>163000000000</v>
      </c>
      <c r="J207" s="5">
        <v>159000000000</v>
      </c>
      <c r="K207" s="5">
        <v>66000000000</v>
      </c>
      <c r="L207" s="5">
        <v>60000000000</v>
      </c>
      <c r="M207" s="5">
        <v>84000000000</v>
      </c>
      <c r="N207" s="5">
        <v>94000000000</v>
      </c>
      <c r="O207" s="5">
        <v>103000000000</v>
      </c>
    </row>
    <row r="208" spans="3:15" ht="15.5" x14ac:dyDescent="0.35">
      <c r="C208" t="s">
        <v>23</v>
      </c>
      <c r="I208" s="5">
        <v>154000000000</v>
      </c>
      <c r="J208" s="5">
        <v>131000000000</v>
      </c>
      <c r="K208" s="5">
        <v>25000000000</v>
      </c>
      <c r="L208" s="5">
        <v>-12000000000</v>
      </c>
      <c r="M208" s="5">
        <v>68000000000</v>
      </c>
      <c r="N208" s="5">
        <v>87000000000</v>
      </c>
      <c r="O208" s="5">
        <v>89000000000</v>
      </c>
    </row>
    <row r="209" spans="2:15" ht="15.5" x14ac:dyDescent="0.35">
      <c r="C209" t="s">
        <v>195</v>
      </c>
      <c r="I209" s="5">
        <v>212000000000</v>
      </c>
      <c r="J209" s="5">
        <v>295000000000</v>
      </c>
      <c r="K209" s="5">
        <v>187000000000</v>
      </c>
      <c r="L209" s="5">
        <v>159000000000</v>
      </c>
      <c r="M209" s="5">
        <v>84000000000</v>
      </c>
      <c r="N209" s="5">
        <v>54000000000</v>
      </c>
      <c r="O209" s="5">
        <v>6000000000</v>
      </c>
    </row>
    <row r="210" spans="2:15" ht="15.5" x14ac:dyDescent="0.35">
      <c r="C210" t="s">
        <v>196</v>
      </c>
      <c r="I210" s="5">
        <v>40000000000</v>
      </c>
      <c r="J210" s="5">
        <v>-56000000000</v>
      </c>
      <c r="K210" s="5">
        <v>-4000000000</v>
      </c>
      <c r="L210" s="5">
        <v>26000000000</v>
      </c>
      <c r="M210" s="5">
        <v>21000000000</v>
      </c>
      <c r="N210" s="5">
        <v>7000000000</v>
      </c>
      <c r="O210" s="5">
        <v>31000000000</v>
      </c>
    </row>
    <row r="211" spans="2:15" ht="15.5" x14ac:dyDescent="0.35">
      <c r="C211" t="s">
        <v>197</v>
      </c>
      <c r="I211" s="5">
        <v>-38000000000</v>
      </c>
      <c r="J211" s="5">
        <v>-3000000000</v>
      </c>
      <c r="K211" s="5">
        <v>-2000000000</v>
      </c>
      <c r="L211" s="5">
        <v>-9000000000</v>
      </c>
      <c r="M211" s="5">
        <v>0</v>
      </c>
      <c r="N211" s="5">
        <v>-1000000000</v>
      </c>
      <c r="O211" s="5">
        <v>-4000000000</v>
      </c>
    </row>
    <row r="212" spans="2:15" ht="15.5" x14ac:dyDescent="0.35">
      <c r="C212" t="s">
        <v>15</v>
      </c>
      <c r="I212" s="5">
        <v>3000000000</v>
      </c>
      <c r="J212" s="5">
        <v>-59000000000</v>
      </c>
      <c r="K212" s="5">
        <v>-6000000000</v>
      </c>
      <c r="L212" s="5">
        <v>17000000000</v>
      </c>
      <c r="M212" s="5">
        <v>20000000000</v>
      </c>
      <c r="N212" s="5">
        <v>6000000000</v>
      </c>
      <c r="O212" s="5">
        <v>27000000000</v>
      </c>
    </row>
    <row r="213" spans="2:15" ht="15.5" x14ac:dyDescent="0.35">
      <c r="C213" t="s">
        <v>17</v>
      </c>
      <c r="I213" s="6">
        <v>0.46</v>
      </c>
      <c r="J213" s="6">
        <v>-10.94</v>
      </c>
      <c r="K213" s="6">
        <v>-1.1200000000000001</v>
      </c>
      <c r="L213" s="6">
        <v>3.21</v>
      </c>
      <c r="M213" s="6">
        <v>4.04</v>
      </c>
      <c r="N213" s="6">
        <v>1139060.96</v>
      </c>
      <c r="O213" s="6">
        <v>5369188.6699999999</v>
      </c>
    </row>
    <row r="215" spans="2:15" ht="15.5" x14ac:dyDescent="0.35">
      <c r="B215" t="s">
        <v>198</v>
      </c>
      <c r="C215" t="s">
        <v>199</v>
      </c>
      <c r="D215" s="5">
        <v>3000000000</v>
      </c>
      <c r="E215" s="5">
        <v>3000000000</v>
      </c>
      <c r="F215" s="5">
        <v>12000000000</v>
      </c>
      <c r="G215" s="5">
        <v>10000000000</v>
      </c>
      <c r="H215" s="5">
        <v>13000000000</v>
      </c>
      <c r="I215" s="5">
        <v>41000000000</v>
      </c>
      <c r="J215" s="5">
        <v>19000000000</v>
      </c>
      <c r="K215" s="5">
        <v>21000000000</v>
      </c>
      <c r="L215" s="5">
        <v>23000000000</v>
      </c>
      <c r="M215" s="5">
        <v>20000000000</v>
      </c>
      <c r="N215" s="5">
        <v>44000000000</v>
      </c>
      <c r="O215" s="5">
        <v>6000000000</v>
      </c>
    </row>
    <row r="216" spans="2:15" ht="15.5" x14ac:dyDescent="0.35">
      <c r="C216" t="s">
        <v>381</v>
      </c>
      <c r="H216" s="6">
        <v>2.2400000000000002</v>
      </c>
      <c r="I216" s="6">
        <v>2.2400000000000002</v>
      </c>
      <c r="J216" s="6">
        <v>0.94</v>
      </c>
      <c r="K216" s="6">
        <v>1.0900000000000001</v>
      </c>
      <c r="L216" s="6">
        <v>1.0900000000000001</v>
      </c>
    </row>
    <row r="217" spans="2:15" ht="15.5" x14ac:dyDescent="0.35">
      <c r="C217" t="s">
        <v>67</v>
      </c>
      <c r="H217" s="6">
        <v>0.90739999999999998</v>
      </c>
      <c r="I217" s="6">
        <v>0.29399999999999998</v>
      </c>
      <c r="J217" s="6">
        <v>0.27149999999999996</v>
      </c>
      <c r="K217" s="6">
        <v>0.27800000000000002</v>
      </c>
      <c r="L217" s="6">
        <v>0.25650000000000001</v>
      </c>
    </row>
    <row r="218" spans="2:15" ht="15.5" x14ac:dyDescent="0.35">
      <c r="C218" t="s">
        <v>382</v>
      </c>
      <c r="H218" s="6">
        <v>2.3599999999999999E-2</v>
      </c>
      <c r="I218" s="6">
        <v>2.4900000000000002E-2</v>
      </c>
      <c r="J218" s="6">
        <v>1.5100000000000001E-2</v>
      </c>
      <c r="K218" s="6">
        <v>1.52E-2</v>
      </c>
      <c r="L218" s="6">
        <v>1.3300000000000001E-2</v>
      </c>
    </row>
    <row r="219" spans="2:15" ht="15.5" x14ac:dyDescent="0.35">
      <c r="C219" t="s">
        <v>47</v>
      </c>
      <c r="D219" s="6">
        <v>0.64</v>
      </c>
      <c r="E219" s="6">
        <v>0.59</v>
      </c>
      <c r="F219" s="6">
        <v>2.2200000000000002</v>
      </c>
      <c r="G219" s="6">
        <v>1.92</v>
      </c>
      <c r="H219" s="6">
        <v>2.4700000000000002</v>
      </c>
      <c r="I219" s="6">
        <v>7.62</v>
      </c>
      <c r="J219" s="6">
        <v>3.46</v>
      </c>
      <c r="K219" s="6">
        <v>3.93</v>
      </c>
      <c r="L219" s="6">
        <v>4.25</v>
      </c>
      <c r="M219" s="6">
        <v>3.8</v>
      </c>
      <c r="N219" s="6">
        <v>8.2200000000000006</v>
      </c>
      <c r="O219" s="6">
        <v>1.06</v>
      </c>
    </row>
    <row r="220" spans="2:15" ht="15.5" x14ac:dyDescent="0.35">
      <c r="C220" t="s">
        <v>69</v>
      </c>
      <c r="H220" s="6">
        <v>2.2400000000000002</v>
      </c>
      <c r="I220" s="6">
        <v>2.2400000000000002</v>
      </c>
      <c r="J220" s="6">
        <v>0.94</v>
      </c>
      <c r="K220" s="6">
        <v>1.0900000000000001</v>
      </c>
      <c r="L220" s="6">
        <v>1.0900000000000001</v>
      </c>
    </row>
    <row r="221" spans="2:15" ht="15.5" x14ac:dyDescent="0.35">
      <c r="C221" t="s">
        <v>383</v>
      </c>
      <c r="H221" s="6">
        <v>0.90739999999999998</v>
      </c>
      <c r="I221" s="6">
        <v>0.29399999999999998</v>
      </c>
      <c r="J221" s="6">
        <v>0.27149999999999996</v>
      </c>
      <c r="K221" s="6">
        <v>0.27800000000000002</v>
      </c>
      <c r="L221" s="6">
        <v>0.25650000000000001</v>
      </c>
    </row>
    <row r="222" spans="2:15" ht="15.5" x14ac:dyDescent="0.35">
      <c r="C222" t="s">
        <v>384</v>
      </c>
      <c r="H222" s="6">
        <v>2.3599999999999999E-2</v>
      </c>
      <c r="I222" s="6">
        <v>2.4900000000000002E-2</v>
      </c>
      <c r="J222" s="6">
        <v>1.5100000000000001E-2</v>
      </c>
      <c r="K222" s="6">
        <v>1.52E-2</v>
      </c>
      <c r="L222" s="6">
        <v>1.3300000000000001E-2</v>
      </c>
    </row>
    <row r="223" spans="2:15" ht="15.5" x14ac:dyDescent="0.35">
      <c r="C223" t="s">
        <v>200</v>
      </c>
      <c r="D223" s="5">
        <v>32000000000</v>
      </c>
      <c r="E223" s="5">
        <v>29000000000</v>
      </c>
      <c r="F223" s="5">
        <v>52000000000</v>
      </c>
      <c r="G223" s="5">
        <v>46000000000</v>
      </c>
      <c r="H223" s="5">
        <v>122000000000</v>
      </c>
      <c r="I223" s="5">
        <v>176000000000</v>
      </c>
      <c r="J223" s="5">
        <v>135000000000</v>
      </c>
      <c r="K223" s="5">
        <v>143000000000</v>
      </c>
      <c r="L223" s="5">
        <v>135000000000</v>
      </c>
      <c r="M223" s="5">
        <v>127000000000</v>
      </c>
      <c r="N223" s="5">
        <v>153000000000</v>
      </c>
      <c r="O223" s="5">
        <v>106000000000</v>
      </c>
    </row>
    <row r="224" spans="2:15" ht="15.5" x14ac:dyDescent="0.35">
      <c r="C224" t="s">
        <v>385</v>
      </c>
      <c r="H224" s="6">
        <v>2.2400000000000002</v>
      </c>
      <c r="I224" s="6">
        <v>2.2400000000000002</v>
      </c>
      <c r="J224" s="6">
        <v>0.94</v>
      </c>
      <c r="K224" s="6">
        <v>1.0900000000000001</v>
      </c>
      <c r="L224" s="6">
        <v>1.0900000000000001</v>
      </c>
    </row>
    <row r="225" spans="3:12" ht="15.5" x14ac:dyDescent="0.35">
      <c r="C225" t="s">
        <v>386</v>
      </c>
      <c r="H225" s="6">
        <v>0.90739999999999998</v>
      </c>
      <c r="I225" s="6">
        <v>0.29399999999999998</v>
      </c>
      <c r="J225" s="6">
        <v>0.27149999999999996</v>
      </c>
      <c r="K225" s="6">
        <v>0.27800000000000002</v>
      </c>
      <c r="L225" s="6">
        <v>0.25650000000000001</v>
      </c>
    </row>
    <row r="226" spans="3:12" ht="15.5" x14ac:dyDescent="0.35">
      <c r="C226" t="s">
        <v>387</v>
      </c>
      <c r="H226" s="6">
        <v>2.3599999999999999E-2</v>
      </c>
      <c r="I226" s="6">
        <v>2.4900000000000002E-2</v>
      </c>
      <c r="J226" s="6">
        <v>1.5100000000000001E-2</v>
      </c>
      <c r="K226" s="6">
        <v>1.52E-2</v>
      </c>
      <c r="L226" s="6">
        <v>1.3300000000000001E-2</v>
      </c>
    </row>
    <row r="227" spans="3:12" ht="15.5" x14ac:dyDescent="0.35">
      <c r="C227" t="s">
        <v>201</v>
      </c>
      <c r="I227" s="6">
        <v>38.479999999999997</v>
      </c>
    </row>
    <row r="228" spans="3:12" ht="15.5" x14ac:dyDescent="0.35">
      <c r="C228" t="s">
        <v>281</v>
      </c>
      <c r="I228" s="6">
        <v>17.670000000000002</v>
      </c>
    </row>
    <row r="229" spans="3:12" ht="15.5" x14ac:dyDescent="0.35">
      <c r="C229" t="s">
        <v>202</v>
      </c>
      <c r="I229" s="6">
        <v>6.95</v>
      </c>
    </row>
    <row r="230" spans="3:12" ht="15.5" x14ac:dyDescent="0.35">
      <c r="C230" t="s">
        <v>282</v>
      </c>
      <c r="I230" s="6">
        <v>5.6600000000000004E-2</v>
      </c>
    </row>
    <row r="231" spans="3:12" ht="15.5" x14ac:dyDescent="0.35">
      <c r="C231" t="s">
        <v>283</v>
      </c>
      <c r="I231" s="6">
        <v>3.21</v>
      </c>
    </row>
    <row r="232" spans="3:12" ht="15.5" x14ac:dyDescent="0.35">
      <c r="C232" t="s">
        <v>203</v>
      </c>
      <c r="I232" s="6">
        <v>1.9</v>
      </c>
    </row>
    <row r="233" spans="3:12" ht="15.5" x14ac:dyDescent="0.35">
      <c r="C233" t="s">
        <v>284</v>
      </c>
      <c r="I233" s="6">
        <v>5.47</v>
      </c>
    </row>
    <row r="234" spans="3:12" ht="15.5" x14ac:dyDescent="0.35">
      <c r="C234" t="s">
        <v>285</v>
      </c>
      <c r="I234" s="6">
        <v>35.33</v>
      </c>
    </row>
    <row r="235" spans="3:12" ht="15.5" x14ac:dyDescent="0.35">
      <c r="C235" t="s">
        <v>286</v>
      </c>
      <c r="I235" s="6">
        <v>12.78</v>
      </c>
    </row>
    <row r="236" spans="3:12" ht="15.5" x14ac:dyDescent="0.35">
      <c r="C236" t="s">
        <v>287</v>
      </c>
      <c r="I236" s="6">
        <v>11.04</v>
      </c>
    </row>
    <row r="237" spans="3:12" ht="15.5" x14ac:dyDescent="0.35">
      <c r="C237" t="s">
        <v>288</v>
      </c>
      <c r="I237" s="6">
        <v>0.15</v>
      </c>
    </row>
    <row r="238" spans="3:12" ht="15.5" x14ac:dyDescent="0.35">
      <c r="C238" t="s">
        <v>289</v>
      </c>
      <c r="I238" s="6">
        <v>0.82</v>
      </c>
    </row>
    <row r="239" spans="3:12" ht="15.5" x14ac:dyDescent="0.35">
      <c r="C239" t="s">
        <v>290</v>
      </c>
      <c r="I239" s="6">
        <v>5.38</v>
      </c>
    </row>
    <row r="240" spans="3:12" ht="15.5" x14ac:dyDescent="0.35">
      <c r="C240" t="s">
        <v>204</v>
      </c>
      <c r="I240" s="6">
        <v>2.4700000000000002</v>
      </c>
    </row>
    <row r="241" spans="3:9" ht="15.5" x14ac:dyDescent="0.35">
      <c r="C241" t="s">
        <v>291</v>
      </c>
      <c r="I241" s="6">
        <v>29.56</v>
      </c>
    </row>
    <row r="242" spans="3:9" ht="15.5" x14ac:dyDescent="0.35">
      <c r="C242" t="s">
        <v>205</v>
      </c>
      <c r="D242" s="6">
        <v>3.18</v>
      </c>
    </row>
    <row r="243" spans="3:9" ht="15.5" x14ac:dyDescent="0.35">
      <c r="C243" t="s">
        <v>206</v>
      </c>
      <c r="I243" s="6">
        <v>50.1</v>
      </c>
    </row>
    <row r="244" spans="3:9" ht="15.5" x14ac:dyDescent="0.35">
      <c r="C244" t="s">
        <v>292</v>
      </c>
      <c r="I244" s="6">
        <v>2.69</v>
      </c>
    </row>
    <row r="245" spans="3:9" ht="15.5" x14ac:dyDescent="0.35">
      <c r="C245" t="s">
        <v>207</v>
      </c>
      <c r="D245" s="6">
        <v>2.3199999999999998</v>
      </c>
    </row>
    <row r="246" spans="3:9" ht="15.5" x14ac:dyDescent="0.35">
      <c r="C246" t="s">
        <v>208</v>
      </c>
      <c r="D246" s="6">
        <v>0.94</v>
      </c>
    </row>
    <row r="247" spans="3:9" ht="15.5" x14ac:dyDescent="0.35">
      <c r="C247" t="s">
        <v>293</v>
      </c>
      <c r="D247" s="6">
        <v>0.62</v>
      </c>
    </row>
    <row r="248" spans="3:9" ht="15.5" x14ac:dyDescent="0.35">
      <c r="C248" t="s">
        <v>294</v>
      </c>
      <c r="D248" s="6">
        <v>0.55000000000000004</v>
      </c>
    </row>
    <row r="249" spans="3:9" ht="15.5" x14ac:dyDescent="0.35">
      <c r="C249" t="s">
        <v>209</v>
      </c>
      <c r="D249" s="6">
        <v>1.08</v>
      </c>
    </row>
    <row r="250" spans="3:9" ht="15.5" x14ac:dyDescent="0.35">
      <c r="C250" t="s">
        <v>295</v>
      </c>
      <c r="D250" s="6">
        <v>0.3</v>
      </c>
    </row>
    <row r="251" spans="3:9" ht="15.5" x14ac:dyDescent="0.35">
      <c r="C251" t="s">
        <v>210</v>
      </c>
      <c r="D251" s="6">
        <v>2.08</v>
      </c>
    </row>
    <row r="252" spans="3:9" ht="15.5" x14ac:dyDescent="0.35">
      <c r="C252" t="s">
        <v>296</v>
      </c>
      <c r="I252" s="6">
        <v>25.87</v>
      </c>
    </row>
    <row r="253" spans="3:9" ht="15.5" x14ac:dyDescent="0.35">
      <c r="C253" t="s">
        <v>13</v>
      </c>
      <c r="D253" s="5">
        <v>0</v>
      </c>
    </row>
    <row r="254" spans="3:9" ht="15.5" x14ac:dyDescent="0.35">
      <c r="C254" t="s">
        <v>211</v>
      </c>
      <c r="I254" s="6">
        <v>4.3</v>
      </c>
    </row>
    <row r="255" spans="3:9" ht="15.5" x14ac:dyDescent="0.35">
      <c r="C255" t="s">
        <v>212</v>
      </c>
      <c r="I255" s="6">
        <v>5.16E-2</v>
      </c>
    </row>
    <row r="256" spans="3:9" ht="15.5" x14ac:dyDescent="0.35">
      <c r="C256" t="s">
        <v>213</v>
      </c>
      <c r="I256" s="6">
        <v>0.10730000000000001</v>
      </c>
    </row>
    <row r="257" spans="3:9" ht="15.5" x14ac:dyDescent="0.35">
      <c r="C257" t="s">
        <v>214</v>
      </c>
      <c r="I257" s="6">
        <v>0.1231</v>
      </c>
    </row>
    <row r="258" spans="3:9" ht="15.5" x14ac:dyDescent="0.35">
      <c r="C258" t="s">
        <v>297</v>
      </c>
      <c r="I258" s="6">
        <v>9.3699999999999992E-2</v>
      </c>
    </row>
    <row r="259" spans="3:9" ht="15.5" x14ac:dyDescent="0.35">
      <c r="C259" t="s">
        <v>215</v>
      </c>
      <c r="D259" s="6">
        <v>11.66</v>
      </c>
    </row>
    <row r="260" spans="3:9" ht="15.5" x14ac:dyDescent="0.35">
      <c r="C260" t="s">
        <v>216</v>
      </c>
      <c r="D260" s="6">
        <v>1569.07</v>
      </c>
    </row>
    <row r="261" spans="3:9" ht="15.5" x14ac:dyDescent="0.35">
      <c r="C261" t="s">
        <v>217</v>
      </c>
      <c r="D261" s="5">
        <v>240</v>
      </c>
    </row>
    <row r="262" spans="3:9" ht="15.5" x14ac:dyDescent="0.35">
      <c r="C262" t="s">
        <v>218</v>
      </c>
      <c r="D262" s="6">
        <v>1340.73</v>
      </c>
    </row>
    <row r="263" spans="3:9" ht="15.5" x14ac:dyDescent="0.35">
      <c r="C263" t="s">
        <v>219</v>
      </c>
      <c r="D263" s="6">
        <v>7.8</v>
      </c>
    </row>
    <row r="264" spans="3:9" ht="15.5" x14ac:dyDescent="0.35">
      <c r="C264" t="s">
        <v>298</v>
      </c>
      <c r="I264" s="6">
        <v>0.3</v>
      </c>
    </row>
    <row r="265" spans="3:9" ht="15.5" x14ac:dyDescent="0.35">
      <c r="C265" t="s">
        <v>299</v>
      </c>
      <c r="I265" s="6">
        <v>0.3</v>
      </c>
    </row>
    <row r="266" spans="3:9" ht="15.5" x14ac:dyDescent="0.35">
      <c r="C266" t="s">
        <v>43</v>
      </c>
      <c r="I266" s="5">
        <v>512000000000</v>
      </c>
    </row>
    <row r="267" spans="3:9" ht="15.5" x14ac:dyDescent="0.35">
      <c r="C267" t="s">
        <v>220</v>
      </c>
      <c r="I267" s="5">
        <v>660000000000</v>
      </c>
    </row>
    <row r="268" spans="3:9" ht="15.5" x14ac:dyDescent="0.35">
      <c r="C268" t="s">
        <v>221</v>
      </c>
      <c r="I268" s="5">
        <v>5390000000</v>
      </c>
    </row>
    <row r="269" spans="3:9" ht="15.5" x14ac:dyDescent="0.35">
      <c r="C269" t="s">
        <v>222</v>
      </c>
      <c r="I269" s="6">
        <v>0.2051</v>
      </c>
    </row>
    <row r="270" spans="3:9" ht="15.5" x14ac:dyDescent="0.35">
      <c r="C270" t="s">
        <v>223</v>
      </c>
      <c r="D270" s="6">
        <v>0.64529999999999998</v>
      </c>
    </row>
    <row r="271" spans="3:9" ht="15.5" x14ac:dyDescent="0.35">
      <c r="C271" t="s">
        <v>224</v>
      </c>
      <c r="D271" s="6">
        <v>0.21489999999999998</v>
      </c>
    </row>
    <row r="272" spans="3:9" ht="15.5" x14ac:dyDescent="0.35">
      <c r="C272" t="s">
        <v>225</v>
      </c>
      <c r="D272" s="6">
        <v>0.10769999999999999</v>
      </c>
    </row>
    <row r="273" spans="3:9" ht="15.5" x14ac:dyDescent="0.35">
      <c r="C273" t="s">
        <v>226</v>
      </c>
      <c r="D273" s="6">
        <v>-0.4335</v>
      </c>
    </row>
    <row r="274" spans="3:9" ht="15.5" x14ac:dyDescent="0.35">
      <c r="C274" t="s">
        <v>227</v>
      </c>
      <c r="D274" s="6">
        <v>-0.3705</v>
      </c>
    </row>
    <row r="275" spans="3:9" ht="15.5" x14ac:dyDescent="0.35">
      <c r="C275" t="s">
        <v>228</v>
      </c>
      <c r="D275" s="6">
        <v>-0.81389999999999996</v>
      </c>
    </row>
    <row r="276" spans="3:9" ht="15.5" x14ac:dyDescent="0.35">
      <c r="C276" t="s">
        <v>388</v>
      </c>
      <c r="I276" s="6">
        <v>2.2400000000000002</v>
      </c>
    </row>
    <row r="277" spans="3:9" ht="15.5" x14ac:dyDescent="0.35">
      <c r="C277" t="s">
        <v>389</v>
      </c>
      <c r="I277" s="6">
        <v>2.2400000000000002</v>
      </c>
    </row>
    <row r="278" spans="3:9" ht="15.5" x14ac:dyDescent="0.35">
      <c r="C278" t="s">
        <v>390</v>
      </c>
      <c r="I278" s="6">
        <v>0.90739999999999998</v>
      </c>
    </row>
    <row r="279" spans="3:9" ht="15.5" x14ac:dyDescent="0.35">
      <c r="C279" t="s">
        <v>391</v>
      </c>
      <c r="I279" s="6">
        <v>2.3599999999999999E-2</v>
      </c>
    </row>
    <row r="280" spans="3:9" ht="15.5" x14ac:dyDescent="0.35">
      <c r="C280" t="s">
        <v>392</v>
      </c>
      <c r="I280" t="s">
        <v>1245</v>
      </c>
    </row>
    <row r="281" spans="3:9" ht="15.5" x14ac:dyDescent="0.35">
      <c r="C281" t="s">
        <v>229</v>
      </c>
      <c r="I281" s="5">
        <v>6</v>
      </c>
    </row>
    <row r="282" spans="3:9" ht="15.5" x14ac:dyDescent="0.35">
      <c r="C282" t="s">
        <v>230</v>
      </c>
      <c r="I282" s="6">
        <v>0.55000000000000004</v>
      </c>
    </row>
    <row r="283" spans="3:9" ht="15.5" x14ac:dyDescent="0.35">
      <c r="C283" t="s">
        <v>231</v>
      </c>
      <c r="I283" s="6">
        <v>0.39</v>
      </c>
    </row>
    <row r="284" spans="3:9" ht="15.5" x14ac:dyDescent="0.35">
      <c r="C284" t="s">
        <v>232</v>
      </c>
      <c r="I284" s="6">
        <v>0.41</v>
      </c>
    </row>
    <row r="285" spans="3:9" ht="15.5" x14ac:dyDescent="0.35">
      <c r="C285" t="s">
        <v>233</v>
      </c>
      <c r="I285" s="6">
        <v>0.71</v>
      </c>
    </row>
    <row r="286" spans="3:9" ht="15.5" x14ac:dyDescent="0.35">
      <c r="C286" t="s">
        <v>234</v>
      </c>
      <c r="I286" s="6">
        <v>0.28000000000000003</v>
      </c>
    </row>
    <row r="287" spans="3:9" ht="15.5" x14ac:dyDescent="0.35">
      <c r="C287" t="s">
        <v>235</v>
      </c>
      <c r="I287" s="6">
        <v>0.33</v>
      </c>
    </row>
    <row r="288" spans="3:9" ht="15.5" x14ac:dyDescent="0.35">
      <c r="C288" t="s">
        <v>236</v>
      </c>
      <c r="I288" s="6">
        <v>0.46</v>
      </c>
    </row>
    <row r="289" spans="3:9" ht="15.5" x14ac:dyDescent="0.35">
      <c r="C289" t="s">
        <v>300</v>
      </c>
      <c r="I289" s="5">
        <v>159000000000</v>
      </c>
    </row>
    <row r="290" spans="3:9" ht="15.5" x14ac:dyDescent="0.35">
      <c r="C290" t="s">
        <v>301</v>
      </c>
      <c r="I290" s="5">
        <v>100000000000</v>
      </c>
    </row>
    <row r="291" spans="3:9" ht="15.5" x14ac:dyDescent="0.35">
      <c r="C291" t="s">
        <v>302</v>
      </c>
      <c r="I291" s="5">
        <v>60000000000</v>
      </c>
    </row>
    <row r="292" spans="3:9" ht="15.5" x14ac:dyDescent="0.35">
      <c r="C292" t="s">
        <v>303</v>
      </c>
      <c r="I292" s="5">
        <v>29000000000</v>
      </c>
    </row>
    <row r="293" spans="3:9" ht="15.5" x14ac:dyDescent="0.35">
      <c r="C293" t="s">
        <v>237</v>
      </c>
      <c r="D293" s="5">
        <v>17000000000</v>
      </c>
    </row>
    <row r="294" spans="3:9" ht="15.5" x14ac:dyDescent="0.35">
      <c r="C294" t="s">
        <v>238</v>
      </c>
      <c r="D294" s="5">
        <v>561000000000</v>
      </c>
    </row>
    <row r="295" spans="3:9" ht="15.5" x14ac:dyDescent="0.35">
      <c r="C295" t="s">
        <v>239</v>
      </c>
      <c r="D295" s="5">
        <v>291000000000</v>
      </c>
    </row>
    <row r="296" spans="3:9" ht="15.5" x14ac:dyDescent="0.35">
      <c r="C296" t="s">
        <v>183</v>
      </c>
      <c r="D296" s="5">
        <v>188000000000</v>
      </c>
    </row>
    <row r="297" spans="3:9" ht="15.5" x14ac:dyDescent="0.35">
      <c r="C297" t="s">
        <v>182</v>
      </c>
      <c r="I297" s="5">
        <v>270000000000</v>
      </c>
    </row>
    <row r="298" spans="3:9" ht="15.5" x14ac:dyDescent="0.35">
      <c r="C298" t="s">
        <v>181</v>
      </c>
      <c r="D298" s="5">
        <v>148000000000</v>
      </c>
    </row>
    <row r="299" spans="3:9" ht="15.5" x14ac:dyDescent="0.35">
      <c r="C299" t="s">
        <v>180</v>
      </c>
      <c r="D299" s="5">
        <v>18000000000</v>
      </c>
    </row>
    <row r="300" spans="3:9" ht="15.5" x14ac:dyDescent="0.35">
      <c r="C300" t="s">
        <v>24</v>
      </c>
      <c r="D300" s="5">
        <v>166000000000</v>
      </c>
    </row>
    <row r="301" spans="3:9" ht="15.5" x14ac:dyDescent="0.35">
      <c r="C301" t="s">
        <v>21</v>
      </c>
      <c r="D301" s="5">
        <v>149000000000</v>
      </c>
    </row>
    <row r="302" spans="3:9" ht="15.5" x14ac:dyDescent="0.35">
      <c r="C302" t="s">
        <v>240</v>
      </c>
      <c r="I302" s="5">
        <v>270000000000</v>
      </c>
    </row>
    <row r="303" spans="3:9" ht="15.5" x14ac:dyDescent="0.35">
      <c r="C303" t="s">
        <v>304</v>
      </c>
      <c r="I303" s="5">
        <v>94000000000</v>
      </c>
    </row>
    <row r="304" spans="3:9" ht="15.5" x14ac:dyDescent="0.35">
      <c r="C304" t="s">
        <v>305</v>
      </c>
      <c r="I304" s="5">
        <v>-101000000000</v>
      </c>
    </row>
    <row r="305" spans="3:9" ht="15.5" x14ac:dyDescent="0.35">
      <c r="C305" t="s">
        <v>306</v>
      </c>
      <c r="I305" s="5">
        <v>14000000000</v>
      </c>
    </row>
    <row r="306" spans="3:9" ht="15.5" x14ac:dyDescent="0.35">
      <c r="C306" t="s">
        <v>307</v>
      </c>
      <c r="I306" s="5">
        <v>-79000000000</v>
      </c>
    </row>
    <row r="307" spans="3:9" ht="15.5" x14ac:dyDescent="0.35">
      <c r="C307" t="s">
        <v>308</v>
      </c>
      <c r="I307" s="5">
        <v>14000000000</v>
      </c>
    </row>
  </sheetData>
  <pageMargins left="0.7" right="0.7" top="0.75" bottom="0.75" header="0.3" footer="0.3"/>
  <ignoredErrors>
    <ignoredError sqref="A1:O308" numberStoredAsText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N29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1246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1247</v>
      </c>
      <c r="D2" s="2" vm="254">
        <f ca="1">IFERROR(_xlfn.STOCKHISTORY("XIDX:" &amp; $C$1, D3, , 0, 0, 1), "Libur")</f>
        <v>180</v>
      </c>
      <c r="E2" s="2" vm="255">
        <f ca="1">IFERROR(_xlfn.STOCKHISTORY("XIDX:" &amp; $C$1, E3, , 0, 0, 1), "Libur")</f>
        <v>172</v>
      </c>
      <c r="H2" s="2" vm="255">
        <f ca="1">IFERROR(INDEX(D2:G2,COUNT(D2:G2)),"")</f>
        <v>172</v>
      </c>
      <c r="I2" s="2" vm="105">
        <f t="shared" ref="I2:N2" ca="1" si="0">IFERROR(_xlfn.STOCKHISTORY("XIDX:" &amp; $C$1, I1, , 0, 0, 1), "Libur")</f>
        <v>200</v>
      </c>
      <c r="J2" s="2" vm="256">
        <f t="shared" ca="1" si="0"/>
        <v>206</v>
      </c>
      <c r="K2" s="2" vm="38">
        <f t="shared" ca="1" si="0"/>
        <v>177</v>
      </c>
      <c r="L2" s="2" vm="257">
        <f t="shared" ca="1" si="0"/>
        <v>226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4" ht="15.5" x14ac:dyDescent="0.35">
      <c r="B4" t="s">
        <v>5</v>
      </c>
      <c r="C4" t="s">
        <v>6</v>
      </c>
      <c r="D4" s="2">
        <f>IFERROR(INDEX(D51:D500,MATCH($C$4,$C$51:$C$500,0)),"")</f>
        <v>902526146137</v>
      </c>
      <c r="E4" s="2">
        <f>IFERROR(INDEX(E51:E500,MATCH($C$4,$C$51:$C$500,0)),"")</f>
        <v>857412906227</v>
      </c>
      <c r="H4" s="2">
        <f>IFERROR(SUM(D4:G4)*(4/MAX(1,COUNT(D4:G4))),"")</f>
        <v>3519878104728</v>
      </c>
      <c r="I4" s="2">
        <f t="shared" ref="I4:N4" si="1">IFERROR(INDEX(I51:I500,MATCH($C$4,$C$51:$C$500,0)),"")</f>
        <v>3812557187886</v>
      </c>
      <c r="J4" s="2">
        <f t="shared" si="1"/>
        <v>5178832985240</v>
      </c>
      <c r="K4" s="2">
        <f t="shared" si="1"/>
        <v>5874659885532</v>
      </c>
      <c r="L4" s="2">
        <f t="shared" si="1"/>
        <v>3612965915354</v>
      </c>
      <c r="M4" s="2">
        <f t="shared" si="1"/>
        <v>3420557279845</v>
      </c>
      <c r="N4" s="2">
        <f t="shared" si="1"/>
        <v>741404144764</v>
      </c>
    </row>
    <row r="5" spans="1:14" ht="15.5" x14ac:dyDescent="0.35">
      <c r="B5" t="s">
        <v>7</v>
      </c>
      <c r="C5" t="s">
        <v>8</v>
      </c>
      <c r="D5" s="2">
        <f>IFERROR(INDEX(D51:D500,MATCH($C$5,$C$51:$C$500,0)),"")</f>
        <v>19788751169</v>
      </c>
      <c r="E5" s="2">
        <f>IFERROR(INDEX(E51:E500,MATCH($C$5,$C$51:$C$500,0)),"")</f>
        <v>-4304380227</v>
      </c>
      <c r="H5" s="2">
        <f>IFERROR(SUM(D5:G5)*(4/MAX(1,COUNT(D5:G5))),"")</f>
        <v>30968741884</v>
      </c>
      <c r="I5" s="2">
        <f t="shared" ref="I5:N5" si="2">IFERROR(INDEX(I51:I500,MATCH($C$5,$C$51:$C$500,0)),"")</f>
        <v>11266980999</v>
      </c>
      <c r="J5" s="2">
        <f t="shared" si="2"/>
        <v>-62827488233</v>
      </c>
      <c r="K5" s="2">
        <f t="shared" si="2"/>
        <v>1029017791</v>
      </c>
      <c r="L5" s="2">
        <f t="shared" si="2"/>
        <v>49851188020</v>
      </c>
      <c r="M5" s="2">
        <f t="shared" si="2"/>
        <v>-15367672325</v>
      </c>
      <c r="N5" s="2">
        <f t="shared" si="2"/>
        <v>0</v>
      </c>
    </row>
    <row r="6" spans="1:14" ht="15.5" x14ac:dyDescent="0.35">
      <c r="B6" t="s">
        <v>9</v>
      </c>
      <c r="C6" t="s">
        <v>10</v>
      </c>
      <c r="D6" s="2">
        <f>IFERROR(INDEX(D51:D500,MATCH($C$6,$C$51:$C$500,0)),"")</f>
        <v>981495100177</v>
      </c>
      <c r="E6" s="2">
        <f>IFERROR(INDEX(E51:E500,MATCH($C$6,$C$51:$C$500,0)),"")</f>
        <v>961706368804</v>
      </c>
      <c r="H6" s="2">
        <f>IFERROR(INDEX(D6:G6,COUNT(D6:G6)),"")</f>
        <v>961706368804</v>
      </c>
      <c r="I6" s="2">
        <f t="shared" ref="I6:N6" si="3">IFERROR(INDEX(I51:I500,MATCH($C$6,$C$51:$C$500,0)),"")</f>
        <v>966010763547</v>
      </c>
      <c r="J6" s="2">
        <f t="shared" si="3"/>
        <v>954743800464</v>
      </c>
      <c r="K6" s="2">
        <f t="shared" si="3"/>
        <v>1017571306188</v>
      </c>
      <c r="L6" s="2">
        <f t="shared" si="3"/>
        <v>1026474033630</v>
      </c>
      <c r="M6" s="2">
        <f t="shared" si="3"/>
        <v>670760975754</v>
      </c>
      <c r="N6" s="2">
        <f t="shared" si="3"/>
        <v>431980532121</v>
      </c>
    </row>
    <row r="7" spans="1:14" ht="15.5" x14ac:dyDescent="0.35">
      <c r="B7" t="s">
        <v>11</v>
      </c>
      <c r="C7" t="s">
        <v>12</v>
      </c>
      <c r="D7" s="3">
        <f>IFERROR(INDEX(D51:D500,MATCH($C$7,$C$51:$C$500,0))/1000000000,"")</f>
        <v>7.95</v>
      </c>
      <c r="E7" s="3">
        <f>IFERROR(INDEX(E51:E500,MATCH($C$7,$C$51:$C$500,0))/1000000000,"")</f>
        <v>7.95</v>
      </c>
      <c r="H7" s="3">
        <f>IFERROR(INDEX(D7:G7,COUNT(D7:G7)),"")</f>
        <v>7.95</v>
      </c>
      <c r="I7" s="3">
        <f t="shared" ref="I7:N7" si="4">IFERROR(INDEX(I51:I500,MATCH($C$7,$C$51:$C$500,0))/1000000000,"")</f>
        <v>7.95</v>
      </c>
      <c r="J7" s="3">
        <f t="shared" si="4"/>
        <v>7.95</v>
      </c>
      <c r="K7" s="3">
        <f t="shared" si="4"/>
        <v>7.95</v>
      </c>
      <c r="L7" s="3">
        <f t="shared" si="4"/>
        <v>7.95</v>
      </c>
      <c r="M7" s="3">
        <f t="shared" si="4"/>
        <v>7.95</v>
      </c>
      <c r="N7" s="3">
        <f t="shared" si="4"/>
        <v>0</v>
      </c>
    </row>
    <row r="8" spans="1:14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-50000000000</v>
      </c>
      <c r="E8" s="2">
        <f>IFERROR(INDEX(E51:E500,MATCH("Free cash flow (Quarter)",$C$51:$C$500,0)),"")</f>
        <v>-31000000000</v>
      </c>
      <c r="H8" s="2">
        <f>IFERROR(INDEX(D8:G8,COUNT(D8:G8)),"")</f>
        <v>-31000000000</v>
      </c>
      <c r="I8" s="2">
        <f t="shared" ref="I8:N8" si="5">IFERROR(INDEX(I51:I500,MATCH($C$8,$C$51:$C$500,0)),"")</f>
        <v>-89000000000</v>
      </c>
      <c r="J8" s="2">
        <f t="shared" si="5"/>
        <v>72000000000</v>
      </c>
      <c r="K8" s="2">
        <f t="shared" si="5"/>
        <v>-268000000000</v>
      </c>
      <c r="L8" s="2">
        <f t="shared" si="5"/>
        <v>-772000000000</v>
      </c>
      <c r="M8" s="2">
        <f t="shared" si="5"/>
        <v>-142000000000</v>
      </c>
      <c r="N8" s="2">
        <f t="shared" si="5"/>
        <v>385000000000</v>
      </c>
    </row>
    <row r="9" spans="1:14" ht="15.5" x14ac:dyDescent="0.35">
      <c r="A9" t="s">
        <v>16</v>
      </c>
      <c r="C9" t="s">
        <v>17</v>
      </c>
      <c r="D9" s="3">
        <f>IFERROR(INDEX(D51:D500,MATCH("Free cash flow per share (Quarter)",$C$51:$C$500,0)),"")</f>
        <v>-6.32</v>
      </c>
      <c r="E9" s="3">
        <f>IFERROR(INDEX(E51:E500,MATCH("Free cash flow per share (Quarter)",$C$51:$C$500,0)),"")</f>
        <v>-3.94</v>
      </c>
      <c r="H9" s="3">
        <f>IFERROR(INDEX(D9:G9,COUNT(D9:G9)),"")</f>
        <v>-3.94</v>
      </c>
      <c r="I9" s="3">
        <f t="shared" ref="I9:N9" si="6">IFERROR(INDEX(I51:I500,MATCH($C$9,$C$51:$C$500,0)),"")</f>
        <v>-11.26</v>
      </c>
      <c r="J9" s="3">
        <f t="shared" si="6"/>
        <v>9.1199999999999992</v>
      </c>
      <c r="K9" s="3">
        <f t="shared" si="6"/>
        <v>-33.74</v>
      </c>
      <c r="L9" s="3">
        <f t="shared" si="6"/>
        <v>-97.14</v>
      </c>
      <c r="M9" s="3">
        <f t="shared" si="6"/>
        <v>-17.920000000000002</v>
      </c>
      <c r="N9" s="3">
        <f t="shared" si="6"/>
        <v>1539357906.8599999</v>
      </c>
    </row>
    <row r="10" spans="1:14" ht="15.5" x14ac:dyDescent="0.35">
      <c r="C10" t="s">
        <v>18</v>
      </c>
      <c r="D10" s="3">
        <f ca="1">IFERROR(IF(D9=0,"",D2/D9),"")</f>
        <v>-28.481012658227847</v>
      </c>
      <c r="E10" s="3">
        <f ca="1">IFERROR(IF(E9=0,"",E2/E9),"")</f>
        <v>-43.654822335025379</v>
      </c>
      <c r="I10" s="3">
        <f t="shared" ref="I10:N10" ca="1" si="7">IFERROR(IF(I9=0,"",I2/I9),"")</f>
        <v>-17.761989342806395</v>
      </c>
      <c r="J10" s="3">
        <f t="shared" ca="1" si="7"/>
        <v>22.587719298245617</v>
      </c>
      <c r="K10" s="3">
        <f t="shared" ca="1" si="7"/>
        <v>-5.2459988144635448</v>
      </c>
      <c r="L10" s="3">
        <f t="shared" ca="1" si="7"/>
        <v>-2.3265390158534074</v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19</v>
      </c>
      <c r="C11" t="s">
        <v>20</v>
      </c>
      <c r="D11" s="2">
        <f>IFERROR(INDEX(D51:D500,MATCH($C$11,$C$51:$C$500,0)),"")</f>
        <v>591341277</v>
      </c>
      <c r="E11" s="2">
        <f>IFERROR(INDEX(E51:E500,MATCH($C$11,$C$51:$C$500,0)),"")</f>
        <v>4104676502</v>
      </c>
      <c r="H11" s="2">
        <f>IFERROR(INDEX(D11:G11,COUNT(D11:G11)),"")</f>
        <v>4104676502</v>
      </c>
      <c r="I11" s="2">
        <f t="shared" ref="I11:N11" si="8">IFERROR(INDEX(I51:I500,MATCH($C$11,$C$51:$C$500,0)),"")</f>
        <v>1232984161</v>
      </c>
      <c r="J11" s="2">
        <f t="shared" si="8"/>
        <v>626539724</v>
      </c>
      <c r="K11" s="2">
        <f t="shared" si="8"/>
        <v>2510884887</v>
      </c>
      <c r="L11" s="2">
        <f t="shared" si="8"/>
        <v>157358664249</v>
      </c>
      <c r="M11" s="2">
        <f t="shared" si="8"/>
        <v>1130993873</v>
      </c>
      <c r="N11" s="2">
        <f t="shared" si="8"/>
        <v>1626405241</v>
      </c>
    </row>
    <row r="12" spans="1:14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1895000000000</v>
      </c>
      <c r="E12" s="2">
        <f>IFERROR(INDEX(E51:E500,MATCH("Net Debt (Quarter)",$C$51:$C$500,0)),"")</f>
        <v>1845000000000</v>
      </c>
      <c r="H12" s="2">
        <f>IFERROR(INDEX(D12:G12,COUNT(D12:G12)),"")</f>
        <v>1845000000000</v>
      </c>
      <c r="I12" s="2">
        <f t="shared" ref="I12:N12" si="9">IFERROR(INDEX(I51:I500,MATCH($C$12,$C$51:$C$500,0)),"")</f>
        <v>1814000000000</v>
      </c>
      <c r="J12" s="2">
        <f t="shared" si="9"/>
        <v>1716000000000</v>
      </c>
      <c r="K12" s="2">
        <f t="shared" si="9"/>
        <v>1775000000000</v>
      </c>
      <c r="L12" s="2">
        <f t="shared" si="9"/>
        <v>1488000000000</v>
      </c>
      <c r="M12" s="2">
        <f t="shared" si="9"/>
        <v>999000000000</v>
      </c>
      <c r="N12" s="2">
        <f t="shared" si="9"/>
        <v>866000000000</v>
      </c>
    </row>
    <row r="13" spans="1:14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1896000000000</v>
      </c>
      <c r="E13" s="2">
        <f>IFERROR(INDEX(E51:E500,MATCH("Total Debt (Quarter)",$C$51:$C$500,0)),"")</f>
        <v>1849000000000</v>
      </c>
      <c r="H13" s="2">
        <f>IFERROR(INDEX(D13:G13,COUNT(D13:G13)),"")</f>
        <v>1849000000000</v>
      </c>
      <c r="I13" s="2">
        <f t="shared" ref="I13:N13" si="10">IFERROR(INDEX(I51:I500,MATCH($C$13,$C$51:$C$500,0)),"")</f>
        <v>1815000000000</v>
      </c>
      <c r="J13" s="2">
        <f t="shared" si="10"/>
        <v>1717000000000</v>
      </c>
      <c r="K13" s="2">
        <f t="shared" si="10"/>
        <v>1777000000000</v>
      </c>
      <c r="L13" s="2">
        <f t="shared" si="10"/>
        <v>1645000000000</v>
      </c>
      <c r="M13" s="2">
        <f t="shared" si="10"/>
        <v>1000000000000</v>
      </c>
      <c r="N13" s="2">
        <f t="shared" si="10"/>
        <v>868000000000</v>
      </c>
    </row>
    <row r="14" spans="1:14" ht="15.5" x14ac:dyDescent="0.35">
      <c r="C14" t="s">
        <v>27</v>
      </c>
      <c r="D14" s="2">
        <f>IFERROR(INDEX(D51:D500,MATCH($C$14,$C$51:$C$500,0)),"")</f>
        <v>-36774518374</v>
      </c>
      <c r="E14" s="2">
        <f>IFERROR(INDEX(E51:E500,MATCH($C$14,$C$51:$C$500,0)),"")</f>
        <v>-35714926404</v>
      </c>
      <c r="H14" s="2">
        <f>IFERROR(SUM(D14:G14)*(4/MAX(1,COUNT(D14:G14))),"")</f>
        <v>-144978889556</v>
      </c>
      <c r="I14" s="2">
        <f t="shared" ref="I14:N14" si="11">IFERROR(INDEX(I51:I500,MATCH($C$14,$C$51:$C$500,0)),"")</f>
        <v>-144455788514</v>
      </c>
      <c r="J14" s="2">
        <f t="shared" si="11"/>
        <v>-151484002796</v>
      </c>
      <c r="K14" s="2">
        <f t="shared" si="11"/>
        <v>-148082131037</v>
      </c>
      <c r="L14" s="2">
        <f t="shared" si="11"/>
        <v>-106357855339</v>
      </c>
      <c r="M14" s="2">
        <f t="shared" si="11"/>
        <v>-70696808530</v>
      </c>
      <c r="N14" s="2">
        <f t="shared" si="11"/>
        <v>-37482814479</v>
      </c>
    </row>
    <row r="15" spans="1:14" ht="15.5" x14ac:dyDescent="0.35">
      <c r="C15" t="s">
        <v>28</v>
      </c>
      <c r="D15" s="2">
        <f>IFERROR(INDEX(D51:D500,MATCH($C$15,$C$51:$C$500,0)),"")</f>
        <v>-2060425689</v>
      </c>
      <c r="E15" s="2">
        <f>IFERROR(INDEX(E51:E500,MATCH($C$15,$C$51:$C$500,0)),"")</f>
        <v>-2337100858</v>
      </c>
      <c r="H15" s="2">
        <f>IFERROR(SUM(D15:G15)*(4/MAX(1,COUNT(D15:G15))),"")</f>
        <v>-8795053094</v>
      </c>
      <c r="I15" s="2">
        <f t="shared" ref="I15:N15" si="12">IFERROR(INDEX(I51:I500,MATCH($C$15,$C$51:$C$500,0)),"")</f>
        <v>-6487878041</v>
      </c>
      <c r="J15" s="2">
        <f t="shared" si="12"/>
        <v>17148784690</v>
      </c>
      <c r="K15" s="2">
        <f t="shared" si="12"/>
        <v>-673529008</v>
      </c>
      <c r="L15" s="2">
        <f t="shared" si="12"/>
        <v>-21565860849</v>
      </c>
      <c r="M15" s="2">
        <f t="shared" si="12"/>
        <v>-7195065280</v>
      </c>
      <c r="N15" s="2">
        <f t="shared" si="12"/>
        <v>7175997483</v>
      </c>
    </row>
    <row r="16" spans="1:14" ht="15.5" x14ac:dyDescent="0.35">
      <c r="C16" t="s">
        <v>29</v>
      </c>
      <c r="D16" s="2">
        <f>IFERROR(INDEX(D51:D500,MATCH($C$16,$C$51:$C$500,0)),"")</f>
        <v>21849157062</v>
      </c>
      <c r="E16" s="2">
        <f>IFERROR(INDEX(E51:E500,MATCH($C$16,$C$51:$C$500,0)),"")</f>
        <v>-1967293885</v>
      </c>
      <c r="H16" s="2">
        <f>IFERROR(SUM(D16:G16)*(4/MAX(1,COUNT(D16:G16))),"")</f>
        <v>39763726354</v>
      </c>
      <c r="I16" s="2">
        <f t="shared" ref="I16:N16" si="13">IFERROR(INDEX(I51:I500,MATCH($C$16,$C$51:$C$500,0)),"")</f>
        <v>17813849684</v>
      </c>
      <c r="J16" s="2">
        <f t="shared" si="13"/>
        <v>-81967713874</v>
      </c>
      <c r="K16" s="2">
        <f t="shared" si="13"/>
        <v>2229869466</v>
      </c>
      <c r="L16" s="2">
        <f t="shared" si="13"/>
        <v>71253779136</v>
      </c>
      <c r="M16" s="2">
        <f t="shared" si="13"/>
        <v>33997354293</v>
      </c>
      <c r="N16" s="2">
        <f t="shared" si="13"/>
        <v>9461291085</v>
      </c>
    </row>
    <row r="17" spans="1:14" ht="15.5" x14ac:dyDescent="0.35">
      <c r="A17" t="s">
        <v>30</v>
      </c>
    </row>
    <row r="18" spans="1:14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</row>
    <row r="19" spans="1:14" ht="15.5" x14ac:dyDescent="0.35">
      <c r="A19" t="s">
        <v>40</v>
      </c>
      <c r="C19" t="s">
        <v>41</v>
      </c>
    </row>
    <row r="20" spans="1:14" ht="15.5" x14ac:dyDescent="0.35">
      <c r="A20" t="s">
        <v>42</v>
      </c>
      <c r="C20" t="s">
        <v>43</v>
      </c>
      <c r="D20" s="2">
        <f ca="1">IFERROR(D21*D2,"")</f>
        <v>1431000000000</v>
      </c>
      <c r="E20" s="2">
        <f ca="1">IFERROR(E21*E2,"")</f>
        <v>1367400000000</v>
      </c>
      <c r="H20" s="2">
        <f t="shared" ref="H20:N20" ca="1" si="14">IFERROR(H21*H2,"")</f>
        <v>1367400000000</v>
      </c>
      <c r="I20" s="2">
        <f t="shared" ca="1" si="14"/>
        <v>1590000000000</v>
      </c>
      <c r="J20" s="2">
        <f t="shared" ca="1" si="14"/>
        <v>1637700000000</v>
      </c>
      <c r="K20" s="2">
        <f t="shared" ca="1" si="14"/>
        <v>1407150000000</v>
      </c>
      <c r="L20" s="2">
        <f t="shared" ca="1" si="14"/>
        <v>1796700000000</v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12</v>
      </c>
      <c r="D21" s="2">
        <f>IFERROR(INDEX(D51:D500,MATCH($C$7,$C$51:$C$500,0)),"")</f>
        <v>7950000000</v>
      </c>
      <c r="E21" s="2">
        <f>IFERROR(INDEX(E51:E500,MATCH($C$7,$C$51:$C$500,0)),"")</f>
        <v>7950000000</v>
      </c>
      <c r="H21" s="2">
        <f>IFERROR(INDEX(D21:G21,COUNT(D21:G21)),"")</f>
        <v>7950000000</v>
      </c>
      <c r="I21" s="2">
        <f t="shared" ref="I21:N21" si="15">IFERROR(INDEX(I51:I500,MATCH($C$7,$C$51:$C$500,0)),"")</f>
        <v>7950000000</v>
      </c>
      <c r="J21" s="2">
        <f t="shared" si="15"/>
        <v>7950000000</v>
      </c>
      <c r="K21" s="2">
        <f t="shared" si="15"/>
        <v>7950000000</v>
      </c>
      <c r="L21" s="2">
        <f t="shared" si="15"/>
        <v>7950000000</v>
      </c>
      <c r="M21" s="2">
        <f t="shared" si="15"/>
        <v>7950000000</v>
      </c>
      <c r="N21" s="2">
        <f t="shared" si="15"/>
        <v>0</v>
      </c>
    </row>
    <row r="23" spans="1:14" ht="15.5" x14ac:dyDescent="0.35">
      <c r="B23" t="s">
        <v>44</v>
      </c>
      <c r="C23" t="s">
        <v>45</v>
      </c>
      <c r="D23" s="3">
        <f>IFERROR(D5/D6*100,"")</f>
        <v>2.0161844073833231</v>
      </c>
      <c r="E23" s="3">
        <f>IFERROR(E5/E6*100,"")</f>
        <v>-0.44757738605319058</v>
      </c>
      <c r="H23" s="3">
        <f t="shared" ref="H23:N23" si="16">IFERROR(H5/H6*100,"")</f>
        <v>3.2201868354592924</v>
      </c>
      <c r="I23" s="3">
        <f t="shared" si="16"/>
        <v>1.1663411448574217</v>
      </c>
      <c r="J23" s="3">
        <f t="shared" si="16"/>
        <v>-6.5805599578092258</v>
      </c>
      <c r="K23" s="3">
        <f t="shared" si="16"/>
        <v>0.1011248828207313</v>
      </c>
      <c r="L23" s="3">
        <f t="shared" si="16"/>
        <v>4.856546428525558</v>
      </c>
      <c r="M23" s="3">
        <f t="shared" si="16"/>
        <v>-2.2910802626412865</v>
      </c>
      <c r="N23" s="3">
        <f t="shared" si="16"/>
        <v>0</v>
      </c>
    </row>
    <row r="24" spans="1:14" ht="15.5" x14ac:dyDescent="0.35">
      <c r="C24" t="s">
        <v>46</v>
      </c>
      <c r="D24" s="4">
        <f>IFERROR(_xlfn.RRI(5,I23,D23),"")</f>
        <v>0.11568329645741127</v>
      </c>
      <c r="E24" s="4">
        <f>IFERROR(_xlfn.RRI(5,J23,E23),"")</f>
        <v>-0.41585447095980854</v>
      </c>
      <c r="H24" s="4" t="str">
        <f t="shared" ref="H24:N24" si="17">IFERROR(_xlfn.RRI(5,M23,H23),"")</f>
        <v/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>
        <f t="shared" si="17"/>
        <v>0</v>
      </c>
    </row>
    <row r="25" spans="1:14" ht="15.5" x14ac:dyDescent="0.35">
      <c r="A25" t="s">
        <v>47</v>
      </c>
      <c r="C25" t="s">
        <v>48</v>
      </c>
      <c r="D25" s="3">
        <f>IFERROR(INDEX(D51:D500,MATCH($A$25,$C$51:$C$500,0)),"")</f>
        <v>2.4900000000000002</v>
      </c>
      <c r="E25" s="3">
        <f>IFERROR(INDEX(E51:E500,MATCH($A$25,$C$51:$C$500,0)),"")</f>
        <v>-0.54</v>
      </c>
      <c r="H25" s="3">
        <f>IFERROR(INDEX(D25:G25,COUNT(D25:G25)),"")</f>
        <v>-0.54</v>
      </c>
      <c r="I25" s="3">
        <f t="shared" ref="I25:N25" si="18">IFERROR(INDEX(I51:I500,MATCH($C$25,$C$51:$C$500,0)),"")</f>
        <v>1.43</v>
      </c>
      <c r="J25" s="3">
        <f t="shared" si="18"/>
        <v>-8.16</v>
      </c>
      <c r="K25" s="3">
        <f t="shared" si="18"/>
        <v>0.2</v>
      </c>
      <c r="L25" s="3">
        <f t="shared" si="18"/>
        <v>6.25</v>
      </c>
      <c r="M25" s="3">
        <f t="shared" si="18"/>
        <v>-1.96</v>
      </c>
      <c r="N25" s="3">
        <f t="shared" si="18"/>
        <v>0</v>
      </c>
    </row>
    <row r="26" spans="1:14" ht="15.5" x14ac:dyDescent="0.35">
      <c r="C26" t="s">
        <v>49</v>
      </c>
      <c r="D26" s="4">
        <f>IFERROR(_xlfn.RRI(5,I25,D25),"")</f>
        <v>0.11730736601425384</v>
      </c>
      <c r="E26" s="4">
        <f>IFERROR(_xlfn.RRI(5,J25,E25),"")</f>
        <v>-0.41904737254700508</v>
      </c>
      <c r="H26" s="4">
        <f t="shared" ref="H26:N26" si="19">IFERROR(_xlfn.RRI(5,M25,H25),"")</f>
        <v>-0.22727041931153191</v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>
        <f t="shared" si="19"/>
        <v>0</v>
      </c>
    </row>
    <row r="27" spans="1:14" ht="15.5" x14ac:dyDescent="0.35">
      <c r="C27" t="s">
        <v>50</v>
      </c>
      <c r="D27" s="3">
        <f>IFERROR(D4/D21,"")</f>
        <v>113.52530140088051</v>
      </c>
      <c r="E27" s="3">
        <f>IFERROR(E4/E21,"")</f>
        <v>107.85068002855346</v>
      </c>
      <c r="H27" s="3">
        <f t="shared" ref="H27:N27" si="20">IFERROR(H4/H21,"")</f>
        <v>442.7519628588679</v>
      </c>
      <c r="I27" s="3">
        <f t="shared" si="20"/>
        <v>479.56694187245284</v>
      </c>
      <c r="J27" s="3">
        <f t="shared" si="20"/>
        <v>651.42553273459123</v>
      </c>
      <c r="K27" s="3">
        <f t="shared" si="20"/>
        <v>738.9509289977359</v>
      </c>
      <c r="L27" s="3">
        <f t="shared" si="20"/>
        <v>454.46112142817611</v>
      </c>
      <c r="M27" s="3">
        <f t="shared" si="20"/>
        <v>430.2587773389937</v>
      </c>
      <c r="N27" s="3" t="str">
        <f t="shared" si="20"/>
        <v/>
      </c>
    </row>
    <row r="28" spans="1:14" ht="15.5" x14ac:dyDescent="0.35">
      <c r="C28" t="s">
        <v>51</v>
      </c>
      <c r="D28" s="4">
        <f>IFERROR(_xlfn.RRI(5,I27,D27),"")</f>
        <v>-0.25036701987867749</v>
      </c>
      <c r="E28" s="4">
        <f>IFERROR(_xlfn.RRI(5,J27,E27),"")</f>
        <v>-0.30210253279341481</v>
      </c>
      <c r="H28" s="4">
        <f t="shared" ref="H28:N28" si="21">IFERROR(_xlfn.RRI(5,M27,H27),"")</f>
        <v>5.7409915999135919E-3</v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52</v>
      </c>
      <c r="H29" s="4">
        <f t="shared" ref="H29:N29" si="22">IFERROR(((H25-I25)/I25)*100%,"")</f>
        <v>-1.3776223776223777</v>
      </c>
      <c r="I29" s="4">
        <f t="shared" si="22"/>
        <v>-1.1752450980392157</v>
      </c>
      <c r="J29" s="4">
        <f t="shared" si="22"/>
        <v>-41.8</v>
      </c>
      <c r="K29" s="4">
        <f t="shared" si="22"/>
        <v>-0.96799999999999997</v>
      </c>
      <c r="L29" s="4">
        <f t="shared" si="22"/>
        <v>-4.1887755102040822</v>
      </c>
      <c r="M29" s="4" t="str">
        <f t="shared" si="22"/>
        <v/>
      </c>
      <c r="N29" s="4" t="str">
        <f t="shared" si="22"/>
        <v/>
      </c>
    </row>
    <row r="30" spans="1:14" ht="15.5" x14ac:dyDescent="0.35">
      <c r="C30" t="s">
        <v>53</v>
      </c>
      <c r="H30" s="4">
        <f t="shared" ref="H30:N30" si="23">IFERROR(((H27-I27)/I27)*100%,"")</f>
        <v>-7.6767132592255233E-2</v>
      </c>
      <c r="I30" s="4">
        <f t="shared" si="23"/>
        <v>-0.26381924291591796</v>
      </c>
      <c r="J30" s="4">
        <f t="shared" si="23"/>
        <v>-0.11844547835112451</v>
      </c>
      <c r="K30" s="4">
        <f t="shared" si="23"/>
        <v>0.6259937190568261</v>
      </c>
      <c r="L30" s="4">
        <f t="shared" si="23"/>
        <v>5.6250669048208156E-2</v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123.53</v>
      </c>
      <c r="E32" s="3">
        <f>IFERROR(INDEX(E51:E500,MATCH($A$32,$C$51:$C$500,0)),"")</f>
        <v>121.04</v>
      </c>
      <c r="H32" s="3">
        <f>IFERROR(INDEX(D32:G32,COUNT(D32:G32)),"")</f>
        <v>121.04</v>
      </c>
      <c r="I32" s="3">
        <f t="shared" ref="I32:N32" si="24">IFERROR(INDEX(I51:I500,MATCH($C$32,$C$51:$C$500,0)),"")</f>
        <v>121.58</v>
      </c>
      <c r="J32" s="3">
        <f t="shared" si="24"/>
        <v>120.16</v>
      </c>
      <c r="K32" s="3">
        <f t="shared" si="24"/>
        <v>128.07</v>
      </c>
      <c r="L32" s="3">
        <f t="shared" si="24"/>
        <v>129.19</v>
      </c>
      <c r="M32" s="3">
        <f t="shared" si="24"/>
        <v>84.42</v>
      </c>
      <c r="N32" s="3">
        <f t="shared" si="24"/>
        <v>1727921571.1600001</v>
      </c>
    </row>
    <row r="33" spans="1:14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1.39</v>
      </c>
      <c r="E33" s="3">
        <f>IFERROR(INDEX(E51:E500,MATCH($A$33,$C$51:$C$500,0)),"")</f>
        <v>1.45</v>
      </c>
      <c r="H33" s="3">
        <f>IFERROR(INDEX(D33:G33,COUNT(D33:G33)),"")</f>
        <v>1.45</v>
      </c>
      <c r="I33" s="3">
        <f t="shared" ref="I33:N33" si="25">IFERROR(INDEX(I51:I500,MATCH($C$33,$C$51:$C$500,0)),"")</f>
        <v>1.65</v>
      </c>
      <c r="J33" s="3">
        <f t="shared" si="25"/>
        <v>1.71</v>
      </c>
      <c r="K33" s="3">
        <f t="shared" si="25"/>
        <v>1.38</v>
      </c>
      <c r="L33" s="3">
        <f t="shared" si="25"/>
        <v>1.75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69.08</v>
      </c>
      <c r="E34" s="3">
        <f>IFERROR(INDEX(E51:E500,MATCH($A$34,$C$51:$C$500,0)),"")</f>
        <v>-325.93</v>
      </c>
      <c r="H34" s="3">
        <f>IFERROR(INDEX(D34:G34,COUNT(D34:G34)),"")</f>
        <v>-325.93</v>
      </c>
      <c r="I34" s="3">
        <f t="shared" ref="I34:N34" si="26">IFERROR(INDEX(I51:I500,MATCH($C$34,$C$51:$C$500,0)),"")</f>
        <v>139.86000000000001</v>
      </c>
      <c r="J34" s="3">
        <f t="shared" si="26"/>
        <v>-25.25</v>
      </c>
      <c r="K34" s="3">
        <f t="shared" si="26"/>
        <v>885</v>
      </c>
      <c r="L34" s="3">
        <f t="shared" si="26"/>
        <v>36.159999999999997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1.51</v>
      </c>
      <c r="E35" s="3">
        <f>IFERROR(INDEX(E51:E500,MATCH($A$35,$C$51:$C$500,0)),"")</f>
        <v>1.63</v>
      </c>
      <c r="H35" s="3">
        <f>IFERROR(INDEX(D35:G35,COUNT(D35:G35)),"")</f>
        <v>1.63</v>
      </c>
      <c r="I35" s="3">
        <f t="shared" ref="I35:N35" si="27">IFERROR(INDEX(I51:I500,MATCH($C$35,$C$51:$C$500,0)),"")</f>
        <v>0.42</v>
      </c>
      <c r="J35" s="3">
        <f t="shared" si="27"/>
        <v>0.32</v>
      </c>
      <c r="K35" s="3">
        <f t="shared" si="27"/>
        <v>0.24</v>
      </c>
      <c r="L35" s="3">
        <f t="shared" si="27"/>
        <v>0.5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66</v>
      </c>
      <c r="C36" t="s">
        <v>67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N36" si="28">IFERROR(INDEX(H51:H500,MATCH($C$36,$C$51:$C$500,0)),"")</f>
        <v>0</v>
      </c>
      <c r="I36" s="4">
        <f t="shared" si="28"/>
        <v>0</v>
      </c>
      <c r="J36" s="4">
        <f t="shared" si="28"/>
        <v>0</v>
      </c>
      <c r="K36" s="4">
        <f t="shared" si="28"/>
        <v>0</v>
      </c>
      <c r="L36" s="4">
        <f t="shared" si="28"/>
        <v>0.19989999999999999</v>
      </c>
      <c r="M36" s="4">
        <f t="shared" si="28"/>
        <v>0</v>
      </c>
      <c r="N36" s="4">
        <f t="shared" si="28"/>
        <v>0</v>
      </c>
    </row>
    <row r="37" spans="1:14" ht="15.5" x14ac:dyDescent="0.35">
      <c r="B37" t="s">
        <v>68</v>
      </c>
      <c r="C37" t="s">
        <v>69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N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</v>
      </c>
      <c r="L37" s="3">
        <f t="shared" si="29"/>
        <v>1.25</v>
      </c>
      <c r="M37" s="3">
        <f t="shared" si="29"/>
        <v>0</v>
      </c>
      <c r="N37" s="3">
        <f t="shared" si="29"/>
        <v>0</v>
      </c>
    </row>
    <row r="50" spans="2:14" ht="15.5" x14ac:dyDescent="0.35">
      <c r="D50" t="s">
        <v>70</v>
      </c>
      <c r="E50" t="s">
        <v>243</v>
      </c>
      <c r="F50" t="s">
        <v>71</v>
      </c>
      <c r="G50" t="s">
        <v>244</v>
      </c>
      <c r="H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</row>
    <row r="51" spans="2:14" ht="15.5" x14ac:dyDescent="0.35">
      <c r="B51" t="s">
        <v>75</v>
      </c>
      <c r="C51" t="s">
        <v>6</v>
      </c>
      <c r="D51" s="5">
        <v>902526146137</v>
      </c>
      <c r="E51" s="5">
        <v>857412906227</v>
      </c>
      <c r="F51" s="5">
        <v>1086530257823</v>
      </c>
      <c r="G51" s="5">
        <v>1093702073007</v>
      </c>
      <c r="I51" s="5">
        <v>3812557187886</v>
      </c>
      <c r="J51" s="5">
        <v>5178832985240</v>
      </c>
      <c r="K51" s="5">
        <v>5874659885532</v>
      </c>
      <c r="L51" s="5">
        <v>3612965915354</v>
      </c>
      <c r="M51" s="5">
        <v>3420557279845</v>
      </c>
      <c r="N51" s="5">
        <v>741404144764</v>
      </c>
    </row>
    <row r="52" spans="2:14" ht="15.5" x14ac:dyDescent="0.35">
      <c r="C52" t="s">
        <v>76</v>
      </c>
      <c r="D52" s="5">
        <v>-829285780243</v>
      </c>
      <c r="E52" s="5">
        <v>-806572379335</v>
      </c>
      <c r="F52" s="5">
        <v>-1054801745508</v>
      </c>
      <c r="G52" s="5">
        <v>-1006573998164</v>
      </c>
      <c r="I52" s="5">
        <v>-3583276782559</v>
      </c>
      <c r="J52" s="5">
        <v>-5017417184141</v>
      </c>
      <c r="K52" s="5">
        <v>-5675608875281</v>
      </c>
      <c r="L52" s="5">
        <v>-3275476193344</v>
      </c>
      <c r="M52" s="5">
        <v>-3150245203143</v>
      </c>
      <c r="N52" s="5">
        <v>-668076719931</v>
      </c>
    </row>
    <row r="53" spans="2:14" ht="15.5" x14ac:dyDescent="0.35">
      <c r="C53" t="s">
        <v>77</v>
      </c>
      <c r="D53" s="5">
        <v>73240365894</v>
      </c>
      <c r="E53" s="5">
        <v>50840526892</v>
      </c>
      <c r="F53" s="5">
        <v>31728512315</v>
      </c>
      <c r="G53" s="5">
        <v>87128074843</v>
      </c>
      <c r="I53" s="5">
        <v>229280405327</v>
      </c>
      <c r="J53" s="5">
        <v>161415801099</v>
      </c>
      <c r="K53" s="5">
        <v>199051010251</v>
      </c>
      <c r="L53" s="5">
        <v>337489722010</v>
      </c>
      <c r="M53" s="5">
        <v>270312076702</v>
      </c>
      <c r="N53" s="5">
        <v>73327424833</v>
      </c>
    </row>
    <row r="54" spans="2:14" ht="15.5" x14ac:dyDescent="0.35">
      <c r="C54" t="s">
        <v>78</v>
      </c>
      <c r="D54" s="5">
        <v>-17659415152</v>
      </c>
      <c r="E54" s="5">
        <v>-13648660128</v>
      </c>
      <c r="F54" s="5">
        <v>-21298509551</v>
      </c>
      <c r="G54" s="5">
        <v>-16060548060</v>
      </c>
      <c r="I54" s="5">
        <v>-63862881771</v>
      </c>
      <c r="J54" s="5">
        <v>-63313695694</v>
      </c>
      <c r="K54" s="5">
        <v>-50808770173</v>
      </c>
      <c r="L54" s="5">
        <v>-131380948551</v>
      </c>
      <c r="M54" s="5">
        <v>-174482617749</v>
      </c>
      <c r="N54" s="5">
        <v>-24400673092</v>
      </c>
    </row>
    <row r="55" spans="2:14" ht="15.5" x14ac:dyDescent="0.35">
      <c r="C55" t="s">
        <v>245</v>
      </c>
      <c r="D55" s="5">
        <v>-2260844484</v>
      </c>
      <c r="E55" s="5">
        <v>-1020089712</v>
      </c>
      <c r="F55" s="5">
        <v>-8461992041</v>
      </c>
      <c r="G55" s="5">
        <v>-4187917250</v>
      </c>
      <c r="I55" s="5">
        <v>-15072108403</v>
      </c>
      <c r="J55" s="5">
        <v>-5947025394</v>
      </c>
      <c r="K55" s="5">
        <v>-8930120005</v>
      </c>
      <c r="L55" s="5">
        <v>-14011535100</v>
      </c>
      <c r="M55" s="5">
        <v>-6644523821</v>
      </c>
      <c r="N55" s="5">
        <v>-3642496150</v>
      </c>
    </row>
    <row r="56" spans="2:14" ht="15.5" x14ac:dyDescent="0.35">
      <c r="C56" t="s">
        <v>246</v>
      </c>
      <c r="D56" s="5">
        <v>-15398570668</v>
      </c>
      <c r="E56" s="5">
        <v>-12628570416</v>
      </c>
      <c r="F56" s="5">
        <v>-12836517510</v>
      </c>
      <c r="G56" s="5">
        <v>-11872630810</v>
      </c>
      <c r="I56" s="5">
        <v>-48790773368</v>
      </c>
      <c r="J56" s="5">
        <v>-57366670300</v>
      </c>
      <c r="K56" s="5">
        <v>-41878650168</v>
      </c>
      <c r="L56" s="5">
        <v>-117369413451</v>
      </c>
      <c r="M56" s="5">
        <v>-167838093928</v>
      </c>
      <c r="N56" s="5">
        <v>-20758176942</v>
      </c>
    </row>
    <row r="57" spans="2:14" ht="15.5" x14ac:dyDescent="0.35">
      <c r="C57" t="s">
        <v>80</v>
      </c>
      <c r="D57" s="5">
        <v>55580950742</v>
      </c>
      <c r="E57" s="5">
        <v>37191866764</v>
      </c>
      <c r="F57" s="5">
        <v>10430002764</v>
      </c>
      <c r="G57" s="5">
        <v>71067526783</v>
      </c>
      <c r="I57" s="5">
        <v>165417523556</v>
      </c>
      <c r="J57" s="5">
        <v>98102105405</v>
      </c>
      <c r="K57" s="5">
        <v>148242240078</v>
      </c>
      <c r="L57" s="5">
        <v>206108773459</v>
      </c>
      <c r="M57" s="5">
        <v>95829458953</v>
      </c>
      <c r="N57" s="5">
        <v>48926751741</v>
      </c>
    </row>
    <row r="58" spans="2:14" ht="15.5" x14ac:dyDescent="0.35">
      <c r="C58" t="s">
        <v>81</v>
      </c>
      <c r="D58" s="5">
        <v>-33731793680</v>
      </c>
      <c r="E58" s="5">
        <v>-39159160649</v>
      </c>
      <c r="F58" s="5">
        <v>-19889451498</v>
      </c>
      <c r="G58" s="5">
        <v>-33089828933</v>
      </c>
      <c r="I58" s="5">
        <v>-147603673872</v>
      </c>
      <c r="J58" s="5">
        <v>-180069819279</v>
      </c>
      <c r="K58" s="5">
        <v>-146012370612</v>
      </c>
      <c r="L58" s="5">
        <v>-134854994323</v>
      </c>
      <c r="M58" s="5">
        <v>-61832104660</v>
      </c>
      <c r="N58" s="5">
        <v>-39465460656</v>
      </c>
    </row>
    <row r="59" spans="2:14" ht="15.5" x14ac:dyDescent="0.35">
      <c r="C59" t="s">
        <v>27</v>
      </c>
      <c r="D59" s="5">
        <v>-36774518374</v>
      </c>
      <c r="E59" s="5">
        <v>-35714926404</v>
      </c>
      <c r="F59" s="5">
        <v>-35751867217</v>
      </c>
      <c r="G59" s="5">
        <v>-34276360988</v>
      </c>
      <c r="I59" s="5">
        <v>-144455788514</v>
      </c>
      <c r="J59" s="5">
        <v>-151484002796</v>
      </c>
      <c r="K59" s="5">
        <v>-148082131037</v>
      </c>
      <c r="L59" s="5">
        <v>-106357855339</v>
      </c>
      <c r="M59" s="5">
        <v>-70696808530</v>
      </c>
      <c r="N59" s="5">
        <v>-37482814479</v>
      </c>
    </row>
    <row r="60" spans="2:14" ht="15.5" x14ac:dyDescent="0.35">
      <c r="C60" t="s">
        <v>142</v>
      </c>
      <c r="D60" s="5">
        <v>51244</v>
      </c>
      <c r="E60" s="5">
        <v>84953</v>
      </c>
      <c r="F60" s="5">
        <v>107859</v>
      </c>
      <c r="G60" s="5">
        <v>84124</v>
      </c>
      <c r="I60" s="5">
        <v>333399</v>
      </c>
      <c r="J60" s="5">
        <v>577844</v>
      </c>
      <c r="K60" s="5">
        <v>1030080790</v>
      </c>
      <c r="L60" s="5">
        <v>1840494027</v>
      </c>
      <c r="M60" s="5">
        <v>580668</v>
      </c>
      <c r="N60" s="5">
        <v>232773</v>
      </c>
    </row>
    <row r="61" spans="2:14" ht="15.5" x14ac:dyDescent="0.35">
      <c r="C61" t="s">
        <v>82</v>
      </c>
      <c r="D61" s="5">
        <v>-915824575</v>
      </c>
      <c r="E61" s="5">
        <v>-3741636331</v>
      </c>
      <c r="F61" s="5">
        <v>-5850372990</v>
      </c>
      <c r="G61" s="5">
        <v>201539971</v>
      </c>
      <c r="I61" s="5">
        <v>-9453456468</v>
      </c>
      <c r="J61" s="5">
        <v>-27164909123</v>
      </c>
      <c r="K61" s="5">
        <v>-653766889</v>
      </c>
    </row>
    <row r="62" spans="2:14" ht="15.5" x14ac:dyDescent="0.35">
      <c r="C62" t="s">
        <v>83</v>
      </c>
      <c r="D62" s="5">
        <v>-19796</v>
      </c>
      <c r="E62" s="5">
        <v>-14516</v>
      </c>
      <c r="F62" s="5">
        <v>-1566</v>
      </c>
      <c r="G62" s="5">
        <v>4920</v>
      </c>
      <c r="I62" s="5">
        <v>-17916</v>
      </c>
      <c r="J62" s="5">
        <v>-17491</v>
      </c>
      <c r="K62" s="5">
        <v>20827</v>
      </c>
      <c r="L62" s="5">
        <v>-133</v>
      </c>
      <c r="M62" s="5">
        <v>-1503</v>
      </c>
    </row>
    <row r="63" spans="2:14" ht="15.5" x14ac:dyDescent="0.35">
      <c r="C63" t="s">
        <v>84</v>
      </c>
      <c r="D63" s="5">
        <v>-33731793680</v>
      </c>
      <c r="E63" s="5">
        <v>-39159160649</v>
      </c>
      <c r="F63" s="5">
        <v>-19889451498</v>
      </c>
      <c r="G63" s="5">
        <v>-33089828933</v>
      </c>
      <c r="I63" s="5">
        <v>-147603673872</v>
      </c>
      <c r="J63" s="5">
        <v>-180069819279</v>
      </c>
      <c r="K63" s="5">
        <v>-146012370612</v>
      </c>
      <c r="L63" s="5">
        <v>-134854994323</v>
      </c>
      <c r="M63" s="5">
        <v>-61832104660</v>
      </c>
      <c r="N63" s="5">
        <v>-39465460656</v>
      </c>
    </row>
    <row r="64" spans="2:14" ht="15.5" x14ac:dyDescent="0.35">
      <c r="C64" t="s">
        <v>29</v>
      </c>
      <c r="D64" s="5">
        <v>21849157062</v>
      </c>
      <c r="E64" s="5">
        <v>-1967293885</v>
      </c>
      <c r="F64" s="5">
        <v>-9459448734</v>
      </c>
      <c r="G64" s="5">
        <v>37977697850</v>
      </c>
      <c r="I64" s="5">
        <v>17813849684</v>
      </c>
      <c r="J64" s="5">
        <v>-81967713874</v>
      </c>
      <c r="K64" s="5">
        <v>2229869466</v>
      </c>
      <c r="L64" s="5">
        <v>71253779136</v>
      </c>
      <c r="M64" s="5">
        <v>33997354293</v>
      </c>
      <c r="N64" s="5">
        <v>9461291085</v>
      </c>
    </row>
    <row r="65" spans="2:14" ht="15.5" x14ac:dyDescent="0.35">
      <c r="C65" t="s">
        <v>28</v>
      </c>
      <c r="D65" s="5">
        <v>-2060425689</v>
      </c>
      <c r="E65" s="5">
        <v>-2337100858</v>
      </c>
      <c r="F65" s="5">
        <v>681597052</v>
      </c>
      <c r="G65" s="5">
        <v>-2687612108</v>
      </c>
      <c r="I65" s="5">
        <v>-6487878041</v>
      </c>
      <c r="J65" s="5">
        <v>17148784690</v>
      </c>
      <c r="K65" s="5">
        <v>-673529008</v>
      </c>
      <c r="L65" s="5">
        <v>-21565860849</v>
      </c>
      <c r="M65" s="5">
        <v>-7195065280</v>
      </c>
      <c r="N65" s="5">
        <v>7175997483</v>
      </c>
    </row>
    <row r="66" spans="2:14" ht="15.5" x14ac:dyDescent="0.35">
      <c r="C66" t="s">
        <v>85</v>
      </c>
      <c r="F66" s="5">
        <v>681597052</v>
      </c>
      <c r="G66" s="5">
        <v>-2687612108</v>
      </c>
      <c r="I66" s="5">
        <v>-6487878041</v>
      </c>
      <c r="J66" s="5">
        <v>17148784690</v>
      </c>
      <c r="K66" s="5">
        <v>-673529008</v>
      </c>
      <c r="L66" s="5">
        <v>-21565860849</v>
      </c>
      <c r="M66" s="5">
        <v>-7195065280</v>
      </c>
      <c r="N66" s="5">
        <v>7175997483</v>
      </c>
    </row>
    <row r="67" spans="2:14" ht="15.5" x14ac:dyDescent="0.35">
      <c r="C67" t="s">
        <v>87</v>
      </c>
    </row>
    <row r="68" spans="2:14" ht="15.5" x14ac:dyDescent="0.35">
      <c r="C68" t="s">
        <v>88</v>
      </c>
      <c r="D68" s="5">
        <v>-2060425689</v>
      </c>
      <c r="E68" s="5">
        <v>-2337100858</v>
      </c>
      <c r="F68" s="5">
        <v>681597052</v>
      </c>
      <c r="G68" s="5">
        <v>-2687612108</v>
      </c>
      <c r="I68" s="5">
        <v>-6487878041</v>
      </c>
      <c r="J68" s="5">
        <v>17148784690</v>
      </c>
      <c r="K68" s="5">
        <v>-673529008</v>
      </c>
      <c r="L68" s="5">
        <v>-21565860849</v>
      </c>
      <c r="M68" s="5">
        <v>-7195065280</v>
      </c>
      <c r="N68" s="5">
        <v>7175997483</v>
      </c>
    </row>
    <row r="69" spans="2:14" ht="15.5" x14ac:dyDescent="0.35">
      <c r="C69" t="s">
        <v>247</v>
      </c>
      <c r="D69" s="5">
        <v>19788731373</v>
      </c>
      <c r="E69" s="5">
        <v>-4304394743</v>
      </c>
      <c r="F69" s="5">
        <v>-8777851682</v>
      </c>
      <c r="G69" s="5">
        <v>35290085742</v>
      </c>
      <c r="I69" s="5">
        <v>11325971643</v>
      </c>
      <c r="J69" s="5">
        <v>-64818929184</v>
      </c>
      <c r="K69" s="5">
        <v>1556340458</v>
      </c>
      <c r="L69" s="5">
        <v>49687918287</v>
      </c>
      <c r="M69" s="5">
        <v>26802289013</v>
      </c>
      <c r="N69" s="5">
        <v>16637288568</v>
      </c>
    </row>
    <row r="70" spans="2:14" ht="15.5" x14ac:dyDescent="0.35">
      <c r="C70" t="s">
        <v>89</v>
      </c>
      <c r="D70" s="5">
        <v>19788731373</v>
      </c>
      <c r="E70" s="5">
        <v>-4304394743</v>
      </c>
      <c r="F70" s="5">
        <v>-8777851682</v>
      </c>
      <c r="G70" s="5">
        <v>35290085742</v>
      </c>
      <c r="I70" s="5">
        <v>11325971643</v>
      </c>
      <c r="J70" s="5">
        <v>-64818929184</v>
      </c>
      <c r="K70" s="5">
        <v>1556340458</v>
      </c>
      <c r="L70" s="5">
        <v>49687918287</v>
      </c>
      <c r="M70" s="5">
        <v>-15541948448</v>
      </c>
    </row>
    <row r="71" spans="2:14" ht="15.5" x14ac:dyDescent="0.35">
      <c r="C71" t="s">
        <v>90</v>
      </c>
      <c r="F71" s="5">
        <v>-59008560</v>
      </c>
      <c r="I71" s="5">
        <v>-59008560</v>
      </c>
      <c r="J71" s="5">
        <v>1991423460</v>
      </c>
      <c r="K71" s="5">
        <v>-527301840</v>
      </c>
      <c r="L71" s="5">
        <v>163269600</v>
      </c>
      <c r="M71" s="5">
        <v>174274620</v>
      </c>
    </row>
    <row r="72" spans="2:14" ht="15.5" x14ac:dyDescent="0.35">
      <c r="C72" t="s">
        <v>428</v>
      </c>
      <c r="F72" s="5">
        <v>-59008560</v>
      </c>
      <c r="I72" s="5">
        <v>-59008560</v>
      </c>
      <c r="J72" s="5">
        <v>1991423460</v>
      </c>
      <c r="K72" s="5">
        <v>-527301840</v>
      </c>
      <c r="L72" s="5">
        <v>163269600</v>
      </c>
      <c r="M72" s="5">
        <v>174274620</v>
      </c>
    </row>
    <row r="73" spans="2:14" ht="15.5" x14ac:dyDescent="0.35">
      <c r="C73" t="s">
        <v>91</v>
      </c>
      <c r="D73" s="5">
        <v>19788731373</v>
      </c>
      <c r="E73" s="5">
        <v>-4304394743</v>
      </c>
      <c r="F73" s="5">
        <v>-8836860242</v>
      </c>
      <c r="G73" s="5">
        <v>35290085742</v>
      </c>
      <c r="I73" s="5">
        <v>11266963083</v>
      </c>
      <c r="J73" s="5">
        <v>-62827505724</v>
      </c>
      <c r="K73" s="5">
        <v>1029038618</v>
      </c>
      <c r="L73" s="5">
        <v>49851187887</v>
      </c>
      <c r="M73" s="5">
        <v>-15367673828</v>
      </c>
    </row>
    <row r="74" spans="2:14" ht="15.5" x14ac:dyDescent="0.35">
      <c r="C74" t="s">
        <v>92</v>
      </c>
      <c r="D74" s="5">
        <v>19788731373</v>
      </c>
      <c r="E74" s="5">
        <v>-4304394743</v>
      </c>
      <c r="F74" s="5">
        <v>-8777851682</v>
      </c>
      <c r="G74" s="5">
        <v>35290085742</v>
      </c>
      <c r="I74" s="5">
        <v>11325971643</v>
      </c>
      <c r="J74" s="5">
        <v>-64818929184</v>
      </c>
      <c r="K74" s="5">
        <v>1556340458</v>
      </c>
      <c r="L74" s="5">
        <v>49687918287</v>
      </c>
      <c r="M74" s="5">
        <v>-15541948448</v>
      </c>
    </row>
    <row r="75" spans="2:14" ht="15.5" x14ac:dyDescent="0.35">
      <c r="C75" t="s">
        <v>8</v>
      </c>
      <c r="D75" s="5">
        <v>19788751169</v>
      </c>
      <c r="E75" s="5">
        <v>-4304380227</v>
      </c>
      <c r="F75" s="5">
        <v>-8836858676</v>
      </c>
      <c r="G75" s="5">
        <v>35290080822</v>
      </c>
      <c r="I75" s="5">
        <v>11266980999</v>
      </c>
      <c r="J75" s="5">
        <v>-62827488233</v>
      </c>
      <c r="K75" s="5">
        <v>1029017791</v>
      </c>
      <c r="L75" s="5">
        <v>49851188020</v>
      </c>
      <c r="M75" s="5">
        <v>-15367672325</v>
      </c>
    </row>
    <row r="76" spans="2:14" ht="15.5" x14ac:dyDescent="0.35">
      <c r="C76" t="s">
        <v>94</v>
      </c>
      <c r="D76" s="5">
        <v>19788731373</v>
      </c>
      <c r="E76" s="5">
        <v>-4304394743</v>
      </c>
      <c r="F76" s="5">
        <v>-8777851682</v>
      </c>
      <c r="G76" s="5">
        <v>35290085742</v>
      </c>
      <c r="I76" s="5">
        <v>11325971643</v>
      </c>
      <c r="J76" s="5">
        <v>-64818929184</v>
      </c>
      <c r="K76" s="5">
        <v>1556340458</v>
      </c>
      <c r="L76" s="5">
        <v>49687918287</v>
      </c>
      <c r="M76" s="5">
        <v>-15541948448</v>
      </c>
    </row>
    <row r="77" spans="2:14" ht="15.5" x14ac:dyDescent="0.35">
      <c r="C77" t="s">
        <v>95</v>
      </c>
      <c r="D77" s="5">
        <v>19788731373</v>
      </c>
      <c r="E77" s="5">
        <v>-4304394743</v>
      </c>
      <c r="F77" s="5">
        <v>-8836860242</v>
      </c>
      <c r="G77" s="5">
        <v>35290085742</v>
      </c>
      <c r="I77" s="5">
        <v>11266963083</v>
      </c>
      <c r="J77" s="5">
        <v>-62827505724</v>
      </c>
      <c r="K77" s="5">
        <v>1029038618</v>
      </c>
      <c r="L77" s="5">
        <v>49851187887</v>
      </c>
      <c r="M77" s="5">
        <v>-15367673828</v>
      </c>
    </row>
    <row r="78" spans="2:14" ht="15.5" x14ac:dyDescent="0.35">
      <c r="C78" t="s">
        <v>96</v>
      </c>
      <c r="D78" s="5">
        <v>19788731373</v>
      </c>
      <c r="E78" s="5">
        <v>-4304394743</v>
      </c>
      <c r="F78" s="5">
        <v>-8836860242</v>
      </c>
      <c r="G78" s="5">
        <v>35290085742</v>
      </c>
      <c r="I78" s="5">
        <v>11266963083</v>
      </c>
      <c r="J78" s="5">
        <v>-62827505724</v>
      </c>
      <c r="K78" s="5">
        <v>1029038618</v>
      </c>
      <c r="L78" s="5">
        <v>49851187887</v>
      </c>
      <c r="M78" s="5">
        <v>-15367673828</v>
      </c>
    </row>
    <row r="80" spans="2:14" ht="15.5" x14ac:dyDescent="0.35">
      <c r="B80" t="s">
        <v>97</v>
      </c>
      <c r="C80" t="s">
        <v>98</v>
      </c>
    </row>
    <row r="81" spans="3:14" ht="15.5" x14ac:dyDescent="0.35">
      <c r="C81" t="s">
        <v>99</v>
      </c>
    </row>
    <row r="82" spans="3:14" ht="15.5" x14ac:dyDescent="0.35">
      <c r="C82" t="s">
        <v>20</v>
      </c>
      <c r="D82" s="5">
        <v>591341277</v>
      </c>
      <c r="E82" s="5">
        <v>4104676502</v>
      </c>
      <c r="F82" s="5">
        <v>1232984161</v>
      </c>
      <c r="G82" s="5">
        <v>831631441</v>
      </c>
      <c r="I82" s="5">
        <v>1232984161</v>
      </c>
      <c r="J82" s="5">
        <v>626539724</v>
      </c>
      <c r="K82" s="5">
        <v>2510884887</v>
      </c>
      <c r="L82" s="5">
        <v>157358664249</v>
      </c>
      <c r="M82" s="5">
        <v>1130993873</v>
      </c>
      <c r="N82" s="5">
        <v>1626405241</v>
      </c>
    </row>
    <row r="83" spans="3:14" ht="15.5" x14ac:dyDescent="0.35">
      <c r="C83" t="s">
        <v>100</v>
      </c>
      <c r="D83" s="5">
        <v>873101535682</v>
      </c>
      <c r="E83" s="5">
        <v>905774621293</v>
      </c>
      <c r="F83" s="5">
        <v>962655964682</v>
      </c>
      <c r="G83" s="5">
        <v>944299073400</v>
      </c>
      <c r="I83" s="5">
        <v>962655964682</v>
      </c>
      <c r="J83" s="5">
        <v>863783414266</v>
      </c>
      <c r="K83" s="5">
        <v>1142828289413</v>
      </c>
      <c r="L83" s="5">
        <v>785232661433</v>
      </c>
      <c r="M83" s="5">
        <v>231016403339</v>
      </c>
      <c r="N83" s="5">
        <v>122912200348</v>
      </c>
    </row>
    <row r="84" spans="3:14" ht="15.5" x14ac:dyDescent="0.35">
      <c r="C84" t="s">
        <v>250</v>
      </c>
      <c r="D84" s="5">
        <v>41132721</v>
      </c>
      <c r="E84" s="5">
        <v>36252891</v>
      </c>
      <c r="F84" s="5">
        <v>35955028</v>
      </c>
      <c r="G84" s="5">
        <v>296005020</v>
      </c>
      <c r="I84" s="5">
        <v>35955028</v>
      </c>
      <c r="J84" s="5">
        <v>305351734</v>
      </c>
      <c r="K84" s="5">
        <v>609014142</v>
      </c>
      <c r="L84" s="5">
        <v>6612030</v>
      </c>
      <c r="M84" s="5">
        <v>324000000</v>
      </c>
      <c r="N84" s="5">
        <v>4161315274</v>
      </c>
    </row>
    <row r="85" spans="3:14" ht="15.5" x14ac:dyDescent="0.35">
      <c r="C85" t="s">
        <v>249</v>
      </c>
      <c r="D85" s="5">
        <v>597040290</v>
      </c>
      <c r="E85" s="5">
        <v>597040290</v>
      </c>
      <c r="F85" s="5">
        <v>597040290</v>
      </c>
      <c r="I85" s="5">
        <v>597040290</v>
      </c>
      <c r="J85" s="5">
        <v>597040290</v>
      </c>
      <c r="K85" s="5">
        <v>597040290</v>
      </c>
      <c r="N85" s="5">
        <v>31317000</v>
      </c>
    </row>
    <row r="86" spans="3:14" ht="15.5" x14ac:dyDescent="0.35">
      <c r="C86" t="s">
        <v>251</v>
      </c>
      <c r="D86" s="5">
        <v>873101535682</v>
      </c>
      <c r="E86" s="5">
        <v>905774621293</v>
      </c>
      <c r="F86" s="5">
        <v>962655964682</v>
      </c>
      <c r="G86" s="5">
        <v>944299073400</v>
      </c>
      <c r="I86" s="5">
        <v>962655964682</v>
      </c>
      <c r="J86" s="5">
        <v>863783414266</v>
      </c>
      <c r="K86" s="5">
        <v>1142828289413</v>
      </c>
      <c r="L86" s="5">
        <v>785232661433</v>
      </c>
      <c r="M86" s="5">
        <v>231016403339</v>
      </c>
      <c r="N86" s="5">
        <v>122912200348</v>
      </c>
    </row>
    <row r="87" spans="3:14" ht="15.5" x14ac:dyDescent="0.35">
      <c r="C87" t="s">
        <v>102</v>
      </c>
      <c r="F87" s="5">
        <v>241000</v>
      </c>
      <c r="G87" s="5">
        <v>40140050</v>
      </c>
      <c r="I87" s="5">
        <v>241000</v>
      </c>
      <c r="J87" s="5">
        <v>475762744</v>
      </c>
      <c r="K87" s="5">
        <v>109481430</v>
      </c>
      <c r="L87" s="5">
        <v>172729671</v>
      </c>
      <c r="N87" s="5">
        <v>250000000</v>
      </c>
    </row>
    <row r="88" spans="3:14" ht="15.5" x14ac:dyDescent="0.35">
      <c r="C88" t="s">
        <v>252</v>
      </c>
      <c r="F88" s="5">
        <v>241000</v>
      </c>
      <c r="G88" s="5">
        <v>40140050</v>
      </c>
      <c r="I88" s="5">
        <v>241000</v>
      </c>
      <c r="J88" s="5">
        <v>475762744</v>
      </c>
      <c r="K88" s="5">
        <v>109481430</v>
      </c>
      <c r="L88" s="5">
        <v>172729671</v>
      </c>
      <c r="N88" s="5">
        <v>250000000</v>
      </c>
    </row>
    <row r="89" spans="3:14" ht="15.5" x14ac:dyDescent="0.35">
      <c r="C89" t="s">
        <v>103</v>
      </c>
      <c r="D89" s="5">
        <v>1175004808484</v>
      </c>
      <c r="E89" s="5">
        <v>1197783805806</v>
      </c>
      <c r="F89" s="5">
        <v>871601002409</v>
      </c>
      <c r="G89" s="5">
        <v>1393301233407</v>
      </c>
      <c r="I89" s="5">
        <v>871601002409</v>
      </c>
      <c r="J89" s="5">
        <v>980562479924</v>
      </c>
      <c r="K89" s="5">
        <v>689635281394</v>
      </c>
      <c r="L89" s="5">
        <v>1320694720346</v>
      </c>
      <c r="M89" s="5">
        <v>577322134652</v>
      </c>
      <c r="N89" s="5">
        <v>328949141271</v>
      </c>
    </row>
    <row r="90" spans="3:14" ht="15.5" x14ac:dyDescent="0.35">
      <c r="C90" t="s">
        <v>83</v>
      </c>
      <c r="L90" s="5">
        <v>34483515695</v>
      </c>
      <c r="M90" s="5">
        <v>-15367672325</v>
      </c>
      <c r="N90" s="5">
        <v>431730392790</v>
      </c>
    </row>
    <row r="91" spans="3:14" ht="15.5" x14ac:dyDescent="0.35">
      <c r="C91" t="s">
        <v>104</v>
      </c>
      <c r="D91" s="5">
        <v>2133805201561</v>
      </c>
      <c r="E91" s="5">
        <v>2200164517778</v>
      </c>
      <c r="F91" s="5">
        <v>1886097367557</v>
      </c>
      <c r="G91" s="5">
        <v>2396366996898</v>
      </c>
      <c r="I91" s="5">
        <v>1886097367557</v>
      </c>
      <c r="J91" s="5">
        <v>1848371933786</v>
      </c>
      <c r="K91" s="5">
        <v>1843035238496</v>
      </c>
      <c r="L91" s="5">
        <v>2325072196266</v>
      </c>
      <c r="M91" s="5">
        <v>848892642982</v>
      </c>
      <c r="N91" s="5">
        <v>496729848312</v>
      </c>
    </row>
    <row r="92" spans="3:14" ht="15.5" x14ac:dyDescent="0.35">
      <c r="C92" t="s">
        <v>105</v>
      </c>
    </row>
    <row r="93" spans="3:14" ht="15.5" x14ac:dyDescent="0.35">
      <c r="C93" t="s">
        <v>109</v>
      </c>
      <c r="D93" s="5">
        <v>6621710692</v>
      </c>
      <c r="E93" s="5">
        <v>4256802843</v>
      </c>
      <c r="F93" s="5">
        <v>4256465091</v>
      </c>
      <c r="G93" s="5">
        <v>7221813794</v>
      </c>
      <c r="I93" s="5">
        <v>4256465091</v>
      </c>
      <c r="J93" s="5">
        <v>9040631309</v>
      </c>
      <c r="K93" s="5">
        <v>1698048898</v>
      </c>
      <c r="L93" s="5">
        <v>2210158798</v>
      </c>
      <c r="M93" s="5">
        <v>6249320</v>
      </c>
      <c r="N93" s="5">
        <v>1736778391</v>
      </c>
    </row>
    <row r="94" spans="3:14" ht="15.5" x14ac:dyDescent="0.35">
      <c r="C94" t="s">
        <v>107</v>
      </c>
      <c r="D94" s="5">
        <v>1279758956232</v>
      </c>
      <c r="E94" s="5">
        <v>1297205900107</v>
      </c>
      <c r="F94" s="5">
        <v>1315011642661</v>
      </c>
      <c r="G94" s="5">
        <v>1331066308638</v>
      </c>
      <c r="I94" s="5">
        <v>1315011642661</v>
      </c>
      <c r="J94" s="5">
        <v>1373708583586</v>
      </c>
      <c r="K94" s="5">
        <v>1244009878020</v>
      </c>
      <c r="L94" s="5">
        <v>1145325893446</v>
      </c>
      <c r="M94" s="5">
        <v>1093232584092</v>
      </c>
      <c r="N94" s="5">
        <v>819840159642</v>
      </c>
    </row>
    <row r="95" spans="3:14" ht="15.5" x14ac:dyDescent="0.35">
      <c r="C95" t="s">
        <v>110</v>
      </c>
      <c r="D95" s="5">
        <v>1323001753544</v>
      </c>
      <c r="E95" s="5">
        <v>1385577009302</v>
      </c>
      <c r="F95" s="5">
        <v>1403730500258</v>
      </c>
      <c r="G95" s="5">
        <v>1392636469101</v>
      </c>
      <c r="I95" s="5">
        <v>1403730500258</v>
      </c>
      <c r="J95" s="5">
        <v>1481502997014</v>
      </c>
      <c r="K95" s="5">
        <v>1401292112766</v>
      </c>
      <c r="L95" s="5">
        <v>1202368539045</v>
      </c>
      <c r="M95" s="5">
        <v>1132171013606</v>
      </c>
      <c r="N95" s="5">
        <v>891359224832</v>
      </c>
    </row>
    <row r="96" spans="3:14" ht="15.5" x14ac:dyDescent="0.35">
      <c r="C96" t="s">
        <v>111</v>
      </c>
      <c r="D96" s="5">
        <v>3456806955105</v>
      </c>
      <c r="E96" s="5">
        <v>3585741527080</v>
      </c>
      <c r="F96" s="5">
        <v>3289827867815</v>
      </c>
      <c r="G96" s="5">
        <v>3789003465999</v>
      </c>
      <c r="I96" s="5">
        <v>3289827867815</v>
      </c>
      <c r="J96" s="5">
        <v>3329874930800</v>
      </c>
      <c r="K96" s="5">
        <v>3244327351262</v>
      </c>
      <c r="L96" s="5">
        <v>3527440735311</v>
      </c>
      <c r="M96" s="5">
        <v>1981063656588</v>
      </c>
      <c r="N96" s="5">
        <v>1388089073144</v>
      </c>
    </row>
    <row r="97" spans="3:14" ht="15.5" x14ac:dyDescent="0.35">
      <c r="C97" t="s">
        <v>112</v>
      </c>
    </row>
    <row r="98" spans="3:14" ht="15.5" x14ac:dyDescent="0.35">
      <c r="C98" t="s">
        <v>113</v>
      </c>
    </row>
    <row r="99" spans="3:14" ht="15.5" x14ac:dyDescent="0.35">
      <c r="C99" t="s">
        <v>114</v>
      </c>
      <c r="D99" s="5">
        <v>2153058482591</v>
      </c>
      <c r="E99" s="5">
        <v>2297343953843</v>
      </c>
      <c r="F99" s="5">
        <v>1990197578016</v>
      </c>
      <c r="G99" s="5">
        <v>2500495605131</v>
      </c>
      <c r="I99" s="5">
        <v>1990197578016</v>
      </c>
      <c r="J99" s="5">
        <v>2349891564422</v>
      </c>
      <c r="K99" s="5">
        <v>2163187248862</v>
      </c>
      <c r="L99" s="5">
        <v>2408092701717</v>
      </c>
      <c r="M99" s="5">
        <v>1200586486691</v>
      </c>
      <c r="N99" s="5">
        <v>797551595633</v>
      </c>
    </row>
    <row r="100" spans="3:14" ht="15.5" x14ac:dyDescent="0.35">
      <c r="C100" t="s">
        <v>119</v>
      </c>
      <c r="D100" s="5">
        <v>1554300802551</v>
      </c>
      <c r="E100" s="5">
        <v>1494970581464</v>
      </c>
      <c r="F100" s="5">
        <v>1448189639041</v>
      </c>
      <c r="G100" s="5">
        <v>1139915811357</v>
      </c>
      <c r="I100" s="5">
        <v>1448189639041</v>
      </c>
      <c r="J100" s="5">
        <v>1672978084361</v>
      </c>
      <c r="K100" s="5">
        <v>1703777797496</v>
      </c>
      <c r="L100" s="5">
        <v>1542173832332</v>
      </c>
      <c r="M100" s="5">
        <v>847496683034</v>
      </c>
      <c r="N100" s="5">
        <v>654100169920</v>
      </c>
    </row>
    <row r="101" spans="3:14" ht="15.5" x14ac:dyDescent="0.35">
      <c r="C101" t="s">
        <v>115</v>
      </c>
    </row>
    <row r="102" spans="3:14" ht="15.5" x14ac:dyDescent="0.35">
      <c r="C102" t="s">
        <v>253</v>
      </c>
      <c r="D102" s="5">
        <v>457380193836</v>
      </c>
      <c r="E102" s="5">
        <v>694962436519</v>
      </c>
      <c r="F102" s="5">
        <v>423184173840</v>
      </c>
      <c r="G102" s="5">
        <v>1253733380688</v>
      </c>
      <c r="I102" s="5">
        <v>423184173840</v>
      </c>
      <c r="J102" s="5">
        <v>611546856040</v>
      </c>
      <c r="K102" s="5">
        <v>395576683415</v>
      </c>
      <c r="L102" s="5">
        <v>817005950501</v>
      </c>
      <c r="M102" s="5">
        <v>262873501406</v>
      </c>
      <c r="N102" s="5">
        <v>33454701560</v>
      </c>
    </row>
    <row r="103" spans="3:14" ht="15.5" x14ac:dyDescent="0.35">
      <c r="C103" t="s">
        <v>118</v>
      </c>
    </row>
    <row r="104" spans="3:14" ht="15.5" x14ac:dyDescent="0.35">
      <c r="C104" t="s">
        <v>254</v>
      </c>
      <c r="D104" s="5">
        <v>638173011</v>
      </c>
      <c r="E104" s="5">
        <v>633293181</v>
      </c>
      <c r="F104" s="5">
        <v>632995318</v>
      </c>
      <c r="G104" s="5">
        <v>296005020</v>
      </c>
      <c r="I104" s="5">
        <v>632995318</v>
      </c>
      <c r="J104" s="5">
        <v>902392024</v>
      </c>
      <c r="K104" s="5">
        <v>1206054432</v>
      </c>
      <c r="L104" s="5">
        <v>6612030</v>
      </c>
      <c r="M104" s="5">
        <v>324000000</v>
      </c>
      <c r="N104" s="5">
        <v>4192632274</v>
      </c>
    </row>
    <row r="105" spans="3:14" ht="15.5" x14ac:dyDescent="0.35">
      <c r="C105" t="s">
        <v>116</v>
      </c>
      <c r="D105" s="5">
        <v>80698199608</v>
      </c>
      <c r="E105" s="5">
        <v>60835819516</v>
      </c>
      <c r="F105" s="5">
        <v>72299112734</v>
      </c>
      <c r="G105" s="5">
        <v>54183777479</v>
      </c>
      <c r="I105" s="5">
        <v>72299112734</v>
      </c>
      <c r="J105" s="5">
        <v>32581418144</v>
      </c>
      <c r="K105" s="5">
        <v>18668238605</v>
      </c>
      <c r="L105" s="5">
        <v>17840472448</v>
      </c>
      <c r="M105" s="5">
        <v>9225487039</v>
      </c>
      <c r="N105" s="5">
        <v>13062028802</v>
      </c>
    </row>
    <row r="106" spans="3:14" ht="15.5" x14ac:dyDescent="0.35">
      <c r="C106" t="s">
        <v>117</v>
      </c>
      <c r="D106" s="5">
        <v>4066974625</v>
      </c>
      <c r="E106" s="5">
        <v>4065210226</v>
      </c>
      <c r="F106" s="5">
        <v>983469079</v>
      </c>
      <c r="G106" s="5">
        <v>8487471502</v>
      </c>
      <c r="I106" s="5">
        <v>983469079</v>
      </c>
      <c r="J106" s="5">
        <v>3297916533</v>
      </c>
      <c r="K106" s="5">
        <v>12013041387</v>
      </c>
      <c r="L106" s="5">
        <v>1502022134</v>
      </c>
      <c r="M106" s="5">
        <v>26036400360</v>
      </c>
      <c r="N106" s="5">
        <v>90941090</v>
      </c>
    </row>
    <row r="107" spans="3:14" ht="15.5" x14ac:dyDescent="0.35">
      <c r="C107" t="s">
        <v>120</v>
      </c>
    </row>
    <row r="108" spans="3:14" ht="15.5" x14ac:dyDescent="0.35">
      <c r="C108" t="s">
        <v>313</v>
      </c>
      <c r="D108" s="5">
        <v>308128954580</v>
      </c>
      <c r="E108" s="5">
        <v>315402168707</v>
      </c>
      <c r="F108" s="5">
        <v>322864016867</v>
      </c>
      <c r="G108" s="5">
        <v>304053125000</v>
      </c>
      <c r="I108" s="5">
        <v>322864016867</v>
      </c>
      <c r="J108" s="5">
        <v>16055095098</v>
      </c>
      <c r="K108" s="5">
        <v>43578115250</v>
      </c>
      <c r="L108" s="5">
        <v>71101135402</v>
      </c>
      <c r="M108" s="5">
        <v>98624155554</v>
      </c>
      <c r="N108" s="5">
        <v>152502102390</v>
      </c>
    </row>
    <row r="109" spans="3:14" ht="15.5" x14ac:dyDescent="0.35">
      <c r="C109" t="s">
        <v>520</v>
      </c>
      <c r="L109" s="5">
        <v>2231702255</v>
      </c>
    </row>
    <row r="110" spans="3:14" ht="15.5" x14ac:dyDescent="0.35">
      <c r="C110" t="s">
        <v>121</v>
      </c>
      <c r="D110" s="5">
        <v>33457648960</v>
      </c>
      <c r="E110" s="5">
        <v>38843702297</v>
      </c>
      <c r="F110" s="5">
        <v>44037074404</v>
      </c>
      <c r="G110" s="5">
        <v>43758663765</v>
      </c>
      <c r="I110" s="5">
        <v>44037074404</v>
      </c>
      <c r="J110" s="5">
        <v>27722271920</v>
      </c>
      <c r="K110" s="5">
        <v>29754722407</v>
      </c>
      <c r="L110" s="5">
        <v>29556461843</v>
      </c>
      <c r="M110" s="5">
        <v>53877946852</v>
      </c>
      <c r="N110" s="5">
        <v>61251121987</v>
      </c>
    </row>
    <row r="111" spans="3:14" ht="15.5" x14ac:dyDescent="0.35">
      <c r="C111" t="s">
        <v>519</v>
      </c>
    </row>
    <row r="112" spans="3:14" ht="15.5" x14ac:dyDescent="0.35">
      <c r="C112" t="s">
        <v>122</v>
      </c>
      <c r="D112" s="5">
        <v>322253372337</v>
      </c>
      <c r="E112" s="5">
        <v>326691204433</v>
      </c>
      <c r="F112" s="5">
        <v>333619526252</v>
      </c>
      <c r="G112" s="5">
        <v>313660237079</v>
      </c>
      <c r="I112" s="5">
        <v>333619526252</v>
      </c>
      <c r="J112" s="5">
        <v>25239565914</v>
      </c>
      <c r="K112" s="5">
        <v>63568796212</v>
      </c>
      <c r="L112" s="5">
        <v>92873999964</v>
      </c>
      <c r="M112" s="5">
        <v>109716194143</v>
      </c>
      <c r="N112" s="5">
        <v>158556945390</v>
      </c>
    </row>
    <row r="113" spans="3:14" ht="15.5" x14ac:dyDescent="0.35">
      <c r="C113" t="s">
        <v>123</v>
      </c>
      <c r="D113" s="5">
        <v>322253372337</v>
      </c>
      <c r="E113" s="5">
        <v>326691204433</v>
      </c>
      <c r="F113" s="5">
        <v>333619526252</v>
      </c>
      <c r="G113" s="5">
        <v>313660237079</v>
      </c>
      <c r="I113" s="5">
        <v>333619526252</v>
      </c>
      <c r="J113" s="5">
        <v>25239565914</v>
      </c>
      <c r="K113" s="5">
        <v>63568796212</v>
      </c>
      <c r="L113" s="5">
        <v>92873999964</v>
      </c>
      <c r="M113" s="5">
        <v>109716194143</v>
      </c>
      <c r="N113" s="5">
        <v>158556945390</v>
      </c>
    </row>
    <row r="114" spans="3:14" ht="15.5" x14ac:dyDescent="0.35">
      <c r="C114" t="s">
        <v>357</v>
      </c>
      <c r="D114" s="5">
        <v>3880846342</v>
      </c>
      <c r="E114" s="5">
        <v>1003038069</v>
      </c>
      <c r="F114" s="5">
        <v>465143063</v>
      </c>
      <c r="I114" s="5">
        <v>465143063</v>
      </c>
      <c r="K114" s="5">
        <v>10109957962</v>
      </c>
      <c r="L114" s="5">
        <v>12030727307</v>
      </c>
      <c r="M114" s="5">
        <v>5490964589</v>
      </c>
    </row>
    <row r="115" spans="3:14" ht="15.5" x14ac:dyDescent="0.35">
      <c r="C115" t="s">
        <v>124</v>
      </c>
    </row>
    <row r="116" spans="3:14" ht="15.5" x14ac:dyDescent="0.35">
      <c r="C116" t="s">
        <v>125</v>
      </c>
      <c r="D116" s="5">
        <v>308207115500</v>
      </c>
      <c r="E116" s="5">
        <v>315480329627</v>
      </c>
      <c r="F116" s="5">
        <v>322927798189</v>
      </c>
      <c r="G116" s="5">
        <v>304694445079</v>
      </c>
      <c r="I116" s="5">
        <v>322927798189</v>
      </c>
      <c r="J116" s="5">
        <v>16273773914</v>
      </c>
      <c r="K116" s="5">
        <v>43578115250</v>
      </c>
      <c r="L116" s="5">
        <v>73332837657</v>
      </c>
      <c r="M116" s="5">
        <v>98624155554</v>
      </c>
      <c r="N116" s="5">
        <v>152502102390</v>
      </c>
    </row>
    <row r="117" spans="3:14" ht="15.5" x14ac:dyDescent="0.35">
      <c r="C117" t="s">
        <v>126</v>
      </c>
      <c r="D117" s="5">
        <v>2475311854928</v>
      </c>
      <c r="E117" s="5">
        <v>2624035158276</v>
      </c>
      <c r="F117" s="5">
        <v>2323817104268</v>
      </c>
      <c r="G117" s="5">
        <v>2814155842210</v>
      </c>
      <c r="I117" s="5">
        <v>2323817104268</v>
      </c>
      <c r="J117" s="5">
        <v>2375131130336</v>
      </c>
      <c r="K117" s="5">
        <v>2226756045074</v>
      </c>
      <c r="L117" s="5">
        <v>2500966701681</v>
      </c>
      <c r="M117" s="5">
        <v>1310302680834</v>
      </c>
      <c r="N117" s="5">
        <v>956108541023</v>
      </c>
    </row>
    <row r="118" spans="3:14" ht="15.5" x14ac:dyDescent="0.35">
      <c r="C118" t="s">
        <v>127</v>
      </c>
    </row>
    <row r="119" spans="3:14" ht="15.5" x14ac:dyDescent="0.35">
      <c r="C119" t="s">
        <v>128</v>
      </c>
      <c r="D119" s="5">
        <v>794541270000</v>
      </c>
      <c r="E119" s="5">
        <v>794541270000</v>
      </c>
      <c r="F119" s="5">
        <v>794541270000</v>
      </c>
      <c r="G119" s="5">
        <v>794541270000</v>
      </c>
      <c r="I119" s="5">
        <v>794541270000</v>
      </c>
      <c r="J119" s="5">
        <v>794541270000</v>
      </c>
      <c r="K119" s="5">
        <v>794541270000</v>
      </c>
      <c r="L119" s="5">
        <v>794541270000</v>
      </c>
      <c r="M119" s="5">
        <v>644541270000</v>
      </c>
      <c r="N119" s="5">
        <v>250000000</v>
      </c>
    </row>
    <row r="120" spans="3:14" ht="15.5" x14ac:dyDescent="0.35">
      <c r="C120" t="s">
        <v>129</v>
      </c>
      <c r="D120" s="5">
        <v>197448246930</v>
      </c>
      <c r="E120" s="5">
        <v>197448246930</v>
      </c>
      <c r="F120" s="5">
        <v>197448246930</v>
      </c>
      <c r="G120" s="5">
        <v>197448246930</v>
      </c>
      <c r="I120" s="5">
        <v>197448246930</v>
      </c>
      <c r="J120" s="5">
        <v>197448246930</v>
      </c>
      <c r="K120" s="5">
        <v>197448246930</v>
      </c>
      <c r="L120" s="5">
        <v>197448246930</v>
      </c>
      <c r="M120" s="5">
        <v>41586376941</v>
      </c>
    </row>
    <row r="121" spans="3:14" ht="15.5" x14ac:dyDescent="0.35">
      <c r="C121" t="s">
        <v>130</v>
      </c>
      <c r="D121" s="5">
        <v>-10495368681</v>
      </c>
      <c r="E121" s="5">
        <v>-30284119850</v>
      </c>
      <c r="F121" s="5">
        <v>-25979739623</v>
      </c>
      <c r="G121" s="5">
        <v>-17142880947</v>
      </c>
      <c r="I121" s="5">
        <v>-25979739623</v>
      </c>
      <c r="J121" s="5">
        <v>-37246720622</v>
      </c>
      <c r="K121" s="5">
        <v>25580767611</v>
      </c>
    </row>
    <row r="122" spans="3:14" ht="15.5" x14ac:dyDescent="0.35">
      <c r="C122" t="s">
        <v>257</v>
      </c>
      <c r="D122" s="5">
        <v>16202089325</v>
      </c>
      <c r="E122" s="5">
        <v>16202089325</v>
      </c>
      <c r="F122" s="5">
        <v>16202089325</v>
      </c>
      <c r="G122" s="5">
        <v>16202089325</v>
      </c>
      <c r="I122" s="5">
        <v>16202089325</v>
      </c>
      <c r="J122" s="5">
        <v>16202089325</v>
      </c>
      <c r="K122" s="5">
        <v>15890825400</v>
      </c>
    </row>
    <row r="123" spans="3:14" ht="15.5" x14ac:dyDescent="0.35">
      <c r="C123" t="s">
        <v>258</v>
      </c>
      <c r="D123" s="5">
        <v>-26697458006</v>
      </c>
      <c r="E123" s="5">
        <v>-46486209175</v>
      </c>
      <c r="F123" s="5">
        <v>-42181828948</v>
      </c>
      <c r="G123" s="5">
        <v>-33344970272</v>
      </c>
      <c r="I123" s="5">
        <v>-42181828948</v>
      </c>
      <c r="J123" s="5">
        <v>-53448809947</v>
      </c>
      <c r="K123" s="5">
        <v>9689942211</v>
      </c>
    </row>
    <row r="124" spans="3:14" ht="15.5" x14ac:dyDescent="0.35">
      <c r="C124" t="s">
        <v>259</v>
      </c>
      <c r="D124" s="5">
        <v>-10495368681</v>
      </c>
      <c r="E124" s="5">
        <v>-30284119850</v>
      </c>
      <c r="F124" s="5">
        <v>-25979739623</v>
      </c>
      <c r="G124" s="5">
        <v>-17142880947</v>
      </c>
      <c r="I124" s="5">
        <v>-25979739623</v>
      </c>
      <c r="J124" s="5">
        <v>-37246720622</v>
      </c>
      <c r="K124" s="5">
        <v>25580767611</v>
      </c>
    </row>
    <row r="125" spans="3:14" ht="15.5" x14ac:dyDescent="0.35">
      <c r="C125" t="s">
        <v>131</v>
      </c>
      <c r="D125" s="5">
        <v>951928</v>
      </c>
      <c r="E125" s="5">
        <v>971724</v>
      </c>
      <c r="F125" s="5">
        <v>986240</v>
      </c>
      <c r="G125" s="5">
        <v>987806</v>
      </c>
      <c r="I125" s="5">
        <v>986240</v>
      </c>
      <c r="J125" s="5">
        <v>1004156</v>
      </c>
      <c r="K125" s="5">
        <v>1021647</v>
      </c>
      <c r="L125" s="5">
        <v>1001005</v>
      </c>
      <c r="M125" s="5">
        <v>1001138</v>
      </c>
      <c r="N125" s="5">
        <v>139331</v>
      </c>
    </row>
    <row r="126" spans="3:14" ht="15.5" x14ac:dyDescent="0.35">
      <c r="C126" t="s">
        <v>10</v>
      </c>
      <c r="D126" s="5">
        <v>981495100177</v>
      </c>
      <c r="E126" s="5">
        <v>961706368804</v>
      </c>
      <c r="F126" s="5">
        <v>966010763547</v>
      </c>
      <c r="G126" s="5">
        <v>974847623789</v>
      </c>
      <c r="I126" s="5">
        <v>966010763547</v>
      </c>
      <c r="J126" s="5">
        <v>954743800464</v>
      </c>
      <c r="K126" s="5">
        <v>1017571306188</v>
      </c>
      <c r="L126" s="5">
        <v>1026474033630</v>
      </c>
      <c r="M126" s="5">
        <v>670760975754</v>
      </c>
      <c r="N126" s="5">
        <v>431980532121</v>
      </c>
    </row>
    <row r="127" spans="3:14" ht="15.5" x14ac:dyDescent="0.35">
      <c r="C127" t="s">
        <v>132</v>
      </c>
      <c r="D127" s="5">
        <v>3456806955105</v>
      </c>
      <c r="E127" s="5">
        <v>3585741527080</v>
      </c>
      <c r="F127" s="5">
        <v>3289827867815</v>
      </c>
      <c r="G127" s="5">
        <v>3789003465999</v>
      </c>
      <c r="I127" s="5">
        <v>3289827867815</v>
      </c>
      <c r="J127" s="5">
        <v>3329874930800</v>
      </c>
      <c r="K127" s="5">
        <v>3244327351262</v>
      </c>
      <c r="L127" s="5">
        <v>3527440735311</v>
      </c>
      <c r="M127" s="5">
        <v>1981063656588</v>
      </c>
      <c r="N127" s="5">
        <v>1388089073144</v>
      </c>
    </row>
    <row r="128" spans="3:14" ht="15.5" x14ac:dyDescent="0.35">
      <c r="C128" t="s">
        <v>133</v>
      </c>
      <c r="D128" s="5">
        <v>7945412700</v>
      </c>
      <c r="E128" s="5">
        <v>7945412700</v>
      </c>
      <c r="F128" s="5">
        <v>7945412700</v>
      </c>
      <c r="G128" s="5">
        <v>7945412700</v>
      </c>
      <c r="I128" s="5">
        <v>7945412700</v>
      </c>
      <c r="J128" s="5">
        <v>7945412700</v>
      </c>
      <c r="K128" s="5">
        <v>7945412700</v>
      </c>
      <c r="L128" s="5">
        <v>7945412700</v>
      </c>
      <c r="M128" s="5">
        <v>7945412700</v>
      </c>
      <c r="N128" s="5">
        <v>250</v>
      </c>
    </row>
    <row r="130" spans="2:14" ht="15.5" x14ac:dyDescent="0.35">
      <c r="B130" t="s">
        <v>134</v>
      </c>
      <c r="C130" t="s">
        <v>135</v>
      </c>
      <c r="D130" s="5">
        <v>-49395789650</v>
      </c>
      <c r="E130" s="5">
        <v>-31169624686</v>
      </c>
      <c r="F130" s="5">
        <v>-316515459048</v>
      </c>
      <c r="G130" s="5">
        <v>267199298733</v>
      </c>
      <c r="I130" s="5">
        <v>-81686771886</v>
      </c>
      <c r="J130" s="5">
        <v>163351712801</v>
      </c>
      <c r="K130" s="5">
        <v>-58300798645</v>
      </c>
      <c r="L130" s="5">
        <v>-643332394543</v>
      </c>
      <c r="M130" s="5">
        <v>-106245633952</v>
      </c>
      <c r="N130" s="5">
        <v>460465766602</v>
      </c>
    </row>
    <row r="131" spans="2:14" ht="15.5" x14ac:dyDescent="0.35">
      <c r="C131" t="s">
        <v>316</v>
      </c>
      <c r="D131" s="5">
        <v>954682811108</v>
      </c>
      <c r="E131" s="5">
        <v>916456046656</v>
      </c>
      <c r="F131" s="5">
        <v>1068923984821</v>
      </c>
      <c r="G131" s="5">
        <v>883835599482</v>
      </c>
      <c r="I131" s="5">
        <v>3713693125670</v>
      </c>
      <c r="J131" s="5">
        <v>5456549774667</v>
      </c>
      <c r="K131" s="5">
        <v>5519247618243</v>
      </c>
      <c r="L131" s="5">
        <v>3060389059089</v>
      </c>
      <c r="M131" s="5">
        <v>3281805544854</v>
      </c>
      <c r="N131" s="5">
        <v>980065679536</v>
      </c>
    </row>
    <row r="132" spans="2:14" ht="15.5" x14ac:dyDescent="0.35">
      <c r="C132" t="s">
        <v>317</v>
      </c>
      <c r="D132" s="5">
        <v>-997812431740</v>
      </c>
      <c r="E132" s="5">
        <v>-879831567752</v>
      </c>
      <c r="F132" s="5">
        <v>-1170788929450</v>
      </c>
      <c r="G132" s="5">
        <v>-560646967095</v>
      </c>
      <c r="I132" s="5">
        <v>-3459140717255</v>
      </c>
      <c r="J132" s="5">
        <v>-4861940110824</v>
      </c>
      <c r="K132" s="5">
        <v>-5165239456346</v>
      </c>
      <c r="L132" s="5">
        <v>-3361086788451</v>
      </c>
      <c r="M132" s="5">
        <v>-3131642295728</v>
      </c>
      <c r="N132" s="5">
        <v>-416353549860</v>
      </c>
    </row>
    <row r="133" spans="2:14" ht="15.5" x14ac:dyDescent="0.35">
      <c r="C133" t="s">
        <v>318</v>
      </c>
      <c r="D133" s="5">
        <v>-13577281007</v>
      </c>
      <c r="E133" s="5">
        <v>-13205379414</v>
      </c>
      <c r="F133" s="5">
        <v>-28030685825</v>
      </c>
      <c r="G133" s="5">
        <v>-13300121444</v>
      </c>
      <c r="I133" s="5">
        <v>-69461287836</v>
      </c>
      <c r="J133" s="5">
        <v>-69574327819</v>
      </c>
      <c r="K133" s="5">
        <v>-56278849675</v>
      </c>
      <c r="L133" s="5">
        <v>-42466358261</v>
      </c>
      <c r="M133" s="5">
        <v>-23560557092</v>
      </c>
      <c r="N133" s="5">
        <v>-4350556596</v>
      </c>
    </row>
    <row r="134" spans="2:14" ht="15.5" x14ac:dyDescent="0.35">
      <c r="C134" t="s">
        <v>1248</v>
      </c>
      <c r="D134" s="5">
        <v>-1557167998</v>
      </c>
      <c r="E134" s="5">
        <v>-15784765120</v>
      </c>
      <c r="F134" s="5">
        <v>-130150361860</v>
      </c>
      <c r="G134" s="5">
        <v>-5885510655</v>
      </c>
      <c r="I134" s="5">
        <v>-136777101914</v>
      </c>
      <c r="J134" s="5">
        <v>-164268980451</v>
      </c>
      <c r="K134" s="5">
        <v>-162077350508</v>
      </c>
      <c r="L134" s="5">
        <v>-194863976332</v>
      </c>
      <c r="M134" s="5">
        <v>-148412910743</v>
      </c>
      <c r="N134" s="5">
        <v>-40511691159</v>
      </c>
    </row>
    <row r="135" spans="2:14" ht="15.5" x14ac:dyDescent="0.35">
      <c r="C135" t="s">
        <v>363</v>
      </c>
      <c r="D135" s="5">
        <v>-1547525266</v>
      </c>
      <c r="E135" s="5">
        <v>-3089117605</v>
      </c>
      <c r="F135" s="5">
        <v>-19896445020</v>
      </c>
      <c r="G135" s="5">
        <v>-2527424691</v>
      </c>
      <c r="I135" s="5">
        <v>-33428126714</v>
      </c>
      <c r="J135" s="5">
        <v>-48086514823</v>
      </c>
      <c r="K135" s="5">
        <v>-51348272432</v>
      </c>
      <c r="L135" s="5">
        <v>-16872435282</v>
      </c>
      <c r="M135" s="5">
        <v>-9740018074</v>
      </c>
      <c r="N135" s="5">
        <v>-8852396192</v>
      </c>
    </row>
    <row r="136" spans="2:14" ht="15.5" x14ac:dyDescent="0.35">
      <c r="C136" t="s">
        <v>654</v>
      </c>
      <c r="D136" s="5">
        <v>47190272383</v>
      </c>
      <c r="F136" s="5">
        <v>-809046397</v>
      </c>
      <c r="I136" s="5">
        <v>47895007237</v>
      </c>
      <c r="J136" s="5">
        <v>2873849675</v>
      </c>
      <c r="K136" s="5">
        <v>3735744114</v>
      </c>
      <c r="L136" s="5">
        <v>11846771580</v>
      </c>
    </row>
    <row r="137" spans="2:14" ht="15.5" x14ac:dyDescent="0.35">
      <c r="C137" t="s">
        <v>502</v>
      </c>
      <c r="D137" s="5">
        <v>-36774518374</v>
      </c>
      <c r="E137" s="5">
        <v>-35714926404</v>
      </c>
      <c r="F137" s="5">
        <v>-35764083176</v>
      </c>
      <c r="G137" s="5">
        <v>-34276360988</v>
      </c>
      <c r="I137" s="5">
        <v>-144468004473</v>
      </c>
      <c r="J137" s="5">
        <v>-152202555468</v>
      </c>
      <c r="K137" s="5">
        <v>-147370312831</v>
      </c>
      <c r="L137" s="5">
        <v>-102001431242</v>
      </c>
      <c r="M137" s="5">
        <v>-74695977837</v>
      </c>
      <c r="N137" s="5">
        <v>-49531951900</v>
      </c>
    </row>
    <row r="138" spans="2:14" ht="15.5" x14ac:dyDescent="0.35">
      <c r="C138" t="s">
        <v>1249</v>
      </c>
      <c r="D138" s="5">
        <v>51244</v>
      </c>
      <c r="E138" s="5">
        <v>84953</v>
      </c>
      <c r="F138" s="5">
        <v>107859</v>
      </c>
      <c r="G138" s="5">
        <v>84124</v>
      </c>
      <c r="I138" s="5">
        <v>333399</v>
      </c>
      <c r="J138" s="5">
        <v>577844</v>
      </c>
      <c r="K138" s="5">
        <v>1030080790</v>
      </c>
      <c r="L138" s="5">
        <v>1722764356</v>
      </c>
      <c r="M138" s="5">
        <v>580668</v>
      </c>
      <c r="N138" s="5">
        <v>232773</v>
      </c>
    </row>
    <row r="139" spans="2:14" ht="15.5" x14ac:dyDescent="0.35">
      <c r="C139" t="s">
        <v>144</v>
      </c>
      <c r="D139" s="5">
        <v>46670953624</v>
      </c>
      <c r="E139" s="5">
        <v>34140101753</v>
      </c>
      <c r="F139" s="5">
        <v>318704579137</v>
      </c>
      <c r="G139" s="5">
        <v>-262236395641</v>
      </c>
      <c r="I139" s="5">
        <v>90099369144</v>
      </c>
      <c r="J139" s="5">
        <v>-77882387689</v>
      </c>
      <c r="K139" s="5">
        <v>113191617457</v>
      </c>
      <c r="L139" s="5">
        <v>924875271098</v>
      </c>
      <c r="M139" s="5">
        <v>786215480336</v>
      </c>
      <c r="N139" s="5">
        <v>-383485367731</v>
      </c>
    </row>
    <row r="140" spans="2:14" ht="15.5" x14ac:dyDescent="0.35">
      <c r="C140" t="s">
        <v>145</v>
      </c>
      <c r="D140" s="5">
        <v>-788499199</v>
      </c>
      <c r="E140" s="5">
        <v>-98784726</v>
      </c>
      <c r="F140" s="5">
        <v>-1787767369</v>
      </c>
      <c r="G140" s="5">
        <v>-4903064958</v>
      </c>
      <c r="I140" s="5">
        <v>-7806152821</v>
      </c>
      <c r="J140" s="5">
        <v>-87353670275</v>
      </c>
      <c r="K140" s="5">
        <v>-209738598174</v>
      </c>
      <c r="L140" s="5">
        <v>-125315206179</v>
      </c>
      <c r="M140" s="5">
        <v>-680465257752</v>
      </c>
      <c r="N140" s="5">
        <v>-75626289888</v>
      </c>
    </row>
    <row r="141" spans="2:14" ht="15.5" x14ac:dyDescent="0.35">
      <c r="C141" t="s">
        <v>146</v>
      </c>
      <c r="D141" s="5">
        <v>-453499199</v>
      </c>
      <c r="E141" s="5">
        <v>-88784726</v>
      </c>
      <c r="F141" s="5">
        <v>-1801466944</v>
      </c>
      <c r="G141" s="5">
        <v>-4900722616</v>
      </c>
      <c r="I141" s="5">
        <v>-7806152821</v>
      </c>
      <c r="J141" s="5">
        <v>-90880262169</v>
      </c>
      <c r="K141" s="5">
        <v>-110780491506</v>
      </c>
      <c r="L141" s="5">
        <v>-87034490871</v>
      </c>
      <c r="M141" s="5">
        <v>-17631181124</v>
      </c>
      <c r="N141" s="5">
        <v>-18698833742</v>
      </c>
    </row>
    <row r="142" spans="2:14" ht="15.5" x14ac:dyDescent="0.35">
      <c r="C142" t="s">
        <v>700</v>
      </c>
      <c r="J142" s="5">
        <v>3553799704</v>
      </c>
      <c r="L142" s="5">
        <v>3145146609</v>
      </c>
    </row>
    <row r="143" spans="2:14" ht="15.5" x14ac:dyDescent="0.35">
      <c r="C143" t="s">
        <v>323</v>
      </c>
      <c r="D143" s="5">
        <v>-335000000</v>
      </c>
      <c r="E143" s="5">
        <v>-10000000</v>
      </c>
      <c r="F143" s="5">
        <v>13699575</v>
      </c>
      <c r="G143" s="5">
        <v>-2342342</v>
      </c>
      <c r="J143" s="5">
        <v>-27207810</v>
      </c>
      <c r="K143" s="5">
        <v>-98958106668</v>
      </c>
      <c r="L143" s="5">
        <v>-41425861917</v>
      </c>
      <c r="M143" s="5">
        <v>-18542806628</v>
      </c>
      <c r="N143" s="5">
        <v>-56927456146</v>
      </c>
    </row>
    <row r="144" spans="2:14" ht="15.5" x14ac:dyDescent="0.35">
      <c r="C144" t="s">
        <v>1250</v>
      </c>
      <c r="M144" s="5">
        <v>-644291270000</v>
      </c>
    </row>
    <row r="145" spans="2:14" ht="15.5" x14ac:dyDescent="0.35">
      <c r="C145" t="s">
        <v>153</v>
      </c>
      <c r="D145" s="5">
        <v>46670953624</v>
      </c>
      <c r="E145" s="5">
        <v>34140101753</v>
      </c>
      <c r="F145" s="5">
        <v>318704579137</v>
      </c>
      <c r="G145" s="5">
        <v>-262236395641</v>
      </c>
      <c r="I145" s="5">
        <v>90099369144</v>
      </c>
      <c r="J145" s="5">
        <v>-77882387689</v>
      </c>
      <c r="K145" s="5">
        <v>113191617457</v>
      </c>
      <c r="L145" s="5">
        <v>924875271098</v>
      </c>
      <c r="M145" s="5">
        <v>786215480336</v>
      </c>
      <c r="N145" s="5">
        <v>-383485367731</v>
      </c>
    </row>
    <row r="146" spans="2:14" ht="15.5" x14ac:dyDescent="0.35">
      <c r="C146" t="s">
        <v>825</v>
      </c>
      <c r="M146" s="5">
        <v>644291270000</v>
      </c>
    </row>
    <row r="147" spans="2:14" ht="15.5" x14ac:dyDescent="0.35">
      <c r="C147" t="s">
        <v>157</v>
      </c>
      <c r="M147" s="5">
        <v>250000000</v>
      </c>
      <c r="N147" s="5">
        <v>1096600000</v>
      </c>
    </row>
    <row r="148" spans="2:14" ht="15.5" x14ac:dyDescent="0.35">
      <c r="C148" t="s">
        <v>1251</v>
      </c>
      <c r="D148" s="5">
        <v>106111163510</v>
      </c>
      <c r="F148" s="5">
        <v>304750220178</v>
      </c>
      <c r="G148" s="5">
        <v>-250760257604</v>
      </c>
      <c r="I148" s="5">
        <v>-228312052825</v>
      </c>
      <c r="J148" s="5">
        <v>-47887665282</v>
      </c>
      <c r="K148" s="5">
        <v>152679845360</v>
      </c>
      <c r="L148" s="5">
        <v>675255863961</v>
      </c>
      <c r="M148" s="5">
        <v>202925332307</v>
      </c>
      <c r="N148" s="5">
        <v>-368111019780</v>
      </c>
    </row>
    <row r="149" spans="2:14" ht="15.5" x14ac:dyDescent="0.35">
      <c r="C149" t="s">
        <v>370</v>
      </c>
      <c r="D149" s="5">
        <v>-46780942422</v>
      </c>
      <c r="E149" s="5">
        <v>46780942422</v>
      </c>
      <c r="F149" s="5">
        <v>356500000000</v>
      </c>
      <c r="I149" s="5">
        <v>356500000000</v>
      </c>
      <c r="L149" s="5">
        <v>2293585013</v>
      </c>
    </row>
    <row r="150" spans="2:14" ht="15.5" x14ac:dyDescent="0.35">
      <c r="C150" t="s">
        <v>371</v>
      </c>
      <c r="D150" s="5">
        <v>-11889300230</v>
      </c>
      <c r="E150" s="5">
        <v>-12194144476</v>
      </c>
      <c r="F150" s="5">
        <v>-337462005038</v>
      </c>
      <c r="G150" s="5">
        <v>-10962005046</v>
      </c>
      <c r="I150" s="5">
        <v>-35685520149</v>
      </c>
      <c r="J150" s="5">
        <v>-27523020152</v>
      </c>
      <c r="K150" s="5">
        <v>-27523020152</v>
      </c>
      <c r="L150" s="5">
        <v>-56171531865</v>
      </c>
      <c r="M150" s="5">
        <v>-61251121971</v>
      </c>
      <c r="N150" s="5">
        <v>-16720947951</v>
      </c>
    </row>
    <row r="151" spans="2:14" ht="15.5" x14ac:dyDescent="0.35">
      <c r="C151" t="s">
        <v>512</v>
      </c>
      <c r="D151" s="5">
        <v>-769967234</v>
      </c>
      <c r="E151" s="5">
        <v>-446696193</v>
      </c>
      <c r="F151" s="5">
        <v>-5083636003</v>
      </c>
      <c r="G151" s="5">
        <v>-514132991</v>
      </c>
      <c r="I151" s="5">
        <v>-2403057882</v>
      </c>
      <c r="J151" s="5">
        <v>-2471702255</v>
      </c>
      <c r="K151" s="5">
        <v>-2033441691</v>
      </c>
      <c r="L151" s="5">
        <v>-2364516000</v>
      </c>
    </row>
    <row r="152" spans="2:14" ht="15.5" x14ac:dyDescent="0.35">
      <c r="C152" t="s">
        <v>347</v>
      </c>
      <c r="K152" s="5">
        <v>-9931766060</v>
      </c>
    </row>
    <row r="153" spans="2:14" ht="15.5" x14ac:dyDescent="0.35">
      <c r="C153" t="s">
        <v>344</v>
      </c>
      <c r="L153" s="5">
        <v>-9138130011</v>
      </c>
    </row>
    <row r="154" spans="2:14" ht="15.5" x14ac:dyDescent="0.35">
      <c r="C154" t="s">
        <v>276</v>
      </c>
      <c r="L154" s="5">
        <v>315000000000</v>
      </c>
      <c r="N154" s="5">
        <v>250000000</v>
      </c>
    </row>
    <row r="155" spans="2:14" ht="15.5" x14ac:dyDescent="0.35">
      <c r="C155" t="s">
        <v>163</v>
      </c>
      <c r="D155" s="5">
        <v>-3513335225</v>
      </c>
      <c r="E155" s="5">
        <v>2871692341</v>
      </c>
      <c r="F155" s="5">
        <v>401352720</v>
      </c>
      <c r="G155" s="5">
        <v>59838134</v>
      </c>
      <c r="I155" s="5">
        <v>606444437</v>
      </c>
      <c r="J155" s="5">
        <v>-1884345163</v>
      </c>
      <c r="K155" s="5">
        <v>-154847779362</v>
      </c>
      <c r="L155" s="5">
        <v>156227670376</v>
      </c>
      <c r="M155" s="5">
        <v>-495411368</v>
      </c>
      <c r="N155" s="5">
        <v>1354108983</v>
      </c>
    </row>
    <row r="156" spans="2:14" ht="15.5" x14ac:dyDescent="0.35">
      <c r="C156" t="s">
        <v>380</v>
      </c>
    </row>
    <row r="157" spans="2:14" ht="15.5" x14ac:dyDescent="0.35">
      <c r="C157" t="s">
        <v>164</v>
      </c>
      <c r="E157" s="5">
        <v>1232984161</v>
      </c>
      <c r="I157" s="5">
        <v>626539724</v>
      </c>
      <c r="J157" s="5">
        <v>2510884887</v>
      </c>
      <c r="K157" s="5">
        <v>157358664249</v>
      </c>
      <c r="L157" s="5">
        <v>1130993873</v>
      </c>
      <c r="M157" s="5">
        <v>1626405241</v>
      </c>
      <c r="N157" s="5">
        <v>272296258</v>
      </c>
    </row>
    <row r="158" spans="2:14" ht="15.5" x14ac:dyDescent="0.35">
      <c r="C158" t="s">
        <v>166</v>
      </c>
      <c r="D158" s="5">
        <v>-3513335225</v>
      </c>
      <c r="E158" s="5">
        <v>4104676502</v>
      </c>
      <c r="F158" s="5">
        <v>401352720</v>
      </c>
      <c r="G158" s="5">
        <v>59838134</v>
      </c>
      <c r="I158" s="5">
        <v>1232984161</v>
      </c>
      <c r="J158" s="5">
        <v>626539724</v>
      </c>
      <c r="K158" s="5">
        <v>2510884887</v>
      </c>
      <c r="L158" s="5">
        <v>157358664249</v>
      </c>
      <c r="M158" s="5">
        <v>1130993873</v>
      </c>
      <c r="N158" s="5">
        <v>1626405241</v>
      </c>
    </row>
    <row r="160" spans="2:14" ht="15.5" x14ac:dyDescent="0.35">
      <c r="B160" t="s">
        <v>167</v>
      </c>
      <c r="C160" t="s">
        <v>12</v>
      </c>
      <c r="D160" s="5">
        <v>7950000000</v>
      </c>
      <c r="E160" s="5">
        <v>7950000000</v>
      </c>
      <c r="F160" s="5">
        <v>7950000000</v>
      </c>
      <c r="G160" s="5">
        <v>7950000000</v>
      </c>
      <c r="I160" s="5">
        <v>7950000000</v>
      </c>
      <c r="J160" s="5">
        <v>7950000000</v>
      </c>
      <c r="K160" s="5">
        <v>7950000000</v>
      </c>
      <c r="L160" s="5">
        <v>7950000000</v>
      </c>
      <c r="M160" s="5">
        <v>7950000000</v>
      </c>
      <c r="N160" s="5">
        <v>0</v>
      </c>
    </row>
    <row r="161" spans="3:7" ht="15.5" x14ac:dyDescent="0.35">
      <c r="C161" t="s">
        <v>168</v>
      </c>
      <c r="D161" s="6">
        <v>2.4900000000000002</v>
      </c>
      <c r="E161" s="6">
        <v>-0.54</v>
      </c>
      <c r="F161" s="6">
        <v>-1.1000000000000001</v>
      </c>
      <c r="G161" s="6">
        <v>4.4400000000000004</v>
      </c>
    </row>
    <row r="162" spans="3:7" ht="15.5" x14ac:dyDescent="0.35">
      <c r="C162" t="s">
        <v>169</v>
      </c>
      <c r="D162" s="6">
        <v>69.08</v>
      </c>
      <c r="E162" s="6">
        <v>-325.93</v>
      </c>
      <c r="F162" s="6">
        <v>-181.82</v>
      </c>
      <c r="G162" s="6">
        <v>38.96</v>
      </c>
    </row>
    <row r="163" spans="3:7" ht="15.5" x14ac:dyDescent="0.35">
      <c r="C163" t="s">
        <v>63</v>
      </c>
      <c r="D163" s="6">
        <v>1.51</v>
      </c>
      <c r="E163" s="6">
        <v>1.63</v>
      </c>
      <c r="F163" s="6">
        <v>1.46</v>
      </c>
      <c r="G163" s="6">
        <v>1.26</v>
      </c>
    </row>
    <row r="164" spans="3:7" ht="15.5" x14ac:dyDescent="0.35">
      <c r="C164" t="s">
        <v>170</v>
      </c>
      <c r="D164" s="5">
        <v>74120000000</v>
      </c>
      <c r="E164" s="5">
        <v>55720000000</v>
      </c>
      <c r="F164" s="5">
        <v>28930000000</v>
      </c>
      <c r="G164" s="5">
        <v>83970000000</v>
      </c>
    </row>
    <row r="165" spans="3:7" ht="15.5" x14ac:dyDescent="0.35">
      <c r="C165" t="s">
        <v>171</v>
      </c>
      <c r="D165" s="6">
        <v>5.6999999999999993E-3</v>
      </c>
      <c r="E165" s="6">
        <v>-1.1999999999999999E-3</v>
      </c>
      <c r="F165" s="6">
        <v>-2.7000000000000001E-3</v>
      </c>
      <c r="G165" s="6">
        <v>9.300000000000001E-3</v>
      </c>
    </row>
    <row r="166" spans="3:7" ht="15.5" x14ac:dyDescent="0.35">
      <c r="C166" t="s">
        <v>172</v>
      </c>
      <c r="D166" s="6">
        <v>2.0199999999999999E-2</v>
      </c>
      <c r="E166" s="6">
        <v>-4.5000000000000005E-3</v>
      </c>
      <c r="F166" s="6">
        <v>-9.1000000000000004E-3</v>
      </c>
      <c r="G166" s="6">
        <v>3.6200000000000003E-2</v>
      </c>
    </row>
    <row r="167" spans="3:7" ht="15.5" x14ac:dyDescent="0.35">
      <c r="C167" t="s">
        <v>173</v>
      </c>
      <c r="D167" s="6">
        <v>4.2900000000000001E-2</v>
      </c>
      <c r="E167" s="6">
        <v>2.87E-2</v>
      </c>
      <c r="F167" s="6">
        <v>8.1000000000000013E-3</v>
      </c>
      <c r="G167" s="6">
        <v>5.57E-2</v>
      </c>
    </row>
    <row r="168" spans="3:7" ht="15.5" x14ac:dyDescent="0.35">
      <c r="C168" t="s">
        <v>174</v>
      </c>
      <c r="D168" s="6">
        <v>1.51</v>
      </c>
      <c r="E168" s="6">
        <v>1.04</v>
      </c>
      <c r="F168" s="6">
        <v>0.28999999999999998</v>
      </c>
      <c r="G168" s="6">
        <v>2.0699999999999998</v>
      </c>
    </row>
    <row r="169" spans="3:7" ht="15.5" x14ac:dyDescent="0.35">
      <c r="C169" t="s">
        <v>175</v>
      </c>
      <c r="D169" s="5">
        <v>981000000000</v>
      </c>
      <c r="E169" s="5">
        <v>962000000000</v>
      </c>
      <c r="F169" s="5">
        <v>966000000000</v>
      </c>
      <c r="G169" s="5">
        <v>975000000000</v>
      </c>
    </row>
    <row r="170" spans="3:7" ht="15.5" x14ac:dyDescent="0.35">
      <c r="C170" t="s">
        <v>176</v>
      </c>
      <c r="D170" s="6">
        <v>1.39</v>
      </c>
      <c r="E170" s="6">
        <v>1.45</v>
      </c>
      <c r="F170" s="6">
        <v>1.65</v>
      </c>
      <c r="G170" s="6">
        <v>1.41</v>
      </c>
    </row>
    <row r="171" spans="3:7" ht="15.5" x14ac:dyDescent="0.35">
      <c r="C171" t="s">
        <v>177</v>
      </c>
      <c r="D171" s="6">
        <v>123.53</v>
      </c>
      <c r="E171" s="6">
        <v>121.04</v>
      </c>
      <c r="F171" s="6">
        <v>121.58</v>
      </c>
      <c r="G171" s="6">
        <v>122.69</v>
      </c>
    </row>
    <row r="172" spans="3:7" ht="15.5" x14ac:dyDescent="0.35">
      <c r="C172" t="s">
        <v>178</v>
      </c>
      <c r="D172" s="6">
        <v>1.39</v>
      </c>
      <c r="E172" s="6">
        <v>1.45</v>
      </c>
      <c r="F172" s="6">
        <v>1.65</v>
      </c>
      <c r="G172" s="6">
        <v>1.41</v>
      </c>
    </row>
    <row r="173" spans="3:7" ht="15.5" x14ac:dyDescent="0.35">
      <c r="C173" t="s">
        <v>179</v>
      </c>
      <c r="D173" s="6">
        <v>123.53</v>
      </c>
      <c r="E173" s="6">
        <v>121.04</v>
      </c>
      <c r="F173" s="6">
        <v>121.58</v>
      </c>
      <c r="G173" s="6">
        <v>122.69</v>
      </c>
    </row>
    <row r="174" spans="3:7" ht="15.5" x14ac:dyDescent="0.35">
      <c r="C174" t="s">
        <v>180</v>
      </c>
      <c r="D174" s="5">
        <v>1588000000000</v>
      </c>
      <c r="E174" s="5">
        <v>1534000000000</v>
      </c>
      <c r="F174" s="5">
        <v>1492000000000</v>
      </c>
      <c r="G174" s="5">
        <v>1184000000000</v>
      </c>
    </row>
    <row r="175" spans="3:7" ht="15.5" x14ac:dyDescent="0.35">
      <c r="C175" t="s">
        <v>181</v>
      </c>
      <c r="D175" s="5">
        <v>308000000000</v>
      </c>
      <c r="E175" s="5">
        <v>315000000000</v>
      </c>
      <c r="F175" s="5">
        <v>323000000000</v>
      </c>
      <c r="G175" s="5">
        <v>304000000000</v>
      </c>
    </row>
    <row r="176" spans="3:7" ht="15.5" x14ac:dyDescent="0.35">
      <c r="C176" t="s">
        <v>182</v>
      </c>
      <c r="D176" s="5">
        <v>981000000000</v>
      </c>
      <c r="E176" s="5">
        <v>962000000000</v>
      </c>
      <c r="F176" s="5">
        <v>966000000000</v>
      </c>
      <c r="G176" s="5">
        <v>975000000000</v>
      </c>
    </row>
    <row r="177" spans="3:14" ht="15.5" x14ac:dyDescent="0.35">
      <c r="C177" t="s">
        <v>24</v>
      </c>
      <c r="D177" s="5">
        <v>1896000000000</v>
      </c>
      <c r="E177" s="5">
        <v>1849000000000</v>
      </c>
      <c r="F177" s="5">
        <v>1815000000000</v>
      </c>
      <c r="G177" s="5">
        <v>1488000000000</v>
      </c>
    </row>
    <row r="178" spans="3:14" ht="15.5" x14ac:dyDescent="0.35">
      <c r="C178" t="s">
        <v>21</v>
      </c>
      <c r="D178" s="5">
        <v>1895000000000</v>
      </c>
      <c r="E178" s="5">
        <v>1845000000000</v>
      </c>
      <c r="F178" s="5">
        <v>1814000000000</v>
      </c>
      <c r="G178" s="5">
        <v>1487000000000</v>
      </c>
    </row>
    <row r="179" spans="3:14" ht="15.5" x14ac:dyDescent="0.35">
      <c r="C179" t="s">
        <v>183</v>
      </c>
      <c r="D179" s="5">
        <v>-19000000000</v>
      </c>
      <c r="E179" s="5">
        <v>-97000000000</v>
      </c>
      <c r="F179" s="5">
        <v>-104000000000</v>
      </c>
      <c r="G179" s="5">
        <v>-104000000000</v>
      </c>
    </row>
    <row r="180" spans="3:14" ht="15.5" x14ac:dyDescent="0.35">
      <c r="C180" t="s">
        <v>184</v>
      </c>
      <c r="D180" s="5">
        <v>-49000000000</v>
      </c>
      <c r="E180" s="5">
        <v>-31000000000</v>
      </c>
      <c r="F180" s="5">
        <v>-317000000000</v>
      </c>
      <c r="G180" s="5">
        <v>267000000000</v>
      </c>
    </row>
    <row r="181" spans="3:14" ht="15.5" x14ac:dyDescent="0.35">
      <c r="C181" t="s">
        <v>185</v>
      </c>
      <c r="D181" s="5">
        <v>-1000000000</v>
      </c>
      <c r="E181" s="5">
        <v>0</v>
      </c>
      <c r="F181" s="5">
        <v>-2000000000</v>
      </c>
      <c r="G181" s="5">
        <v>-5000000000</v>
      </c>
    </row>
    <row r="182" spans="3:14" ht="15.5" x14ac:dyDescent="0.35">
      <c r="C182" t="s">
        <v>13</v>
      </c>
      <c r="D182" s="5">
        <v>-50000000000</v>
      </c>
      <c r="E182" s="5">
        <v>-31000000000</v>
      </c>
      <c r="F182" s="5">
        <v>-318000000000</v>
      </c>
      <c r="G182" s="5">
        <v>262000000000</v>
      </c>
    </row>
    <row r="183" spans="3:14" ht="15.5" x14ac:dyDescent="0.35">
      <c r="C183" t="s">
        <v>16</v>
      </c>
      <c r="D183" s="6">
        <v>-6.32</v>
      </c>
      <c r="E183" s="6">
        <v>-3.94</v>
      </c>
      <c r="F183" s="6">
        <v>-40.06</v>
      </c>
      <c r="G183" s="6">
        <v>33.01</v>
      </c>
    </row>
    <row r="184" spans="3:14" ht="15.5" x14ac:dyDescent="0.35">
      <c r="C184" t="s">
        <v>48</v>
      </c>
      <c r="I184" s="6">
        <v>1.43</v>
      </c>
      <c r="J184" s="6">
        <v>-8.16</v>
      </c>
      <c r="K184" s="6">
        <v>0.2</v>
      </c>
      <c r="L184" s="6">
        <v>6.25</v>
      </c>
      <c r="M184" s="6">
        <v>-1.96</v>
      </c>
    </row>
    <row r="185" spans="3:14" ht="15.5" x14ac:dyDescent="0.35">
      <c r="C185" t="s">
        <v>62</v>
      </c>
      <c r="I185" s="6">
        <v>139.86000000000001</v>
      </c>
      <c r="J185" s="6">
        <v>-25.25</v>
      </c>
      <c r="K185" s="5">
        <v>885</v>
      </c>
      <c r="L185" s="6">
        <v>36.159999999999997</v>
      </c>
      <c r="M185" s="5">
        <v>0</v>
      </c>
      <c r="N185" s="5">
        <v>0</v>
      </c>
    </row>
    <row r="186" spans="3:14" ht="15.5" x14ac:dyDescent="0.35">
      <c r="C186" t="s">
        <v>65</v>
      </c>
      <c r="I186" s="6">
        <v>0.42</v>
      </c>
      <c r="J186" s="6">
        <v>0.32</v>
      </c>
      <c r="K186" s="6">
        <v>0.24</v>
      </c>
      <c r="L186" s="6">
        <v>0.5</v>
      </c>
      <c r="M186" s="5">
        <v>0</v>
      </c>
      <c r="N186" s="5">
        <v>0</v>
      </c>
    </row>
    <row r="187" spans="3:14" ht="15.5" x14ac:dyDescent="0.35">
      <c r="C187" t="s">
        <v>186</v>
      </c>
      <c r="I187" s="5">
        <v>234390000000</v>
      </c>
      <c r="J187" s="5">
        <v>157020000000</v>
      </c>
      <c r="K187" s="5">
        <v>203850000000</v>
      </c>
      <c r="L187" s="5">
        <v>261070000000</v>
      </c>
      <c r="M187" s="5">
        <v>138070000000</v>
      </c>
    </row>
    <row r="188" spans="3:14" ht="15.5" x14ac:dyDescent="0.35">
      <c r="C188" t="s">
        <v>187</v>
      </c>
      <c r="I188" s="6">
        <v>3.4000000000000002E-3</v>
      </c>
      <c r="J188" s="6">
        <v>-1.95E-2</v>
      </c>
      <c r="K188" s="6">
        <v>5.0000000000000001E-4</v>
      </c>
      <c r="L188" s="6">
        <v>1.41E-2</v>
      </c>
      <c r="M188" s="6">
        <v>-7.8000000000000005E-3</v>
      </c>
      <c r="N188" s="5">
        <v>0</v>
      </c>
    </row>
    <row r="189" spans="3:14" ht="15.5" x14ac:dyDescent="0.35">
      <c r="C189" t="s">
        <v>188</v>
      </c>
      <c r="I189" s="6">
        <v>1.1699999999999999E-2</v>
      </c>
      <c r="J189" s="6">
        <v>-6.7900000000000002E-2</v>
      </c>
      <c r="K189" s="6">
        <v>1.5E-3</v>
      </c>
      <c r="L189" s="6">
        <v>4.8399999999999999E-2</v>
      </c>
      <c r="M189" s="6">
        <v>-2.3199999999999998E-2</v>
      </c>
      <c r="N189" s="5">
        <v>0</v>
      </c>
    </row>
    <row r="190" spans="3:14" ht="15.5" x14ac:dyDescent="0.35">
      <c r="C190" t="s">
        <v>189</v>
      </c>
      <c r="I190" s="6">
        <v>0.14510000000000001</v>
      </c>
      <c r="J190" s="6">
        <v>9.5199999999999993E-2</v>
      </c>
      <c r="K190" s="6">
        <v>0.13470000000000001</v>
      </c>
      <c r="L190" s="6">
        <v>0.217</v>
      </c>
      <c r="M190" s="6">
        <v>0.13980000000000001</v>
      </c>
      <c r="N190" s="6">
        <v>0.16570000000000001</v>
      </c>
    </row>
    <row r="191" spans="3:14" ht="15.5" x14ac:dyDescent="0.35">
      <c r="C191" t="s">
        <v>190</v>
      </c>
      <c r="I191" s="6">
        <v>1.1499999999999999</v>
      </c>
      <c r="J191" s="6">
        <v>0.65</v>
      </c>
      <c r="K191" s="5">
        <v>1</v>
      </c>
      <c r="L191" s="6">
        <v>1.94</v>
      </c>
      <c r="M191" s="6">
        <v>1.36</v>
      </c>
      <c r="N191" s="6">
        <v>1.31</v>
      </c>
    </row>
    <row r="192" spans="3:14" ht="15.5" x14ac:dyDescent="0.35">
      <c r="C192" t="s">
        <v>59</v>
      </c>
      <c r="I192" s="6">
        <v>1.65</v>
      </c>
      <c r="J192" s="6">
        <v>1.71</v>
      </c>
      <c r="K192" s="6">
        <v>1.38</v>
      </c>
      <c r="L192" s="6">
        <v>1.75</v>
      </c>
      <c r="M192" s="5">
        <v>0</v>
      </c>
      <c r="N192" s="5">
        <v>0</v>
      </c>
    </row>
    <row r="193" spans="2:14" ht="15.5" x14ac:dyDescent="0.35">
      <c r="C193" t="s">
        <v>56</v>
      </c>
      <c r="I193" s="6">
        <v>121.58</v>
      </c>
      <c r="J193" s="6">
        <v>120.16</v>
      </c>
      <c r="K193" s="6">
        <v>128.07</v>
      </c>
      <c r="L193" s="6">
        <v>129.19</v>
      </c>
      <c r="M193" s="6">
        <v>84.42</v>
      </c>
      <c r="N193" s="6">
        <v>1727921571.1600001</v>
      </c>
    </row>
    <row r="194" spans="2:14" ht="15.5" x14ac:dyDescent="0.35">
      <c r="C194" t="s">
        <v>191</v>
      </c>
      <c r="I194" s="6">
        <v>1.65</v>
      </c>
      <c r="J194" s="6">
        <v>1.71</v>
      </c>
      <c r="K194" s="6">
        <v>1.38</v>
      </c>
      <c r="L194" s="6">
        <v>1.75</v>
      </c>
      <c r="M194" s="5">
        <v>0</v>
      </c>
      <c r="N194" s="5">
        <v>0</v>
      </c>
    </row>
    <row r="195" spans="2:14" ht="15.5" x14ac:dyDescent="0.35">
      <c r="C195" t="s">
        <v>192</v>
      </c>
      <c r="I195" s="6">
        <v>121.58</v>
      </c>
      <c r="J195" s="6">
        <v>120.16</v>
      </c>
      <c r="K195" s="6">
        <v>128.07</v>
      </c>
      <c r="L195" s="6">
        <v>129.19</v>
      </c>
      <c r="M195" s="6">
        <v>84.42</v>
      </c>
      <c r="N195" s="6">
        <v>1727921571.1600001</v>
      </c>
    </row>
    <row r="196" spans="2:14" ht="15.5" x14ac:dyDescent="0.35">
      <c r="C196" t="s">
        <v>193</v>
      </c>
      <c r="I196" s="5">
        <v>1492000000000</v>
      </c>
      <c r="J196" s="5">
        <v>1701000000000</v>
      </c>
      <c r="K196" s="5">
        <v>1734000000000</v>
      </c>
      <c r="L196" s="5">
        <v>1572000000000</v>
      </c>
      <c r="M196" s="5">
        <v>901000000000</v>
      </c>
      <c r="N196" s="5">
        <v>715000000000</v>
      </c>
    </row>
    <row r="197" spans="2:14" ht="15.5" x14ac:dyDescent="0.35">
      <c r="C197" t="s">
        <v>194</v>
      </c>
      <c r="I197" s="5">
        <v>323000000000</v>
      </c>
      <c r="J197" s="5">
        <v>16000000000</v>
      </c>
      <c r="K197" s="5">
        <v>44000000000</v>
      </c>
      <c r="L197" s="5">
        <v>73000000000</v>
      </c>
      <c r="M197" s="5">
        <v>99000000000</v>
      </c>
      <c r="N197" s="5">
        <v>153000000000</v>
      </c>
    </row>
    <row r="198" spans="2:14" ht="15.5" x14ac:dyDescent="0.35">
      <c r="C198" t="s">
        <v>26</v>
      </c>
      <c r="I198" s="5">
        <v>1815000000000</v>
      </c>
      <c r="J198" s="5">
        <v>1717000000000</v>
      </c>
      <c r="K198" s="5">
        <v>1777000000000</v>
      </c>
      <c r="L198" s="5">
        <v>1645000000000</v>
      </c>
      <c r="M198" s="5">
        <v>1000000000000</v>
      </c>
      <c r="N198" s="5">
        <v>868000000000</v>
      </c>
    </row>
    <row r="199" spans="2:14" ht="15.5" x14ac:dyDescent="0.35">
      <c r="C199" t="s">
        <v>23</v>
      </c>
      <c r="I199" s="5">
        <v>1814000000000</v>
      </c>
      <c r="J199" s="5">
        <v>1716000000000</v>
      </c>
      <c r="K199" s="5">
        <v>1775000000000</v>
      </c>
      <c r="L199" s="5">
        <v>1488000000000</v>
      </c>
      <c r="M199" s="5">
        <v>999000000000</v>
      </c>
      <c r="N199" s="5">
        <v>866000000000</v>
      </c>
    </row>
    <row r="200" spans="2:14" ht="15.5" x14ac:dyDescent="0.35">
      <c r="C200" t="s">
        <v>195</v>
      </c>
      <c r="I200" s="5">
        <v>-104000000000</v>
      </c>
      <c r="J200" s="5">
        <v>-502000000000</v>
      </c>
      <c r="K200" s="5">
        <v>-320000000000</v>
      </c>
      <c r="L200" s="5">
        <v>-83000000000</v>
      </c>
      <c r="M200" s="5">
        <v>-352000000000</v>
      </c>
      <c r="N200" s="5">
        <v>-301000000000</v>
      </c>
    </row>
    <row r="201" spans="2:14" ht="15.5" x14ac:dyDescent="0.35">
      <c r="C201" t="s">
        <v>196</v>
      </c>
      <c r="I201" s="5">
        <v>-82000000000</v>
      </c>
      <c r="J201" s="5">
        <v>163000000000</v>
      </c>
      <c r="K201" s="5">
        <v>-58000000000</v>
      </c>
      <c r="L201" s="5">
        <v>-643000000000</v>
      </c>
      <c r="M201" s="5">
        <v>-106000000000</v>
      </c>
      <c r="N201" s="5">
        <v>460000000000</v>
      </c>
    </row>
    <row r="202" spans="2:14" ht="15.5" x14ac:dyDescent="0.35">
      <c r="C202" t="s">
        <v>197</v>
      </c>
      <c r="I202" s="5">
        <v>-8000000000</v>
      </c>
      <c r="J202" s="5">
        <v>-91000000000</v>
      </c>
      <c r="K202" s="5">
        <v>-210000000000</v>
      </c>
      <c r="L202" s="5">
        <v>-128000000000</v>
      </c>
      <c r="M202" s="5">
        <v>-36000000000</v>
      </c>
      <c r="N202" s="5">
        <v>-76000000000</v>
      </c>
    </row>
    <row r="203" spans="2:14" ht="15.5" x14ac:dyDescent="0.35">
      <c r="C203" t="s">
        <v>15</v>
      </c>
      <c r="I203" s="5">
        <v>-89000000000</v>
      </c>
      <c r="J203" s="5">
        <v>72000000000</v>
      </c>
      <c r="K203" s="5">
        <v>-268000000000</v>
      </c>
      <c r="L203" s="5">
        <v>-772000000000</v>
      </c>
      <c r="M203" s="5">
        <v>-142000000000</v>
      </c>
      <c r="N203" s="5">
        <v>385000000000</v>
      </c>
    </row>
    <row r="204" spans="2:14" ht="15.5" x14ac:dyDescent="0.35">
      <c r="C204" t="s">
        <v>17</v>
      </c>
      <c r="I204" s="6">
        <v>-11.26</v>
      </c>
      <c r="J204" s="6">
        <v>9.1199999999999992</v>
      </c>
      <c r="K204" s="6">
        <v>-33.74</v>
      </c>
      <c r="L204" s="6">
        <v>-97.14</v>
      </c>
      <c r="M204" s="6">
        <v>-17.920000000000002</v>
      </c>
      <c r="N204" s="6">
        <v>1539357906.8599999</v>
      </c>
    </row>
    <row r="206" spans="2:14" ht="15.5" x14ac:dyDescent="0.35">
      <c r="B206" t="s">
        <v>198</v>
      </c>
      <c r="C206" t="s">
        <v>199</v>
      </c>
      <c r="D206" s="5">
        <v>20000000000</v>
      </c>
      <c r="E206" s="5">
        <v>-4000000000</v>
      </c>
      <c r="F206" s="5">
        <v>-9000000000</v>
      </c>
      <c r="G206" s="5">
        <v>35000000000</v>
      </c>
      <c r="H206" s="5">
        <v>31000000000</v>
      </c>
      <c r="I206" s="5">
        <v>11000000000</v>
      </c>
      <c r="J206" s="5">
        <v>-65000000000</v>
      </c>
      <c r="K206" s="5">
        <v>2000000000</v>
      </c>
      <c r="L206" s="5">
        <v>50000000000</v>
      </c>
      <c r="M206" s="5">
        <v>-16000000000</v>
      </c>
    </row>
    <row r="207" spans="2:14" ht="15.5" x14ac:dyDescent="0.35">
      <c r="C207" t="s">
        <v>381</v>
      </c>
      <c r="L207" s="6">
        <v>1.25</v>
      </c>
    </row>
    <row r="208" spans="2:14" ht="15.5" x14ac:dyDescent="0.35">
      <c r="C208" t="s">
        <v>67</v>
      </c>
      <c r="L208" s="6">
        <v>0.19989999999999999</v>
      </c>
    </row>
    <row r="209" spans="3:14" ht="15.5" x14ac:dyDescent="0.35">
      <c r="C209" t="s">
        <v>382</v>
      </c>
      <c r="L209" s="6">
        <v>5.6999999999999993E-3</v>
      </c>
    </row>
    <row r="210" spans="3:14" ht="15.5" x14ac:dyDescent="0.35">
      <c r="C210" t="s">
        <v>47</v>
      </c>
      <c r="D210" s="6">
        <v>2.4900000000000002</v>
      </c>
      <c r="E210" s="6">
        <v>-0.54</v>
      </c>
      <c r="F210" s="6">
        <v>-1.1000000000000001</v>
      </c>
      <c r="G210" s="6">
        <v>4.4400000000000004</v>
      </c>
      <c r="H210" s="6">
        <v>3.9</v>
      </c>
      <c r="I210" s="6">
        <v>1.43</v>
      </c>
      <c r="J210" s="6">
        <v>-8.16</v>
      </c>
      <c r="K210" s="6">
        <v>0.2</v>
      </c>
      <c r="L210" s="6">
        <v>6.25</v>
      </c>
      <c r="M210" s="6">
        <v>-1.96</v>
      </c>
    </row>
    <row r="211" spans="3:14" ht="15.5" x14ac:dyDescent="0.35">
      <c r="C211" t="s">
        <v>69</v>
      </c>
      <c r="L211" s="6">
        <v>1.25</v>
      </c>
    </row>
    <row r="212" spans="3:14" ht="15.5" x14ac:dyDescent="0.35">
      <c r="C212" t="s">
        <v>383</v>
      </c>
      <c r="L212" s="6">
        <v>0.19989999999999999</v>
      </c>
    </row>
    <row r="213" spans="3:14" ht="15.5" x14ac:dyDescent="0.35">
      <c r="C213" t="s">
        <v>384</v>
      </c>
      <c r="L213" s="6">
        <v>5.6999999999999993E-3</v>
      </c>
    </row>
    <row r="214" spans="3:14" ht="15.5" x14ac:dyDescent="0.35">
      <c r="C214" t="s">
        <v>200</v>
      </c>
      <c r="D214" s="5">
        <v>903000000000</v>
      </c>
      <c r="E214" s="5">
        <v>857000000000</v>
      </c>
      <c r="F214" s="5">
        <v>1087000000000</v>
      </c>
      <c r="G214" s="5">
        <v>1094000000000</v>
      </c>
      <c r="H214" s="5">
        <v>3520000000000</v>
      </c>
      <c r="I214" s="5">
        <v>3813000000000</v>
      </c>
      <c r="J214" s="5">
        <v>5179000000000</v>
      </c>
      <c r="K214" s="5">
        <v>5875000000000</v>
      </c>
      <c r="L214" s="5">
        <v>3613000000000</v>
      </c>
      <c r="M214" s="5">
        <v>3421000000000</v>
      </c>
      <c r="N214" s="5">
        <v>741000000000</v>
      </c>
    </row>
    <row r="215" spans="3:14" ht="15.5" x14ac:dyDescent="0.35">
      <c r="C215" t="s">
        <v>385</v>
      </c>
      <c r="L215" s="6">
        <v>1.25</v>
      </c>
    </row>
    <row r="216" spans="3:14" ht="15.5" x14ac:dyDescent="0.35">
      <c r="C216" t="s">
        <v>386</v>
      </c>
      <c r="L216" s="6">
        <v>0.19989999999999999</v>
      </c>
    </row>
    <row r="217" spans="3:14" ht="15.5" x14ac:dyDescent="0.35">
      <c r="C217" t="s">
        <v>387</v>
      </c>
      <c r="L217" s="6">
        <v>5.6999999999999993E-3</v>
      </c>
    </row>
    <row r="218" spans="3:14" ht="15.5" x14ac:dyDescent="0.35">
      <c r="C218" t="s">
        <v>201</v>
      </c>
      <c r="I218" s="6">
        <v>39.770000000000003</v>
      </c>
    </row>
    <row r="219" spans="3:14" ht="15.5" x14ac:dyDescent="0.35">
      <c r="C219" t="s">
        <v>281</v>
      </c>
      <c r="I219" s="6">
        <v>29.32</v>
      </c>
    </row>
    <row r="220" spans="3:14" ht="15.5" x14ac:dyDescent="0.35">
      <c r="C220" t="s">
        <v>202</v>
      </c>
      <c r="I220" s="6">
        <v>6.95</v>
      </c>
    </row>
    <row r="221" spans="3:14" ht="15.5" x14ac:dyDescent="0.35">
      <c r="C221" t="s">
        <v>282</v>
      </c>
      <c r="I221" s="6">
        <v>3.4099999999999998E-2</v>
      </c>
    </row>
    <row r="222" spans="3:14" ht="15.5" x14ac:dyDescent="0.35">
      <c r="C222" t="s">
        <v>283</v>
      </c>
      <c r="I222" s="6">
        <v>0.31</v>
      </c>
    </row>
    <row r="223" spans="3:14" ht="15.5" x14ac:dyDescent="0.35">
      <c r="C223" t="s">
        <v>203</v>
      </c>
      <c r="I223" s="6">
        <v>1.25</v>
      </c>
    </row>
    <row r="224" spans="3:14" ht="15.5" x14ac:dyDescent="0.35">
      <c r="C224" t="s">
        <v>284</v>
      </c>
      <c r="I224" s="6">
        <v>-9.48</v>
      </c>
    </row>
    <row r="225" spans="3:9" ht="15.5" x14ac:dyDescent="0.35">
      <c r="C225" t="s">
        <v>285</v>
      </c>
      <c r="I225" s="6">
        <v>-8.9600000000000009</v>
      </c>
    </row>
    <row r="226" spans="3:9" ht="15.5" x14ac:dyDescent="0.35">
      <c r="C226" t="s">
        <v>286</v>
      </c>
      <c r="I226" s="6">
        <v>17.940000000000001</v>
      </c>
    </row>
    <row r="227" spans="3:9" ht="15.5" x14ac:dyDescent="0.35">
      <c r="C227" t="s">
        <v>287</v>
      </c>
      <c r="I227" s="6">
        <v>12.88</v>
      </c>
    </row>
    <row r="228" spans="3:9" ht="15.5" x14ac:dyDescent="0.35">
      <c r="C228" t="s">
        <v>288</v>
      </c>
      <c r="I228" s="6">
        <v>0.25</v>
      </c>
    </row>
    <row r="229" spans="3:9" ht="15.5" x14ac:dyDescent="0.35">
      <c r="C229" t="s">
        <v>289</v>
      </c>
      <c r="I229" s="6">
        <v>-0.75</v>
      </c>
    </row>
    <row r="230" spans="3:9" ht="15.5" x14ac:dyDescent="0.35">
      <c r="C230" t="s">
        <v>290</v>
      </c>
      <c r="I230" s="6">
        <v>5.29</v>
      </c>
    </row>
    <row r="231" spans="3:9" ht="15.5" x14ac:dyDescent="0.35">
      <c r="C231" t="s">
        <v>204</v>
      </c>
      <c r="I231" s="6">
        <v>3.9</v>
      </c>
    </row>
    <row r="232" spans="3:9" ht="15.5" x14ac:dyDescent="0.35">
      <c r="C232" t="s">
        <v>291</v>
      </c>
      <c r="I232" s="6">
        <v>495.91</v>
      </c>
    </row>
    <row r="233" spans="3:9" ht="15.5" x14ac:dyDescent="0.35">
      <c r="C233" t="s">
        <v>205</v>
      </c>
      <c r="D233" s="6">
        <v>7.0000000000000007E-2</v>
      </c>
    </row>
    <row r="234" spans="3:9" ht="15.5" x14ac:dyDescent="0.35">
      <c r="C234" t="s">
        <v>206</v>
      </c>
      <c r="I234" s="6">
        <v>123.53</v>
      </c>
    </row>
    <row r="235" spans="3:9" ht="15.5" x14ac:dyDescent="0.35">
      <c r="C235" t="s">
        <v>292</v>
      </c>
      <c r="I235" s="6">
        <v>-17.3</v>
      </c>
    </row>
    <row r="236" spans="3:9" ht="15.5" x14ac:dyDescent="0.35">
      <c r="C236" t="s">
        <v>207</v>
      </c>
      <c r="D236" s="6">
        <v>0.99</v>
      </c>
    </row>
    <row r="237" spans="3:9" ht="15.5" x14ac:dyDescent="0.35">
      <c r="C237" t="s">
        <v>208</v>
      </c>
      <c r="D237" s="6">
        <v>0.45</v>
      </c>
    </row>
    <row r="238" spans="3:9" ht="15.5" x14ac:dyDescent="0.35">
      <c r="C238" t="s">
        <v>293</v>
      </c>
      <c r="D238" s="6">
        <v>1.93</v>
      </c>
    </row>
    <row r="239" spans="3:9" ht="15.5" x14ac:dyDescent="0.35">
      <c r="C239" t="s">
        <v>294</v>
      </c>
      <c r="D239" s="6">
        <v>0.31</v>
      </c>
    </row>
    <row r="240" spans="3:9" ht="15.5" x14ac:dyDescent="0.35">
      <c r="C240" t="s">
        <v>209</v>
      </c>
      <c r="D240" s="6">
        <v>2.52</v>
      </c>
    </row>
    <row r="241" spans="3:9" ht="15.5" x14ac:dyDescent="0.35">
      <c r="C241" t="s">
        <v>295</v>
      </c>
      <c r="D241" s="6">
        <v>0.55000000000000004</v>
      </c>
    </row>
    <row r="242" spans="3:9" ht="15.5" x14ac:dyDescent="0.35">
      <c r="C242" t="s">
        <v>210</v>
      </c>
      <c r="D242" s="6">
        <v>3.52</v>
      </c>
    </row>
    <row r="243" spans="3:9" ht="15.5" x14ac:dyDescent="0.35">
      <c r="C243" t="s">
        <v>296</v>
      </c>
      <c r="I243" s="6">
        <v>1.22</v>
      </c>
    </row>
    <row r="244" spans="3:9" ht="15.5" x14ac:dyDescent="0.35">
      <c r="C244" t="s">
        <v>13</v>
      </c>
      <c r="D244" s="5">
        <v>-50000000000</v>
      </c>
    </row>
    <row r="245" spans="3:9" ht="15.5" x14ac:dyDescent="0.35">
      <c r="C245" t="s">
        <v>211</v>
      </c>
      <c r="I245" s="6">
        <v>0.71</v>
      </c>
    </row>
    <row r="246" spans="3:9" ht="15.5" x14ac:dyDescent="0.35">
      <c r="C246" t="s">
        <v>212</v>
      </c>
      <c r="I246" s="6">
        <v>1.21E-2</v>
      </c>
    </row>
    <row r="247" spans="3:9" ht="15.5" x14ac:dyDescent="0.35">
      <c r="C247" t="s">
        <v>213</v>
      </c>
      <c r="I247" s="6">
        <v>4.2800000000000005E-2</v>
      </c>
    </row>
    <row r="248" spans="3:9" ht="15.5" x14ac:dyDescent="0.35">
      <c r="C248" t="s">
        <v>214</v>
      </c>
      <c r="I248" s="6">
        <v>0.13449999999999998</v>
      </c>
    </row>
    <row r="249" spans="3:9" ht="15.5" x14ac:dyDescent="0.35">
      <c r="C249" t="s">
        <v>297</v>
      </c>
      <c r="I249" s="6">
        <v>5.3200000000000004E-2</v>
      </c>
    </row>
    <row r="250" spans="3:9" ht="15.5" x14ac:dyDescent="0.35">
      <c r="C250" t="s">
        <v>215</v>
      </c>
      <c r="D250" s="6">
        <v>89.68</v>
      </c>
    </row>
    <row r="251" spans="3:9" ht="15.5" x14ac:dyDescent="0.35">
      <c r="C251" t="s">
        <v>216</v>
      </c>
      <c r="D251" s="6">
        <v>130.19</v>
      </c>
    </row>
    <row r="252" spans="3:9" ht="15.5" x14ac:dyDescent="0.35">
      <c r="C252" t="s">
        <v>217</v>
      </c>
      <c r="D252" s="6">
        <v>63.22</v>
      </c>
    </row>
    <row r="253" spans="3:9" ht="15.5" x14ac:dyDescent="0.35">
      <c r="C253" t="s">
        <v>218</v>
      </c>
      <c r="D253" s="6">
        <v>156.65</v>
      </c>
    </row>
    <row r="254" spans="3:9" ht="15.5" x14ac:dyDescent="0.35">
      <c r="C254" t="s">
        <v>219</v>
      </c>
      <c r="D254" s="6">
        <v>1.01</v>
      </c>
    </row>
    <row r="255" spans="3:9" ht="15.5" x14ac:dyDescent="0.35">
      <c r="C255" t="s">
        <v>298</v>
      </c>
      <c r="I255" s="6">
        <v>1.1200000000000001</v>
      </c>
    </row>
    <row r="256" spans="3:9" ht="15.5" x14ac:dyDescent="0.35">
      <c r="C256" t="s">
        <v>299</v>
      </c>
      <c r="I256" s="6">
        <v>3.12</v>
      </c>
    </row>
    <row r="257" spans="3:9" ht="15.5" x14ac:dyDescent="0.35">
      <c r="C257" t="s">
        <v>43</v>
      </c>
      <c r="I257" s="5">
        <v>1232000000000</v>
      </c>
    </row>
    <row r="258" spans="3:9" ht="15.5" x14ac:dyDescent="0.35">
      <c r="C258" t="s">
        <v>220</v>
      </c>
      <c r="I258" s="5">
        <v>3127000000000</v>
      </c>
    </row>
    <row r="259" spans="3:9" ht="15.5" x14ac:dyDescent="0.35">
      <c r="C259" t="s">
        <v>221</v>
      </c>
      <c r="I259" s="5">
        <v>7950000000</v>
      </c>
    </row>
    <row r="260" spans="3:9" ht="15.5" x14ac:dyDescent="0.35">
      <c r="C260" t="s">
        <v>222</v>
      </c>
      <c r="I260" s="6">
        <v>0.14499999999999999</v>
      </c>
    </row>
    <row r="261" spans="3:9" ht="15.5" x14ac:dyDescent="0.35">
      <c r="C261" t="s">
        <v>223</v>
      </c>
      <c r="D261" s="6">
        <v>8.1199999999999994E-2</v>
      </c>
    </row>
    <row r="262" spans="3:9" ht="15.5" x14ac:dyDescent="0.35">
      <c r="C262" t="s">
        <v>224</v>
      </c>
      <c r="D262" s="6">
        <v>6.1600000000000002E-2</v>
      </c>
    </row>
    <row r="263" spans="3:9" ht="15.5" x14ac:dyDescent="0.35">
      <c r="C263" t="s">
        <v>225</v>
      </c>
      <c r="D263" s="6">
        <v>2.1899999999999999E-2</v>
      </c>
    </row>
    <row r="264" spans="3:9" ht="15.5" x14ac:dyDescent="0.35">
      <c r="C264" t="s">
        <v>226</v>
      </c>
      <c r="D264" s="6">
        <v>0.11630000000000001</v>
      </c>
    </row>
    <row r="265" spans="3:9" ht="15.5" x14ac:dyDescent="0.35">
      <c r="C265" t="s">
        <v>227</v>
      </c>
      <c r="D265" s="6">
        <v>3.0600000000000002E-2</v>
      </c>
    </row>
    <row r="266" spans="3:9" ht="15.5" x14ac:dyDescent="0.35">
      <c r="C266" t="s">
        <v>228</v>
      </c>
      <c r="D266" s="6">
        <v>0.73510000000000009</v>
      </c>
    </row>
    <row r="267" spans="3:9" ht="15.5" x14ac:dyDescent="0.35">
      <c r="C267" t="s">
        <v>388</v>
      </c>
      <c r="I267" s="6">
        <v>1.25</v>
      </c>
    </row>
    <row r="268" spans="3:9" ht="15.5" x14ac:dyDescent="0.35">
      <c r="C268" t="s">
        <v>392</v>
      </c>
      <c r="I268" t="s">
        <v>1252</v>
      </c>
    </row>
    <row r="269" spans="3:9" ht="15.5" x14ac:dyDescent="0.35">
      <c r="C269" t="s">
        <v>229</v>
      </c>
      <c r="I269" s="5">
        <v>6</v>
      </c>
    </row>
    <row r="270" spans="3:9" ht="15.5" x14ac:dyDescent="0.35">
      <c r="C270" t="s">
        <v>230</v>
      </c>
      <c r="I270" s="6">
        <v>0.52</v>
      </c>
    </row>
    <row r="271" spans="3:9" ht="15.5" x14ac:dyDescent="0.35">
      <c r="C271" t="s">
        <v>231</v>
      </c>
      <c r="I271" s="6">
        <v>0.54</v>
      </c>
    </row>
    <row r="272" spans="3:9" ht="15.5" x14ac:dyDescent="0.35">
      <c r="C272" t="s">
        <v>232</v>
      </c>
      <c r="I272" s="6">
        <v>0.27</v>
      </c>
    </row>
    <row r="273" spans="3:9" ht="15.5" x14ac:dyDescent="0.35">
      <c r="C273" t="s">
        <v>233</v>
      </c>
      <c r="I273" s="6">
        <v>0.28000000000000003</v>
      </c>
    </row>
    <row r="274" spans="3:9" ht="15.5" x14ac:dyDescent="0.35">
      <c r="C274" t="s">
        <v>234</v>
      </c>
      <c r="I274" s="6">
        <v>0.85</v>
      </c>
    </row>
    <row r="275" spans="3:9" ht="15.5" x14ac:dyDescent="0.35">
      <c r="C275" t="s">
        <v>235</v>
      </c>
      <c r="I275" s="6">
        <v>0.48</v>
      </c>
    </row>
    <row r="276" spans="3:9" ht="15.5" x14ac:dyDescent="0.35">
      <c r="C276" t="s">
        <v>236</v>
      </c>
      <c r="I276" s="6">
        <v>0.74</v>
      </c>
    </row>
    <row r="277" spans="3:9" ht="15.5" x14ac:dyDescent="0.35">
      <c r="C277" t="s">
        <v>300</v>
      </c>
      <c r="I277" s="5">
        <v>3940000000000</v>
      </c>
    </row>
    <row r="278" spans="3:9" ht="15.5" x14ac:dyDescent="0.35">
      <c r="C278" t="s">
        <v>301</v>
      </c>
      <c r="I278" s="5">
        <v>243000000000</v>
      </c>
    </row>
    <row r="279" spans="3:9" ht="15.5" x14ac:dyDescent="0.35">
      <c r="C279" t="s">
        <v>302</v>
      </c>
      <c r="I279" s="5">
        <v>243000000000</v>
      </c>
    </row>
    <row r="280" spans="3:9" ht="15.5" x14ac:dyDescent="0.35">
      <c r="C280" t="s">
        <v>303</v>
      </c>
      <c r="I280" s="5">
        <v>42000000000</v>
      </c>
    </row>
    <row r="281" spans="3:9" ht="15.5" x14ac:dyDescent="0.35">
      <c r="C281" t="s">
        <v>237</v>
      </c>
      <c r="D281" s="5">
        <v>1000000000</v>
      </c>
    </row>
    <row r="282" spans="3:9" ht="15.5" x14ac:dyDescent="0.35">
      <c r="C282" t="s">
        <v>238</v>
      </c>
      <c r="D282" s="5">
        <v>3457000000000</v>
      </c>
    </row>
    <row r="283" spans="3:9" ht="15.5" x14ac:dyDescent="0.35">
      <c r="C283" t="s">
        <v>239</v>
      </c>
      <c r="D283" s="5">
        <v>2475000000000</v>
      </c>
    </row>
    <row r="284" spans="3:9" ht="15.5" x14ac:dyDescent="0.35">
      <c r="C284" t="s">
        <v>183</v>
      </c>
      <c r="D284" s="5">
        <v>-19000000000</v>
      </c>
    </row>
    <row r="285" spans="3:9" ht="15.5" x14ac:dyDescent="0.35">
      <c r="C285" t="s">
        <v>182</v>
      </c>
      <c r="I285" s="5">
        <v>981000000000</v>
      </c>
    </row>
    <row r="286" spans="3:9" ht="15.5" x14ac:dyDescent="0.35">
      <c r="C286" t="s">
        <v>181</v>
      </c>
      <c r="D286" s="5">
        <v>308000000000</v>
      </c>
    </row>
    <row r="287" spans="3:9" ht="15.5" x14ac:dyDescent="0.35">
      <c r="C287" t="s">
        <v>180</v>
      </c>
      <c r="D287" s="5">
        <v>1588000000000</v>
      </c>
    </row>
    <row r="288" spans="3:9" ht="15.5" x14ac:dyDescent="0.35">
      <c r="C288" t="s">
        <v>24</v>
      </c>
      <c r="D288" s="5">
        <v>1896000000000</v>
      </c>
    </row>
    <row r="289" spans="3:9" ht="15.5" x14ac:dyDescent="0.35">
      <c r="C289" t="s">
        <v>21</v>
      </c>
      <c r="D289" s="5">
        <v>1895000000000</v>
      </c>
    </row>
    <row r="290" spans="3:9" ht="15.5" x14ac:dyDescent="0.35">
      <c r="C290" t="s">
        <v>240</v>
      </c>
      <c r="I290" s="5">
        <v>981000000000</v>
      </c>
    </row>
    <row r="291" spans="3:9" ht="15.5" x14ac:dyDescent="0.35">
      <c r="C291" t="s">
        <v>304</v>
      </c>
      <c r="I291" s="5">
        <v>-130000000000</v>
      </c>
    </row>
    <row r="292" spans="3:9" ht="15.5" x14ac:dyDescent="0.35">
      <c r="C292" t="s">
        <v>305</v>
      </c>
      <c r="I292" s="5">
        <v>-8000000000</v>
      </c>
    </row>
    <row r="293" spans="3:9" ht="15.5" x14ac:dyDescent="0.35">
      <c r="C293" t="s">
        <v>306</v>
      </c>
      <c r="I293" s="5">
        <v>137000000000</v>
      </c>
    </row>
    <row r="294" spans="3:9" ht="15.5" x14ac:dyDescent="0.35">
      <c r="C294" t="s">
        <v>307</v>
      </c>
      <c r="I294" s="5">
        <v>-8000000000</v>
      </c>
    </row>
    <row r="295" spans="3:9" ht="15.5" x14ac:dyDescent="0.35">
      <c r="C295" t="s">
        <v>308</v>
      </c>
      <c r="I295" s="5">
        <v>-137000000000</v>
      </c>
    </row>
  </sheetData>
  <pageMargins left="0.7" right="0.7" top="0.75" bottom="0.75" header="0.3" footer="0.3"/>
  <ignoredErrors>
    <ignoredError sqref="A1:N296" numberStoredAsText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N28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1253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1254</v>
      </c>
      <c r="D2" s="2" vm="258">
        <f ca="1">IFERROR(_xlfn.STOCKHISTORY("XIDX:" &amp; $C$1, D3, , 0, 0, 1), "Libur")</f>
        <v>6125</v>
      </c>
      <c r="E2" s="2" vm="259">
        <f ca="1">IFERROR(_xlfn.STOCKHISTORY("XIDX:" &amp; $C$1, E3, , 0, 0, 1), "Libur")</f>
        <v>4850</v>
      </c>
      <c r="H2" s="2" vm="259">
        <f ca="1">IFERROR(INDEX(D2:G2,COUNT(D2:G2)),"")</f>
        <v>4850</v>
      </c>
      <c r="I2" s="2" vm="260">
        <f t="shared" ref="I2:N2" ca="1" si="0">IFERROR(_xlfn.STOCKHISTORY("XIDX:" &amp; $C$1, I1, , 0, 0, 1), "Libur")</f>
        <v>5950</v>
      </c>
      <c r="J2" s="2" vm="192">
        <f t="shared" ca="1" si="0"/>
        <v>920</v>
      </c>
      <c r="K2" s="2" vm="137">
        <f t="shared" ca="1" si="0"/>
        <v>705</v>
      </c>
      <c r="L2" s="2" vm="261">
        <f t="shared" ca="1" si="0"/>
        <v>625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4" ht="15.5" x14ac:dyDescent="0.35">
      <c r="B4" t="s">
        <v>5</v>
      </c>
      <c r="C4" t="s">
        <v>6</v>
      </c>
      <c r="D4" s="2">
        <f>IFERROR(INDEX(D51:D500,MATCH($C$4,$C$51:$C$500,0)),"")</f>
        <v>64954928336</v>
      </c>
      <c r="E4" s="2">
        <f>IFERROR(INDEX(E51:E500,MATCH($C$4,$C$51:$C$500,0)),"")</f>
        <v>68055651617</v>
      </c>
      <c r="H4" s="2">
        <f>IFERROR(SUM(D4:G4)*(4/MAX(1,COUNT(D4:G4))),"")</f>
        <v>266021159906</v>
      </c>
      <c r="I4" s="2">
        <f t="shared" ref="I4:N4" si="1">IFERROR(INDEX(I51:I500,MATCH($C$4,$C$51:$C$500,0)),"")</f>
        <v>343321381981</v>
      </c>
      <c r="J4" s="2">
        <f t="shared" si="1"/>
        <v>238914421879</v>
      </c>
      <c r="K4" s="2">
        <f t="shared" si="1"/>
        <v>182229102022</v>
      </c>
      <c r="L4" s="2">
        <f t="shared" si="1"/>
        <v>247884492874</v>
      </c>
      <c r="M4" s="2">
        <f t="shared" si="1"/>
        <v>198393420289</v>
      </c>
      <c r="N4" s="2">
        <f t="shared" si="1"/>
        <v>52094112325</v>
      </c>
    </row>
    <row r="5" spans="1:14" ht="15.5" x14ac:dyDescent="0.35">
      <c r="B5" t="s">
        <v>7</v>
      </c>
      <c r="C5" t="s">
        <v>8</v>
      </c>
      <c r="D5" s="2">
        <f>IFERROR(INDEX(D51:D500,MATCH($C$5,$C$51:$C$500,0)),"")</f>
        <v>19527064376</v>
      </c>
      <c r="E5" s="2">
        <f>IFERROR(INDEX(E51:E500,MATCH($C$5,$C$51:$C$500,0)),"")</f>
        <v>18209123294</v>
      </c>
      <c r="H5" s="2">
        <f>IFERROR(SUM(D5:G5)*(4/MAX(1,COUNT(D5:G5))),"")</f>
        <v>75472375340</v>
      </c>
      <c r="I5" s="2">
        <f t="shared" ref="I5:N5" si="2">IFERROR(INDEX(I51:I500,MATCH($C$5,$C$51:$C$500,0)),"")</f>
        <v>64583720080</v>
      </c>
      <c r="J5" s="2">
        <f t="shared" si="2"/>
        <v>41517025840</v>
      </c>
      <c r="K5" s="2">
        <f t="shared" si="2"/>
        <v>54055978604</v>
      </c>
      <c r="L5" s="2">
        <f t="shared" si="2"/>
        <v>52712221666</v>
      </c>
      <c r="M5" s="2">
        <f t="shared" si="2"/>
        <v>49488546872</v>
      </c>
      <c r="N5" s="2">
        <f t="shared" si="2"/>
        <v>-20764792768</v>
      </c>
    </row>
    <row r="6" spans="1:14" ht="15.5" x14ac:dyDescent="0.35">
      <c r="B6" t="s">
        <v>9</v>
      </c>
      <c r="C6" t="s">
        <v>10</v>
      </c>
      <c r="D6" s="2">
        <f>IFERROR(INDEX(D51:D500,MATCH($C$6,$C$51:$C$500,0)),"")</f>
        <v>552836949100</v>
      </c>
      <c r="E6" s="2">
        <f>IFERROR(INDEX(E51:E500,MATCH($C$6,$C$51:$C$500,0)),"")</f>
        <v>533453829256</v>
      </c>
      <c r="H6" s="2">
        <f>IFERROR(INDEX(D6:G6,COUNT(D6:G6)),"")</f>
        <v>533453829256</v>
      </c>
      <c r="I6" s="2">
        <f t="shared" ref="I6:N6" si="3">IFERROR(INDEX(I51:I500,MATCH($C$6,$C$51:$C$500,0)),"")</f>
        <v>516200303385</v>
      </c>
      <c r="J6" s="2">
        <f t="shared" si="3"/>
        <v>451626720027</v>
      </c>
      <c r="K6" s="2">
        <f t="shared" si="3"/>
        <v>454098649742</v>
      </c>
      <c r="L6" s="2">
        <f t="shared" si="3"/>
        <v>400011191919</v>
      </c>
      <c r="M6" s="2">
        <f t="shared" si="3"/>
        <v>171025620232</v>
      </c>
      <c r="N6" s="2">
        <f t="shared" si="3"/>
        <v>120714822141</v>
      </c>
    </row>
    <row r="7" spans="1:14" ht="15.5" x14ac:dyDescent="0.35">
      <c r="B7" t="s">
        <v>11</v>
      </c>
      <c r="C7" t="s">
        <v>12</v>
      </c>
      <c r="D7" s="3">
        <f>IFERROR(INDEX(D51:D500,MATCH($C$7,$C$51:$C$500,0))/1000000000,"")</f>
        <v>2.93</v>
      </c>
      <c r="E7" s="3">
        <f>IFERROR(INDEX(E51:E500,MATCH($C$7,$C$51:$C$500,0))/1000000000,"")</f>
        <v>2.93</v>
      </c>
      <c r="H7" s="3">
        <f>IFERROR(INDEX(D7:G7,COUNT(D7:G7)),"")</f>
        <v>2.93</v>
      </c>
      <c r="I7" s="3">
        <f t="shared" ref="I7:N7" si="4">IFERROR(INDEX(I51:I500,MATCH($C$7,$C$51:$C$500,0))/1000000000,"")</f>
        <v>2.93</v>
      </c>
      <c r="J7" s="3">
        <f t="shared" si="4"/>
        <v>2.93</v>
      </c>
      <c r="K7" s="3">
        <f t="shared" si="4"/>
        <v>2.93</v>
      </c>
      <c r="L7" s="3">
        <f t="shared" si="4"/>
        <v>2.93</v>
      </c>
      <c r="M7" s="3">
        <f t="shared" si="4"/>
        <v>1.1599999999999999</v>
      </c>
      <c r="N7" s="3">
        <f t="shared" si="4"/>
        <v>0</v>
      </c>
    </row>
    <row r="8" spans="1:14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-12000000000</v>
      </c>
      <c r="E8" s="2">
        <f>IFERROR(INDEX(E51:E500,MATCH("Free cash flow (Quarter)",$C$51:$C$500,0)),"")</f>
        <v>3000000000</v>
      </c>
      <c r="H8" s="2">
        <f>IFERROR(INDEX(D8:G8,COUNT(D8:G8)),"")</f>
        <v>3000000000</v>
      </c>
      <c r="I8" s="2">
        <f t="shared" ref="I8:N8" si="5">IFERROR(INDEX(I51:I500,MATCH($C$8,$C$51:$C$500,0)),"")</f>
        <v>-156000000000</v>
      </c>
      <c r="J8" s="2">
        <f t="shared" si="5"/>
        <v>-98000000000</v>
      </c>
      <c r="K8" s="2">
        <f t="shared" si="5"/>
        <v>-54000000000</v>
      </c>
      <c r="L8" s="2">
        <f t="shared" si="5"/>
        <v>-43000000000</v>
      </c>
      <c r="M8" s="2">
        <f t="shared" si="5"/>
        <v>23000000000</v>
      </c>
      <c r="N8" s="2">
        <f t="shared" si="5"/>
        <v>10000000000</v>
      </c>
    </row>
    <row r="9" spans="1:14" ht="15.5" x14ac:dyDescent="0.35">
      <c r="A9" t="s">
        <v>16</v>
      </c>
      <c r="C9" t="s">
        <v>17</v>
      </c>
      <c r="D9" s="3">
        <f>IFERROR(INDEX(D51:D500,MATCH("Free cash flow per share (Quarter)",$C$51:$C$500,0)),"")</f>
        <v>-3.93</v>
      </c>
      <c r="E9" s="3">
        <f>IFERROR(INDEX(E51:E500,MATCH("Free cash flow per share (Quarter)",$C$51:$C$500,0)),"")</f>
        <v>1.17</v>
      </c>
      <c r="H9" s="3">
        <f>IFERROR(INDEX(D9:G9,COUNT(D9:G9)),"")</f>
        <v>1.17</v>
      </c>
      <c r="I9" s="3">
        <f t="shared" ref="I9:N9" si="6">IFERROR(INDEX(I51:I500,MATCH($C$9,$C$51:$C$500,0)),"")</f>
        <v>-53.2</v>
      </c>
      <c r="J9" s="3">
        <f t="shared" si="6"/>
        <v>-33.5</v>
      </c>
      <c r="K9" s="3">
        <f t="shared" si="6"/>
        <v>-18.38</v>
      </c>
      <c r="L9" s="3">
        <f t="shared" si="6"/>
        <v>-14.76</v>
      </c>
      <c r="M9" s="3">
        <f t="shared" si="6"/>
        <v>19.63</v>
      </c>
      <c r="N9" s="3">
        <f t="shared" si="6"/>
        <v>86010.64</v>
      </c>
    </row>
    <row r="10" spans="1:14" ht="15.5" x14ac:dyDescent="0.35">
      <c r="C10" t="s">
        <v>18</v>
      </c>
      <c r="D10" s="3">
        <f ca="1">IFERROR(IF(D9=0,"",D2/D9),"")</f>
        <v>-1558.5241730279897</v>
      </c>
      <c r="E10" s="3">
        <f ca="1">IFERROR(IF(E9=0,"",E2/E9),"")</f>
        <v>4145.2991452991455</v>
      </c>
      <c r="I10" s="3">
        <f t="shared" ref="I10:N10" ca="1" si="7">IFERROR(IF(I9=0,"",I2/I9),"")</f>
        <v>-111.84210526315789</v>
      </c>
      <c r="J10" s="3">
        <f t="shared" ca="1" si="7"/>
        <v>-27.46268656716418</v>
      </c>
      <c r="K10" s="3">
        <f t="shared" ca="1" si="7"/>
        <v>-38.356909684439607</v>
      </c>
      <c r="L10" s="3">
        <f t="shared" ca="1" si="7"/>
        <v>-42.344173441734419</v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19</v>
      </c>
      <c r="C11" t="s">
        <v>20</v>
      </c>
      <c r="D11" s="2">
        <f>IFERROR(INDEX(D51:D500,MATCH($C$11,$C$51:$C$500,0)),"")</f>
        <v>67227112073</v>
      </c>
      <c r="E11" s="2">
        <f>IFERROR(INDEX(E51:E500,MATCH($C$11,$C$51:$C$500,0)),"")</f>
        <v>89035503486</v>
      </c>
      <c r="H11" s="2">
        <f>IFERROR(INDEX(D11:G11,COUNT(D11:G11)),"")</f>
        <v>89035503486</v>
      </c>
      <c r="I11" s="2">
        <f t="shared" ref="I11:N11" si="8">IFERROR(INDEX(I51:I500,MATCH($C$11,$C$51:$C$500,0)),"")</f>
        <v>99328536129</v>
      </c>
      <c r="J11" s="2">
        <f t="shared" si="8"/>
        <v>37303720622</v>
      </c>
      <c r="K11" s="2">
        <f t="shared" si="8"/>
        <v>67734430196</v>
      </c>
      <c r="L11" s="2">
        <f t="shared" si="8"/>
        <v>92716716610</v>
      </c>
      <c r="M11" s="2">
        <f t="shared" si="8"/>
        <v>16168494520</v>
      </c>
      <c r="N11" s="2">
        <f t="shared" si="8"/>
        <v>25315488123</v>
      </c>
    </row>
    <row r="12" spans="1:14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276000000000</v>
      </c>
      <c r="E12" s="2">
        <f>IFERROR(INDEX(E51:E500,MATCH("Net Debt (Quarter)",$C$51:$C$500,0)),"")</f>
        <v>252000000000</v>
      </c>
      <c r="H12" s="2">
        <f>IFERROR(INDEX(D12:G12,COUNT(D12:G12)),"")</f>
        <v>252000000000</v>
      </c>
      <c r="I12" s="2">
        <f t="shared" ref="I12:N12" si="9">IFERROR(INDEX(I51:I500,MATCH($C$12,$C$51:$C$500,0)),"")</f>
        <v>242000000000</v>
      </c>
      <c r="J12" s="2">
        <f t="shared" si="9"/>
        <v>304000000000</v>
      </c>
      <c r="K12" s="2">
        <f t="shared" si="9"/>
        <v>270000000000</v>
      </c>
      <c r="L12" s="2">
        <f t="shared" si="9"/>
        <v>213000000000</v>
      </c>
      <c r="M12" s="2">
        <f t="shared" si="9"/>
        <v>185000000000</v>
      </c>
      <c r="N12" s="2">
        <f t="shared" si="9"/>
        <v>194000000000</v>
      </c>
    </row>
    <row r="13" spans="1:14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343000000000</v>
      </c>
      <c r="E13" s="2">
        <f>IFERROR(INDEX(E51:E500,MATCH("Total Debt (Quarter)",$C$51:$C$500,0)),"")</f>
        <v>341000000000</v>
      </c>
      <c r="H13" s="2">
        <f>IFERROR(INDEX(D13:G13,COUNT(D13:G13)),"")</f>
        <v>341000000000</v>
      </c>
      <c r="I13" s="2">
        <f t="shared" ref="I13:N13" si="10">IFERROR(INDEX(I51:I500,MATCH($C$13,$C$51:$C$500,0)),"")</f>
        <v>341000000000</v>
      </c>
      <c r="J13" s="2">
        <f t="shared" si="10"/>
        <v>341000000000</v>
      </c>
      <c r="K13" s="2">
        <f t="shared" si="10"/>
        <v>338000000000</v>
      </c>
      <c r="L13" s="2">
        <f t="shared" si="10"/>
        <v>306000000000</v>
      </c>
      <c r="M13" s="2">
        <f t="shared" si="10"/>
        <v>201000000000</v>
      </c>
      <c r="N13" s="2">
        <f t="shared" si="10"/>
        <v>219000000000</v>
      </c>
    </row>
    <row r="14" spans="1:14" ht="15.5" x14ac:dyDescent="0.35">
      <c r="C14" t="s">
        <v>27</v>
      </c>
      <c r="D14" s="2">
        <f>IFERROR(INDEX(D51:D500,MATCH($C$14,$C$51:$C$500,0)),"")</f>
        <v>-24400742853</v>
      </c>
      <c r="E14" s="2">
        <f>IFERROR(INDEX(E51:E500,MATCH($C$14,$C$51:$C$500,0)),"")</f>
        <v>-15911538097</v>
      </c>
      <c r="H14" s="2">
        <f>IFERROR(SUM(D14:G14)*(4/MAX(1,COUNT(D14:G14))),"")</f>
        <v>-80624561900</v>
      </c>
      <c r="I14" s="2">
        <f t="shared" ref="I14:N14" si="11">IFERROR(INDEX(I51:I500,MATCH($C$14,$C$51:$C$500,0)),"")</f>
        <v>-78525798093</v>
      </c>
      <c r="J14" s="2">
        <f t="shared" si="11"/>
        <v>-64022275785</v>
      </c>
      <c r="K14" s="2">
        <f t="shared" si="11"/>
        <v>-47752974076</v>
      </c>
      <c r="L14" s="2">
        <f t="shared" si="11"/>
        <v>-50865591979</v>
      </c>
      <c r="M14" s="2">
        <f t="shared" si="11"/>
        <v>-52055281926</v>
      </c>
      <c r="N14" s="2">
        <f t="shared" si="11"/>
        <v>-38954596430</v>
      </c>
    </row>
    <row r="15" spans="1:14" ht="15.5" x14ac:dyDescent="0.35">
      <c r="C15" t="s">
        <v>28</v>
      </c>
      <c r="D15" s="2">
        <f>IFERROR(INDEX(D51:D500,MATCH($C$15,$C$51:$C$500,0)),"")</f>
        <v>-3875079828</v>
      </c>
      <c r="E15" s="2">
        <f>IFERROR(INDEX(E51:E500,MATCH($C$15,$C$51:$C$500,0)),"")</f>
        <v>-1057584862</v>
      </c>
      <c r="H15" s="2">
        <f>IFERROR(SUM(D15:G15)*(4/MAX(1,COUNT(D15:G15))),"")</f>
        <v>-9865329380</v>
      </c>
      <c r="I15" s="2">
        <f t="shared" ref="I15:N15" si="12">IFERROR(INDEX(I51:I500,MATCH($C$15,$C$51:$C$500,0)),"")</f>
        <v>3931217828</v>
      </c>
      <c r="J15" s="2">
        <f t="shared" si="12"/>
        <v>20676370493</v>
      </c>
      <c r="K15" s="2">
        <f t="shared" si="12"/>
        <v>-18163360389</v>
      </c>
      <c r="L15" s="2">
        <f t="shared" si="12"/>
        <v>-27088417070</v>
      </c>
      <c r="M15" s="2">
        <f t="shared" si="12"/>
        <v>-25740619586</v>
      </c>
      <c r="N15" s="2">
        <f t="shared" si="12"/>
        <v>2872939129</v>
      </c>
    </row>
    <row r="16" spans="1:14" ht="15.5" x14ac:dyDescent="0.35">
      <c r="C16" t="s">
        <v>29</v>
      </c>
      <c r="D16" s="2">
        <f>IFERROR(INDEX(D51:D500,MATCH($C$16,$C$51:$C$500,0)),"")</f>
        <v>23258199672</v>
      </c>
      <c r="E16" s="2">
        <f>IFERROR(INDEX(E51:E500,MATCH($C$16,$C$51:$C$500,0)),"")</f>
        <v>18311255451</v>
      </c>
      <c r="H16" s="2">
        <f>IFERROR(SUM(D16:G16)*(4/MAX(1,COUNT(D16:G16))),"")</f>
        <v>83138910246</v>
      </c>
      <c r="I16" s="2">
        <f t="shared" ref="I16:N16" si="13">IFERROR(INDEX(I51:I500,MATCH($C$16,$C$51:$C$500,0)),"")</f>
        <v>59962101673</v>
      </c>
      <c r="J16" s="2">
        <f t="shared" si="13"/>
        <v>21124300726</v>
      </c>
      <c r="K16" s="2">
        <f t="shared" si="13"/>
        <v>73453911245</v>
      </c>
      <c r="L16" s="2">
        <f t="shared" si="13"/>
        <v>79795262735</v>
      </c>
      <c r="M16" s="2">
        <f t="shared" si="13"/>
        <v>75470962894</v>
      </c>
      <c r="N16" s="2">
        <f t="shared" si="13"/>
        <v>-25834510786</v>
      </c>
    </row>
    <row r="17" spans="1:14" ht="15.5" x14ac:dyDescent="0.35">
      <c r="A17" t="s">
        <v>30</v>
      </c>
    </row>
    <row r="18" spans="1:14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</row>
    <row r="19" spans="1:14" ht="15.5" x14ac:dyDescent="0.35">
      <c r="A19" t="s">
        <v>40</v>
      </c>
      <c r="C19" t="s">
        <v>41</v>
      </c>
    </row>
    <row r="20" spans="1:14" ht="15.5" x14ac:dyDescent="0.35">
      <c r="A20" t="s">
        <v>42</v>
      </c>
      <c r="C20" t="s">
        <v>43</v>
      </c>
      <c r="D20" s="2">
        <f ca="1">IFERROR(D21*D2,"")</f>
        <v>17946250000000</v>
      </c>
      <c r="E20" s="2">
        <f ca="1">IFERROR(E21*E2,"")</f>
        <v>14210500000000</v>
      </c>
      <c r="H20" s="2">
        <f t="shared" ref="H20:N20" ca="1" si="14">IFERROR(H21*H2,"")</f>
        <v>14210500000000</v>
      </c>
      <c r="I20" s="2">
        <f t="shared" ca="1" si="14"/>
        <v>17433500000000</v>
      </c>
      <c r="J20" s="2">
        <f t="shared" ca="1" si="14"/>
        <v>2695600000000</v>
      </c>
      <c r="K20" s="2">
        <f t="shared" ca="1" si="14"/>
        <v>2065650000000</v>
      </c>
      <c r="L20" s="2">
        <f t="shared" ca="1" si="14"/>
        <v>1831250000000</v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12</v>
      </c>
      <c r="D21" s="2">
        <f>IFERROR(INDEX(D51:D500,MATCH($C$7,$C$51:$C$500,0)),"")</f>
        <v>2930000000</v>
      </c>
      <c r="E21" s="2">
        <f>IFERROR(INDEX(E51:E500,MATCH($C$7,$C$51:$C$500,0)),"")</f>
        <v>2930000000</v>
      </c>
      <c r="H21" s="2">
        <f>IFERROR(INDEX(D21:G21,COUNT(D21:G21)),"")</f>
        <v>2930000000</v>
      </c>
      <c r="I21" s="2">
        <f t="shared" ref="I21:N21" si="15">IFERROR(INDEX(I51:I500,MATCH($C$7,$C$51:$C$500,0)),"")</f>
        <v>2930000000</v>
      </c>
      <c r="J21" s="2">
        <f t="shared" si="15"/>
        <v>2930000000</v>
      </c>
      <c r="K21" s="2">
        <f t="shared" si="15"/>
        <v>2930000000</v>
      </c>
      <c r="L21" s="2">
        <f t="shared" si="15"/>
        <v>2930000000</v>
      </c>
      <c r="M21" s="2">
        <f t="shared" si="15"/>
        <v>1160000000</v>
      </c>
      <c r="N21" s="2">
        <f t="shared" si="15"/>
        <v>0</v>
      </c>
    </row>
    <row r="23" spans="1:14" ht="15.5" x14ac:dyDescent="0.35">
      <c r="B23" t="s">
        <v>44</v>
      </c>
      <c r="C23" t="s">
        <v>45</v>
      </c>
      <c r="D23" s="3">
        <f>IFERROR(D5/D6*100,"")</f>
        <v>3.5321561642703885</v>
      </c>
      <c r="E23" s="3">
        <f>IFERROR(E5/E6*100,"")</f>
        <v>3.4134394197518443</v>
      </c>
      <c r="H23" s="3">
        <f t="shared" ref="H23:N23" si="16">IFERROR(H5/H6*100,"")</f>
        <v>14.147873949140113</v>
      </c>
      <c r="I23" s="3">
        <f t="shared" si="16"/>
        <v>12.51136809809878</v>
      </c>
      <c r="J23" s="3">
        <f t="shared" si="16"/>
        <v>9.1927744747959004</v>
      </c>
      <c r="K23" s="3">
        <f t="shared" si="16"/>
        <v>11.904016590825004</v>
      </c>
      <c r="L23" s="3">
        <f t="shared" si="16"/>
        <v>13.177686707494408</v>
      </c>
      <c r="M23" s="3">
        <f t="shared" si="16"/>
        <v>28.936335272380653</v>
      </c>
      <c r="N23" s="3">
        <f t="shared" si="16"/>
        <v>-17.20152703679242</v>
      </c>
    </row>
    <row r="24" spans="1:14" ht="15.5" x14ac:dyDescent="0.35">
      <c r="C24" t="s">
        <v>46</v>
      </c>
      <c r="D24" s="4">
        <f>IFERROR(_xlfn.RRI(5,I23,D23),"")</f>
        <v>-0.22349006089295853</v>
      </c>
      <c r="E24" s="4">
        <f>IFERROR(_xlfn.RRI(5,J23,E23),"")</f>
        <v>-0.1797445610904741</v>
      </c>
      <c r="H24" s="4">
        <f t="shared" ref="H24:N24" si="17">IFERROR(_xlfn.RRI(5,M23,H23),"")</f>
        <v>-0.13333844686135232</v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47</v>
      </c>
      <c r="C25" t="s">
        <v>48</v>
      </c>
      <c r="D25" s="3">
        <f>IFERROR(INDEX(D51:D500,MATCH($A$25,$C$51:$C$500,0)),"")</f>
        <v>6.62</v>
      </c>
      <c r="E25" s="3">
        <f>IFERROR(INDEX(E51:E500,MATCH($A$25,$C$51:$C$500,0)),"")</f>
        <v>5.9</v>
      </c>
      <c r="H25" s="3">
        <f>IFERROR(INDEX(D25:G25,COUNT(D25:G25)),"")</f>
        <v>5.9</v>
      </c>
      <c r="I25" s="3">
        <f t="shared" ref="I25:N25" si="18">IFERROR(INDEX(I51:I500,MATCH($C$25,$C$51:$C$500,0)),"")</f>
        <v>21.82</v>
      </c>
      <c r="J25" s="3">
        <f t="shared" si="18"/>
        <v>14.27</v>
      </c>
      <c r="K25" s="3">
        <f t="shared" si="18"/>
        <v>18.87</v>
      </c>
      <c r="L25" s="3">
        <f t="shared" si="18"/>
        <v>17.98</v>
      </c>
      <c r="M25" s="3">
        <f t="shared" si="18"/>
        <v>42.21</v>
      </c>
      <c r="N25" s="3">
        <f t="shared" si="18"/>
        <v>-195106.84</v>
      </c>
    </row>
    <row r="26" spans="1:14" ht="15.5" x14ac:dyDescent="0.35">
      <c r="C26" t="s">
        <v>49</v>
      </c>
      <c r="D26" s="4">
        <f>IFERROR(_xlfn.RRI(5,I25,D25),"")</f>
        <v>-0.21222780384356399</v>
      </c>
      <c r="E26" s="4">
        <f>IFERROR(_xlfn.RRI(5,J25,E25),"")</f>
        <v>-0.16191974727913727</v>
      </c>
      <c r="H26" s="4">
        <f t="shared" ref="H26:N26" si="19">IFERROR(_xlfn.RRI(5,M25,H25),"")</f>
        <v>-0.32533631841210287</v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50</v>
      </c>
      <c r="D27" s="3">
        <f>IFERROR(D4/D21,"")</f>
        <v>22.168917520819111</v>
      </c>
      <c r="E27" s="3">
        <f>IFERROR(E4/E21,"")</f>
        <v>23.227184852218429</v>
      </c>
      <c r="H27" s="3">
        <f t="shared" ref="H27:N27" si="20">IFERROR(H4/H21,"")</f>
        <v>90.792204746075086</v>
      </c>
      <c r="I27" s="3">
        <f t="shared" si="20"/>
        <v>117.1745330993174</v>
      </c>
      <c r="J27" s="3">
        <f t="shared" si="20"/>
        <v>81.540758320477821</v>
      </c>
      <c r="K27" s="3">
        <f t="shared" si="20"/>
        <v>62.194232772013649</v>
      </c>
      <c r="L27" s="3">
        <f t="shared" si="20"/>
        <v>84.602215997952214</v>
      </c>
      <c r="M27" s="3">
        <f t="shared" si="20"/>
        <v>171.02881059396552</v>
      </c>
      <c r="N27" s="3" t="str">
        <f t="shared" si="20"/>
        <v/>
      </c>
    </row>
    <row r="28" spans="1:14" ht="15.5" x14ac:dyDescent="0.35">
      <c r="C28" t="s">
        <v>51</v>
      </c>
      <c r="D28" s="4">
        <f>IFERROR(_xlfn.RRI(5,I27,D27),"")</f>
        <v>-0.28322598731624193</v>
      </c>
      <c r="E28" s="4">
        <f>IFERROR(_xlfn.RRI(5,J27,E27),"")</f>
        <v>-0.22209893504084699</v>
      </c>
      <c r="H28" s="4">
        <f t="shared" ref="H28:N28" si="21">IFERROR(_xlfn.RRI(5,M27,H27),"")</f>
        <v>-0.11895953103667789</v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52</v>
      </c>
      <c r="H29" s="4">
        <f t="shared" ref="H29:N29" si="22">IFERROR(((H25-I25)/I25)*100%,"")</f>
        <v>-0.72960586617781853</v>
      </c>
      <c r="I29" s="4">
        <f t="shared" si="22"/>
        <v>0.52908199018920821</v>
      </c>
      <c r="J29" s="4">
        <f t="shared" si="22"/>
        <v>-0.24377318494965561</v>
      </c>
      <c r="K29" s="4">
        <f t="shared" si="22"/>
        <v>4.9499443826473893E-2</v>
      </c>
      <c r="L29" s="4">
        <f t="shared" si="22"/>
        <v>-0.57403458895996207</v>
      </c>
      <c r="M29" s="4">
        <f t="shared" si="22"/>
        <v>-1.000216343004684</v>
      </c>
      <c r="N29" s="4" t="str">
        <f t="shared" si="22"/>
        <v/>
      </c>
    </row>
    <row r="30" spans="1:14" ht="15.5" x14ac:dyDescent="0.35">
      <c r="C30" t="s">
        <v>53</v>
      </c>
      <c r="H30" s="4">
        <f t="shared" ref="H30:N30" si="23">IFERROR(((H27-I27)/I27)*100%,"")</f>
        <v>-0.22515411544998939</v>
      </c>
      <c r="I30" s="4">
        <f t="shared" si="23"/>
        <v>0.43700568295905406</v>
      </c>
      <c r="J30" s="4">
        <f t="shared" si="23"/>
        <v>0.31106623051984622</v>
      </c>
      <c r="K30" s="4">
        <f t="shared" si="23"/>
        <v>-0.26486284031237373</v>
      </c>
      <c r="L30" s="4">
        <f t="shared" si="23"/>
        <v>-0.50533354173406575</v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188.39</v>
      </c>
      <c r="E32" s="3">
        <f>IFERROR(INDEX(E51:E500,MATCH($A$32,$C$51:$C$500,0)),"")</f>
        <v>181.78</v>
      </c>
      <c r="H32" s="3">
        <f>IFERROR(INDEX(D32:G32,COUNT(D32:G32)),"")</f>
        <v>181.78</v>
      </c>
      <c r="I32" s="3">
        <f t="shared" ref="I32:N32" si="24">IFERROR(INDEX(I51:I500,MATCH($C$32,$C$51:$C$500,0)),"")</f>
        <v>175.88</v>
      </c>
      <c r="J32" s="3">
        <f t="shared" si="24"/>
        <v>153.83000000000001</v>
      </c>
      <c r="K32" s="3">
        <f t="shared" si="24"/>
        <v>154.66999999999999</v>
      </c>
      <c r="L32" s="3">
        <f t="shared" si="24"/>
        <v>136.21</v>
      </c>
      <c r="M32" s="3">
        <f t="shared" si="24"/>
        <v>146.52000000000001</v>
      </c>
      <c r="N32" s="3">
        <f t="shared" si="24"/>
        <v>1038549.63</v>
      </c>
    </row>
    <row r="33" spans="1:14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25.74</v>
      </c>
      <c r="E33" s="3">
        <f>IFERROR(INDEX(E51:E500,MATCH($A$33,$C$51:$C$500,0)),"")</f>
        <v>32.32</v>
      </c>
      <c r="H33" s="3">
        <f>IFERROR(INDEX(D33:G33,COUNT(D33:G33)),"")</f>
        <v>32.32</v>
      </c>
      <c r="I33" s="3">
        <f t="shared" ref="I33:N33" si="25">IFERROR(INDEX(I51:I500,MATCH($C$33,$C$51:$C$500,0)),"")</f>
        <v>33.83</v>
      </c>
      <c r="J33" s="3">
        <f t="shared" si="25"/>
        <v>5.98</v>
      </c>
      <c r="K33" s="3">
        <f t="shared" si="25"/>
        <v>4.5599999999999996</v>
      </c>
      <c r="L33" s="3">
        <f t="shared" si="25"/>
        <v>4.59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732.63</v>
      </c>
      <c r="E34" s="3">
        <f>IFERROR(INDEX(E51:E500,MATCH($A$34,$C$51:$C$500,0)),"")</f>
        <v>995.76</v>
      </c>
      <c r="H34" s="3">
        <f>IFERROR(INDEX(D34:G34,COUNT(D34:G34)),"")</f>
        <v>995.76</v>
      </c>
      <c r="I34" s="3">
        <f t="shared" ref="I34:N34" si="26">IFERROR(INDEX(I51:I500,MATCH($C$34,$C$51:$C$500,0)),"")</f>
        <v>272.69</v>
      </c>
      <c r="J34" s="3">
        <f t="shared" si="26"/>
        <v>64.47</v>
      </c>
      <c r="K34" s="3">
        <f t="shared" si="26"/>
        <v>37.36</v>
      </c>
      <c r="L34" s="3">
        <f t="shared" si="26"/>
        <v>34.76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218.66</v>
      </c>
      <c r="E35" s="3">
        <f>IFERROR(INDEX(E51:E500,MATCH($A$35,$C$51:$C$500,0)),"")</f>
        <v>252.81</v>
      </c>
      <c r="H35" s="3">
        <f>IFERROR(INDEX(D35:G35,COUNT(D35:G35)),"")</f>
        <v>252.81</v>
      </c>
      <c r="I35" s="3">
        <f t="shared" ref="I35:N35" si="27">IFERROR(INDEX(I51:I500,MATCH($C$35,$C$51:$C$500,0)),"")</f>
        <v>50.75</v>
      </c>
      <c r="J35" s="3">
        <f t="shared" si="27"/>
        <v>11.28</v>
      </c>
      <c r="K35" s="3">
        <f t="shared" si="27"/>
        <v>11.33</v>
      </c>
      <c r="L35" s="3">
        <f t="shared" si="27"/>
        <v>7.38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66</v>
      </c>
      <c r="C36" t="s">
        <v>67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N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</row>
    <row r="37" spans="1:14" ht="15.5" x14ac:dyDescent="0.35">
      <c r="B37" t="s">
        <v>68</v>
      </c>
      <c r="C37" t="s">
        <v>69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N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</row>
    <row r="50" spans="2:14" ht="15.5" x14ac:dyDescent="0.35">
      <c r="D50" t="s">
        <v>70</v>
      </c>
      <c r="E50" t="s">
        <v>243</v>
      </c>
      <c r="F50" t="s">
        <v>71</v>
      </c>
      <c r="G50" t="s">
        <v>244</v>
      </c>
      <c r="H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</row>
    <row r="51" spans="2:14" ht="15.5" x14ac:dyDescent="0.35">
      <c r="B51" t="s">
        <v>75</v>
      </c>
      <c r="C51" t="s">
        <v>6</v>
      </c>
      <c r="D51" s="5">
        <v>64954928336</v>
      </c>
      <c r="E51" s="5">
        <v>68055651617</v>
      </c>
      <c r="F51" s="5">
        <v>95885980306</v>
      </c>
      <c r="G51" s="5">
        <v>104900594029</v>
      </c>
      <c r="I51" s="5">
        <v>343321381981</v>
      </c>
      <c r="J51" s="5">
        <v>238914421879</v>
      </c>
      <c r="K51" s="5">
        <v>182229102022</v>
      </c>
      <c r="L51" s="5">
        <v>247884492874</v>
      </c>
      <c r="M51" s="5">
        <v>198393420289</v>
      </c>
      <c r="N51" s="5">
        <v>52094112325</v>
      </c>
    </row>
    <row r="52" spans="2:14" ht="15.5" x14ac:dyDescent="0.35">
      <c r="C52" t="s">
        <v>76</v>
      </c>
      <c r="D52" s="5">
        <v>-40540148180</v>
      </c>
      <c r="E52" s="5">
        <v>-41660063435</v>
      </c>
      <c r="F52" s="5">
        <v>-95474549287</v>
      </c>
      <c r="G52" s="5">
        <v>-70111388974</v>
      </c>
      <c r="I52" s="5">
        <v>-253608620917</v>
      </c>
      <c r="J52" s="5">
        <v>-180343009777</v>
      </c>
      <c r="K52" s="5">
        <v>-89637730449</v>
      </c>
      <c r="L52" s="5">
        <v>-120765052891</v>
      </c>
      <c r="M52" s="5">
        <v>-89276246598</v>
      </c>
      <c r="N52" s="5">
        <v>-22944234006</v>
      </c>
    </row>
    <row r="53" spans="2:14" ht="15.5" x14ac:dyDescent="0.35">
      <c r="C53" t="s">
        <v>77</v>
      </c>
      <c r="D53" s="5">
        <v>24414780156</v>
      </c>
      <c r="E53" s="5">
        <v>26395588182</v>
      </c>
      <c r="F53" s="5">
        <v>411431019</v>
      </c>
      <c r="G53" s="5">
        <v>34789205055</v>
      </c>
      <c r="I53" s="5">
        <v>89712761064</v>
      </c>
      <c r="J53" s="5">
        <v>58571412102</v>
      </c>
      <c r="K53" s="5">
        <v>92591371573</v>
      </c>
      <c r="L53" s="5">
        <v>127119439983</v>
      </c>
      <c r="M53" s="5">
        <v>109117173691</v>
      </c>
      <c r="N53" s="5">
        <v>29149878319</v>
      </c>
    </row>
    <row r="54" spans="2:14" ht="15.5" x14ac:dyDescent="0.35">
      <c r="C54" t="s">
        <v>78</v>
      </c>
      <c r="D54" s="5">
        <v>-12091273721</v>
      </c>
      <c r="E54" s="5">
        <v>-16269289957</v>
      </c>
      <c r="F54" s="5">
        <v>-33374250149</v>
      </c>
      <c r="G54" s="5">
        <v>-13938624661</v>
      </c>
      <c r="I54" s="5">
        <v>-72246197414</v>
      </c>
      <c r="J54" s="5">
        <v>-57297289789</v>
      </c>
      <c r="K54" s="5">
        <v>-32009033532</v>
      </c>
      <c r="L54" s="5">
        <v>-31074666856</v>
      </c>
      <c r="M54" s="5">
        <v>-18009770736</v>
      </c>
      <c r="N54" s="5">
        <v>-32774728124</v>
      </c>
    </row>
    <row r="55" spans="2:14" ht="15.5" x14ac:dyDescent="0.35">
      <c r="C55" t="s">
        <v>246</v>
      </c>
      <c r="D55" s="5">
        <v>-12091273721</v>
      </c>
      <c r="E55" s="5">
        <v>-16269289957</v>
      </c>
      <c r="F55" s="5">
        <v>-33374250149</v>
      </c>
      <c r="G55" s="5">
        <v>-13938624661</v>
      </c>
      <c r="I55" s="5">
        <v>-72246197414</v>
      </c>
      <c r="J55" s="5">
        <v>-57297289789</v>
      </c>
      <c r="K55" s="5">
        <v>-32009033532</v>
      </c>
      <c r="L55" s="5">
        <v>-31074666856</v>
      </c>
      <c r="M55" s="5">
        <v>-18009770736</v>
      </c>
      <c r="N55" s="5">
        <v>-32774728124</v>
      </c>
    </row>
    <row r="56" spans="2:14" ht="15.5" x14ac:dyDescent="0.35">
      <c r="C56" t="s">
        <v>80</v>
      </c>
      <c r="D56" s="5">
        <v>12323506435</v>
      </c>
      <c r="E56" s="5">
        <v>10126298225</v>
      </c>
      <c r="F56" s="5">
        <v>-32962819130</v>
      </c>
      <c r="G56" s="5">
        <v>20850580394</v>
      </c>
      <c r="I56" s="5">
        <v>17466563650</v>
      </c>
      <c r="J56" s="5">
        <v>1274122313</v>
      </c>
      <c r="K56" s="5">
        <v>60582338041</v>
      </c>
      <c r="L56" s="5">
        <v>96044773127</v>
      </c>
      <c r="M56" s="5">
        <v>91107402955</v>
      </c>
      <c r="N56" s="5">
        <v>-3624849805</v>
      </c>
    </row>
    <row r="57" spans="2:14" ht="15.5" x14ac:dyDescent="0.35">
      <c r="C57" t="s">
        <v>81</v>
      </c>
      <c r="D57" s="5">
        <v>10934693237</v>
      </c>
      <c r="E57" s="5">
        <v>8184957226</v>
      </c>
      <c r="F57" s="5">
        <v>34831173762</v>
      </c>
      <c r="G57" s="5">
        <v>-7374513161</v>
      </c>
      <c r="I57" s="5">
        <v>42495538023</v>
      </c>
      <c r="J57" s="5">
        <v>19850178413</v>
      </c>
      <c r="K57" s="5">
        <v>12871573204</v>
      </c>
      <c r="L57" s="5">
        <v>-16249510392</v>
      </c>
      <c r="M57" s="5">
        <v>-15636440061</v>
      </c>
      <c r="N57" s="5">
        <v>-22209660981</v>
      </c>
    </row>
    <row r="58" spans="2:14" ht="15.5" x14ac:dyDescent="0.35">
      <c r="C58" t="s">
        <v>27</v>
      </c>
      <c r="D58" s="5">
        <v>-24400742853</v>
      </c>
      <c r="E58" s="5">
        <v>-15911538097</v>
      </c>
      <c r="F58" s="5">
        <v>-26455100282</v>
      </c>
      <c r="G58" s="5">
        <v>-17815667894</v>
      </c>
      <c r="I58" s="5">
        <v>-78525798093</v>
      </c>
      <c r="J58" s="5">
        <v>-64022275785</v>
      </c>
      <c r="K58" s="5">
        <v>-47752974076</v>
      </c>
      <c r="L58" s="5">
        <v>-50865591979</v>
      </c>
      <c r="M58" s="5">
        <v>-52055281926</v>
      </c>
      <c r="N58" s="5">
        <v>-38954596430</v>
      </c>
    </row>
    <row r="59" spans="2:14" ht="15.5" x14ac:dyDescent="0.35">
      <c r="C59" t="s">
        <v>142</v>
      </c>
      <c r="D59" s="5">
        <v>33564873219</v>
      </c>
      <c r="E59" s="5">
        <v>22834412914</v>
      </c>
      <c r="F59" s="5">
        <v>39306228805</v>
      </c>
      <c r="G59" s="5">
        <v>9690554528</v>
      </c>
      <c r="I59" s="5">
        <v>98236254546</v>
      </c>
      <c r="J59" s="5">
        <v>83415953971</v>
      </c>
      <c r="K59" s="5">
        <v>61694117488</v>
      </c>
      <c r="L59" s="5">
        <v>48232478243</v>
      </c>
      <c r="M59" s="5">
        <v>33937739289</v>
      </c>
      <c r="N59" s="5">
        <v>24985404804</v>
      </c>
    </row>
    <row r="60" spans="2:14" ht="15.5" x14ac:dyDescent="0.35">
      <c r="C60" t="s">
        <v>82</v>
      </c>
      <c r="D60" s="5">
        <v>1325169465</v>
      </c>
      <c r="E60" s="5">
        <v>17058172</v>
      </c>
      <c r="F60" s="5">
        <v>5381609</v>
      </c>
      <c r="G60" s="5">
        <v>28664422</v>
      </c>
      <c r="I60" s="5">
        <v>8071810</v>
      </c>
      <c r="J60" s="5">
        <v>150706178</v>
      </c>
      <c r="K60" s="5">
        <v>-977124424</v>
      </c>
      <c r="L60" s="5">
        <v>-15474670354</v>
      </c>
      <c r="M60" s="5">
        <v>-1306948557</v>
      </c>
      <c r="N60" s="5">
        <v>-8235527910</v>
      </c>
    </row>
    <row r="61" spans="2:14" ht="15.5" x14ac:dyDescent="0.35">
      <c r="C61" t="s">
        <v>83</v>
      </c>
      <c r="E61" s="5">
        <v>-10136722</v>
      </c>
      <c r="F61" s="5">
        <v>-34621417</v>
      </c>
      <c r="G61" s="5">
        <v>35436244</v>
      </c>
      <c r="I61" s="5">
        <v>-10136722</v>
      </c>
      <c r="J61" s="5">
        <v>920627</v>
      </c>
      <c r="K61" s="5">
        <v>31479219</v>
      </c>
      <c r="L61" s="5">
        <v>27768662</v>
      </c>
      <c r="M61" s="5">
        <v>822251219</v>
      </c>
      <c r="N61" s="5">
        <v>-256029718</v>
      </c>
    </row>
    <row r="62" spans="2:14" ht="15.5" x14ac:dyDescent="0.35">
      <c r="C62" t="s">
        <v>84</v>
      </c>
      <c r="D62" s="5">
        <v>10934693237</v>
      </c>
      <c r="E62" s="5">
        <v>8184957226</v>
      </c>
      <c r="F62" s="5">
        <v>34831173762</v>
      </c>
      <c r="G62" s="5">
        <v>-7374513161</v>
      </c>
      <c r="I62" s="5">
        <v>42495538023</v>
      </c>
      <c r="J62" s="5">
        <v>19850178413</v>
      </c>
      <c r="K62" s="5">
        <v>12871573204</v>
      </c>
      <c r="L62" s="5">
        <v>-16249510392</v>
      </c>
      <c r="M62" s="5">
        <v>-15636440061</v>
      </c>
      <c r="N62" s="5">
        <v>-22209660981</v>
      </c>
    </row>
    <row r="63" spans="2:14" ht="15.5" x14ac:dyDescent="0.35">
      <c r="C63" t="s">
        <v>29</v>
      </c>
      <c r="D63" s="5">
        <v>23258199672</v>
      </c>
      <c r="E63" s="5">
        <v>18311255451</v>
      </c>
      <c r="F63" s="5">
        <v>1868354632</v>
      </c>
      <c r="G63" s="5">
        <v>13476067233</v>
      </c>
      <c r="I63" s="5">
        <v>59962101673</v>
      </c>
      <c r="J63" s="5">
        <v>21124300726</v>
      </c>
      <c r="K63" s="5">
        <v>73453911245</v>
      </c>
      <c r="L63" s="5">
        <v>79795262735</v>
      </c>
      <c r="M63" s="5">
        <v>75470962894</v>
      </c>
      <c r="N63" s="5">
        <v>-25834510786</v>
      </c>
    </row>
    <row r="64" spans="2:14" ht="15.5" x14ac:dyDescent="0.35">
      <c r="C64" t="s">
        <v>28</v>
      </c>
      <c r="D64" s="5">
        <v>-3875079828</v>
      </c>
      <c r="E64" s="5">
        <v>-1057584862</v>
      </c>
      <c r="F64" s="5">
        <v>14321123569</v>
      </c>
      <c r="G64" s="5">
        <v>-2640089230</v>
      </c>
      <c r="I64" s="5">
        <v>3931217828</v>
      </c>
      <c r="J64" s="5">
        <v>20676370493</v>
      </c>
      <c r="K64" s="5">
        <v>-18163360389</v>
      </c>
      <c r="L64" s="5">
        <v>-27088417070</v>
      </c>
      <c r="M64" s="5">
        <v>-25740619586</v>
      </c>
      <c r="N64" s="5">
        <v>2872939129</v>
      </c>
    </row>
    <row r="65" spans="2:14" ht="15.5" x14ac:dyDescent="0.35">
      <c r="C65" t="s">
        <v>85</v>
      </c>
    </row>
    <row r="66" spans="2:14" ht="15.5" x14ac:dyDescent="0.35">
      <c r="C66" t="s">
        <v>87</v>
      </c>
    </row>
    <row r="67" spans="2:14" ht="15.5" x14ac:dyDescent="0.35">
      <c r="C67" t="s">
        <v>86</v>
      </c>
    </row>
    <row r="68" spans="2:14" ht="15.5" x14ac:dyDescent="0.35">
      <c r="C68" t="s">
        <v>88</v>
      </c>
      <c r="D68" s="5">
        <v>-3875079828</v>
      </c>
      <c r="E68" s="5">
        <v>-1057584862</v>
      </c>
      <c r="F68" s="5">
        <v>14321123569</v>
      </c>
      <c r="G68" s="5">
        <v>-2640089230</v>
      </c>
      <c r="I68" s="5">
        <v>3931217828</v>
      </c>
      <c r="J68" s="5">
        <v>20676370493</v>
      </c>
      <c r="K68" s="5">
        <v>-18163360389</v>
      </c>
      <c r="L68" s="5">
        <v>-27088417070</v>
      </c>
      <c r="M68" s="5">
        <v>-25740619586</v>
      </c>
      <c r="N68" s="5">
        <v>2872939129</v>
      </c>
    </row>
    <row r="69" spans="2:14" ht="15.5" x14ac:dyDescent="0.35">
      <c r="C69" t="s">
        <v>247</v>
      </c>
      <c r="D69" s="5">
        <v>19383119844</v>
      </c>
      <c r="E69" s="5">
        <v>17253670589</v>
      </c>
      <c r="F69" s="5">
        <v>16189478201</v>
      </c>
      <c r="G69" s="5">
        <v>10835978003</v>
      </c>
      <c r="I69" s="5">
        <v>63893319501</v>
      </c>
      <c r="J69" s="5">
        <v>41800671219</v>
      </c>
      <c r="K69" s="5">
        <v>55290550856</v>
      </c>
      <c r="L69" s="5">
        <v>52706845665</v>
      </c>
      <c r="M69" s="5">
        <v>49730343308</v>
      </c>
      <c r="N69" s="5">
        <v>-22961571657</v>
      </c>
    </row>
    <row r="70" spans="2:14" ht="15.5" x14ac:dyDescent="0.35">
      <c r="C70" t="s">
        <v>248</v>
      </c>
    </row>
    <row r="71" spans="2:14" ht="15.5" x14ac:dyDescent="0.35">
      <c r="C71" t="s">
        <v>89</v>
      </c>
      <c r="D71" s="5">
        <v>19383119844</v>
      </c>
      <c r="E71" s="5">
        <v>17253670589</v>
      </c>
      <c r="F71" s="5">
        <v>16189478201</v>
      </c>
      <c r="G71" s="5">
        <v>10835978003</v>
      </c>
      <c r="I71" s="5">
        <v>63893319501</v>
      </c>
      <c r="J71" s="5">
        <v>41800671219</v>
      </c>
      <c r="K71" s="5">
        <v>55290550856</v>
      </c>
      <c r="L71" s="5">
        <v>52706845665</v>
      </c>
      <c r="M71" s="5">
        <v>49730343308</v>
      </c>
      <c r="N71" s="5">
        <v>-22961571657</v>
      </c>
    </row>
    <row r="72" spans="2:14" ht="15.5" x14ac:dyDescent="0.35">
      <c r="C72" t="s">
        <v>90</v>
      </c>
      <c r="D72" s="5">
        <v>1089260515</v>
      </c>
      <c r="G72" s="5">
        <v>197111809</v>
      </c>
    </row>
    <row r="73" spans="2:14" ht="15.5" x14ac:dyDescent="0.35">
      <c r="C73" t="s">
        <v>91</v>
      </c>
      <c r="D73" s="5">
        <v>19527064375</v>
      </c>
      <c r="E73" s="5">
        <v>18198986573</v>
      </c>
      <c r="F73" s="5">
        <v>17066853868</v>
      </c>
      <c r="G73" s="5">
        <v>10835978002</v>
      </c>
      <c r="I73" s="5">
        <v>64573583358</v>
      </c>
      <c r="J73" s="5">
        <v>41517946467</v>
      </c>
      <c r="K73" s="5">
        <v>54087457823</v>
      </c>
      <c r="L73" s="5">
        <v>52739990328</v>
      </c>
      <c r="M73" s="5">
        <v>50310798090</v>
      </c>
      <c r="N73" s="5">
        <v>-21020822486</v>
      </c>
    </row>
    <row r="74" spans="2:14" ht="15.5" x14ac:dyDescent="0.35">
      <c r="C74" t="s">
        <v>92</v>
      </c>
      <c r="D74" s="5">
        <v>19383119844</v>
      </c>
      <c r="E74" s="5">
        <v>17253670589</v>
      </c>
      <c r="F74" s="5">
        <v>16189478202</v>
      </c>
      <c r="G74" s="5">
        <v>10835978003</v>
      </c>
      <c r="I74" s="5">
        <v>63893319502</v>
      </c>
      <c r="J74" s="5">
        <v>41800671219</v>
      </c>
      <c r="K74" s="5">
        <v>55290550856</v>
      </c>
      <c r="L74" s="5">
        <v>52706845665</v>
      </c>
      <c r="M74" s="5">
        <v>49730343309</v>
      </c>
      <c r="N74" s="5">
        <v>-22961571657</v>
      </c>
    </row>
    <row r="75" spans="2:14" ht="15.5" x14ac:dyDescent="0.35">
      <c r="C75" t="s">
        <v>8</v>
      </c>
      <c r="D75" s="5">
        <v>19527064376</v>
      </c>
      <c r="E75" s="5">
        <v>18209123294</v>
      </c>
      <c r="F75" s="5">
        <v>17101475285</v>
      </c>
      <c r="G75" s="5">
        <v>10800541758</v>
      </c>
      <c r="I75" s="5">
        <v>64583720080</v>
      </c>
      <c r="J75" s="5">
        <v>41517025840</v>
      </c>
      <c r="K75" s="5">
        <v>54055978604</v>
      </c>
      <c r="L75" s="5">
        <v>52712221666</v>
      </c>
      <c r="M75" s="5">
        <v>49488546872</v>
      </c>
      <c r="N75" s="5">
        <v>-20764792768</v>
      </c>
    </row>
    <row r="76" spans="2:14" ht="15.5" x14ac:dyDescent="0.35">
      <c r="C76" t="s">
        <v>94</v>
      </c>
      <c r="D76" s="5">
        <v>19383119844</v>
      </c>
      <c r="E76" s="5">
        <v>17253670589</v>
      </c>
      <c r="F76" s="5">
        <v>16189478202</v>
      </c>
      <c r="G76" s="5">
        <v>10835978003</v>
      </c>
      <c r="I76" s="5">
        <v>63893319502</v>
      </c>
      <c r="J76" s="5">
        <v>41800671219</v>
      </c>
      <c r="K76" s="5">
        <v>55290550856</v>
      </c>
      <c r="L76" s="5">
        <v>52706845665</v>
      </c>
      <c r="M76" s="5">
        <v>49730343309</v>
      </c>
      <c r="N76" s="5">
        <v>-22961571657</v>
      </c>
    </row>
    <row r="77" spans="2:14" ht="15.5" x14ac:dyDescent="0.35">
      <c r="C77" t="s">
        <v>95</v>
      </c>
      <c r="D77" s="5">
        <v>19527064376</v>
      </c>
      <c r="E77" s="5">
        <v>18198986572</v>
      </c>
      <c r="F77" s="5">
        <v>17066853868</v>
      </c>
      <c r="G77" s="5">
        <v>10835978002</v>
      </c>
      <c r="I77" s="5">
        <v>64573583358</v>
      </c>
      <c r="J77" s="5">
        <v>41517946467</v>
      </c>
      <c r="K77" s="5">
        <v>54087457823</v>
      </c>
      <c r="L77" s="5">
        <v>52739990328</v>
      </c>
      <c r="M77" s="5">
        <v>50310798091</v>
      </c>
      <c r="N77" s="5">
        <v>-21020822486</v>
      </c>
    </row>
    <row r="78" spans="2:14" ht="15.5" x14ac:dyDescent="0.35">
      <c r="C78" t="s">
        <v>96</v>
      </c>
      <c r="D78" s="5">
        <v>19527064376</v>
      </c>
      <c r="E78" s="5">
        <v>18198986572</v>
      </c>
      <c r="F78" s="5">
        <v>17066853868</v>
      </c>
      <c r="G78" s="5">
        <v>10835978002</v>
      </c>
      <c r="I78" s="5">
        <v>64573583358</v>
      </c>
      <c r="J78" s="5">
        <v>41517946467</v>
      </c>
      <c r="K78" s="5">
        <v>54087457823</v>
      </c>
      <c r="L78" s="5">
        <v>52739990328</v>
      </c>
      <c r="M78" s="5">
        <v>50310798091</v>
      </c>
      <c r="N78" s="5">
        <v>-21020822486</v>
      </c>
    </row>
    <row r="80" spans="2:14" ht="15.5" x14ac:dyDescent="0.35">
      <c r="B80" t="s">
        <v>97</v>
      </c>
      <c r="C80" t="s">
        <v>98</v>
      </c>
    </row>
    <row r="81" spans="3:14" ht="15.5" x14ac:dyDescent="0.35">
      <c r="C81" t="s">
        <v>99</v>
      </c>
    </row>
    <row r="82" spans="3:14" ht="15.5" x14ac:dyDescent="0.35">
      <c r="C82" t="s">
        <v>20</v>
      </c>
      <c r="D82" s="5">
        <v>67227112073</v>
      </c>
      <c r="E82" s="5">
        <v>89035503486</v>
      </c>
      <c r="F82" s="5">
        <v>99328536129</v>
      </c>
      <c r="G82" s="5">
        <v>97098108741</v>
      </c>
      <c r="I82" s="5">
        <v>99328536129</v>
      </c>
      <c r="J82" s="5">
        <v>37303720622</v>
      </c>
      <c r="K82" s="5">
        <v>67734430196</v>
      </c>
      <c r="L82" s="5">
        <v>92716716610</v>
      </c>
      <c r="M82" s="5">
        <v>16168494520</v>
      </c>
      <c r="N82" s="5">
        <v>25315488123</v>
      </c>
    </row>
    <row r="83" spans="3:14" ht="15.5" x14ac:dyDescent="0.35">
      <c r="C83" t="s">
        <v>100</v>
      </c>
      <c r="D83" s="5">
        <v>29511718303</v>
      </c>
      <c r="E83" s="5">
        <v>22760142830</v>
      </c>
      <c r="F83" s="5">
        <v>38857172193</v>
      </c>
      <c r="G83" s="5">
        <v>8277434602</v>
      </c>
      <c r="I83" s="5">
        <v>38857172193</v>
      </c>
      <c r="J83" s="5">
        <v>15879455725</v>
      </c>
      <c r="K83" s="5">
        <v>8827977244</v>
      </c>
      <c r="L83" s="5">
        <v>10467345260</v>
      </c>
      <c r="M83" s="5">
        <v>14456449975</v>
      </c>
      <c r="N83" s="5">
        <v>8461083586</v>
      </c>
    </row>
    <row r="84" spans="3:14" ht="15.5" x14ac:dyDescent="0.35">
      <c r="C84" t="s">
        <v>249</v>
      </c>
      <c r="D84" s="5">
        <v>5707032876</v>
      </c>
      <c r="E84" s="5">
        <v>8257503479</v>
      </c>
      <c r="F84" s="5">
        <v>5966315254</v>
      </c>
      <c r="G84" s="5">
        <v>123701580</v>
      </c>
      <c r="I84" s="5">
        <v>5966315254</v>
      </c>
      <c r="J84" s="5">
        <v>12500189783</v>
      </c>
      <c r="K84" s="5">
        <v>3322849118</v>
      </c>
      <c r="L84" s="5">
        <v>86000000</v>
      </c>
      <c r="M84" s="5">
        <v>24472527414</v>
      </c>
      <c r="N84" s="5">
        <v>35000000</v>
      </c>
    </row>
    <row r="85" spans="3:14" ht="15.5" x14ac:dyDescent="0.35">
      <c r="C85" t="s">
        <v>250</v>
      </c>
      <c r="D85" s="5">
        <v>8476321058</v>
      </c>
      <c r="E85" s="5">
        <v>5845740221</v>
      </c>
      <c r="F85" s="5">
        <v>16976412006</v>
      </c>
      <c r="G85" s="5">
        <v>908517402</v>
      </c>
      <c r="I85" s="5">
        <v>16976412006</v>
      </c>
      <c r="J85" s="5">
        <v>9018505043</v>
      </c>
      <c r="K85" s="5">
        <v>3094949497</v>
      </c>
      <c r="L85" s="5">
        <v>3932994770</v>
      </c>
      <c r="M85" s="5">
        <v>1732804512</v>
      </c>
      <c r="N85" s="5">
        <v>1931136596</v>
      </c>
    </row>
    <row r="86" spans="3:14" ht="15.5" x14ac:dyDescent="0.35">
      <c r="C86" t="s">
        <v>251</v>
      </c>
      <c r="D86" s="5">
        <v>29511718303</v>
      </c>
      <c r="E86" s="5">
        <v>22760142830</v>
      </c>
      <c r="F86" s="5">
        <v>38857172193</v>
      </c>
      <c r="G86" s="5">
        <v>8277434602</v>
      </c>
      <c r="I86" s="5">
        <v>38857172193</v>
      </c>
      <c r="J86" s="5">
        <v>15879455725</v>
      </c>
      <c r="K86" s="5">
        <v>8827977244</v>
      </c>
      <c r="L86" s="5">
        <v>10467345260</v>
      </c>
      <c r="M86" s="5">
        <v>14456449975</v>
      </c>
      <c r="N86" s="5">
        <v>8461083586</v>
      </c>
    </row>
    <row r="87" spans="3:14" ht="15.5" x14ac:dyDescent="0.35">
      <c r="C87" t="s">
        <v>102</v>
      </c>
      <c r="M87" s="5">
        <v>343671988</v>
      </c>
      <c r="N87" s="5">
        <v>341000000</v>
      </c>
    </row>
    <row r="88" spans="3:14" ht="15.5" x14ac:dyDescent="0.35">
      <c r="C88" t="s">
        <v>252</v>
      </c>
      <c r="M88" s="5">
        <v>343671988</v>
      </c>
      <c r="N88" s="5">
        <v>341000000</v>
      </c>
    </row>
    <row r="89" spans="3:14" ht="15.5" x14ac:dyDescent="0.35">
      <c r="C89" t="s">
        <v>83</v>
      </c>
      <c r="D89" s="5">
        <v>228344016522</v>
      </c>
      <c r="E89" s="5">
        <v>228344016522</v>
      </c>
      <c r="F89" s="5">
        <v>228344160822</v>
      </c>
      <c r="G89" s="5">
        <v>227468233289</v>
      </c>
      <c r="I89" s="5">
        <v>228344160822</v>
      </c>
      <c r="J89" s="5">
        <v>227663896546</v>
      </c>
      <c r="K89" s="5">
        <v>271936486336</v>
      </c>
      <c r="L89" s="5">
        <v>256954779299</v>
      </c>
      <c r="M89" s="5">
        <v>95879772653</v>
      </c>
      <c r="N89" s="5">
        <v>95350340813</v>
      </c>
    </row>
    <row r="90" spans="3:14" ht="15.5" x14ac:dyDescent="0.35">
      <c r="C90" t="s">
        <v>104</v>
      </c>
      <c r="D90" s="5">
        <v>243666182826</v>
      </c>
      <c r="E90" s="5">
        <v>284657430969</v>
      </c>
      <c r="F90" s="5">
        <v>281587194682</v>
      </c>
      <c r="G90" s="5">
        <v>190831093678</v>
      </c>
      <c r="I90" s="5">
        <v>281587194682</v>
      </c>
      <c r="J90" s="5">
        <v>161654656280</v>
      </c>
      <c r="K90" s="5">
        <v>155708906687</v>
      </c>
      <c r="L90" s="5">
        <v>182777802654</v>
      </c>
      <c r="M90" s="5">
        <v>53834675996</v>
      </c>
      <c r="N90" s="5">
        <v>49791152214</v>
      </c>
    </row>
    <row r="91" spans="3:14" ht="15.5" x14ac:dyDescent="0.35">
      <c r="C91" t="s">
        <v>105</v>
      </c>
    </row>
    <row r="92" spans="3:14" ht="15.5" x14ac:dyDescent="0.35">
      <c r="C92" t="s">
        <v>107</v>
      </c>
      <c r="D92" s="5">
        <v>200520513470</v>
      </c>
      <c r="E92" s="5">
        <v>202749026217</v>
      </c>
      <c r="F92" s="5">
        <v>205844287282</v>
      </c>
      <c r="G92" s="5">
        <v>207941296504</v>
      </c>
      <c r="I92" s="5">
        <v>205844287282</v>
      </c>
      <c r="J92" s="5">
        <v>208430481129</v>
      </c>
      <c r="K92" s="5">
        <v>188984710998</v>
      </c>
      <c r="L92" s="5">
        <v>140252485232</v>
      </c>
      <c r="M92" s="5">
        <v>147927115100</v>
      </c>
      <c r="N92" s="5">
        <v>153314934193</v>
      </c>
    </row>
    <row r="93" spans="3:14" ht="15.5" x14ac:dyDescent="0.35">
      <c r="C93" t="s">
        <v>108</v>
      </c>
      <c r="D93" s="5">
        <v>48944630319</v>
      </c>
      <c r="E93" s="5">
        <v>48719525319</v>
      </c>
      <c r="F93" s="5">
        <v>48944630319</v>
      </c>
      <c r="G93" s="5">
        <v>43871661923</v>
      </c>
      <c r="I93" s="5">
        <v>48944630319</v>
      </c>
      <c r="J93" s="5">
        <v>41871661923</v>
      </c>
      <c r="K93" s="5">
        <v>46681903754</v>
      </c>
      <c r="L93" s="5">
        <v>22987990622</v>
      </c>
      <c r="M93" s="5">
        <v>10155207861</v>
      </c>
    </row>
    <row r="94" spans="3:14" ht="15.5" x14ac:dyDescent="0.35">
      <c r="C94" t="s">
        <v>396</v>
      </c>
      <c r="D94" s="5">
        <v>275000000</v>
      </c>
      <c r="E94" s="5">
        <v>275000000</v>
      </c>
      <c r="F94" s="5">
        <v>275000000</v>
      </c>
      <c r="G94" s="5">
        <v>275000000</v>
      </c>
      <c r="I94" s="5">
        <v>275000000</v>
      </c>
      <c r="J94" s="5">
        <v>275000000</v>
      </c>
      <c r="K94" s="5">
        <v>275000000</v>
      </c>
      <c r="L94" s="5">
        <v>275000000</v>
      </c>
      <c r="M94" s="5">
        <v>275000000</v>
      </c>
      <c r="N94" s="5">
        <v>275000000</v>
      </c>
    </row>
    <row r="95" spans="3:14" ht="15.5" x14ac:dyDescent="0.35">
      <c r="C95" t="s">
        <v>109</v>
      </c>
      <c r="D95" s="5">
        <v>14640553048</v>
      </c>
      <c r="E95" s="5">
        <v>14640553048</v>
      </c>
      <c r="F95" s="5">
        <v>14641972083</v>
      </c>
      <c r="G95" s="5">
        <v>7767301946</v>
      </c>
      <c r="I95" s="5">
        <v>14641972083</v>
      </c>
      <c r="J95" s="5">
        <v>7767301947</v>
      </c>
      <c r="N95" s="5">
        <v>3048886560</v>
      </c>
    </row>
    <row r="96" spans="3:14" ht="15.5" x14ac:dyDescent="0.35">
      <c r="C96" t="s">
        <v>110</v>
      </c>
      <c r="D96" s="5">
        <v>1498494471815</v>
      </c>
      <c r="E96" s="5">
        <v>1421362787774</v>
      </c>
      <c r="F96" s="5">
        <v>1414956619240</v>
      </c>
      <c r="G96" s="5">
        <v>1397904451624</v>
      </c>
      <c r="I96" s="5">
        <v>1414956619240</v>
      </c>
      <c r="J96" s="5">
        <v>1157700002657</v>
      </c>
      <c r="K96" s="5">
        <v>1002471018905</v>
      </c>
      <c r="L96" s="5">
        <v>765165430963</v>
      </c>
      <c r="M96" s="5">
        <v>634779070706</v>
      </c>
      <c r="N96" s="5">
        <v>510797089698</v>
      </c>
    </row>
    <row r="97" spans="3:14" ht="15.5" x14ac:dyDescent="0.35">
      <c r="C97" t="s">
        <v>111</v>
      </c>
      <c r="D97" s="5">
        <v>1742160654641</v>
      </c>
      <c r="E97" s="5">
        <v>1706020218743</v>
      </c>
      <c r="F97" s="5">
        <v>1696543813922</v>
      </c>
      <c r="G97" s="5">
        <v>1588735545302</v>
      </c>
      <c r="I97" s="5">
        <v>1696543813922</v>
      </c>
      <c r="J97" s="5">
        <v>1319354658937</v>
      </c>
      <c r="K97" s="5">
        <v>1158179925592</v>
      </c>
      <c r="L97" s="5">
        <v>947943233617</v>
      </c>
      <c r="M97" s="5">
        <v>688613746702</v>
      </c>
      <c r="N97" s="5">
        <v>560588241912</v>
      </c>
    </row>
    <row r="98" spans="3:14" ht="15.5" x14ac:dyDescent="0.35">
      <c r="C98" t="s">
        <v>112</v>
      </c>
    </row>
    <row r="99" spans="3:14" ht="15.5" x14ac:dyDescent="0.35">
      <c r="C99" t="s">
        <v>113</v>
      </c>
    </row>
    <row r="100" spans="3:14" ht="15.5" x14ac:dyDescent="0.35">
      <c r="C100" t="s">
        <v>114</v>
      </c>
      <c r="D100" s="5">
        <v>416837797588</v>
      </c>
      <c r="E100" s="5">
        <v>412044880820</v>
      </c>
      <c r="F100" s="5">
        <v>427916925488</v>
      </c>
      <c r="G100" s="5">
        <v>53321944786</v>
      </c>
      <c r="I100" s="5">
        <v>427916925488</v>
      </c>
      <c r="J100" s="5">
        <v>86905949090</v>
      </c>
      <c r="K100" s="5">
        <v>54582911154</v>
      </c>
      <c r="L100" s="5">
        <v>160822460759</v>
      </c>
      <c r="M100" s="5">
        <v>167047861276</v>
      </c>
      <c r="N100" s="5">
        <v>18123235340</v>
      </c>
    </row>
    <row r="101" spans="3:14" ht="15.5" x14ac:dyDescent="0.35">
      <c r="C101" t="s">
        <v>115</v>
      </c>
    </row>
    <row r="102" spans="3:14" ht="15.5" x14ac:dyDescent="0.35">
      <c r="C102" t="s">
        <v>253</v>
      </c>
      <c r="D102" s="5">
        <v>14183353934</v>
      </c>
      <c r="E102" s="5">
        <v>14103243700</v>
      </c>
      <c r="F102" s="5">
        <v>22942727260</v>
      </c>
      <c r="G102" s="5">
        <v>1032218982</v>
      </c>
      <c r="I102" s="5">
        <v>22942727260</v>
      </c>
      <c r="J102" s="5">
        <v>21518694826</v>
      </c>
      <c r="K102" s="5">
        <v>6417798615</v>
      </c>
      <c r="L102" s="5">
        <v>4018994770</v>
      </c>
      <c r="M102" s="5">
        <v>26205331926</v>
      </c>
      <c r="N102" s="5">
        <v>1966136596</v>
      </c>
    </row>
    <row r="103" spans="3:14" ht="15.5" x14ac:dyDescent="0.35">
      <c r="C103" t="s">
        <v>117</v>
      </c>
      <c r="D103" s="5">
        <v>5628109468</v>
      </c>
      <c r="E103" s="5">
        <v>4692675815</v>
      </c>
      <c r="F103" s="5">
        <v>4515065036</v>
      </c>
      <c r="G103" s="5">
        <v>5298854587</v>
      </c>
      <c r="I103" s="5">
        <v>4515065036</v>
      </c>
      <c r="J103" s="5">
        <v>1747742173</v>
      </c>
      <c r="K103" s="5">
        <v>15891411873</v>
      </c>
      <c r="L103" s="5">
        <v>677061611</v>
      </c>
      <c r="M103" s="5">
        <v>621004418</v>
      </c>
      <c r="N103" s="5">
        <v>551263061</v>
      </c>
    </row>
    <row r="104" spans="3:14" ht="15.5" x14ac:dyDescent="0.35">
      <c r="C104" t="s">
        <v>120</v>
      </c>
    </row>
    <row r="105" spans="3:14" ht="15.5" x14ac:dyDescent="0.35">
      <c r="C105" t="s">
        <v>255</v>
      </c>
      <c r="D105" s="5">
        <v>1614285720</v>
      </c>
      <c r="E105" s="5">
        <v>1614285720</v>
      </c>
      <c r="F105" s="5">
        <v>1614285719</v>
      </c>
      <c r="G105" s="5">
        <v>1614285720</v>
      </c>
      <c r="I105" s="5">
        <v>1614285719</v>
      </c>
      <c r="J105" s="5">
        <v>1614285720</v>
      </c>
      <c r="K105" s="5">
        <v>1614285720</v>
      </c>
    </row>
    <row r="106" spans="3:14" ht="15.5" x14ac:dyDescent="0.35">
      <c r="C106" t="s">
        <v>118</v>
      </c>
      <c r="D106" s="5">
        <v>2538982000</v>
      </c>
      <c r="E106" s="5">
        <v>3808483000</v>
      </c>
      <c r="F106" s="5">
        <v>5077984000</v>
      </c>
      <c r="G106" s="5">
        <v>6922441000</v>
      </c>
      <c r="I106" s="5">
        <v>5077984000</v>
      </c>
      <c r="J106" s="5">
        <v>10155988000</v>
      </c>
      <c r="K106" s="5">
        <v>15233992000</v>
      </c>
    </row>
    <row r="107" spans="3:14" ht="15.5" x14ac:dyDescent="0.35">
      <c r="C107" t="s">
        <v>786</v>
      </c>
      <c r="D107" s="5">
        <v>19424512057</v>
      </c>
      <c r="E107" s="5">
        <v>16302925714</v>
      </c>
      <c r="F107" s="5">
        <v>16302925715</v>
      </c>
      <c r="G107" s="5">
        <v>339895000000</v>
      </c>
      <c r="I107" s="5">
        <v>16302925715</v>
      </c>
      <c r="J107" s="5">
        <v>332502209993</v>
      </c>
      <c r="K107" s="5">
        <v>328055298564</v>
      </c>
    </row>
    <row r="108" spans="3:14" ht="15.5" x14ac:dyDescent="0.35">
      <c r="C108" t="s">
        <v>121</v>
      </c>
      <c r="D108" s="5">
        <v>357730608969</v>
      </c>
      <c r="E108" s="5">
        <v>353328149552</v>
      </c>
      <c r="F108" s="5">
        <v>354750485033</v>
      </c>
      <c r="G108" s="5">
        <v>38060405570</v>
      </c>
      <c r="I108" s="5">
        <v>354750485033</v>
      </c>
      <c r="J108" s="5">
        <v>25870085807</v>
      </c>
      <c r="K108" s="5">
        <v>14128830303</v>
      </c>
      <c r="L108" s="5">
        <v>145766426088</v>
      </c>
      <c r="M108" s="5">
        <v>131925470994</v>
      </c>
      <c r="N108" s="5">
        <v>14767667062</v>
      </c>
    </row>
    <row r="109" spans="3:14" ht="15.5" x14ac:dyDescent="0.35">
      <c r="C109" t="s">
        <v>116</v>
      </c>
      <c r="D109" s="5">
        <v>6389800864</v>
      </c>
      <c r="E109" s="5">
        <v>8438005258</v>
      </c>
      <c r="F109" s="5">
        <v>11282919402</v>
      </c>
      <c r="G109" s="5">
        <v>8930465647</v>
      </c>
      <c r="I109" s="5">
        <v>11282919402</v>
      </c>
      <c r="J109" s="5">
        <v>13944036578</v>
      </c>
      <c r="K109" s="5">
        <v>9359429074</v>
      </c>
      <c r="L109" s="5">
        <v>3331028762</v>
      </c>
      <c r="M109" s="5">
        <v>4894661167</v>
      </c>
      <c r="N109" s="5">
        <v>838168621</v>
      </c>
    </row>
    <row r="110" spans="3:14" ht="15.5" x14ac:dyDescent="0.35">
      <c r="C110" t="s">
        <v>122</v>
      </c>
      <c r="D110" s="5">
        <v>772485907953</v>
      </c>
      <c r="E110" s="5">
        <v>760521508668</v>
      </c>
      <c r="F110" s="5">
        <v>752426585049</v>
      </c>
      <c r="G110" s="5">
        <v>1036280150999</v>
      </c>
      <c r="I110" s="5">
        <v>752426585049</v>
      </c>
      <c r="J110" s="5">
        <v>780821989820</v>
      </c>
      <c r="K110" s="5">
        <v>649498364696</v>
      </c>
      <c r="L110" s="5">
        <v>387109580939</v>
      </c>
      <c r="M110" s="5">
        <v>350540265194</v>
      </c>
      <c r="N110" s="5">
        <v>421750184431</v>
      </c>
    </row>
    <row r="111" spans="3:14" ht="15.5" x14ac:dyDescent="0.35">
      <c r="C111" t="s">
        <v>123</v>
      </c>
      <c r="D111" s="5">
        <v>772485907953</v>
      </c>
      <c r="E111" s="5">
        <v>760521508668</v>
      </c>
      <c r="F111" s="5">
        <v>752426585049</v>
      </c>
      <c r="G111" s="5">
        <v>1036280150999</v>
      </c>
      <c r="I111" s="5">
        <v>752426585049</v>
      </c>
      <c r="J111" s="5">
        <v>780821989820</v>
      </c>
      <c r="K111" s="5">
        <v>649498364696</v>
      </c>
      <c r="L111" s="5">
        <v>387109580939</v>
      </c>
      <c r="M111" s="5">
        <v>350540265194</v>
      </c>
      <c r="N111" s="5">
        <v>421750184431</v>
      </c>
    </row>
    <row r="112" spans="3:14" ht="15.5" x14ac:dyDescent="0.35">
      <c r="C112" t="s">
        <v>124</v>
      </c>
    </row>
    <row r="113" spans="2:14" ht="15.5" x14ac:dyDescent="0.35">
      <c r="C113" t="s">
        <v>908</v>
      </c>
      <c r="D113" s="5">
        <v>4304761896</v>
      </c>
      <c r="E113" s="5">
        <v>4708333326</v>
      </c>
      <c r="F113" s="5">
        <v>5111904756</v>
      </c>
      <c r="G113" s="5">
        <v>5515476803</v>
      </c>
      <c r="I113" s="5">
        <v>5111904756</v>
      </c>
      <c r="J113" s="5">
        <v>6726190460</v>
      </c>
      <c r="K113" s="5">
        <v>8340476180</v>
      </c>
      <c r="L113" s="5">
        <v>306150799411</v>
      </c>
      <c r="M113" s="5">
        <v>201425286949</v>
      </c>
      <c r="N113" s="5">
        <v>218939367857</v>
      </c>
    </row>
    <row r="114" spans="2:14" ht="15.5" x14ac:dyDescent="0.35">
      <c r="C114" t="s">
        <v>357</v>
      </c>
      <c r="D114" s="5">
        <v>77072480363</v>
      </c>
      <c r="E114" s="5">
        <v>74036800853</v>
      </c>
      <c r="F114" s="5">
        <v>74036800853</v>
      </c>
      <c r="G114" s="5">
        <v>80097861668</v>
      </c>
      <c r="I114" s="5">
        <v>74036800853</v>
      </c>
      <c r="J114" s="5">
        <v>73107397699</v>
      </c>
      <c r="K114" s="5">
        <v>86727873897</v>
      </c>
      <c r="L114" s="5">
        <v>75652157718</v>
      </c>
      <c r="M114" s="5">
        <v>48554392152</v>
      </c>
      <c r="N114" s="5">
        <v>25724821936</v>
      </c>
    </row>
    <row r="115" spans="2:14" ht="15.5" x14ac:dyDescent="0.35">
      <c r="C115" t="s">
        <v>126</v>
      </c>
      <c r="D115" s="5">
        <v>1189323705541</v>
      </c>
      <c r="E115" s="5">
        <v>1172566389488</v>
      </c>
      <c r="F115" s="5">
        <v>1180343510537</v>
      </c>
      <c r="G115" s="5">
        <v>1089602095785</v>
      </c>
      <c r="I115" s="5">
        <v>1180343510537</v>
      </c>
      <c r="J115" s="5">
        <v>867727938910</v>
      </c>
      <c r="K115" s="5">
        <v>704081275850</v>
      </c>
      <c r="L115" s="5">
        <v>547932041698</v>
      </c>
      <c r="M115" s="5">
        <v>517588126470</v>
      </c>
      <c r="N115" s="5">
        <v>439873419771</v>
      </c>
    </row>
    <row r="116" spans="2:14" ht="15.5" x14ac:dyDescent="0.35">
      <c r="C116" t="s">
        <v>127</v>
      </c>
    </row>
    <row r="117" spans="2:14" ht="15.5" x14ac:dyDescent="0.35">
      <c r="C117" t="s">
        <v>128</v>
      </c>
      <c r="D117" s="5">
        <v>73212375000</v>
      </c>
      <c r="E117" s="5">
        <v>73212375000</v>
      </c>
      <c r="F117" s="5">
        <v>73212375000</v>
      </c>
      <c r="G117" s="5">
        <v>73212375000</v>
      </c>
      <c r="I117" s="5">
        <v>73212375000</v>
      </c>
      <c r="J117" s="5">
        <v>73212375000</v>
      </c>
      <c r="K117" s="5">
        <v>73212375000</v>
      </c>
      <c r="L117" s="5">
        <v>73212375000</v>
      </c>
      <c r="M117" s="5">
        <v>57990000000</v>
      </c>
      <c r="N117" s="5">
        <v>57990000000</v>
      </c>
    </row>
    <row r="118" spans="2:14" ht="15.5" x14ac:dyDescent="0.35">
      <c r="C118" t="s">
        <v>129</v>
      </c>
    </row>
    <row r="119" spans="2:14" ht="15.5" x14ac:dyDescent="0.35">
      <c r="C119" t="s">
        <v>130</v>
      </c>
      <c r="D119" s="5">
        <v>250154575036</v>
      </c>
      <c r="E119" s="5">
        <v>230771455192</v>
      </c>
      <c r="F119" s="5">
        <v>213507648300</v>
      </c>
      <c r="G119" s="5">
        <v>197282100549</v>
      </c>
      <c r="I119" s="5">
        <v>213507648300</v>
      </c>
      <c r="J119" s="5">
        <v>149604192497</v>
      </c>
      <c r="K119" s="5">
        <v>107804453049</v>
      </c>
      <c r="L119" s="5">
        <v>68730181482</v>
      </c>
      <c r="M119" s="5">
        <v>16069760103</v>
      </c>
      <c r="N119" s="5">
        <v>-32889354929</v>
      </c>
    </row>
    <row r="120" spans="2:14" ht="15.5" x14ac:dyDescent="0.35">
      <c r="C120" t="s">
        <v>257</v>
      </c>
      <c r="D120" s="5">
        <v>6000000000</v>
      </c>
      <c r="E120" s="5">
        <v>6000000000</v>
      </c>
      <c r="F120" s="5">
        <v>4000000000</v>
      </c>
      <c r="G120" s="5">
        <v>4000000000</v>
      </c>
      <c r="I120" s="5">
        <v>4000000000</v>
      </c>
      <c r="J120" s="5">
        <v>2000000000</v>
      </c>
      <c r="K120" s="5">
        <v>2000000000</v>
      </c>
    </row>
    <row r="121" spans="2:14" ht="15.5" x14ac:dyDescent="0.35">
      <c r="C121" t="s">
        <v>258</v>
      </c>
      <c r="D121" s="5">
        <v>244154575036</v>
      </c>
      <c r="E121" s="5">
        <v>224771455192</v>
      </c>
      <c r="F121" s="5">
        <v>209507648300</v>
      </c>
      <c r="G121" s="5">
        <v>193282100549</v>
      </c>
      <c r="I121" s="5">
        <v>209507648300</v>
      </c>
      <c r="J121" s="5">
        <v>147604192497</v>
      </c>
      <c r="K121" s="5">
        <v>105804453049</v>
      </c>
    </row>
    <row r="122" spans="2:14" ht="15.5" x14ac:dyDescent="0.35">
      <c r="C122" t="s">
        <v>259</v>
      </c>
      <c r="D122" s="5">
        <v>250154575036</v>
      </c>
      <c r="E122" s="5">
        <v>230771455192</v>
      </c>
      <c r="F122" s="5">
        <v>213507648300</v>
      </c>
      <c r="G122" s="5">
        <v>197282100549</v>
      </c>
      <c r="I122" s="5">
        <v>213507648300</v>
      </c>
      <c r="J122" s="5">
        <v>149604192497</v>
      </c>
      <c r="K122" s="5">
        <v>107804453049</v>
      </c>
      <c r="L122" s="5">
        <v>68730181482</v>
      </c>
      <c r="M122" s="5">
        <v>16069760103</v>
      </c>
      <c r="N122" s="5">
        <v>-32889354929</v>
      </c>
    </row>
    <row r="123" spans="2:14" ht="15.5" x14ac:dyDescent="0.35">
      <c r="C123" t="s">
        <v>131</v>
      </c>
      <c r="D123" s="5">
        <v>1125982542</v>
      </c>
      <c r="E123" s="5">
        <v>1125982542</v>
      </c>
      <c r="F123" s="5">
        <v>1136119263</v>
      </c>
      <c r="G123" s="5">
        <v>1170740679</v>
      </c>
      <c r="I123" s="5">
        <v>1136119263</v>
      </c>
      <c r="J123" s="5">
        <v>1146255984</v>
      </c>
      <c r="K123" s="5">
        <v>1145335357</v>
      </c>
      <c r="L123" s="5">
        <v>1113856138</v>
      </c>
      <c r="M123" s="5">
        <v>1086087476</v>
      </c>
      <c r="N123" s="5">
        <v>263836257</v>
      </c>
    </row>
    <row r="124" spans="2:14" ht="15.5" x14ac:dyDescent="0.35">
      <c r="C124" t="s">
        <v>10</v>
      </c>
      <c r="D124" s="5">
        <v>552836949100</v>
      </c>
      <c r="E124" s="5">
        <v>533453829256</v>
      </c>
      <c r="F124" s="5">
        <v>516200303385</v>
      </c>
      <c r="G124" s="5">
        <v>499133449517</v>
      </c>
      <c r="I124" s="5">
        <v>516200303385</v>
      </c>
      <c r="J124" s="5">
        <v>451626720027</v>
      </c>
      <c r="K124" s="5">
        <v>454098649742</v>
      </c>
      <c r="L124" s="5">
        <v>400011191919</v>
      </c>
      <c r="M124" s="5">
        <v>171025620232</v>
      </c>
      <c r="N124" s="5">
        <v>120714822141</v>
      </c>
    </row>
    <row r="125" spans="2:14" ht="15.5" x14ac:dyDescent="0.35">
      <c r="C125" t="s">
        <v>132</v>
      </c>
      <c r="D125" s="5">
        <v>1742160654641</v>
      </c>
      <c r="E125" s="5">
        <v>1706020218744</v>
      </c>
      <c r="F125" s="5">
        <v>1696543813922</v>
      </c>
      <c r="G125" s="5">
        <v>1588735545302</v>
      </c>
      <c r="I125" s="5">
        <v>1696543813922</v>
      </c>
      <c r="J125" s="5">
        <v>1319354658937</v>
      </c>
      <c r="K125" s="5">
        <v>1158179925592</v>
      </c>
      <c r="L125" s="5">
        <v>947943233617</v>
      </c>
      <c r="M125" s="5">
        <v>688613746702</v>
      </c>
      <c r="N125" s="5">
        <v>560588241912</v>
      </c>
    </row>
    <row r="126" spans="2:14" ht="15.5" x14ac:dyDescent="0.35">
      <c r="C126" t="s">
        <v>133</v>
      </c>
      <c r="D126" s="5">
        <v>2928495000</v>
      </c>
      <c r="E126" s="5">
        <v>2928495000</v>
      </c>
      <c r="F126" s="5">
        <v>2928495000</v>
      </c>
      <c r="G126" s="5">
        <v>2928495000</v>
      </c>
      <c r="I126" s="5">
        <v>2928495000</v>
      </c>
      <c r="J126" s="5">
        <v>2928495000</v>
      </c>
      <c r="K126" s="5">
        <v>2928495000</v>
      </c>
      <c r="L126" s="5">
        <v>2928495000</v>
      </c>
      <c r="M126" s="5">
        <v>1159800000</v>
      </c>
      <c r="N126" s="5">
        <v>115980</v>
      </c>
    </row>
    <row r="128" spans="2:14" ht="15.5" x14ac:dyDescent="0.35">
      <c r="B128" t="s">
        <v>134</v>
      </c>
      <c r="C128" t="s">
        <v>135</v>
      </c>
      <c r="D128" s="5">
        <v>-11500380388</v>
      </c>
      <c r="E128" s="5">
        <v>3948777238</v>
      </c>
      <c r="F128" s="5">
        <v>-33197279004</v>
      </c>
      <c r="G128" s="5">
        <v>-59090782038</v>
      </c>
      <c r="I128" s="5">
        <v>-141457941695</v>
      </c>
      <c r="J128" s="5">
        <v>-94789594634</v>
      </c>
      <c r="K128" s="5">
        <v>-14281550509</v>
      </c>
      <c r="L128" s="5">
        <v>-41121599478</v>
      </c>
      <c r="M128" s="5">
        <v>25773152902</v>
      </c>
      <c r="N128" s="5">
        <v>10927191881</v>
      </c>
    </row>
    <row r="129" spans="3:14" ht="15.5" x14ac:dyDescent="0.35">
      <c r="C129" t="s">
        <v>136</v>
      </c>
      <c r="D129" s="5">
        <v>31700021410</v>
      </c>
      <c r="E129" s="5">
        <v>60203489900</v>
      </c>
      <c r="F129" s="5">
        <v>37870163971</v>
      </c>
      <c r="G129" s="5">
        <v>29392266484</v>
      </c>
      <c r="I129" s="5">
        <v>154241265487</v>
      </c>
      <c r="J129" s="5">
        <v>155346648062</v>
      </c>
      <c r="K129" s="5">
        <v>94360491332</v>
      </c>
      <c r="L129" s="5">
        <v>111230832661</v>
      </c>
      <c r="M129" s="5">
        <v>82113819067</v>
      </c>
      <c r="N129" s="5">
        <v>63595738855</v>
      </c>
    </row>
    <row r="130" spans="3:14" ht="15.5" x14ac:dyDescent="0.35">
      <c r="C130" t="s">
        <v>500</v>
      </c>
      <c r="D130" s="5">
        <v>-22919420924</v>
      </c>
      <c r="E130" s="5">
        <v>-54172510729</v>
      </c>
      <c r="F130" s="5">
        <v>-70682033597</v>
      </c>
      <c r="G130" s="5">
        <v>-79725868158</v>
      </c>
      <c r="I130" s="5">
        <v>-264036544828</v>
      </c>
      <c r="J130" s="5">
        <v>-216658200175</v>
      </c>
      <c r="K130" s="5">
        <v>-86886500830</v>
      </c>
      <c r="L130" s="5">
        <v>-125180460039</v>
      </c>
      <c r="M130" s="5">
        <v>-42377980693</v>
      </c>
      <c r="N130" s="5">
        <v>-39671542348</v>
      </c>
    </row>
    <row r="131" spans="3:14" ht="15.5" x14ac:dyDescent="0.35">
      <c r="C131" t="s">
        <v>139</v>
      </c>
      <c r="D131" s="5">
        <v>-16405901046</v>
      </c>
      <c r="E131" s="5">
        <v>-1024617071</v>
      </c>
      <c r="F131" s="5">
        <v>-7536417643</v>
      </c>
      <c r="G131" s="5">
        <v>-7468362972</v>
      </c>
      <c r="I131" s="5">
        <v>-31686453755</v>
      </c>
      <c r="J131" s="5">
        <v>-30611603146</v>
      </c>
      <c r="K131" s="5">
        <v>-18701469751</v>
      </c>
      <c r="L131" s="5">
        <v>-26426164129</v>
      </c>
      <c r="M131" s="5">
        <v>-13561387725</v>
      </c>
      <c r="N131" s="5">
        <v>-11986554855</v>
      </c>
    </row>
    <row r="132" spans="3:14" ht="15.5" x14ac:dyDescent="0.35">
      <c r="C132" t="s">
        <v>519</v>
      </c>
    </row>
    <row r="133" spans="3:14" ht="15.5" x14ac:dyDescent="0.35">
      <c r="C133" t="s">
        <v>690</v>
      </c>
      <c r="D133" s="5">
        <v>-3875079828</v>
      </c>
      <c r="E133" s="5">
        <v>-1057584862</v>
      </c>
      <c r="F133" s="5">
        <v>5873540893</v>
      </c>
      <c r="G133" s="5">
        <v>-1288817392</v>
      </c>
      <c r="I133" s="5">
        <v>-1253675971</v>
      </c>
      <c r="J133" s="5">
        <v>-2866439375</v>
      </c>
      <c r="K133" s="5">
        <v>-3054071260</v>
      </c>
      <c r="L133" s="5">
        <v>-745807971</v>
      </c>
      <c r="M133" s="5">
        <v>-401297747</v>
      </c>
      <c r="N133" s="5">
        <v>-1010449771</v>
      </c>
    </row>
    <row r="134" spans="3:14" ht="15.5" x14ac:dyDescent="0.35">
      <c r="C134" t="s">
        <v>1255</v>
      </c>
      <c r="F134" s="5">
        <v>1277467372</v>
      </c>
      <c r="I134" s="5">
        <v>1277467372</v>
      </c>
    </row>
    <row r="135" spans="3:14" ht="15.5" x14ac:dyDescent="0.35">
      <c r="C135" t="s">
        <v>144</v>
      </c>
      <c r="D135" s="5">
        <v>-14472482446</v>
      </c>
      <c r="E135" s="5">
        <v>-10582606212</v>
      </c>
      <c r="F135" s="5">
        <v>15070395313</v>
      </c>
      <c r="G135" s="5">
        <v>61691027519</v>
      </c>
      <c r="I135" s="5">
        <v>207160154624</v>
      </c>
      <c r="J135" s="5">
        <v>78049393295</v>
      </c>
      <c r="K135" s="5">
        <v>65841286362</v>
      </c>
      <c r="L135" s="5">
        <v>132430965241</v>
      </c>
      <c r="M135" s="5">
        <v>-31046534882</v>
      </c>
      <c r="N135" s="5">
        <v>10221126461</v>
      </c>
    </row>
    <row r="136" spans="3:14" ht="15.5" x14ac:dyDescent="0.35">
      <c r="C136" t="s">
        <v>145</v>
      </c>
      <c r="E136" s="5">
        <v>-529892904</v>
      </c>
      <c r="F136" s="5">
        <v>11899280578</v>
      </c>
      <c r="G136" s="5">
        <v>1300986445</v>
      </c>
      <c r="I136" s="5">
        <v>-12135427924</v>
      </c>
      <c r="J136" s="5">
        <v>-29182626855</v>
      </c>
      <c r="K136" s="5">
        <v>-76542022267</v>
      </c>
      <c r="L136" s="5">
        <v>-14761143673</v>
      </c>
      <c r="M136" s="5">
        <v>-3873611623</v>
      </c>
      <c r="N136" s="5">
        <v>-9751613814</v>
      </c>
    </row>
    <row r="137" spans="3:14" ht="15.5" x14ac:dyDescent="0.35">
      <c r="C137" t="s">
        <v>146</v>
      </c>
      <c r="E137" s="5">
        <v>-529892904</v>
      </c>
      <c r="F137" s="5">
        <v>-14348016124</v>
      </c>
      <c r="I137" s="5">
        <v>-14348016124</v>
      </c>
      <c r="J137" s="5">
        <v>-3326704668</v>
      </c>
      <c r="K137" s="5">
        <v>-39537151049</v>
      </c>
      <c r="L137" s="5">
        <v>-2097488885</v>
      </c>
      <c r="M137" s="5">
        <v>-3005135271</v>
      </c>
      <c r="N137" s="5">
        <v>-951678000</v>
      </c>
    </row>
    <row r="138" spans="3:14" ht="15.5" x14ac:dyDescent="0.35">
      <c r="C138" t="s">
        <v>581</v>
      </c>
      <c r="F138" s="5">
        <v>1105616091</v>
      </c>
      <c r="G138" s="5">
        <v>152333644</v>
      </c>
      <c r="I138" s="5">
        <v>2212588200</v>
      </c>
      <c r="J138" s="5">
        <v>1049444216</v>
      </c>
      <c r="K138" s="5">
        <v>2086860592</v>
      </c>
      <c r="L138" s="5">
        <v>581097959</v>
      </c>
      <c r="M138" s="5">
        <v>164009380</v>
      </c>
      <c r="N138" s="5">
        <v>489737956</v>
      </c>
    </row>
    <row r="139" spans="3:14" ht="15.5" x14ac:dyDescent="0.35">
      <c r="C139" t="s">
        <v>541</v>
      </c>
      <c r="F139" s="5">
        <v>-2665750815</v>
      </c>
      <c r="G139" s="5">
        <v>1148652800</v>
      </c>
      <c r="J139" s="5">
        <v>-2675750818</v>
      </c>
      <c r="K139" s="5">
        <v>-31223153025</v>
      </c>
      <c r="L139" s="5">
        <v>-5581458400</v>
      </c>
      <c r="N139" s="5">
        <v>-10000000000</v>
      </c>
    </row>
    <row r="140" spans="3:14" ht="15.5" x14ac:dyDescent="0.35">
      <c r="C140" t="s">
        <v>1104</v>
      </c>
      <c r="F140" s="5">
        <v>27807431426</v>
      </c>
      <c r="G140" s="5">
        <v>1</v>
      </c>
      <c r="J140" s="5">
        <v>-24229615585</v>
      </c>
      <c r="K140" s="5">
        <v>-7868578785</v>
      </c>
      <c r="L140" s="5">
        <v>-7663294347</v>
      </c>
      <c r="M140" s="5">
        <v>-1032485732</v>
      </c>
      <c r="N140" s="5">
        <v>710326230</v>
      </c>
    </row>
    <row r="141" spans="3:14" ht="15.5" x14ac:dyDescent="0.35">
      <c r="C141" t="s">
        <v>153</v>
      </c>
      <c r="D141" s="5">
        <v>-14472482446</v>
      </c>
      <c r="E141" s="5">
        <v>-10582606212</v>
      </c>
      <c r="F141" s="5">
        <v>15070395313</v>
      </c>
      <c r="G141" s="5">
        <v>61691027519</v>
      </c>
      <c r="I141" s="5">
        <v>207160154624</v>
      </c>
      <c r="J141" s="5">
        <v>78049393295</v>
      </c>
      <c r="K141" s="5">
        <v>65841286362</v>
      </c>
      <c r="L141" s="5">
        <v>132430965241</v>
      </c>
      <c r="M141" s="5">
        <v>-31046534882</v>
      </c>
      <c r="N141" s="5">
        <v>10221126461</v>
      </c>
    </row>
    <row r="142" spans="3:14" ht="15.5" x14ac:dyDescent="0.35">
      <c r="C142" t="s">
        <v>509</v>
      </c>
      <c r="K142" s="5">
        <v>339895000000</v>
      </c>
    </row>
    <row r="143" spans="3:14" ht="15.5" x14ac:dyDescent="0.35">
      <c r="C143" t="s">
        <v>1256</v>
      </c>
      <c r="K143" s="5">
        <v>-11839701436</v>
      </c>
    </row>
    <row r="144" spans="3:14" ht="15.5" x14ac:dyDescent="0.35">
      <c r="C144" t="s">
        <v>1257</v>
      </c>
      <c r="D144" s="5">
        <v>-16199600000</v>
      </c>
      <c r="F144" s="5">
        <v>-14332331565</v>
      </c>
      <c r="G144" s="5">
        <v>-8099800000</v>
      </c>
      <c r="I144" s="5">
        <v>-38631731565</v>
      </c>
      <c r="J144" s="5">
        <v>-23553056625</v>
      </c>
      <c r="K144" s="5">
        <v>-9958956727</v>
      </c>
    </row>
    <row r="145" spans="3:14" ht="15.5" x14ac:dyDescent="0.35">
      <c r="C145" t="s">
        <v>552</v>
      </c>
      <c r="L145" s="5">
        <v>182668500000</v>
      </c>
    </row>
    <row r="146" spans="3:14" ht="15.5" x14ac:dyDescent="0.35">
      <c r="C146" t="s">
        <v>344</v>
      </c>
      <c r="F146" s="5">
        <v>5007987158</v>
      </c>
      <c r="G146" s="5">
        <v>-5007987158</v>
      </c>
      <c r="L146" s="5">
        <v>-6422918641</v>
      </c>
    </row>
    <row r="147" spans="3:14" ht="15.5" x14ac:dyDescent="0.35">
      <c r="C147" t="s">
        <v>689</v>
      </c>
      <c r="F147" s="5">
        <v>20000000000</v>
      </c>
      <c r="G147" s="5">
        <v>30000000000</v>
      </c>
      <c r="I147" s="5">
        <v>150000000000</v>
      </c>
      <c r="J147" s="5">
        <v>25000000000</v>
      </c>
      <c r="K147" s="5">
        <v>160000000000</v>
      </c>
      <c r="L147" s="5">
        <v>-66920000000</v>
      </c>
      <c r="M147" s="5">
        <v>7000000000</v>
      </c>
    </row>
    <row r="148" spans="3:14" ht="15.5" x14ac:dyDescent="0.35">
      <c r="C148" t="s">
        <v>742</v>
      </c>
      <c r="D148" s="5">
        <v>-4113396078</v>
      </c>
      <c r="E148" s="5">
        <v>-2321445849</v>
      </c>
      <c r="F148" s="5">
        <v>2964696176</v>
      </c>
      <c r="G148" s="5">
        <v>-7227202621</v>
      </c>
      <c r="I148" s="5">
        <v>-7299954666</v>
      </c>
      <c r="J148" s="5">
        <v>-3328584320</v>
      </c>
      <c r="K148" s="5">
        <v>-217526810502</v>
      </c>
      <c r="L148" s="5">
        <v>-55783609081</v>
      </c>
    </row>
    <row r="149" spans="3:14" ht="15.5" x14ac:dyDescent="0.35">
      <c r="C149" t="s">
        <v>1258</v>
      </c>
      <c r="D149" s="5">
        <v>-13362260211</v>
      </c>
      <c r="E149" s="5">
        <v>-6918536005</v>
      </c>
      <c r="F149" s="5">
        <v>-6867808022</v>
      </c>
      <c r="G149" s="5">
        <v>-5255044670</v>
      </c>
      <c r="I149" s="5">
        <v>-23600311622</v>
      </c>
      <c r="J149" s="5">
        <v>-11397739788</v>
      </c>
      <c r="K149" s="5">
        <v>-26826350368</v>
      </c>
      <c r="L149" s="5">
        <v>-26706519528</v>
      </c>
      <c r="M149" s="5">
        <v>-20386223632</v>
      </c>
      <c r="N149" s="5">
        <v>-17734286580</v>
      </c>
    </row>
    <row r="150" spans="3:14" ht="15.5" x14ac:dyDescent="0.35">
      <c r="C150" t="s">
        <v>1259</v>
      </c>
      <c r="D150" s="5">
        <v>38129679592</v>
      </c>
      <c r="F150" s="5">
        <v>25331921195</v>
      </c>
      <c r="G150" s="5">
        <v>56162426288</v>
      </c>
      <c r="I150" s="5">
        <v>160325854910</v>
      </c>
      <c r="J150" s="5">
        <v>144132117174</v>
      </c>
      <c r="K150" s="5">
        <v>35340493195</v>
      </c>
      <c r="L150" s="5">
        <v>122380512463</v>
      </c>
      <c r="N150" s="5">
        <v>238500000000</v>
      </c>
    </row>
    <row r="151" spans="3:14" ht="15.5" x14ac:dyDescent="0.35">
      <c r="C151" t="s">
        <v>1260</v>
      </c>
      <c r="D151" s="5">
        <v>-10442127503</v>
      </c>
      <c r="F151" s="5">
        <v>-2700126413</v>
      </c>
      <c r="G151" s="5">
        <v>-4292701060</v>
      </c>
      <c r="I151" s="5">
        <v>-17339226501</v>
      </c>
      <c r="J151" s="5">
        <v>-11702233678</v>
      </c>
      <c r="K151" s="5">
        <v>-206684415751</v>
      </c>
      <c r="L151" s="5">
        <v>-16784999972</v>
      </c>
      <c r="M151" s="5">
        <v>-15511078617</v>
      </c>
      <c r="N151" s="5">
        <v>-5526750000</v>
      </c>
    </row>
    <row r="152" spans="3:14" ht="15.5" x14ac:dyDescent="0.35">
      <c r="C152" t="s">
        <v>1261</v>
      </c>
      <c r="D152" s="5">
        <v>-807142859</v>
      </c>
      <c r="F152" s="5">
        <v>1960532716</v>
      </c>
      <c r="G152" s="5">
        <v>-671687098</v>
      </c>
      <c r="K152" s="5">
        <v>11300000000</v>
      </c>
    </row>
    <row r="153" spans="3:14" ht="15.5" x14ac:dyDescent="0.35">
      <c r="C153" t="s">
        <v>274</v>
      </c>
      <c r="D153" s="5">
        <v>403571429</v>
      </c>
      <c r="E153" s="5">
        <v>-403571429</v>
      </c>
      <c r="F153" s="5">
        <v>-1614285708</v>
      </c>
      <c r="I153" s="5">
        <v>-1614285708</v>
      </c>
      <c r="J153" s="5">
        <v>-1614285717</v>
      </c>
      <c r="K153" s="5">
        <v>-1345238100</v>
      </c>
      <c r="N153" s="5">
        <v>-198893395804</v>
      </c>
    </row>
    <row r="154" spans="3:14" ht="15.5" x14ac:dyDescent="0.35">
      <c r="C154" t="s">
        <v>1262</v>
      </c>
      <c r="D154" s="5">
        <v>-588383933</v>
      </c>
      <c r="E154" s="5">
        <v>-421184106</v>
      </c>
      <c r="F154" s="5">
        <v>-1285628668</v>
      </c>
      <c r="I154" s="5">
        <v>-1285628668</v>
      </c>
      <c r="J154" s="5">
        <v>-709613714</v>
      </c>
      <c r="K154" s="5">
        <v>-619021036</v>
      </c>
      <c r="N154" s="5">
        <v>-4523221455</v>
      </c>
    </row>
    <row r="155" spans="3:14" ht="15.5" x14ac:dyDescent="0.35">
      <c r="C155" t="s">
        <v>1263</v>
      </c>
      <c r="J155" s="5">
        <v>-31600000000</v>
      </c>
    </row>
    <row r="156" spans="3:14" ht="15.5" x14ac:dyDescent="0.35">
      <c r="C156" t="s">
        <v>512</v>
      </c>
      <c r="M156" s="5">
        <v>-2149232633</v>
      </c>
      <c r="N156" s="5">
        <v>-1601219700</v>
      </c>
    </row>
    <row r="157" spans="3:14" ht="15.5" x14ac:dyDescent="0.35">
      <c r="C157" t="s">
        <v>163</v>
      </c>
      <c r="D157" s="5">
        <v>-25972862834</v>
      </c>
      <c r="E157" s="5">
        <v>-7163721878</v>
      </c>
      <c r="F157" s="5">
        <v>-6227603113</v>
      </c>
      <c r="G157" s="5">
        <v>3901231926</v>
      </c>
      <c r="I157" s="5">
        <v>53566785005</v>
      </c>
      <c r="J157" s="5">
        <v>-45922828194</v>
      </c>
      <c r="K157" s="5">
        <v>-24982286414</v>
      </c>
      <c r="L157" s="5">
        <v>76548222090</v>
      </c>
      <c r="M157" s="5">
        <v>-9146993603</v>
      </c>
      <c r="N157" s="5">
        <v>11396704528</v>
      </c>
    </row>
    <row r="158" spans="3:14" ht="15.5" x14ac:dyDescent="0.35">
      <c r="C158" t="s">
        <v>164</v>
      </c>
      <c r="E158" s="5">
        <v>75378387007</v>
      </c>
      <c r="F158" s="5">
        <v>-15492118620</v>
      </c>
      <c r="I158" s="5">
        <v>21811602002</v>
      </c>
      <c r="J158" s="5">
        <v>67734430196</v>
      </c>
      <c r="K158" s="5">
        <v>92716716610</v>
      </c>
      <c r="L158" s="5">
        <v>16168494520</v>
      </c>
      <c r="M158" s="5">
        <v>25315488123</v>
      </c>
      <c r="N158" s="5">
        <v>13918783595</v>
      </c>
    </row>
    <row r="159" spans="3:14" ht="15.5" x14ac:dyDescent="0.35">
      <c r="C159" t="s">
        <v>380</v>
      </c>
    </row>
    <row r="160" spans="3:14" ht="15.5" x14ac:dyDescent="0.35">
      <c r="C160" t="s">
        <v>166</v>
      </c>
      <c r="D160" s="5">
        <v>-25972862834</v>
      </c>
      <c r="E160" s="5">
        <v>68214665129</v>
      </c>
      <c r="F160" s="5">
        <v>-21719721733</v>
      </c>
      <c r="G160" s="5">
        <v>3901231926</v>
      </c>
      <c r="I160" s="5">
        <v>75378387007</v>
      </c>
      <c r="J160" s="5">
        <v>21811602002</v>
      </c>
      <c r="K160" s="5">
        <v>67734430196</v>
      </c>
      <c r="L160" s="5">
        <v>92716716610</v>
      </c>
      <c r="M160" s="5">
        <v>16168494520</v>
      </c>
      <c r="N160" s="5">
        <v>25315488123</v>
      </c>
    </row>
    <row r="162" spans="2:14" ht="15.5" x14ac:dyDescent="0.35">
      <c r="B162" t="s">
        <v>167</v>
      </c>
      <c r="C162" t="s">
        <v>12</v>
      </c>
      <c r="D162" s="5">
        <v>2930000000</v>
      </c>
      <c r="E162" s="5">
        <v>2930000000</v>
      </c>
      <c r="F162" s="5">
        <v>2930000000</v>
      </c>
      <c r="G162" s="5">
        <v>2930000000</v>
      </c>
      <c r="I162" s="5">
        <v>2930000000</v>
      </c>
      <c r="J162" s="5">
        <v>2930000000</v>
      </c>
      <c r="K162" s="5">
        <v>2930000000</v>
      </c>
      <c r="L162" s="5">
        <v>2930000000</v>
      </c>
      <c r="M162" s="5">
        <v>1160000000</v>
      </c>
      <c r="N162" s="5">
        <v>0</v>
      </c>
    </row>
    <row r="163" spans="2:14" ht="15.5" x14ac:dyDescent="0.35">
      <c r="C163" t="s">
        <v>168</v>
      </c>
      <c r="D163" s="6">
        <v>6.62</v>
      </c>
      <c r="E163" s="6">
        <v>5.9</v>
      </c>
      <c r="F163" s="6">
        <v>5.54</v>
      </c>
      <c r="G163" s="6">
        <v>3.69</v>
      </c>
    </row>
    <row r="164" spans="2:14" ht="15.5" x14ac:dyDescent="0.35">
      <c r="C164" t="s">
        <v>169</v>
      </c>
      <c r="D164" s="6">
        <v>732.63</v>
      </c>
      <c r="E164" s="6">
        <v>995.76</v>
      </c>
      <c r="F164" s="6">
        <v>1074.01</v>
      </c>
      <c r="G164" s="6">
        <v>447.15</v>
      </c>
    </row>
    <row r="165" spans="2:14" ht="15.5" x14ac:dyDescent="0.35">
      <c r="C165" t="s">
        <v>63</v>
      </c>
      <c r="D165" s="6">
        <v>218.66</v>
      </c>
      <c r="E165" s="6">
        <v>252.81</v>
      </c>
      <c r="F165" s="6">
        <v>181.72</v>
      </c>
      <c r="G165" s="6">
        <v>46.06</v>
      </c>
    </row>
    <row r="166" spans="2:14" ht="15.5" x14ac:dyDescent="0.35">
      <c r="C166" t="s">
        <v>170</v>
      </c>
      <c r="D166" s="6">
        <v>16129999999.999998</v>
      </c>
      <c r="E166" s="5">
        <v>13840000000</v>
      </c>
      <c r="F166" s="5">
        <v>-24640000000</v>
      </c>
      <c r="G166" s="5">
        <v>23980000000</v>
      </c>
    </row>
    <row r="167" spans="2:14" ht="15.5" x14ac:dyDescent="0.35">
      <c r="C167" t="s">
        <v>171</v>
      </c>
      <c r="D167" s="6">
        <v>1.11E-2</v>
      </c>
      <c r="E167" s="6">
        <v>1.01E-2</v>
      </c>
      <c r="F167" s="6">
        <v>9.5999999999999992E-3</v>
      </c>
      <c r="G167" s="6">
        <v>6.8000000000000005E-3</v>
      </c>
    </row>
    <row r="168" spans="2:14" ht="15.5" x14ac:dyDescent="0.35">
      <c r="C168" t="s">
        <v>172</v>
      </c>
      <c r="D168" s="6">
        <v>3.5099999999999999E-2</v>
      </c>
      <c r="E168" s="6">
        <v>3.2400000000000005E-2</v>
      </c>
      <c r="F168" s="6">
        <v>3.15E-2</v>
      </c>
      <c r="G168" s="6">
        <v>2.1700000000000001E-2</v>
      </c>
    </row>
    <row r="169" spans="2:14" ht="15.5" x14ac:dyDescent="0.35">
      <c r="C169" t="s">
        <v>173</v>
      </c>
      <c r="D169" s="6">
        <v>9.3999999999999986E-3</v>
      </c>
      <c r="E169" s="6">
        <v>7.9000000000000008E-3</v>
      </c>
      <c r="F169" s="6">
        <v>-2.35E-2</v>
      </c>
      <c r="G169" s="6">
        <v>1.41E-2</v>
      </c>
    </row>
    <row r="170" spans="2:14" ht="15.5" x14ac:dyDescent="0.35">
      <c r="C170" t="s">
        <v>174</v>
      </c>
      <c r="D170" s="6">
        <v>0.51</v>
      </c>
      <c r="E170" s="6">
        <v>0.64</v>
      </c>
      <c r="F170" s="6">
        <v>-1.25</v>
      </c>
      <c r="G170" s="6">
        <v>1.17</v>
      </c>
    </row>
    <row r="171" spans="2:14" ht="15.5" x14ac:dyDescent="0.35">
      <c r="C171" t="s">
        <v>175</v>
      </c>
      <c r="D171" s="5">
        <v>553000000000</v>
      </c>
      <c r="E171" s="5">
        <v>533000000000</v>
      </c>
      <c r="F171" s="5">
        <v>516000000000</v>
      </c>
      <c r="G171" s="5">
        <v>499000000000</v>
      </c>
    </row>
    <row r="172" spans="2:14" ht="15.5" x14ac:dyDescent="0.35">
      <c r="C172" t="s">
        <v>176</v>
      </c>
      <c r="D172" s="6">
        <v>25.74</v>
      </c>
      <c r="E172" s="6">
        <v>32.32</v>
      </c>
      <c r="F172" s="6">
        <v>33.83</v>
      </c>
      <c r="G172" s="6">
        <v>9.6999999999999993</v>
      </c>
    </row>
    <row r="173" spans="2:14" ht="15.5" x14ac:dyDescent="0.35">
      <c r="C173" t="s">
        <v>177</v>
      </c>
      <c r="D173" s="6">
        <v>188.39</v>
      </c>
      <c r="E173" s="6">
        <v>181.78</v>
      </c>
      <c r="F173" s="6">
        <v>175.88</v>
      </c>
      <c r="G173" s="6">
        <v>170.04</v>
      </c>
    </row>
    <row r="174" spans="2:14" ht="15.5" x14ac:dyDescent="0.35">
      <c r="C174" t="s">
        <v>178</v>
      </c>
      <c r="D174" s="6">
        <v>28.27</v>
      </c>
      <c r="E174" s="6">
        <v>35.6</v>
      </c>
      <c r="F174" s="6">
        <v>37.4</v>
      </c>
      <c r="G174" s="6">
        <v>10.65</v>
      </c>
    </row>
    <row r="175" spans="2:14" ht="15.5" x14ac:dyDescent="0.35">
      <c r="C175" t="s">
        <v>179</v>
      </c>
      <c r="D175" s="6">
        <v>171.59</v>
      </c>
      <c r="E175" s="6">
        <v>165.04</v>
      </c>
      <c r="F175" s="6">
        <v>159.07</v>
      </c>
      <c r="G175" s="6">
        <v>154.97</v>
      </c>
    </row>
    <row r="176" spans="2:14" ht="15.5" x14ac:dyDescent="0.35">
      <c r="C176" t="s">
        <v>180</v>
      </c>
      <c r="D176" s="5">
        <v>320000000000</v>
      </c>
      <c r="E176" s="5">
        <v>320000000000</v>
      </c>
      <c r="F176" s="5">
        <v>320000000000</v>
      </c>
      <c r="G176" s="5">
        <v>2000000000</v>
      </c>
    </row>
    <row r="177" spans="3:14" ht="15.5" x14ac:dyDescent="0.35">
      <c r="C177" t="s">
        <v>181</v>
      </c>
      <c r="D177" s="5">
        <v>24000000000</v>
      </c>
      <c r="E177" s="5">
        <v>21000000000</v>
      </c>
      <c r="F177" s="5">
        <v>21000000000</v>
      </c>
      <c r="G177" s="5">
        <v>345000000000</v>
      </c>
    </row>
    <row r="178" spans="3:14" ht="15.5" x14ac:dyDescent="0.35">
      <c r="C178" t="s">
        <v>182</v>
      </c>
      <c r="D178" s="5">
        <v>552000000000</v>
      </c>
      <c r="E178" s="5">
        <v>532000000000</v>
      </c>
      <c r="F178" s="5">
        <v>515000000000</v>
      </c>
      <c r="G178" s="5">
        <v>498000000000</v>
      </c>
    </row>
    <row r="179" spans="3:14" ht="15.5" x14ac:dyDescent="0.35">
      <c r="C179" t="s">
        <v>24</v>
      </c>
      <c r="D179" s="5">
        <v>343000000000</v>
      </c>
      <c r="E179" s="5">
        <v>341000000000</v>
      </c>
      <c r="F179" s="5">
        <v>341000000000</v>
      </c>
      <c r="G179" s="5">
        <v>347000000000</v>
      </c>
    </row>
    <row r="180" spans="3:14" ht="15.5" x14ac:dyDescent="0.35">
      <c r="C180" t="s">
        <v>21</v>
      </c>
      <c r="D180" s="5">
        <v>276000000000</v>
      </c>
      <c r="E180" s="5">
        <v>252000000000</v>
      </c>
      <c r="F180" s="5">
        <v>242000000000</v>
      </c>
      <c r="G180" s="5">
        <v>250000000000</v>
      </c>
    </row>
    <row r="181" spans="3:14" ht="15.5" x14ac:dyDescent="0.35">
      <c r="C181" t="s">
        <v>183</v>
      </c>
      <c r="D181" s="5">
        <v>-173000000000</v>
      </c>
      <c r="E181" s="5">
        <v>-127000000000</v>
      </c>
      <c r="F181" s="5">
        <v>-146000000000</v>
      </c>
      <c r="G181" s="5">
        <v>138000000000</v>
      </c>
    </row>
    <row r="182" spans="3:14" ht="15.5" x14ac:dyDescent="0.35">
      <c r="C182" t="s">
        <v>184</v>
      </c>
      <c r="D182" s="5">
        <v>-12000000000</v>
      </c>
      <c r="E182" s="5">
        <v>4000000000</v>
      </c>
      <c r="F182" s="5">
        <v>-33000000000</v>
      </c>
      <c r="G182" s="5">
        <v>-59000000000</v>
      </c>
    </row>
    <row r="183" spans="3:14" ht="15.5" x14ac:dyDescent="0.35">
      <c r="C183" t="s">
        <v>185</v>
      </c>
      <c r="E183" s="5">
        <v>-1000000000</v>
      </c>
      <c r="F183" s="5">
        <v>-14000000000</v>
      </c>
    </row>
    <row r="184" spans="3:14" ht="15.5" x14ac:dyDescent="0.35">
      <c r="C184" t="s">
        <v>13</v>
      </c>
      <c r="D184" s="5">
        <v>-12000000000</v>
      </c>
      <c r="E184" s="5">
        <v>3000000000</v>
      </c>
      <c r="F184" s="5">
        <v>-48000000000</v>
      </c>
      <c r="G184" s="5">
        <v>-59000000000</v>
      </c>
    </row>
    <row r="185" spans="3:14" ht="15.5" x14ac:dyDescent="0.35">
      <c r="C185" t="s">
        <v>16</v>
      </c>
      <c r="D185" s="6">
        <v>-3.93</v>
      </c>
      <c r="E185" s="6">
        <v>1.17</v>
      </c>
      <c r="F185" s="6">
        <v>-16.239999999999998</v>
      </c>
      <c r="G185" s="6">
        <v>-20.18</v>
      </c>
    </row>
    <row r="186" spans="3:14" ht="15.5" x14ac:dyDescent="0.35">
      <c r="C186" t="s">
        <v>48</v>
      </c>
      <c r="I186" s="6">
        <v>21.82</v>
      </c>
      <c r="J186" s="6">
        <v>14.27</v>
      </c>
      <c r="K186" s="6">
        <v>18.87</v>
      </c>
      <c r="L186" s="6">
        <v>17.98</v>
      </c>
      <c r="M186" s="6">
        <v>42.21</v>
      </c>
      <c r="N186" s="6">
        <v>-195106.84</v>
      </c>
    </row>
    <row r="187" spans="3:14" ht="15.5" x14ac:dyDescent="0.35">
      <c r="C187" t="s">
        <v>62</v>
      </c>
      <c r="I187" s="6">
        <v>272.69</v>
      </c>
      <c r="J187" s="6">
        <v>64.47</v>
      </c>
      <c r="K187" s="6">
        <v>37.36</v>
      </c>
      <c r="L187" s="6">
        <v>34.76</v>
      </c>
      <c r="M187" s="5">
        <v>0</v>
      </c>
      <c r="N187" s="5">
        <v>0</v>
      </c>
    </row>
    <row r="188" spans="3:14" ht="15.5" x14ac:dyDescent="0.35">
      <c r="C188" t="s">
        <v>65</v>
      </c>
      <c r="I188" s="6">
        <v>50.75</v>
      </c>
      <c r="J188" s="6">
        <v>11.28</v>
      </c>
      <c r="K188" s="6">
        <v>11.33</v>
      </c>
      <c r="L188" s="6">
        <v>7.38</v>
      </c>
      <c r="M188" s="5">
        <v>0</v>
      </c>
      <c r="N188" s="5">
        <v>0</v>
      </c>
    </row>
    <row r="189" spans="3:14" ht="15.5" x14ac:dyDescent="0.35">
      <c r="C189" t="s">
        <v>186</v>
      </c>
      <c r="I189" s="5">
        <v>35440000000</v>
      </c>
      <c r="J189" s="5">
        <v>13690000000</v>
      </c>
      <c r="K189" s="5">
        <v>72060000000</v>
      </c>
      <c r="L189" s="5">
        <v>106170000000</v>
      </c>
      <c r="M189" s="5">
        <v>99500000000</v>
      </c>
      <c r="N189" s="5">
        <v>3840000000</v>
      </c>
    </row>
    <row r="190" spans="3:14" ht="15.5" x14ac:dyDescent="0.35">
      <c r="C190" t="s">
        <v>187</v>
      </c>
      <c r="I190" s="6">
        <v>3.7699999999999997E-2</v>
      </c>
      <c r="J190" s="6">
        <v>3.1699999999999999E-2</v>
      </c>
      <c r="K190" s="6">
        <v>4.7699999999999992E-2</v>
      </c>
      <c r="L190" s="6">
        <v>5.5599999999999997E-2</v>
      </c>
      <c r="M190" s="6">
        <v>7.1099999999999997E-2</v>
      </c>
      <c r="N190" s="6">
        <v>-4.0399999999999998E-2</v>
      </c>
    </row>
    <row r="191" spans="3:14" ht="15.5" x14ac:dyDescent="0.35">
      <c r="C191" t="s">
        <v>188</v>
      </c>
      <c r="I191" s="6">
        <v>0.1241</v>
      </c>
      <c r="J191" s="6">
        <v>9.2799999999999994E-2</v>
      </c>
      <c r="K191" s="6">
        <v>0.122</v>
      </c>
      <c r="L191" s="6">
        <v>0.13200000000000001</v>
      </c>
      <c r="M191" s="6">
        <v>0.28809999999999997</v>
      </c>
      <c r="N191" s="6">
        <v>-0.18789999999999998</v>
      </c>
    </row>
    <row r="192" spans="3:14" ht="15.5" x14ac:dyDescent="0.35">
      <c r="C192" t="s">
        <v>189</v>
      </c>
      <c r="I192" s="6">
        <v>1.3999999999999999E-2</v>
      </c>
      <c r="J192" s="6">
        <v>1.1000000000000001E-3</v>
      </c>
      <c r="K192" s="6">
        <v>6.4100000000000004E-2</v>
      </c>
      <c r="L192" s="6">
        <v>0.14679999999999999</v>
      </c>
      <c r="M192" s="6">
        <v>0.17120000000000002</v>
      </c>
      <c r="N192" s="6">
        <v>-1.34E-2</v>
      </c>
    </row>
    <row r="193" spans="2:14" ht="15.5" x14ac:dyDescent="0.35">
      <c r="C193" t="s">
        <v>190</v>
      </c>
      <c r="I193" s="6">
        <v>0.22</v>
      </c>
      <c r="J193" s="6">
        <v>0.02</v>
      </c>
      <c r="K193" s="6">
        <v>1.27</v>
      </c>
      <c r="L193" s="6">
        <v>1.89</v>
      </c>
      <c r="M193" s="6">
        <v>1.75</v>
      </c>
      <c r="N193" s="6">
        <v>-0.09</v>
      </c>
    </row>
    <row r="194" spans="2:14" ht="15.5" x14ac:dyDescent="0.35">
      <c r="C194" t="s">
        <v>59</v>
      </c>
      <c r="I194" s="6">
        <v>33.83</v>
      </c>
      <c r="J194" s="6">
        <v>5.98</v>
      </c>
      <c r="K194" s="6">
        <v>4.5599999999999996</v>
      </c>
      <c r="L194" s="6">
        <v>4.59</v>
      </c>
      <c r="M194" s="5">
        <v>0</v>
      </c>
      <c r="N194" s="5">
        <v>0</v>
      </c>
    </row>
    <row r="195" spans="2:14" ht="15.5" x14ac:dyDescent="0.35">
      <c r="C195" t="s">
        <v>56</v>
      </c>
      <c r="I195" s="6">
        <v>175.88</v>
      </c>
      <c r="J195" s="6">
        <v>153.83000000000001</v>
      </c>
      <c r="K195" s="6">
        <v>154.66999999999999</v>
      </c>
      <c r="L195" s="6">
        <v>136.21</v>
      </c>
      <c r="M195" s="6">
        <v>146.52000000000001</v>
      </c>
      <c r="N195" s="6">
        <v>1038549.63</v>
      </c>
    </row>
    <row r="196" spans="2:14" ht="15.5" x14ac:dyDescent="0.35">
      <c r="C196" t="s">
        <v>191</v>
      </c>
      <c r="I196" s="6">
        <v>37.4</v>
      </c>
      <c r="J196" s="6">
        <v>6.6</v>
      </c>
      <c r="K196" s="6">
        <v>5.09</v>
      </c>
      <c r="L196" s="6">
        <v>4.87</v>
      </c>
      <c r="M196" s="5">
        <v>0</v>
      </c>
      <c r="N196" s="5">
        <v>0</v>
      </c>
    </row>
    <row r="197" spans="2:14" ht="15.5" x14ac:dyDescent="0.35">
      <c r="C197" t="s">
        <v>192</v>
      </c>
      <c r="I197" s="6">
        <v>159.07</v>
      </c>
      <c r="J197" s="6">
        <v>139.43</v>
      </c>
      <c r="K197" s="6">
        <v>138.63999999999999</v>
      </c>
      <c r="L197" s="6">
        <v>128.27000000000001</v>
      </c>
      <c r="M197" s="6">
        <v>137.53</v>
      </c>
      <c r="N197" s="6">
        <v>1036178.53</v>
      </c>
    </row>
    <row r="198" spans="2:14" ht="15.5" x14ac:dyDescent="0.35">
      <c r="C198" t="s">
        <v>193</v>
      </c>
      <c r="I198" s="5">
        <v>320000000000</v>
      </c>
      <c r="J198" s="5">
        <v>2000000000</v>
      </c>
      <c r="K198" s="5">
        <v>2000000000</v>
      </c>
    </row>
    <row r="199" spans="2:14" ht="15.5" x14ac:dyDescent="0.35">
      <c r="C199" t="s">
        <v>194</v>
      </c>
      <c r="I199" s="5">
        <v>21000000000</v>
      </c>
      <c r="J199" s="5">
        <v>339000000000</v>
      </c>
      <c r="K199" s="5">
        <v>336000000000</v>
      </c>
      <c r="L199" s="5">
        <v>306000000000</v>
      </c>
      <c r="M199" s="5">
        <v>201000000000</v>
      </c>
      <c r="N199" s="5">
        <v>219000000000</v>
      </c>
    </row>
    <row r="200" spans="2:14" ht="15.5" x14ac:dyDescent="0.35">
      <c r="C200" t="s">
        <v>26</v>
      </c>
      <c r="I200" s="5">
        <v>341000000000</v>
      </c>
      <c r="J200" s="5">
        <v>341000000000</v>
      </c>
      <c r="K200" s="5">
        <v>338000000000</v>
      </c>
      <c r="L200" s="5">
        <v>306000000000</v>
      </c>
      <c r="M200" s="5">
        <v>201000000000</v>
      </c>
      <c r="N200" s="5">
        <v>219000000000</v>
      </c>
    </row>
    <row r="201" spans="2:14" ht="15.5" x14ac:dyDescent="0.35">
      <c r="C201" t="s">
        <v>23</v>
      </c>
      <c r="I201" s="5">
        <v>242000000000</v>
      </c>
      <c r="J201" s="5">
        <v>304000000000</v>
      </c>
      <c r="K201" s="5">
        <v>270000000000</v>
      </c>
      <c r="L201" s="5">
        <v>213000000000</v>
      </c>
      <c r="M201" s="5">
        <v>185000000000</v>
      </c>
      <c r="N201" s="5">
        <v>194000000000</v>
      </c>
    </row>
    <row r="202" spans="2:14" ht="15.5" x14ac:dyDescent="0.35">
      <c r="C202" t="s">
        <v>195</v>
      </c>
      <c r="I202" s="5">
        <v>-146000000000</v>
      </c>
      <c r="J202" s="5">
        <v>75000000000</v>
      </c>
      <c r="K202" s="5">
        <v>101000000000</v>
      </c>
      <c r="L202" s="5">
        <v>22000000000</v>
      </c>
      <c r="M202" s="5">
        <v>-113000000000</v>
      </c>
      <c r="N202" s="5">
        <v>32000000000</v>
      </c>
    </row>
    <row r="203" spans="2:14" ht="15.5" x14ac:dyDescent="0.35">
      <c r="C203" t="s">
        <v>196</v>
      </c>
      <c r="I203" s="5">
        <v>-141000000000</v>
      </c>
      <c r="J203" s="5">
        <v>-95000000000</v>
      </c>
      <c r="K203" s="5">
        <v>-14000000000</v>
      </c>
      <c r="L203" s="5">
        <v>-41000000000</v>
      </c>
      <c r="M203" s="5">
        <v>26000000000</v>
      </c>
      <c r="N203" s="5">
        <v>11000000000</v>
      </c>
    </row>
    <row r="204" spans="2:14" ht="15.5" x14ac:dyDescent="0.35">
      <c r="C204" t="s">
        <v>197</v>
      </c>
      <c r="I204" s="5">
        <v>-14000000000</v>
      </c>
      <c r="J204" s="5">
        <v>-3000000000</v>
      </c>
      <c r="K204" s="5">
        <v>-40000000000</v>
      </c>
      <c r="L204" s="5">
        <v>-2000000000</v>
      </c>
      <c r="M204" s="5">
        <v>-3000000000</v>
      </c>
      <c r="N204" s="5">
        <v>-1000000000</v>
      </c>
    </row>
    <row r="205" spans="2:14" ht="15.5" x14ac:dyDescent="0.35">
      <c r="C205" t="s">
        <v>15</v>
      </c>
      <c r="I205" s="5">
        <v>-156000000000</v>
      </c>
      <c r="J205" s="5">
        <v>-98000000000</v>
      </c>
      <c r="K205" s="5">
        <v>-54000000000</v>
      </c>
      <c r="L205" s="5">
        <v>-43000000000</v>
      </c>
      <c r="M205" s="5">
        <v>23000000000</v>
      </c>
      <c r="N205" s="5">
        <v>10000000000</v>
      </c>
    </row>
    <row r="206" spans="2:14" ht="15.5" x14ac:dyDescent="0.35">
      <c r="C206" t="s">
        <v>17</v>
      </c>
      <c r="I206" s="6">
        <v>-53.2</v>
      </c>
      <c r="J206" s="6">
        <v>-33.5</v>
      </c>
      <c r="K206" s="6">
        <v>-18.38</v>
      </c>
      <c r="L206" s="6">
        <v>-14.76</v>
      </c>
      <c r="M206" s="6">
        <v>19.63</v>
      </c>
      <c r="N206" s="6">
        <v>86010.64</v>
      </c>
    </row>
    <row r="208" spans="2:14" ht="15.5" x14ac:dyDescent="0.35">
      <c r="B208" t="s">
        <v>198</v>
      </c>
      <c r="C208" t="s">
        <v>199</v>
      </c>
      <c r="D208" s="5">
        <v>19000000000</v>
      </c>
      <c r="E208" s="5">
        <v>17000000000</v>
      </c>
      <c r="F208" s="5">
        <v>16000000000</v>
      </c>
      <c r="G208" s="5">
        <v>11000000000</v>
      </c>
      <c r="H208" s="5">
        <v>73000000000</v>
      </c>
      <c r="I208" s="5">
        <v>64000000000</v>
      </c>
      <c r="J208" s="5">
        <v>42000000000</v>
      </c>
      <c r="K208" s="5">
        <v>55000000000</v>
      </c>
      <c r="L208" s="5">
        <v>53000000000</v>
      </c>
      <c r="M208" s="5">
        <v>49000000000</v>
      </c>
      <c r="N208" s="5">
        <v>-23000000000</v>
      </c>
    </row>
    <row r="209" spans="3:14" ht="15.5" x14ac:dyDescent="0.35">
      <c r="C209" t="s">
        <v>47</v>
      </c>
      <c r="D209" s="6">
        <v>6.62</v>
      </c>
      <c r="E209" s="6">
        <v>5.9</v>
      </c>
      <c r="F209" s="6">
        <v>5.54</v>
      </c>
      <c r="G209" s="6">
        <v>3.69</v>
      </c>
      <c r="H209" s="6">
        <v>25.03</v>
      </c>
      <c r="I209" s="6">
        <v>21.82</v>
      </c>
      <c r="J209" s="6">
        <v>14.27</v>
      </c>
      <c r="K209" s="6">
        <v>18.87</v>
      </c>
      <c r="L209" s="6">
        <v>17.98</v>
      </c>
      <c r="M209" s="6">
        <v>16.72</v>
      </c>
      <c r="N209" s="6">
        <v>-7.73</v>
      </c>
    </row>
    <row r="210" spans="3:14" ht="15.5" x14ac:dyDescent="0.35">
      <c r="C210" t="s">
        <v>200</v>
      </c>
      <c r="D210" s="5">
        <v>65000000000</v>
      </c>
      <c r="E210" s="5">
        <v>68000000000</v>
      </c>
      <c r="F210" s="5">
        <v>96000000000</v>
      </c>
      <c r="G210" s="5">
        <v>105000000000</v>
      </c>
      <c r="H210" s="5">
        <v>266000000000</v>
      </c>
      <c r="I210" s="5">
        <v>343000000000</v>
      </c>
      <c r="J210" s="5">
        <v>239000000000</v>
      </c>
      <c r="K210" s="5">
        <v>182000000000</v>
      </c>
      <c r="L210" s="5">
        <v>248000000000</v>
      </c>
      <c r="M210" s="5">
        <v>198000000000</v>
      </c>
      <c r="N210" s="5">
        <v>52000000000</v>
      </c>
    </row>
    <row r="211" spans="3:14" ht="15.5" x14ac:dyDescent="0.35">
      <c r="C211" t="s">
        <v>201</v>
      </c>
      <c r="I211" s="6">
        <v>62.93</v>
      </c>
    </row>
    <row r="212" spans="3:14" ht="15.5" x14ac:dyDescent="0.35">
      <c r="C212" t="s">
        <v>281</v>
      </c>
      <c r="I212" s="6">
        <v>72.44</v>
      </c>
    </row>
    <row r="213" spans="3:14" ht="15.5" x14ac:dyDescent="0.35">
      <c r="C213" t="s">
        <v>202</v>
      </c>
      <c r="I213" s="6">
        <v>6.95</v>
      </c>
    </row>
    <row r="214" spans="3:14" ht="15.5" x14ac:dyDescent="0.35">
      <c r="C214" t="s">
        <v>282</v>
      </c>
      <c r="I214" s="6">
        <v>1.38E-2</v>
      </c>
    </row>
    <row r="215" spans="3:14" ht="15.5" x14ac:dyDescent="0.35">
      <c r="C215" t="s">
        <v>283</v>
      </c>
      <c r="I215" s="6">
        <v>13.82</v>
      </c>
    </row>
    <row r="216" spans="3:14" ht="15.5" x14ac:dyDescent="0.35">
      <c r="C216" t="s">
        <v>203</v>
      </c>
      <c r="I216" s="6">
        <v>8.36</v>
      </c>
    </row>
    <row r="217" spans="3:14" ht="15.5" x14ac:dyDescent="0.35">
      <c r="C217" t="s">
        <v>284</v>
      </c>
      <c r="I217" s="6">
        <v>-46.2</v>
      </c>
    </row>
    <row r="218" spans="3:14" ht="15.5" x14ac:dyDescent="0.35">
      <c r="C218" t="s">
        <v>285</v>
      </c>
      <c r="I218" s="6">
        <v>-40.21</v>
      </c>
    </row>
    <row r="219" spans="3:14" ht="15.5" x14ac:dyDescent="0.35">
      <c r="C219" t="s">
        <v>286</v>
      </c>
      <c r="I219" s="5">
        <v>473</v>
      </c>
    </row>
    <row r="220" spans="3:14" ht="15.5" x14ac:dyDescent="0.35">
      <c r="C220" t="s">
        <v>287</v>
      </c>
      <c r="I220" s="6">
        <v>166.84</v>
      </c>
    </row>
    <row r="221" spans="3:14" ht="15.5" x14ac:dyDescent="0.35">
      <c r="C221" t="s">
        <v>288</v>
      </c>
      <c r="I221" s="6">
        <v>1.37</v>
      </c>
    </row>
    <row r="222" spans="3:14" ht="15.5" x14ac:dyDescent="0.35">
      <c r="C222" t="s">
        <v>289</v>
      </c>
      <c r="I222" s="6">
        <v>10.88</v>
      </c>
    </row>
    <row r="223" spans="3:14" ht="15.5" x14ac:dyDescent="0.35">
      <c r="C223" t="s">
        <v>290</v>
      </c>
      <c r="I223" s="6">
        <v>21.74</v>
      </c>
    </row>
    <row r="224" spans="3:14" ht="15.5" x14ac:dyDescent="0.35">
      <c r="C224" t="s">
        <v>204</v>
      </c>
      <c r="I224" s="6">
        <v>25.03</v>
      </c>
    </row>
    <row r="225" spans="3:9" ht="15.5" x14ac:dyDescent="0.35">
      <c r="C225" t="s">
        <v>291</v>
      </c>
      <c r="I225" s="6">
        <v>113.98</v>
      </c>
    </row>
    <row r="226" spans="3:9" ht="15.5" x14ac:dyDescent="0.35">
      <c r="C226" t="s">
        <v>205</v>
      </c>
      <c r="D226" s="6">
        <v>22.96</v>
      </c>
    </row>
    <row r="227" spans="3:9" ht="15.5" x14ac:dyDescent="0.35">
      <c r="C227" t="s">
        <v>206</v>
      </c>
      <c r="I227" s="6">
        <v>188.39</v>
      </c>
    </row>
    <row r="228" spans="3:9" ht="15.5" x14ac:dyDescent="0.35">
      <c r="C228" t="s">
        <v>292</v>
      </c>
      <c r="I228" s="6">
        <v>-39.17</v>
      </c>
    </row>
    <row r="229" spans="3:9" ht="15.5" x14ac:dyDescent="0.35">
      <c r="C229" t="s">
        <v>207</v>
      </c>
      <c r="D229" s="6">
        <v>0.57999999999999996</v>
      </c>
    </row>
    <row r="230" spans="3:9" ht="15.5" x14ac:dyDescent="0.35">
      <c r="C230" t="s">
        <v>208</v>
      </c>
      <c r="D230" s="6">
        <v>0.57999999999999996</v>
      </c>
    </row>
    <row r="231" spans="3:9" ht="15.5" x14ac:dyDescent="0.35">
      <c r="C231" t="s">
        <v>293</v>
      </c>
      <c r="D231" s="6">
        <v>0.62</v>
      </c>
    </row>
    <row r="232" spans="3:9" ht="15.5" x14ac:dyDescent="0.35">
      <c r="C232" t="s">
        <v>294</v>
      </c>
      <c r="D232" s="6">
        <v>0.04</v>
      </c>
    </row>
    <row r="233" spans="3:9" ht="15.5" x14ac:dyDescent="0.35">
      <c r="C233" t="s">
        <v>209</v>
      </c>
      <c r="D233" s="6">
        <v>2.16</v>
      </c>
    </row>
    <row r="234" spans="3:9" ht="15.5" x14ac:dyDescent="0.35">
      <c r="C234" t="s">
        <v>295</v>
      </c>
      <c r="D234" s="6">
        <v>0.2</v>
      </c>
    </row>
    <row r="235" spans="3:9" ht="15.5" x14ac:dyDescent="0.35">
      <c r="C235" t="s">
        <v>210</v>
      </c>
      <c r="D235" s="6">
        <v>3.16</v>
      </c>
    </row>
    <row r="236" spans="3:9" ht="15.5" x14ac:dyDescent="0.35">
      <c r="C236" t="s">
        <v>296</v>
      </c>
      <c r="I236" s="6">
        <v>0.12</v>
      </c>
    </row>
    <row r="237" spans="3:9" ht="15.5" x14ac:dyDescent="0.35">
      <c r="C237" t="s">
        <v>13</v>
      </c>
      <c r="D237" s="5">
        <v>-12000000000</v>
      </c>
    </row>
    <row r="238" spans="3:9" ht="15.5" x14ac:dyDescent="0.35">
      <c r="C238" t="s">
        <v>211</v>
      </c>
      <c r="I238" s="6">
        <v>0.34</v>
      </c>
    </row>
    <row r="239" spans="3:9" ht="15.5" x14ac:dyDescent="0.35">
      <c r="C239" t="s">
        <v>212</v>
      </c>
      <c r="I239" s="6">
        <v>3.6499999999999998E-2</v>
      </c>
    </row>
    <row r="240" spans="3:9" ht="15.5" x14ac:dyDescent="0.35">
      <c r="C240" t="s">
        <v>213</v>
      </c>
      <c r="I240" s="6">
        <v>0.11539999999999999</v>
      </c>
    </row>
    <row r="241" spans="3:9" ht="15.5" x14ac:dyDescent="0.35">
      <c r="C241" t="s">
        <v>214</v>
      </c>
      <c r="I241" s="6">
        <v>7.9000000000000008E-3</v>
      </c>
    </row>
    <row r="242" spans="3:9" ht="15.5" x14ac:dyDescent="0.35">
      <c r="C242" t="s">
        <v>297</v>
      </c>
      <c r="I242" s="6">
        <v>1.3100000000000001E-2</v>
      </c>
    </row>
    <row r="243" spans="3:9" ht="15.5" x14ac:dyDescent="0.35">
      <c r="C243" t="s">
        <v>215</v>
      </c>
      <c r="D243" s="6">
        <v>36.619999999999997</v>
      </c>
    </row>
    <row r="244" spans="3:9" ht="15.5" x14ac:dyDescent="0.35">
      <c r="C244" t="s">
        <v>217</v>
      </c>
      <c r="D244" s="6">
        <v>31.75</v>
      </c>
    </row>
    <row r="245" spans="3:9" ht="15.5" x14ac:dyDescent="0.35">
      <c r="C245" t="s">
        <v>219</v>
      </c>
      <c r="D245" s="6">
        <v>2.4900000000000002</v>
      </c>
    </row>
    <row r="246" spans="3:9" ht="15.5" x14ac:dyDescent="0.35">
      <c r="C246" t="s">
        <v>298</v>
      </c>
      <c r="I246" s="6">
        <v>0.19</v>
      </c>
    </row>
    <row r="247" spans="3:9" ht="15.5" x14ac:dyDescent="0.35">
      <c r="C247" t="s">
        <v>43</v>
      </c>
      <c r="I247" s="5">
        <v>4612000000000</v>
      </c>
    </row>
    <row r="248" spans="3:9" ht="15.5" x14ac:dyDescent="0.35">
      <c r="C248" t="s">
        <v>220</v>
      </c>
      <c r="I248" s="5">
        <v>4890000000000</v>
      </c>
    </row>
    <row r="249" spans="3:9" ht="15.5" x14ac:dyDescent="0.35">
      <c r="C249" t="s">
        <v>221</v>
      </c>
      <c r="I249" s="5">
        <v>2930000000</v>
      </c>
    </row>
    <row r="250" spans="3:9" ht="15.5" x14ac:dyDescent="0.35">
      <c r="C250" t="s">
        <v>222</v>
      </c>
      <c r="I250" s="6">
        <v>0.32270000000000004</v>
      </c>
    </row>
    <row r="251" spans="3:9" ht="15.5" x14ac:dyDescent="0.35">
      <c r="C251" t="s">
        <v>223</v>
      </c>
      <c r="D251" s="6">
        <v>0.37590000000000001</v>
      </c>
    </row>
    <row r="252" spans="3:9" ht="15.5" x14ac:dyDescent="0.35">
      <c r="C252" t="s">
        <v>224</v>
      </c>
      <c r="D252" s="6">
        <v>0.18969999999999998</v>
      </c>
    </row>
    <row r="253" spans="3:9" ht="15.5" x14ac:dyDescent="0.35">
      <c r="C253" t="s">
        <v>225</v>
      </c>
      <c r="D253" s="6">
        <v>0.2984</v>
      </c>
    </row>
    <row r="254" spans="3:9" ht="15.5" x14ac:dyDescent="0.35">
      <c r="C254" t="s">
        <v>226</v>
      </c>
      <c r="D254" s="6">
        <v>-9.11E-2</v>
      </c>
    </row>
    <row r="255" spans="3:9" ht="15.5" x14ac:dyDescent="0.35">
      <c r="C255" t="s">
        <v>227</v>
      </c>
      <c r="D255" s="6">
        <v>0.22270000000000001</v>
      </c>
    </row>
    <row r="256" spans="3:9" ht="15.5" x14ac:dyDescent="0.35">
      <c r="C256" t="s">
        <v>228</v>
      </c>
      <c r="D256" s="6">
        <v>0.22829999999999998</v>
      </c>
    </row>
    <row r="257" spans="3:9" ht="15.5" x14ac:dyDescent="0.35">
      <c r="C257" t="s">
        <v>229</v>
      </c>
      <c r="I257" s="5">
        <v>4</v>
      </c>
    </row>
    <row r="258" spans="3:9" ht="15.5" x14ac:dyDescent="0.35">
      <c r="C258" t="s">
        <v>230</v>
      </c>
      <c r="I258" s="6">
        <v>0.03</v>
      </c>
    </row>
    <row r="259" spans="3:9" ht="15.5" x14ac:dyDescent="0.35">
      <c r="C259" t="s">
        <v>231</v>
      </c>
      <c r="I259" s="6">
        <v>0.76</v>
      </c>
    </row>
    <row r="260" spans="3:9" ht="15.5" x14ac:dyDescent="0.35">
      <c r="C260" t="s">
        <v>232</v>
      </c>
      <c r="I260" s="6">
        <v>0.13</v>
      </c>
    </row>
    <row r="261" spans="3:9" ht="15.5" x14ac:dyDescent="0.35">
      <c r="C261" t="s">
        <v>233</v>
      </c>
      <c r="I261" s="6">
        <v>0.48</v>
      </c>
    </row>
    <row r="262" spans="3:9" ht="15.5" x14ac:dyDescent="0.35">
      <c r="C262" t="s">
        <v>234</v>
      </c>
      <c r="I262" s="6">
        <v>0.12</v>
      </c>
    </row>
    <row r="263" spans="3:9" ht="15.5" x14ac:dyDescent="0.35">
      <c r="C263" t="s">
        <v>235</v>
      </c>
      <c r="I263" s="6">
        <v>0.08</v>
      </c>
    </row>
    <row r="264" spans="3:9" ht="15.5" x14ac:dyDescent="0.35">
      <c r="C264" t="s">
        <v>236</v>
      </c>
      <c r="I264" s="6">
        <v>0.02</v>
      </c>
    </row>
    <row r="265" spans="3:9" ht="15.5" x14ac:dyDescent="0.35">
      <c r="C265" t="s">
        <v>300</v>
      </c>
      <c r="I265" s="5">
        <v>334000000000</v>
      </c>
    </row>
    <row r="266" spans="3:9" ht="15.5" x14ac:dyDescent="0.35">
      <c r="C266" t="s">
        <v>301</v>
      </c>
      <c r="I266" s="5">
        <v>86000000000</v>
      </c>
    </row>
    <row r="267" spans="3:9" ht="15.5" x14ac:dyDescent="0.35">
      <c r="C267" t="s">
        <v>302</v>
      </c>
      <c r="I267" s="5">
        <v>29000000000</v>
      </c>
    </row>
    <row r="268" spans="3:9" ht="15.5" x14ac:dyDescent="0.35">
      <c r="C268" t="s">
        <v>303</v>
      </c>
      <c r="I268" s="5">
        <v>64000000000</v>
      </c>
    </row>
    <row r="269" spans="3:9" ht="15.5" x14ac:dyDescent="0.35">
      <c r="C269" t="s">
        <v>237</v>
      </c>
      <c r="D269" s="5">
        <v>67000000000</v>
      </c>
    </row>
    <row r="270" spans="3:9" ht="15.5" x14ac:dyDescent="0.35">
      <c r="C270" t="s">
        <v>238</v>
      </c>
      <c r="D270" s="5">
        <v>1742000000000</v>
      </c>
    </row>
    <row r="271" spans="3:9" ht="15.5" x14ac:dyDescent="0.35">
      <c r="C271" t="s">
        <v>239</v>
      </c>
      <c r="D271" s="5">
        <v>1189000000000</v>
      </c>
    </row>
    <row r="272" spans="3:9" ht="15.5" x14ac:dyDescent="0.35">
      <c r="C272" t="s">
        <v>183</v>
      </c>
      <c r="D272" s="5">
        <v>-173000000000</v>
      </c>
    </row>
    <row r="273" spans="3:9" ht="15.5" x14ac:dyDescent="0.35">
      <c r="C273" t="s">
        <v>182</v>
      </c>
      <c r="I273" s="5">
        <v>552000000000</v>
      </c>
    </row>
    <row r="274" spans="3:9" ht="15.5" x14ac:dyDescent="0.35">
      <c r="C274" t="s">
        <v>181</v>
      </c>
      <c r="D274" s="5">
        <v>24000000000</v>
      </c>
    </row>
    <row r="275" spans="3:9" ht="15.5" x14ac:dyDescent="0.35">
      <c r="C275" t="s">
        <v>180</v>
      </c>
      <c r="D275" s="5">
        <v>320000000000</v>
      </c>
    </row>
    <row r="276" spans="3:9" ht="15.5" x14ac:dyDescent="0.35">
      <c r="C276" t="s">
        <v>24</v>
      </c>
      <c r="D276" s="5">
        <v>343000000000</v>
      </c>
    </row>
    <row r="277" spans="3:9" ht="15.5" x14ac:dyDescent="0.35">
      <c r="C277" t="s">
        <v>21</v>
      </c>
      <c r="D277" s="5">
        <v>276000000000</v>
      </c>
    </row>
    <row r="278" spans="3:9" ht="15.5" x14ac:dyDescent="0.35">
      <c r="C278" t="s">
        <v>240</v>
      </c>
      <c r="I278" s="5">
        <v>553000000000</v>
      </c>
    </row>
    <row r="279" spans="3:9" ht="15.5" x14ac:dyDescent="0.35">
      <c r="C279" t="s">
        <v>304</v>
      </c>
      <c r="I279" s="5">
        <v>-100000000000</v>
      </c>
    </row>
    <row r="280" spans="3:9" ht="15.5" x14ac:dyDescent="0.35">
      <c r="C280" t="s">
        <v>305</v>
      </c>
      <c r="I280" s="5">
        <v>13000000000</v>
      </c>
    </row>
    <row r="281" spans="3:9" ht="15.5" x14ac:dyDescent="0.35">
      <c r="C281" t="s">
        <v>306</v>
      </c>
      <c r="I281" s="5">
        <v>52000000000</v>
      </c>
    </row>
    <row r="282" spans="3:9" ht="15.5" x14ac:dyDescent="0.35">
      <c r="C282" t="s">
        <v>307</v>
      </c>
      <c r="I282" s="5">
        <v>-15000000000</v>
      </c>
    </row>
    <row r="283" spans="3:9" ht="15.5" x14ac:dyDescent="0.35">
      <c r="C283" t="s">
        <v>308</v>
      </c>
      <c r="I283" s="5">
        <v>-115000000000</v>
      </c>
    </row>
  </sheetData>
  <pageMargins left="0.7" right="0.7" top="0.75" bottom="0.75" header="0.3" footer="0.3"/>
  <ignoredErrors>
    <ignoredError sqref="A1:N284" numberStoredAsText="1"/>
  </ignoredError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P28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1264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1265</v>
      </c>
      <c r="D2" s="2" vm="46">
        <f ca="1">IFERROR(_xlfn.STOCKHISTORY("XIDX:" &amp; $C$1, D3, , 0, 0, 1), "Libur")</f>
        <v>83</v>
      </c>
      <c r="E2" s="2" vm="262">
        <f ca="1">IFERROR(_xlfn.STOCKHISTORY("XIDX:" &amp; $C$1, E3, , 0, 0, 1), "Libur")</f>
        <v>56</v>
      </c>
      <c r="H2" s="2" vm="262">
        <f ca="1">IFERROR(INDEX(D2:G2,COUNT(D2:G2)),"")</f>
        <v>56</v>
      </c>
      <c r="I2" s="2" vm="120">
        <f t="shared" ref="I2:P2" ca="1" si="0">IFERROR(_xlfn.STOCKHISTORY("XIDX:" &amp; $C$1, I1, , 0, 0, 1), "Libur")</f>
        <v>95</v>
      </c>
      <c r="J2" s="2" vm="3">
        <f t="shared" ca="1" si="0"/>
        <v>63</v>
      </c>
      <c r="K2" s="2" vm="152">
        <f t="shared" ca="1" si="0"/>
        <v>120</v>
      </c>
      <c r="L2" s="2" vm="13">
        <f t="shared" ca="1" si="0"/>
        <v>159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</row>
    <row r="3" spans="1:1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6" ht="15.5" x14ac:dyDescent="0.35">
      <c r="B4" t="s">
        <v>5</v>
      </c>
      <c r="C4" t="s">
        <v>6</v>
      </c>
      <c r="D4" s="2">
        <f>IFERROR(INDEX(D51:D500,MATCH($C$4,$C$51:$C$500,0)),"")</f>
        <v>54882037392</v>
      </c>
      <c r="E4" s="2">
        <f>IFERROR(INDEX(E51:E500,MATCH($C$4,$C$51:$C$500,0)),"")</f>
        <v>44415657116</v>
      </c>
      <c r="H4" s="2">
        <f>IFERROR(SUM(D4:G4)*(4/MAX(1,COUNT(D4:G4))),"")</f>
        <v>198595389016</v>
      </c>
      <c r="I4" s="2">
        <f t="shared" ref="I4:P4" si="1">IFERROR(INDEX(I51:I500,MATCH($C$4,$C$51:$C$500,0)),"")</f>
        <v>218773743069</v>
      </c>
      <c r="J4" s="2">
        <f t="shared" si="1"/>
        <v>174343695864</v>
      </c>
      <c r="K4" s="2">
        <f t="shared" si="1"/>
        <v>119655832334</v>
      </c>
      <c r="L4" s="2">
        <f t="shared" si="1"/>
        <v>127523508227</v>
      </c>
      <c r="M4" s="2">
        <f t="shared" si="1"/>
        <v>89623687082</v>
      </c>
      <c r="N4" s="2">
        <f t="shared" si="1"/>
        <v>79335696460</v>
      </c>
      <c r="O4" s="2">
        <f t="shared" si="1"/>
        <v>87334239759</v>
      </c>
      <c r="P4" s="2">
        <f t="shared" si="1"/>
        <v>0</v>
      </c>
    </row>
    <row r="5" spans="1:16" ht="15.5" x14ac:dyDescent="0.35">
      <c r="B5" t="s">
        <v>7</v>
      </c>
      <c r="C5" t="s">
        <v>8</v>
      </c>
      <c r="D5" s="2">
        <f>IFERROR(INDEX(D51:D500,MATCH($C$5,$C$51:$C$500,0)),"")</f>
        <v>517530114</v>
      </c>
      <c r="E5" s="2">
        <f>IFERROR(INDEX(E51:E500,MATCH($C$5,$C$51:$C$500,0)),"")</f>
        <v>-2606840990</v>
      </c>
      <c r="H5" s="2">
        <f>IFERROR(SUM(D5:G5)*(4/MAX(1,COUNT(D5:G5))),"")</f>
        <v>-4178621752</v>
      </c>
      <c r="I5" s="2">
        <f t="shared" ref="I5:P5" si="2">IFERROR(INDEX(I51:I500,MATCH($C$5,$C$51:$C$500,0)),"")</f>
        <v>1912729550</v>
      </c>
      <c r="J5" s="2">
        <f t="shared" si="2"/>
        <v>4401943493</v>
      </c>
      <c r="K5" s="2">
        <f t="shared" si="2"/>
        <v>740916343</v>
      </c>
      <c r="L5" s="2">
        <f t="shared" si="2"/>
        <v>6882675753</v>
      </c>
      <c r="M5" s="2">
        <f t="shared" si="2"/>
        <v>12968353763</v>
      </c>
      <c r="N5" s="2">
        <f t="shared" si="2"/>
        <v>4451763558</v>
      </c>
      <c r="O5" s="2">
        <f t="shared" si="2"/>
        <v>3962070717</v>
      </c>
      <c r="P5" s="2">
        <f t="shared" si="2"/>
        <v>0</v>
      </c>
    </row>
    <row r="6" spans="1:16" ht="15.5" x14ac:dyDescent="0.35">
      <c r="B6" t="s">
        <v>9</v>
      </c>
      <c r="C6" t="s">
        <v>10</v>
      </c>
      <c r="D6" s="2">
        <f>IFERROR(INDEX(D51:D500,MATCH($C$6,$C$51:$C$500,0)),"")</f>
        <v>113312090516</v>
      </c>
      <c r="E6" s="2">
        <f>IFERROR(INDEX(E51:E500,MATCH($C$6,$C$51:$C$500,0)),"")</f>
        <v>113362666015</v>
      </c>
      <c r="H6" s="2">
        <f>IFERROR(INDEX(D6:G6,COUNT(D6:G6)),"")</f>
        <v>113362666015</v>
      </c>
      <c r="I6" s="2">
        <f t="shared" ref="I6:P6" si="3">IFERROR(INDEX(I51:I500,MATCH($C$6,$C$51:$C$500,0)),"")</f>
        <v>115969507005</v>
      </c>
      <c r="J6" s="2">
        <f t="shared" si="3"/>
        <v>115370999475</v>
      </c>
      <c r="K6" s="2">
        <f t="shared" si="3"/>
        <v>111191330885</v>
      </c>
      <c r="L6" s="2">
        <f t="shared" si="3"/>
        <v>112508642149</v>
      </c>
      <c r="M6" s="2">
        <f t="shared" si="3"/>
        <v>42100716396</v>
      </c>
      <c r="N6" s="2">
        <f t="shared" si="3"/>
        <v>23732362633</v>
      </c>
      <c r="O6" s="2">
        <f t="shared" si="3"/>
        <v>22550599075</v>
      </c>
      <c r="P6" s="2">
        <f t="shared" si="3"/>
        <v>0</v>
      </c>
    </row>
    <row r="7" spans="1:16" ht="15.5" x14ac:dyDescent="0.35">
      <c r="B7" t="s">
        <v>11</v>
      </c>
      <c r="C7" t="s">
        <v>12</v>
      </c>
      <c r="D7" s="3">
        <f>IFERROR(INDEX(D51:D500,MATCH($C$7,$C$51:$C$500,0))/1000000000,"")</f>
        <v>1.7</v>
      </c>
      <c r="E7" s="3">
        <f>IFERROR(INDEX(E51:E500,MATCH($C$7,$C$51:$C$500,0))/1000000000,"")</f>
        <v>1.7</v>
      </c>
      <c r="H7" s="3">
        <f>IFERROR(INDEX(D7:G7,COUNT(D7:G7)),"")</f>
        <v>1.7</v>
      </c>
      <c r="I7" s="3">
        <f t="shared" ref="I7:P7" si="4">IFERROR(INDEX(I51:I500,MATCH($C$7,$C$51:$C$500,0))/1000000000,"")</f>
        <v>1.7</v>
      </c>
      <c r="J7" s="3">
        <f t="shared" si="4"/>
        <v>1.7</v>
      </c>
      <c r="K7" s="3">
        <f t="shared" si="4"/>
        <v>1.7</v>
      </c>
      <c r="L7" s="3">
        <f t="shared" si="4"/>
        <v>1.7</v>
      </c>
      <c r="M7" s="3">
        <f t="shared" si="4"/>
        <v>0</v>
      </c>
      <c r="N7" s="3">
        <f t="shared" si="4"/>
        <v>0</v>
      </c>
      <c r="O7" s="3">
        <f t="shared" si="4"/>
        <v>0</v>
      </c>
      <c r="P7" s="3">
        <f t="shared" si="4"/>
        <v>0</v>
      </c>
    </row>
    <row r="8" spans="1:1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-5000000000</v>
      </c>
      <c r="E8" s="2">
        <f>IFERROR(INDEX(E51:E500,MATCH("Free cash flow (Quarter)",$C$51:$C$500,0)),"")</f>
        <v>4000000000</v>
      </c>
      <c r="H8" s="2">
        <f>IFERROR(INDEX(D8:G8,COUNT(D8:G8)),"")</f>
        <v>4000000000</v>
      </c>
      <c r="I8" s="2">
        <f t="shared" ref="I8:P8" si="5">IFERROR(INDEX(I51:I500,MATCH($C$8,$C$51:$C$500,0)),"")</f>
        <v>-4000000000</v>
      </c>
      <c r="J8" s="2">
        <f t="shared" si="5"/>
        <v>-3000000000</v>
      </c>
      <c r="K8" s="2">
        <f t="shared" si="5"/>
        <v>-15000000000</v>
      </c>
      <c r="L8" s="2">
        <f t="shared" si="5"/>
        <v>-33000000000</v>
      </c>
      <c r="M8" s="2">
        <f t="shared" si="5"/>
        <v>-3000000000</v>
      </c>
      <c r="N8" s="2">
        <f t="shared" si="5"/>
        <v>3000000000</v>
      </c>
      <c r="O8" s="2">
        <f t="shared" si="5"/>
        <v>0</v>
      </c>
      <c r="P8" s="2">
        <f t="shared" si="5"/>
        <v>0</v>
      </c>
    </row>
    <row r="9" spans="1:16" ht="15.5" x14ac:dyDescent="0.35">
      <c r="A9" t="s">
        <v>16</v>
      </c>
      <c r="C9" t="s">
        <v>17</v>
      </c>
      <c r="D9" s="3">
        <f>IFERROR(INDEX(D51:D500,MATCH("Free cash flow per share (Quarter)",$C$51:$C$500,0)),"")</f>
        <v>-2.67</v>
      </c>
      <c r="E9" s="3">
        <f>IFERROR(INDEX(E51:E500,MATCH("Free cash flow per share (Quarter)",$C$51:$C$500,0)),"")</f>
        <v>2.3199999999999998</v>
      </c>
      <c r="H9" s="3">
        <f>IFERROR(INDEX(D9:G9,COUNT(D9:G9)),"")</f>
        <v>2.3199999999999998</v>
      </c>
      <c r="I9" s="3">
        <f t="shared" ref="I9:P9" si="6">IFERROR(INDEX(I51:I500,MATCH($C$9,$C$51:$C$500,0)),"")</f>
        <v>-2.57</v>
      </c>
      <c r="J9" s="3">
        <f t="shared" si="6"/>
        <v>-1.75</v>
      </c>
      <c r="K9" s="3">
        <f t="shared" si="6"/>
        <v>-8.6300000000000008</v>
      </c>
      <c r="L9" s="3">
        <f t="shared" si="6"/>
        <v>-19.22</v>
      </c>
      <c r="M9" s="3">
        <f t="shared" si="6"/>
        <v>-10800.35</v>
      </c>
      <c r="N9" s="3">
        <f t="shared" si="6"/>
        <v>42559.59</v>
      </c>
      <c r="O9" s="3">
        <f t="shared" si="6"/>
        <v>7080.46</v>
      </c>
      <c r="P9" s="3">
        <f t="shared" si="6"/>
        <v>0</v>
      </c>
    </row>
    <row r="10" spans="1:16" ht="15.5" x14ac:dyDescent="0.35">
      <c r="C10" t="s">
        <v>18</v>
      </c>
      <c r="D10" s="3">
        <f ca="1">IFERROR(IF(D9=0,"",D2/D9),"")</f>
        <v>-31.08614232209738</v>
      </c>
      <c r="E10" s="3">
        <f ca="1">IFERROR(IF(E9=0,"",E2/E9),"")</f>
        <v>24.137931034482762</v>
      </c>
      <c r="I10" s="3">
        <f t="shared" ref="I10:P10" ca="1" si="7">IFERROR(IF(I9=0,"",I2/I9),"")</f>
        <v>-36.964980544747085</v>
      </c>
      <c r="J10" s="3">
        <f t="shared" ca="1" si="7"/>
        <v>-36</v>
      </c>
      <c r="K10" s="3">
        <f t="shared" ca="1" si="7"/>
        <v>-13.904982618771726</v>
      </c>
      <c r="L10" s="3">
        <f t="shared" ca="1" si="7"/>
        <v>-8.2726326742976077</v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  <c r="P10" s="3" t="str">
        <f t="shared" si="7"/>
        <v/>
      </c>
    </row>
    <row r="11" spans="1:16" ht="15.5" x14ac:dyDescent="0.35">
      <c r="B11" t="s">
        <v>19</v>
      </c>
      <c r="C11" t="s">
        <v>20</v>
      </c>
      <c r="D11" s="2">
        <f>IFERROR(INDEX(D51:D500,MATCH($C$11,$C$51:$C$500,0)),"")</f>
        <v>8850169210</v>
      </c>
      <c r="E11" s="2">
        <f>IFERROR(INDEX(E51:E500,MATCH($C$11,$C$51:$C$500,0)),"")</f>
        <v>13667585719</v>
      </c>
      <c r="H11" s="2">
        <f>IFERROR(INDEX(D11:G11,COUNT(D11:G11)),"")</f>
        <v>13667585719</v>
      </c>
      <c r="I11" s="2">
        <f t="shared" ref="I11:P11" si="8">IFERROR(INDEX(I51:I500,MATCH($C$11,$C$51:$C$500,0)),"")</f>
        <v>10406751855</v>
      </c>
      <c r="J11" s="2">
        <f t="shared" si="8"/>
        <v>7779670079</v>
      </c>
      <c r="K11" s="2">
        <f t="shared" si="8"/>
        <v>5611028352</v>
      </c>
      <c r="L11" s="2">
        <f t="shared" si="8"/>
        <v>12948425080</v>
      </c>
      <c r="M11" s="2">
        <f t="shared" si="8"/>
        <v>5412340655</v>
      </c>
      <c r="N11" s="2">
        <f t="shared" si="8"/>
        <v>6466687829</v>
      </c>
      <c r="O11" s="2">
        <f t="shared" si="8"/>
        <v>5921970701</v>
      </c>
      <c r="P11" s="2">
        <f t="shared" si="8"/>
        <v>0</v>
      </c>
    </row>
    <row r="12" spans="1:1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29000000000</v>
      </c>
      <c r="E12" s="2">
        <f>IFERROR(INDEX(E51:E500,MATCH("Net Debt (Quarter)",$C$51:$C$500,0)),"")</f>
        <v>24000000000</v>
      </c>
      <c r="H12" s="2">
        <f>IFERROR(INDEX(D12:G12,COUNT(D12:G12)),"")</f>
        <v>24000000000</v>
      </c>
      <c r="I12" s="2">
        <f t="shared" ref="I12:P12" si="9">IFERROR(INDEX(I51:I500,MATCH($C$12,$C$51:$C$500,0)),"")</f>
        <v>28000000000</v>
      </c>
      <c r="J12" s="2">
        <f t="shared" si="9"/>
        <v>19000000000</v>
      </c>
      <c r="K12" s="2">
        <f t="shared" si="9"/>
        <v>15000000000</v>
      </c>
      <c r="L12" s="2">
        <f t="shared" si="9"/>
        <v>-4000000000</v>
      </c>
      <c r="M12" s="2">
        <f t="shared" si="9"/>
        <v>25000000000</v>
      </c>
      <c r="N12" s="2">
        <f t="shared" si="9"/>
        <v>25000000000</v>
      </c>
      <c r="O12" s="2">
        <f t="shared" si="9"/>
        <v>25000000000</v>
      </c>
      <c r="P12" s="2">
        <f t="shared" si="9"/>
        <v>0</v>
      </c>
    </row>
    <row r="13" spans="1:1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38000000000</v>
      </c>
      <c r="E13" s="2">
        <f>IFERROR(INDEX(E51:E500,MATCH("Total Debt (Quarter)",$C$51:$C$500,0)),"")</f>
        <v>37000000000</v>
      </c>
      <c r="H13" s="2">
        <f>IFERROR(INDEX(D13:G13,COUNT(D13:G13)),"")</f>
        <v>37000000000</v>
      </c>
      <c r="I13" s="2">
        <f t="shared" ref="I13:P13" si="10">IFERROR(INDEX(I51:I500,MATCH($C$13,$C$51:$C$500,0)),"")</f>
        <v>38000000000</v>
      </c>
      <c r="J13" s="2">
        <f t="shared" si="10"/>
        <v>27000000000</v>
      </c>
      <c r="K13" s="2">
        <f t="shared" si="10"/>
        <v>20000000000</v>
      </c>
      <c r="L13" s="2">
        <f t="shared" si="10"/>
        <v>9000000000</v>
      </c>
      <c r="M13" s="2">
        <f t="shared" si="10"/>
        <v>30000000000</v>
      </c>
      <c r="N13" s="2">
        <f t="shared" si="10"/>
        <v>31000000000</v>
      </c>
      <c r="O13" s="2">
        <f t="shared" si="10"/>
        <v>31000000000</v>
      </c>
      <c r="P13" s="2">
        <f t="shared" si="10"/>
        <v>0</v>
      </c>
    </row>
    <row r="14" spans="1:16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 t="shared" ref="I14:P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</row>
    <row r="15" spans="1:16" ht="15.5" x14ac:dyDescent="0.35">
      <c r="C15" t="s">
        <v>28</v>
      </c>
      <c r="D15" s="2">
        <f>IFERROR(INDEX(D51:D500,MATCH($C$15,$C$51:$C$500,0)),"")</f>
        <v>53601212</v>
      </c>
      <c r="E15" s="2">
        <f>IFERROR(INDEX(E51:E500,MATCH($C$15,$C$51:$C$500,0)),"")</f>
        <v>53601211</v>
      </c>
      <c r="H15" s="2">
        <f>IFERROR(SUM(D15:G15)*(4/MAX(1,COUNT(D15:G15))),"")</f>
        <v>214404846</v>
      </c>
      <c r="I15" s="2">
        <f t="shared" ref="I15:P15" si="12">IFERROR(INDEX(I51:I500,MATCH($C$15,$C$51:$C$500,0)),"")</f>
        <v>-527979652</v>
      </c>
      <c r="J15" s="2">
        <f t="shared" si="12"/>
        <v>-1937888288</v>
      </c>
      <c r="K15" s="2">
        <f t="shared" si="12"/>
        <v>-522949795</v>
      </c>
      <c r="L15" s="2">
        <f t="shared" si="12"/>
        <v>-2039266084</v>
      </c>
      <c r="M15" s="2">
        <f t="shared" si="12"/>
        <v>-3713910803</v>
      </c>
      <c r="N15" s="2">
        <f t="shared" si="12"/>
        <v>-1560396539</v>
      </c>
      <c r="O15" s="2">
        <f t="shared" si="12"/>
        <v>-1613798003</v>
      </c>
      <c r="P15" s="2">
        <f t="shared" si="12"/>
        <v>0</v>
      </c>
    </row>
    <row r="16" spans="1:16" ht="15.5" x14ac:dyDescent="0.35">
      <c r="C16" t="s">
        <v>29</v>
      </c>
      <c r="D16" s="2">
        <f>IFERROR(INDEX(D51:D500,MATCH($C$16,$C$51:$C$500,0)),"")</f>
        <v>463928902</v>
      </c>
      <c r="E16" s="2">
        <f>IFERROR(INDEX(E51:E500,MATCH($C$16,$C$51:$C$500,0)),"")</f>
        <v>-2660442201</v>
      </c>
      <c r="H16" s="2">
        <f>IFERROR(SUM(D16:G16)*(4/MAX(1,COUNT(D16:G16))),"")</f>
        <v>-4393026598</v>
      </c>
      <c r="I16" s="2">
        <f t="shared" ref="I16:P16" si="13">IFERROR(INDEX(I51:I500,MATCH($C$16,$C$51:$C$500,0)),"")</f>
        <v>2389112164</v>
      </c>
      <c r="J16" s="2">
        <f t="shared" si="13"/>
        <v>6164803066</v>
      </c>
      <c r="K16" s="2">
        <f t="shared" si="13"/>
        <v>1131061452</v>
      </c>
      <c r="L16" s="2">
        <f t="shared" si="13"/>
        <v>9055887441</v>
      </c>
      <c r="M16" s="2">
        <f t="shared" si="13"/>
        <v>16614089423</v>
      </c>
      <c r="N16" s="2">
        <f t="shared" si="13"/>
        <v>5980713241</v>
      </c>
      <c r="O16" s="2">
        <f t="shared" si="13"/>
        <v>5491467151</v>
      </c>
      <c r="P16" s="2">
        <f t="shared" si="13"/>
        <v>0</v>
      </c>
    </row>
    <row r="17" spans="1:16" ht="15.5" x14ac:dyDescent="0.35">
      <c r="A17" t="s">
        <v>30</v>
      </c>
    </row>
    <row r="18" spans="1:1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</row>
    <row r="19" spans="1:16" ht="15.5" x14ac:dyDescent="0.35">
      <c r="A19" t="s">
        <v>40</v>
      </c>
      <c r="C19" t="s">
        <v>41</v>
      </c>
    </row>
    <row r="20" spans="1:16" ht="15.5" x14ac:dyDescent="0.35">
      <c r="A20" t="s">
        <v>42</v>
      </c>
      <c r="C20" t="s">
        <v>43</v>
      </c>
      <c r="D20" s="2">
        <f ca="1">IFERROR(D21*D2,"")</f>
        <v>141100000000</v>
      </c>
      <c r="E20" s="2">
        <f ca="1">IFERROR(E21*E2,"")</f>
        <v>95200000000</v>
      </c>
      <c r="H20" s="2">
        <f t="shared" ref="H20:P20" ca="1" si="14">IFERROR(H21*H2,"")</f>
        <v>95200000000</v>
      </c>
      <c r="I20" s="2">
        <f t="shared" ca="1" si="14"/>
        <v>161500000000</v>
      </c>
      <c r="J20" s="2">
        <f t="shared" ca="1" si="14"/>
        <v>107100000000</v>
      </c>
      <c r="K20" s="2">
        <f t="shared" ca="1" si="14"/>
        <v>204000000000</v>
      </c>
      <c r="L20" s="2">
        <f t="shared" ca="1" si="14"/>
        <v>270300000000</v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</row>
    <row r="21" spans="1:16" ht="15.5" x14ac:dyDescent="0.35">
      <c r="C21" t="s">
        <v>12</v>
      </c>
      <c r="D21" s="2">
        <f>IFERROR(INDEX(D51:D500,MATCH($C$7,$C$51:$C$500,0)),"")</f>
        <v>1700000000</v>
      </c>
      <c r="E21" s="2">
        <f>IFERROR(INDEX(E51:E500,MATCH($C$7,$C$51:$C$500,0)),"")</f>
        <v>1700000000</v>
      </c>
      <c r="H21" s="2">
        <f>IFERROR(INDEX(D21:G21,COUNT(D21:G21)),"")</f>
        <v>1700000000</v>
      </c>
      <c r="I21" s="2">
        <f t="shared" ref="I21:P21" si="15">IFERROR(INDEX(I51:I500,MATCH($C$7,$C$51:$C$500,0)),"")</f>
        <v>1700000000</v>
      </c>
      <c r="J21" s="2">
        <f t="shared" si="15"/>
        <v>1700000000</v>
      </c>
      <c r="K21" s="2">
        <f t="shared" si="15"/>
        <v>1700000000</v>
      </c>
      <c r="L21" s="2">
        <f t="shared" si="15"/>
        <v>1700000000</v>
      </c>
      <c r="M21" s="2">
        <f t="shared" si="15"/>
        <v>0</v>
      </c>
      <c r="N21" s="2">
        <f t="shared" si="15"/>
        <v>0</v>
      </c>
      <c r="O21" s="2">
        <f t="shared" si="15"/>
        <v>0</v>
      </c>
      <c r="P21" s="2">
        <f t="shared" si="15"/>
        <v>0</v>
      </c>
    </row>
    <row r="23" spans="1:16" ht="15.5" x14ac:dyDescent="0.35">
      <c r="B23" t="s">
        <v>44</v>
      </c>
      <c r="C23" t="s">
        <v>45</v>
      </c>
      <c r="D23" s="3">
        <f>IFERROR(D5/D6*100,"")</f>
        <v>0.45672982613176938</v>
      </c>
      <c r="E23" s="3">
        <f>IFERROR(E5/E6*100,"")</f>
        <v>-2.2995586480429688</v>
      </c>
      <c r="H23" s="3">
        <f t="shared" ref="H23:P23" si="16">IFERROR(H5/H6*100,"")</f>
        <v>-3.6860651737381427</v>
      </c>
      <c r="I23" s="3">
        <f t="shared" si="16"/>
        <v>1.6493383471204488</v>
      </c>
      <c r="J23" s="3">
        <f t="shared" si="16"/>
        <v>3.8154679365102209</v>
      </c>
      <c r="K23" s="3">
        <f t="shared" si="16"/>
        <v>0.66634362328686858</v>
      </c>
      <c r="L23" s="3">
        <f t="shared" si="16"/>
        <v>6.117464064569349</v>
      </c>
      <c r="M23" s="3">
        <f t="shared" si="16"/>
        <v>30.803166485385809</v>
      </c>
      <c r="N23" s="3">
        <f t="shared" si="16"/>
        <v>18.75819793773838</v>
      </c>
      <c r="O23" s="3">
        <f t="shared" si="16"/>
        <v>17.569691624700219</v>
      </c>
      <c r="P23" s="3" t="str">
        <f t="shared" si="16"/>
        <v/>
      </c>
    </row>
    <row r="24" spans="1:16" ht="15.5" x14ac:dyDescent="0.35">
      <c r="C24" t="s">
        <v>46</v>
      </c>
      <c r="D24" s="4">
        <f>IFERROR(_xlfn.RRI(5,I23,D23),"")</f>
        <v>-0.22648289214003947</v>
      </c>
      <c r="E24" s="4" t="str">
        <f>IFERROR(_xlfn.RRI(5,J23,E23),"")</f>
        <v/>
      </c>
      <c r="H24" s="4" t="str">
        <f t="shared" ref="H24:P24" si="17">IFERROR(_xlfn.RRI(5,M23,H23),"")</f>
        <v/>
      </c>
      <c r="I24" s="4">
        <f t="shared" si="17"/>
        <v>-0.38507276478103047</v>
      </c>
      <c r="J24" s="4">
        <f t="shared" si="17"/>
        <v>-0.26318792616134401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47</v>
      </c>
      <c r="C25" t="s">
        <v>48</v>
      </c>
      <c r="D25" s="3">
        <f>IFERROR(INDEX(D51:D500,MATCH($A$25,$C$51:$C$500,0)),"")</f>
        <v>0.3</v>
      </c>
      <c r="E25" s="3">
        <f>IFERROR(INDEX(E51:E500,MATCH($A$25,$C$51:$C$500,0)),"")</f>
        <v>-1.53</v>
      </c>
      <c r="H25" s="3">
        <f>IFERROR(INDEX(D25:G25,COUNT(D25:G25)),"")</f>
        <v>-1.53</v>
      </c>
      <c r="I25" s="3">
        <f t="shared" ref="I25:P25" si="18">IFERROR(INDEX(I51:I500,MATCH($C$25,$C$51:$C$500,0)),"")</f>
        <v>1.0900000000000001</v>
      </c>
      <c r="J25" s="3">
        <f t="shared" si="18"/>
        <v>2.4900000000000002</v>
      </c>
      <c r="K25" s="3">
        <f t="shared" si="18"/>
        <v>0.36</v>
      </c>
      <c r="L25" s="3">
        <f t="shared" si="18"/>
        <v>4.13</v>
      </c>
      <c r="M25" s="3">
        <f t="shared" si="18"/>
        <v>43000.6</v>
      </c>
      <c r="N25" s="3">
        <f t="shared" si="18"/>
        <v>73671.95</v>
      </c>
      <c r="O25" s="3">
        <f t="shared" si="18"/>
        <v>64627.82</v>
      </c>
      <c r="P25" s="3">
        <f t="shared" si="18"/>
        <v>0</v>
      </c>
    </row>
    <row r="26" spans="1:16" ht="15.5" x14ac:dyDescent="0.35">
      <c r="C26" t="s">
        <v>49</v>
      </c>
      <c r="D26" s="4">
        <f>IFERROR(_xlfn.RRI(5,I25,D25),"")</f>
        <v>-0.22742802274718033</v>
      </c>
      <c r="E26" s="4" t="str">
        <f>IFERROR(_xlfn.RRI(5,J25,E25),"")</f>
        <v/>
      </c>
      <c r="H26" s="4" t="str">
        <f t="shared" ref="H26:P26" si="19">IFERROR(_xlfn.RRI(5,M25,H25),"")</f>
        <v/>
      </c>
      <c r="I26" s="4">
        <f t="shared" si="19"/>
        <v>-0.89185041269011012</v>
      </c>
      <c r="J26" s="4">
        <f t="shared" si="19"/>
        <v>-0.86903478263693223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>
        <f t="shared" si="19"/>
        <v>0</v>
      </c>
    </row>
    <row r="27" spans="1:16" ht="15.5" x14ac:dyDescent="0.35">
      <c r="C27" t="s">
        <v>50</v>
      </c>
      <c r="D27" s="3">
        <f>IFERROR(D4/D21,"")</f>
        <v>32.283551407058823</v>
      </c>
      <c r="E27" s="3">
        <f>IFERROR(E4/E21,"")</f>
        <v>26.126857127058823</v>
      </c>
      <c r="H27" s="3">
        <f t="shared" ref="H27:P27" si="20">IFERROR(H4/H21,"")</f>
        <v>116.8208170682353</v>
      </c>
      <c r="I27" s="3">
        <f t="shared" si="20"/>
        <v>128.69043709941175</v>
      </c>
      <c r="J27" s="3">
        <f t="shared" si="20"/>
        <v>102.55511521411765</v>
      </c>
      <c r="K27" s="3">
        <f t="shared" si="20"/>
        <v>70.385783725882348</v>
      </c>
      <c r="L27" s="3">
        <f t="shared" si="20"/>
        <v>75.013828368823525</v>
      </c>
      <c r="M27" s="3" t="str">
        <f t="shared" si="20"/>
        <v/>
      </c>
      <c r="N27" s="3" t="str">
        <f t="shared" si="20"/>
        <v/>
      </c>
      <c r="O27" s="3" t="str">
        <f t="shared" si="20"/>
        <v/>
      </c>
      <c r="P27" s="3" t="str">
        <f t="shared" si="20"/>
        <v/>
      </c>
    </row>
    <row r="28" spans="1:16" ht="15.5" x14ac:dyDescent="0.35">
      <c r="C28" t="s">
        <v>51</v>
      </c>
      <c r="D28" s="4">
        <f>IFERROR(_xlfn.RRI(5,I27,D27),"")</f>
        <v>-0.24161976541604635</v>
      </c>
      <c r="E28" s="4">
        <f>IFERROR(_xlfn.RRI(5,J27,E27),"")</f>
        <v>-0.23927801311150732</v>
      </c>
      <c r="H28" s="4" t="str">
        <f t="shared" ref="H28:P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52</v>
      </c>
      <c r="H29" s="4">
        <f t="shared" ref="H29:P29" si="22">IFERROR(((H25-I25)/I25)*100%,"")</f>
        <v>-2.403669724770642</v>
      </c>
      <c r="I29" s="4">
        <f t="shared" si="22"/>
        <v>-0.56224899598393574</v>
      </c>
      <c r="J29" s="4">
        <f t="shared" si="22"/>
        <v>5.9166666666666679</v>
      </c>
      <c r="K29" s="4">
        <f t="shared" si="22"/>
        <v>-0.9128329297820823</v>
      </c>
      <c r="L29" s="4">
        <f t="shared" si="22"/>
        <v>-0.99990395482853733</v>
      </c>
      <c r="M29" s="4">
        <f t="shared" si="22"/>
        <v>-0.41632330893915526</v>
      </c>
      <c r="N29" s="4">
        <f t="shared" si="22"/>
        <v>0.13994174644912977</v>
      </c>
      <c r="O29" s="4" t="str">
        <f t="shared" si="22"/>
        <v/>
      </c>
      <c r="P29" s="4" t="str">
        <f t="shared" si="22"/>
        <v/>
      </c>
    </row>
    <row r="30" spans="1:16" ht="15.5" x14ac:dyDescent="0.35">
      <c r="C30" t="s">
        <v>53</v>
      </c>
      <c r="H30" s="4">
        <f t="shared" ref="H30:P30" si="23">IFERROR(((H27-I27)/I27)*100%,"")</f>
        <v>-9.2233893199129627E-2</v>
      </c>
      <c r="I30" s="4">
        <f t="shared" si="23"/>
        <v>0.25484171931090899</v>
      </c>
      <c r="J30" s="4">
        <f t="shared" si="23"/>
        <v>0.45704302467553476</v>
      </c>
      <c r="K30" s="4">
        <f t="shared" si="23"/>
        <v>-6.1695886526231973E-2</v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  <c r="P30" s="4" t="str">
        <f t="shared" si="23"/>
        <v/>
      </c>
    </row>
    <row r="32" spans="1:16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66.650000000000006</v>
      </c>
      <c r="E32" s="3">
        <f>IFERROR(INDEX(E51:E500,MATCH($A$32,$C$51:$C$500,0)),"")</f>
        <v>66.680000000000007</v>
      </c>
      <c r="H32" s="3">
        <f>IFERROR(INDEX(D32:G32,COUNT(D32:G32)),"")</f>
        <v>66.680000000000007</v>
      </c>
      <c r="I32" s="3">
        <f t="shared" ref="I32:P32" si="24">IFERROR(INDEX(I51:I500,MATCH($C$32,$C$51:$C$500,0)),"")</f>
        <v>68.22</v>
      </c>
      <c r="J32" s="3">
        <f t="shared" si="24"/>
        <v>67.86</v>
      </c>
      <c r="K32" s="3">
        <f t="shared" si="24"/>
        <v>65.41</v>
      </c>
      <c r="L32" s="3">
        <f t="shared" si="24"/>
        <v>66.180000000000007</v>
      </c>
      <c r="M32" s="3">
        <f t="shared" si="24"/>
        <v>140335.72</v>
      </c>
      <c r="N32" s="3">
        <f t="shared" si="24"/>
        <v>395539.38</v>
      </c>
      <c r="O32" s="3">
        <f t="shared" si="24"/>
        <v>375843.32</v>
      </c>
      <c r="P32" s="3">
        <f t="shared" si="24"/>
        <v>0</v>
      </c>
    </row>
    <row r="33" spans="1:16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0.84</v>
      </c>
      <c r="E33" s="3">
        <f>IFERROR(INDEX(E51:E500,MATCH($A$33,$C$51:$C$500,0)),"")</f>
        <v>1.66</v>
      </c>
      <c r="H33" s="3">
        <f>IFERROR(INDEX(D33:G33,COUNT(D33:G33)),"")</f>
        <v>1.66</v>
      </c>
      <c r="I33" s="3">
        <f t="shared" ref="I33:P33" si="25">IFERROR(INDEX(I51:I500,MATCH($C$33,$C$51:$C$500,0)),"")</f>
        <v>1.39</v>
      </c>
      <c r="J33" s="3">
        <f t="shared" si="25"/>
        <v>0.93</v>
      </c>
      <c r="K33" s="3">
        <f t="shared" si="25"/>
        <v>1.83</v>
      </c>
      <c r="L33" s="3">
        <f t="shared" si="25"/>
        <v>2.4</v>
      </c>
      <c r="M33" s="3">
        <f t="shared" si="25"/>
        <v>0</v>
      </c>
      <c r="N33" s="3">
        <f t="shared" si="25"/>
        <v>0</v>
      </c>
      <c r="O33" s="3">
        <f t="shared" si="25"/>
        <v>0</v>
      </c>
      <c r="P33" s="3">
        <f t="shared" si="25"/>
        <v>0</v>
      </c>
    </row>
    <row r="34" spans="1:16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186.67</v>
      </c>
      <c r="E34" s="3">
        <f>IFERROR(INDEX(E51:E500,MATCH($A$34,$C$51:$C$500,0)),"")</f>
        <v>-72.55</v>
      </c>
      <c r="H34" s="3">
        <f>IFERROR(INDEX(D34:G34,COUNT(D34:G34)),"")</f>
        <v>-72.55</v>
      </c>
      <c r="I34" s="3">
        <f t="shared" ref="I34:P34" si="26">IFERROR(INDEX(I51:I500,MATCH($C$34,$C$51:$C$500,0)),"")</f>
        <v>87.16</v>
      </c>
      <c r="J34" s="3">
        <f t="shared" si="26"/>
        <v>25.3</v>
      </c>
      <c r="K34" s="3">
        <f t="shared" si="26"/>
        <v>333.33</v>
      </c>
      <c r="L34" s="3">
        <f t="shared" si="26"/>
        <v>38.5</v>
      </c>
      <c r="M34" s="3">
        <f t="shared" si="26"/>
        <v>0</v>
      </c>
      <c r="N34" s="3">
        <f t="shared" si="26"/>
        <v>0</v>
      </c>
      <c r="O34" s="3">
        <f t="shared" si="26"/>
        <v>0</v>
      </c>
      <c r="P34" s="3">
        <f t="shared" si="26"/>
        <v>0</v>
      </c>
    </row>
    <row r="35" spans="1:16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1.73</v>
      </c>
      <c r="E35" s="3">
        <f>IFERROR(INDEX(E51:E500,MATCH($A$35,$C$51:$C$500,0)),"")</f>
        <v>4.25</v>
      </c>
      <c r="H35" s="3">
        <f>IFERROR(INDEX(D35:G35,COUNT(D35:G35)),"")</f>
        <v>4.25</v>
      </c>
      <c r="I35" s="3">
        <f t="shared" ref="I35:P35" si="27">IFERROR(INDEX(I51:I500,MATCH($C$35,$C$51:$C$500,0)),"")</f>
        <v>0.74</v>
      </c>
      <c r="J35" s="3">
        <f t="shared" si="27"/>
        <v>0.61</v>
      </c>
      <c r="K35" s="3">
        <f t="shared" si="27"/>
        <v>1.7</v>
      </c>
      <c r="L35" s="3">
        <f t="shared" si="27"/>
        <v>2.12</v>
      </c>
      <c r="M35" s="3">
        <f t="shared" si="27"/>
        <v>0</v>
      </c>
      <c r="N35" s="3">
        <f t="shared" si="27"/>
        <v>0</v>
      </c>
      <c r="O35" s="3">
        <f t="shared" si="27"/>
        <v>0</v>
      </c>
      <c r="P35" s="3">
        <f t="shared" si="27"/>
        <v>0</v>
      </c>
    </row>
    <row r="36" spans="1:16" ht="15.5" x14ac:dyDescent="0.35">
      <c r="B36" t="s">
        <v>66</v>
      </c>
      <c r="C36" t="s">
        <v>67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P36" si="28">IFERROR(INDEX(H51:H500,MATCH($C$36,$C$51:$C$500,0)),"")</f>
        <v>-0.1343</v>
      </c>
      <c r="I36" s="4">
        <f t="shared" si="28"/>
        <v>0.3014</v>
      </c>
      <c r="J36" s="4">
        <f t="shared" si="28"/>
        <v>0.30969999999999998</v>
      </c>
      <c r="K36" s="4">
        <f t="shared" si="28"/>
        <v>0.36340000000000006</v>
      </c>
      <c r="L36" s="4">
        <f t="shared" si="28"/>
        <v>0.29320000000000002</v>
      </c>
      <c r="M36" s="4">
        <f t="shared" si="28"/>
        <v>0</v>
      </c>
      <c r="N36" s="4">
        <f t="shared" si="28"/>
        <v>0</v>
      </c>
      <c r="O36" s="4">
        <f t="shared" si="28"/>
        <v>0</v>
      </c>
      <c r="P36" s="4">
        <f t="shared" si="28"/>
        <v>0</v>
      </c>
    </row>
    <row r="37" spans="1:16" ht="15.5" x14ac:dyDescent="0.35">
      <c r="B37" t="s">
        <v>68</v>
      </c>
      <c r="C37" t="s">
        <v>69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P37" si="29">IFERROR(INDEX(H51:H500,MATCH($C$37,$C$51:$C$500,0)),"")</f>
        <v>0.33</v>
      </c>
      <c r="I37" s="3">
        <f t="shared" si="29"/>
        <v>0.33</v>
      </c>
      <c r="J37" s="3">
        <f t="shared" si="29"/>
        <v>0.77</v>
      </c>
      <c r="K37" s="3">
        <f t="shared" si="29"/>
        <v>0.13</v>
      </c>
      <c r="L37" s="3">
        <f t="shared" si="29"/>
        <v>1.21</v>
      </c>
      <c r="M37" s="3">
        <f t="shared" si="29"/>
        <v>0</v>
      </c>
      <c r="N37" s="3">
        <f t="shared" si="29"/>
        <v>0</v>
      </c>
      <c r="O37" s="3">
        <f t="shared" si="29"/>
        <v>0</v>
      </c>
      <c r="P37" s="3">
        <f t="shared" si="29"/>
        <v>0</v>
      </c>
    </row>
    <row r="50" spans="2:16" ht="15.5" x14ac:dyDescent="0.35">
      <c r="D50" t="s">
        <v>70</v>
      </c>
      <c r="E50" t="s">
        <v>243</v>
      </c>
      <c r="F50" t="s">
        <v>71</v>
      </c>
      <c r="G50" t="s">
        <v>244</v>
      </c>
      <c r="H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</row>
    <row r="51" spans="2:16" ht="15.5" x14ac:dyDescent="0.35">
      <c r="B51" t="s">
        <v>75</v>
      </c>
      <c r="C51" t="s">
        <v>6</v>
      </c>
      <c r="D51" s="5">
        <v>54882037392</v>
      </c>
      <c r="E51" s="5">
        <v>44415657116</v>
      </c>
      <c r="F51" s="5">
        <v>57050307967</v>
      </c>
      <c r="G51" s="5">
        <v>54752206800</v>
      </c>
      <c r="I51" s="5">
        <v>218773743069</v>
      </c>
      <c r="J51" s="5">
        <v>174343695864</v>
      </c>
      <c r="K51" s="5">
        <v>119655832334</v>
      </c>
      <c r="L51" s="5">
        <v>127523508227</v>
      </c>
      <c r="M51" s="5">
        <v>89623687082</v>
      </c>
      <c r="N51" s="5">
        <v>79335696460</v>
      </c>
      <c r="O51" s="5">
        <v>87334239759</v>
      </c>
    </row>
    <row r="52" spans="2:16" ht="15.5" x14ac:dyDescent="0.35">
      <c r="C52" t="s">
        <v>76</v>
      </c>
      <c r="D52" s="5">
        <v>-44472621177</v>
      </c>
      <c r="E52" s="5">
        <v>-37517810544</v>
      </c>
      <c r="F52" s="5">
        <v>-46801241422</v>
      </c>
      <c r="G52" s="5">
        <v>-45188790257</v>
      </c>
      <c r="I52" s="5">
        <v>-179370757826</v>
      </c>
      <c r="J52" s="5">
        <v>-131049971234</v>
      </c>
      <c r="K52" s="5">
        <v>-82688848989</v>
      </c>
      <c r="L52" s="5">
        <v>-89028806234</v>
      </c>
      <c r="M52" s="5">
        <v>-54409202795</v>
      </c>
      <c r="N52" s="5">
        <v>-54262581228</v>
      </c>
      <c r="O52" s="5">
        <v>-61820113536</v>
      </c>
    </row>
    <row r="53" spans="2:16" ht="15.5" x14ac:dyDescent="0.35">
      <c r="C53" t="s">
        <v>77</v>
      </c>
      <c r="D53" s="5">
        <v>10409416215</v>
      </c>
      <c r="E53" s="5">
        <v>6897846572</v>
      </c>
      <c r="F53" s="5">
        <v>10249066545</v>
      </c>
      <c r="G53" s="5">
        <v>9563416543</v>
      </c>
      <c r="I53" s="5">
        <v>39402985243</v>
      </c>
      <c r="J53" s="5">
        <v>43293724630</v>
      </c>
      <c r="K53" s="5">
        <v>36966983345</v>
      </c>
      <c r="L53" s="5">
        <v>38494701993</v>
      </c>
      <c r="M53" s="5">
        <v>35214484287</v>
      </c>
      <c r="N53" s="5">
        <v>25073115232</v>
      </c>
      <c r="O53" s="5">
        <v>25514126223</v>
      </c>
    </row>
    <row r="54" spans="2:16" ht="15.5" x14ac:dyDescent="0.35">
      <c r="C54" t="s">
        <v>78</v>
      </c>
      <c r="D54" s="5">
        <v>-8577364726</v>
      </c>
      <c r="E54" s="5">
        <v>-8826708655</v>
      </c>
      <c r="F54" s="5">
        <v>-11051890183</v>
      </c>
      <c r="G54" s="5">
        <v>-8312611438</v>
      </c>
      <c r="I54" s="5">
        <v>-35319507483</v>
      </c>
      <c r="J54" s="5">
        <v>-35198153319</v>
      </c>
      <c r="K54" s="5">
        <v>-32701055492</v>
      </c>
      <c r="L54" s="5">
        <v>-26771830881</v>
      </c>
      <c r="M54" s="5">
        <v>-14729917965</v>
      </c>
      <c r="N54" s="5">
        <v>-16656533828</v>
      </c>
      <c r="O54" s="5">
        <v>-18338651086</v>
      </c>
    </row>
    <row r="55" spans="2:16" ht="15.5" x14ac:dyDescent="0.35">
      <c r="C55" t="s">
        <v>245</v>
      </c>
      <c r="D55" s="5">
        <v>-726761129</v>
      </c>
      <c r="E55" s="5">
        <v>-664033532</v>
      </c>
      <c r="F55" s="5">
        <v>-984315719</v>
      </c>
      <c r="G55" s="5">
        <v>-701901052</v>
      </c>
      <c r="I55" s="5">
        <v>-3199734648</v>
      </c>
      <c r="J55" s="5">
        <v>-3266572961</v>
      </c>
      <c r="K55" s="5">
        <v>-7940215337</v>
      </c>
      <c r="L55" s="5">
        <v>-4792815364</v>
      </c>
      <c r="M55" s="5">
        <v>-1808336875</v>
      </c>
      <c r="N55" s="5">
        <v>-3022424153</v>
      </c>
      <c r="O55" s="5">
        <v>-4771874885</v>
      </c>
    </row>
    <row r="56" spans="2:16" ht="15.5" x14ac:dyDescent="0.35">
      <c r="C56" t="s">
        <v>246</v>
      </c>
      <c r="D56" s="5">
        <v>-7850603597</v>
      </c>
      <c r="E56" s="5">
        <v>-8162675123</v>
      </c>
      <c r="F56" s="5">
        <v>-10067574464</v>
      </c>
      <c r="G56" s="5">
        <v>-7610710386</v>
      </c>
      <c r="I56" s="5">
        <v>-32119772835</v>
      </c>
      <c r="J56" s="5">
        <v>-31931580358</v>
      </c>
      <c r="K56" s="5">
        <v>-24760840155</v>
      </c>
      <c r="L56" s="5">
        <v>-21979015517</v>
      </c>
      <c r="M56" s="5">
        <v>-12921581090</v>
      </c>
      <c r="N56" s="5">
        <v>-13634109675</v>
      </c>
      <c r="O56" s="5">
        <v>-13566776201</v>
      </c>
    </row>
    <row r="57" spans="2:16" ht="15.5" x14ac:dyDescent="0.35">
      <c r="C57" t="s">
        <v>80</v>
      </c>
      <c r="D57" s="5">
        <v>1832051489</v>
      </c>
      <c r="E57" s="5">
        <v>-1928862083</v>
      </c>
      <c r="F57" s="5">
        <v>-802823638</v>
      </c>
      <c r="G57" s="5">
        <v>1250805105</v>
      </c>
      <c r="I57" s="5">
        <v>4083477760</v>
      </c>
      <c r="J57" s="5">
        <v>8095571311</v>
      </c>
      <c r="K57" s="5">
        <v>4265927853</v>
      </c>
      <c r="L57" s="5">
        <v>11722871112</v>
      </c>
      <c r="M57" s="5">
        <v>20484566322</v>
      </c>
      <c r="N57" s="5">
        <v>8416581404</v>
      </c>
      <c r="O57" s="5">
        <v>7175475137</v>
      </c>
    </row>
    <row r="58" spans="2:16" ht="15.5" x14ac:dyDescent="0.35">
      <c r="C58" t="s">
        <v>81</v>
      </c>
      <c r="D58" s="5">
        <v>-1368122587</v>
      </c>
      <c r="E58" s="5">
        <v>-731580118</v>
      </c>
      <c r="F58" s="5">
        <v>-277465242</v>
      </c>
      <c r="G58" s="5">
        <v>-416638890</v>
      </c>
      <c r="I58" s="5">
        <v>-1694365596</v>
      </c>
      <c r="J58" s="5">
        <v>-1930768245</v>
      </c>
      <c r="K58" s="5">
        <v>-3134866401</v>
      </c>
      <c r="L58" s="5">
        <v>-2666983671</v>
      </c>
      <c r="M58" s="5">
        <v>-3870476899</v>
      </c>
      <c r="N58" s="5">
        <v>-2435868163</v>
      </c>
      <c r="O58" s="5">
        <v>-1684007986</v>
      </c>
    </row>
    <row r="59" spans="2:16" ht="15.5" x14ac:dyDescent="0.35">
      <c r="C59" t="s">
        <v>83</v>
      </c>
    </row>
    <row r="60" spans="2:16" ht="15.5" x14ac:dyDescent="0.35">
      <c r="C60" t="s">
        <v>84</v>
      </c>
      <c r="D60" s="5">
        <v>-1368122587</v>
      </c>
      <c r="E60" s="5">
        <v>-731580118</v>
      </c>
      <c r="F60" s="5">
        <v>-277465242</v>
      </c>
      <c r="G60" s="5">
        <v>-416638890</v>
      </c>
      <c r="I60" s="5">
        <v>-1694365596</v>
      </c>
      <c r="J60" s="5">
        <v>-1930768245</v>
      </c>
      <c r="K60" s="5">
        <v>-3134866401</v>
      </c>
      <c r="L60" s="5">
        <v>-2666983671</v>
      </c>
      <c r="M60" s="5">
        <v>-3870476899</v>
      </c>
      <c r="N60" s="5">
        <v>-2435868163</v>
      </c>
      <c r="O60" s="5">
        <v>-1684007986</v>
      </c>
    </row>
    <row r="61" spans="2:16" ht="15.5" x14ac:dyDescent="0.35">
      <c r="C61" t="s">
        <v>29</v>
      </c>
      <c r="D61" s="5">
        <v>463928902</v>
      </c>
      <c r="E61" s="5">
        <v>-2660442201</v>
      </c>
      <c r="F61" s="5">
        <v>-1080288880</v>
      </c>
      <c r="G61" s="5">
        <v>834166215</v>
      </c>
      <c r="I61" s="5">
        <v>2389112164</v>
      </c>
      <c r="J61" s="5">
        <v>6164803066</v>
      </c>
      <c r="K61" s="5">
        <v>1131061452</v>
      </c>
      <c r="L61" s="5">
        <v>9055887441</v>
      </c>
      <c r="M61" s="5">
        <v>16614089423</v>
      </c>
      <c r="N61" s="5">
        <v>5980713241</v>
      </c>
      <c r="O61" s="5">
        <v>5491467151</v>
      </c>
    </row>
    <row r="62" spans="2:16" ht="15.5" x14ac:dyDescent="0.35">
      <c r="C62" t="s">
        <v>28</v>
      </c>
      <c r="D62" s="5">
        <v>53601212</v>
      </c>
      <c r="E62" s="5">
        <v>53601211</v>
      </c>
      <c r="F62" s="5">
        <v>238273261</v>
      </c>
      <c r="G62" s="5">
        <v>-186810931</v>
      </c>
      <c r="I62" s="5">
        <v>-527979652</v>
      </c>
      <c r="J62" s="5">
        <v>-1937888288</v>
      </c>
      <c r="K62" s="5">
        <v>-522949795</v>
      </c>
      <c r="L62" s="5">
        <v>-2039266084</v>
      </c>
      <c r="M62" s="5">
        <v>-3713910803</v>
      </c>
      <c r="N62" s="5">
        <v>-1560396539</v>
      </c>
      <c r="O62" s="5">
        <v>-1613798003</v>
      </c>
    </row>
    <row r="63" spans="2:16" ht="15.5" x14ac:dyDescent="0.35">
      <c r="C63" t="s">
        <v>85</v>
      </c>
      <c r="K63" s="5">
        <v>-700056500</v>
      </c>
      <c r="L63" s="5">
        <v>-2175473080</v>
      </c>
      <c r="M63" s="5">
        <v>-3836918800</v>
      </c>
      <c r="N63" s="5">
        <v>-1705000220</v>
      </c>
      <c r="O63" s="5">
        <v>-1769083250</v>
      </c>
    </row>
    <row r="64" spans="2:16" ht="15.5" x14ac:dyDescent="0.35">
      <c r="C64" t="s">
        <v>87</v>
      </c>
      <c r="K64" s="5">
        <v>177106705</v>
      </c>
      <c r="L64" s="5">
        <v>136206996</v>
      </c>
      <c r="M64" s="5">
        <v>123007997</v>
      </c>
      <c r="N64" s="5">
        <v>144603681</v>
      </c>
      <c r="O64" s="5">
        <v>155285247</v>
      </c>
    </row>
    <row r="65" spans="2:15" ht="15.5" x14ac:dyDescent="0.35">
      <c r="C65" t="s">
        <v>88</v>
      </c>
      <c r="D65" s="5">
        <v>53601212</v>
      </c>
      <c r="E65" s="5">
        <v>53601211</v>
      </c>
      <c r="F65" s="5">
        <v>238273261</v>
      </c>
      <c r="G65" s="5">
        <v>-186810931</v>
      </c>
      <c r="I65" s="5">
        <v>-527979652</v>
      </c>
      <c r="J65" s="5">
        <v>-1937888288</v>
      </c>
      <c r="K65" s="5">
        <v>-522949795</v>
      </c>
      <c r="L65" s="5">
        <v>-2039266084</v>
      </c>
      <c r="M65" s="5">
        <v>-3713910803</v>
      </c>
      <c r="N65" s="5">
        <v>-1560396539</v>
      </c>
      <c r="O65" s="5">
        <v>-1613798003</v>
      </c>
    </row>
    <row r="66" spans="2:15" ht="15.5" x14ac:dyDescent="0.35">
      <c r="C66" t="s">
        <v>89</v>
      </c>
      <c r="D66" s="5">
        <v>517530114</v>
      </c>
      <c r="E66" s="5">
        <v>-2606840990</v>
      </c>
      <c r="F66" s="5">
        <v>-842015619</v>
      </c>
      <c r="G66" s="5">
        <v>647355284</v>
      </c>
      <c r="I66" s="5">
        <v>1861132512</v>
      </c>
      <c r="J66" s="5">
        <v>4226914778</v>
      </c>
      <c r="K66" s="5">
        <v>608111657</v>
      </c>
      <c r="L66" s="5">
        <v>7016621357</v>
      </c>
      <c r="M66" s="5">
        <v>12900178620</v>
      </c>
      <c r="N66" s="5">
        <v>4420316702</v>
      </c>
      <c r="O66" s="5">
        <v>3877669148</v>
      </c>
    </row>
    <row r="67" spans="2:15" ht="15.5" x14ac:dyDescent="0.35">
      <c r="C67" t="s">
        <v>90</v>
      </c>
      <c r="F67" s="5">
        <v>51597038</v>
      </c>
      <c r="I67" s="5">
        <v>51597038</v>
      </c>
      <c r="J67" s="5">
        <v>175028715</v>
      </c>
      <c r="K67" s="5">
        <v>132804686</v>
      </c>
      <c r="L67" s="5">
        <v>-133945604</v>
      </c>
      <c r="M67" s="5">
        <v>68175143</v>
      </c>
      <c r="N67" s="5">
        <v>31446856</v>
      </c>
      <c r="O67" s="5">
        <v>84401569</v>
      </c>
    </row>
    <row r="68" spans="2:15" ht="15.5" x14ac:dyDescent="0.35">
      <c r="C68" t="s">
        <v>91</v>
      </c>
      <c r="D68" s="5">
        <v>517530114</v>
      </c>
      <c r="E68" s="5">
        <v>-2606840990</v>
      </c>
      <c r="F68" s="5">
        <v>-790418581</v>
      </c>
      <c r="G68" s="5">
        <v>647355284</v>
      </c>
      <c r="I68" s="5">
        <v>1912729550</v>
      </c>
      <c r="J68" s="5">
        <v>4401943493</v>
      </c>
      <c r="K68" s="5">
        <v>740916343</v>
      </c>
      <c r="L68" s="5">
        <v>6882675753</v>
      </c>
      <c r="M68" s="5">
        <v>12968353763</v>
      </c>
      <c r="N68" s="5">
        <v>4451763558</v>
      </c>
      <c r="O68" s="5">
        <v>3962070717</v>
      </c>
    </row>
    <row r="69" spans="2:15" ht="15.5" x14ac:dyDescent="0.35">
      <c r="C69" t="s">
        <v>92</v>
      </c>
      <c r="D69" s="5">
        <v>517530114</v>
      </c>
      <c r="E69" s="5">
        <v>-2606840990</v>
      </c>
      <c r="F69" s="5">
        <v>-842015619</v>
      </c>
      <c r="G69" s="5">
        <v>647355284</v>
      </c>
      <c r="I69" s="5">
        <v>1861132512</v>
      </c>
      <c r="J69" s="5">
        <v>4226914778</v>
      </c>
      <c r="K69" s="5">
        <v>608111657</v>
      </c>
      <c r="L69" s="5">
        <v>7016621357</v>
      </c>
      <c r="M69" s="5">
        <v>12900178620</v>
      </c>
      <c r="N69" s="5">
        <v>4420316702</v>
      </c>
      <c r="O69" s="5">
        <v>3877669148</v>
      </c>
    </row>
    <row r="70" spans="2:15" ht="15.5" x14ac:dyDescent="0.35">
      <c r="C70" t="s">
        <v>8</v>
      </c>
      <c r="D70" s="5">
        <v>517530114</v>
      </c>
      <c r="E70" s="5">
        <v>-2606840990</v>
      </c>
      <c r="F70" s="5">
        <v>-790418581</v>
      </c>
      <c r="G70" s="5">
        <v>647355284</v>
      </c>
      <c r="I70" s="5">
        <v>1912729550</v>
      </c>
      <c r="J70" s="5">
        <v>4401943493</v>
      </c>
      <c r="K70" s="5">
        <v>740916343</v>
      </c>
      <c r="L70" s="5">
        <v>6882675753</v>
      </c>
      <c r="M70" s="5">
        <v>12968353763</v>
      </c>
      <c r="N70" s="5">
        <v>4451763558</v>
      </c>
      <c r="O70" s="5">
        <v>3962070717</v>
      </c>
    </row>
    <row r="71" spans="2:15" ht="15.5" x14ac:dyDescent="0.35">
      <c r="C71" t="s">
        <v>94</v>
      </c>
      <c r="D71" s="5">
        <v>517530114</v>
      </c>
      <c r="E71" s="5">
        <v>-2606840990</v>
      </c>
      <c r="F71" s="5">
        <v>-842015619</v>
      </c>
      <c r="G71" s="5">
        <v>647355284</v>
      </c>
      <c r="I71" s="5">
        <v>1861132512</v>
      </c>
      <c r="J71" s="5">
        <v>4226914778</v>
      </c>
      <c r="K71" s="5">
        <v>608111657</v>
      </c>
      <c r="L71" s="5">
        <v>7016621357</v>
      </c>
      <c r="M71" s="5">
        <v>12900178620</v>
      </c>
      <c r="N71" s="5">
        <v>4420316702</v>
      </c>
      <c r="O71" s="5">
        <v>3877669148</v>
      </c>
    </row>
    <row r="72" spans="2:15" ht="15.5" x14ac:dyDescent="0.35">
      <c r="C72" t="s">
        <v>95</v>
      </c>
      <c r="D72" s="5">
        <v>517530114</v>
      </c>
      <c r="E72" s="5">
        <v>-2606840990</v>
      </c>
      <c r="F72" s="5">
        <v>-790418581</v>
      </c>
      <c r="G72" s="5">
        <v>647355284</v>
      </c>
      <c r="I72" s="5">
        <v>1912729550</v>
      </c>
      <c r="J72" s="5">
        <v>4401943493</v>
      </c>
      <c r="K72" s="5">
        <v>740916343</v>
      </c>
      <c r="L72" s="5">
        <v>6882675753</v>
      </c>
      <c r="M72" s="5">
        <v>12968353763</v>
      </c>
      <c r="N72" s="5">
        <v>4451763558</v>
      </c>
      <c r="O72" s="5">
        <v>3962070717</v>
      </c>
    </row>
    <row r="73" spans="2:15" ht="15.5" x14ac:dyDescent="0.35">
      <c r="C73" t="s">
        <v>96</v>
      </c>
      <c r="D73" s="5">
        <v>517530114</v>
      </c>
      <c r="E73" s="5">
        <v>-2606840990</v>
      </c>
      <c r="F73" s="5">
        <v>-790418581</v>
      </c>
      <c r="G73" s="5">
        <v>647355284</v>
      </c>
      <c r="I73" s="5">
        <v>1912729550</v>
      </c>
      <c r="J73" s="5">
        <v>4401943493</v>
      </c>
      <c r="K73" s="5">
        <v>740916343</v>
      </c>
      <c r="L73" s="5">
        <v>6882675753</v>
      </c>
      <c r="M73" s="5">
        <v>12968353763</v>
      </c>
      <c r="N73" s="5">
        <v>4451763558</v>
      </c>
      <c r="O73" s="5">
        <v>3962070717</v>
      </c>
    </row>
    <row r="75" spans="2:15" ht="15.5" x14ac:dyDescent="0.35">
      <c r="B75" t="s">
        <v>97</v>
      </c>
      <c r="C75" t="s">
        <v>98</v>
      </c>
    </row>
    <row r="76" spans="2:15" ht="15.5" x14ac:dyDescent="0.35">
      <c r="C76" t="s">
        <v>99</v>
      </c>
    </row>
    <row r="77" spans="2:15" ht="15.5" x14ac:dyDescent="0.35">
      <c r="C77" t="s">
        <v>20</v>
      </c>
      <c r="D77" s="5">
        <v>8850169210</v>
      </c>
      <c r="E77" s="5">
        <v>13667585719</v>
      </c>
      <c r="F77" s="5">
        <v>10406751855</v>
      </c>
      <c r="G77" s="5">
        <v>10028437140</v>
      </c>
      <c r="I77" s="5">
        <v>10406751855</v>
      </c>
      <c r="J77" s="5">
        <v>7779670079</v>
      </c>
      <c r="K77" s="5">
        <v>5611028352</v>
      </c>
      <c r="L77" s="5">
        <v>12948425080</v>
      </c>
      <c r="M77" s="5">
        <v>5412340655</v>
      </c>
      <c r="N77" s="5">
        <v>6466687829</v>
      </c>
      <c r="O77" s="5">
        <v>5921970701</v>
      </c>
    </row>
    <row r="78" spans="2:15" ht="15.5" x14ac:dyDescent="0.35">
      <c r="C78" t="s">
        <v>100</v>
      </c>
      <c r="D78" s="5">
        <v>80991522736</v>
      </c>
      <c r="E78" s="5">
        <v>83701962943</v>
      </c>
      <c r="F78" s="5">
        <v>94020945337</v>
      </c>
      <c r="G78" s="5">
        <v>96771244106</v>
      </c>
      <c r="I78" s="5">
        <v>94020945337</v>
      </c>
      <c r="J78" s="5">
        <v>82924873112</v>
      </c>
      <c r="K78" s="5">
        <v>68894215901</v>
      </c>
      <c r="L78" s="5">
        <v>52817061403</v>
      </c>
      <c r="M78" s="5">
        <v>42564878416</v>
      </c>
      <c r="N78" s="5">
        <v>35402409763</v>
      </c>
      <c r="O78" s="5">
        <v>36007456439</v>
      </c>
    </row>
    <row r="79" spans="2:15" ht="15.5" x14ac:dyDescent="0.35">
      <c r="C79" t="s">
        <v>250</v>
      </c>
    </row>
    <row r="80" spans="2:15" ht="15.5" x14ac:dyDescent="0.35">
      <c r="C80" t="s">
        <v>251</v>
      </c>
      <c r="D80" s="5">
        <v>80991522736</v>
      </c>
      <c r="E80" s="5">
        <v>83701962943</v>
      </c>
      <c r="F80" s="5">
        <v>94020945337</v>
      </c>
      <c r="G80" s="5">
        <v>96771244106</v>
      </c>
      <c r="I80" s="5">
        <v>94020945337</v>
      </c>
      <c r="J80" s="5">
        <v>82924873112</v>
      </c>
      <c r="K80" s="5">
        <v>68894215901</v>
      </c>
      <c r="L80" s="5">
        <v>52817061403</v>
      </c>
      <c r="M80" s="5">
        <v>42564878416</v>
      </c>
      <c r="N80" s="5">
        <v>35402409763</v>
      </c>
      <c r="O80" s="5">
        <v>36007456439</v>
      </c>
    </row>
    <row r="81" spans="3:15" ht="15.5" x14ac:dyDescent="0.35">
      <c r="C81" t="s">
        <v>103</v>
      </c>
      <c r="D81" s="5">
        <v>46625764979</v>
      </c>
      <c r="E81" s="5">
        <v>45498635773</v>
      </c>
      <c r="F81" s="5">
        <v>51128278419</v>
      </c>
      <c r="G81" s="5">
        <v>39936655821</v>
      </c>
      <c r="I81" s="5">
        <v>51128278419</v>
      </c>
      <c r="J81" s="5">
        <v>38457763378</v>
      </c>
      <c r="K81" s="5">
        <v>36949274094</v>
      </c>
      <c r="L81" s="5">
        <v>35307090043</v>
      </c>
      <c r="M81" s="5">
        <v>31855539996</v>
      </c>
      <c r="N81" s="5">
        <v>24489798435</v>
      </c>
      <c r="O81" s="5">
        <v>19342779813</v>
      </c>
    </row>
    <row r="82" spans="3:15" ht="15.5" x14ac:dyDescent="0.35">
      <c r="C82" t="s">
        <v>83</v>
      </c>
      <c r="D82" s="5">
        <v>524520539</v>
      </c>
      <c r="E82" s="5">
        <v>524520539</v>
      </c>
      <c r="F82" s="5">
        <v>524520539</v>
      </c>
      <c r="G82" s="5">
        <v>472923501</v>
      </c>
      <c r="I82" s="5">
        <v>524520539</v>
      </c>
      <c r="J82" s="5">
        <v>472923501</v>
      </c>
      <c r="K82" s="5">
        <v>297894786</v>
      </c>
      <c r="L82" s="5">
        <v>165090100</v>
      </c>
      <c r="M82" s="5">
        <v>299035704</v>
      </c>
      <c r="N82" s="5">
        <v>230860561</v>
      </c>
      <c r="O82" s="5">
        <v>199413705</v>
      </c>
    </row>
    <row r="83" spans="3:15" ht="15.5" x14ac:dyDescent="0.35">
      <c r="C83" t="s">
        <v>104</v>
      </c>
      <c r="D83" s="5">
        <v>142108871993</v>
      </c>
      <c r="E83" s="5">
        <v>148509549830</v>
      </c>
      <c r="F83" s="5">
        <v>158797222386</v>
      </c>
      <c r="G83" s="5">
        <v>147765589391</v>
      </c>
      <c r="I83" s="5">
        <v>158797222386</v>
      </c>
      <c r="J83" s="5">
        <v>131495141895</v>
      </c>
      <c r="K83" s="5">
        <v>116692606752</v>
      </c>
      <c r="L83" s="5">
        <v>107819038905</v>
      </c>
      <c r="M83" s="5">
        <v>81253804753</v>
      </c>
      <c r="N83" s="5">
        <v>66962477179</v>
      </c>
      <c r="O83" s="5">
        <v>64077941657</v>
      </c>
    </row>
    <row r="84" spans="3:15" ht="15.5" x14ac:dyDescent="0.35">
      <c r="C84" t="s">
        <v>105</v>
      </c>
    </row>
    <row r="85" spans="3:15" ht="15.5" x14ac:dyDescent="0.35">
      <c r="C85" t="s">
        <v>102</v>
      </c>
      <c r="D85" s="5">
        <v>655359000</v>
      </c>
      <c r="E85" s="5">
        <v>686181250</v>
      </c>
      <c r="F85" s="5">
        <v>746637500</v>
      </c>
      <c r="G85" s="5">
        <v>719570000</v>
      </c>
      <c r="I85" s="5">
        <v>746637500</v>
      </c>
      <c r="J85" s="5">
        <v>768225000</v>
      </c>
      <c r="K85" s="5">
        <v>519250000</v>
      </c>
      <c r="L85" s="5">
        <v>740600000</v>
      </c>
      <c r="M85" s="5">
        <v>630700000</v>
      </c>
      <c r="N85" s="5">
        <v>441325000</v>
      </c>
      <c r="O85" s="5">
        <v>401600000</v>
      </c>
    </row>
    <row r="86" spans="3:15" ht="15.5" x14ac:dyDescent="0.35">
      <c r="C86" t="s">
        <v>252</v>
      </c>
      <c r="D86" s="5">
        <v>655359000</v>
      </c>
      <c r="E86" s="5">
        <v>686181250</v>
      </c>
      <c r="F86" s="5">
        <v>746637500</v>
      </c>
      <c r="G86" s="5">
        <v>719570000</v>
      </c>
      <c r="I86" s="5">
        <v>746637500</v>
      </c>
      <c r="J86" s="5">
        <v>768225000</v>
      </c>
      <c r="K86" s="5">
        <v>519250000</v>
      </c>
      <c r="L86" s="5">
        <v>740600000</v>
      </c>
      <c r="M86" s="5">
        <v>630700000</v>
      </c>
      <c r="N86" s="5">
        <v>441325000</v>
      </c>
      <c r="O86" s="5">
        <v>401600000</v>
      </c>
    </row>
    <row r="87" spans="3:15" ht="15.5" x14ac:dyDescent="0.35">
      <c r="C87" t="s">
        <v>107</v>
      </c>
      <c r="D87" s="5">
        <v>35104596248</v>
      </c>
      <c r="E87" s="5">
        <v>35478071918</v>
      </c>
      <c r="F87" s="5">
        <v>36227879339</v>
      </c>
      <c r="G87" s="5">
        <v>35690046332</v>
      </c>
      <c r="I87" s="5">
        <v>36227879339</v>
      </c>
      <c r="J87" s="5">
        <v>35382092412</v>
      </c>
      <c r="K87" s="5">
        <v>30022720686</v>
      </c>
      <c r="L87" s="5">
        <v>28164473096</v>
      </c>
      <c r="M87" s="5">
        <v>5732990467</v>
      </c>
      <c r="N87" s="5">
        <v>4575901406</v>
      </c>
      <c r="O87" s="5">
        <v>6233895745</v>
      </c>
    </row>
    <row r="88" spans="3:15" ht="15.5" x14ac:dyDescent="0.35">
      <c r="C88" t="s">
        <v>109</v>
      </c>
      <c r="D88" s="5">
        <v>1332969560</v>
      </c>
      <c r="E88" s="5">
        <v>1279368348</v>
      </c>
      <c r="F88" s="5">
        <v>1225767137</v>
      </c>
      <c r="G88" s="5">
        <v>1171689987</v>
      </c>
      <c r="I88" s="5">
        <v>1225767137</v>
      </c>
      <c r="J88" s="5">
        <v>1032669960</v>
      </c>
      <c r="K88" s="5">
        <v>1134533461</v>
      </c>
      <c r="L88" s="5">
        <v>994884488</v>
      </c>
      <c r="M88" s="5">
        <v>820897963</v>
      </c>
      <c r="N88" s="5">
        <v>717118853</v>
      </c>
      <c r="O88" s="5">
        <v>582954571</v>
      </c>
    </row>
    <row r="89" spans="3:15" ht="15.5" x14ac:dyDescent="0.35">
      <c r="C89" t="s">
        <v>110</v>
      </c>
      <c r="D89" s="5">
        <v>37847027271</v>
      </c>
      <c r="E89" s="5">
        <v>38176954852</v>
      </c>
      <c r="F89" s="5">
        <v>39116950645</v>
      </c>
      <c r="G89" s="5">
        <v>38681306321</v>
      </c>
      <c r="I89" s="5">
        <v>39116950645</v>
      </c>
      <c r="J89" s="5">
        <v>38832987373</v>
      </c>
      <c r="K89" s="5">
        <v>31676504147</v>
      </c>
      <c r="L89" s="5">
        <v>29899957584</v>
      </c>
      <c r="M89" s="5">
        <v>9344588430</v>
      </c>
      <c r="N89" s="5">
        <v>8254345259</v>
      </c>
      <c r="O89" s="5">
        <v>7252714616</v>
      </c>
    </row>
    <row r="90" spans="3:15" ht="15.5" x14ac:dyDescent="0.35">
      <c r="C90" t="s">
        <v>111</v>
      </c>
      <c r="D90" s="5">
        <v>179955899264</v>
      </c>
      <c r="E90" s="5">
        <v>186686504682</v>
      </c>
      <c r="F90" s="5">
        <v>197914173031</v>
      </c>
      <c r="G90" s="5">
        <v>186446895712</v>
      </c>
      <c r="I90" s="5">
        <v>197914173031</v>
      </c>
      <c r="J90" s="5">
        <v>170328129268</v>
      </c>
      <c r="K90" s="5">
        <v>148369110899</v>
      </c>
      <c r="L90" s="5">
        <v>137718996489</v>
      </c>
      <c r="M90" s="5">
        <v>90598393183</v>
      </c>
      <c r="N90" s="5">
        <v>75216822438</v>
      </c>
      <c r="O90" s="5">
        <v>71330656273</v>
      </c>
    </row>
    <row r="91" spans="3:15" ht="15.5" x14ac:dyDescent="0.35">
      <c r="C91" t="s">
        <v>112</v>
      </c>
    </row>
    <row r="92" spans="3:15" ht="15.5" x14ac:dyDescent="0.35">
      <c r="C92" t="s">
        <v>113</v>
      </c>
    </row>
    <row r="93" spans="3:15" ht="15.5" x14ac:dyDescent="0.35">
      <c r="C93" t="s">
        <v>114</v>
      </c>
      <c r="D93" s="5">
        <v>60183388556</v>
      </c>
      <c r="E93" s="5">
        <v>66950378129</v>
      </c>
      <c r="F93" s="5">
        <v>75726209047</v>
      </c>
      <c r="G93" s="5">
        <v>63818254912</v>
      </c>
      <c r="I93" s="5">
        <v>75726209047</v>
      </c>
      <c r="J93" s="5">
        <v>49701063282</v>
      </c>
      <c r="K93" s="5">
        <v>31350314230</v>
      </c>
      <c r="L93" s="5">
        <v>19666519259</v>
      </c>
      <c r="M93" s="5">
        <v>44127065897</v>
      </c>
      <c r="N93" s="5">
        <v>38862547693</v>
      </c>
      <c r="O93" s="5">
        <v>45011730829</v>
      </c>
    </row>
    <row r="94" spans="3:15" ht="15.5" x14ac:dyDescent="0.35">
      <c r="C94" t="s">
        <v>119</v>
      </c>
      <c r="D94" s="5">
        <v>36486393462</v>
      </c>
      <c r="E94" s="5">
        <v>35849187363</v>
      </c>
      <c r="F94" s="5">
        <v>36177372611</v>
      </c>
      <c r="G94" s="5">
        <v>35607212113</v>
      </c>
      <c r="I94" s="5">
        <v>36177372611</v>
      </c>
      <c r="J94" s="5">
        <v>24917561679</v>
      </c>
      <c r="K94" s="5">
        <v>16860913081</v>
      </c>
      <c r="L94" s="5">
        <v>6000000000</v>
      </c>
      <c r="M94" s="5">
        <v>28091459092</v>
      </c>
      <c r="N94" s="5">
        <v>20948840799</v>
      </c>
      <c r="O94" s="5">
        <v>28428261480</v>
      </c>
    </row>
    <row r="95" spans="3:15" ht="15.5" x14ac:dyDescent="0.35">
      <c r="C95" t="s">
        <v>115</v>
      </c>
      <c r="D95" s="5">
        <v>21640271217</v>
      </c>
      <c r="E95" s="5">
        <v>29090056852</v>
      </c>
      <c r="F95" s="5">
        <v>37706902207</v>
      </c>
      <c r="G95" s="5">
        <v>25967983940</v>
      </c>
      <c r="I95" s="5">
        <v>37706902207</v>
      </c>
      <c r="J95" s="5">
        <v>20755699699</v>
      </c>
      <c r="K95" s="5">
        <v>12603089064</v>
      </c>
      <c r="L95" s="5">
        <v>11608766347</v>
      </c>
      <c r="M95" s="5">
        <v>12089372450</v>
      </c>
      <c r="N95" s="5">
        <v>16148889733</v>
      </c>
      <c r="O95" s="5">
        <v>15016260646</v>
      </c>
    </row>
    <row r="96" spans="3:15" ht="15.5" x14ac:dyDescent="0.35">
      <c r="C96" t="s">
        <v>116</v>
      </c>
      <c r="D96" s="5">
        <v>561477628</v>
      </c>
      <c r="E96" s="5">
        <v>561477628</v>
      </c>
      <c r="F96" s="5">
        <v>561477628</v>
      </c>
      <c r="I96" s="5">
        <v>561477628</v>
      </c>
      <c r="J96" s="5">
        <v>632509715</v>
      </c>
      <c r="M96" s="5">
        <v>10681082</v>
      </c>
      <c r="N96" s="5">
        <v>85921733</v>
      </c>
      <c r="O96" s="5">
        <v>39633175</v>
      </c>
    </row>
    <row r="97" spans="3:15" ht="15.5" x14ac:dyDescent="0.35">
      <c r="C97" t="s">
        <v>117</v>
      </c>
      <c r="D97" s="5">
        <v>817886535</v>
      </c>
      <c r="E97" s="5">
        <v>582741954</v>
      </c>
      <c r="F97" s="5">
        <v>144456245</v>
      </c>
      <c r="G97" s="5">
        <v>1107058503</v>
      </c>
      <c r="I97" s="5">
        <v>144456245</v>
      </c>
      <c r="J97" s="5">
        <v>1326967191</v>
      </c>
      <c r="K97" s="5">
        <v>219560791</v>
      </c>
      <c r="L97" s="5">
        <v>689935584</v>
      </c>
      <c r="M97" s="5">
        <v>2788947768</v>
      </c>
      <c r="N97" s="5">
        <v>461894290</v>
      </c>
      <c r="O97" s="5">
        <v>433455916</v>
      </c>
    </row>
    <row r="98" spans="3:15" ht="15.5" x14ac:dyDescent="0.35">
      <c r="C98" t="s">
        <v>120</v>
      </c>
    </row>
    <row r="99" spans="3:15" ht="15.5" x14ac:dyDescent="0.35">
      <c r="C99" t="s">
        <v>256</v>
      </c>
      <c r="D99" s="5">
        <v>585234488</v>
      </c>
      <c r="E99" s="5">
        <v>741916705</v>
      </c>
      <c r="F99" s="5">
        <v>830555016</v>
      </c>
      <c r="G99" s="5">
        <v>721092551</v>
      </c>
      <c r="I99" s="5">
        <v>830555016</v>
      </c>
      <c r="J99" s="5">
        <v>740353063</v>
      </c>
      <c r="K99" s="5">
        <v>1637533051</v>
      </c>
      <c r="L99" s="5">
        <v>1744882042</v>
      </c>
      <c r="M99" s="5">
        <v>1262505695</v>
      </c>
      <c r="N99" s="5">
        <v>584302917</v>
      </c>
      <c r="O99" s="5">
        <v>1436508082</v>
      </c>
    </row>
    <row r="100" spans="3:15" ht="15.5" x14ac:dyDescent="0.35">
      <c r="C100" t="s">
        <v>121</v>
      </c>
      <c r="D100" s="5">
        <v>677359714</v>
      </c>
      <c r="E100" s="5">
        <v>866914332</v>
      </c>
      <c r="F100" s="5">
        <v>1136000356</v>
      </c>
      <c r="G100" s="5">
        <v>1136000356</v>
      </c>
      <c r="I100" s="5">
        <v>1136000356</v>
      </c>
      <c r="J100" s="5">
        <v>992911916</v>
      </c>
      <c r="K100" s="5">
        <v>1666751294</v>
      </c>
      <c r="L100" s="5">
        <v>1367817328</v>
      </c>
      <c r="M100" s="5">
        <v>1146605505</v>
      </c>
      <c r="N100" s="5">
        <v>1217001138</v>
      </c>
      <c r="O100" s="5">
        <v>1014233335</v>
      </c>
    </row>
    <row r="101" spans="3:15" ht="15.5" x14ac:dyDescent="0.35">
      <c r="C101" t="s">
        <v>122</v>
      </c>
      <c r="D101" s="5">
        <v>6460420192</v>
      </c>
      <c r="E101" s="5">
        <v>6373460538</v>
      </c>
      <c r="F101" s="5">
        <v>6218456979</v>
      </c>
      <c r="G101" s="5">
        <v>5868715214</v>
      </c>
      <c r="I101" s="5">
        <v>6218456979</v>
      </c>
      <c r="J101" s="5">
        <v>5256066511</v>
      </c>
      <c r="K101" s="5">
        <v>5827465784</v>
      </c>
      <c r="L101" s="5">
        <v>5543835081</v>
      </c>
      <c r="M101" s="5">
        <v>4370610890</v>
      </c>
      <c r="N101" s="5">
        <v>12621912112</v>
      </c>
      <c r="O101" s="5">
        <v>3768326369</v>
      </c>
    </row>
    <row r="102" spans="3:15" ht="15.5" x14ac:dyDescent="0.35">
      <c r="C102" t="s">
        <v>123</v>
      </c>
      <c r="D102" s="5">
        <v>6460420192</v>
      </c>
      <c r="E102" s="5">
        <v>6373460538</v>
      </c>
      <c r="F102" s="5">
        <v>6218456979</v>
      </c>
      <c r="G102" s="5">
        <v>5868715214</v>
      </c>
      <c r="I102" s="5">
        <v>6218456979</v>
      </c>
      <c r="J102" s="5">
        <v>5256066511</v>
      </c>
      <c r="K102" s="5">
        <v>5827465784</v>
      </c>
      <c r="L102" s="5">
        <v>5543835081</v>
      </c>
      <c r="M102" s="5">
        <v>4370610890</v>
      </c>
      <c r="N102" s="5">
        <v>12621912112</v>
      </c>
      <c r="O102" s="5">
        <v>3768326369</v>
      </c>
    </row>
    <row r="103" spans="3:15" ht="15.5" x14ac:dyDescent="0.35">
      <c r="C103" t="s">
        <v>124</v>
      </c>
    </row>
    <row r="104" spans="3:15" ht="15.5" x14ac:dyDescent="0.35">
      <c r="C104" t="s">
        <v>125</v>
      </c>
      <c r="D104" s="5">
        <v>585234488</v>
      </c>
      <c r="E104" s="5">
        <v>741916705</v>
      </c>
      <c r="F104" s="5">
        <v>830555016</v>
      </c>
      <c r="G104" s="5">
        <v>721092551</v>
      </c>
      <c r="I104" s="5">
        <v>830555016</v>
      </c>
      <c r="J104" s="5">
        <v>740353063</v>
      </c>
      <c r="K104" s="5">
        <v>1637533051</v>
      </c>
      <c r="L104" s="5">
        <v>1744882042</v>
      </c>
      <c r="M104" s="5">
        <v>1262505695</v>
      </c>
      <c r="N104" s="5">
        <v>641671339</v>
      </c>
      <c r="O104" s="5">
        <v>1436508082</v>
      </c>
    </row>
    <row r="105" spans="3:15" ht="15.5" x14ac:dyDescent="0.35">
      <c r="C105" t="s">
        <v>314</v>
      </c>
      <c r="N105" s="5">
        <v>9000000000</v>
      </c>
    </row>
    <row r="106" spans="3:15" ht="15.5" x14ac:dyDescent="0.35">
      <c r="C106" t="s">
        <v>126</v>
      </c>
      <c r="D106" s="5">
        <v>66643808748</v>
      </c>
      <c r="E106" s="5">
        <v>73323838667</v>
      </c>
      <c r="F106" s="5">
        <v>81944666026</v>
      </c>
      <c r="G106" s="5">
        <v>69686970126</v>
      </c>
      <c r="I106" s="5">
        <v>81944666026</v>
      </c>
      <c r="J106" s="5">
        <v>54957129793</v>
      </c>
      <c r="K106" s="5">
        <v>37177780014</v>
      </c>
      <c r="L106" s="5">
        <v>25210354340</v>
      </c>
      <c r="M106" s="5">
        <v>48497676787</v>
      </c>
      <c r="N106" s="5">
        <v>51484459805</v>
      </c>
      <c r="O106" s="5">
        <v>48780057198</v>
      </c>
    </row>
    <row r="107" spans="3:15" ht="15.5" x14ac:dyDescent="0.35">
      <c r="C107" t="s">
        <v>127</v>
      </c>
    </row>
    <row r="108" spans="3:15" ht="15.5" x14ac:dyDescent="0.35">
      <c r="C108" t="s">
        <v>128</v>
      </c>
      <c r="D108" s="5">
        <v>42500819850</v>
      </c>
      <c r="E108" s="5">
        <v>42500819850</v>
      </c>
      <c r="F108" s="5">
        <v>42500819850</v>
      </c>
      <c r="G108" s="5">
        <v>42500819850</v>
      </c>
      <c r="I108" s="5">
        <v>42500819850</v>
      </c>
      <c r="J108" s="5">
        <v>42500819850</v>
      </c>
      <c r="K108" s="5">
        <v>42500819850</v>
      </c>
      <c r="L108" s="5">
        <v>42500000000</v>
      </c>
      <c r="M108" s="5">
        <v>30000000000</v>
      </c>
      <c r="N108" s="5">
        <v>6000000000</v>
      </c>
      <c r="O108" s="5">
        <v>6000000000</v>
      </c>
    </row>
    <row r="109" spans="3:15" ht="15.5" x14ac:dyDescent="0.35">
      <c r="C109" t="s">
        <v>129</v>
      </c>
      <c r="D109" s="5">
        <v>57480988950</v>
      </c>
      <c r="E109" s="5">
        <v>57480988950</v>
      </c>
      <c r="F109" s="5">
        <v>57480988950</v>
      </c>
      <c r="G109" s="5">
        <v>57480988950</v>
      </c>
      <c r="I109" s="5">
        <v>57480988950</v>
      </c>
      <c r="J109" s="5">
        <v>57480988950</v>
      </c>
      <c r="K109" s="5">
        <v>57480988950</v>
      </c>
      <c r="L109" s="5">
        <v>57475250000</v>
      </c>
    </row>
    <row r="110" spans="3:15" ht="15.5" x14ac:dyDescent="0.35">
      <c r="C110" t="s">
        <v>130</v>
      </c>
      <c r="D110" s="5">
        <v>12805761177</v>
      </c>
      <c r="E110" s="5">
        <v>12856336676</v>
      </c>
      <c r="F110" s="5">
        <v>15463177666</v>
      </c>
      <c r="G110" s="5">
        <v>16305193285</v>
      </c>
      <c r="I110" s="5">
        <v>15463177666</v>
      </c>
      <c r="J110" s="5">
        <v>14916267174</v>
      </c>
      <c r="K110" s="5">
        <v>10911627299</v>
      </c>
      <c r="L110" s="5">
        <v>12368302049</v>
      </c>
      <c r="M110" s="5">
        <v>11801680692</v>
      </c>
      <c r="N110" s="5">
        <v>17501502072</v>
      </c>
      <c r="O110" s="5">
        <v>16351185370</v>
      </c>
    </row>
    <row r="111" spans="3:15" ht="15.5" x14ac:dyDescent="0.35">
      <c r="C111" t="s">
        <v>257</v>
      </c>
      <c r="D111" s="5">
        <v>4544000000</v>
      </c>
      <c r="E111" s="5">
        <v>4544000000</v>
      </c>
      <c r="F111" s="5">
        <v>4544000000</v>
      </c>
      <c r="G111" s="5">
        <v>4544000000</v>
      </c>
      <c r="I111" s="5">
        <v>4544000000</v>
      </c>
      <c r="J111" s="5">
        <v>4544000000</v>
      </c>
      <c r="K111" s="5">
        <v>4544000000</v>
      </c>
      <c r="L111" s="5">
        <v>4200000000</v>
      </c>
      <c r="M111" s="5">
        <v>1200000000</v>
      </c>
      <c r="N111" s="5">
        <v>1200000000</v>
      </c>
    </row>
    <row r="112" spans="3:15" ht="15.5" x14ac:dyDescent="0.35">
      <c r="C112" t="s">
        <v>258</v>
      </c>
      <c r="D112" s="5">
        <v>8261761177</v>
      </c>
      <c r="E112" s="5">
        <v>8312336676</v>
      </c>
      <c r="F112" s="5">
        <v>10919177666</v>
      </c>
      <c r="G112" s="5">
        <v>11761193285</v>
      </c>
      <c r="I112" s="5">
        <v>10919177666</v>
      </c>
      <c r="J112" s="5">
        <v>10372267174</v>
      </c>
      <c r="K112" s="5">
        <v>6367627299</v>
      </c>
      <c r="L112" s="5">
        <v>8168302049</v>
      </c>
      <c r="M112" s="5">
        <v>10601680692</v>
      </c>
      <c r="N112" s="5">
        <v>16301502072</v>
      </c>
      <c r="O112" s="5">
        <v>16351185370</v>
      </c>
    </row>
    <row r="113" spans="2:15" ht="15.5" x14ac:dyDescent="0.35">
      <c r="C113" t="s">
        <v>259</v>
      </c>
      <c r="D113" s="5">
        <v>12805761177</v>
      </c>
      <c r="E113" s="5">
        <v>12856336676</v>
      </c>
      <c r="F113" s="5">
        <v>15463177666</v>
      </c>
      <c r="G113" s="5">
        <v>16305193285</v>
      </c>
      <c r="I113" s="5">
        <v>15463177666</v>
      </c>
      <c r="J113" s="5">
        <v>14916267174</v>
      </c>
      <c r="K113" s="5">
        <v>10911627299</v>
      </c>
      <c r="L113" s="5">
        <v>12368302049</v>
      </c>
      <c r="M113" s="5">
        <v>11801680692</v>
      </c>
      <c r="N113" s="5">
        <v>17501502072</v>
      </c>
      <c r="O113" s="5">
        <v>16351185370</v>
      </c>
    </row>
    <row r="114" spans="2:15" ht="15.5" x14ac:dyDescent="0.35">
      <c r="C114" t="s">
        <v>10</v>
      </c>
      <c r="D114" s="5">
        <v>113312090516</v>
      </c>
      <c r="E114" s="5">
        <v>113362666015</v>
      </c>
      <c r="F114" s="5">
        <v>115969507005</v>
      </c>
      <c r="G114" s="5">
        <v>116759925586</v>
      </c>
      <c r="I114" s="5">
        <v>115969507005</v>
      </c>
      <c r="J114" s="5">
        <v>115370999475</v>
      </c>
      <c r="K114" s="5">
        <v>111191330885</v>
      </c>
      <c r="L114" s="5">
        <v>112508642149</v>
      </c>
      <c r="M114" s="5">
        <v>42100716396</v>
      </c>
      <c r="N114" s="5">
        <v>23732362633</v>
      </c>
      <c r="O114" s="5">
        <v>22550599075</v>
      </c>
    </row>
    <row r="115" spans="2:15" ht="15.5" x14ac:dyDescent="0.35">
      <c r="C115" t="s">
        <v>132</v>
      </c>
      <c r="D115" s="5">
        <v>179955899264</v>
      </c>
      <c r="E115" s="5">
        <v>186686504682</v>
      </c>
      <c r="F115" s="5">
        <v>197914173031</v>
      </c>
      <c r="G115" s="5">
        <v>186446895712</v>
      </c>
      <c r="I115" s="5">
        <v>197914173031</v>
      </c>
      <c r="J115" s="5">
        <v>170328129268</v>
      </c>
      <c r="K115" s="5">
        <v>148369110899</v>
      </c>
      <c r="L115" s="5">
        <v>137718996489</v>
      </c>
      <c r="M115" s="5">
        <v>90598393183</v>
      </c>
      <c r="N115" s="5">
        <v>75216822438</v>
      </c>
      <c r="O115" s="5">
        <v>71330656273</v>
      </c>
    </row>
    <row r="116" spans="2:15" ht="15.5" x14ac:dyDescent="0.35">
      <c r="C116" t="s">
        <v>133</v>
      </c>
      <c r="D116" s="5">
        <v>1700032794</v>
      </c>
      <c r="E116" s="5">
        <v>1700032794</v>
      </c>
      <c r="F116" s="5">
        <v>1700032794</v>
      </c>
      <c r="G116" s="5">
        <v>1700032794</v>
      </c>
      <c r="I116" s="5">
        <v>1700032794</v>
      </c>
      <c r="J116" s="5">
        <v>1700032794</v>
      </c>
      <c r="K116" s="5">
        <v>1700032794</v>
      </c>
      <c r="L116" s="5">
        <v>1700000000</v>
      </c>
      <c r="M116" s="5">
        <v>300000</v>
      </c>
      <c r="N116" s="5">
        <v>60000</v>
      </c>
      <c r="O116" s="5">
        <v>60000</v>
      </c>
    </row>
    <row r="118" spans="2:15" ht="15.5" x14ac:dyDescent="0.35">
      <c r="B118" t="s">
        <v>134</v>
      </c>
      <c r="C118" t="s">
        <v>135</v>
      </c>
      <c r="D118" s="5">
        <v>-4099551525</v>
      </c>
      <c r="E118" s="5">
        <v>4001899537</v>
      </c>
      <c r="F118" s="5">
        <v>1021644934</v>
      </c>
      <c r="G118" s="5">
        <v>-1932933819</v>
      </c>
      <c r="I118" s="5">
        <v>-2629022175</v>
      </c>
      <c r="J118" s="5">
        <v>5024316046</v>
      </c>
      <c r="K118" s="5">
        <v>-12224721677</v>
      </c>
      <c r="L118" s="5">
        <v>-12657014552</v>
      </c>
      <c r="M118" s="5">
        <v>-2905477590</v>
      </c>
      <c r="N118" s="5">
        <v>2857652471</v>
      </c>
      <c r="O118" s="5">
        <v>1050035425</v>
      </c>
    </row>
    <row r="119" spans="2:15" ht="15.5" x14ac:dyDescent="0.35">
      <c r="C119" t="s">
        <v>136</v>
      </c>
      <c r="D119" s="5">
        <v>58239857077</v>
      </c>
      <c r="E119" s="5">
        <v>54744876859</v>
      </c>
      <c r="F119" s="5">
        <v>58532104460</v>
      </c>
      <c r="G119" s="5">
        <v>40420009709</v>
      </c>
      <c r="I119" s="5">
        <v>206583668574</v>
      </c>
      <c r="J119" s="5">
        <v>159606608620</v>
      </c>
      <c r="K119" s="5">
        <v>103334889477</v>
      </c>
      <c r="L119" s="5">
        <v>117171325240</v>
      </c>
      <c r="M119" s="5">
        <v>82117359619</v>
      </c>
      <c r="N119" s="5">
        <v>79581466480</v>
      </c>
      <c r="O119" s="5">
        <v>83058781661</v>
      </c>
    </row>
    <row r="120" spans="2:15" ht="15.5" x14ac:dyDescent="0.35">
      <c r="C120" t="s">
        <v>137</v>
      </c>
      <c r="D120" s="5">
        <v>-52383347823</v>
      </c>
      <c r="E120" s="5">
        <v>-39954570456</v>
      </c>
      <c r="F120" s="5">
        <v>-43911255363</v>
      </c>
      <c r="G120" s="5">
        <v>-33558934373</v>
      </c>
      <c r="I120" s="5">
        <v>-171607579414</v>
      </c>
      <c r="J120" s="5">
        <v>-122643076333</v>
      </c>
      <c r="K120" s="5">
        <v>-87000247220</v>
      </c>
      <c r="L120" s="5">
        <v>-100667546285</v>
      </c>
      <c r="M120" s="5">
        <v>-67199095357</v>
      </c>
      <c r="N120" s="5">
        <v>-62630940573</v>
      </c>
      <c r="O120" s="5">
        <v>-65486429628</v>
      </c>
    </row>
    <row r="121" spans="2:15" ht="15.5" x14ac:dyDescent="0.35">
      <c r="C121" t="s">
        <v>139</v>
      </c>
      <c r="D121" s="5">
        <v>-5574234690</v>
      </c>
      <c r="E121" s="5">
        <v>-5156019199</v>
      </c>
      <c r="F121" s="5">
        <v>-7035859433</v>
      </c>
      <c r="G121" s="5">
        <v>-5215935907</v>
      </c>
      <c r="I121" s="5">
        <v>-22238327908</v>
      </c>
      <c r="J121" s="5">
        <v>-19180906659</v>
      </c>
      <c r="K121" s="5">
        <v>-17059270481</v>
      </c>
      <c r="L121" s="5">
        <v>-15614196809</v>
      </c>
      <c r="M121" s="5">
        <v>-9956512426</v>
      </c>
      <c r="N121" s="5">
        <v>-9431770275</v>
      </c>
      <c r="O121" s="5">
        <v>-9511385240</v>
      </c>
    </row>
    <row r="122" spans="2:15" ht="15.5" x14ac:dyDescent="0.35">
      <c r="C122" t="s">
        <v>995</v>
      </c>
      <c r="D122" s="5">
        <v>-2568405299</v>
      </c>
      <c r="E122" s="5">
        <v>-4295420290</v>
      </c>
      <c r="F122" s="5">
        <v>-5886415740</v>
      </c>
      <c r="G122" s="5">
        <v>-2715492350</v>
      </c>
      <c r="I122" s="5">
        <v>-13519364071</v>
      </c>
      <c r="J122" s="5">
        <v>-11210539917</v>
      </c>
      <c r="K122" s="5">
        <v>-6106965027</v>
      </c>
      <c r="L122" s="5">
        <v>-5301352572</v>
      </c>
      <c r="M122" s="5">
        <v>-2804108070</v>
      </c>
      <c r="N122" s="5">
        <v>-197542679</v>
      </c>
      <c r="O122" s="5">
        <v>-3105451717</v>
      </c>
    </row>
    <row r="123" spans="2:15" ht="15.5" x14ac:dyDescent="0.35">
      <c r="C123" t="s">
        <v>1031</v>
      </c>
      <c r="F123" s="5">
        <v>-102399724</v>
      </c>
      <c r="G123" s="5">
        <v>-171516915</v>
      </c>
      <c r="I123" s="5">
        <v>1406892420</v>
      </c>
      <c r="J123" s="5">
        <v>625107047</v>
      </c>
    </row>
    <row r="124" spans="2:15" ht="15.5" x14ac:dyDescent="0.35">
      <c r="C124" t="s">
        <v>340</v>
      </c>
      <c r="D124" s="5">
        <v>-480827312</v>
      </c>
      <c r="E124" s="5">
        <v>100700778</v>
      </c>
      <c r="F124" s="5">
        <v>751414527</v>
      </c>
      <c r="G124" s="5">
        <v>509931033</v>
      </c>
      <c r="I124" s="5">
        <v>1616870623</v>
      </c>
      <c r="J124" s="5">
        <v>1272064425</v>
      </c>
      <c r="K124" s="5">
        <v>-1335058712</v>
      </c>
      <c r="L124" s="5">
        <v>-69231947</v>
      </c>
      <c r="M124" s="5">
        <v>101365065</v>
      </c>
      <c r="N124" s="5">
        <v>286579810</v>
      </c>
      <c r="O124" s="5">
        <v>498142062</v>
      </c>
    </row>
    <row r="125" spans="2:15" ht="15.5" x14ac:dyDescent="0.35">
      <c r="C125" t="s">
        <v>535</v>
      </c>
      <c r="D125" s="5">
        <v>-445298203</v>
      </c>
      <c r="E125" s="5">
        <v>-605387259</v>
      </c>
      <c r="F125" s="5">
        <v>-772592640</v>
      </c>
      <c r="G125" s="5">
        <v>-274425093</v>
      </c>
      <c r="I125" s="5">
        <v>-2035474796</v>
      </c>
      <c r="J125" s="5">
        <v>-1597943319</v>
      </c>
      <c r="K125" s="5">
        <v>-2502050384</v>
      </c>
      <c r="L125" s="5">
        <v>-5684160455</v>
      </c>
      <c r="M125" s="5">
        <v>-1536503267</v>
      </c>
      <c r="N125" s="5">
        <v>-1557082698</v>
      </c>
      <c r="O125" s="5">
        <v>-2221471665</v>
      </c>
    </row>
    <row r="126" spans="2:15" ht="15.5" x14ac:dyDescent="0.35">
      <c r="C126" t="s">
        <v>320</v>
      </c>
      <c r="D126" s="5">
        <v>-887295275</v>
      </c>
      <c r="E126" s="5">
        <v>-832280896</v>
      </c>
      <c r="F126" s="5">
        <v>-553351153</v>
      </c>
      <c r="G126" s="5">
        <v>-926569923</v>
      </c>
      <c r="I126" s="5">
        <v>-2835707603</v>
      </c>
      <c r="J126" s="5">
        <v>-1846997818</v>
      </c>
      <c r="K126" s="5">
        <v>-1556019330</v>
      </c>
      <c r="L126" s="5">
        <v>-2491851724</v>
      </c>
      <c r="M126" s="5">
        <v>-3627983154</v>
      </c>
      <c r="N126" s="5">
        <v>-3193057594</v>
      </c>
      <c r="O126" s="5">
        <v>-2182150048</v>
      </c>
    </row>
    <row r="127" spans="2:15" ht="15.5" x14ac:dyDescent="0.35">
      <c r="C127" t="s">
        <v>144</v>
      </c>
      <c r="D127" s="5">
        <v>-914342448</v>
      </c>
      <c r="E127" s="5">
        <v>-357724335</v>
      </c>
      <c r="F127" s="5">
        <v>2569462465</v>
      </c>
      <c r="G127" s="5">
        <v>-1894267865</v>
      </c>
      <c r="I127" s="5">
        <v>1742655291</v>
      </c>
      <c r="J127" s="5">
        <v>-2917881187</v>
      </c>
      <c r="K127" s="5">
        <v>-3521344632</v>
      </c>
      <c r="L127" s="5">
        <v>62230370992</v>
      </c>
      <c r="M127" s="5">
        <v>-4956861277</v>
      </c>
      <c r="N127" s="5">
        <v>4720562638</v>
      </c>
      <c r="O127" s="5">
        <v>-6243181848</v>
      </c>
    </row>
    <row r="128" spans="2:15" ht="15.5" x14ac:dyDescent="0.35">
      <c r="C128" t="s">
        <v>145</v>
      </c>
      <c r="D128" s="5">
        <v>-440728635</v>
      </c>
      <c r="E128" s="5">
        <v>-55156090</v>
      </c>
      <c r="F128" s="5">
        <v>-782953182</v>
      </c>
      <c r="G128" s="5">
        <v>-11800000</v>
      </c>
      <c r="I128" s="5">
        <v>-1746362272</v>
      </c>
      <c r="J128" s="5">
        <v>-7994441730</v>
      </c>
      <c r="K128" s="5">
        <v>-2452243500</v>
      </c>
      <c r="L128" s="5">
        <v>-19945812923</v>
      </c>
      <c r="M128" s="5">
        <v>-334626600</v>
      </c>
      <c r="N128" s="5">
        <v>445922700</v>
      </c>
      <c r="O128" s="5">
        <v>-625207850</v>
      </c>
    </row>
    <row r="129" spans="3:15" ht="15.5" x14ac:dyDescent="0.35">
      <c r="C129" t="s">
        <v>146</v>
      </c>
      <c r="D129" s="5">
        <v>-440728635</v>
      </c>
      <c r="E129" s="5">
        <v>-55156090</v>
      </c>
      <c r="F129" s="5">
        <v>-782953182</v>
      </c>
      <c r="G129" s="5">
        <v>-11800000</v>
      </c>
      <c r="I129" s="5">
        <v>-1746362272</v>
      </c>
      <c r="J129" s="5">
        <v>-7994441730</v>
      </c>
      <c r="K129" s="5">
        <v>-2452243500</v>
      </c>
      <c r="L129" s="5">
        <v>-20012412923</v>
      </c>
      <c r="M129" s="5">
        <v>-334626600</v>
      </c>
      <c r="N129" s="5">
        <v>-304077300</v>
      </c>
      <c r="O129" s="5">
        <v>-625207850</v>
      </c>
    </row>
    <row r="130" spans="3:15" ht="15.5" x14ac:dyDescent="0.35">
      <c r="C130" t="s">
        <v>700</v>
      </c>
      <c r="L130" s="5">
        <v>66600000</v>
      </c>
      <c r="N130" s="5">
        <v>750000000</v>
      </c>
    </row>
    <row r="131" spans="3:15" ht="15.5" x14ac:dyDescent="0.35">
      <c r="C131" t="s">
        <v>153</v>
      </c>
      <c r="D131" s="5">
        <v>-914342448</v>
      </c>
      <c r="E131" s="5">
        <v>-357724335</v>
      </c>
      <c r="F131" s="5">
        <v>2569462465</v>
      </c>
      <c r="G131" s="5">
        <v>-1894267865</v>
      </c>
      <c r="I131" s="5">
        <v>1742655291</v>
      </c>
      <c r="J131" s="5">
        <v>-2917881187</v>
      </c>
      <c r="K131" s="5">
        <v>-3521344632</v>
      </c>
      <c r="L131" s="5">
        <v>62230370992</v>
      </c>
      <c r="M131" s="5">
        <v>-4956861277</v>
      </c>
      <c r="N131" s="5">
        <v>4720562638</v>
      </c>
      <c r="O131" s="5">
        <v>-6243181848</v>
      </c>
    </row>
    <row r="132" spans="3:15" ht="15.5" x14ac:dyDescent="0.35">
      <c r="C132" t="s">
        <v>937</v>
      </c>
      <c r="F132" s="5">
        <v>3000000000</v>
      </c>
      <c r="I132" s="5">
        <v>6000000000</v>
      </c>
      <c r="O132" s="5">
        <v>6000000000</v>
      </c>
    </row>
    <row r="133" spans="3:15" ht="15.5" x14ac:dyDescent="0.35">
      <c r="C133" t="s">
        <v>347</v>
      </c>
      <c r="D133" s="5">
        <v>-568105613</v>
      </c>
      <c r="G133" s="5">
        <v>-1314222020</v>
      </c>
      <c r="I133" s="5">
        <v>-1314222020</v>
      </c>
      <c r="J133" s="5">
        <v>-222274903</v>
      </c>
      <c r="K133" s="5">
        <v>-2064786407</v>
      </c>
      <c r="L133" s="5">
        <v>-6450000000</v>
      </c>
      <c r="M133" s="5">
        <v>-3600000000</v>
      </c>
      <c r="N133" s="5">
        <v>-3270000000</v>
      </c>
      <c r="O133" s="5">
        <v>-7200000000</v>
      </c>
    </row>
    <row r="134" spans="3:15" ht="15.5" x14ac:dyDescent="0.35">
      <c r="C134" t="s">
        <v>341</v>
      </c>
      <c r="L134" s="5">
        <v>75000000000</v>
      </c>
    </row>
    <row r="135" spans="3:15" ht="15.5" x14ac:dyDescent="0.35">
      <c r="C135" t="s">
        <v>343</v>
      </c>
      <c r="K135" s="5">
        <v>6558800</v>
      </c>
    </row>
    <row r="136" spans="3:15" ht="15.5" x14ac:dyDescent="0.35">
      <c r="C136" t="s">
        <v>512</v>
      </c>
      <c r="F136" s="5">
        <v>-1075413082</v>
      </c>
      <c r="I136" s="5">
        <v>-1075413082</v>
      </c>
      <c r="J136" s="5">
        <v>-2200000000</v>
      </c>
    </row>
    <row r="137" spans="3:15" ht="15.5" x14ac:dyDescent="0.35">
      <c r="C137" t="s">
        <v>279</v>
      </c>
      <c r="L137" s="5">
        <v>-4650150000</v>
      </c>
    </row>
    <row r="138" spans="3:15" ht="15.5" x14ac:dyDescent="0.35">
      <c r="C138" t="s">
        <v>511</v>
      </c>
    </row>
    <row r="139" spans="3:15" ht="15.5" x14ac:dyDescent="0.35">
      <c r="C139" t="s">
        <v>152</v>
      </c>
    </row>
    <row r="140" spans="3:15" ht="15.5" x14ac:dyDescent="0.35">
      <c r="C140" t="s">
        <v>337</v>
      </c>
      <c r="N140" s="5">
        <v>9000000000</v>
      </c>
    </row>
    <row r="141" spans="3:15" ht="15.5" x14ac:dyDescent="0.35">
      <c r="C141" t="s">
        <v>1266</v>
      </c>
      <c r="G141" s="5">
        <v>1075413082</v>
      </c>
      <c r="J141" s="5">
        <v>3076250882</v>
      </c>
    </row>
    <row r="142" spans="3:15" ht="15.5" x14ac:dyDescent="0.35">
      <c r="C142" t="s">
        <v>1077</v>
      </c>
      <c r="F142" s="5">
        <v>1075413082</v>
      </c>
      <c r="G142" s="5">
        <v>-1075413082</v>
      </c>
      <c r="J142" s="5">
        <v>-2000837800</v>
      </c>
    </row>
    <row r="143" spans="3:15" ht="15.5" x14ac:dyDescent="0.35">
      <c r="C143" t="s">
        <v>573</v>
      </c>
      <c r="O143" s="5">
        <v>-2657603448</v>
      </c>
    </row>
    <row r="144" spans="3:15" ht="15.5" x14ac:dyDescent="0.35">
      <c r="C144" t="s">
        <v>339</v>
      </c>
      <c r="D144" s="5">
        <v>-346236835</v>
      </c>
      <c r="E144" s="5">
        <v>-357724335</v>
      </c>
      <c r="F144" s="5">
        <v>-430537535</v>
      </c>
      <c r="G144" s="5">
        <v>-580045845</v>
      </c>
      <c r="I144" s="5">
        <v>-1867709607</v>
      </c>
      <c r="J144" s="5">
        <v>-1571019366</v>
      </c>
      <c r="K144" s="5">
        <v>-1463117025</v>
      </c>
      <c r="L144" s="5">
        <v>-1669479008</v>
      </c>
      <c r="M144" s="5">
        <v>-1356861277</v>
      </c>
      <c r="N144" s="5">
        <v>-1009437362</v>
      </c>
      <c r="O144" s="5">
        <v>-2385578400</v>
      </c>
    </row>
    <row r="145" spans="2:15" ht="15.5" x14ac:dyDescent="0.35">
      <c r="C145" t="s">
        <v>647</v>
      </c>
      <c r="D145" s="5">
        <v>-5454622608</v>
      </c>
      <c r="E145" s="5">
        <v>3589019112</v>
      </c>
      <c r="F145" s="5">
        <v>2808154217</v>
      </c>
      <c r="G145" s="5">
        <v>-3839001684</v>
      </c>
      <c r="I145" s="5">
        <v>-2632729156</v>
      </c>
      <c r="J145" s="5">
        <v>-5888006871</v>
      </c>
      <c r="K145" s="5">
        <v>-18198309809</v>
      </c>
      <c r="L145" s="5">
        <v>29627543517</v>
      </c>
      <c r="M145" s="5">
        <v>-8196965467</v>
      </c>
      <c r="N145" s="5">
        <v>8024137809</v>
      </c>
      <c r="O145" s="5">
        <v>-5818354273</v>
      </c>
    </row>
    <row r="146" spans="2:15" ht="15.5" x14ac:dyDescent="0.35">
      <c r="C146" t="s">
        <v>557</v>
      </c>
      <c r="E146" s="5">
        <v>-13770620756</v>
      </c>
      <c r="I146" s="5">
        <v>-11137891600</v>
      </c>
      <c r="J146" s="5">
        <v>-5249884729</v>
      </c>
      <c r="K146" s="5">
        <v>12948425080</v>
      </c>
      <c r="L146" s="5">
        <v>-16679118437</v>
      </c>
      <c r="M146" s="5">
        <v>-8482152970</v>
      </c>
      <c r="N146" s="5">
        <v>-16506290779</v>
      </c>
      <c r="O146" s="5">
        <v>-10687936506</v>
      </c>
    </row>
    <row r="147" spans="2:15" ht="15.5" x14ac:dyDescent="0.35">
      <c r="C147" t="s">
        <v>558</v>
      </c>
      <c r="D147" s="5">
        <v>-5454622608</v>
      </c>
      <c r="E147" s="5">
        <v>-10181601644</v>
      </c>
      <c r="F147" s="5">
        <v>2808154217</v>
      </c>
      <c r="G147" s="5">
        <v>-3839001684</v>
      </c>
      <c r="I147" s="5">
        <v>-13770620756</v>
      </c>
      <c r="J147" s="5">
        <v>-11137891600</v>
      </c>
      <c r="K147" s="5">
        <v>-5249884729</v>
      </c>
      <c r="L147" s="5">
        <v>12948425080</v>
      </c>
      <c r="M147" s="5">
        <v>-16679118437</v>
      </c>
      <c r="N147" s="5">
        <v>-8482152970</v>
      </c>
      <c r="O147" s="5">
        <v>-16506290779</v>
      </c>
    </row>
    <row r="149" spans="2:15" ht="15.5" x14ac:dyDescent="0.35">
      <c r="B149" t="s">
        <v>167</v>
      </c>
      <c r="C149" t="s">
        <v>12</v>
      </c>
      <c r="D149" s="5">
        <v>1700000000</v>
      </c>
      <c r="E149" s="5">
        <v>1700000000</v>
      </c>
      <c r="F149" s="5">
        <v>1700000000</v>
      </c>
      <c r="G149" s="5">
        <v>1700000000</v>
      </c>
      <c r="I149" s="5">
        <v>1700000000</v>
      </c>
      <c r="J149" s="5">
        <v>1700000000</v>
      </c>
      <c r="K149" s="5">
        <v>1700000000</v>
      </c>
      <c r="L149" s="5">
        <v>1700000000</v>
      </c>
      <c r="M149" s="5">
        <v>0</v>
      </c>
      <c r="N149" s="5">
        <v>0</v>
      </c>
      <c r="O149" s="5">
        <v>0</v>
      </c>
    </row>
    <row r="150" spans="2:15" ht="15.5" x14ac:dyDescent="0.35">
      <c r="C150" t="s">
        <v>168</v>
      </c>
      <c r="D150" s="6">
        <v>0.3</v>
      </c>
      <c r="E150" s="6">
        <v>-1.53</v>
      </c>
      <c r="F150" s="6">
        <v>-0.5</v>
      </c>
      <c r="G150" s="6">
        <v>0.38</v>
      </c>
    </row>
    <row r="151" spans="2:15" ht="15.5" x14ac:dyDescent="0.35">
      <c r="C151" t="s">
        <v>169</v>
      </c>
      <c r="D151" s="6">
        <v>186.67</v>
      </c>
      <c r="E151" s="6">
        <v>-72.55</v>
      </c>
      <c r="F151" s="5">
        <v>-190</v>
      </c>
      <c r="G151" s="6">
        <v>257.89</v>
      </c>
    </row>
    <row r="152" spans="2:15" ht="15.5" x14ac:dyDescent="0.35">
      <c r="C152" t="s">
        <v>63</v>
      </c>
      <c r="D152" s="6">
        <v>1.73</v>
      </c>
      <c r="E152" s="6">
        <v>4.25</v>
      </c>
      <c r="F152" s="6">
        <v>2.83</v>
      </c>
      <c r="G152" s="6">
        <v>3.04</v>
      </c>
    </row>
    <row r="153" spans="2:15" ht="15.5" x14ac:dyDescent="0.35">
      <c r="C153" t="s">
        <v>170</v>
      </c>
      <c r="D153" s="5">
        <v>2830000000</v>
      </c>
      <c r="E153" s="5">
        <v>-940000000</v>
      </c>
      <c r="F153" s="5">
        <v>170000000</v>
      </c>
      <c r="G153" s="5">
        <v>2190000000</v>
      </c>
    </row>
    <row r="154" spans="2:15" ht="15.5" x14ac:dyDescent="0.35">
      <c r="C154" t="s">
        <v>171</v>
      </c>
      <c r="D154" s="6">
        <v>2.8999999999999998E-3</v>
      </c>
      <c r="E154" s="6">
        <v>-1.3999999999999999E-2</v>
      </c>
      <c r="F154" s="6">
        <v>-4.3E-3</v>
      </c>
      <c r="G154" s="6">
        <v>3.4999999999999996E-3</v>
      </c>
    </row>
    <row r="155" spans="2:15" ht="15.5" x14ac:dyDescent="0.35">
      <c r="C155" t="s">
        <v>172</v>
      </c>
      <c r="D155" s="6">
        <v>4.5999999999999999E-3</v>
      </c>
      <c r="E155" s="6">
        <v>-2.3E-2</v>
      </c>
      <c r="F155" s="6">
        <v>-7.3000000000000001E-3</v>
      </c>
      <c r="G155" s="6">
        <v>5.5000000000000005E-3</v>
      </c>
    </row>
    <row r="156" spans="2:15" ht="15.5" x14ac:dyDescent="0.35">
      <c r="C156" t="s">
        <v>173</v>
      </c>
      <c r="D156" s="6">
        <v>1.5300000000000001E-2</v>
      </c>
      <c r="E156" s="6">
        <v>-1.5900000000000001E-2</v>
      </c>
      <c r="F156" s="6">
        <v>-6.6E-3</v>
      </c>
      <c r="G156" s="6">
        <v>1.0200000000000001E-2</v>
      </c>
    </row>
    <row r="157" spans="2:15" ht="15.5" x14ac:dyDescent="0.35">
      <c r="C157" t="s">
        <v>174</v>
      </c>
    </row>
    <row r="158" spans="2:15" ht="15.5" x14ac:dyDescent="0.35">
      <c r="C158" t="s">
        <v>175</v>
      </c>
      <c r="D158" s="5">
        <v>113000000000</v>
      </c>
      <c r="E158" s="5">
        <v>113000000000</v>
      </c>
      <c r="F158" s="5">
        <v>116000000000</v>
      </c>
      <c r="G158" s="5">
        <v>117000000000</v>
      </c>
    </row>
    <row r="159" spans="2:15" ht="15.5" x14ac:dyDescent="0.35">
      <c r="C159" t="s">
        <v>176</v>
      </c>
      <c r="D159" s="6">
        <v>0.84</v>
      </c>
      <c r="E159" s="6">
        <v>1.66</v>
      </c>
      <c r="F159" s="6">
        <v>1.39</v>
      </c>
      <c r="G159" s="6">
        <v>1.43</v>
      </c>
    </row>
    <row r="160" spans="2:15" ht="15.5" x14ac:dyDescent="0.35">
      <c r="C160" t="s">
        <v>177</v>
      </c>
      <c r="D160" s="6">
        <v>66.650000000000006</v>
      </c>
      <c r="E160" s="6">
        <v>66.680000000000007</v>
      </c>
      <c r="F160" s="6">
        <v>68.22</v>
      </c>
      <c r="G160" s="6">
        <v>68.680000000000007</v>
      </c>
    </row>
    <row r="161" spans="3:16" ht="15.5" x14ac:dyDescent="0.35">
      <c r="C161" t="s">
        <v>178</v>
      </c>
      <c r="D161" s="6">
        <v>0.84</v>
      </c>
      <c r="E161" s="6">
        <v>1.66</v>
      </c>
      <c r="F161" s="6">
        <v>1.39</v>
      </c>
      <c r="G161" s="6">
        <v>1.43</v>
      </c>
    </row>
    <row r="162" spans="3:16" ht="15.5" x14ac:dyDescent="0.35">
      <c r="C162" t="s">
        <v>179</v>
      </c>
      <c r="D162" s="6">
        <v>66.650000000000006</v>
      </c>
      <c r="E162" s="6">
        <v>66.680000000000007</v>
      </c>
      <c r="F162" s="6">
        <v>68.22</v>
      </c>
      <c r="G162" s="6">
        <v>68.680000000000007</v>
      </c>
    </row>
    <row r="163" spans="3:16" ht="15.5" x14ac:dyDescent="0.35">
      <c r="C163" t="s">
        <v>180</v>
      </c>
      <c r="D163" s="5">
        <v>37000000000</v>
      </c>
      <c r="E163" s="5">
        <v>37000000000</v>
      </c>
      <c r="F163" s="5">
        <v>37000000000</v>
      </c>
      <c r="G163" s="5">
        <v>37000000000</v>
      </c>
    </row>
    <row r="164" spans="3:16" ht="15.5" x14ac:dyDescent="0.35">
      <c r="C164" t="s">
        <v>181</v>
      </c>
      <c r="D164" s="5">
        <v>1000000000</v>
      </c>
      <c r="E164" s="5">
        <v>1000000000</v>
      </c>
      <c r="F164" s="5">
        <v>1000000000</v>
      </c>
      <c r="G164" s="5">
        <v>1000000000</v>
      </c>
    </row>
    <row r="165" spans="3:16" ht="15.5" x14ac:dyDescent="0.35">
      <c r="C165" t="s">
        <v>182</v>
      </c>
      <c r="D165" s="5">
        <v>113000000000</v>
      </c>
      <c r="E165" s="5">
        <v>113000000000</v>
      </c>
      <c r="F165" s="5">
        <v>116000000000</v>
      </c>
      <c r="G165" s="5">
        <v>117000000000</v>
      </c>
    </row>
    <row r="166" spans="3:16" ht="15.5" x14ac:dyDescent="0.35">
      <c r="C166" t="s">
        <v>24</v>
      </c>
      <c r="D166" s="5">
        <v>38000000000</v>
      </c>
      <c r="E166" s="5">
        <v>37000000000</v>
      </c>
      <c r="F166" s="5">
        <v>38000000000</v>
      </c>
      <c r="G166" s="5">
        <v>37000000000</v>
      </c>
    </row>
    <row r="167" spans="3:16" ht="15.5" x14ac:dyDescent="0.35">
      <c r="C167" t="s">
        <v>21</v>
      </c>
      <c r="D167" s="5">
        <v>29000000000</v>
      </c>
      <c r="E167" s="5">
        <v>24000000000</v>
      </c>
      <c r="F167" s="5">
        <v>28000000000</v>
      </c>
      <c r="G167" s="5">
        <v>27000000000</v>
      </c>
    </row>
    <row r="168" spans="3:16" ht="15.5" x14ac:dyDescent="0.35">
      <c r="C168" t="s">
        <v>183</v>
      </c>
      <c r="D168" s="5">
        <v>82000000000</v>
      </c>
      <c r="E168" s="5">
        <v>82000000000</v>
      </c>
      <c r="F168" s="5">
        <v>83000000000</v>
      </c>
      <c r="G168" s="5">
        <v>84000000000</v>
      </c>
    </row>
    <row r="169" spans="3:16" ht="15.5" x14ac:dyDescent="0.35">
      <c r="C169" t="s">
        <v>184</v>
      </c>
      <c r="D169" s="5">
        <v>-4000000000</v>
      </c>
      <c r="E169" s="5">
        <v>4000000000</v>
      </c>
      <c r="F169" s="5">
        <v>1000000000</v>
      </c>
      <c r="G169" s="5">
        <v>-2000000000</v>
      </c>
    </row>
    <row r="170" spans="3:16" ht="15.5" x14ac:dyDescent="0.35">
      <c r="C170" t="s">
        <v>185</v>
      </c>
      <c r="D170" s="5">
        <v>0</v>
      </c>
      <c r="E170" s="5">
        <v>0</v>
      </c>
      <c r="F170" s="5">
        <v>-1000000000</v>
      </c>
      <c r="G170" s="5">
        <v>0</v>
      </c>
    </row>
    <row r="171" spans="3:16" ht="15.5" x14ac:dyDescent="0.35">
      <c r="C171" t="s">
        <v>13</v>
      </c>
      <c r="D171" s="5">
        <v>-5000000000</v>
      </c>
      <c r="E171" s="5">
        <v>4000000000</v>
      </c>
      <c r="F171" s="5">
        <v>0</v>
      </c>
      <c r="G171" s="5">
        <v>-2000000000</v>
      </c>
    </row>
    <row r="172" spans="3:16" ht="15.5" x14ac:dyDescent="0.35">
      <c r="C172" t="s">
        <v>16</v>
      </c>
      <c r="D172" s="6">
        <v>-2.67</v>
      </c>
      <c r="E172" s="6">
        <v>2.3199999999999998</v>
      </c>
      <c r="F172" s="6">
        <v>0.14000000000000001</v>
      </c>
      <c r="G172" s="6">
        <v>-1.1399999999999999</v>
      </c>
    </row>
    <row r="173" spans="3:16" ht="15.5" x14ac:dyDescent="0.35">
      <c r="C173" t="s">
        <v>48</v>
      </c>
      <c r="I173" s="6">
        <v>1.0900000000000001</v>
      </c>
      <c r="J173" s="6">
        <v>2.4900000000000002</v>
      </c>
      <c r="K173" s="6">
        <v>0.36</v>
      </c>
      <c r="L173" s="6">
        <v>4.13</v>
      </c>
      <c r="M173" s="6">
        <v>43000.6</v>
      </c>
      <c r="N173" s="6">
        <v>73671.95</v>
      </c>
      <c r="O173" s="6">
        <v>64627.82</v>
      </c>
    </row>
    <row r="174" spans="3:16" ht="15.5" x14ac:dyDescent="0.35">
      <c r="C174" t="s">
        <v>62</v>
      </c>
      <c r="I174" s="6">
        <v>87.16</v>
      </c>
      <c r="J174" s="6">
        <v>25.3</v>
      </c>
      <c r="K174" s="6">
        <v>333.33</v>
      </c>
      <c r="L174" s="6">
        <v>38.5</v>
      </c>
      <c r="M174" s="5">
        <v>0</v>
      </c>
      <c r="N174" s="5">
        <v>0</v>
      </c>
      <c r="O174" s="5">
        <v>0</v>
      </c>
      <c r="P174" s="5">
        <v>0</v>
      </c>
    </row>
    <row r="175" spans="3:16" ht="15.5" x14ac:dyDescent="0.35">
      <c r="C175" t="s">
        <v>65</v>
      </c>
      <c r="I175" s="6">
        <v>0.74</v>
      </c>
      <c r="J175" s="6">
        <v>0.61</v>
      </c>
      <c r="K175" s="6">
        <v>1.7</v>
      </c>
      <c r="L175" s="6">
        <v>2.12</v>
      </c>
      <c r="M175" s="5">
        <v>0</v>
      </c>
      <c r="N175" s="5">
        <v>0</v>
      </c>
      <c r="O175" s="5">
        <v>0</v>
      </c>
      <c r="P175" s="5">
        <v>0</v>
      </c>
    </row>
    <row r="176" spans="3:16" ht="15.5" x14ac:dyDescent="0.35">
      <c r="C176" t="s">
        <v>186</v>
      </c>
      <c r="I176" s="5">
        <v>7820000000</v>
      </c>
      <c r="J176" s="5">
        <v>11280000000</v>
      </c>
      <c r="K176" s="5">
        <v>6510000000</v>
      </c>
      <c r="L176" s="5">
        <v>13820000000</v>
      </c>
      <c r="M176" s="5">
        <v>22290000000</v>
      </c>
      <c r="N176" s="5">
        <v>10740000000</v>
      </c>
      <c r="O176" s="5">
        <v>8850000000</v>
      </c>
    </row>
    <row r="177" spans="3:16" ht="15.5" x14ac:dyDescent="0.35">
      <c r="C177" t="s">
        <v>187</v>
      </c>
      <c r="I177" s="6">
        <v>9.3999999999999986E-3</v>
      </c>
      <c r="J177" s="6">
        <v>2.4799999999999999E-2</v>
      </c>
      <c r="K177" s="6">
        <v>4.0999999999999995E-3</v>
      </c>
      <c r="L177" s="6">
        <v>5.0900000000000001E-2</v>
      </c>
      <c r="M177" s="6">
        <v>0.1424</v>
      </c>
      <c r="N177" s="6">
        <v>5.8799999999999998E-2</v>
      </c>
      <c r="O177" s="6">
        <v>5.4400000000000004E-2</v>
      </c>
      <c r="P177" s="5">
        <v>0</v>
      </c>
    </row>
    <row r="178" spans="3:16" ht="15.5" x14ac:dyDescent="0.35">
      <c r="C178" t="s">
        <v>188</v>
      </c>
      <c r="I178" s="6">
        <v>1.6E-2</v>
      </c>
      <c r="J178" s="6">
        <v>3.6600000000000001E-2</v>
      </c>
      <c r="K178" s="6">
        <v>5.5000000000000005E-3</v>
      </c>
      <c r="L178" s="6">
        <v>6.2400000000000004E-2</v>
      </c>
      <c r="M178" s="6">
        <v>0.30640000000000001</v>
      </c>
      <c r="N178" s="6">
        <v>0.18629999999999999</v>
      </c>
      <c r="O178" s="6">
        <v>0.17199999999999999</v>
      </c>
      <c r="P178" s="5">
        <v>0</v>
      </c>
    </row>
    <row r="179" spans="3:16" ht="15.5" x14ac:dyDescent="0.35">
      <c r="C179" t="s">
        <v>189</v>
      </c>
      <c r="I179" s="6">
        <v>3.3599999999999998E-2</v>
      </c>
      <c r="J179" s="6">
        <v>6.8099999999999994E-2</v>
      </c>
      <c r="K179" s="6">
        <v>3.6299999999999999E-2</v>
      </c>
      <c r="L179" s="6">
        <v>0.14249999999999999</v>
      </c>
      <c r="M179" s="6">
        <v>0.49459999999999998</v>
      </c>
      <c r="N179" s="6">
        <v>0.26860000000000001</v>
      </c>
      <c r="O179" s="6">
        <v>0.54530000000000001</v>
      </c>
      <c r="P179" s="5">
        <v>0</v>
      </c>
    </row>
    <row r="180" spans="3:16" ht="15.5" x14ac:dyDescent="0.35">
      <c r="C180" t="s">
        <v>190</v>
      </c>
    </row>
    <row r="181" spans="3:16" ht="15.5" x14ac:dyDescent="0.35">
      <c r="C181" t="s">
        <v>59</v>
      </c>
      <c r="I181" s="6">
        <v>1.39</v>
      </c>
      <c r="J181" s="6">
        <v>0.93</v>
      </c>
      <c r="K181" s="6">
        <v>1.83</v>
      </c>
      <c r="L181" s="6">
        <v>2.4</v>
      </c>
      <c r="M181" s="5">
        <v>0</v>
      </c>
      <c r="N181" s="5">
        <v>0</v>
      </c>
      <c r="O181" s="5">
        <v>0</v>
      </c>
      <c r="P181" s="5">
        <v>0</v>
      </c>
    </row>
    <row r="182" spans="3:16" ht="15.5" x14ac:dyDescent="0.35">
      <c r="C182" t="s">
        <v>56</v>
      </c>
      <c r="I182" s="6">
        <v>68.22</v>
      </c>
      <c r="J182" s="6">
        <v>67.86</v>
      </c>
      <c r="K182" s="6">
        <v>65.41</v>
      </c>
      <c r="L182" s="6">
        <v>66.180000000000007</v>
      </c>
      <c r="M182" s="6">
        <v>140335.72</v>
      </c>
      <c r="N182" s="6">
        <v>395539.38</v>
      </c>
      <c r="O182" s="6">
        <v>375843.32</v>
      </c>
      <c r="P182" s="5">
        <v>0</v>
      </c>
    </row>
    <row r="183" spans="3:16" ht="15.5" x14ac:dyDescent="0.35">
      <c r="C183" t="s">
        <v>191</v>
      </c>
      <c r="I183" s="6">
        <v>1.39</v>
      </c>
      <c r="J183" s="6">
        <v>0.93</v>
      </c>
      <c r="K183" s="6">
        <v>1.83</v>
      </c>
      <c r="L183" s="6">
        <v>2.4</v>
      </c>
      <c r="M183" s="5">
        <v>0</v>
      </c>
      <c r="N183" s="5">
        <v>0</v>
      </c>
      <c r="O183" s="5">
        <v>0</v>
      </c>
      <c r="P183" s="5">
        <v>0</v>
      </c>
    </row>
    <row r="184" spans="3:16" ht="15.5" x14ac:dyDescent="0.35">
      <c r="C184" t="s">
        <v>192</v>
      </c>
      <c r="I184" s="6">
        <v>68.22</v>
      </c>
      <c r="J184" s="6">
        <v>67.86</v>
      </c>
      <c r="K184" s="6">
        <v>65.41</v>
      </c>
      <c r="L184" s="6">
        <v>66.180000000000007</v>
      </c>
      <c r="M184" s="6">
        <v>140335.72</v>
      </c>
      <c r="N184" s="6">
        <v>395539.38</v>
      </c>
      <c r="O184" s="6">
        <v>375843.32</v>
      </c>
      <c r="P184" s="5">
        <v>0</v>
      </c>
    </row>
    <row r="185" spans="3:16" ht="15.5" x14ac:dyDescent="0.35">
      <c r="C185" t="s">
        <v>193</v>
      </c>
      <c r="I185" s="5">
        <v>37000000000</v>
      </c>
      <c r="J185" s="5">
        <v>26000000000</v>
      </c>
      <c r="K185" s="5">
        <v>19000000000</v>
      </c>
      <c r="L185" s="5">
        <v>7000000000</v>
      </c>
      <c r="M185" s="5">
        <v>29000000000</v>
      </c>
      <c r="N185" s="5">
        <v>22000000000</v>
      </c>
      <c r="O185" s="5">
        <v>29000000000</v>
      </c>
    </row>
    <row r="186" spans="3:16" ht="15.5" x14ac:dyDescent="0.35">
      <c r="C186" t="s">
        <v>194</v>
      </c>
      <c r="I186" s="5">
        <v>1000000000</v>
      </c>
      <c r="J186" s="5">
        <v>1000000000</v>
      </c>
      <c r="K186" s="5">
        <v>2000000000</v>
      </c>
      <c r="L186" s="5">
        <v>2000000000</v>
      </c>
      <c r="M186" s="5">
        <v>1000000000</v>
      </c>
      <c r="N186" s="5">
        <v>10000000000</v>
      </c>
      <c r="O186" s="5">
        <v>1000000000</v>
      </c>
    </row>
    <row r="187" spans="3:16" ht="15.5" x14ac:dyDescent="0.35">
      <c r="C187" t="s">
        <v>26</v>
      </c>
      <c r="I187" s="5">
        <v>38000000000</v>
      </c>
      <c r="J187" s="5">
        <v>27000000000</v>
      </c>
      <c r="K187" s="5">
        <v>20000000000</v>
      </c>
      <c r="L187" s="5">
        <v>9000000000</v>
      </c>
      <c r="M187" s="5">
        <v>30000000000</v>
      </c>
      <c r="N187" s="5">
        <v>31000000000</v>
      </c>
      <c r="O187" s="5">
        <v>31000000000</v>
      </c>
    </row>
    <row r="188" spans="3:16" ht="15.5" x14ac:dyDescent="0.35">
      <c r="C188" t="s">
        <v>23</v>
      </c>
      <c r="I188" s="5">
        <v>28000000000</v>
      </c>
      <c r="J188" s="5">
        <v>19000000000</v>
      </c>
      <c r="K188" s="5">
        <v>15000000000</v>
      </c>
      <c r="L188" s="5">
        <v>-4000000000</v>
      </c>
      <c r="M188" s="5">
        <v>25000000000</v>
      </c>
      <c r="N188" s="5">
        <v>25000000000</v>
      </c>
      <c r="O188" s="5">
        <v>25000000000</v>
      </c>
    </row>
    <row r="189" spans="3:16" ht="15.5" x14ac:dyDescent="0.35">
      <c r="C189" t="s">
        <v>195</v>
      </c>
      <c r="I189" s="5">
        <v>83000000000</v>
      </c>
      <c r="J189" s="5">
        <v>82000000000</v>
      </c>
      <c r="K189" s="5">
        <v>85000000000</v>
      </c>
      <c r="L189" s="5">
        <v>88000000000</v>
      </c>
      <c r="M189" s="5">
        <v>37000000000</v>
      </c>
      <c r="N189" s="5">
        <v>28000000000</v>
      </c>
      <c r="O189" s="5">
        <v>19000000000</v>
      </c>
    </row>
    <row r="190" spans="3:16" ht="15.5" x14ac:dyDescent="0.35">
      <c r="C190" t="s">
        <v>196</v>
      </c>
      <c r="I190" s="5">
        <v>-3000000000</v>
      </c>
      <c r="J190" s="5">
        <v>5000000000</v>
      </c>
      <c r="K190" s="5">
        <v>-12000000000</v>
      </c>
      <c r="L190" s="5">
        <v>-13000000000</v>
      </c>
      <c r="M190" s="5">
        <v>-3000000000</v>
      </c>
      <c r="N190" s="5">
        <v>3000000000</v>
      </c>
      <c r="O190" s="5">
        <v>1000000000</v>
      </c>
    </row>
    <row r="191" spans="3:16" ht="15.5" x14ac:dyDescent="0.35">
      <c r="C191" t="s">
        <v>197</v>
      </c>
      <c r="I191" s="5">
        <v>-2000000000</v>
      </c>
      <c r="J191" s="5">
        <v>-8000000000</v>
      </c>
      <c r="K191" s="5">
        <v>-2000000000</v>
      </c>
      <c r="L191" s="5">
        <v>-20000000000</v>
      </c>
      <c r="M191" s="5">
        <v>0</v>
      </c>
      <c r="N191" s="5">
        <v>0</v>
      </c>
      <c r="O191" s="5">
        <v>-1000000000</v>
      </c>
    </row>
    <row r="192" spans="3:16" ht="15.5" x14ac:dyDescent="0.35">
      <c r="C192" t="s">
        <v>15</v>
      </c>
      <c r="I192" s="5">
        <v>-4000000000</v>
      </c>
      <c r="J192" s="5">
        <v>-3000000000</v>
      </c>
      <c r="K192" s="5">
        <v>-15000000000</v>
      </c>
      <c r="L192" s="5">
        <v>-33000000000</v>
      </c>
      <c r="M192" s="5">
        <v>-3000000000</v>
      </c>
      <c r="N192" s="5">
        <v>3000000000</v>
      </c>
      <c r="O192" s="5">
        <v>0</v>
      </c>
    </row>
    <row r="193" spans="2:16" ht="15.5" x14ac:dyDescent="0.35">
      <c r="C193" t="s">
        <v>17</v>
      </c>
      <c r="I193" s="6">
        <v>-2.57</v>
      </c>
      <c r="J193" s="6">
        <v>-1.75</v>
      </c>
      <c r="K193" s="6">
        <v>-8.6300000000000008</v>
      </c>
      <c r="L193" s="6">
        <v>-19.22</v>
      </c>
      <c r="M193" s="6">
        <v>-10800.35</v>
      </c>
      <c r="N193" s="6">
        <v>42559.59</v>
      </c>
      <c r="O193" s="6">
        <v>7080.46</v>
      </c>
      <c r="P193" s="5">
        <v>0</v>
      </c>
    </row>
    <row r="195" spans="2:16" ht="15.5" x14ac:dyDescent="0.35">
      <c r="B195" t="s">
        <v>198</v>
      </c>
      <c r="C195" t="s">
        <v>199</v>
      </c>
      <c r="D195" s="5">
        <v>518000000</v>
      </c>
      <c r="E195" s="5">
        <v>-3000000000</v>
      </c>
      <c r="F195" s="5">
        <v>-842000000</v>
      </c>
      <c r="G195" s="5">
        <v>647000000</v>
      </c>
      <c r="H195" s="5">
        <v>-4000000000</v>
      </c>
      <c r="I195" s="5">
        <v>2000000000</v>
      </c>
      <c r="J195" s="5">
        <v>4000000000</v>
      </c>
      <c r="K195" s="5">
        <v>608000000</v>
      </c>
      <c r="L195" s="5">
        <v>7000000000</v>
      </c>
      <c r="M195" s="5">
        <v>13000000000</v>
      </c>
      <c r="N195" s="5">
        <v>4000000000</v>
      </c>
      <c r="O195" s="5">
        <v>4000000000</v>
      </c>
    </row>
    <row r="196" spans="2:16" ht="15.5" x14ac:dyDescent="0.35">
      <c r="C196" t="s">
        <v>381</v>
      </c>
      <c r="H196" s="6">
        <v>0.33</v>
      </c>
      <c r="I196" s="6">
        <v>0.33</v>
      </c>
      <c r="J196" s="6">
        <v>0.77</v>
      </c>
      <c r="K196" s="6">
        <v>0.13</v>
      </c>
      <c r="L196" s="6">
        <v>1.21</v>
      </c>
    </row>
    <row r="197" spans="2:16" ht="15.5" x14ac:dyDescent="0.35">
      <c r="C197" t="s">
        <v>67</v>
      </c>
      <c r="H197" s="6">
        <v>-0.1343</v>
      </c>
      <c r="I197" s="6">
        <v>0.3014</v>
      </c>
      <c r="J197" s="6">
        <v>0.30969999999999998</v>
      </c>
      <c r="K197" s="6">
        <v>0.36340000000000006</v>
      </c>
      <c r="L197" s="6">
        <v>0.29320000000000002</v>
      </c>
    </row>
    <row r="198" spans="2:16" ht="15.5" x14ac:dyDescent="0.35">
      <c r="C198" t="s">
        <v>382</v>
      </c>
      <c r="H198" s="6">
        <v>6.0999999999999995E-3</v>
      </c>
      <c r="I198" s="6">
        <v>4.8999999999999998E-3</v>
      </c>
      <c r="J198" s="6">
        <v>1.3999999999999999E-2</v>
      </c>
      <c r="K198" s="6">
        <v>1.8E-3</v>
      </c>
      <c r="L198" s="6">
        <v>1.1399999999999999E-2</v>
      </c>
    </row>
    <row r="199" spans="2:16" ht="15.5" x14ac:dyDescent="0.35">
      <c r="C199" t="s">
        <v>47</v>
      </c>
      <c r="D199" s="6">
        <v>0.3</v>
      </c>
      <c r="E199" s="6">
        <v>-1.53</v>
      </c>
      <c r="F199" s="6">
        <v>-0.5</v>
      </c>
      <c r="G199" s="6">
        <v>0.38</v>
      </c>
      <c r="H199" s="6">
        <v>-2.46</v>
      </c>
      <c r="I199" s="6">
        <v>1.0900000000000001</v>
      </c>
      <c r="J199" s="6">
        <v>2.4900000000000002</v>
      </c>
      <c r="K199" s="6">
        <v>0.36</v>
      </c>
      <c r="L199" s="6">
        <v>4.13</v>
      </c>
      <c r="M199" s="6">
        <v>7.59</v>
      </c>
      <c r="N199" s="6">
        <v>2.6</v>
      </c>
      <c r="O199" s="6">
        <v>2.2799999999999998</v>
      </c>
    </row>
    <row r="200" spans="2:16" ht="15.5" x14ac:dyDescent="0.35">
      <c r="C200" t="s">
        <v>69</v>
      </c>
      <c r="H200" s="6">
        <v>0.33</v>
      </c>
      <c r="I200" s="6">
        <v>0.33</v>
      </c>
      <c r="J200" s="6">
        <v>0.77</v>
      </c>
      <c r="K200" s="6">
        <v>0.13</v>
      </c>
      <c r="L200" s="6">
        <v>1.21</v>
      </c>
    </row>
    <row r="201" spans="2:16" ht="15.5" x14ac:dyDescent="0.35">
      <c r="C201" t="s">
        <v>383</v>
      </c>
      <c r="H201" s="6">
        <v>-0.1343</v>
      </c>
      <c r="I201" s="6">
        <v>0.3014</v>
      </c>
      <c r="J201" s="6">
        <v>0.30969999999999998</v>
      </c>
      <c r="K201" s="6">
        <v>0.36340000000000006</v>
      </c>
      <c r="L201" s="6">
        <v>0.29320000000000002</v>
      </c>
    </row>
    <row r="202" spans="2:16" ht="15.5" x14ac:dyDescent="0.35">
      <c r="C202" t="s">
        <v>384</v>
      </c>
      <c r="H202" s="6">
        <v>6.0999999999999995E-3</v>
      </c>
      <c r="I202" s="6">
        <v>4.8999999999999998E-3</v>
      </c>
      <c r="J202" s="6">
        <v>1.3999999999999999E-2</v>
      </c>
      <c r="K202" s="6">
        <v>1.8E-3</v>
      </c>
      <c r="L202" s="6">
        <v>1.1399999999999999E-2</v>
      </c>
    </row>
    <row r="203" spans="2:16" ht="15.5" x14ac:dyDescent="0.35">
      <c r="C203" t="s">
        <v>200</v>
      </c>
      <c r="D203" s="5">
        <v>55000000000</v>
      </c>
      <c r="E203" s="5">
        <v>44000000000</v>
      </c>
      <c r="F203" s="5">
        <v>57000000000</v>
      </c>
      <c r="G203" s="5">
        <v>55000000000</v>
      </c>
      <c r="H203" s="5">
        <v>199000000000</v>
      </c>
      <c r="I203" s="5">
        <v>219000000000</v>
      </c>
      <c r="J203" s="5">
        <v>174000000000</v>
      </c>
      <c r="K203" s="5">
        <v>120000000000</v>
      </c>
      <c r="L203" s="5">
        <v>128000000000</v>
      </c>
      <c r="M203" s="5">
        <v>90000000000</v>
      </c>
      <c r="N203" s="5">
        <v>79000000000</v>
      </c>
      <c r="O203" s="5">
        <v>87000000000</v>
      </c>
    </row>
    <row r="204" spans="2:16" ht="15.5" x14ac:dyDescent="0.35">
      <c r="C204" t="s">
        <v>385</v>
      </c>
      <c r="H204" s="6">
        <v>0.33</v>
      </c>
      <c r="I204" s="6">
        <v>0.33</v>
      </c>
      <c r="J204" s="6">
        <v>0.77</v>
      </c>
      <c r="K204" s="6">
        <v>0.13</v>
      </c>
      <c r="L204" s="6">
        <v>1.21</v>
      </c>
    </row>
    <row r="205" spans="2:16" ht="15.5" x14ac:dyDescent="0.35">
      <c r="C205" t="s">
        <v>386</v>
      </c>
      <c r="H205" s="6">
        <v>-0.1343</v>
      </c>
      <c r="I205" s="6">
        <v>0.3014</v>
      </c>
      <c r="J205" s="6">
        <v>0.30969999999999998</v>
      </c>
      <c r="K205" s="6">
        <v>0.36340000000000006</v>
      </c>
      <c r="L205" s="6">
        <v>0.29320000000000002</v>
      </c>
    </row>
    <row r="206" spans="2:16" ht="15.5" x14ac:dyDescent="0.35">
      <c r="C206" t="s">
        <v>387</v>
      </c>
      <c r="H206" s="6">
        <v>6.0999999999999995E-3</v>
      </c>
      <c r="I206" s="6">
        <v>4.8999999999999998E-3</v>
      </c>
      <c r="J206" s="6">
        <v>1.3999999999999999E-2</v>
      </c>
      <c r="K206" s="6">
        <v>1.8E-3</v>
      </c>
      <c r="L206" s="6">
        <v>1.1399999999999999E-2</v>
      </c>
    </row>
    <row r="207" spans="2:16" ht="15.5" x14ac:dyDescent="0.35">
      <c r="C207" t="s">
        <v>201</v>
      </c>
      <c r="I207" s="6">
        <v>-21.97</v>
      </c>
    </row>
    <row r="208" spans="2:16" ht="15.5" x14ac:dyDescent="0.35">
      <c r="C208" t="s">
        <v>281</v>
      </c>
      <c r="I208" s="6">
        <v>-40.19</v>
      </c>
    </row>
    <row r="209" spans="3:9" ht="15.5" x14ac:dyDescent="0.35">
      <c r="C209" t="s">
        <v>202</v>
      </c>
      <c r="I209" s="6">
        <v>6.95</v>
      </c>
    </row>
    <row r="210" spans="3:9" ht="15.5" x14ac:dyDescent="0.35">
      <c r="C210" t="s">
        <v>282</v>
      </c>
      <c r="I210" s="6">
        <v>-2.4900000000000002E-2</v>
      </c>
    </row>
    <row r="211" spans="3:9" ht="15.5" x14ac:dyDescent="0.35">
      <c r="C211" t="s">
        <v>283</v>
      </c>
      <c r="I211" s="6">
        <v>0.43</v>
      </c>
    </row>
    <row r="212" spans="3:9" ht="15.5" x14ac:dyDescent="0.35">
      <c r="C212" t="s">
        <v>203</v>
      </c>
      <c r="I212" s="6">
        <v>0.81</v>
      </c>
    </row>
    <row r="213" spans="3:9" ht="15.5" x14ac:dyDescent="0.35">
      <c r="C213" t="s">
        <v>284</v>
      </c>
      <c r="I213" s="6">
        <v>-90.99</v>
      </c>
    </row>
    <row r="214" spans="3:9" ht="15.5" x14ac:dyDescent="0.35">
      <c r="C214" t="s">
        <v>285</v>
      </c>
      <c r="I214" s="6">
        <v>-39.92</v>
      </c>
    </row>
    <row r="215" spans="3:9" ht="15.5" x14ac:dyDescent="0.35">
      <c r="C215" t="s">
        <v>286</v>
      </c>
      <c r="I215" s="6">
        <v>343.71</v>
      </c>
    </row>
    <row r="216" spans="3:9" ht="15.5" x14ac:dyDescent="0.35">
      <c r="C216" t="s">
        <v>287</v>
      </c>
      <c r="I216" s="6">
        <v>28.44</v>
      </c>
    </row>
    <row r="217" spans="3:9" ht="15.5" x14ac:dyDescent="0.35">
      <c r="C217" t="s">
        <v>290</v>
      </c>
      <c r="I217" s="6">
        <v>-1.34</v>
      </c>
    </row>
    <row r="218" spans="3:9" ht="15.5" x14ac:dyDescent="0.35">
      <c r="C218" t="s">
        <v>204</v>
      </c>
      <c r="I218" s="6">
        <v>-2.46</v>
      </c>
    </row>
    <row r="219" spans="3:9" ht="15.5" x14ac:dyDescent="0.35">
      <c r="C219" t="s">
        <v>291</v>
      </c>
      <c r="I219" s="6">
        <v>124.17</v>
      </c>
    </row>
    <row r="220" spans="3:9" ht="15.5" x14ac:dyDescent="0.35">
      <c r="C220" t="s">
        <v>205</v>
      </c>
      <c r="D220" s="6">
        <v>5.21</v>
      </c>
    </row>
    <row r="221" spans="3:9" ht="15.5" x14ac:dyDescent="0.35">
      <c r="C221" t="s">
        <v>206</v>
      </c>
      <c r="I221" s="6">
        <v>66.650000000000006</v>
      </c>
    </row>
    <row r="222" spans="3:9" ht="15.5" x14ac:dyDescent="0.35">
      <c r="C222" t="s">
        <v>292</v>
      </c>
      <c r="I222" s="6">
        <v>-1.35</v>
      </c>
    </row>
    <row r="223" spans="3:9" ht="15.5" x14ac:dyDescent="0.35">
      <c r="C223" t="s">
        <v>207</v>
      </c>
      <c r="D223" s="6">
        <v>2.36</v>
      </c>
    </row>
    <row r="224" spans="3:9" ht="15.5" x14ac:dyDescent="0.35">
      <c r="C224" t="s">
        <v>208</v>
      </c>
      <c r="D224" s="6">
        <v>1.59</v>
      </c>
    </row>
    <row r="225" spans="3:9" ht="15.5" x14ac:dyDescent="0.35">
      <c r="C225" t="s">
        <v>293</v>
      </c>
      <c r="D225" s="6">
        <v>0.33</v>
      </c>
    </row>
    <row r="226" spans="3:9" ht="15.5" x14ac:dyDescent="0.35">
      <c r="C226" t="s">
        <v>294</v>
      </c>
      <c r="D226" s="6">
        <v>0.01</v>
      </c>
    </row>
    <row r="227" spans="3:9" ht="15.5" x14ac:dyDescent="0.35">
      <c r="C227" t="s">
        <v>209</v>
      </c>
      <c r="D227" s="6">
        <v>0.59</v>
      </c>
    </row>
    <row r="228" spans="3:9" ht="15.5" x14ac:dyDescent="0.35">
      <c r="C228" t="s">
        <v>295</v>
      </c>
      <c r="D228" s="6">
        <v>0.21</v>
      </c>
    </row>
    <row r="229" spans="3:9" ht="15.5" x14ac:dyDescent="0.35">
      <c r="C229" t="s">
        <v>210</v>
      </c>
      <c r="D229" s="6">
        <v>1.59</v>
      </c>
    </row>
    <row r="230" spans="3:9" ht="15.5" x14ac:dyDescent="0.35">
      <c r="C230" t="s">
        <v>13</v>
      </c>
      <c r="D230" s="5">
        <v>-5000000000</v>
      </c>
    </row>
    <row r="231" spans="3:9" ht="15.5" x14ac:dyDescent="0.35">
      <c r="C231" t="s">
        <v>211</v>
      </c>
      <c r="I231" s="6">
        <v>5.0199999999999996</v>
      </c>
    </row>
    <row r="232" spans="3:9" ht="15.5" x14ac:dyDescent="0.35">
      <c r="C232" t="s">
        <v>212</v>
      </c>
      <c r="I232" s="6">
        <v>-1.2699999999999999E-2</v>
      </c>
    </row>
    <row r="233" spans="3:9" ht="15.5" x14ac:dyDescent="0.35">
      <c r="C233" t="s">
        <v>213</v>
      </c>
      <c r="I233" s="6">
        <v>-2.0199999999999999E-2</v>
      </c>
    </row>
    <row r="234" spans="3:9" ht="15.5" x14ac:dyDescent="0.35">
      <c r="C234" t="s">
        <v>214</v>
      </c>
      <c r="I234" s="6">
        <v>2.8999999999999998E-3</v>
      </c>
    </row>
    <row r="235" spans="3:9" ht="15.5" x14ac:dyDescent="0.35">
      <c r="C235" t="s">
        <v>297</v>
      </c>
      <c r="I235" s="6">
        <v>2.5000000000000001E-3</v>
      </c>
    </row>
    <row r="236" spans="3:9" ht="15.5" x14ac:dyDescent="0.35">
      <c r="C236" t="s">
        <v>215</v>
      </c>
      <c r="D236" s="6">
        <v>136.54</v>
      </c>
    </row>
    <row r="237" spans="3:9" ht="15.5" x14ac:dyDescent="0.35">
      <c r="C237" t="s">
        <v>216</v>
      </c>
      <c r="D237" s="6">
        <v>94.25</v>
      </c>
    </row>
    <row r="238" spans="3:9" ht="15.5" x14ac:dyDescent="0.35">
      <c r="C238" t="s">
        <v>217</v>
      </c>
      <c r="D238" s="6">
        <v>51.9</v>
      </c>
    </row>
    <row r="239" spans="3:9" ht="15.5" x14ac:dyDescent="0.35">
      <c r="C239" t="s">
        <v>218</v>
      </c>
      <c r="D239" s="6">
        <v>178.89</v>
      </c>
    </row>
    <row r="240" spans="3:9" ht="15.5" x14ac:dyDescent="0.35">
      <c r="C240" t="s">
        <v>219</v>
      </c>
      <c r="D240" s="6">
        <v>0.67</v>
      </c>
    </row>
    <row r="241" spans="3:9" ht="15.5" x14ac:dyDescent="0.35">
      <c r="C241" t="s">
        <v>298</v>
      </c>
      <c r="I241" s="6">
        <v>1.1499999999999999</v>
      </c>
    </row>
    <row r="242" spans="3:9" ht="15.5" x14ac:dyDescent="0.35">
      <c r="C242" t="s">
        <v>299</v>
      </c>
      <c r="I242" s="6">
        <v>3.78</v>
      </c>
    </row>
    <row r="243" spans="3:9" ht="15.5" x14ac:dyDescent="0.35">
      <c r="C243" t="s">
        <v>43</v>
      </c>
      <c r="I243" s="5">
        <v>92000000000</v>
      </c>
    </row>
    <row r="244" spans="3:9" ht="15.5" x14ac:dyDescent="0.35">
      <c r="C244" t="s">
        <v>220</v>
      </c>
      <c r="I244" s="5">
        <v>121000000000</v>
      </c>
    </row>
    <row r="245" spans="3:9" ht="15.5" x14ac:dyDescent="0.35">
      <c r="C245" t="s">
        <v>221</v>
      </c>
      <c r="I245" s="5">
        <v>1700000000</v>
      </c>
    </row>
    <row r="246" spans="3:9" ht="15.5" x14ac:dyDescent="0.35">
      <c r="C246" t="s">
        <v>222</v>
      </c>
      <c r="I246" s="6">
        <v>0.29410000000000003</v>
      </c>
    </row>
    <row r="247" spans="3:9" ht="15.5" x14ac:dyDescent="0.35">
      <c r="C247" t="s">
        <v>223</v>
      </c>
      <c r="D247" s="6">
        <v>0.18969999999999998</v>
      </c>
    </row>
    <row r="248" spans="3:9" ht="15.5" x14ac:dyDescent="0.35">
      <c r="C248" t="s">
        <v>224</v>
      </c>
      <c r="D248" s="6">
        <v>3.3399999999999999E-2</v>
      </c>
    </row>
    <row r="249" spans="3:9" ht="15.5" x14ac:dyDescent="0.35">
      <c r="C249" t="s">
        <v>225</v>
      </c>
      <c r="D249" s="6">
        <v>9.3999999999999986E-3</v>
      </c>
    </row>
    <row r="250" spans="3:9" ht="15.5" x14ac:dyDescent="0.35">
      <c r="C250" t="s">
        <v>226</v>
      </c>
      <c r="D250" s="6">
        <v>0.2293</v>
      </c>
    </row>
    <row r="251" spans="3:9" ht="15.5" x14ac:dyDescent="0.35">
      <c r="C251" t="s">
        <v>227</v>
      </c>
      <c r="D251" s="6">
        <v>-1E-3</v>
      </c>
    </row>
    <row r="252" spans="3:9" ht="15.5" x14ac:dyDescent="0.35">
      <c r="C252" t="s">
        <v>228</v>
      </c>
      <c r="D252" s="6">
        <v>-0.66590000000000005</v>
      </c>
    </row>
    <row r="253" spans="3:9" ht="15.5" x14ac:dyDescent="0.35">
      <c r="C253" t="s">
        <v>388</v>
      </c>
      <c r="I253" s="6">
        <v>0.33</v>
      </c>
    </row>
    <row r="254" spans="3:9" ht="15.5" x14ac:dyDescent="0.35">
      <c r="C254" t="s">
        <v>389</v>
      </c>
      <c r="I254" s="6">
        <v>0.33</v>
      </c>
    </row>
    <row r="255" spans="3:9" ht="15.5" x14ac:dyDescent="0.35">
      <c r="C255" t="s">
        <v>390</v>
      </c>
      <c r="I255" s="6">
        <v>-0.1343</v>
      </c>
    </row>
    <row r="256" spans="3:9" ht="15.5" x14ac:dyDescent="0.35">
      <c r="C256" t="s">
        <v>391</v>
      </c>
      <c r="I256" s="6">
        <v>6.0999999999999995E-3</v>
      </c>
    </row>
    <row r="257" spans="3:9" ht="15.5" x14ac:dyDescent="0.35">
      <c r="C257" t="s">
        <v>392</v>
      </c>
      <c r="I257" t="s">
        <v>1267</v>
      </c>
    </row>
    <row r="258" spans="3:9" ht="15.5" x14ac:dyDescent="0.35">
      <c r="C258" t="s">
        <v>229</v>
      </c>
      <c r="I258" s="5">
        <v>4</v>
      </c>
    </row>
    <row r="259" spans="3:9" ht="15.5" x14ac:dyDescent="0.35">
      <c r="C259" t="s">
        <v>230</v>
      </c>
      <c r="I259" s="6">
        <v>0.13</v>
      </c>
    </row>
    <row r="260" spans="3:9" ht="15.5" x14ac:dyDescent="0.35">
      <c r="C260" t="s">
        <v>231</v>
      </c>
      <c r="I260" s="6">
        <v>0.08</v>
      </c>
    </row>
    <row r="261" spans="3:9" ht="15.5" x14ac:dyDescent="0.35">
      <c r="C261" t="s">
        <v>232</v>
      </c>
      <c r="I261" s="6">
        <v>0.15</v>
      </c>
    </row>
    <row r="262" spans="3:9" ht="15.5" x14ac:dyDescent="0.35">
      <c r="C262" t="s">
        <v>233</v>
      </c>
      <c r="I262" s="6">
        <v>0.42</v>
      </c>
    </row>
    <row r="263" spans="3:9" ht="15.5" x14ac:dyDescent="0.35">
      <c r="C263" t="s">
        <v>234</v>
      </c>
      <c r="I263" s="6">
        <v>0.78</v>
      </c>
    </row>
    <row r="264" spans="3:9" ht="15.5" x14ac:dyDescent="0.35">
      <c r="C264" t="s">
        <v>235</v>
      </c>
      <c r="I264" s="6">
        <v>0.64</v>
      </c>
    </row>
    <row r="265" spans="3:9" ht="15.5" x14ac:dyDescent="0.35">
      <c r="C265" t="s">
        <v>236</v>
      </c>
      <c r="I265" s="6">
        <v>0.15</v>
      </c>
    </row>
    <row r="266" spans="3:9" ht="15.5" x14ac:dyDescent="0.35">
      <c r="C266" t="s">
        <v>300</v>
      </c>
      <c r="I266" s="5">
        <v>211000000000</v>
      </c>
    </row>
    <row r="267" spans="3:9" ht="15.5" x14ac:dyDescent="0.35">
      <c r="C267" t="s">
        <v>301</v>
      </c>
      <c r="I267" s="5">
        <v>37000000000</v>
      </c>
    </row>
    <row r="268" spans="3:9" ht="15.5" x14ac:dyDescent="0.35">
      <c r="C268" t="s">
        <v>302</v>
      </c>
      <c r="I268" s="5">
        <v>4000000000</v>
      </c>
    </row>
    <row r="269" spans="3:9" ht="15.5" x14ac:dyDescent="0.35">
      <c r="C269" t="s">
        <v>303</v>
      </c>
      <c r="I269" s="5">
        <v>-2000000000</v>
      </c>
    </row>
    <row r="270" spans="3:9" ht="15.5" x14ac:dyDescent="0.35">
      <c r="C270" t="s">
        <v>237</v>
      </c>
      <c r="D270" s="5">
        <v>9000000000</v>
      </c>
    </row>
    <row r="271" spans="3:9" ht="15.5" x14ac:dyDescent="0.35">
      <c r="C271" t="s">
        <v>238</v>
      </c>
      <c r="D271" s="5">
        <v>180000000000</v>
      </c>
    </row>
    <row r="272" spans="3:9" ht="15.5" x14ac:dyDescent="0.35">
      <c r="C272" t="s">
        <v>239</v>
      </c>
      <c r="D272" s="5">
        <v>67000000000</v>
      </c>
    </row>
    <row r="273" spans="3:9" ht="15.5" x14ac:dyDescent="0.35">
      <c r="C273" t="s">
        <v>183</v>
      </c>
      <c r="D273" s="5">
        <v>82000000000</v>
      </c>
    </row>
    <row r="274" spans="3:9" ht="15.5" x14ac:dyDescent="0.35">
      <c r="C274" t="s">
        <v>182</v>
      </c>
      <c r="I274" s="5">
        <v>113000000000</v>
      </c>
    </row>
    <row r="275" spans="3:9" ht="15.5" x14ac:dyDescent="0.35">
      <c r="C275" t="s">
        <v>181</v>
      </c>
      <c r="D275" s="5">
        <v>1000000000</v>
      </c>
    </row>
    <row r="276" spans="3:9" ht="15.5" x14ac:dyDescent="0.35">
      <c r="C276" t="s">
        <v>180</v>
      </c>
      <c r="D276" s="5">
        <v>37000000000</v>
      </c>
    </row>
    <row r="277" spans="3:9" ht="15.5" x14ac:dyDescent="0.35">
      <c r="C277" t="s">
        <v>24</v>
      </c>
      <c r="D277" s="5">
        <v>38000000000</v>
      </c>
    </row>
    <row r="278" spans="3:9" ht="15.5" x14ac:dyDescent="0.35">
      <c r="C278" t="s">
        <v>21</v>
      </c>
      <c r="D278" s="5">
        <v>29000000000</v>
      </c>
    </row>
    <row r="279" spans="3:9" ht="15.5" x14ac:dyDescent="0.35">
      <c r="C279" t="s">
        <v>240</v>
      </c>
      <c r="I279" s="5">
        <v>113000000000</v>
      </c>
    </row>
    <row r="280" spans="3:9" ht="15.5" x14ac:dyDescent="0.35">
      <c r="C280" t="s">
        <v>304</v>
      </c>
      <c r="I280" s="5">
        <v>-1000000000</v>
      </c>
    </row>
    <row r="281" spans="3:9" ht="15.5" x14ac:dyDescent="0.35">
      <c r="C281" t="s">
        <v>305</v>
      </c>
      <c r="I281" s="5">
        <v>-1000000000</v>
      </c>
    </row>
    <row r="282" spans="3:9" ht="15.5" x14ac:dyDescent="0.35">
      <c r="C282" t="s">
        <v>306</v>
      </c>
      <c r="I282" s="5">
        <v>-1000000000</v>
      </c>
    </row>
    <row r="283" spans="3:9" ht="15.5" x14ac:dyDescent="0.35">
      <c r="C283" t="s">
        <v>307</v>
      </c>
      <c r="I283" s="5">
        <v>-1000000000</v>
      </c>
    </row>
    <row r="284" spans="3:9" ht="15.5" x14ac:dyDescent="0.35">
      <c r="C284" t="s">
        <v>308</v>
      </c>
      <c r="I284" s="5">
        <v>-2000000000</v>
      </c>
    </row>
  </sheetData>
  <pageMargins left="0.7" right="0.7" top="0.75" bottom="0.75" header="0.3" footer="0.3"/>
  <ignoredErrors>
    <ignoredError sqref="A1:P285" numberStoredAsText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O27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1268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ht="15.5" x14ac:dyDescent="0.35">
      <c r="C2" t="s">
        <v>1269</v>
      </c>
      <c r="D2" s="2" vm="167">
        <f ca="1">IFERROR(_xlfn.STOCKHISTORY("XIDX:" &amp; $C$1, D3, , 0, 0, 1), "Libur")</f>
        <v>119</v>
      </c>
      <c r="E2" s="2" vm="200">
        <f ca="1">IFERROR(_xlfn.STOCKHISTORY("XIDX:" &amp; $C$1, E3, , 0, 0, 1), "Libur")</f>
        <v>115</v>
      </c>
      <c r="H2" s="2" vm="200">
        <f ca="1">IFERROR(INDEX(D2:G2,COUNT(D2:G2)),"")</f>
        <v>115</v>
      </c>
      <c r="I2" s="2" vm="263">
        <f t="shared" ref="I2:O2" ca="1" si="0">IFERROR(_xlfn.STOCKHISTORY("XIDX:" &amp; $C$1, I1, , 0, 0, 1), "Libur")</f>
        <v>152</v>
      </c>
      <c r="J2" s="2" vm="143">
        <f t="shared" ca="1" si="0"/>
        <v>90</v>
      </c>
      <c r="K2" s="2" vm="157">
        <f t="shared" ca="1" si="0"/>
        <v>59</v>
      </c>
      <c r="L2" s="2" vm="51">
        <f t="shared" ca="1" si="0"/>
        <v>208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</row>
    <row r="3" spans="1:15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5" ht="15.5" x14ac:dyDescent="0.35">
      <c r="B4" t="s">
        <v>5</v>
      </c>
      <c r="C4" t="s">
        <v>6</v>
      </c>
      <c r="D4" s="2">
        <f>IFERROR(INDEX(D51:D500,MATCH($C$4,$C$51:$C$500,0)),"")</f>
        <v>12684148715</v>
      </c>
      <c r="E4" s="2">
        <f>IFERROR(INDEX(E51:E500,MATCH($C$4,$C$51:$C$500,0)),"")</f>
        <v>24419581959</v>
      </c>
      <c r="H4" s="2">
        <f>IFERROR(SUM(D4:G4)*(4/MAX(1,COUNT(D4:G4))),"")</f>
        <v>74207461348</v>
      </c>
      <c r="I4" s="2">
        <f t="shared" ref="I4:O4" si="1">IFERROR(INDEX(I51:I500,MATCH($C$4,$C$51:$C$500,0)),"")</f>
        <v>82206647469</v>
      </c>
      <c r="J4" s="2">
        <f t="shared" si="1"/>
        <v>78217648021</v>
      </c>
      <c r="K4" s="2">
        <f t="shared" si="1"/>
        <v>105021824687</v>
      </c>
      <c r="L4" s="2">
        <f t="shared" si="1"/>
        <v>137336680282</v>
      </c>
      <c r="M4" s="2">
        <f t="shared" si="1"/>
        <v>82133260271</v>
      </c>
      <c r="N4" s="2">
        <f t="shared" si="1"/>
        <v>22895991515</v>
      </c>
      <c r="O4" s="2">
        <f t="shared" si="1"/>
        <v>4541561817</v>
      </c>
    </row>
    <row r="5" spans="1:15" ht="15.5" x14ac:dyDescent="0.35">
      <c r="B5" t="s">
        <v>7</v>
      </c>
      <c r="C5" t="s">
        <v>8</v>
      </c>
      <c r="D5" s="2">
        <f>IFERROR(INDEX(D51:D500,MATCH($C$5,$C$51:$C$500,0)),"")</f>
        <v>226610952</v>
      </c>
      <c r="E5" s="2">
        <f>IFERROR(INDEX(E51:E500,MATCH($C$5,$C$51:$C$500,0)),"")</f>
        <v>2424480537</v>
      </c>
      <c r="H5" s="2">
        <f>IFERROR(SUM(D5:G5)*(4/MAX(1,COUNT(D5:G5))),"")</f>
        <v>5302182978</v>
      </c>
      <c r="I5" s="2">
        <f t="shared" ref="I5:O5" si="2">IFERROR(INDEX(I51:I500,MATCH($C$5,$C$51:$C$500,0)),"")</f>
        <v>7063415326</v>
      </c>
      <c r="J5" s="2">
        <f t="shared" si="2"/>
        <v>5098367360</v>
      </c>
      <c r="K5" s="2">
        <f t="shared" si="2"/>
        <v>6288485724</v>
      </c>
      <c r="L5" s="2">
        <f t="shared" si="2"/>
        <v>8005226652</v>
      </c>
      <c r="M5" s="2">
        <f t="shared" si="2"/>
        <v>6209488273</v>
      </c>
      <c r="N5" s="2">
        <f t="shared" si="2"/>
        <v>4858077963</v>
      </c>
      <c r="O5" s="2">
        <f t="shared" si="2"/>
        <v>261153550</v>
      </c>
    </row>
    <row r="6" spans="1:15" ht="15.5" x14ac:dyDescent="0.35">
      <c r="B6" t="s">
        <v>9</v>
      </c>
      <c r="C6" t="s">
        <v>10</v>
      </c>
      <c r="D6" s="2">
        <f>IFERROR(INDEX(D51:D500,MATCH($C$6,$C$51:$C$500,0)),"")</f>
        <v>165656820103</v>
      </c>
      <c r="E6" s="2">
        <f>IFERROR(INDEX(E51:E500,MATCH($C$6,$C$51:$C$500,0)),"")</f>
        <v>165430209151</v>
      </c>
      <c r="H6" s="2">
        <f>IFERROR(INDEX(D6:G6,COUNT(D6:G6)),"")</f>
        <v>165430209151</v>
      </c>
      <c r="I6" s="2">
        <f t="shared" ref="I6:O6" si="3">IFERROR(INDEX(I51:I500,MATCH($C$6,$C$51:$C$500,0)),"")</f>
        <v>163005728614</v>
      </c>
      <c r="J6" s="2">
        <f t="shared" si="3"/>
        <v>155942313288</v>
      </c>
      <c r="K6" s="2">
        <f t="shared" si="3"/>
        <v>150843945928</v>
      </c>
      <c r="L6" s="2">
        <f t="shared" si="3"/>
        <v>142633946438</v>
      </c>
      <c r="M6" s="2">
        <f t="shared" si="3"/>
        <v>72328719786</v>
      </c>
      <c r="N6" s="2">
        <f t="shared" si="3"/>
        <v>6119231513</v>
      </c>
      <c r="O6" s="2">
        <f t="shared" si="3"/>
        <v>1261153550</v>
      </c>
    </row>
    <row r="7" spans="1:15" ht="15.5" x14ac:dyDescent="0.35">
      <c r="B7" t="s">
        <v>11</v>
      </c>
      <c r="C7" t="s">
        <v>12</v>
      </c>
      <c r="D7" s="3">
        <f>IFERROR(INDEX(D51:D500,MATCH($C$7,$C$51:$C$500,0))/1000000000,"")</f>
        <v>2</v>
      </c>
      <c r="E7" s="3">
        <f>IFERROR(INDEX(E51:E500,MATCH($C$7,$C$51:$C$500,0))/1000000000,"")</f>
        <v>2</v>
      </c>
      <c r="H7" s="3">
        <f>IFERROR(INDEX(D7:G7,COUNT(D7:G7)),"")</f>
        <v>2</v>
      </c>
      <c r="I7" s="3">
        <f t="shared" ref="I7:O7" si="4">IFERROR(INDEX(I51:I500,MATCH($C$7,$C$51:$C$500,0))/1000000000,"")</f>
        <v>2</v>
      </c>
      <c r="J7" s="3">
        <f t="shared" si="4"/>
        <v>2</v>
      </c>
      <c r="K7" s="3">
        <f t="shared" si="4"/>
        <v>2</v>
      </c>
      <c r="L7" s="3">
        <f t="shared" si="4"/>
        <v>2</v>
      </c>
      <c r="M7" s="3">
        <f t="shared" si="4"/>
        <v>1.3</v>
      </c>
      <c r="N7" s="3">
        <f t="shared" si="4"/>
        <v>0</v>
      </c>
      <c r="O7" s="3">
        <f t="shared" si="4"/>
        <v>0</v>
      </c>
    </row>
    <row r="8" spans="1:15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-8000000000</v>
      </c>
      <c r="E8" s="2">
        <f>IFERROR(INDEX(E51:E500,MATCH("Free cash flow (Quarter)",$C$51:$C$500,0)),"")</f>
        <v>-7000000000</v>
      </c>
      <c r="H8" s="2">
        <f>IFERROR(INDEX(D8:G8,COUNT(D8:G8)),"")</f>
        <v>-7000000000</v>
      </c>
      <c r="I8" s="2">
        <f t="shared" ref="I8:O8" si="5">IFERROR(INDEX(I51:I500,MATCH($C$8,$C$51:$C$500,0)),"")</f>
        <v>9000000000</v>
      </c>
      <c r="J8" s="2">
        <f t="shared" si="5"/>
        <v>-9000000000</v>
      </c>
      <c r="K8" s="2">
        <f t="shared" si="5"/>
        <v>-2000000000</v>
      </c>
      <c r="L8" s="2">
        <f t="shared" si="5"/>
        <v>-39000000000</v>
      </c>
      <c r="M8" s="2">
        <f t="shared" si="5"/>
        <v>-3000000000</v>
      </c>
      <c r="N8" s="2">
        <f t="shared" si="5"/>
        <v>0</v>
      </c>
      <c r="O8" s="2">
        <f t="shared" si="5"/>
        <v>-1000000000</v>
      </c>
    </row>
    <row r="9" spans="1:15" ht="15.5" x14ac:dyDescent="0.35">
      <c r="A9" t="s">
        <v>16</v>
      </c>
      <c r="C9" t="s">
        <v>17</v>
      </c>
      <c r="D9" s="3">
        <f>IFERROR(INDEX(D51:D500,MATCH("Free cash flow per share (Quarter)",$C$51:$C$500,0)),"")</f>
        <v>-3.91</v>
      </c>
      <c r="E9" s="3">
        <f>IFERROR(INDEX(E51:E500,MATCH("Free cash flow per share (Quarter)",$C$51:$C$500,0)),"")</f>
        <v>-3.29</v>
      </c>
      <c r="H9" s="3">
        <f>IFERROR(INDEX(D9:G9,COUNT(D9:G9)),"")</f>
        <v>-3.29</v>
      </c>
      <c r="I9" s="3">
        <f t="shared" ref="I9:O9" si="6">IFERROR(INDEX(I51:I500,MATCH($C$9,$C$51:$C$500,0)),"")</f>
        <v>4.57</v>
      </c>
      <c r="J9" s="3">
        <f t="shared" si="6"/>
        <v>-4.3</v>
      </c>
      <c r="K9" s="3">
        <f t="shared" si="6"/>
        <v>-1.1499999999999999</v>
      </c>
      <c r="L9" s="3">
        <f t="shared" si="6"/>
        <v>-19.72</v>
      </c>
      <c r="M9" s="3">
        <f t="shared" si="6"/>
        <v>-2.13</v>
      </c>
      <c r="N9" s="3">
        <f t="shared" si="6"/>
        <v>4674.0600000000004</v>
      </c>
      <c r="O9" s="3">
        <f t="shared" si="6"/>
        <v>-673066.97</v>
      </c>
    </row>
    <row r="10" spans="1:15" ht="15.5" x14ac:dyDescent="0.35">
      <c r="C10" t="s">
        <v>18</v>
      </c>
      <c r="D10" s="3">
        <f ca="1">IFERROR(IF(D9=0,"",D2/D9),"")</f>
        <v>-30.434782608695652</v>
      </c>
      <c r="E10" s="3">
        <f ca="1">IFERROR(IF(E9=0,"",E2/E9),"")</f>
        <v>-34.954407294832826</v>
      </c>
      <c r="I10" s="3">
        <f t="shared" ref="I10:O10" ca="1" si="7">IFERROR(IF(I9=0,"",I2/I9),"")</f>
        <v>33.260393873085334</v>
      </c>
      <c r="J10" s="3">
        <f t="shared" ca="1" si="7"/>
        <v>-20.930232558139537</v>
      </c>
      <c r="K10" s="3">
        <f t="shared" ca="1" si="7"/>
        <v>-51.304347826086961</v>
      </c>
      <c r="L10" s="3">
        <f t="shared" ca="1" si="7"/>
        <v>-10.547667342799189</v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</row>
    <row r="11" spans="1:15" ht="15.5" x14ac:dyDescent="0.35">
      <c r="B11" t="s">
        <v>19</v>
      </c>
      <c r="C11" t="s">
        <v>20</v>
      </c>
      <c r="D11" s="2">
        <f>IFERROR(INDEX(D51:D500,MATCH($C$11,$C$51:$C$500,0)),"")</f>
        <v>6627034080</v>
      </c>
      <c r="E11" s="2">
        <f>IFERROR(INDEX(E51:E500,MATCH($C$11,$C$51:$C$500,0)),"")</f>
        <v>13414997554</v>
      </c>
      <c r="H11" s="2">
        <f>IFERROR(INDEX(D11:G11,COUNT(D11:G11)),"")</f>
        <v>13414997554</v>
      </c>
      <c r="I11" s="2">
        <f t="shared" ref="I11:O11" si="8">IFERROR(INDEX(I51:I500,MATCH($C$11,$C$51:$C$500,0)),"")</f>
        <v>14442135031</v>
      </c>
      <c r="J11" s="2">
        <f t="shared" si="8"/>
        <v>14170609490</v>
      </c>
      <c r="K11" s="2">
        <f t="shared" si="8"/>
        <v>15551807284</v>
      </c>
      <c r="L11" s="2">
        <f t="shared" si="8"/>
        <v>10169463881</v>
      </c>
      <c r="M11" s="2">
        <f t="shared" si="8"/>
        <v>1409203778</v>
      </c>
      <c r="N11" s="2">
        <f t="shared" si="8"/>
        <v>1210751439</v>
      </c>
      <c r="O11" s="2">
        <f t="shared" si="8"/>
        <v>342028679</v>
      </c>
    </row>
    <row r="12" spans="1:15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21000000000</v>
      </c>
      <c r="E12" s="2">
        <f>IFERROR(INDEX(E51:E500,MATCH("Net Debt (Quarter)",$C$51:$C$500,0)),"")</f>
        <v>14000000000</v>
      </c>
      <c r="H12" s="2">
        <f>IFERROR(INDEX(D12:G12,COUNT(D12:G12)),"")</f>
        <v>14000000000</v>
      </c>
      <c r="I12" s="2">
        <f t="shared" ref="I12:O12" si="9">IFERROR(INDEX(I51:I500,MATCH($C$12,$C$51:$C$500,0)),"")</f>
        <v>1000000000</v>
      </c>
      <c r="J12" s="2">
        <f t="shared" si="9"/>
        <v>5000000000</v>
      </c>
      <c r="K12" s="2">
        <f t="shared" si="9"/>
        <v>7000000000</v>
      </c>
      <c r="L12" s="2">
        <f t="shared" si="9"/>
        <v>3000000000</v>
      </c>
      <c r="M12" s="2">
        <f t="shared" si="9"/>
        <v>9000000000</v>
      </c>
      <c r="N12" s="2">
        <f t="shared" si="9"/>
        <v>-1000000000</v>
      </c>
      <c r="O12" s="2">
        <f t="shared" si="9"/>
        <v>0</v>
      </c>
    </row>
    <row r="13" spans="1:15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28000000000</v>
      </c>
      <c r="E13" s="2">
        <f>IFERROR(INDEX(E51:E500,MATCH("Total Debt (Quarter)",$C$51:$C$500,0)),"")</f>
        <v>27000000000</v>
      </c>
      <c r="H13" s="2">
        <f>IFERROR(INDEX(D13:G13,COUNT(D13:G13)),"")</f>
        <v>27000000000</v>
      </c>
      <c r="I13" s="2">
        <f t="shared" ref="I13:O13" si="10">IFERROR(INDEX(I51:I500,MATCH($C$13,$C$51:$C$500,0)),"")</f>
        <v>15000000000</v>
      </c>
      <c r="J13" s="2">
        <f t="shared" si="10"/>
        <v>20000000000</v>
      </c>
      <c r="K13" s="2">
        <f t="shared" si="10"/>
        <v>22000000000</v>
      </c>
      <c r="L13" s="2">
        <f t="shared" si="10"/>
        <v>13000000000</v>
      </c>
      <c r="M13" s="2">
        <f t="shared" si="10"/>
        <v>10000000000</v>
      </c>
      <c r="N13" s="2">
        <f t="shared" si="10"/>
        <v>0</v>
      </c>
      <c r="O13" s="2">
        <f t="shared" si="10"/>
        <v>0</v>
      </c>
    </row>
    <row r="14" spans="1:15" ht="15.5" x14ac:dyDescent="0.35">
      <c r="C14" t="s">
        <v>27</v>
      </c>
      <c r="D14" s="2">
        <f>IFERROR(INDEX(D51:D500,MATCH($C$14,$C$51:$C$500,0)),"")</f>
        <v>-562092945</v>
      </c>
      <c r="E14" s="2">
        <f>IFERROR(INDEX(E51:E500,MATCH($C$14,$C$51:$C$500,0)),"")</f>
        <v>-445346703</v>
      </c>
      <c r="H14" s="2">
        <f>IFERROR(SUM(D14:G14)*(4/MAX(1,COUNT(D14:G14))),"")</f>
        <v>-2014879296</v>
      </c>
      <c r="I14" s="2">
        <f t="shared" ref="I14:O14" si="11">IFERROR(INDEX(I51:I500,MATCH($C$14,$C$51:$C$500,0)),"")</f>
        <v>-1686867562</v>
      </c>
      <c r="J14" s="2">
        <f t="shared" si="11"/>
        <v>-1724710051</v>
      </c>
      <c r="K14" s="2">
        <f t="shared" si="11"/>
        <v>-1467259247</v>
      </c>
      <c r="L14" s="2">
        <f t="shared" si="11"/>
        <v>-850658256</v>
      </c>
      <c r="M14" s="2">
        <f t="shared" si="11"/>
        <v>-1365629429</v>
      </c>
      <c r="N14" s="2">
        <f t="shared" si="11"/>
        <v>0</v>
      </c>
      <c r="O14" s="2">
        <f t="shared" si="11"/>
        <v>0</v>
      </c>
    </row>
    <row r="15" spans="1:15" ht="15.5" x14ac:dyDescent="0.35">
      <c r="C15" t="s">
        <v>28</v>
      </c>
      <c r="D15" s="2">
        <f>IFERROR(INDEX(D51:D500,MATCH($C$15,$C$51:$C$500,0)),"")</f>
        <v>146793717</v>
      </c>
      <c r="E15" s="2">
        <f>IFERROR(INDEX(E51:E500,MATCH($C$15,$C$51:$C$500,0)),"")</f>
        <v>-552936753</v>
      </c>
      <c r="H15" s="2">
        <f>IFERROR(SUM(D15:G15)*(4/MAX(1,COUNT(D15:G15))),"")</f>
        <v>-812286072</v>
      </c>
      <c r="I15" s="2">
        <f t="shared" ref="I15:O15" si="12">IFERROR(INDEX(I51:I500,MATCH($C$15,$C$51:$C$500,0)),"")</f>
        <v>-1615031880</v>
      </c>
      <c r="J15" s="2">
        <f t="shared" si="12"/>
        <v>-951038220</v>
      </c>
      <c r="K15" s="2">
        <f t="shared" si="12"/>
        <v>-1182764353</v>
      </c>
      <c r="L15" s="2">
        <f t="shared" si="12"/>
        <v>-1965294670</v>
      </c>
      <c r="M15" s="2">
        <f t="shared" si="12"/>
        <v>-1472404901</v>
      </c>
      <c r="N15" s="2">
        <f t="shared" si="12"/>
        <v>-114479958</v>
      </c>
      <c r="O15" s="2">
        <f t="shared" si="12"/>
        <v>-22707809</v>
      </c>
    </row>
    <row r="16" spans="1:15" ht="15.5" x14ac:dyDescent="0.35">
      <c r="C16" t="s">
        <v>29</v>
      </c>
      <c r="D16" s="2">
        <f>IFERROR(INDEX(D51:D500,MATCH($C$16,$C$51:$C$500,0)),"")</f>
        <v>79817235</v>
      </c>
      <c r="E16" s="2">
        <f>IFERROR(INDEX(E51:E500,MATCH($C$16,$C$51:$C$500,0)),"")</f>
        <v>2977417290</v>
      </c>
      <c r="H16" s="2">
        <f>IFERROR(SUM(D16:G16)*(4/MAX(1,COUNT(D16:G16))),"")</f>
        <v>6114469050</v>
      </c>
      <c r="I16" s="2">
        <f t="shared" ref="I16:O16" si="13">IFERROR(INDEX(I51:I500,MATCH($C$16,$C$51:$C$500,0)),"")</f>
        <v>8519585837</v>
      </c>
      <c r="J16" s="2">
        <f t="shared" si="13"/>
        <v>5846088251</v>
      </c>
      <c r="K16" s="2">
        <f t="shared" si="13"/>
        <v>7328437512</v>
      </c>
      <c r="L16" s="2">
        <f t="shared" si="13"/>
        <v>9594883334</v>
      </c>
      <c r="M16" s="2">
        <f t="shared" si="13"/>
        <v>7887348458</v>
      </c>
      <c r="N16" s="2">
        <f t="shared" si="13"/>
        <v>4901824498</v>
      </c>
      <c r="O16" s="2">
        <f t="shared" si="13"/>
        <v>283861359</v>
      </c>
    </row>
    <row r="17" spans="1:15" ht="15.5" x14ac:dyDescent="0.35">
      <c r="A17" t="s">
        <v>30</v>
      </c>
    </row>
    <row r="18" spans="1:15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</row>
    <row r="19" spans="1:15" ht="15.5" x14ac:dyDescent="0.35">
      <c r="A19" t="s">
        <v>40</v>
      </c>
      <c r="C19" t="s">
        <v>41</v>
      </c>
    </row>
    <row r="20" spans="1:15" ht="15.5" x14ac:dyDescent="0.35">
      <c r="A20" t="s">
        <v>42</v>
      </c>
      <c r="C20" t="s">
        <v>43</v>
      </c>
      <c r="D20" s="2">
        <f ca="1">IFERROR(D21*D2,"")</f>
        <v>238000000000</v>
      </c>
      <c r="E20" s="2">
        <f ca="1">IFERROR(E21*E2,"")</f>
        <v>230000000000</v>
      </c>
      <c r="H20" s="2">
        <f t="shared" ref="H20:O20" ca="1" si="14">IFERROR(H21*H2,"")</f>
        <v>230000000000</v>
      </c>
      <c r="I20" s="2">
        <f t="shared" ca="1" si="14"/>
        <v>304000000000</v>
      </c>
      <c r="J20" s="2">
        <f t="shared" ca="1" si="14"/>
        <v>180000000000</v>
      </c>
      <c r="K20" s="2">
        <f t="shared" ca="1" si="14"/>
        <v>118000000000</v>
      </c>
      <c r="L20" s="2">
        <f t="shared" ca="1" si="14"/>
        <v>416000000000</v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</row>
    <row r="21" spans="1:15" ht="15.5" x14ac:dyDescent="0.35">
      <c r="C21" t="s">
        <v>12</v>
      </c>
      <c r="D21" s="2">
        <f>IFERROR(INDEX(D51:D500,MATCH($C$7,$C$51:$C$500,0)),"")</f>
        <v>2000000000</v>
      </c>
      <c r="E21" s="2">
        <f>IFERROR(INDEX(E51:E500,MATCH($C$7,$C$51:$C$500,0)),"")</f>
        <v>2000000000</v>
      </c>
      <c r="H21" s="2">
        <f>IFERROR(INDEX(D21:G21,COUNT(D21:G21)),"")</f>
        <v>2000000000</v>
      </c>
      <c r="I21" s="2">
        <f t="shared" ref="I21:O21" si="15">IFERROR(INDEX(I51:I500,MATCH($C$7,$C$51:$C$500,0)),"")</f>
        <v>2000000000</v>
      </c>
      <c r="J21" s="2">
        <f t="shared" si="15"/>
        <v>2000000000</v>
      </c>
      <c r="K21" s="2">
        <f t="shared" si="15"/>
        <v>2000000000</v>
      </c>
      <c r="L21" s="2">
        <f t="shared" si="15"/>
        <v>2000000000</v>
      </c>
      <c r="M21" s="2">
        <f t="shared" si="15"/>
        <v>1300000000</v>
      </c>
      <c r="N21" s="2">
        <f t="shared" si="15"/>
        <v>0</v>
      </c>
      <c r="O21" s="2">
        <f t="shared" si="15"/>
        <v>0</v>
      </c>
    </row>
    <row r="23" spans="1:15" ht="15.5" x14ac:dyDescent="0.35">
      <c r="B23" t="s">
        <v>44</v>
      </c>
      <c r="C23" t="s">
        <v>45</v>
      </c>
      <c r="D23" s="3">
        <f>IFERROR(D5/D6*100,"")</f>
        <v>0.13679542554245622</v>
      </c>
      <c r="E23" s="3">
        <f>IFERROR(E5/E6*100,"")</f>
        <v>1.4655609452726999</v>
      </c>
      <c r="H23" s="3">
        <f t="shared" ref="H23:O23" si="16">IFERROR(H5/H6*100,"")</f>
        <v>3.2050875140708532</v>
      </c>
      <c r="I23" s="3">
        <f t="shared" si="16"/>
        <v>4.3332313447254807</v>
      </c>
      <c r="J23" s="3">
        <f t="shared" si="16"/>
        <v>3.2693931829676961</v>
      </c>
      <c r="K23" s="3">
        <f t="shared" si="16"/>
        <v>4.1688684854489191</v>
      </c>
      <c r="L23" s="3">
        <f t="shared" si="16"/>
        <v>5.6124273722452909</v>
      </c>
      <c r="M23" s="3">
        <f t="shared" si="16"/>
        <v>8.5850935719201171</v>
      </c>
      <c r="N23" s="3">
        <f t="shared" si="16"/>
        <v>79.390327897861965</v>
      </c>
      <c r="O23" s="3">
        <f t="shared" si="16"/>
        <v>20.707514164314091</v>
      </c>
    </row>
    <row r="24" spans="1:15" ht="15.5" x14ac:dyDescent="0.35">
      <c r="C24" t="s">
        <v>46</v>
      </c>
      <c r="D24" s="4">
        <f>IFERROR(_xlfn.RRI(5,I23,D23),"")</f>
        <v>-0.49898360265972608</v>
      </c>
      <c r="E24" s="4">
        <f>IFERROR(_xlfn.RRI(5,J23,E23),"")</f>
        <v>-0.14825940625703971</v>
      </c>
      <c r="H24" s="4">
        <f t="shared" ref="H24:O24" si="17">IFERROR(_xlfn.RRI(5,M23,H23),"")</f>
        <v>-0.17885666562219638</v>
      </c>
      <c r="I24" s="4">
        <f t="shared" si="17"/>
        <v>-0.44100379941233037</v>
      </c>
      <c r="J24" s="4">
        <f t="shared" si="17"/>
        <v>-0.30869796213075418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47</v>
      </c>
      <c r="C25" t="s">
        <v>48</v>
      </c>
      <c r="D25" s="3">
        <f>IFERROR(INDEX(D51:D500,MATCH($A$25,$C$51:$C$500,0)),"")</f>
        <v>0.11</v>
      </c>
      <c r="E25" s="3">
        <f>IFERROR(INDEX(E51:E500,MATCH($A$25,$C$51:$C$500,0)),"")</f>
        <v>1.21</v>
      </c>
      <c r="H25" s="3">
        <f>IFERROR(INDEX(D25:G25,COUNT(D25:G25)),"")</f>
        <v>1.21</v>
      </c>
      <c r="I25" s="3">
        <f t="shared" ref="I25:O25" si="18">IFERROR(INDEX(I51:I500,MATCH($C$25,$C$51:$C$500,0)),"")</f>
        <v>3.45</v>
      </c>
      <c r="J25" s="3">
        <f t="shared" si="18"/>
        <v>2.4500000000000002</v>
      </c>
      <c r="K25" s="3">
        <f t="shared" si="18"/>
        <v>3.07</v>
      </c>
      <c r="L25" s="3">
        <f t="shared" si="18"/>
        <v>3.81</v>
      </c>
      <c r="M25" s="3">
        <f t="shared" si="18"/>
        <v>4.93</v>
      </c>
      <c r="N25" s="3">
        <f t="shared" si="18"/>
        <v>47873.45</v>
      </c>
      <c r="O25" s="3">
        <f t="shared" si="18"/>
        <v>261153.55</v>
      </c>
    </row>
    <row r="26" spans="1:15" ht="15.5" x14ac:dyDescent="0.35">
      <c r="C26" t="s">
        <v>49</v>
      </c>
      <c r="D26" s="4">
        <f>IFERROR(_xlfn.RRI(5,I25,D25),"")</f>
        <v>-0.49798728395615655</v>
      </c>
      <c r="E26" s="4">
        <f>IFERROR(_xlfn.RRI(5,J25,E25),"")</f>
        <v>-0.13159191690525218</v>
      </c>
      <c r="H26" s="4">
        <f t="shared" ref="H26:O26" si="19">IFERROR(_xlfn.RRI(5,M25,H25),"")</f>
        <v>-0.24492917462503716</v>
      </c>
      <c r="I26" s="4">
        <f t="shared" si="19"/>
        <v>-0.8515620753247688</v>
      </c>
      <c r="J26" s="4">
        <f t="shared" si="19"/>
        <v>-0.90126888762536572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50</v>
      </c>
      <c r="D27" s="3">
        <f>IFERROR(D4/D21,"")</f>
        <v>6.3420743574999996</v>
      </c>
      <c r="E27" s="3">
        <f>IFERROR(E4/E21,"")</f>
        <v>12.209790979499999</v>
      </c>
      <c r="H27" s="3">
        <f t="shared" ref="H27:O27" si="20">IFERROR(H4/H21,"")</f>
        <v>37.103730673999998</v>
      </c>
      <c r="I27" s="3">
        <f t="shared" si="20"/>
        <v>41.103323734500002</v>
      </c>
      <c r="J27" s="3">
        <f t="shared" si="20"/>
        <v>39.108824010500001</v>
      </c>
      <c r="K27" s="3">
        <f t="shared" si="20"/>
        <v>52.510912343500003</v>
      </c>
      <c r="L27" s="3">
        <f t="shared" si="20"/>
        <v>68.668340141000002</v>
      </c>
      <c r="M27" s="3">
        <f t="shared" si="20"/>
        <v>63.179430977692306</v>
      </c>
      <c r="N27" s="3" t="str">
        <f t="shared" si="20"/>
        <v/>
      </c>
      <c r="O27" s="3" t="str">
        <f t="shared" si="20"/>
        <v/>
      </c>
    </row>
    <row r="28" spans="1:15" ht="15.5" x14ac:dyDescent="0.35">
      <c r="C28" t="s">
        <v>51</v>
      </c>
      <c r="D28" s="4">
        <f>IFERROR(_xlfn.RRI(5,I27,D27),"")</f>
        <v>-0.31186938893677374</v>
      </c>
      <c r="E28" s="4">
        <f>IFERROR(_xlfn.RRI(5,J27,E27),"")</f>
        <v>-0.20770540272488502</v>
      </c>
      <c r="H28" s="4">
        <f t="shared" ref="H28:O28" si="21">IFERROR(_xlfn.RRI(5,M27,H27),"")</f>
        <v>-0.1009820278402721</v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52</v>
      </c>
      <c r="H29" s="4">
        <f t="shared" ref="H29:O29" si="22">IFERROR(((H25-I25)/I25)*100%,"")</f>
        <v>-0.64927536231884064</v>
      </c>
      <c r="I29" s="4">
        <f t="shared" si="22"/>
        <v>0.4081632653061224</v>
      </c>
      <c r="J29" s="4">
        <f t="shared" si="22"/>
        <v>-0.2019543973941367</v>
      </c>
      <c r="K29" s="4">
        <f t="shared" si="22"/>
        <v>-0.19422572178477696</v>
      </c>
      <c r="L29" s="4">
        <f t="shared" si="22"/>
        <v>-0.22718052738336708</v>
      </c>
      <c r="M29" s="4">
        <f t="shared" si="22"/>
        <v>-0.99989702016462156</v>
      </c>
      <c r="N29" s="4">
        <f t="shared" si="22"/>
        <v>-0.81668466693253827</v>
      </c>
      <c r="O29" s="4" t="str">
        <f t="shared" si="22"/>
        <v/>
      </c>
    </row>
    <row r="30" spans="1:15" ht="15.5" x14ac:dyDescent="0.35">
      <c r="C30" t="s">
        <v>53</v>
      </c>
      <c r="H30" s="4">
        <f t="shared" ref="H30:O30" si="23">IFERROR(((H27-I27)/I27)*100%,"")</f>
        <v>-9.7305830699597487E-2</v>
      </c>
      <c r="I30" s="4">
        <f t="shared" si="23"/>
        <v>5.0998713831551523E-2</v>
      </c>
      <c r="J30" s="4">
        <f t="shared" si="23"/>
        <v>-0.25522482346774467</v>
      </c>
      <c r="K30" s="4">
        <f t="shared" si="23"/>
        <v>-0.23529661215522577</v>
      </c>
      <c r="L30" s="4">
        <f t="shared" si="23"/>
        <v>8.6878103812706803E-2</v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</row>
    <row r="32" spans="1:15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82.83</v>
      </c>
      <c r="E32" s="3">
        <f>IFERROR(INDEX(E51:E500,MATCH($A$32,$C$51:$C$500,0)),"")</f>
        <v>82.72</v>
      </c>
      <c r="H32" s="3">
        <f>IFERROR(INDEX(D32:G32,COUNT(D32:G32)),"")</f>
        <v>82.72</v>
      </c>
      <c r="I32" s="3">
        <f t="shared" ref="I32:O32" si="24">IFERROR(INDEX(I51:I500,MATCH($C$32,$C$51:$C$500,0)),"")</f>
        <v>81.5</v>
      </c>
      <c r="J32" s="3">
        <f t="shared" si="24"/>
        <v>77.97</v>
      </c>
      <c r="K32" s="3">
        <f t="shared" si="24"/>
        <v>75.42</v>
      </c>
      <c r="L32" s="3">
        <f t="shared" si="24"/>
        <v>71.319999999999993</v>
      </c>
      <c r="M32" s="3">
        <f t="shared" si="24"/>
        <v>55.64</v>
      </c>
      <c r="N32" s="3">
        <f t="shared" si="24"/>
        <v>61192.32</v>
      </c>
      <c r="O32" s="3">
        <f t="shared" si="24"/>
        <v>1261153.55</v>
      </c>
    </row>
    <row r="33" spans="1:15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1.39</v>
      </c>
      <c r="E33" s="3">
        <f>IFERROR(INDEX(E51:E500,MATCH($A$33,$C$51:$C$500,0)),"")</f>
        <v>1.43</v>
      </c>
      <c r="H33" s="3">
        <f>IFERROR(INDEX(D33:G33,COUNT(D33:G33)),"")</f>
        <v>1.43</v>
      </c>
      <c r="I33" s="3">
        <f t="shared" ref="I33:O33" si="25">IFERROR(INDEX(I51:I500,MATCH($C$33,$C$51:$C$500,0)),"")</f>
        <v>1.87</v>
      </c>
      <c r="J33" s="3">
        <f t="shared" si="25"/>
        <v>1.1499999999999999</v>
      </c>
      <c r="K33" s="3">
        <f t="shared" si="25"/>
        <v>0.78</v>
      </c>
      <c r="L33" s="3">
        <f t="shared" si="25"/>
        <v>2.92</v>
      </c>
      <c r="M33" s="3">
        <f t="shared" si="25"/>
        <v>0</v>
      </c>
      <c r="N33" s="3">
        <f t="shared" si="25"/>
        <v>0</v>
      </c>
      <c r="O33" s="3">
        <f t="shared" si="25"/>
        <v>0</v>
      </c>
    </row>
    <row r="34" spans="1:15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1045.45</v>
      </c>
      <c r="E34" s="3">
        <f>IFERROR(INDEX(E51:E500,MATCH($A$34,$C$51:$C$500,0)),"")</f>
        <v>97.52</v>
      </c>
      <c r="H34" s="3">
        <f>IFERROR(INDEX(D34:G34,COUNT(D34:G34)),"")</f>
        <v>97.52</v>
      </c>
      <c r="I34" s="3">
        <f t="shared" ref="I34:O34" si="26">IFERROR(INDEX(I51:I500,MATCH($C$34,$C$51:$C$500,0)),"")</f>
        <v>44.06</v>
      </c>
      <c r="J34" s="3">
        <f t="shared" si="26"/>
        <v>36.729999999999997</v>
      </c>
      <c r="K34" s="3">
        <f t="shared" si="26"/>
        <v>19.22</v>
      </c>
      <c r="L34" s="3">
        <f t="shared" si="26"/>
        <v>54.59</v>
      </c>
      <c r="M34" s="3">
        <f t="shared" si="26"/>
        <v>0</v>
      </c>
      <c r="N34" s="3">
        <f t="shared" si="26"/>
        <v>0</v>
      </c>
      <c r="O34" s="3">
        <f t="shared" si="26"/>
        <v>0</v>
      </c>
    </row>
    <row r="35" spans="1:15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18.13</v>
      </c>
      <c r="E35" s="3">
        <f>IFERROR(INDEX(E51:E500,MATCH($A$35,$C$51:$C$500,0)),"")</f>
        <v>9.66</v>
      </c>
      <c r="H35" s="3">
        <f>IFERROR(INDEX(D35:G35,COUNT(D35:G35)),"")</f>
        <v>9.66</v>
      </c>
      <c r="I35" s="3">
        <f t="shared" ref="I35:O35" si="27">IFERROR(INDEX(I51:I500,MATCH($C$35,$C$51:$C$500,0)),"")</f>
        <v>3.7</v>
      </c>
      <c r="J35" s="3">
        <f t="shared" si="27"/>
        <v>2.2999999999999998</v>
      </c>
      <c r="K35" s="3">
        <f t="shared" si="27"/>
        <v>1.1200000000000001</v>
      </c>
      <c r="L35" s="3">
        <f t="shared" si="27"/>
        <v>3.03</v>
      </c>
      <c r="M35" s="3">
        <f t="shared" si="27"/>
        <v>0</v>
      </c>
      <c r="N35" s="3">
        <f t="shared" si="27"/>
        <v>0</v>
      </c>
      <c r="O35" s="3">
        <f t="shared" si="27"/>
        <v>0</v>
      </c>
    </row>
    <row r="36" spans="1:15" ht="15.5" x14ac:dyDescent="0.35">
      <c r="B36" t="s">
        <v>66</v>
      </c>
      <c r="C36" t="s">
        <v>67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O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</row>
    <row r="37" spans="1:15" ht="15.5" x14ac:dyDescent="0.35">
      <c r="B37" t="s">
        <v>68</v>
      </c>
      <c r="C37" t="s">
        <v>69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O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</row>
    <row r="50" spans="2:15" ht="15.5" x14ac:dyDescent="0.35">
      <c r="D50" t="s">
        <v>70</v>
      </c>
      <c r="E50" t="s">
        <v>243</v>
      </c>
      <c r="F50" t="s">
        <v>71</v>
      </c>
      <c r="G50" t="s">
        <v>244</v>
      </c>
      <c r="H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</row>
    <row r="51" spans="2:15" ht="15.5" x14ac:dyDescent="0.35">
      <c r="B51" t="s">
        <v>75</v>
      </c>
      <c r="C51" t="s">
        <v>6</v>
      </c>
      <c r="D51" s="5">
        <v>12684148715</v>
      </c>
      <c r="E51" s="5">
        <v>24419581959</v>
      </c>
      <c r="F51" s="5">
        <v>35509705805</v>
      </c>
      <c r="G51" s="5">
        <v>21087563059</v>
      </c>
      <c r="I51" s="5">
        <v>82206647469</v>
      </c>
      <c r="J51" s="5">
        <v>78217648021</v>
      </c>
      <c r="K51" s="5">
        <v>105021824687</v>
      </c>
      <c r="L51" s="5">
        <v>137336680282</v>
      </c>
      <c r="M51" s="5">
        <v>82133260271</v>
      </c>
      <c r="N51" s="5">
        <v>22895991515</v>
      </c>
      <c r="O51" s="5">
        <v>4541561817</v>
      </c>
    </row>
    <row r="52" spans="2:15" ht="15.5" x14ac:dyDescent="0.35">
      <c r="C52" t="s">
        <v>76</v>
      </c>
      <c r="D52" s="5">
        <v>-10506932228</v>
      </c>
      <c r="E52" s="5">
        <v>-19898085459</v>
      </c>
      <c r="F52" s="5">
        <v>-29423328101</v>
      </c>
      <c r="G52" s="5">
        <v>-17358204773</v>
      </c>
      <c r="I52" s="5">
        <v>-66699144697</v>
      </c>
      <c r="J52" s="5">
        <v>-69774435699</v>
      </c>
      <c r="K52" s="5">
        <v>-89817142970</v>
      </c>
      <c r="L52" s="5">
        <v>-119739649794</v>
      </c>
      <c r="M52" s="5">
        <v>-69004589210</v>
      </c>
      <c r="N52" s="5">
        <v>-16527922290</v>
      </c>
      <c r="O52" s="5">
        <v>-3599796641</v>
      </c>
    </row>
    <row r="53" spans="2:15" ht="15.5" x14ac:dyDescent="0.35">
      <c r="C53" t="s">
        <v>77</v>
      </c>
      <c r="D53" s="5">
        <v>2177216487</v>
      </c>
      <c r="E53" s="5">
        <v>4521496500</v>
      </c>
      <c r="F53" s="5">
        <v>6086377704</v>
      </c>
      <c r="G53" s="5">
        <v>3729358286</v>
      </c>
      <c r="I53" s="5">
        <v>15507502772</v>
      </c>
      <c r="J53" s="5">
        <v>8443212322</v>
      </c>
      <c r="K53" s="5">
        <v>15204681717</v>
      </c>
      <c r="L53" s="5">
        <v>17597030488</v>
      </c>
      <c r="M53" s="5">
        <v>13128671061</v>
      </c>
      <c r="N53" s="5">
        <v>6368069225</v>
      </c>
      <c r="O53" s="5">
        <v>941765176</v>
      </c>
    </row>
    <row r="54" spans="2:15" ht="15.5" x14ac:dyDescent="0.35">
      <c r="C54" t="s">
        <v>78</v>
      </c>
      <c r="D54" s="5">
        <v>-1642600736</v>
      </c>
      <c r="E54" s="5">
        <v>-1165956358</v>
      </c>
      <c r="F54" s="5">
        <v>47466769</v>
      </c>
      <c r="G54" s="5">
        <v>-2733832123</v>
      </c>
      <c r="I54" s="5">
        <v>-5320467384</v>
      </c>
      <c r="J54" s="5">
        <v>-890245930</v>
      </c>
      <c r="K54" s="5">
        <v>-6416938838</v>
      </c>
      <c r="L54" s="5">
        <v>-7164726564</v>
      </c>
      <c r="M54" s="5">
        <v>-3877647479</v>
      </c>
      <c r="N54" s="5">
        <v>-1466511867</v>
      </c>
      <c r="O54" s="5">
        <v>-657903817</v>
      </c>
    </row>
    <row r="55" spans="2:15" ht="15.5" x14ac:dyDescent="0.35">
      <c r="C55" t="s">
        <v>246</v>
      </c>
      <c r="D55" s="5">
        <v>-1748897220</v>
      </c>
      <c r="E55" s="5">
        <v>-1295952397</v>
      </c>
      <c r="F55" s="5">
        <v>-2800033683</v>
      </c>
      <c r="G55" s="5">
        <v>-1744954799</v>
      </c>
      <c r="I55" s="5">
        <v>-7221419079</v>
      </c>
      <c r="J55" s="5">
        <v>-5151936406</v>
      </c>
      <c r="K55" s="5">
        <v>-6866948950</v>
      </c>
      <c r="L55" s="5">
        <v>-7277392395</v>
      </c>
      <c r="M55" s="5">
        <v>-4589266943</v>
      </c>
      <c r="N55" s="5">
        <v>-1434508138</v>
      </c>
      <c r="O55" s="5">
        <v>-657903817</v>
      </c>
    </row>
    <row r="56" spans="2:15" ht="15.5" x14ac:dyDescent="0.35">
      <c r="C56" t="s">
        <v>83</v>
      </c>
    </row>
    <row r="57" spans="2:15" ht="15.5" x14ac:dyDescent="0.35">
      <c r="C57" t="s">
        <v>80</v>
      </c>
      <c r="D57" s="5">
        <v>534615751</v>
      </c>
      <c r="E57" s="5">
        <v>3355540142</v>
      </c>
      <c r="F57" s="5">
        <v>6133844473</v>
      </c>
      <c r="G57" s="5">
        <v>995526163</v>
      </c>
      <c r="I57" s="5">
        <v>10187035388</v>
      </c>
      <c r="J57" s="5">
        <v>7552966392</v>
      </c>
      <c r="K57" s="5">
        <v>8787742879</v>
      </c>
      <c r="L57" s="5">
        <v>10432303924</v>
      </c>
      <c r="M57" s="5">
        <v>9251023582</v>
      </c>
      <c r="N57" s="5">
        <v>4901557358</v>
      </c>
      <c r="O57" s="5">
        <v>283861359</v>
      </c>
    </row>
    <row r="58" spans="2:15" ht="15.5" x14ac:dyDescent="0.35">
      <c r="C58" t="s">
        <v>81</v>
      </c>
      <c r="D58" s="5">
        <v>-454798516</v>
      </c>
      <c r="E58" s="5">
        <v>-378122852</v>
      </c>
      <c r="F58" s="5">
        <v>-1667449551</v>
      </c>
      <c r="G58" s="5">
        <v>762591149</v>
      </c>
      <c r="I58" s="5">
        <v>-1667449551</v>
      </c>
      <c r="J58" s="5">
        <v>-1706878141</v>
      </c>
      <c r="K58" s="5">
        <v>-1459305367</v>
      </c>
      <c r="L58" s="5">
        <v>-837420590</v>
      </c>
      <c r="M58" s="5">
        <v>-1363675124</v>
      </c>
      <c r="N58" s="5">
        <v>267140</v>
      </c>
    </row>
    <row r="59" spans="2:15" ht="15.5" x14ac:dyDescent="0.35">
      <c r="C59" t="s">
        <v>142</v>
      </c>
      <c r="D59" s="5">
        <v>107294429</v>
      </c>
      <c r="E59" s="5">
        <v>67223851</v>
      </c>
      <c r="F59" s="5">
        <v>19418011</v>
      </c>
      <c r="G59" s="5">
        <v>-15625662</v>
      </c>
      <c r="I59" s="5">
        <v>19418011</v>
      </c>
      <c r="J59" s="5">
        <v>17831910</v>
      </c>
      <c r="K59" s="5">
        <v>7953880</v>
      </c>
      <c r="L59" s="5">
        <v>13237666</v>
      </c>
      <c r="M59" s="5">
        <v>1954305</v>
      </c>
      <c r="N59" s="5">
        <v>267140</v>
      </c>
    </row>
    <row r="60" spans="2:15" ht="15.5" x14ac:dyDescent="0.35">
      <c r="C60" t="s">
        <v>27</v>
      </c>
      <c r="D60" s="5">
        <v>-562092945</v>
      </c>
      <c r="E60" s="5">
        <v>-445346703</v>
      </c>
      <c r="F60" s="5">
        <v>-1686867562</v>
      </c>
      <c r="G60" s="5">
        <v>778216811</v>
      </c>
      <c r="I60" s="5">
        <v>-1686867562</v>
      </c>
      <c r="J60" s="5">
        <v>-1724710051</v>
      </c>
      <c r="K60" s="5">
        <v>-1467259247</v>
      </c>
      <c r="L60" s="5">
        <v>-850658256</v>
      </c>
      <c r="M60" s="5">
        <v>-1365629429</v>
      </c>
    </row>
    <row r="61" spans="2:15" ht="15.5" x14ac:dyDescent="0.35">
      <c r="C61" t="s">
        <v>84</v>
      </c>
      <c r="D61" s="5">
        <v>-454798516</v>
      </c>
      <c r="E61" s="5">
        <v>-378122852</v>
      </c>
      <c r="F61" s="5">
        <v>-1667449551</v>
      </c>
      <c r="G61" s="5">
        <v>762591149</v>
      </c>
      <c r="I61" s="5">
        <v>-1667449551</v>
      </c>
      <c r="J61" s="5">
        <v>-1706878141</v>
      </c>
      <c r="K61" s="5">
        <v>-1459305367</v>
      </c>
      <c r="L61" s="5">
        <v>-837420590</v>
      </c>
      <c r="M61" s="5">
        <v>-1363675124</v>
      </c>
      <c r="N61" s="5">
        <v>267140</v>
      </c>
    </row>
    <row r="62" spans="2:15" ht="15.5" x14ac:dyDescent="0.35">
      <c r="C62" t="s">
        <v>29</v>
      </c>
      <c r="D62" s="5">
        <v>79817235</v>
      </c>
      <c r="E62" s="5">
        <v>2977417290</v>
      </c>
      <c r="F62" s="5">
        <v>4466394922</v>
      </c>
      <c r="G62" s="5">
        <v>1758117312</v>
      </c>
      <c r="I62" s="5">
        <v>8519585837</v>
      </c>
      <c r="J62" s="5">
        <v>5846088251</v>
      </c>
      <c r="K62" s="5">
        <v>7328437512</v>
      </c>
      <c r="L62" s="5">
        <v>9594883334</v>
      </c>
      <c r="M62" s="5">
        <v>7887348458</v>
      </c>
      <c r="N62" s="5">
        <v>4901824498</v>
      </c>
      <c r="O62" s="5">
        <v>283861359</v>
      </c>
    </row>
    <row r="63" spans="2:15" ht="15.5" x14ac:dyDescent="0.35">
      <c r="C63" t="s">
        <v>28</v>
      </c>
      <c r="D63" s="5">
        <v>146793717</v>
      </c>
      <c r="E63" s="5">
        <v>-552936753</v>
      </c>
      <c r="F63" s="5">
        <v>-844925606</v>
      </c>
      <c r="G63" s="5">
        <v>-334042290</v>
      </c>
      <c r="I63" s="5">
        <v>-1615031880</v>
      </c>
      <c r="J63" s="5">
        <v>-951038220</v>
      </c>
      <c r="K63" s="5">
        <v>-1182764353</v>
      </c>
      <c r="L63" s="5">
        <v>-1965294670</v>
      </c>
      <c r="M63" s="5">
        <v>-1472404901</v>
      </c>
      <c r="N63" s="5">
        <v>-114479958</v>
      </c>
      <c r="O63" s="5">
        <v>-22707809</v>
      </c>
    </row>
    <row r="64" spans="2:15" ht="15.5" x14ac:dyDescent="0.35">
      <c r="C64" t="s">
        <v>85</v>
      </c>
      <c r="D64" s="5">
        <v>73446973</v>
      </c>
      <c r="E64" s="5">
        <v>-552936753</v>
      </c>
      <c r="F64" s="5">
        <v>-1104514476</v>
      </c>
      <c r="G64" s="5">
        <v>-334042290</v>
      </c>
      <c r="I64" s="5">
        <v>-1874620750</v>
      </c>
      <c r="J64" s="5">
        <v>-1030305368</v>
      </c>
      <c r="K64" s="5">
        <v>-1256898320</v>
      </c>
      <c r="L64" s="5">
        <v>-2023403290</v>
      </c>
      <c r="M64" s="5">
        <v>-1670173171</v>
      </c>
    </row>
    <row r="65" spans="2:15" ht="15.5" x14ac:dyDescent="0.35">
      <c r="C65" t="s">
        <v>87</v>
      </c>
      <c r="D65" s="5">
        <v>73346744</v>
      </c>
      <c r="F65" s="5">
        <v>259588870</v>
      </c>
      <c r="I65" s="5">
        <v>259588870</v>
      </c>
      <c r="J65" s="5">
        <v>79267148</v>
      </c>
      <c r="K65" s="5">
        <v>74133967</v>
      </c>
      <c r="L65" s="5">
        <v>58108620</v>
      </c>
      <c r="M65" s="5">
        <v>197768270</v>
      </c>
    </row>
    <row r="66" spans="2:15" ht="15.5" x14ac:dyDescent="0.35">
      <c r="C66" t="s">
        <v>86</v>
      </c>
      <c r="N66" s="5">
        <v>-114479958</v>
      </c>
      <c r="O66" s="5">
        <v>-22707809</v>
      </c>
    </row>
    <row r="67" spans="2:15" ht="15.5" x14ac:dyDescent="0.35">
      <c r="C67" t="s">
        <v>88</v>
      </c>
      <c r="D67" s="5">
        <v>146793717</v>
      </c>
      <c r="E67" s="5">
        <v>-552936753</v>
      </c>
      <c r="F67" s="5">
        <v>-844925606</v>
      </c>
      <c r="G67" s="5">
        <v>-334042290</v>
      </c>
      <c r="I67" s="5">
        <v>-1615031880</v>
      </c>
      <c r="J67" s="5">
        <v>-951038220</v>
      </c>
      <c r="K67" s="5">
        <v>-1182764353</v>
      </c>
      <c r="L67" s="5">
        <v>-1965294670</v>
      </c>
      <c r="M67" s="5">
        <v>-1472404901</v>
      </c>
      <c r="N67" s="5">
        <v>-114479958</v>
      </c>
      <c r="O67" s="5">
        <v>-22707809</v>
      </c>
    </row>
    <row r="68" spans="2:15" ht="15.5" x14ac:dyDescent="0.35">
      <c r="C68" t="s">
        <v>247</v>
      </c>
      <c r="D68" s="5">
        <v>226610952</v>
      </c>
      <c r="E68" s="5">
        <v>2424480537</v>
      </c>
      <c r="F68" s="5">
        <v>3621469316</v>
      </c>
      <c r="G68" s="5">
        <v>1424075022</v>
      </c>
      <c r="I68" s="5">
        <v>6904553957</v>
      </c>
      <c r="J68" s="5">
        <v>4895050031</v>
      </c>
      <c r="K68" s="5">
        <v>6145673159</v>
      </c>
      <c r="L68" s="5">
        <v>7629588664</v>
      </c>
      <c r="M68" s="5">
        <v>6414943557</v>
      </c>
      <c r="N68" s="5">
        <v>4787344540</v>
      </c>
      <c r="O68" s="5">
        <v>261153550</v>
      </c>
    </row>
    <row r="69" spans="2:15" ht="15.5" x14ac:dyDescent="0.35">
      <c r="C69" t="s">
        <v>678</v>
      </c>
    </row>
    <row r="70" spans="2:15" ht="15.5" x14ac:dyDescent="0.35">
      <c r="C70" t="s">
        <v>89</v>
      </c>
      <c r="D70" s="5">
        <v>226610952</v>
      </c>
      <c r="E70" s="5">
        <v>2424480537</v>
      </c>
      <c r="F70" s="5">
        <v>3621469316</v>
      </c>
      <c r="G70" s="5">
        <v>1424075022</v>
      </c>
      <c r="I70" s="5">
        <v>6904553957</v>
      </c>
      <c r="J70" s="5">
        <v>4895050031</v>
      </c>
      <c r="K70" s="5">
        <v>6145673159</v>
      </c>
      <c r="L70" s="5">
        <v>7629588664</v>
      </c>
      <c r="M70" s="5">
        <v>6414943557</v>
      </c>
      <c r="N70" s="5">
        <v>4787344540</v>
      </c>
      <c r="O70" s="5">
        <v>261153550</v>
      </c>
    </row>
    <row r="71" spans="2:15" ht="15.5" x14ac:dyDescent="0.35">
      <c r="C71" t="s">
        <v>90</v>
      </c>
      <c r="F71" s="5">
        <v>158861369</v>
      </c>
      <c r="I71" s="5">
        <v>158861369</v>
      </c>
      <c r="J71" s="5">
        <v>203317329</v>
      </c>
      <c r="K71" s="5">
        <v>142812565</v>
      </c>
      <c r="L71" s="5">
        <v>375637988</v>
      </c>
      <c r="M71" s="5">
        <v>-205455284</v>
      </c>
      <c r="N71" s="5">
        <v>70733423</v>
      </c>
    </row>
    <row r="72" spans="2:15" ht="15.5" x14ac:dyDescent="0.35">
      <c r="C72" t="s">
        <v>428</v>
      </c>
      <c r="F72" s="5">
        <v>158861369</v>
      </c>
      <c r="I72" s="5">
        <v>158861369</v>
      </c>
      <c r="J72" s="5">
        <v>203317329</v>
      </c>
      <c r="K72" s="5">
        <v>142812565</v>
      </c>
      <c r="L72" s="5">
        <v>375637988</v>
      </c>
      <c r="M72" s="5">
        <v>-205455284</v>
      </c>
      <c r="N72" s="5">
        <v>70733423</v>
      </c>
    </row>
    <row r="73" spans="2:15" ht="15.5" x14ac:dyDescent="0.35">
      <c r="C73" t="s">
        <v>91</v>
      </c>
      <c r="D73" s="5">
        <v>226610952</v>
      </c>
      <c r="E73" s="5">
        <v>2424480537</v>
      </c>
      <c r="F73" s="5">
        <v>3780330685</v>
      </c>
      <c r="G73" s="5">
        <v>1424075022</v>
      </c>
      <c r="I73" s="5">
        <v>7063415326</v>
      </c>
      <c r="J73" s="5">
        <v>5098367360</v>
      </c>
      <c r="K73" s="5">
        <v>6288485724</v>
      </c>
      <c r="L73" s="5">
        <v>8005226652</v>
      </c>
      <c r="M73" s="5">
        <v>6209488273</v>
      </c>
      <c r="N73" s="5">
        <v>4858077963</v>
      </c>
      <c r="O73" s="5">
        <v>261153550</v>
      </c>
    </row>
    <row r="74" spans="2:15" ht="15.5" x14ac:dyDescent="0.35">
      <c r="C74" t="s">
        <v>92</v>
      </c>
      <c r="D74" s="5">
        <v>226610952</v>
      </c>
      <c r="E74" s="5">
        <v>2424480537</v>
      </c>
      <c r="F74" s="5">
        <v>3621469316</v>
      </c>
      <c r="G74" s="5">
        <v>1424075022</v>
      </c>
      <c r="I74" s="5">
        <v>6904553957</v>
      </c>
      <c r="J74" s="5">
        <v>4895050031</v>
      </c>
      <c r="K74" s="5">
        <v>6145673159</v>
      </c>
      <c r="L74" s="5">
        <v>7629588664</v>
      </c>
      <c r="M74" s="5">
        <v>6414943557</v>
      </c>
      <c r="N74" s="5">
        <v>4787344540</v>
      </c>
      <c r="O74" s="5">
        <v>261153550</v>
      </c>
    </row>
    <row r="75" spans="2:15" ht="15.5" x14ac:dyDescent="0.35">
      <c r="C75" t="s">
        <v>8</v>
      </c>
      <c r="D75" s="5">
        <v>226610952</v>
      </c>
      <c r="E75" s="5">
        <v>2424480537</v>
      </c>
      <c r="F75" s="5">
        <v>3780330685</v>
      </c>
      <c r="G75" s="5">
        <v>1424075022</v>
      </c>
      <c r="I75" s="5">
        <v>7063415326</v>
      </c>
      <c r="J75" s="5">
        <v>5098367360</v>
      </c>
      <c r="K75" s="5">
        <v>6288485724</v>
      </c>
      <c r="L75" s="5">
        <v>8005226652</v>
      </c>
      <c r="M75" s="5">
        <v>6209488273</v>
      </c>
      <c r="N75" s="5">
        <v>4858077963</v>
      </c>
      <c r="O75" s="5">
        <v>261153550</v>
      </c>
    </row>
    <row r="76" spans="2:15" ht="15.5" x14ac:dyDescent="0.35">
      <c r="C76" t="s">
        <v>94</v>
      </c>
      <c r="D76" s="5">
        <v>226610952</v>
      </c>
      <c r="E76" s="5">
        <v>2424480537</v>
      </c>
      <c r="F76" s="5">
        <v>3621469316</v>
      </c>
      <c r="G76" s="5">
        <v>1424075022</v>
      </c>
      <c r="I76" s="5">
        <v>6904553957</v>
      </c>
      <c r="J76" s="5">
        <v>4895050031</v>
      </c>
      <c r="K76" s="5">
        <v>6145673159</v>
      </c>
      <c r="L76" s="5">
        <v>7629588664</v>
      </c>
      <c r="M76" s="5">
        <v>6414943557</v>
      </c>
      <c r="N76" s="5">
        <v>4787344540</v>
      </c>
      <c r="O76" s="5">
        <v>261153550</v>
      </c>
    </row>
    <row r="77" spans="2:15" ht="15.5" x14ac:dyDescent="0.35">
      <c r="C77" t="s">
        <v>95</v>
      </c>
      <c r="D77" s="5">
        <v>226610952</v>
      </c>
      <c r="E77" s="5">
        <v>2424480537</v>
      </c>
      <c r="F77" s="5">
        <v>3780330685</v>
      </c>
      <c r="G77" s="5">
        <v>1424075022</v>
      </c>
      <c r="I77" s="5">
        <v>7063415326</v>
      </c>
      <c r="J77" s="5">
        <v>5098367360</v>
      </c>
      <c r="K77" s="5">
        <v>6288485724</v>
      </c>
      <c r="L77" s="5">
        <v>8005226652</v>
      </c>
      <c r="M77" s="5">
        <v>6209488273</v>
      </c>
      <c r="N77" s="5">
        <v>4858077963</v>
      </c>
      <c r="O77" s="5">
        <v>261153550</v>
      </c>
    </row>
    <row r="78" spans="2:15" ht="15.5" x14ac:dyDescent="0.35">
      <c r="C78" t="s">
        <v>96</v>
      </c>
      <c r="D78" s="5">
        <v>226610952</v>
      </c>
      <c r="E78" s="5">
        <v>2424480537</v>
      </c>
      <c r="F78" s="5">
        <v>3780330685</v>
      </c>
      <c r="G78" s="5">
        <v>1424075022</v>
      </c>
      <c r="I78" s="5">
        <v>7063415326</v>
      </c>
      <c r="J78" s="5">
        <v>5098367360</v>
      </c>
      <c r="K78" s="5">
        <v>6288485724</v>
      </c>
      <c r="L78" s="5">
        <v>8005226652</v>
      </c>
      <c r="M78" s="5">
        <v>6209488273</v>
      </c>
      <c r="N78" s="5">
        <v>4858077963</v>
      </c>
      <c r="O78" s="5">
        <v>261153550</v>
      </c>
    </row>
    <row r="80" spans="2:15" ht="15.5" x14ac:dyDescent="0.35">
      <c r="B80" t="s">
        <v>97</v>
      </c>
      <c r="C80" t="s">
        <v>98</v>
      </c>
    </row>
    <row r="81" spans="3:15" ht="15.5" x14ac:dyDescent="0.35">
      <c r="C81" t="s">
        <v>99</v>
      </c>
    </row>
    <row r="82" spans="3:15" ht="15.5" x14ac:dyDescent="0.35">
      <c r="C82" t="s">
        <v>20</v>
      </c>
      <c r="D82" s="5">
        <v>6627034080</v>
      </c>
      <c r="E82" s="5">
        <v>13414997554</v>
      </c>
      <c r="F82" s="5">
        <v>14442135031</v>
      </c>
      <c r="G82" s="5">
        <v>10934721091</v>
      </c>
      <c r="I82" s="5">
        <v>14442135031</v>
      </c>
      <c r="J82" s="5">
        <v>14170609490</v>
      </c>
      <c r="K82" s="5">
        <v>15551807284</v>
      </c>
      <c r="L82" s="5">
        <v>10169463881</v>
      </c>
      <c r="M82" s="5">
        <v>1409203778</v>
      </c>
      <c r="N82" s="5">
        <v>1210751439</v>
      </c>
      <c r="O82" s="5">
        <v>342028679</v>
      </c>
    </row>
    <row r="83" spans="3:15" ht="15.5" x14ac:dyDescent="0.35">
      <c r="C83" t="s">
        <v>100</v>
      </c>
      <c r="D83" s="5">
        <v>67153322195</v>
      </c>
      <c r="E83" s="5">
        <v>67329323125</v>
      </c>
      <c r="F83" s="5">
        <v>64992168718</v>
      </c>
      <c r="G83" s="5">
        <v>60286163024</v>
      </c>
      <c r="I83" s="5">
        <v>64992168718</v>
      </c>
      <c r="J83" s="5">
        <v>64620849668</v>
      </c>
      <c r="K83" s="5">
        <v>42069730105</v>
      </c>
      <c r="L83" s="5">
        <v>12002495725</v>
      </c>
      <c r="M83" s="5">
        <v>9241692853</v>
      </c>
      <c r="N83" s="5">
        <v>5080547998</v>
      </c>
      <c r="O83" s="5">
        <v>895000000</v>
      </c>
    </row>
    <row r="84" spans="3:15" ht="15.5" x14ac:dyDescent="0.35">
      <c r="C84" t="s">
        <v>249</v>
      </c>
      <c r="N84" s="5">
        <v>4269412440</v>
      </c>
      <c r="O84" s="5">
        <v>15095651</v>
      </c>
    </row>
    <row r="85" spans="3:15" ht="15.5" x14ac:dyDescent="0.35">
      <c r="C85" t="s">
        <v>250</v>
      </c>
    </row>
    <row r="86" spans="3:15" ht="15.5" x14ac:dyDescent="0.35">
      <c r="C86" t="s">
        <v>251</v>
      </c>
      <c r="D86" s="5">
        <v>67153322195</v>
      </c>
      <c r="E86" s="5">
        <v>67329323125</v>
      </c>
      <c r="F86" s="5">
        <v>64992168718</v>
      </c>
      <c r="G86" s="5">
        <v>60286163024</v>
      </c>
      <c r="I86" s="5">
        <v>64992168718</v>
      </c>
      <c r="J86" s="5">
        <v>64620849668</v>
      </c>
      <c r="K86" s="5">
        <v>42069730105</v>
      </c>
      <c r="L86" s="5">
        <v>12002495725</v>
      </c>
      <c r="M86" s="5">
        <v>9241692853</v>
      </c>
      <c r="N86" s="5">
        <v>5080547998</v>
      </c>
      <c r="O86" s="5">
        <v>895000000</v>
      </c>
    </row>
    <row r="87" spans="3:15" ht="15.5" x14ac:dyDescent="0.35">
      <c r="C87" t="s">
        <v>102</v>
      </c>
    </row>
    <row r="88" spans="3:15" ht="15.5" x14ac:dyDescent="0.35">
      <c r="C88" t="s">
        <v>252</v>
      </c>
    </row>
    <row r="89" spans="3:15" ht="15.5" x14ac:dyDescent="0.35">
      <c r="C89" t="s">
        <v>103</v>
      </c>
      <c r="D89" s="5">
        <v>27483007042</v>
      </c>
      <c r="E89" s="5">
        <v>20258277030</v>
      </c>
      <c r="F89" s="5">
        <v>23186011992</v>
      </c>
      <c r="G89" s="5">
        <v>33022748046</v>
      </c>
      <c r="I89" s="5">
        <v>23186011992</v>
      </c>
      <c r="J89" s="5">
        <v>20890369099</v>
      </c>
      <c r="K89" s="5">
        <v>26131085285</v>
      </c>
      <c r="L89" s="5">
        <v>48465444417</v>
      </c>
      <c r="M89" s="5">
        <v>7183113726</v>
      </c>
      <c r="N89" s="5">
        <v>1336426875</v>
      </c>
      <c r="O89" s="5">
        <v>487612409</v>
      </c>
    </row>
    <row r="90" spans="3:15" ht="15.5" x14ac:dyDescent="0.35">
      <c r="C90" t="s">
        <v>83</v>
      </c>
      <c r="D90" s="5">
        <v>745907390</v>
      </c>
      <c r="E90" s="5">
        <v>745907390</v>
      </c>
      <c r="F90" s="5">
        <v>745907390</v>
      </c>
      <c r="G90" s="5">
        <v>8090704</v>
      </c>
      <c r="I90" s="5">
        <v>745907390</v>
      </c>
      <c r="J90" s="5">
        <v>587046021</v>
      </c>
      <c r="K90" s="5">
        <v>8090704</v>
      </c>
      <c r="L90" s="5">
        <v>240916127</v>
      </c>
      <c r="M90" s="5">
        <v>-134721861</v>
      </c>
      <c r="N90" s="5">
        <v>70733423</v>
      </c>
    </row>
    <row r="91" spans="3:15" ht="15.5" x14ac:dyDescent="0.35">
      <c r="C91" t="s">
        <v>104</v>
      </c>
      <c r="D91" s="5">
        <v>111766596082</v>
      </c>
      <c r="E91" s="5">
        <v>111519540250</v>
      </c>
      <c r="F91" s="5">
        <v>107120315741</v>
      </c>
      <c r="G91" s="5">
        <v>109889117613</v>
      </c>
      <c r="I91" s="5">
        <v>107120315741</v>
      </c>
      <c r="J91" s="5">
        <v>105417419916</v>
      </c>
      <c r="K91" s="5">
        <v>94919597613</v>
      </c>
      <c r="L91" s="5">
        <v>80477233424</v>
      </c>
      <c r="M91" s="5">
        <v>27375103381</v>
      </c>
      <c r="N91" s="5">
        <v>7627726312</v>
      </c>
      <c r="O91" s="5">
        <v>1724641088</v>
      </c>
    </row>
    <row r="92" spans="3:15" ht="15.5" x14ac:dyDescent="0.35">
      <c r="C92" t="s">
        <v>105</v>
      </c>
    </row>
    <row r="93" spans="3:15" ht="15.5" x14ac:dyDescent="0.35">
      <c r="C93" t="s">
        <v>107</v>
      </c>
      <c r="D93" s="5">
        <v>52668435620</v>
      </c>
      <c r="E93" s="5">
        <v>52302494584</v>
      </c>
      <c r="F93" s="5">
        <v>42141232094</v>
      </c>
      <c r="G93" s="5">
        <v>41978615128</v>
      </c>
      <c r="I93" s="5">
        <v>42141232094</v>
      </c>
      <c r="J93" s="5">
        <v>42472291124</v>
      </c>
      <c r="K93" s="5">
        <v>49019686491</v>
      </c>
      <c r="L93" s="5">
        <v>44490924814</v>
      </c>
      <c r="M93" s="5">
        <v>26538073656</v>
      </c>
    </row>
    <row r="94" spans="3:15" ht="15.5" x14ac:dyDescent="0.35">
      <c r="C94" t="s">
        <v>106</v>
      </c>
      <c r="D94" s="5">
        <v>32444950250</v>
      </c>
      <c r="E94" s="5">
        <v>32490905000</v>
      </c>
      <c r="F94" s="5">
        <v>32536859750</v>
      </c>
      <c r="G94" s="5">
        <v>32582814500</v>
      </c>
      <c r="I94" s="5">
        <v>32536859750</v>
      </c>
      <c r="J94" s="5">
        <v>32720678750</v>
      </c>
      <c r="K94" s="5">
        <v>32904497750</v>
      </c>
      <c r="L94" s="5">
        <v>33088316750</v>
      </c>
      <c r="M94" s="5">
        <v>30942135750</v>
      </c>
    </row>
    <row r="95" spans="3:15" ht="15.5" x14ac:dyDescent="0.35">
      <c r="C95" t="s">
        <v>109</v>
      </c>
      <c r="D95" s="5">
        <v>586813968</v>
      </c>
      <c r="E95" s="5">
        <v>513467224</v>
      </c>
      <c r="F95" s="5">
        <v>513467224</v>
      </c>
      <c r="G95" s="5">
        <v>291142131</v>
      </c>
      <c r="I95" s="5">
        <v>513467224</v>
      </c>
      <c r="J95" s="5">
        <v>291142131</v>
      </c>
      <c r="K95" s="5">
        <v>259566702</v>
      </c>
      <c r="L95" s="5">
        <v>225713202</v>
      </c>
      <c r="M95" s="5">
        <v>255717196</v>
      </c>
    </row>
    <row r="96" spans="3:15" ht="15.5" x14ac:dyDescent="0.35">
      <c r="C96" t="s">
        <v>110</v>
      </c>
      <c r="D96" s="5">
        <v>85810199838</v>
      </c>
      <c r="E96" s="5">
        <v>85416866808</v>
      </c>
      <c r="F96" s="5">
        <v>75301559068</v>
      </c>
      <c r="G96" s="5">
        <v>74962571759</v>
      </c>
      <c r="I96" s="5">
        <v>75301559068</v>
      </c>
      <c r="J96" s="5">
        <v>75594112005</v>
      </c>
      <c r="K96" s="5">
        <v>82293750943</v>
      </c>
      <c r="L96" s="5">
        <v>77804954766</v>
      </c>
      <c r="M96" s="5">
        <v>57735926602</v>
      </c>
      <c r="N96" s="5">
        <v>3853000000</v>
      </c>
    </row>
    <row r="97" spans="3:15" ht="15.5" x14ac:dyDescent="0.35">
      <c r="C97" t="s">
        <v>111</v>
      </c>
      <c r="D97" s="5">
        <v>197576795920</v>
      </c>
      <c r="E97" s="5">
        <v>196936407058</v>
      </c>
      <c r="F97" s="5">
        <v>182421874809</v>
      </c>
      <c r="G97" s="5">
        <v>184851689372</v>
      </c>
      <c r="I97" s="5">
        <v>182421874809</v>
      </c>
      <c r="J97" s="5">
        <v>181011531921</v>
      </c>
      <c r="K97" s="5">
        <v>177213348556</v>
      </c>
      <c r="L97" s="5">
        <v>158282188190</v>
      </c>
      <c r="M97" s="5">
        <v>85111029983</v>
      </c>
      <c r="N97" s="5">
        <v>11480726312</v>
      </c>
      <c r="O97" s="5">
        <v>1724641088</v>
      </c>
    </row>
    <row r="98" spans="3:15" ht="15.5" x14ac:dyDescent="0.35">
      <c r="C98" t="s">
        <v>112</v>
      </c>
    </row>
    <row r="99" spans="3:15" ht="15.5" x14ac:dyDescent="0.35">
      <c r="C99" t="s">
        <v>113</v>
      </c>
    </row>
    <row r="100" spans="3:15" ht="15.5" x14ac:dyDescent="0.35">
      <c r="C100" t="s">
        <v>114</v>
      </c>
      <c r="D100" s="5">
        <v>31216577401</v>
      </c>
      <c r="E100" s="5">
        <v>11237981364</v>
      </c>
      <c r="F100" s="5">
        <v>8093511124</v>
      </c>
      <c r="G100" s="5">
        <v>15631852681</v>
      </c>
      <c r="I100" s="5">
        <v>8093511124</v>
      </c>
      <c r="J100" s="5">
        <v>14418529869</v>
      </c>
      <c r="K100" s="5">
        <v>14809963745</v>
      </c>
      <c r="L100" s="5">
        <v>13342041854</v>
      </c>
      <c r="M100" s="5">
        <v>9080364569</v>
      </c>
      <c r="N100" s="5">
        <v>5142744950</v>
      </c>
      <c r="O100" s="5">
        <v>345896074</v>
      </c>
    </row>
    <row r="101" spans="3:15" ht="15.5" x14ac:dyDescent="0.35">
      <c r="C101" t="s">
        <v>115</v>
      </c>
    </row>
    <row r="102" spans="3:15" ht="15.5" x14ac:dyDescent="0.35">
      <c r="C102" t="s">
        <v>253</v>
      </c>
      <c r="E102" s="5">
        <v>166360000</v>
      </c>
      <c r="F102" s="5">
        <v>397000000</v>
      </c>
      <c r="I102" s="5">
        <v>397000000</v>
      </c>
      <c r="J102" s="5">
        <v>2258600000</v>
      </c>
      <c r="K102" s="5">
        <v>1321197535</v>
      </c>
      <c r="L102" s="5">
        <v>48200528</v>
      </c>
      <c r="N102" s="5">
        <v>583052130</v>
      </c>
      <c r="O102" s="5">
        <v>258092614</v>
      </c>
    </row>
    <row r="103" spans="3:15" ht="15.5" x14ac:dyDescent="0.35">
      <c r="C103" t="s">
        <v>116</v>
      </c>
      <c r="D103" s="5">
        <v>359315000</v>
      </c>
      <c r="F103" s="5">
        <v>257925000</v>
      </c>
      <c r="G103" s="5">
        <v>165525000</v>
      </c>
      <c r="I103" s="5">
        <v>257925000</v>
      </c>
      <c r="J103" s="5">
        <v>164300000</v>
      </c>
      <c r="K103" s="5">
        <v>527017237</v>
      </c>
      <c r="L103" s="5">
        <v>448433430</v>
      </c>
      <c r="N103" s="5">
        <v>125000000</v>
      </c>
      <c r="O103" s="5">
        <v>50000000</v>
      </c>
    </row>
    <row r="104" spans="3:15" ht="15.5" x14ac:dyDescent="0.35">
      <c r="C104" t="s">
        <v>118</v>
      </c>
    </row>
    <row r="105" spans="3:15" ht="15.5" x14ac:dyDescent="0.35">
      <c r="C105" t="s">
        <v>254</v>
      </c>
      <c r="N105" s="5">
        <v>4269412440</v>
      </c>
      <c r="O105" s="5">
        <v>15095651</v>
      </c>
    </row>
    <row r="106" spans="3:15" ht="15.5" x14ac:dyDescent="0.35">
      <c r="C106" t="s">
        <v>117</v>
      </c>
      <c r="D106" s="5">
        <v>2510722922</v>
      </c>
      <c r="E106" s="5">
        <v>2587047524</v>
      </c>
      <c r="F106" s="5">
        <v>2049631511</v>
      </c>
      <c r="G106" s="5">
        <v>3122102881</v>
      </c>
      <c r="I106" s="5">
        <v>2049631511</v>
      </c>
      <c r="J106" s="5">
        <v>2231847499</v>
      </c>
      <c r="K106" s="5">
        <v>1199444823</v>
      </c>
      <c r="L106" s="5">
        <v>1312709078</v>
      </c>
      <c r="M106" s="5">
        <v>1677485671</v>
      </c>
      <c r="N106" s="5">
        <v>165280380</v>
      </c>
      <c r="O106" s="5">
        <v>22707809</v>
      </c>
    </row>
    <row r="107" spans="3:15" ht="15.5" x14ac:dyDescent="0.35">
      <c r="C107" t="s">
        <v>119</v>
      </c>
      <c r="D107" s="5">
        <v>27763206145</v>
      </c>
      <c r="E107" s="5">
        <v>7776240506</v>
      </c>
      <c r="F107" s="5">
        <v>4555621279</v>
      </c>
      <c r="G107" s="5">
        <v>11435133893</v>
      </c>
      <c r="I107" s="5">
        <v>4555621279</v>
      </c>
      <c r="J107" s="5">
        <v>9591055097</v>
      </c>
      <c r="K107" s="5">
        <v>11244122332</v>
      </c>
      <c r="L107" s="5">
        <v>11532698818</v>
      </c>
      <c r="M107" s="5">
        <v>6705337364</v>
      </c>
    </row>
    <row r="108" spans="3:15" ht="15.5" x14ac:dyDescent="0.35">
      <c r="C108" t="s">
        <v>120</v>
      </c>
    </row>
    <row r="109" spans="3:15" ht="15.5" x14ac:dyDescent="0.35">
      <c r="C109" t="s">
        <v>313</v>
      </c>
      <c r="E109" s="5">
        <v>19468218127</v>
      </c>
      <c r="F109" s="5">
        <v>10622916655</v>
      </c>
      <c r="G109" s="5">
        <v>9291666656</v>
      </c>
      <c r="I109" s="5">
        <v>10622916655</v>
      </c>
      <c r="J109" s="5">
        <v>9947916659</v>
      </c>
      <c r="K109" s="5">
        <v>10822916663</v>
      </c>
      <c r="L109" s="5">
        <v>1648306432</v>
      </c>
      <c r="M109" s="5">
        <v>2837179584</v>
      </c>
    </row>
    <row r="110" spans="3:15" ht="15.5" x14ac:dyDescent="0.35">
      <c r="C110" t="s">
        <v>121</v>
      </c>
      <c r="M110" s="5">
        <v>697541534</v>
      </c>
    </row>
    <row r="111" spans="3:15" ht="15.5" x14ac:dyDescent="0.35">
      <c r="C111" t="s">
        <v>122</v>
      </c>
      <c r="D111" s="5">
        <v>703398416</v>
      </c>
      <c r="E111" s="5">
        <v>20268216543</v>
      </c>
      <c r="F111" s="5">
        <v>11322635071</v>
      </c>
      <c r="G111" s="5">
        <v>9994438761</v>
      </c>
      <c r="I111" s="5">
        <v>11322635071</v>
      </c>
      <c r="J111" s="5">
        <v>10650688764</v>
      </c>
      <c r="K111" s="5">
        <v>11559438883</v>
      </c>
      <c r="L111" s="5">
        <v>2306199898</v>
      </c>
      <c r="M111" s="5">
        <v>3701945628</v>
      </c>
      <c r="N111" s="5">
        <v>218749849</v>
      </c>
      <c r="O111" s="5">
        <v>117591464</v>
      </c>
    </row>
    <row r="112" spans="3:15" ht="15.5" x14ac:dyDescent="0.35">
      <c r="C112" t="s">
        <v>123</v>
      </c>
      <c r="D112" s="5">
        <v>703398416</v>
      </c>
      <c r="E112" s="5">
        <v>20268216543</v>
      </c>
      <c r="F112" s="5">
        <v>11322635071</v>
      </c>
      <c r="G112" s="5">
        <v>9994438761</v>
      </c>
      <c r="I112" s="5">
        <v>11322635071</v>
      </c>
      <c r="J112" s="5">
        <v>10650688764</v>
      </c>
      <c r="K112" s="5">
        <v>11559438883</v>
      </c>
      <c r="L112" s="5">
        <v>2306199898</v>
      </c>
      <c r="M112" s="5">
        <v>3701945628</v>
      </c>
      <c r="N112" s="5">
        <v>218749849</v>
      </c>
      <c r="O112" s="5">
        <v>117591464</v>
      </c>
    </row>
    <row r="113" spans="2:15" ht="15.5" x14ac:dyDescent="0.35">
      <c r="C113" t="s">
        <v>124</v>
      </c>
    </row>
    <row r="114" spans="2:15" ht="15.5" x14ac:dyDescent="0.35">
      <c r="C114" t="s">
        <v>125</v>
      </c>
      <c r="E114" s="5">
        <v>19468218127</v>
      </c>
      <c r="F114" s="5">
        <v>10622916655</v>
      </c>
      <c r="G114" s="5">
        <v>9291666656</v>
      </c>
      <c r="I114" s="5">
        <v>10622916655</v>
      </c>
      <c r="J114" s="5">
        <v>9947916659</v>
      </c>
      <c r="K114" s="5">
        <v>10822916663</v>
      </c>
      <c r="L114" s="5">
        <v>1648306432</v>
      </c>
      <c r="M114" s="5">
        <v>2837179584</v>
      </c>
    </row>
    <row r="115" spans="2:15" ht="15.5" x14ac:dyDescent="0.35">
      <c r="C115" t="s">
        <v>126</v>
      </c>
      <c r="D115" s="5">
        <v>31919975817</v>
      </c>
      <c r="E115" s="5">
        <v>31506197907</v>
      </c>
      <c r="F115" s="5">
        <v>19416146195</v>
      </c>
      <c r="G115" s="5">
        <v>25626291442</v>
      </c>
      <c r="I115" s="5">
        <v>19416146195</v>
      </c>
      <c r="J115" s="5">
        <v>25069218633</v>
      </c>
      <c r="K115" s="5">
        <v>26369402628</v>
      </c>
      <c r="L115" s="5">
        <v>15648241752</v>
      </c>
      <c r="M115" s="5">
        <v>12782310197</v>
      </c>
      <c r="N115" s="5">
        <v>5361494799</v>
      </c>
      <c r="O115" s="5">
        <v>463487538</v>
      </c>
    </row>
    <row r="116" spans="2:15" ht="15.5" x14ac:dyDescent="0.35">
      <c r="C116" t="s">
        <v>127</v>
      </c>
    </row>
    <row r="117" spans="2:15" ht="15.5" x14ac:dyDescent="0.35">
      <c r="C117" t="s">
        <v>128</v>
      </c>
      <c r="D117" s="5">
        <v>100000000000</v>
      </c>
      <c r="E117" s="5">
        <v>100000000000</v>
      </c>
      <c r="F117" s="5">
        <v>100000000000</v>
      </c>
      <c r="G117" s="5">
        <v>100000000000</v>
      </c>
      <c r="I117" s="5">
        <v>100000000000</v>
      </c>
      <c r="J117" s="5">
        <v>100000000000</v>
      </c>
      <c r="K117" s="5">
        <v>100000000000</v>
      </c>
      <c r="L117" s="5">
        <v>100000000000</v>
      </c>
      <c r="M117" s="5">
        <v>65000000000</v>
      </c>
      <c r="N117" s="5">
        <v>1000000000</v>
      </c>
      <c r="O117" s="5">
        <v>1000000000</v>
      </c>
    </row>
    <row r="118" spans="2:15" ht="15.5" x14ac:dyDescent="0.35">
      <c r="C118" t="s">
        <v>129</v>
      </c>
      <c r="D118" s="5">
        <v>29221513766</v>
      </c>
      <c r="E118" s="5">
        <v>29221513766</v>
      </c>
      <c r="F118" s="5">
        <v>29221513766</v>
      </c>
      <c r="G118" s="5">
        <v>29221513766</v>
      </c>
      <c r="I118" s="5">
        <v>29221513766</v>
      </c>
      <c r="J118" s="5">
        <v>29221513766</v>
      </c>
      <c r="K118" s="5">
        <v>29221513766</v>
      </c>
      <c r="L118" s="5">
        <v>27300000000</v>
      </c>
    </row>
    <row r="119" spans="2:15" ht="15.5" x14ac:dyDescent="0.35">
      <c r="C119" t="s">
        <v>130</v>
      </c>
      <c r="D119" s="5">
        <v>35689398947</v>
      </c>
      <c r="E119" s="5">
        <v>35462787995</v>
      </c>
      <c r="F119" s="5">
        <v>33038307458</v>
      </c>
      <c r="G119" s="5">
        <v>29995793460</v>
      </c>
      <c r="I119" s="5">
        <v>33038307458</v>
      </c>
      <c r="J119" s="5">
        <v>26133753501</v>
      </c>
      <c r="K119" s="5">
        <v>21614341458</v>
      </c>
      <c r="L119" s="5">
        <v>15093030311</v>
      </c>
      <c r="M119" s="5">
        <v>7463441647</v>
      </c>
      <c r="N119" s="5">
        <v>5048498090</v>
      </c>
      <c r="O119" s="5">
        <v>261153550</v>
      </c>
    </row>
    <row r="120" spans="2:15" ht="15.5" x14ac:dyDescent="0.35">
      <c r="C120" t="s">
        <v>257</v>
      </c>
    </row>
    <row r="121" spans="2:15" ht="15.5" x14ac:dyDescent="0.35">
      <c r="C121" t="s">
        <v>258</v>
      </c>
      <c r="D121" s="5">
        <v>35689398947</v>
      </c>
      <c r="E121" s="5">
        <v>35462787995</v>
      </c>
      <c r="F121" s="5">
        <v>33038307458</v>
      </c>
      <c r="G121" s="5">
        <v>29995793460</v>
      </c>
      <c r="I121" s="5">
        <v>33038307458</v>
      </c>
      <c r="J121" s="5">
        <v>26133753501</v>
      </c>
      <c r="K121" s="5">
        <v>21614341458</v>
      </c>
      <c r="M121" s="5">
        <v>7463441647</v>
      </c>
      <c r="N121" s="5">
        <v>5048498090</v>
      </c>
      <c r="O121" s="5">
        <v>261153550</v>
      </c>
    </row>
    <row r="122" spans="2:15" ht="15.5" x14ac:dyDescent="0.35">
      <c r="C122" t="s">
        <v>259</v>
      </c>
      <c r="D122" s="5">
        <v>35689398947</v>
      </c>
      <c r="E122" s="5">
        <v>35462787995</v>
      </c>
      <c r="F122" s="5">
        <v>33038307458</v>
      </c>
      <c r="G122" s="5">
        <v>29995793460</v>
      </c>
      <c r="I122" s="5">
        <v>33038307458</v>
      </c>
      <c r="J122" s="5">
        <v>26133753501</v>
      </c>
      <c r="K122" s="5">
        <v>21614341458</v>
      </c>
      <c r="L122" s="5">
        <v>15093030311</v>
      </c>
      <c r="M122" s="5">
        <v>7463441647</v>
      </c>
      <c r="N122" s="5">
        <v>5048498090</v>
      </c>
      <c r="O122" s="5">
        <v>261153550</v>
      </c>
    </row>
    <row r="123" spans="2:15" ht="15.5" x14ac:dyDescent="0.35">
      <c r="C123" t="s">
        <v>10</v>
      </c>
      <c r="D123" s="5">
        <v>165656820103</v>
      </c>
      <c r="E123" s="5">
        <v>165430209151</v>
      </c>
      <c r="F123" s="5">
        <v>163005728614</v>
      </c>
      <c r="G123" s="5">
        <v>159225397930</v>
      </c>
      <c r="I123" s="5">
        <v>163005728614</v>
      </c>
      <c r="J123" s="5">
        <v>155942313288</v>
      </c>
      <c r="K123" s="5">
        <v>150843945928</v>
      </c>
      <c r="L123" s="5">
        <v>142633946438</v>
      </c>
      <c r="M123" s="5">
        <v>72328719786</v>
      </c>
      <c r="N123" s="5">
        <v>6119231513</v>
      </c>
      <c r="O123" s="5">
        <v>1261153550</v>
      </c>
    </row>
    <row r="124" spans="2:15" ht="15.5" x14ac:dyDescent="0.35">
      <c r="C124" t="s">
        <v>132</v>
      </c>
      <c r="D124" s="5">
        <v>197576795920</v>
      </c>
      <c r="E124" s="5">
        <v>196936407058</v>
      </c>
      <c r="F124" s="5">
        <v>182421874809</v>
      </c>
      <c r="G124" s="5">
        <v>184851689372</v>
      </c>
      <c r="I124" s="5">
        <v>182421874809</v>
      </c>
      <c r="J124" s="5">
        <v>181011531921</v>
      </c>
      <c r="K124" s="5">
        <v>177213348556</v>
      </c>
      <c r="L124" s="5">
        <v>158282188190</v>
      </c>
      <c r="M124" s="5">
        <v>85111029983</v>
      </c>
      <c r="N124" s="5">
        <v>11480726312</v>
      </c>
      <c r="O124" s="5">
        <v>1724641088</v>
      </c>
    </row>
    <row r="125" spans="2:15" ht="15.5" x14ac:dyDescent="0.35">
      <c r="C125" t="s">
        <v>133</v>
      </c>
      <c r="D125" s="5">
        <v>2000000000</v>
      </c>
      <c r="E125" s="5">
        <v>2000000000</v>
      </c>
      <c r="F125" s="5">
        <v>2000000000</v>
      </c>
      <c r="G125" s="5">
        <v>2000000000</v>
      </c>
      <c r="I125" s="5">
        <v>2000000000</v>
      </c>
      <c r="J125" s="5">
        <v>2000000000</v>
      </c>
      <c r="K125" s="5">
        <v>2000000000</v>
      </c>
      <c r="L125" s="5">
        <v>2000000000</v>
      </c>
      <c r="M125" s="5">
        <v>1300000000</v>
      </c>
      <c r="N125" s="5">
        <v>100000</v>
      </c>
      <c r="O125" s="5">
        <v>1000</v>
      </c>
    </row>
    <row r="127" spans="2:15" ht="15.5" x14ac:dyDescent="0.35">
      <c r="B127" t="s">
        <v>134</v>
      </c>
      <c r="C127" t="s">
        <v>135</v>
      </c>
      <c r="D127" s="5">
        <v>-7823880369</v>
      </c>
      <c r="E127" s="5">
        <v>3684763212</v>
      </c>
      <c r="F127" s="5">
        <v>14250497734</v>
      </c>
      <c r="G127" s="5">
        <v>-1164826727</v>
      </c>
      <c r="I127" s="5">
        <v>9131959363</v>
      </c>
      <c r="J127" s="5">
        <v>-8603130555</v>
      </c>
      <c r="K127" s="5">
        <v>685878439</v>
      </c>
      <c r="L127" s="5">
        <v>-35404329763</v>
      </c>
      <c r="M127" s="5">
        <v>-636322179</v>
      </c>
      <c r="N127" s="5">
        <v>467405971</v>
      </c>
      <c r="O127" s="5">
        <v>-673066972</v>
      </c>
    </row>
    <row r="128" spans="2:15" ht="15.5" x14ac:dyDescent="0.35">
      <c r="C128" t="s">
        <v>136</v>
      </c>
      <c r="D128" s="5">
        <v>9684304863</v>
      </c>
      <c r="E128" s="5">
        <v>21810469812</v>
      </c>
      <c r="F128" s="5">
        <v>30803699210</v>
      </c>
      <c r="G128" s="5">
        <v>12680282602</v>
      </c>
      <c r="I128" s="5">
        <v>81835328419</v>
      </c>
      <c r="J128" s="5">
        <v>55666528458</v>
      </c>
      <c r="K128" s="5">
        <v>75276104073</v>
      </c>
      <c r="L128" s="5">
        <v>134575877410</v>
      </c>
      <c r="M128" s="5">
        <v>77794576938</v>
      </c>
      <c r="N128" s="5">
        <v>18710443517</v>
      </c>
      <c r="O128" s="5">
        <v>3646561817</v>
      </c>
    </row>
    <row r="129" spans="3:15" ht="15.5" x14ac:dyDescent="0.35">
      <c r="C129" t="s">
        <v>500</v>
      </c>
      <c r="D129" s="5">
        <v>-14773477708</v>
      </c>
      <c r="E129" s="5">
        <v>-18094307894</v>
      </c>
      <c r="F129" s="5">
        <v>-17283192533</v>
      </c>
      <c r="G129" s="5">
        <v>-12880265890</v>
      </c>
      <c r="I129" s="5">
        <v>-70168230082</v>
      </c>
      <c r="J129" s="5">
        <v>-62103912187</v>
      </c>
      <c r="K129" s="5">
        <v>-67913983246</v>
      </c>
      <c r="L129" s="5">
        <v>-164874510141</v>
      </c>
      <c r="M129" s="5">
        <v>-76402826770</v>
      </c>
      <c r="N129" s="5">
        <v>-18059554686</v>
      </c>
      <c r="O129" s="5">
        <v>-4269878789</v>
      </c>
    </row>
    <row r="130" spans="3:15" ht="15.5" x14ac:dyDescent="0.35">
      <c r="C130" t="s">
        <v>139</v>
      </c>
      <c r="D130" s="5">
        <v>-674375000</v>
      </c>
      <c r="E130" s="5">
        <v>-568995000</v>
      </c>
      <c r="F130" s="5">
        <v>-588975000</v>
      </c>
      <c r="G130" s="5">
        <v>-496575000</v>
      </c>
      <c r="I130" s="5">
        <v>-2137450000</v>
      </c>
      <c r="J130" s="5">
        <v>-2558350000</v>
      </c>
      <c r="K130" s="5">
        <v>-2679670000</v>
      </c>
      <c r="L130" s="5">
        <v>-2506333430</v>
      </c>
      <c r="M130" s="5">
        <v>-1481325190</v>
      </c>
      <c r="N130" s="5">
        <v>-183750000</v>
      </c>
      <c r="O130" s="5">
        <v>-49750000</v>
      </c>
    </row>
    <row r="131" spans="3:15" ht="15.5" x14ac:dyDescent="0.35">
      <c r="C131" t="s">
        <v>759</v>
      </c>
      <c r="F131" s="5">
        <v>2632562658</v>
      </c>
      <c r="I131" s="5">
        <v>2632562658</v>
      </c>
      <c r="J131" s="5">
        <v>2155161910</v>
      </c>
      <c r="K131" s="5">
        <v>-1093012484</v>
      </c>
      <c r="L131" s="5">
        <v>184093221</v>
      </c>
      <c r="M131" s="5">
        <v>981818182</v>
      </c>
    </row>
    <row r="132" spans="3:15" ht="15.5" x14ac:dyDescent="0.35">
      <c r="C132" t="s">
        <v>624</v>
      </c>
      <c r="F132" s="5">
        <v>-16852352</v>
      </c>
      <c r="G132" s="5">
        <v>-130038764</v>
      </c>
      <c r="M132" s="5">
        <v>1954305</v>
      </c>
      <c r="N132" s="5">
        <v>267140</v>
      </c>
    </row>
    <row r="133" spans="3:15" ht="15.5" x14ac:dyDescent="0.35">
      <c r="C133" t="s">
        <v>502</v>
      </c>
      <c r="D133" s="5">
        <v>-562092945</v>
      </c>
      <c r="E133" s="5">
        <v>-445346703</v>
      </c>
      <c r="F133" s="5">
        <v>-417222384</v>
      </c>
      <c r="G133" s="5">
        <v>-487637212</v>
      </c>
      <c r="I133" s="5">
        <v>-1683076407</v>
      </c>
      <c r="J133" s="5">
        <v>-1721143304</v>
      </c>
      <c r="K133" s="5">
        <v>-1465678301</v>
      </c>
      <c r="L133" s="5">
        <v>-848166147</v>
      </c>
      <c r="M133" s="5">
        <v>-1365239264</v>
      </c>
    </row>
    <row r="134" spans="3:15" ht="15.5" x14ac:dyDescent="0.35">
      <c r="C134" t="s">
        <v>690</v>
      </c>
      <c r="D134" s="5">
        <v>-462432780</v>
      </c>
      <c r="E134" s="5">
        <v>-17057000</v>
      </c>
      <c r="F134" s="5">
        <v>-577068951</v>
      </c>
      <c r="G134" s="5">
        <v>-241982264</v>
      </c>
      <c r="I134" s="5">
        <v>-1347175225</v>
      </c>
      <c r="J134" s="5">
        <v>-41415432</v>
      </c>
      <c r="K134" s="5">
        <v>-1437881603</v>
      </c>
      <c r="L134" s="5">
        <v>-1935290676</v>
      </c>
      <c r="M134" s="5">
        <v>-165280380</v>
      </c>
    </row>
    <row r="135" spans="3:15" ht="15.5" x14ac:dyDescent="0.35">
      <c r="C135" t="s">
        <v>736</v>
      </c>
      <c r="D135" s="5">
        <v>-35806802</v>
      </c>
      <c r="F135" s="5">
        <v>53812540</v>
      </c>
      <c r="G135" s="5">
        <v>35124347</v>
      </c>
    </row>
    <row r="136" spans="3:15" ht="15.5" x14ac:dyDescent="0.35">
      <c r="C136" t="s">
        <v>340</v>
      </c>
      <c r="D136" s="5">
        <v>-999999997</v>
      </c>
      <c r="E136" s="5">
        <v>999999997</v>
      </c>
      <c r="F136" s="5">
        <v>-356265454</v>
      </c>
      <c r="G136" s="5">
        <v>356265454</v>
      </c>
    </row>
    <row r="137" spans="3:15" ht="15.5" x14ac:dyDescent="0.35">
      <c r="C137" t="s">
        <v>144</v>
      </c>
      <c r="D137" s="5">
        <v>1035916894</v>
      </c>
      <c r="E137" s="5">
        <v>11548751311</v>
      </c>
      <c r="F137" s="5">
        <v>-6243083793</v>
      </c>
      <c r="G137" s="5">
        <v>-645806927</v>
      </c>
      <c r="I137" s="5">
        <v>-4360433822</v>
      </c>
      <c r="J137" s="5">
        <v>-2528067239</v>
      </c>
      <c r="K137" s="5">
        <v>8886033745</v>
      </c>
      <c r="L137" s="5">
        <v>65240946768</v>
      </c>
      <c r="M137" s="5">
        <v>9970646042</v>
      </c>
      <c r="N137" s="5">
        <v>4254316789</v>
      </c>
      <c r="O137" s="5">
        <v>1015095651</v>
      </c>
    </row>
    <row r="138" spans="3:15" ht="15.5" x14ac:dyDescent="0.35">
      <c r="C138" t="s">
        <v>145</v>
      </c>
      <c r="E138" s="5">
        <v>-16260652000</v>
      </c>
      <c r="F138" s="5">
        <v>-4500000000</v>
      </c>
      <c r="I138" s="5">
        <v>-4500000000</v>
      </c>
      <c r="J138" s="5">
        <v>9750000000</v>
      </c>
      <c r="K138" s="5">
        <v>-4789568781</v>
      </c>
      <c r="L138" s="5">
        <v>-21076356902</v>
      </c>
      <c r="M138" s="5">
        <v>-9135871524</v>
      </c>
      <c r="N138" s="5">
        <v>-3853000000</v>
      </c>
    </row>
    <row r="139" spans="3:15" ht="15.5" x14ac:dyDescent="0.35">
      <c r="C139" t="s">
        <v>146</v>
      </c>
      <c r="E139" s="5">
        <v>-10260652000</v>
      </c>
      <c r="K139" s="5">
        <v>-2982471098</v>
      </c>
      <c r="L139" s="5">
        <v>-1712161900</v>
      </c>
      <c r="M139" s="5">
        <v>-2135871524</v>
      </c>
    </row>
    <row r="140" spans="3:15" ht="15.5" x14ac:dyDescent="0.35">
      <c r="C140" t="s">
        <v>1270</v>
      </c>
      <c r="J140" s="5">
        <v>9750000000</v>
      </c>
    </row>
    <row r="141" spans="3:15" ht="15.5" x14ac:dyDescent="0.35">
      <c r="C141" t="s">
        <v>754</v>
      </c>
      <c r="E141" s="5">
        <v>-6000000000</v>
      </c>
      <c r="F141" s="5">
        <v>-4500000000</v>
      </c>
      <c r="I141" s="5">
        <v>-4500000000</v>
      </c>
    </row>
    <row r="142" spans="3:15" ht="15.5" x14ac:dyDescent="0.35">
      <c r="C142" t="s">
        <v>659</v>
      </c>
      <c r="L142" s="5">
        <v>-2330000000</v>
      </c>
    </row>
    <row r="143" spans="3:15" ht="15.5" x14ac:dyDescent="0.35">
      <c r="C143" t="s">
        <v>1271</v>
      </c>
      <c r="K143" s="5">
        <v>-1807097683</v>
      </c>
      <c r="L143" s="5">
        <v>-17034195002</v>
      </c>
    </row>
    <row r="144" spans="3:15" ht="15.5" x14ac:dyDescent="0.35">
      <c r="C144" t="s">
        <v>1272</v>
      </c>
      <c r="M144" s="5">
        <v>-7000000000</v>
      </c>
      <c r="N144" s="5">
        <v>-3853000000</v>
      </c>
    </row>
    <row r="145" spans="2:15" ht="15.5" x14ac:dyDescent="0.35">
      <c r="C145" t="s">
        <v>377</v>
      </c>
      <c r="N145" s="5">
        <v>4254316789</v>
      </c>
      <c r="O145" s="5">
        <v>15095651</v>
      </c>
    </row>
    <row r="146" spans="2:15" ht="15.5" x14ac:dyDescent="0.35">
      <c r="C146" t="s">
        <v>551</v>
      </c>
      <c r="M146" s="5">
        <v>-269412440</v>
      </c>
    </row>
    <row r="147" spans="2:15" ht="15.5" x14ac:dyDescent="0.35">
      <c r="C147" t="s">
        <v>153</v>
      </c>
      <c r="D147" s="5">
        <v>1035916894</v>
      </c>
      <c r="E147" s="5">
        <v>11548751311</v>
      </c>
      <c r="F147" s="5">
        <v>-6243083793</v>
      </c>
      <c r="G147" s="5">
        <v>-645806927</v>
      </c>
      <c r="I147" s="5">
        <v>-4360433822</v>
      </c>
      <c r="J147" s="5">
        <v>-2528067239</v>
      </c>
      <c r="K147" s="5">
        <v>8886033745</v>
      </c>
      <c r="L147" s="5">
        <v>65240946768</v>
      </c>
      <c r="M147" s="5">
        <v>9970646042</v>
      </c>
      <c r="N147" s="5">
        <v>4254316789</v>
      </c>
      <c r="O147" s="5">
        <v>1015095651</v>
      </c>
    </row>
    <row r="148" spans="2:15" ht="15.5" x14ac:dyDescent="0.35">
      <c r="C148" t="s">
        <v>691</v>
      </c>
      <c r="L148" s="5">
        <v>35000000000</v>
      </c>
      <c r="O148" s="5">
        <v>1000000000</v>
      </c>
    </row>
    <row r="149" spans="2:15" ht="15.5" x14ac:dyDescent="0.35">
      <c r="C149" t="s">
        <v>129</v>
      </c>
      <c r="L149" s="5">
        <v>27300000000</v>
      </c>
    </row>
    <row r="150" spans="2:15" ht="15.5" x14ac:dyDescent="0.35">
      <c r="C150" t="s">
        <v>336</v>
      </c>
      <c r="D150" s="5">
        <v>15412371509</v>
      </c>
      <c r="E150" s="5">
        <v>12350834636</v>
      </c>
      <c r="F150" s="5">
        <v>-988899974</v>
      </c>
      <c r="G150" s="5">
        <v>10443076</v>
      </c>
      <c r="I150" s="5">
        <v>1550000000</v>
      </c>
      <c r="K150" s="5">
        <v>8886033745</v>
      </c>
      <c r="L150" s="5">
        <v>4129819920</v>
      </c>
      <c r="M150" s="5">
        <v>10655700268</v>
      </c>
    </row>
    <row r="151" spans="2:15" ht="15.5" x14ac:dyDescent="0.35">
      <c r="C151" t="s">
        <v>274</v>
      </c>
      <c r="D151" s="5">
        <v>-14376454615</v>
      </c>
      <c r="E151" s="5">
        <v>-802083325</v>
      </c>
      <c r="F151" s="5">
        <v>-5254183819</v>
      </c>
      <c r="G151" s="5">
        <v>-656250003</v>
      </c>
      <c r="I151" s="5">
        <v>-5910433822</v>
      </c>
      <c r="J151" s="5">
        <v>-2528067239</v>
      </c>
      <c r="L151" s="5">
        <v>-1188873152</v>
      </c>
      <c r="M151" s="5">
        <v>-415641786</v>
      </c>
    </row>
    <row r="152" spans="2:15" ht="15.5" x14ac:dyDescent="0.35">
      <c r="C152" t="s">
        <v>163</v>
      </c>
      <c r="D152" s="5">
        <v>-6787963475</v>
      </c>
      <c r="E152" s="5">
        <v>-1027137477</v>
      </c>
      <c r="F152" s="5">
        <v>3507413941</v>
      </c>
      <c r="G152" s="5">
        <v>-1810633654</v>
      </c>
      <c r="I152" s="5">
        <v>271525541</v>
      </c>
      <c r="J152" s="5">
        <v>-1381197794</v>
      </c>
      <c r="K152" s="5">
        <v>4782343403</v>
      </c>
      <c r="L152" s="5">
        <v>8760260103</v>
      </c>
      <c r="M152" s="5">
        <v>198452339</v>
      </c>
      <c r="N152" s="5">
        <v>868722760</v>
      </c>
      <c r="O152" s="5">
        <v>342028679</v>
      </c>
    </row>
    <row r="153" spans="2:15" ht="15.5" x14ac:dyDescent="0.35">
      <c r="C153" t="s">
        <v>164</v>
      </c>
      <c r="E153" s="5">
        <v>14442135031</v>
      </c>
      <c r="I153" s="5">
        <v>14170609490</v>
      </c>
      <c r="J153" s="5">
        <v>15551807284</v>
      </c>
      <c r="K153" s="5">
        <v>10769463881</v>
      </c>
      <c r="L153" s="5">
        <v>1409203778</v>
      </c>
      <c r="M153" s="5">
        <v>1210751439</v>
      </c>
      <c r="N153" s="5">
        <v>342028679</v>
      </c>
    </row>
    <row r="154" spans="2:15" ht="15.5" x14ac:dyDescent="0.35">
      <c r="C154" t="s">
        <v>166</v>
      </c>
      <c r="D154" s="5">
        <v>-6787963475</v>
      </c>
      <c r="E154" s="5">
        <v>13414997554</v>
      </c>
      <c r="F154" s="5">
        <v>3507413941</v>
      </c>
      <c r="G154" s="5">
        <v>-1810633654</v>
      </c>
      <c r="I154" s="5">
        <v>14442135031</v>
      </c>
      <c r="J154" s="5">
        <v>14170609490</v>
      </c>
      <c r="K154" s="5">
        <v>15551807284</v>
      </c>
      <c r="L154" s="5">
        <v>10169463881</v>
      </c>
      <c r="M154" s="5">
        <v>1409203778</v>
      </c>
      <c r="N154" s="5">
        <v>1210751439</v>
      </c>
      <c r="O154" s="5">
        <v>342028679</v>
      </c>
    </row>
    <row r="156" spans="2:15" ht="15.5" x14ac:dyDescent="0.35">
      <c r="B156" t="s">
        <v>167</v>
      </c>
      <c r="C156" t="s">
        <v>12</v>
      </c>
      <c r="D156" s="5">
        <v>2000000000</v>
      </c>
      <c r="E156" s="5">
        <v>2000000000</v>
      </c>
      <c r="F156" s="5">
        <v>2000000000</v>
      </c>
      <c r="G156" s="5">
        <v>2000000000</v>
      </c>
      <c r="I156" s="5">
        <v>2000000000</v>
      </c>
      <c r="J156" s="5">
        <v>2000000000</v>
      </c>
      <c r="K156" s="5">
        <v>2000000000</v>
      </c>
      <c r="L156" s="5">
        <v>2000000000</v>
      </c>
      <c r="M156" s="5">
        <v>1300000000</v>
      </c>
      <c r="N156" s="5">
        <v>0</v>
      </c>
      <c r="O156" s="5">
        <v>0</v>
      </c>
    </row>
    <row r="157" spans="2:15" ht="15.5" x14ac:dyDescent="0.35">
      <c r="C157" t="s">
        <v>168</v>
      </c>
      <c r="D157" s="6">
        <v>0.11</v>
      </c>
      <c r="E157" s="6">
        <v>1.21</v>
      </c>
      <c r="F157" s="6">
        <v>1.81</v>
      </c>
      <c r="G157" s="6">
        <v>0.71</v>
      </c>
    </row>
    <row r="158" spans="2:15" ht="15.5" x14ac:dyDescent="0.35">
      <c r="C158" t="s">
        <v>169</v>
      </c>
      <c r="D158" s="6">
        <v>1045.45</v>
      </c>
      <c r="E158" s="6">
        <v>97.52</v>
      </c>
      <c r="F158" s="6">
        <v>83.98</v>
      </c>
      <c r="G158" s="6">
        <v>163.38</v>
      </c>
    </row>
    <row r="159" spans="2:15" ht="15.5" x14ac:dyDescent="0.35">
      <c r="C159" t="s">
        <v>63</v>
      </c>
      <c r="D159" s="6">
        <v>18.13</v>
      </c>
      <c r="E159" s="6">
        <v>9.66</v>
      </c>
      <c r="F159" s="6">
        <v>8.56</v>
      </c>
      <c r="G159" s="5">
        <v>11</v>
      </c>
    </row>
    <row r="160" spans="2:15" ht="15.5" x14ac:dyDescent="0.35">
      <c r="C160" t="s">
        <v>170</v>
      </c>
      <c r="D160" s="5">
        <v>650000000</v>
      </c>
      <c r="E160" s="5">
        <v>3450000000</v>
      </c>
      <c r="F160" s="5">
        <v>5970000000</v>
      </c>
      <c r="G160" s="5">
        <v>1150000000</v>
      </c>
    </row>
    <row r="161" spans="3:7" ht="15.5" x14ac:dyDescent="0.35">
      <c r="C161" t="s">
        <v>171</v>
      </c>
      <c r="D161" s="6">
        <v>1.1000000000000001E-3</v>
      </c>
      <c r="E161" s="6">
        <v>1.23E-2</v>
      </c>
      <c r="F161" s="6">
        <v>1.9900000000000001E-2</v>
      </c>
      <c r="G161" s="6">
        <v>7.7000000000000002E-3</v>
      </c>
    </row>
    <row r="162" spans="3:7" ht="15.5" x14ac:dyDescent="0.35">
      <c r="C162" t="s">
        <v>172</v>
      </c>
      <c r="D162" s="6">
        <v>1.4000000000000002E-3</v>
      </c>
      <c r="E162" s="6">
        <v>1.47E-2</v>
      </c>
      <c r="F162" s="6">
        <v>2.2200000000000001E-2</v>
      </c>
      <c r="G162" s="6">
        <v>8.8999999999999999E-3</v>
      </c>
    </row>
    <row r="163" spans="3:7" ht="15.5" x14ac:dyDescent="0.35">
      <c r="C163" t="s">
        <v>173</v>
      </c>
      <c r="D163" s="6">
        <v>3.0000000000000001E-3</v>
      </c>
      <c r="E163" s="6">
        <v>1.8600000000000002E-2</v>
      </c>
      <c r="F163" s="6">
        <v>3.5699999999999996E-2</v>
      </c>
      <c r="G163" s="6">
        <v>5.8999999999999999E-3</v>
      </c>
    </row>
    <row r="164" spans="3:7" ht="15.5" x14ac:dyDescent="0.35">
      <c r="C164" t="s">
        <v>174</v>
      </c>
      <c r="D164" s="6">
        <v>0.95</v>
      </c>
      <c r="E164" s="6">
        <v>7.53</v>
      </c>
      <c r="F164" s="6">
        <v>3.64</v>
      </c>
      <c r="G164" s="6">
        <v>1.28</v>
      </c>
    </row>
    <row r="165" spans="3:7" ht="15.5" x14ac:dyDescent="0.35">
      <c r="C165" t="s">
        <v>175</v>
      </c>
      <c r="D165" s="5">
        <v>166000000000</v>
      </c>
      <c r="E165" s="5">
        <v>165000000000</v>
      </c>
      <c r="F165" s="5">
        <v>163000000000</v>
      </c>
      <c r="G165" s="5">
        <v>159000000000</v>
      </c>
    </row>
    <row r="166" spans="3:7" ht="15.5" x14ac:dyDescent="0.35">
      <c r="C166" t="s">
        <v>176</v>
      </c>
      <c r="D166" s="6">
        <v>1.39</v>
      </c>
      <c r="E166" s="6">
        <v>1.43</v>
      </c>
      <c r="F166" s="6">
        <v>1.87</v>
      </c>
      <c r="G166" s="6">
        <v>1.46</v>
      </c>
    </row>
    <row r="167" spans="3:7" ht="15.5" x14ac:dyDescent="0.35">
      <c r="C167" t="s">
        <v>177</v>
      </c>
      <c r="D167" s="6">
        <v>82.83</v>
      </c>
      <c r="E167" s="6">
        <v>82.72</v>
      </c>
      <c r="F167" s="6">
        <v>81.5</v>
      </c>
      <c r="G167" s="6">
        <v>79.61</v>
      </c>
    </row>
    <row r="168" spans="3:7" ht="15.5" x14ac:dyDescent="0.35">
      <c r="C168" t="s">
        <v>178</v>
      </c>
      <c r="D168" s="6">
        <v>1.39</v>
      </c>
      <c r="E168" s="6">
        <v>1.43</v>
      </c>
      <c r="F168" s="6">
        <v>1.87</v>
      </c>
      <c r="G168" s="6">
        <v>1.46</v>
      </c>
    </row>
    <row r="169" spans="3:7" ht="15.5" x14ac:dyDescent="0.35">
      <c r="C169" t="s">
        <v>179</v>
      </c>
      <c r="D169" s="6">
        <v>82.83</v>
      </c>
      <c r="E169" s="6">
        <v>82.72</v>
      </c>
      <c r="F169" s="6">
        <v>81.5</v>
      </c>
      <c r="G169" s="6">
        <v>79.61</v>
      </c>
    </row>
    <row r="170" spans="3:7" ht="15.5" x14ac:dyDescent="0.35">
      <c r="C170" t="s">
        <v>180</v>
      </c>
      <c r="D170" s="5">
        <v>28000000000</v>
      </c>
      <c r="E170" s="5">
        <v>8000000000</v>
      </c>
      <c r="F170" s="5">
        <v>5000000000</v>
      </c>
      <c r="G170" s="5">
        <v>11000000000</v>
      </c>
    </row>
    <row r="171" spans="3:7" ht="15.5" x14ac:dyDescent="0.35">
      <c r="C171" t="s">
        <v>181</v>
      </c>
      <c r="E171" s="5">
        <v>19000000000</v>
      </c>
      <c r="F171" s="5">
        <v>11000000000</v>
      </c>
      <c r="G171" s="5">
        <v>9000000000</v>
      </c>
    </row>
    <row r="172" spans="3:7" ht="15.5" x14ac:dyDescent="0.35">
      <c r="C172" t="s">
        <v>182</v>
      </c>
      <c r="D172" s="5">
        <v>166000000000</v>
      </c>
      <c r="E172" s="5">
        <v>165000000000</v>
      </c>
      <c r="F172" s="5">
        <v>163000000000</v>
      </c>
      <c r="G172" s="5">
        <v>159000000000</v>
      </c>
    </row>
    <row r="173" spans="3:7" ht="15.5" x14ac:dyDescent="0.35">
      <c r="C173" t="s">
        <v>24</v>
      </c>
      <c r="D173" s="5">
        <v>28000000000</v>
      </c>
      <c r="E173" s="5">
        <v>27000000000</v>
      </c>
      <c r="F173" s="5">
        <v>15000000000</v>
      </c>
      <c r="G173" s="5">
        <v>21000000000</v>
      </c>
    </row>
    <row r="174" spans="3:7" ht="15.5" x14ac:dyDescent="0.35">
      <c r="C174" t="s">
        <v>21</v>
      </c>
      <c r="D174" s="5">
        <v>21000000000</v>
      </c>
      <c r="E174" s="5">
        <v>14000000000</v>
      </c>
      <c r="F174" s="5">
        <v>1000000000</v>
      </c>
      <c r="G174" s="5">
        <v>10000000000</v>
      </c>
    </row>
    <row r="175" spans="3:7" ht="15.5" x14ac:dyDescent="0.35">
      <c r="C175" t="s">
        <v>183</v>
      </c>
      <c r="D175" s="5">
        <v>81000000000</v>
      </c>
      <c r="E175" s="5">
        <v>100000000000</v>
      </c>
      <c r="F175" s="5">
        <v>99000000000</v>
      </c>
      <c r="G175" s="5">
        <v>94000000000</v>
      </c>
    </row>
    <row r="176" spans="3:7" ht="15.5" x14ac:dyDescent="0.35">
      <c r="C176" t="s">
        <v>184</v>
      </c>
      <c r="D176" s="5">
        <v>-8000000000</v>
      </c>
      <c r="E176" s="5">
        <v>4000000000</v>
      </c>
      <c r="F176" s="5">
        <v>14000000000</v>
      </c>
      <c r="G176" s="5">
        <v>-1000000000</v>
      </c>
    </row>
    <row r="177" spans="3:15" ht="15.5" x14ac:dyDescent="0.35">
      <c r="C177" t="s">
        <v>185</v>
      </c>
      <c r="E177" s="5">
        <v>-10000000000</v>
      </c>
    </row>
    <row r="178" spans="3:15" ht="15.5" x14ac:dyDescent="0.35">
      <c r="C178" t="s">
        <v>13</v>
      </c>
      <c r="D178" s="5">
        <v>-8000000000</v>
      </c>
      <c r="E178" s="5">
        <v>-7000000000</v>
      </c>
      <c r="F178" s="5">
        <v>14000000000</v>
      </c>
      <c r="G178" s="5">
        <v>-1000000000</v>
      </c>
    </row>
    <row r="179" spans="3:15" ht="15.5" x14ac:dyDescent="0.35">
      <c r="C179" t="s">
        <v>16</v>
      </c>
      <c r="D179" s="6">
        <v>-3.91</v>
      </c>
      <c r="E179" s="6">
        <v>-3.29</v>
      </c>
      <c r="F179" s="6">
        <v>7.13</v>
      </c>
      <c r="G179" s="6">
        <v>-0.57999999999999996</v>
      </c>
    </row>
    <row r="180" spans="3:15" ht="15.5" x14ac:dyDescent="0.35">
      <c r="C180" t="s">
        <v>48</v>
      </c>
      <c r="I180" s="6">
        <v>3.45</v>
      </c>
      <c r="J180" s="6">
        <v>2.4500000000000002</v>
      </c>
      <c r="K180" s="6">
        <v>3.07</v>
      </c>
      <c r="L180" s="6">
        <v>3.81</v>
      </c>
      <c r="M180" s="6">
        <v>4.93</v>
      </c>
      <c r="N180" s="6">
        <v>47873.45</v>
      </c>
      <c r="O180" s="6">
        <v>261153.55</v>
      </c>
    </row>
    <row r="181" spans="3:15" ht="15.5" x14ac:dyDescent="0.35">
      <c r="C181" t="s">
        <v>62</v>
      </c>
      <c r="I181" s="6">
        <v>44.06</v>
      </c>
      <c r="J181" s="6">
        <v>36.729999999999997</v>
      </c>
      <c r="K181" s="6">
        <v>19.22</v>
      </c>
      <c r="L181" s="6">
        <v>54.59</v>
      </c>
      <c r="M181" s="5">
        <v>0</v>
      </c>
      <c r="N181" s="5">
        <v>0</v>
      </c>
      <c r="O181" s="5">
        <v>0</v>
      </c>
    </row>
    <row r="182" spans="3:15" ht="15.5" x14ac:dyDescent="0.35">
      <c r="C182" t="s">
        <v>65</v>
      </c>
      <c r="I182" s="6">
        <v>3.7</v>
      </c>
      <c r="J182" s="6">
        <v>2.2999999999999998</v>
      </c>
      <c r="K182" s="6">
        <v>1.1200000000000001</v>
      </c>
      <c r="L182" s="6">
        <v>3.03</v>
      </c>
      <c r="M182" s="5">
        <v>0</v>
      </c>
      <c r="N182" s="5">
        <v>0</v>
      </c>
      <c r="O182" s="5">
        <v>0</v>
      </c>
    </row>
    <row r="183" spans="3:15" ht="15.5" x14ac:dyDescent="0.35">
      <c r="C183" t="s">
        <v>186</v>
      </c>
      <c r="I183" s="5">
        <v>10520000000</v>
      </c>
      <c r="J183" s="6">
        <v>8310000000.000001</v>
      </c>
      <c r="K183" s="5">
        <v>9600000000</v>
      </c>
      <c r="L183" s="5">
        <v>11230000000</v>
      </c>
      <c r="M183" s="5">
        <v>9770000000</v>
      </c>
    </row>
    <row r="184" spans="3:15" ht="15.5" x14ac:dyDescent="0.35">
      <c r="C184" t="s">
        <v>187</v>
      </c>
      <c r="I184" s="6">
        <v>3.78E-2</v>
      </c>
      <c r="J184" s="6">
        <v>2.7000000000000003E-2</v>
      </c>
      <c r="K184" s="6">
        <v>3.4700000000000002E-2</v>
      </c>
      <c r="L184" s="6">
        <v>4.82E-2</v>
      </c>
      <c r="M184" s="6">
        <v>7.5399999999999995E-2</v>
      </c>
      <c r="N184" s="6">
        <v>0.41700000000000004</v>
      </c>
      <c r="O184" s="6">
        <v>0.15140000000000001</v>
      </c>
    </row>
    <row r="185" spans="3:15" ht="15.5" x14ac:dyDescent="0.35">
      <c r="C185" t="s">
        <v>188</v>
      </c>
      <c r="I185" s="6">
        <v>4.24E-2</v>
      </c>
      <c r="J185" s="6">
        <v>3.1400000000000004E-2</v>
      </c>
      <c r="K185" s="6">
        <v>4.07E-2</v>
      </c>
      <c r="L185" s="6">
        <v>5.3499999999999999E-2</v>
      </c>
      <c r="M185" s="6">
        <v>8.8699999999999987E-2</v>
      </c>
      <c r="N185" s="6">
        <v>0.7823</v>
      </c>
      <c r="O185" s="6">
        <v>0.20710000000000001</v>
      </c>
    </row>
    <row r="186" spans="3:15" ht="15.5" x14ac:dyDescent="0.35">
      <c r="C186" t="s">
        <v>189</v>
      </c>
      <c r="I186" s="6">
        <v>5.9800000000000006E-2</v>
      </c>
      <c r="J186" s="6">
        <v>4.5899999999999996E-2</v>
      </c>
      <c r="K186" s="6">
        <v>5.7200000000000001E-2</v>
      </c>
      <c r="L186" s="6">
        <v>9.4399999999999998E-2</v>
      </c>
      <c r="M186" s="6">
        <v>0.22460000000000002</v>
      </c>
      <c r="N186" s="6">
        <v>1.2704</v>
      </c>
      <c r="O186" s="6">
        <v>0.4118</v>
      </c>
    </row>
    <row r="187" spans="3:15" ht="15.5" x14ac:dyDescent="0.35">
      <c r="C187" t="s">
        <v>190</v>
      </c>
      <c r="I187" s="6">
        <v>6.04</v>
      </c>
      <c r="J187" s="6">
        <v>4.38</v>
      </c>
      <c r="K187" s="6">
        <v>5.99</v>
      </c>
      <c r="L187" s="6">
        <v>12.26</v>
      </c>
      <c r="M187" s="6">
        <v>6.77</v>
      </c>
    </row>
    <row r="188" spans="3:15" ht="15.5" x14ac:dyDescent="0.35">
      <c r="C188" t="s">
        <v>59</v>
      </c>
      <c r="I188" s="6">
        <v>1.87</v>
      </c>
      <c r="J188" s="6">
        <v>1.1499999999999999</v>
      </c>
      <c r="K188" s="6">
        <v>0.78</v>
      </c>
      <c r="L188" s="6">
        <v>2.92</v>
      </c>
      <c r="M188" s="5">
        <v>0</v>
      </c>
      <c r="N188" s="5">
        <v>0</v>
      </c>
      <c r="O188" s="5">
        <v>0</v>
      </c>
    </row>
    <row r="189" spans="3:15" ht="15.5" x14ac:dyDescent="0.35">
      <c r="C189" t="s">
        <v>56</v>
      </c>
      <c r="I189" s="6">
        <v>81.5</v>
      </c>
      <c r="J189" s="6">
        <v>77.97</v>
      </c>
      <c r="K189" s="6">
        <v>75.42</v>
      </c>
      <c r="L189" s="6">
        <v>71.319999999999993</v>
      </c>
      <c r="M189" s="6">
        <v>55.64</v>
      </c>
      <c r="N189" s="6">
        <v>61192.32</v>
      </c>
      <c r="O189" s="6">
        <v>1261153.55</v>
      </c>
    </row>
    <row r="190" spans="3:15" ht="15.5" x14ac:dyDescent="0.35">
      <c r="C190" t="s">
        <v>191</v>
      </c>
      <c r="I190" s="6">
        <v>1.87</v>
      </c>
      <c r="J190" s="6">
        <v>1.1499999999999999</v>
      </c>
      <c r="K190" s="6">
        <v>0.78</v>
      </c>
      <c r="L190" s="6">
        <v>2.92</v>
      </c>
      <c r="M190" s="5">
        <v>0</v>
      </c>
      <c r="N190" s="5">
        <v>0</v>
      </c>
      <c r="O190" s="5">
        <v>0</v>
      </c>
    </row>
    <row r="191" spans="3:15" ht="15.5" x14ac:dyDescent="0.35">
      <c r="C191" t="s">
        <v>192</v>
      </c>
      <c r="I191" s="6">
        <v>81.5</v>
      </c>
      <c r="J191" s="6">
        <v>77.97</v>
      </c>
      <c r="K191" s="6">
        <v>75.42</v>
      </c>
      <c r="L191" s="6">
        <v>71.319999999999993</v>
      </c>
      <c r="M191" s="6">
        <v>55.64</v>
      </c>
      <c r="N191" s="6">
        <v>61192.32</v>
      </c>
      <c r="O191" s="6">
        <v>1261153.55</v>
      </c>
    </row>
    <row r="192" spans="3:15" ht="15.5" x14ac:dyDescent="0.35">
      <c r="C192" t="s">
        <v>193</v>
      </c>
      <c r="I192" s="5">
        <v>5000000000</v>
      </c>
      <c r="J192" s="5">
        <v>10000000000</v>
      </c>
      <c r="K192" s="5">
        <v>11000000000</v>
      </c>
      <c r="L192" s="5">
        <v>12000000000</v>
      </c>
      <c r="M192" s="5">
        <v>7000000000</v>
      </c>
    </row>
    <row r="193" spans="2:15" ht="15.5" x14ac:dyDescent="0.35">
      <c r="C193" t="s">
        <v>194</v>
      </c>
      <c r="I193" s="5">
        <v>11000000000</v>
      </c>
      <c r="J193" s="5">
        <v>10000000000</v>
      </c>
      <c r="K193" s="5">
        <v>11000000000</v>
      </c>
      <c r="L193" s="5">
        <v>2000000000</v>
      </c>
      <c r="M193" s="5">
        <v>3000000000</v>
      </c>
    </row>
    <row r="194" spans="2:15" ht="15.5" x14ac:dyDescent="0.35">
      <c r="C194" t="s">
        <v>26</v>
      </c>
      <c r="I194" s="5">
        <v>15000000000</v>
      </c>
      <c r="J194" s="5">
        <v>20000000000</v>
      </c>
      <c r="K194" s="5">
        <v>22000000000</v>
      </c>
      <c r="L194" s="5">
        <v>13000000000</v>
      </c>
      <c r="M194" s="5">
        <v>10000000000</v>
      </c>
    </row>
    <row r="195" spans="2:15" ht="15.5" x14ac:dyDescent="0.35">
      <c r="C195" t="s">
        <v>23</v>
      </c>
      <c r="I195" s="5">
        <v>1000000000</v>
      </c>
      <c r="J195" s="5">
        <v>5000000000</v>
      </c>
      <c r="K195" s="5">
        <v>7000000000</v>
      </c>
      <c r="L195" s="5">
        <v>3000000000</v>
      </c>
      <c r="M195" s="5">
        <v>9000000000</v>
      </c>
      <c r="N195" s="5">
        <v>-1000000000</v>
      </c>
      <c r="O195" s="5">
        <v>0</v>
      </c>
    </row>
    <row r="196" spans="2:15" ht="15.5" x14ac:dyDescent="0.35">
      <c r="C196" t="s">
        <v>195</v>
      </c>
      <c r="I196" s="5">
        <v>99000000000</v>
      </c>
      <c r="J196" s="5">
        <v>91000000000</v>
      </c>
      <c r="K196" s="5">
        <v>80000000000</v>
      </c>
      <c r="L196" s="5">
        <v>67000000000</v>
      </c>
      <c r="M196" s="5">
        <v>18000000000</v>
      </c>
      <c r="N196" s="5">
        <v>2000000000</v>
      </c>
      <c r="O196" s="5">
        <v>1000000000</v>
      </c>
    </row>
    <row r="197" spans="2:15" ht="15.5" x14ac:dyDescent="0.35">
      <c r="C197" t="s">
        <v>196</v>
      </c>
      <c r="I197" s="5">
        <v>9000000000</v>
      </c>
      <c r="J197" s="5">
        <v>-9000000000</v>
      </c>
      <c r="K197" s="5">
        <v>1000000000</v>
      </c>
      <c r="L197" s="5">
        <v>-35000000000</v>
      </c>
      <c r="M197" s="5">
        <v>-1000000000</v>
      </c>
      <c r="N197" s="5">
        <v>0</v>
      </c>
      <c r="O197" s="5">
        <v>-1000000000</v>
      </c>
    </row>
    <row r="198" spans="2:15" ht="15.5" x14ac:dyDescent="0.35">
      <c r="C198" t="s">
        <v>197</v>
      </c>
      <c r="K198" s="5">
        <v>-3000000000</v>
      </c>
      <c r="L198" s="5">
        <v>-4000000000</v>
      </c>
      <c r="M198" s="5">
        <v>-2000000000</v>
      </c>
    </row>
    <row r="199" spans="2:15" ht="15.5" x14ac:dyDescent="0.35">
      <c r="C199" t="s">
        <v>15</v>
      </c>
      <c r="I199" s="5">
        <v>9000000000</v>
      </c>
      <c r="J199" s="5">
        <v>-9000000000</v>
      </c>
      <c r="K199" s="5">
        <v>-2000000000</v>
      </c>
      <c r="L199" s="5">
        <v>-39000000000</v>
      </c>
      <c r="M199" s="5">
        <v>-3000000000</v>
      </c>
      <c r="N199" s="5">
        <v>0</v>
      </c>
      <c r="O199" s="5">
        <v>-1000000000</v>
      </c>
    </row>
    <row r="200" spans="2:15" ht="15.5" x14ac:dyDescent="0.35">
      <c r="C200" t="s">
        <v>17</v>
      </c>
      <c r="I200" s="6">
        <v>4.57</v>
      </c>
      <c r="J200" s="6">
        <v>-4.3</v>
      </c>
      <c r="K200" s="6">
        <v>-1.1499999999999999</v>
      </c>
      <c r="L200" s="6">
        <v>-19.72</v>
      </c>
      <c r="M200" s="6">
        <v>-2.13</v>
      </c>
      <c r="N200" s="6">
        <v>4674.0600000000004</v>
      </c>
      <c r="O200" s="6">
        <v>-673066.97</v>
      </c>
    </row>
    <row r="202" spans="2:15" ht="15.5" x14ac:dyDescent="0.35">
      <c r="B202" t="s">
        <v>198</v>
      </c>
      <c r="C202" t="s">
        <v>199</v>
      </c>
      <c r="D202" s="5">
        <v>227000000</v>
      </c>
      <c r="E202" s="5">
        <v>2000000000</v>
      </c>
      <c r="F202" s="5">
        <v>4000000000</v>
      </c>
      <c r="G202" s="5">
        <v>1000000000</v>
      </c>
      <c r="H202" s="5">
        <v>5000000000</v>
      </c>
      <c r="I202" s="5">
        <v>7000000000</v>
      </c>
      <c r="J202" s="5">
        <v>5000000000</v>
      </c>
      <c r="K202" s="5">
        <v>6000000000</v>
      </c>
      <c r="L202" s="5">
        <v>8000000000</v>
      </c>
      <c r="M202" s="5">
        <v>6000000000</v>
      </c>
      <c r="N202" s="5">
        <v>5000000000</v>
      </c>
      <c r="O202" s="5">
        <v>261000000</v>
      </c>
    </row>
    <row r="203" spans="2:15" ht="15.5" x14ac:dyDescent="0.35">
      <c r="C203" t="s">
        <v>47</v>
      </c>
      <c r="D203" s="6">
        <v>0.11</v>
      </c>
      <c r="E203" s="6">
        <v>1.21</v>
      </c>
      <c r="F203" s="6">
        <v>1.81</v>
      </c>
      <c r="G203" s="6">
        <v>0.71</v>
      </c>
      <c r="H203" s="6">
        <v>2.65</v>
      </c>
      <c r="I203" s="6">
        <v>3.45</v>
      </c>
      <c r="J203" s="6">
        <v>2.4500000000000002</v>
      </c>
      <c r="K203" s="6">
        <v>3.07</v>
      </c>
      <c r="L203" s="6">
        <v>3.81</v>
      </c>
      <c r="M203" s="6">
        <v>3.21</v>
      </c>
      <c r="N203" s="6">
        <v>2.39</v>
      </c>
      <c r="O203" s="6">
        <v>0.13</v>
      </c>
    </row>
    <row r="204" spans="2:15" ht="15.5" x14ac:dyDescent="0.35">
      <c r="C204" t="s">
        <v>200</v>
      </c>
      <c r="D204" s="5">
        <v>13000000000</v>
      </c>
      <c r="E204" s="5">
        <v>24000000000</v>
      </c>
      <c r="F204" s="5">
        <v>36000000000</v>
      </c>
      <c r="G204" s="5">
        <v>21000000000</v>
      </c>
      <c r="H204" s="5">
        <v>74000000000</v>
      </c>
      <c r="I204" s="5">
        <v>82000000000</v>
      </c>
      <c r="J204" s="5">
        <v>78000000000</v>
      </c>
      <c r="K204" s="5">
        <v>105000000000</v>
      </c>
      <c r="L204" s="5">
        <v>137000000000</v>
      </c>
      <c r="M204" s="5">
        <v>82000000000</v>
      </c>
      <c r="N204" s="5">
        <v>23000000000</v>
      </c>
      <c r="O204" s="5">
        <v>5000000000</v>
      </c>
    </row>
    <row r="205" spans="2:15" ht="15.5" x14ac:dyDescent="0.35">
      <c r="C205" t="s">
        <v>201</v>
      </c>
      <c r="I205" s="5">
        <v>86</v>
      </c>
    </row>
    <row r="206" spans="2:15" ht="15.5" x14ac:dyDescent="0.35">
      <c r="C206" t="s">
        <v>281</v>
      </c>
      <c r="I206" s="6">
        <v>59.25</v>
      </c>
    </row>
    <row r="207" spans="2:15" ht="15.5" x14ac:dyDescent="0.35">
      <c r="C207" t="s">
        <v>202</v>
      </c>
      <c r="I207" s="6">
        <v>6.95</v>
      </c>
    </row>
    <row r="208" spans="2:15" ht="15.5" x14ac:dyDescent="0.35">
      <c r="C208" t="s">
        <v>282</v>
      </c>
      <c r="I208" s="6">
        <v>1.6899999999999998E-2</v>
      </c>
    </row>
    <row r="209" spans="3:9" ht="15.5" x14ac:dyDescent="0.35">
      <c r="C209" t="s">
        <v>283</v>
      </c>
      <c r="I209" s="6">
        <v>4.87</v>
      </c>
    </row>
    <row r="210" spans="3:9" ht="15.5" x14ac:dyDescent="0.35">
      <c r="C210" t="s">
        <v>203</v>
      </c>
      <c r="I210" s="6">
        <v>2.75</v>
      </c>
    </row>
    <row r="211" spans="3:9" ht="15.5" x14ac:dyDescent="0.35">
      <c r="C211" t="s">
        <v>284</v>
      </c>
      <c r="I211" s="6">
        <v>50.97</v>
      </c>
    </row>
    <row r="212" spans="3:9" ht="15.5" x14ac:dyDescent="0.35">
      <c r="C212" t="s">
        <v>285</v>
      </c>
      <c r="I212" s="6">
        <v>-347.01</v>
      </c>
    </row>
    <row r="213" spans="3:9" ht="15.5" x14ac:dyDescent="0.35">
      <c r="C213" t="s">
        <v>286</v>
      </c>
      <c r="I213" s="6">
        <v>43.3</v>
      </c>
    </row>
    <row r="214" spans="3:9" ht="15.5" x14ac:dyDescent="0.35">
      <c r="C214" t="s">
        <v>287</v>
      </c>
      <c r="I214" s="6">
        <v>42.51</v>
      </c>
    </row>
    <row r="215" spans="3:9" ht="15.5" x14ac:dyDescent="0.35">
      <c r="C215" t="s">
        <v>288</v>
      </c>
      <c r="I215" s="6">
        <v>1.45</v>
      </c>
    </row>
    <row r="216" spans="3:9" ht="15.5" x14ac:dyDescent="0.35">
      <c r="C216" t="s">
        <v>289</v>
      </c>
      <c r="I216" s="6">
        <v>-18.23</v>
      </c>
    </row>
    <row r="217" spans="3:9" ht="15.5" x14ac:dyDescent="0.35">
      <c r="C217" t="s">
        <v>290</v>
      </c>
      <c r="I217" s="6">
        <v>3.85</v>
      </c>
    </row>
    <row r="218" spans="3:9" ht="15.5" x14ac:dyDescent="0.35">
      <c r="C218" t="s">
        <v>204</v>
      </c>
      <c r="I218" s="6">
        <v>2.65</v>
      </c>
    </row>
    <row r="219" spans="3:9" ht="15.5" x14ac:dyDescent="0.35">
      <c r="C219" t="s">
        <v>291</v>
      </c>
      <c r="I219" s="6">
        <v>46.85</v>
      </c>
    </row>
    <row r="220" spans="3:9" ht="15.5" x14ac:dyDescent="0.35">
      <c r="C220" t="s">
        <v>205</v>
      </c>
      <c r="D220" s="6">
        <v>3.31</v>
      </c>
    </row>
    <row r="221" spans="3:9" ht="15.5" x14ac:dyDescent="0.35">
      <c r="C221" t="s">
        <v>206</v>
      </c>
      <c r="I221" s="6">
        <v>82.83</v>
      </c>
    </row>
    <row r="222" spans="3:9" ht="15.5" x14ac:dyDescent="0.35">
      <c r="C222" t="s">
        <v>292</v>
      </c>
      <c r="I222" s="6">
        <v>-0.66</v>
      </c>
    </row>
    <row r="223" spans="3:9" ht="15.5" x14ac:dyDescent="0.35">
      <c r="C223" t="s">
        <v>207</v>
      </c>
      <c r="D223" s="6">
        <v>3.58</v>
      </c>
    </row>
    <row r="224" spans="3:9" ht="15.5" x14ac:dyDescent="0.35">
      <c r="C224" t="s">
        <v>208</v>
      </c>
      <c r="D224" s="6">
        <v>2.7</v>
      </c>
    </row>
    <row r="225" spans="3:9" ht="15.5" x14ac:dyDescent="0.35">
      <c r="C225" t="s">
        <v>293</v>
      </c>
      <c r="D225" s="6">
        <v>0.17</v>
      </c>
    </row>
    <row r="226" spans="3:9" ht="15.5" x14ac:dyDescent="0.35">
      <c r="C226" t="s">
        <v>209</v>
      </c>
      <c r="D226" s="6">
        <v>0.19</v>
      </c>
    </row>
    <row r="227" spans="3:9" ht="15.5" x14ac:dyDescent="0.35">
      <c r="C227" t="s">
        <v>295</v>
      </c>
      <c r="D227" s="6">
        <v>0.14000000000000001</v>
      </c>
    </row>
    <row r="228" spans="3:9" ht="15.5" x14ac:dyDescent="0.35">
      <c r="C228" t="s">
        <v>210</v>
      </c>
      <c r="D228" s="6">
        <v>1.19</v>
      </c>
    </row>
    <row r="229" spans="3:9" ht="15.5" x14ac:dyDescent="0.35">
      <c r="C229" t="s">
        <v>296</v>
      </c>
      <c r="I229" s="6">
        <v>5.75</v>
      </c>
    </row>
    <row r="230" spans="3:9" ht="15.5" x14ac:dyDescent="0.35">
      <c r="C230" t="s">
        <v>13</v>
      </c>
      <c r="D230" s="5">
        <v>-8000000000</v>
      </c>
    </row>
    <row r="231" spans="3:9" ht="15.5" x14ac:dyDescent="0.35">
      <c r="C231" t="s">
        <v>211</v>
      </c>
      <c r="I231" s="6">
        <v>9.09</v>
      </c>
    </row>
    <row r="232" spans="3:9" ht="15.5" x14ac:dyDescent="0.35">
      <c r="C232" t="s">
        <v>212</v>
      </c>
      <c r="I232" s="6">
        <v>3.9E-2</v>
      </c>
    </row>
    <row r="233" spans="3:9" ht="15.5" x14ac:dyDescent="0.35">
      <c r="C233" t="s">
        <v>213</v>
      </c>
      <c r="I233" s="6">
        <v>4.6500000000000007E-2</v>
      </c>
    </row>
    <row r="234" spans="3:9" ht="15.5" x14ac:dyDescent="0.35">
      <c r="C234" t="s">
        <v>214</v>
      </c>
      <c r="I234" s="6">
        <v>6.2600000000000003E-2</v>
      </c>
    </row>
    <row r="235" spans="3:9" ht="15.5" x14ac:dyDescent="0.35">
      <c r="C235" t="s">
        <v>297</v>
      </c>
      <c r="I235" s="6">
        <v>4.7300000000000002E-2</v>
      </c>
    </row>
    <row r="236" spans="3:9" ht="15.5" x14ac:dyDescent="0.35">
      <c r="C236" t="s">
        <v>215</v>
      </c>
      <c r="D236" s="6">
        <v>482.41</v>
      </c>
    </row>
    <row r="237" spans="3:9" ht="15.5" x14ac:dyDescent="0.35">
      <c r="C237" t="s">
        <v>216</v>
      </c>
      <c r="D237" s="6">
        <v>206.74</v>
      </c>
    </row>
    <row r="238" spans="3:9" ht="15.5" x14ac:dyDescent="0.35">
      <c r="C238" t="s">
        <v>217</v>
      </c>
      <c r="D238" s="6">
        <v>0.72</v>
      </c>
    </row>
    <row r="239" spans="3:9" ht="15.5" x14ac:dyDescent="0.35">
      <c r="C239" t="s">
        <v>218</v>
      </c>
      <c r="D239" s="6">
        <v>688.43</v>
      </c>
    </row>
    <row r="240" spans="3:9" ht="15.5" x14ac:dyDescent="0.35">
      <c r="C240" t="s">
        <v>219</v>
      </c>
      <c r="D240" s="6">
        <v>0.19</v>
      </c>
    </row>
    <row r="241" spans="3:9" ht="15.5" x14ac:dyDescent="0.35">
      <c r="C241" t="s">
        <v>298</v>
      </c>
      <c r="I241" s="6">
        <v>0.48</v>
      </c>
    </row>
    <row r="242" spans="3:9" ht="15.5" x14ac:dyDescent="0.35">
      <c r="C242" t="s">
        <v>299</v>
      </c>
      <c r="I242" s="6">
        <v>3.23</v>
      </c>
    </row>
    <row r="243" spans="3:9" ht="15.5" x14ac:dyDescent="0.35">
      <c r="C243" t="s">
        <v>43</v>
      </c>
      <c r="I243" s="5">
        <v>456000000000</v>
      </c>
    </row>
    <row r="244" spans="3:9" ht="15.5" x14ac:dyDescent="0.35">
      <c r="C244" t="s">
        <v>220</v>
      </c>
      <c r="I244" s="5">
        <v>477000000000</v>
      </c>
    </row>
    <row r="245" spans="3:9" ht="15.5" x14ac:dyDescent="0.35">
      <c r="C245" t="s">
        <v>221</v>
      </c>
      <c r="I245" s="5">
        <v>2000000000</v>
      </c>
    </row>
    <row r="246" spans="3:9" ht="15.5" x14ac:dyDescent="0.35">
      <c r="C246" t="s">
        <v>222</v>
      </c>
      <c r="I246" s="6">
        <v>0.34189999999999998</v>
      </c>
    </row>
    <row r="247" spans="3:9" ht="15.5" x14ac:dyDescent="0.35">
      <c r="C247" t="s">
        <v>223</v>
      </c>
      <c r="D247" s="6">
        <v>0.1716</v>
      </c>
    </row>
    <row r="248" spans="3:9" ht="15.5" x14ac:dyDescent="0.35">
      <c r="C248" t="s">
        <v>224</v>
      </c>
      <c r="D248" s="6">
        <v>4.2099999999999999E-2</v>
      </c>
    </row>
    <row r="249" spans="3:9" ht="15.5" x14ac:dyDescent="0.35">
      <c r="C249" t="s">
        <v>225</v>
      </c>
      <c r="D249" s="6">
        <v>1.7899999999999999E-2</v>
      </c>
    </row>
    <row r="250" spans="3:9" ht="15.5" x14ac:dyDescent="0.35">
      <c r="C250" t="s">
        <v>226</v>
      </c>
      <c r="D250" s="6">
        <v>-6.3299999999999995E-2</v>
      </c>
    </row>
    <row r="251" spans="3:9" ht="15.5" x14ac:dyDescent="0.35">
      <c r="C251" t="s">
        <v>227</v>
      </c>
      <c r="D251" s="6">
        <v>-0.21890000000000001</v>
      </c>
    </row>
    <row r="252" spans="3:9" ht="15.5" x14ac:dyDescent="0.35">
      <c r="C252" t="s">
        <v>228</v>
      </c>
      <c r="D252" s="6">
        <v>-0.71209999999999996</v>
      </c>
    </row>
    <row r="253" spans="3:9" ht="15.5" x14ac:dyDescent="0.35">
      <c r="C253" t="s">
        <v>229</v>
      </c>
      <c r="I253" s="5">
        <v>8</v>
      </c>
    </row>
    <row r="254" spans="3:9" ht="15.5" x14ac:dyDescent="0.35">
      <c r="C254" t="s">
        <v>230</v>
      </c>
      <c r="I254" s="6">
        <v>0.96</v>
      </c>
    </row>
    <row r="255" spans="3:9" ht="15.5" x14ac:dyDescent="0.35">
      <c r="C255" t="s">
        <v>231</v>
      </c>
      <c r="I255" s="6">
        <v>0.36</v>
      </c>
    </row>
    <row r="256" spans="3:9" ht="15.5" x14ac:dyDescent="0.35">
      <c r="C256" t="s">
        <v>232</v>
      </c>
      <c r="I256" s="6">
        <v>0.15</v>
      </c>
    </row>
    <row r="257" spans="3:9" ht="15.5" x14ac:dyDescent="0.35">
      <c r="C257" t="s">
        <v>233</v>
      </c>
      <c r="I257" s="6">
        <v>0.67</v>
      </c>
    </row>
    <row r="258" spans="3:9" ht="15.5" x14ac:dyDescent="0.35">
      <c r="C258" t="s">
        <v>234</v>
      </c>
      <c r="I258" s="6">
        <v>0.23</v>
      </c>
    </row>
    <row r="259" spans="3:9" ht="15.5" x14ac:dyDescent="0.35">
      <c r="C259" t="s">
        <v>235</v>
      </c>
      <c r="I259" s="6">
        <v>0.24</v>
      </c>
    </row>
    <row r="260" spans="3:9" ht="15.5" x14ac:dyDescent="0.35">
      <c r="C260" t="s">
        <v>236</v>
      </c>
      <c r="I260" s="6">
        <v>0.82</v>
      </c>
    </row>
    <row r="261" spans="3:9" ht="15.5" x14ac:dyDescent="0.35">
      <c r="C261" t="s">
        <v>300</v>
      </c>
      <c r="I261" s="5">
        <v>94000000000</v>
      </c>
    </row>
    <row r="262" spans="3:9" ht="15.5" x14ac:dyDescent="0.35">
      <c r="C262" t="s">
        <v>301</v>
      </c>
      <c r="I262" s="5">
        <v>17000000000</v>
      </c>
    </row>
    <row r="263" spans="3:9" ht="15.5" x14ac:dyDescent="0.35">
      <c r="C263" t="s">
        <v>302</v>
      </c>
      <c r="I263" s="5">
        <v>12000000000</v>
      </c>
    </row>
    <row r="264" spans="3:9" ht="15.5" x14ac:dyDescent="0.35">
      <c r="C264" t="s">
        <v>303</v>
      </c>
      <c r="I264" s="5">
        <v>8000000000</v>
      </c>
    </row>
    <row r="265" spans="3:9" ht="15.5" x14ac:dyDescent="0.35">
      <c r="C265" t="s">
        <v>237</v>
      </c>
      <c r="D265" s="5">
        <v>7000000000</v>
      </c>
    </row>
    <row r="266" spans="3:9" ht="15.5" x14ac:dyDescent="0.35">
      <c r="C266" t="s">
        <v>238</v>
      </c>
      <c r="D266" s="5">
        <v>198000000000</v>
      </c>
    </row>
    <row r="267" spans="3:9" ht="15.5" x14ac:dyDescent="0.35">
      <c r="C267" t="s">
        <v>239</v>
      </c>
      <c r="D267" s="5">
        <v>32000000000</v>
      </c>
    </row>
    <row r="268" spans="3:9" ht="15.5" x14ac:dyDescent="0.35">
      <c r="C268" t="s">
        <v>183</v>
      </c>
      <c r="D268" s="5">
        <v>81000000000</v>
      </c>
    </row>
    <row r="269" spans="3:9" ht="15.5" x14ac:dyDescent="0.35">
      <c r="C269" t="s">
        <v>182</v>
      </c>
      <c r="I269" s="5">
        <v>166000000000</v>
      </c>
    </row>
    <row r="270" spans="3:9" ht="15.5" x14ac:dyDescent="0.35">
      <c r="C270" t="s">
        <v>180</v>
      </c>
      <c r="D270" s="5">
        <v>28000000000</v>
      </c>
    </row>
    <row r="271" spans="3:9" ht="15.5" x14ac:dyDescent="0.35">
      <c r="C271" t="s">
        <v>24</v>
      </c>
      <c r="D271" s="5">
        <v>28000000000</v>
      </c>
    </row>
    <row r="272" spans="3:9" ht="15.5" x14ac:dyDescent="0.35">
      <c r="C272" t="s">
        <v>21</v>
      </c>
      <c r="D272" s="5">
        <v>21000000000</v>
      </c>
    </row>
    <row r="273" spans="3:9" ht="15.5" x14ac:dyDescent="0.35">
      <c r="C273" t="s">
        <v>240</v>
      </c>
      <c r="I273" s="5">
        <v>166000000000</v>
      </c>
    </row>
    <row r="274" spans="3:9" ht="15.5" x14ac:dyDescent="0.35">
      <c r="C274" t="s">
        <v>304</v>
      </c>
      <c r="I274" s="5">
        <v>9000000000</v>
      </c>
    </row>
    <row r="275" spans="3:9" ht="15.5" x14ac:dyDescent="0.35">
      <c r="C275" t="s">
        <v>305</v>
      </c>
      <c r="I275" s="5">
        <v>-21000000000</v>
      </c>
    </row>
    <row r="276" spans="3:9" ht="15.5" x14ac:dyDescent="0.35">
      <c r="C276" t="s">
        <v>306</v>
      </c>
      <c r="I276" s="5">
        <v>6000000000</v>
      </c>
    </row>
    <row r="277" spans="3:9" ht="15.5" x14ac:dyDescent="0.35">
      <c r="C277" t="s">
        <v>307</v>
      </c>
      <c r="I277" s="5">
        <v>-10000000000</v>
      </c>
    </row>
    <row r="278" spans="3:9" ht="15.5" x14ac:dyDescent="0.35">
      <c r="C278" t="s">
        <v>308</v>
      </c>
      <c r="I278" s="5">
        <v>-1000000000</v>
      </c>
    </row>
  </sheetData>
  <pageMargins left="0.7" right="0.7" top="0.75" bottom="0.75" header="0.3" footer="0.3"/>
  <ignoredErrors>
    <ignoredError sqref="A1:O279" numberStoredAsText="1"/>
  </ignoredError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O30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1273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ht="15.5" x14ac:dyDescent="0.35">
      <c r="C2" t="s">
        <v>1274</v>
      </c>
      <c r="D2" s="2" vm="264">
        <f ca="1">IFERROR(_xlfn.STOCKHISTORY("XIDX:" &amp; $C$1, D3, , 0, 0, 1), "Libur")</f>
        <v>111</v>
      </c>
      <c r="E2" s="2" vm="265">
        <f ca="1">IFERROR(_xlfn.STOCKHISTORY("XIDX:" &amp; $C$1, E3, , 0, 0, 1), "Libur")</f>
        <v>104</v>
      </c>
      <c r="H2" s="2" vm="265">
        <f ca="1">IFERROR(INDEX(D2:G2,COUNT(D2:G2)),"")</f>
        <v>104</v>
      </c>
      <c r="I2" s="2" vm="83">
        <f t="shared" ref="I2:O2" ca="1" si="0">IFERROR(_xlfn.STOCKHISTORY("XIDX:" &amp; $C$1, I1, , 0, 0, 1), "Libur")</f>
        <v>130</v>
      </c>
      <c r="J2" s="2" vm="58">
        <f t="shared" ca="1" si="0"/>
        <v>122</v>
      </c>
      <c r="K2" s="2" vm="266">
        <f t="shared" ca="1" si="0"/>
        <v>181</v>
      </c>
      <c r="L2" s="2" vm="267">
        <f t="shared" ca="1" si="0"/>
        <v>236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</row>
    <row r="3" spans="1:15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5" ht="15.5" x14ac:dyDescent="0.35">
      <c r="B4" t="s">
        <v>5</v>
      </c>
      <c r="C4" t="s">
        <v>6</v>
      </c>
      <c r="D4" s="2">
        <f>IFERROR(INDEX(D51:D500,MATCH($C$4,$C$51:$C$500,0)),"")</f>
        <v>629487914265</v>
      </c>
      <c r="E4" s="2">
        <f>IFERROR(INDEX(E51:E500,MATCH($C$4,$C$51:$C$500,0)),"")</f>
        <v>377883791647</v>
      </c>
      <c r="H4" s="2">
        <f>IFERROR(SUM(D4:G4)*(4/MAX(1,COUNT(D4:G4))),"")</f>
        <v>2014743411824</v>
      </c>
      <c r="I4" s="2">
        <f t="shared" ref="I4:O4" si="1">IFERROR(INDEX(I51:I500,MATCH($C$4,$C$51:$C$500,0)),"")</f>
        <v>1616214464383</v>
      </c>
      <c r="J4" s="2">
        <f t="shared" si="1"/>
        <v>1233328155585</v>
      </c>
      <c r="K4" s="2">
        <f t="shared" si="1"/>
        <v>1272200321269</v>
      </c>
      <c r="L4" s="2">
        <f t="shared" si="1"/>
        <v>1491553148517</v>
      </c>
      <c r="M4" s="2">
        <f t="shared" si="1"/>
        <v>1454146317319</v>
      </c>
      <c r="N4" s="2">
        <f t="shared" si="1"/>
        <v>329218080439</v>
      </c>
      <c r="O4" s="2">
        <f t="shared" si="1"/>
        <v>167058012717</v>
      </c>
    </row>
    <row r="5" spans="1:15" ht="15.5" x14ac:dyDescent="0.35">
      <c r="B5" t="s">
        <v>7</v>
      </c>
      <c r="C5" t="s">
        <v>8</v>
      </c>
      <c r="D5" s="2">
        <f>IFERROR(INDEX(D51:D500,MATCH($C$5,$C$51:$C$500,0)),"")</f>
        <v>39323608943</v>
      </c>
      <c r="E5" s="2">
        <f>IFERROR(INDEX(E51:E500,MATCH($C$5,$C$51:$C$500,0)),"")</f>
        <v>12089748494</v>
      </c>
      <c r="H5" s="2">
        <f>IFERROR(SUM(D5:G5)*(4/MAX(1,COUNT(D5:G5))),"")</f>
        <v>102826714874</v>
      </c>
      <c r="I5" s="2">
        <f t="shared" ref="I5:O5" si="2">IFERROR(INDEX(I51:I500,MATCH($C$5,$C$51:$C$500,0)),"")</f>
        <v>65876435365</v>
      </c>
      <c r="J5" s="2">
        <f t="shared" si="2"/>
        <v>55905490518</v>
      </c>
      <c r="K5" s="2">
        <f t="shared" si="2"/>
        <v>122045989623</v>
      </c>
      <c r="L5" s="2">
        <f t="shared" si="2"/>
        <v>86180244199</v>
      </c>
      <c r="M5" s="2">
        <f t="shared" si="2"/>
        <v>135556590755</v>
      </c>
      <c r="N5" s="2">
        <f t="shared" si="2"/>
        <v>66901273378</v>
      </c>
      <c r="O5" s="2">
        <f t="shared" si="2"/>
        <v>853991127</v>
      </c>
    </row>
    <row r="6" spans="1:15" ht="15.5" x14ac:dyDescent="0.35">
      <c r="B6" t="s">
        <v>9</v>
      </c>
      <c r="C6" t="s">
        <v>10</v>
      </c>
      <c r="D6" s="2">
        <f>IFERROR(INDEX(D51:D500,MATCH($C$6,$C$51:$C$500,0)),"")</f>
        <v>574132199324</v>
      </c>
      <c r="E6" s="2">
        <f>IFERROR(INDEX(E51:E500,MATCH($C$6,$C$51:$C$500,0)),"")</f>
        <v>556813446034</v>
      </c>
      <c r="H6" s="2">
        <f>IFERROR(INDEX(D6:G6,COUNT(D6:G6)),"")</f>
        <v>556813446034</v>
      </c>
      <c r="I6" s="2">
        <f t="shared" ref="I6:O6" si="3">IFERROR(INDEX(I51:I500,MATCH($C$6,$C$51:$C$500,0)),"")</f>
        <v>537095165232</v>
      </c>
      <c r="J6" s="2">
        <f t="shared" si="3"/>
        <v>516223476129</v>
      </c>
      <c r="K6" s="2">
        <f t="shared" si="3"/>
        <v>533814387324</v>
      </c>
      <c r="L6" s="2">
        <f t="shared" si="3"/>
        <v>497246127627</v>
      </c>
      <c r="M6" s="2">
        <f t="shared" si="3"/>
        <v>267026696921</v>
      </c>
      <c r="N6" s="2">
        <f t="shared" si="3"/>
        <v>141680366710</v>
      </c>
      <c r="O6" s="2">
        <f t="shared" si="3"/>
        <v>72473766450</v>
      </c>
    </row>
    <row r="7" spans="1:15" ht="15.5" x14ac:dyDescent="0.35">
      <c r="B7" t="s">
        <v>11</v>
      </c>
      <c r="C7" t="s">
        <v>12</v>
      </c>
      <c r="D7" s="3">
        <f>IFERROR(INDEX(D51:D500,MATCH($C$7,$C$51:$C$500,0))/1000000000,"")</f>
        <v>5.84</v>
      </c>
      <c r="E7" s="3">
        <f>IFERROR(INDEX(E51:E500,MATCH($C$7,$C$51:$C$500,0))/1000000000,"")</f>
        <v>5.84</v>
      </c>
      <c r="H7" s="3">
        <f>IFERROR(INDEX(D7:G7,COUNT(D7:G7)),"")</f>
        <v>5.84</v>
      </c>
      <c r="I7" s="3">
        <f t="shared" ref="I7:O7" si="4">IFERROR(INDEX(I51:I500,MATCH($C$7,$C$51:$C$500,0))/1000000000,"")</f>
        <v>5.84</v>
      </c>
      <c r="J7" s="3">
        <f t="shared" si="4"/>
        <v>5.84</v>
      </c>
      <c r="K7" s="3">
        <f t="shared" si="4"/>
        <v>5.84</v>
      </c>
      <c r="L7" s="3">
        <f t="shared" si="4"/>
        <v>5.84</v>
      </c>
      <c r="M7" s="3">
        <f t="shared" si="4"/>
        <v>0</v>
      </c>
      <c r="N7" s="3">
        <f t="shared" si="4"/>
        <v>0</v>
      </c>
      <c r="O7" s="3">
        <f t="shared" si="4"/>
        <v>0</v>
      </c>
    </row>
    <row r="8" spans="1:15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-44000000000</v>
      </c>
      <c r="E8" s="2">
        <f>IFERROR(INDEX(E51:E500,MATCH("Free cash flow (Quarter)",$C$51:$C$500,0)),"")</f>
        <v>25000000000</v>
      </c>
      <c r="H8" s="2">
        <f>IFERROR(INDEX(D8:G8,COUNT(D8:G8)),"")</f>
        <v>25000000000</v>
      </c>
      <c r="I8" s="2">
        <f t="shared" ref="I8:O8" si="5">IFERROR(INDEX(I51:I500,MATCH($C$8,$C$51:$C$500,0)),"")</f>
        <v>-79000000000</v>
      </c>
      <c r="J8" s="2">
        <f t="shared" si="5"/>
        <v>28000000000</v>
      </c>
      <c r="K8" s="2">
        <f t="shared" si="5"/>
        <v>245000000000</v>
      </c>
      <c r="L8" s="2">
        <f t="shared" si="5"/>
        <v>-97000000000</v>
      </c>
      <c r="M8" s="2">
        <f t="shared" si="5"/>
        <v>-9000000000</v>
      </c>
      <c r="N8" s="2">
        <f t="shared" si="5"/>
        <v>54000000000</v>
      </c>
      <c r="O8" s="2">
        <f t="shared" si="5"/>
        <v>15000000000</v>
      </c>
    </row>
    <row r="9" spans="1:15" ht="15.5" x14ac:dyDescent="0.35">
      <c r="A9" t="s">
        <v>16</v>
      </c>
      <c r="C9" t="s">
        <v>17</v>
      </c>
      <c r="D9" s="3">
        <f>IFERROR(INDEX(D51:D500,MATCH("Free cash flow per share (Quarter)",$C$51:$C$500,0)),"")</f>
        <v>-7.58</v>
      </c>
      <c r="E9" s="3">
        <f>IFERROR(INDEX(E51:E500,MATCH("Free cash flow per share (Quarter)",$C$51:$C$500,0)),"")</f>
        <v>4.3099999999999996</v>
      </c>
      <c r="H9" s="3">
        <f>IFERROR(INDEX(D9:G9,COUNT(D9:G9)),"")</f>
        <v>4.3099999999999996</v>
      </c>
      <c r="I9" s="3">
        <f t="shared" ref="I9:O9" si="6">IFERROR(INDEX(I51:I500,MATCH($C$9,$C$51:$C$500,0)),"")</f>
        <v>-13.58</v>
      </c>
      <c r="J9" s="3">
        <f t="shared" si="6"/>
        <v>4.88</v>
      </c>
      <c r="K9" s="3">
        <f t="shared" si="6"/>
        <v>41.93</v>
      </c>
      <c r="L9" s="3">
        <f t="shared" si="6"/>
        <v>-16.59</v>
      </c>
      <c r="M9" s="3">
        <f t="shared" si="6"/>
        <v>-126191.71</v>
      </c>
      <c r="N9" s="3">
        <f t="shared" si="6"/>
        <v>744181.62</v>
      </c>
      <c r="O9" s="3">
        <f t="shared" si="6"/>
        <v>212521.12</v>
      </c>
    </row>
    <row r="10" spans="1:15" ht="15.5" x14ac:dyDescent="0.35">
      <c r="C10" t="s">
        <v>18</v>
      </c>
      <c r="D10" s="3">
        <f ca="1">IFERROR(IF(D9=0,"",D2/D9),"")</f>
        <v>-14.643799472295514</v>
      </c>
      <c r="E10" s="3">
        <f ca="1">IFERROR(IF(E9=0,"",E2/E9),"")</f>
        <v>24.129930394431558</v>
      </c>
      <c r="I10" s="3">
        <f t="shared" ref="I10:O10" ca="1" si="7">IFERROR(IF(I9=0,"",I2/I9),"")</f>
        <v>-9.5729013254786448</v>
      </c>
      <c r="J10" s="3">
        <f t="shared" ca="1" si="7"/>
        <v>25</v>
      </c>
      <c r="K10" s="3">
        <f t="shared" ca="1" si="7"/>
        <v>4.3167183400906275</v>
      </c>
      <c r="L10" s="3">
        <f t="shared" ca="1" si="7"/>
        <v>-14.225437010247138</v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</row>
    <row r="11" spans="1:15" ht="15.5" x14ac:dyDescent="0.35">
      <c r="B11" t="s">
        <v>19</v>
      </c>
      <c r="C11" t="s">
        <v>20</v>
      </c>
      <c r="D11" s="2">
        <f>IFERROR(INDEX(D51:D500,MATCH($C$11,$C$51:$C$500,0)),"")</f>
        <v>11148545840</v>
      </c>
      <c r="E11" s="2">
        <f>IFERROR(INDEX(E51:E500,MATCH($C$11,$C$51:$C$500,0)),"")</f>
        <v>8679525424</v>
      </c>
      <c r="H11" s="2">
        <f>IFERROR(INDEX(D11:G11,COUNT(D11:G11)),"")</f>
        <v>8679525424</v>
      </c>
      <c r="I11" s="2">
        <f t="shared" ref="I11:O11" si="8">IFERROR(INDEX(I51:I500,MATCH($C$11,$C$51:$C$500,0)),"")</f>
        <v>52244654894</v>
      </c>
      <c r="J11" s="2">
        <f t="shared" si="8"/>
        <v>53805370108</v>
      </c>
      <c r="K11" s="2">
        <f t="shared" si="8"/>
        <v>59214159928</v>
      </c>
      <c r="L11" s="2">
        <f t="shared" si="8"/>
        <v>98585282128</v>
      </c>
      <c r="M11" s="2">
        <f t="shared" si="8"/>
        <v>18829083743</v>
      </c>
      <c r="N11" s="2">
        <f t="shared" si="8"/>
        <v>17143438101</v>
      </c>
      <c r="O11" s="2">
        <f t="shared" si="8"/>
        <v>16303802128</v>
      </c>
    </row>
    <row r="12" spans="1:15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392000000000</v>
      </c>
      <c r="E12" s="2">
        <f>IFERROR(INDEX(E51:E500,MATCH("Net Debt (Quarter)",$C$51:$C$500,0)),"")</f>
        <v>300000000000</v>
      </c>
      <c r="H12" s="2">
        <f>IFERROR(INDEX(D12:G12,COUNT(D12:G12)),"")</f>
        <v>300000000000</v>
      </c>
      <c r="I12" s="2">
        <f t="shared" ref="I12:O12" si="9">IFERROR(INDEX(I51:I500,MATCH($C$12,$C$51:$C$500,0)),"")</f>
        <v>205000000000</v>
      </c>
      <c r="J12" s="2">
        <f t="shared" si="9"/>
        <v>85000000000</v>
      </c>
      <c r="K12" s="2">
        <f t="shared" si="9"/>
        <v>19000000000</v>
      </c>
      <c r="L12" s="2">
        <f t="shared" si="9"/>
        <v>117000000000</v>
      </c>
      <c r="M12" s="2">
        <f t="shared" si="9"/>
        <v>136000000000</v>
      </c>
      <c r="N12" s="2">
        <f t="shared" si="9"/>
        <v>58000000000</v>
      </c>
      <c r="O12" s="2">
        <f t="shared" si="9"/>
        <v>79000000000</v>
      </c>
    </row>
    <row r="13" spans="1:15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403000000000</v>
      </c>
      <c r="E13" s="2">
        <f>IFERROR(INDEX(E51:E500,MATCH("Total Debt (Quarter)",$C$51:$C$500,0)),"")</f>
        <v>309000000000</v>
      </c>
      <c r="H13" s="2">
        <f>IFERROR(INDEX(D13:G13,COUNT(D13:G13)),"")</f>
        <v>309000000000</v>
      </c>
      <c r="I13" s="2">
        <f t="shared" ref="I13:O13" si="10">IFERROR(INDEX(I51:I500,MATCH($C$13,$C$51:$C$500,0)),"")</f>
        <v>257000000000</v>
      </c>
      <c r="J13" s="2">
        <f t="shared" si="10"/>
        <v>139000000000</v>
      </c>
      <c r="K13" s="2">
        <f t="shared" si="10"/>
        <v>78000000000</v>
      </c>
      <c r="L13" s="2">
        <f t="shared" si="10"/>
        <v>215000000000</v>
      </c>
      <c r="M13" s="2">
        <f t="shared" si="10"/>
        <v>155000000000</v>
      </c>
      <c r="N13" s="2">
        <f t="shared" si="10"/>
        <v>75000000000</v>
      </c>
      <c r="O13" s="2">
        <f t="shared" si="10"/>
        <v>95000000000</v>
      </c>
    </row>
    <row r="14" spans="1:15" ht="15.5" x14ac:dyDescent="0.35">
      <c r="C14" t="s">
        <v>27</v>
      </c>
      <c r="D14" s="2">
        <f>IFERROR(INDEX(D51:D500,MATCH($C$14,$C$51:$C$500,0)),"")</f>
        <v>-9268935315</v>
      </c>
      <c r="E14" s="2">
        <f>IFERROR(INDEX(E51:E500,MATCH($C$14,$C$51:$C$500,0)),"")</f>
        <v>-8409932982</v>
      </c>
      <c r="H14" s="2">
        <f>IFERROR(SUM(D14:G14)*(4/MAX(1,COUNT(D14:G14))),"")</f>
        <v>-35357736594</v>
      </c>
      <c r="I14" s="2">
        <f t="shared" ref="I14:O14" si="11">IFERROR(INDEX(I51:I500,MATCH($C$14,$C$51:$C$500,0)),"")</f>
        <v>-19366086635</v>
      </c>
      <c r="J14" s="2">
        <f t="shared" si="11"/>
        <v>-13045693530</v>
      </c>
      <c r="K14" s="2">
        <f t="shared" si="11"/>
        <v>-13730988658</v>
      </c>
      <c r="L14" s="2">
        <f t="shared" si="11"/>
        <v>-19992808340</v>
      </c>
      <c r="M14" s="2">
        <f t="shared" si="11"/>
        <v>-12399933257</v>
      </c>
      <c r="N14" s="2">
        <f t="shared" si="11"/>
        <v>-10627780827</v>
      </c>
      <c r="O14" s="2">
        <f t="shared" si="11"/>
        <v>-9891421368</v>
      </c>
    </row>
    <row r="15" spans="1:15" ht="15.5" x14ac:dyDescent="0.35">
      <c r="C15" t="s">
        <v>28</v>
      </c>
      <c r="D15" s="2">
        <f>IFERROR(INDEX(D51:D500,MATCH($C$15,$C$51:$C$500,0)),"")</f>
        <v>-10460909570</v>
      </c>
      <c r="E15" s="2">
        <f>IFERROR(INDEX(E51:E500,MATCH($C$15,$C$51:$C$500,0)),"")</f>
        <v>-3825984197</v>
      </c>
      <c r="H15" s="2">
        <f>IFERROR(SUM(D15:G15)*(4/MAX(1,COUNT(D15:G15))),"")</f>
        <v>-28573787534</v>
      </c>
      <c r="I15" s="2">
        <f t="shared" ref="I15:O15" si="12">IFERROR(INDEX(I51:I500,MATCH($C$15,$C$51:$C$500,0)),"")</f>
        <v>-16589902840</v>
      </c>
      <c r="J15" s="2">
        <f t="shared" si="12"/>
        <v>-15246817524</v>
      </c>
      <c r="K15" s="2">
        <f t="shared" si="12"/>
        <v>-35211291429</v>
      </c>
      <c r="L15" s="2">
        <f t="shared" si="12"/>
        <v>-25011732605</v>
      </c>
      <c r="M15" s="2">
        <f t="shared" si="12"/>
        <v>-38894850217</v>
      </c>
      <c r="N15" s="2">
        <f t="shared" si="12"/>
        <v>-3055951261</v>
      </c>
      <c r="O15" s="2">
        <f t="shared" si="12"/>
        <v>-1277926916</v>
      </c>
    </row>
    <row r="16" spans="1:15" ht="15.5" x14ac:dyDescent="0.35">
      <c r="C16" t="s">
        <v>29</v>
      </c>
      <c r="D16" s="2">
        <f>IFERROR(INDEX(D51:D500,MATCH($C$16,$C$51:$C$500,0)),"")</f>
        <v>51140168859</v>
      </c>
      <c r="E16" s="2">
        <f>IFERROR(INDEX(E51:E500,MATCH($C$16,$C$51:$C$500,0)),"")</f>
        <v>16045964560</v>
      </c>
      <c r="H16" s="2">
        <f>IFERROR(SUM(D16:G16)*(4/MAX(1,COUNT(D16:G16))),"")</f>
        <v>134372266838</v>
      </c>
      <c r="I16" s="2">
        <f t="shared" ref="I16:O16" si="13">IFERROR(INDEX(I51:I500,MATCH($C$16,$C$51:$C$500,0)),"")</f>
        <v>86304412188</v>
      </c>
      <c r="J16" s="2">
        <f t="shared" si="13"/>
        <v>73509420420</v>
      </c>
      <c r="K16" s="2">
        <f t="shared" si="13"/>
        <v>162254221310</v>
      </c>
      <c r="L16" s="2">
        <f t="shared" si="13"/>
        <v>114944286437</v>
      </c>
      <c r="M16" s="2">
        <f t="shared" si="13"/>
        <v>177468877459</v>
      </c>
      <c r="N16" s="2">
        <f t="shared" si="13"/>
        <v>15926866355</v>
      </c>
      <c r="O16" s="2">
        <f t="shared" si="13"/>
        <v>3186793862</v>
      </c>
    </row>
    <row r="17" spans="1:15" ht="15.5" x14ac:dyDescent="0.35">
      <c r="A17" t="s">
        <v>30</v>
      </c>
    </row>
    <row r="18" spans="1:15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</row>
    <row r="19" spans="1:15" ht="15.5" x14ac:dyDescent="0.35">
      <c r="A19" t="s">
        <v>40</v>
      </c>
      <c r="C19" t="s">
        <v>41</v>
      </c>
    </row>
    <row r="20" spans="1:15" ht="15.5" x14ac:dyDescent="0.35">
      <c r="A20" t="s">
        <v>42</v>
      </c>
      <c r="C20" t="s">
        <v>43</v>
      </c>
      <c r="D20" s="2">
        <f ca="1">IFERROR(D21*D2,"")</f>
        <v>648240000000</v>
      </c>
      <c r="E20" s="2">
        <f ca="1">IFERROR(E21*E2,"")</f>
        <v>607360000000</v>
      </c>
      <c r="H20" s="2">
        <f t="shared" ref="H20:O20" ca="1" si="14">IFERROR(H21*H2,"")</f>
        <v>607360000000</v>
      </c>
      <c r="I20" s="2">
        <f t="shared" ca="1" si="14"/>
        <v>759200000000</v>
      </c>
      <c r="J20" s="2">
        <f t="shared" ca="1" si="14"/>
        <v>712480000000</v>
      </c>
      <c r="K20" s="2">
        <f t="shared" ca="1" si="14"/>
        <v>1057040000000</v>
      </c>
      <c r="L20" s="2">
        <f t="shared" ca="1" si="14"/>
        <v>1378240000000</v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</row>
    <row r="21" spans="1:15" ht="15.5" x14ac:dyDescent="0.35">
      <c r="C21" t="s">
        <v>12</v>
      </c>
      <c r="D21" s="2">
        <f>IFERROR(INDEX(D51:D500,MATCH($C$7,$C$51:$C$500,0)),"")</f>
        <v>5840000000</v>
      </c>
      <c r="E21" s="2">
        <f>IFERROR(INDEX(E51:E500,MATCH($C$7,$C$51:$C$500,0)),"")</f>
        <v>5840000000</v>
      </c>
      <c r="H21" s="2">
        <f>IFERROR(INDEX(D21:G21,COUNT(D21:G21)),"")</f>
        <v>5840000000</v>
      </c>
      <c r="I21" s="2">
        <f t="shared" ref="I21:O21" si="15">IFERROR(INDEX(I51:I500,MATCH($C$7,$C$51:$C$500,0)),"")</f>
        <v>5840000000</v>
      </c>
      <c r="J21" s="2">
        <f t="shared" si="15"/>
        <v>5840000000</v>
      </c>
      <c r="K21" s="2">
        <f t="shared" si="15"/>
        <v>5840000000</v>
      </c>
      <c r="L21" s="2">
        <f t="shared" si="15"/>
        <v>5840000000</v>
      </c>
      <c r="M21" s="2">
        <f t="shared" si="15"/>
        <v>0</v>
      </c>
      <c r="N21" s="2">
        <f t="shared" si="15"/>
        <v>0</v>
      </c>
      <c r="O21" s="2">
        <f t="shared" si="15"/>
        <v>0</v>
      </c>
    </row>
    <row r="23" spans="1:15" ht="15.5" x14ac:dyDescent="0.35">
      <c r="B23" t="s">
        <v>44</v>
      </c>
      <c r="C23" t="s">
        <v>45</v>
      </c>
      <c r="D23" s="3">
        <f>IFERROR(D5/D6*100,"")</f>
        <v>6.8492254901050247</v>
      </c>
      <c r="E23" s="3">
        <f>IFERROR(E5/E6*100,"")</f>
        <v>2.1712386042598868</v>
      </c>
      <c r="H23" s="3">
        <f t="shared" ref="H23:O23" si="16">IFERROR(H5/H6*100,"")</f>
        <v>18.466995652924879</v>
      </c>
      <c r="I23" s="3">
        <f t="shared" si="16"/>
        <v>12.265319002926505</v>
      </c>
      <c r="J23" s="3">
        <f t="shared" si="16"/>
        <v>10.829707113906938</v>
      </c>
      <c r="K23" s="3">
        <f t="shared" si="16"/>
        <v>22.863001170652954</v>
      </c>
      <c r="L23" s="3">
        <f t="shared" si="16"/>
        <v>17.331506352855204</v>
      </c>
      <c r="M23" s="3">
        <f t="shared" si="16"/>
        <v>50.765182776875861</v>
      </c>
      <c r="N23" s="3">
        <f t="shared" si="16"/>
        <v>47.219861813978504</v>
      </c>
      <c r="O23" s="3">
        <f t="shared" si="16"/>
        <v>1.1783451707165966</v>
      </c>
    </row>
    <row r="24" spans="1:15" ht="15.5" x14ac:dyDescent="0.35">
      <c r="C24" t="s">
        <v>46</v>
      </c>
      <c r="D24" s="4">
        <f>IFERROR(_xlfn.RRI(5,I23,D23),"")</f>
        <v>-0.10999484271203752</v>
      </c>
      <c r="E24" s="4">
        <f>IFERROR(_xlfn.RRI(5,J23,E23),"")</f>
        <v>-0.2748661680132678</v>
      </c>
      <c r="H24" s="4">
        <f t="shared" ref="H24:O24" si="17">IFERROR(_xlfn.RRI(5,M23,H23),"")</f>
        <v>-0.18310533727370282</v>
      </c>
      <c r="I24" s="4">
        <f t="shared" si="17"/>
        <v>-0.23632103707993757</v>
      </c>
      <c r="J24" s="4">
        <f t="shared" si="17"/>
        <v>0.55836374912535103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47</v>
      </c>
      <c r="C25" t="s">
        <v>48</v>
      </c>
      <c r="D25" s="3">
        <f>IFERROR(INDEX(D51:D500,MATCH($A$25,$C$51:$C$500,0)),"")</f>
        <v>6.73</v>
      </c>
      <c r="E25" s="3">
        <f>IFERROR(INDEX(E51:E500,MATCH($A$25,$C$51:$C$500,0)),"")</f>
        <v>2.1</v>
      </c>
      <c r="H25" s="3">
        <f>IFERROR(INDEX(D25:G25,COUNT(D25:G25)),"")</f>
        <v>2.1</v>
      </c>
      <c r="I25" s="3">
        <f t="shared" ref="I25:O25" si="18">IFERROR(INDEX(I51:I500,MATCH($C$25,$C$51:$C$500,0)),"")</f>
        <v>11.64</v>
      </c>
      <c r="J25" s="3">
        <f t="shared" si="18"/>
        <v>9.57</v>
      </c>
      <c r="K25" s="3">
        <f t="shared" si="18"/>
        <v>21.39</v>
      </c>
      <c r="L25" s="3">
        <f t="shared" si="18"/>
        <v>15.04</v>
      </c>
      <c r="M25" s="3">
        <f t="shared" si="18"/>
        <v>1784367.68</v>
      </c>
      <c r="N25" s="3">
        <f t="shared" si="18"/>
        <v>146385.51</v>
      </c>
      <c r="O25" s="3">
        <f t="shared" si="18"/>
        <v>11040.72</v>
      </c>
    </row>
    <row r="26" spans="1:15" ht="15.5" x14ac:dyDescent="0.35">
      <c r="C26" t="s">
        <v>49</v>
      </c>
      <c r="D26" s="4">
        <f>IFERROR(_xlfn.RRI(5,I25,D25),"")</f>
        <v>-0.10378457008070863</v>
      </c>
      <c r="E26" s="4">
        <f>IFERROR(_xlfn.RRI(5,J25,E25),"")</f>
        <v>-0.26165137339229272</v>
      </c>
      <c r="H26" s="4">
        <f t="shared" ref="H26:O26" si="19">IFERROR(_xlfn.RRI(5,M25,H25),"")</f>
        <v>-0.93481510215100805</v>
      </c>
      <c r="I26" s="4">
        <f t="shared" si="19"/>
        <v>-0.84861216504639858</v>
      </c>
      <c r="J26" s="4">
        <f t="shared" si="19"/>
        <v>-0.75589149646800691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50</v>
      </c>
      <c r="D27" s="3">
        <f>IFERROR(D4/D21,"")</f>
        <v>107.78902641523973</v>
      </c>
      <c r="E27" s="3">
        <f>IFERROR(E4/E21,"")</f>
        <v>64.706128706678086</v>
      </c>
      <c r="H27" s="3">
        <f t="shared" ref="H27:O27" si="20">IFERROR(H4/H21,"")</f>
        <v>344.99031024383561</v>
      </c>
      <c r="I27" s="3">
        <f t="shared" si="20"/>
        <v>276.74905212037669</v>
      </c>
      <c r="J27" s="3">
        <f t="shared" si="20"/>
        <v>211.18632801113014</v>
      </c>
      <c r="K27" s="3">
        <f t="shared" si="20"/>
        <v>217.84252076523973</v>
      </c>
      <c r="L27" s="3">
        <f t="shared" si="20"/>
        <v>255.40293638989726</v>
      </c>
      <c r="M27" s="3" t="str">
        <f t="shared" si="20"/>
        <v/>
      </c>
      <c r="N27" s="3" t="str">
        <f t="shared" si="20"/>
        <v/>
      </c>
      <c r="O27" s="3" t="str">
        <f t="shared" si="20"/>
        <v/>
      </c>
    </row>
    <row r="28" spans="1:15" ht="15.5" x14ac:dyDescent="0.35">
      <c r="C28" t="s">
        <v>51</v>
      </c>
      <c r="D28" s="4">
        <f>IFERROR(_xlfn.RRI(5,I27,D27),"")</f>
        <v>-0.17187159474125702</v>
      </c>
      <c r="E28" s="4">
        <f>IFERROR(_xlfn.RRI(5,J27,E27),"")</f>
        <v>-0.21067488116874555</v>
      </c>
      <c r="H28" s="4" t="str">
        <f t="shared" ref="H28:O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52</v>
      </c>
      <c r="H29" s="4">
        <f t="shared" ref="H29:O29" si="22">IFERROR(((H25-I25)/I25)*100%,"")</f>
        <v>-0.81958762886597947</v>
      </c>
      <c r="I29" s="4">
        <f t="shared" si="22"/>
        <v>0.21630094043887149</v>
      </c>
      <c r="J29" s="4">
        <f t="shared" si="22"/>
        <v>-0.55259467040673216</v>
      </c>
      <c r="K29" s="4">
        <f t="shared" si="22"/>
        <v>0.42220744680851074</v>
      </c>
      <c r="L29" s="4">
        <f t="shared" si="22"/>
        <v>-0.99999157124388172</v>
      </c>
      <c r="M29" s="4">
        <f t="shared" si="22"/>
        <v>11.189510286912959</v>
      </c>
      <c r="N29" s="4">
        <f t="shared" si="22"/>
        <v>12.258692367889052</v>
      </c>
      <c r="O29" s="4" t="str">
        <f t="shared" si="22"/>
        <v/>
      </c>
    </row>
    <row r="30" spans="1:15" ht="15.5" x14ac:dyDescent="0.35">
      <c r="C30" t="s">
        <v>53</v>
      </c>
      <c r="H30" s="4">
        <f t="shared" ref="H30:O30" si="23">IFERROR(((H27-I27)/I27)*100%,"")</f>
        <v>0.24658172304697262</v>
      </c>
      <c r="I30" s="4">
        <f t="shared" si="23"/>
        <v>0.31044966180666389</v>
      </c>
      <c r="J30" s="4">
        <f t="shared" si="23"/>
        <v>-3.0555066709325764E-2</v>
      </c>
      <c r="K30" s="4">
        <f t="shared" si="23"/>
        <v>-0.14706336644195012</v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</row>
    <row r="32" spans="1:15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94.19</v>
      </c>
      <c r="E32" s="3">
        <f>IFERROR(INDEX(E51:E500,MATCH($A$32,$C$51:$C$500,0)),"")</f>
        <v>91.46</v>
      </c>
      <c r="H32" s="3">
        <f>IFERROR(INDEX(D32:G32,COUNT(D32:G32)),"")</f>
        <v>91.46</v>
      </c>
      <c r="I32" s="3">
        <f t="shared" ref="I32:O32" si="24">IFERROR(INDEX(I51:I500,MATCH($C$32,$C$51:$C$500,0)),"")</f>
        <v>87.86</v>
      </c>
      <c r="J32" s="3">
        <f t="shared" si="24"/>
        <v>84.58</v>
      </c>
      <c r="K32" s="3">
        <f t="shared" si="24"/>
        <v>88.01</v>
      </c>
      <c r="L32" s="3">
        <f t="shared" si="24"/>
        <v>82.11</v>
      </c>
      <c r="M32" s="3">
        <f t="shared" si="24"/>
        <v>3384818.56</v>
      </c>
      <c r="N32" s="3">
        <f t="shared" si="24"/>
        <v>1764555.59</v>
      </c>
      <c r="O32" s="3">
        <f t="shared" si="24"/>
        <v>819028.34</v>
      </c>
    </row>
    <row r="33" spans="1:15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1.2</v>
      </c>
      <c r="E33" s="3">
        <f>IFERROR(INDEX(E51:E500,MATCH($A$33,$C$51:$C$500,0)),"")</f>
        <v>1.1399999999999999</v>
      </c>
      <c r="H33" s="3">
        <f>IFERROR(INDEX(D33:G33,COUNT(D33:G33)),"")</f>
        <v>1.1399999999999999</v>
      </c>
      <c r="I33" s="3">
        <f t="shared" ref="I33:O33" si="25">IFERROR(INDEX(I51:I500,MATCH($C$33,$C$51:$C$500,0)),"")</f>
        <v>1.48</v>
      </c>
      <c r="J33" s="3">
        <f t="shared" si="25"/>
        <v>1.44</v>
      </c>
      <c r="K33" s="3">
        <f t="shared" si="25"/>
        <v>2.06</v>
      </c>
      <c r="L33" s="3">
        <f t="shared" si="25"/>
        <v>2.87</v>
      </c>
      <c r="M33" s="3">
        <f t="shared" si="25"/>
        <v>0</v>
      </c>
      <c r="N33" s="3">
        <f t="shared" si="25"/>
        <v>0</v>
      </c>
      <c r="O33" s="3">
        <f t="shared" si="25"/>
        <v>0</v>
      </c>
    </row>
    <row r="34" spans="1:15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16.79</v>
      </c>
      <c r="E34" s="3">
        <f>IFERROR(INDEX(E51:E500,MATCH($A$34,$C$51:$C$500,0)),"")</f>
        <v>49.52</v>
      </c>
      <c r="H34" s="3">
        <f>IFERROR(INDEX(D34:G34,COUNT(D34:G34)),"")</f>
        <v>49.52</v>
      </c>
      <c r="I34" s="3">
        <f t="shared" ref="I34:O34" si="26">IFERROR(INDEX(I51:I500,MATCH($C$34,$C$51:$C$500,0)),"")</f>
        <v>11.17</v>
      </c>
      <c r="J34" s="3">
        <f t="shared" si="26"/>
        <v>12.75</v>
      </c>
      <c r="K34" s="3">
        <f t="shared" si="26"/>
        <v>8.4600000000000009</v>
      </c>
      <c r="L34" s="3">
        <f t="shared" si="26"/>
        <v>15.69</v>
      </c>
      <c r="M34" s="3">
        <f t="shared" si="26"/>
        <v>0</v>
      </c>
      <c r="N34" s="3">
        <f t="shared" si="26"/>
        <v>0</v>
      </c>
      <c r="O34" s="3">
        <f t="shared" si="26"/>
        <v>0</v>
      </c>
    </row>
    <row r="35" spans="1:15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1.05</v>
      </c>
      <c r="E35" s="3">
        <f>IFERROR(INDEX(E51:E500,MATCH($A$35,$C$51:$C$500,0)),"")</f>
        <v>1.61</v>
      </c>
      <c r="H35" s="3">
        <f>IFERROR(INDEX(D35:G35,COUNT(D35:G35)),"")</f>
        <v>1.61</v>
      </c>
      <c r="I35" s="3">
        <f t="shared" ref="I35:O35" si="27">IFERROR(INDEX(I51:I500,MATCH($C$35,$C$51:$C$500,0)),"")</f>
        <v>0.47</v>
      </c>
      <c r="J35" s="3">
        <f t="shared" si="27"/>
        <v>0.57999999999999996</v>
      </c>
      <c r="K35" s="3">
        <f t="shared" si="27"/>
        <v>0.83</v>
      </c>
      <c r="L35" s="3">
        <f t="shared" si="27"/>
        <v>0.92</v>
      </c>
      <c r="M35" s="3">
        <f t="shared" si="27"/>
        <v>0</v>
      </c>
      <c r="N35" s="3">
        <f t="shared" si="27"/>
        <v>0</v>
      </c>
      <c r="O35" s="3">
        <f t="shared" si="27"/>
        <v>0</v>
      </c>
    </row>
    <row r="36" spans="1:15" ht="15.5" x14ac:dyDescent="0.35">
      <c r="B36" t="s">
        <v>66</v>
      </c>
      <c r="C36" t="s">
        <v>67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O36" si="28">IFERROR(INDEX(H51:H500,MATCH($C$36,$C$51:$C$500,0)),"")</f>
        <v>0.86120000000000008</v>
      </c>
      <c r="I36" s="4">
        <f t="shared" si="28"/>
        <v>0.77329999999999999</v>
      </c>
      <c r="J36" s="4">
        <f t="shared" si="28"/>
        <v>0.83629999999999993</v>
      </c>
      <c r="K36" s="4">
        <f t="shared" si="28"/>
        <v>0.79489999999999994</v>
      </c>
      <c r="L36" s="4">
        <f t="shared" si="28"/>
        <v>0.39890000000000003</v>
      </c>
      <c r="M36" s="4">
        <f t="shared" si="28"/>
        <v>0</v>
      </c>
      <c r="N36" s="4">
        <f t="shared" si="28"/>
        <v>0</v>
      </c>
      <c r="O36" s="4">
        <f t="shared" si="28"/>
        <v>0</v>
      </c>
    </row>
    <row r="37" spans="1:15" ht="15.5" x14ac:dyDescent="0.35">
      <c r="B37" t="s">
        <v>68</v>
      </c>
      <c r="C37" t="s">
        <v>69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O37" si="29">IFERROR(INDEX(H51:H500,MATCH($C$37,$C$51:$C$500,0)),"")</f>
        <v>12</v>
      </c>
      <c r="I37" s="3">
        <f t="shared" si="29"/>
        <v>9</v>
      </c>
      <c r="J37" s="3">
        <f t="shared" si="29"/>
        <v>8</v>
      </c>
      <c r="K37" s="3">
        <f t="shared" si="29"/>
        <v>17</v>
      </c>
      <c r="L37" s="3">
        <f t="shared" si="29"/>
        <v>6</v>
      </c>
      <c r="M37" s="3">
        <f t="shared" si="29"/>
        <v>0</v>
      </c>
      <c r="N37" s="3">
        <f t="shared" si="29"/>
        <v>0</v>
      </c>
      <c r="O37" s="3">
        <f t="shared" si="29"/>
        <v>0</v>
      </c>
    </row>
    <row r="50" spans="2:15" ht="15.5" x14ac:dyDescent="0.35">
      <c r="D50" t="s">
        <v>769</v>
      </c>
      <c r="E50" t="s">
        <v>70</v>
      </c>
      <c r="F50" t="s">
        <v>243</v>
      </c>
      <c r="G50" t="s">
        <v>71</v>
      </c>
      <c r="H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</row>
    <row r="51" spans="2:15" ht="15.5" x14ac:dyDescent="0.35">
      <c r="B51" t="s">
        <v>75</v>
      </c>
      <c r="C51" t="s">
        <v>6</v>
      </c>
      <c r="D51" s="5">
        <v>629487914265</v>
      </c>
      <c r="E51" s="5">
        <v>377883791647</v>
      </c>
      <c r="F51" s="5">
        <v>351248410699</v>
      </c>
      <c r="G51" s="5">
        <v>522436804071</v>
      </c>
      <c r="I51" s="5">
        <v>1616214464383</v>
      </c>
      <c r="J51" s="5">
        <v>1233328155585</v>
      </c>
      <c r="K51" s="5">
        <v>1272200321269</v>
      </c>
      <c r="L51" s="5">
        <v>1491553148517</v>
      </c>
      <c r="M51" s="5">
        <v>1454146317319</v>
      </c>
      <c r="N51" s="5">
        <v>329218080439</v>
      </c>
      <c r="O51" s="5">
        <v>167058012717</v>
      </c>
    </row>
    <row r="52" spans="2:15" ht="15.5" x14ac:dyDescent="0.35">
      <c r="C52" t="s">
        <v>76</v>
      </c>
      <c r="D52" s="5">
        <v>-527120901952</v>
      </c>
      <c r="E52" s="5">
        <v>-316043874747</v>
      </c>
      <c r="F52" s="5">
        <v>-290466250852</v>
      </c>
      <c r="G52" s="5">
        <v>-428903747086</v>
      </c>
      <c r="I52" s="5">
        <v>-1353326769148</v>
      </c>
      <c r="J52" s="5">
        <v>-1027691065487</v>
      </c>
      <c r="K52" s="5">
        <v>-1021946826730</v>
      </c>
      <c r="L52" s="5">
        <v>-1246541190546</v>
      </c>
      <c r="M52" s="5">
        <v>-1189169487092</v>
      </c>
      <c r="N52" s="5">
        <v>-276289812526</v>
      </c>
      <c r="O52" s="5">
        <v>-128922375475</v>
      </c>
    </row>
    <row r="53" spans="2:15" ht="15.5" x14ac:dyDescent="0.35">
      <c r="C53" t="s">
        <v>77</v>
      </c>
      <c r="D53" s="5">
        <v>102367012313</v>
      </c>
      <c r="E53" s="5">
        <v>61839916900</v>
      </c>
      <c r="F53" s="5">
        <v>60782159847</v>
      </c>
      <c r="G53" s="5">
        <v>93533056985</v>
      </c>
      <c r="I53" s="5">
        <v>262887695235</v>
      </c>
      <c r="J53" s="5">
        <v>205637090098</v>
      </c>
      <c r="K53" s="5">
        <v>250253494539</v>
      </c>
      <c r="L53" s="5">
        <v>245011957971</v>
      </c>
      <c r="M53" s="5">
        <v>264976830227</v>
      </c>
      <c r="N53" s="5">
        <v>52928267913</v>
      </c>
      <c r="O53" s="5">
        <v>38135637242</v>
      </c>
    </row>
    <row r="54" spans="2:15" ht="15.5" x14ac:dyDescent="0.35">
      <c r="C54" t="s">
        <v>78</v>
      </c>
      <c r="D54" s="5">
        <v>-44706439214</v>
      </c>
      <c r="E54" s="5">
        <v>-32808276536</v>
      </c>
      <c r="F54" s="5">
        <v>-48993041587</v>
      </c>
      <c r="G54" s="5">
        <v>-46023937197</v>
      </c>
      <c r="I54" s="5">
        <v>-160485833007</v>
      </c>
      <c r="J54" s="5">
        <v>-119935479131</v>
      </c>
      <c r="K54" s="5">
        <v>-98439291896</v>
      </c>
      <c r="L54" s="5">
        <v>-101358363238</v>
      </c>
      <c r="M54" s="5">
        <v>-73136484127</v>
      </c>
      <c r="N54" s="5">
        <v>-29433473127</v>
      </c>
      <c r="O54" s="5">
        <v>-26391897870</v>
      </c>
    </row>
    <row r="55" spans="2:15" ht="15.5" x14ac:dyDescent="0.35">
      <c r="C55" t="s">
        <v>245</v>
      </c>
      <c r="D55" s="5">
        <v>-25081132438</v>
      </c>
      <c r="E55" s="5">
        <v>-18193871565</v>
      </c>
      <c r="F55" s="5">
        <v>-27202358392</v>
      </c>
      <c r="G55" s="5">
        <v>-20356389837</v>
      </c>
      <c r="I55" s="5">
        <v>-82414273055</v>
      </c>
      <c r="J55" s="5">
        <v>-59413572206</v>
      </c>
      <c r="K55" s="5">
        <v>-44080713340</v>
      </c>
      <c r="L55" s="5">
        <v>-49649902092</v>
      </c>
      <c r="M55" s="5">
        <v>-32843559878</v>
      </c>
      <c r="N55" s="5">
        <v>-2583310216</v>
      </c>
      <c r="O55" s="5">
        <v>-1708943721</v>
      </c>
    </row>
    <row r="56" spans="2:15" ht="15.5" x14ac:dyDescent="0.35">
      <c r="C56" t="s">
        <v>246</v>
      </c>
      <c r="D56" s="5">
        <v>-17901285799</v>
      </c>
      <c r="E56" s="5">
        <v>-16338425948</v>
      </c>
      <c r="F56" s="5">
        <v>-21790683195</v>
      </c>
      <c r="G56" s="5">
        <v>-25667547360</v>
      </c>
      <c r="I56" s="5">
        <v>-78071559952</v>
      </c>
      <c r="J56" s="5">
        <v>-60521906925</v>
      </c>
      <c r="K56" s="5">
        <v>-54358578556</v>
      </c>
      <c r="L56" s="5">
        <v>-51708461146</v>
      </c>
      <c r="M56" s="5">
        <v>-40292924249</v>
      </c>
      <c r="N56" s="5">
        <v>-26850162911</v>
      </c>
      <c r="O56" s="5">
        <v>-24682954149</v>
      </c>
    </row>
    <row r="57" spans="2:15" ht="15.5" x14ac:dyDescent="0.35">
      <c r="C57" t="s">
        <v>413</v>
      </c>
      <c r="D57" s="5">
        <v>-10708250523</v>
      </c>
      <c r="E57" s="5">
        <v>10708250523</v>
      </c>
    </row>
    <row r="58" spans="2:15" ht="15.5" x14ac:dyDescent="0.35">
      <c r="C58" t="s">
        <v>421</v>
      </c>
      <c r="D58" s="5">
        <v>8984229546</v>
      </c>
      <c r="E58" s="5">
        <v>-8984229546</v>
      </c>
    </row>
    <row r="59" spans="2:15" ht="15.5" x14ac:dyDescent="0.35">
      <c r="C59" t="s">
        <v>80</v>
      </c>
      <c r="D59" s="5">
        <v>57660573099</v>
      </c>
      <c r="E59" s="5">
        <v>29031640364</v>
      </c>
      <c r="F59" s="5">
        <v>11789118260</v>
      </c>
      <c r="G59" s="5">
        <v>47509119788</v>
      </c>
      <c r="I59" s="5">
        <v>102401862228</v>
      </c>
      <c r="J59" s="5">
        <v>85701610967</v>
      </c>
      <c r="K59" s="5">
        <v>151814202643</v>
      </c>
      <c r="L59" s="5">
        <v>143653594733</v>
      </c>
      <c r="M59" s="5">
        <v>191840346100</v>
      </c>
      <c r="N59" s="5">
        <v>23494794786</v>
      </c>
      <c r="O59" s="5">
        <v>11743739372</v>
      </c>
    </row>
    <row r="60" spans="2:15" ht="15.5" x14ac:dyDescent="0.35">
      <c r="C60" t="s">
        <v>81</v>
      </c>
      <c r="D60" s="5">
        <v>-6520404240</v>
      </c>
      <c r="E60" s="5">
        <v>-12985675804</v>
      </c>
      <c r="F60" s="5">
        <v>-1143646104</v>
      </c>
      <c r="G60" s="5">
        <v>-4699893246</v>
      </c>
      <c r="I60" s="5">
        <v>-16097450040</v>
      </c>
      <c r="J60" s="5">
        <v>-12192190547</v>
      </c>
      <c r="K60" s="5">
        <v>10440018667</v>
      </c>
      <c r="L60" s="5">
        <v>-28709308296</v>
      </c>
      <c r="M60" s="5">
        <v>-14371468641</v>
      </c>
      <c r="N60" s="5">
        <v>-7567928431</v>
      </c>
      <c r="O60" s="5">
        <v>-8556945510</v>
      </c>
    </row>
    <row r="61" spans="2:15" ht="15.5" x14ac:dyDescent="0.35">
      <c r="C61" t="s">
        <v>142</v>
      </c>
      <c r="G61" s="5">
        <v>804493149</v>
      </c>
      <c r="I61" s="5">
        <v>804493149</v>
      </c>
      <c r="J61" s="5">
        <v>434370916</v>
      </c>
    </row>
    <row r="62" spans="2:15" ht="15.5" x14ac:dyDescent="0.35">
      <c r="C62" t="s">
        <v>27</v>
      </c>
      <c r="D62" s="5">
        <v>-9268935315</v>
      </c>
      <c r="E62" s="5">
        <v>-8409932982</v>
      </c>
      <c r="F62" s="5">
        <v>-5719388926</v>
      </c>
      <c r="G62" s="5">
        <v>-5372900824</v>
      </c>
      <c r="I62" s="5">
        <v>-19366086635</v>
      </c>
      <c r="J62" s="5">
        <v>-13045693530</v>
      </c>
      <c r="K62" s="5">
        <v>-13730988658</v>
      </c>
      <c r="L62" s="5">
        <v>-19992808340</v>
      </c>
      <c r="M62" s="5">
        <v>-12399933257</v>
      </c>
      <c r="N62" s="5">
        <v>-10627780827</v>
      </c>
      <c r="O62" s="5">
        <v>-9891421368</v>
      </c>
    </row>
    <row r="63" spans="2:15" ht="15.5" x14ac:dyDescent="0.35">
      <c r="C63" t="s">
        <v>83</v>
      </c>
      <c r="D63" s="5">
        <v>1355650346</v>
      </c>
      <c r="E63" s="5">
        <v>-39728694</v>
      </c>
      <c r="F63" s="5">
        <v>-1268938187</v>
      </c>
      <c r="G63" s="5">
        <v>-238393297</v>
      </c>
      <c r="I63" s="5">
        <v>1716265738</v>
      </c>
      <c r="J63" s="5">
        <v>2425242787</v>
      </c>
      <c r="K63" s="5">
        <v>2114167574</v>
      </c>
      <c r="L63" s="5">
        <v>2448924742</v>
      </c>
      <c r="M63" s="5">
        <v>1520610218</v>
      </c>
      <c r="N63" s="5">
        <v>1128638496</v>
      </c>
      <c r="O63" s="5">
        <v>1121820959</v>
      </c>
    </row>
    <row r="64" spans="2:15" ht="15.5" x14ac:dyDescent="0.35">
      <c r="C64" t="s">
        <v>84</v>
      </c>
      <c r="D64" s="5">
        <v>-6520404240</v>
      </c>
      <c r="E64" s="5">
        <v>-12985675804</v>
      </c>
      <c r="F64" s="5">
        <v>-1143646104</v>
      </c>
      <c r="G64" s="5">
        <v>-4699893246</v>
      </c>
      <c r="I64" s="5">
        <v>-16097450040</v>
      </c>
      <c r="J64" s="5">
        <v>-12192190547</v>
      </c>
      <c r="K64" s="5">
        <v>10440018667</v>
      </c>
      <c r="L64" s="5">
        <v>-28709308296</v>
      </c>
      <c r="M64" s="5">
        <v>-14371468641</v>
      </c>
      <c r="N64" s="5">
        <v>-7567928431</v>
      </c>
      <c r="O64" s="5">
        <v>-8556945510</v>
      </c>
    </row>
    <row r="65" spans="3:15" ht="15.5" x14ac:dyDescent="0.35">
      <c r="C65" t="s">
        <v>29</v>
      </c>
      <c r="D65" s="5">
        <v>51140168859</v>
      </c>
      <c r="E65" s="5">
        <v>16045964560</v>
      </c>
      <c r="F65" s="5">
        <v>10645472156</v>
      </c>
      <c r="G65" s="5">
        <v>42809226542</v>
      </c>
      <c r="I65" s="5">
        <v>86304412188</v>
      </c>
      <c r="J65" s="5">
        <v>73509420420</v>
      </c>
      <c r="K65" s="5">
        <v>162254221310</v>
      </c>
      <c r="L65" s="5">
        <v>114944286437</v>
      </c>
      <c r="M65" s="5">
        <v>177468877459</v>
      </c>
      <c r="N65" s="5">
        <v>15926866355</v>
      </c>
      <c r="O65" s="5">
        <v>3186793862</v>
      </c>
    </row>
    <row r="66" spans="3:15" ht="15.5" x14ac:dyDescent="0.35">
      <c r="C66" t="s">
        <v>28</v>
      </c>
      <c r="D66" s="5">
        <v>-10460909570</v>
      </c>
      <c r="E66" s="5">
        <v>-3825984197</v>
      </c>
      <c r="F66" s="5">
        <v>-2467329467</v>
      </c>
      <c r="G66" s="5">
        <v>-8283716817</v>
      </c>
      <c r="I66" s="5">
        <v>-16589902840</v>
      </c>
      <c r="J66" s="5">
        <v>-15246817524</v>
      </c>
      <c r="K66" s="5">
        <v>-35211291429</v>
      </c>
      <c r="L66" s="5">
        <v>-25011732605</v>
      </c>
      <c r="M66" s="5">
        <v>-38894850217</v>
      </c>
      <c r="N66" s="5">
        <v>-3055951261</v>
      </c>
      <c r="O66" s="5">
        <v>-1277926916</v>
      </c>
    </row>
    <row r="67" spans="3:15" ht="15.5" x14ac:dyDescent="0.35">
      <c r="C67" t="s">
        <v>85</v>
      </c>
      <c r="D67" s="5">
        <v>-10176831038</v>
      </c>
      <c r="E67" s="5">
        <v>-3537124632</v>
      </c>
      <c r="F67" s="5">
        <v>-3040267564</v>
      </c>
      <c r="G67" s="5">
        <v>-8253934078</v>
      </c>
      <c r="I67" s="5">
        <v>-16754532865</v>
      </c>
      <c r="K67" s="5">
        <v>-34072735817</v>
      </c>
      <c r="L67" s="5">
        <v>-25288618431</v>
      </c>
      <c r="M67" s="5">
        <v>-39293178760</v>
      </c>
      <c r="N67" s="5">
        <v>-3523922024</v>
      </c>
      <c r="O67" s="5">
        <v>-1468305044</v>
      </c>
    </row>
    <row r="68" spans="3:15" ht="15.5" x14ac:dyDescent="0.35">
      <c r="C68" t="s">
        <v>87</v>
      </c>
      <c r="D68" s="5">
        <v>-284078532</v>
      </c>
      <c r="E68" s="5">
        <v>-288859565</v>
      </c>
      <c r="F68" s="5">
        <v>572938097</v>
      </c>
      <c r="G68" s="5">
        <v>-29782739</v>
      </c>
      <c r="I68" s="5">
        <v>164630025</v>
      </c>
      <c r="K68" s="5">
        <v>-1138555612</v>
      </c>
      <c r="L68" s="5">
        <v>276885826</v>
      </c>
      <c r="M68" s="5">
        <v>398328543</v>
      </c>
      <c r="N68" s="5">
        <v>467970763</v>
      </c>
      <c r="O68" s="5">
        <v>190378128</v>
      </c>
    </row>
    <row r="69" spans="3:15" ht="15.5" x14ac:dyDescent="0.35">
      <c r="C69" t="s">
        <v>519</v>
      </c>
    </row>
    <row r="70" spans="3:15" ht="15.5" x14ac:dyDescent="0.35">
      <c r="C70" t="s">
        <v>88</v>
      </c>
      <c r="D70" s="5">
        <v>-10460909570</v>
      </c>
      <c r="E70" s="5">
        <v>-3825984197</v>
      </c>
      <c r="F70" s="5">
        <v>-2467329467</v>
      </c>
      <c r="G70" s="5">
        <v>-8283716817</v>
      </c>
      <c r="I70" s="5">
        <v>-16589902840</v>
      </c>
      <c r="J70" s="5">
        <v>-15246817524</v>
      </c>
      <c r="K70" s="5">
        <v>-35211291429</v>
      </c>
      <c r="L70" s="5">
        <v>-25011732605</v>
      </c>
      <c r="M70" s="5">
        <v>-38894850217</v>
      </c>
      <c r="N70" s="5">
        <v>-3055951261</v>
      </c>
      <c r="O70" s="5">
        <v>-1277926916</v>
      </c>
    </row>
    <row r="71" spans="3:15" ht="15.5" x14ac:dyDescent="0.35">
      <c r="C71" t="s">
        <v>678</v>
      </c>
      <c r="M71" s="5">
        <v>-3439247238</v>
      </c>
      <c r="N71" s="5">
        <v>-1189875308</v>
      </c>
      <c r="O71" s="5">
        <v>62965174</v>
      </c>
    </row>
    <row r="72" spans="3:15" ht="15.5" x14ac:dyDescent="0.35">
      <c r="C72" t="s">
        <v>89</v>
      </c>
      <c r="D72" s="5">
        <v>40679259289</v>
      </c>
      <c r="E72" s="5">
        <v>12219980363</v>
      </c>
      <c r="F72" s="5">
        <v>8178142689</v>
      </c>
      <c r="G72" s="5">
        <v>34525509725</v>
      </c>
      <c r="I72" s="5">
        <v>69714509348</v>
      </c>
      <c r="J72" s="5">
        <v>58262602896</v>
      </c>
      <c r="K72" s="5">
        <v>127042929881</v>
      </c>
      <c r="L72" s="5">
        <v>89932553832</v>
      </c>
      <c r="M72" s="5">
        <v>135134780004</v>
      </c>
      <c r="N72" s="5">
        <v>11681039786</v>
      </c>
      <c r="O72" s="5">
        <v>1971832120</v>
      </c>
    </row>
    <row r="73" spans="3:15" ht="15.5" x14ac:dyDescent="0.35">
      <c r="C73" t="s">
        <v>90</v>
      </c>
      <c r="E73" s="5">
        <v>-169960563</v>
      </c>
      <c r="F73" s="5">
        <v>-509881687</v>
      </c>
      <c r="G73" s="5">
        <v>-141957963</v>
      </c>
      <c r="I73" s="5">
        <v>-2121808245</v>
      </c>
      <c r="J73" s="5">
        <v>68130409</v>
      </c>
      <c r="K73" s="5">
        <v>-2882772684</v>
      </c>
      <c r="L73" s="5">
        <v>-1303384891</v>
      </c>
      <c r="M73" s="5">
        <v>1942420969</v>
      </c>
      <c r="N73" s="5">
        <v>56348872088</v>
      </c>
      <c r="O73" s="5">
        <v>3979966</v>
      </c>
    </row>
    <row r="74" spans="3:15" ht="15.5" x14ac:dyDescent="0.35">
      <c r="C74" t="s">
        <v>91</v>
      </c>
      <c r="D74" s="5">
        <v>40679259289</v>
      </c>
      <c r="E74" s="5">
        <v>12050019800</v>
      </c>
      <c r="F74" s="5">
        <v>7668261002</v>
      </c>
      <c r="G74" s="5">
        <v>34383551762</v>
      </c>
      <c r="I74" s="5">
        <v>67592701103</v>
      </c>
      <c r="J74" s="5">
        <v>58330733305</v>
      </c>
      <c r="K74" s="5">
        <v>124160157197</v>
      </c>
      <c r="L74" s="5">
        <v>88629168941</v>
      </c>
      <c r="M74" s="5">
        <v>137077200973</v>
      </c>
      <c r="N74" s="5">
        <v>68029911874</v>
      </c>
      <c r="O74" s="5">
        <v>1975812086</v>
      </c>
    </row>
    <row r="75" spans="3:15" ht="15.5" x14ac:dyDescent="0.35">
      <c r="C75" t="s">
        <v>92</v>
      </c>
      <c r="D75" s="5">
        <v>40679259289</v>
      </c>
      <c r="E75" s="5">
        <v>12219980363</v>
      </c>
      <c r="F75" s="5">
        <v>8178142689</v>
      </c>
      <c r="G75" s="5">
        <v>34525509725</v>
      </c>
      <c r="I75" s="5">
        <v>69714509348</v>
      </c>
      <c r="J75" s="5">
        <v>58262602896</v>
      </c>
      <c r="K75" s="5">
        <v>127042929881</v>
      </c>
      <c r="L75" s="5">
        <v>89932553832</v>
      </c>
      <c r="M75" s="5">
        <v>135134780004</v>
      </c>
      <c r="N75" s="5">
        <v>11681039786</v>
      </c>
      <c r="O75" s="5">
        <v>1971832120</v>
      </c>
    </row>
    <row r="76" spans="3:15" ht="15.5" x14ac:dyDescent="0.35">
      <c r="C76" t="s">
        <v>8</v>
      </c>
      <c r="D76" s="5">
        <v>39323608943</v>
      </c>
      <c r="E76" s="5">
        <v>12089748494</v>
      </c>
      <c r="F76" s="5">
        <v>8937199189</v>
      </c>
      <c r="G76" s="5">
        <v>34621945059</v>
      </c>
      <c r="I76" s="5">
        <v>65876435365</v>
      </c>
      <c r="J76" s="5">
        <v>55905490518</v>
      </c>
      <c r="K76" s="5">
        <v>122045989623</v>
      </c>
      <c r="L76" s="5">
        <v>86180244199</v>
      </c>
      <c r="M76" s="5">
        <v>135556590755</v>
      </c>
      <c r="N76" s="5">
        <v>66901273378</v>
      </c>
      <c r="O76" s="5">
        <v>853991127</v>
      </c>
    </row>
    <row r="77" spans="3:15" ht="15.5" x14ac:dyDescent="0.35">
      <c r="C77" t="s">
        <v>94</v>
      </c>
      <c r="D77" s="5">
        <v>40679259289</v>
      </c>
      <c r="E77" s="5">
        <v>12219980363</v>
      </c>
      <c r="F77" s="5">
        <v>8178142689</v>
      </c>
      <c r="G77" s="5">
        <v>34525509725</v>
      </c>
      <c r="I77" s="5">
        <v>69714509348</v>
      </c>
      <c r="J77" s="5">
        <v>58262602896</v>
      </c>
      <c r="K77" s="5">
        <v>127042929881</v>
      </c>
      <c r="L77" s="5">
        <v>89932553832</v>
      </c>
      <c r="M77" s="5">
        <v>135134780004</v>
      </c>
      <c r="N77" s="5">
        <v>11681039786</v>
      </c>
      <c r="O77" s="5">
        <v>1971832120</v>
      </c>
    </row>
    <row r="78" spans="3:15" ht="15.5" x14ac:dyDescent="0.35">
      <c r="C78" t="s">
        <v>95</v>
      </c>
      <c r="D78" s="5">
        <v>40679259289</v>
      </c>
      <c r="E78" s="5">
        <v>12050019800</v>
      </c>
      <c r="F78" s="5">
        <v>7668261002</v>
      </c>
      <c r="G78" s="5">
        <v>34383551762</v>
      </c>
      <c r="I78" s="5">
        <v>67592701103</v>
      </c>
      <c r="J78" s="5">
        <v>58330733305</v>
      </c>
      <c r="K78" s="5">
        <v>124160157197</v>
      </c>
      <c r="L78" s="5">
        <v>88629168941</v>
      </c>
      <c r="M78" s="5">
        <v>137077200973</v>
      </c>
      <c r="N78" s="5">
        <v>68029911874</v>
      </c>
      <c r="O78" s="5">
        <v>1975812086</v>
      </c>
    </row>
    <row r="79" spans="3:15" ht="15.5" x14ac:dyDescent="0.35">
      <c r="C79" t="s">
        <v>96</v>
      </c>
      <c r="D79" s="5">
        <v>40679259289</v>
      </c>
      <c r="E79" s="5">
        <v>12050019800</v>
      </c>
      <c r="F79" s="5">
        <v>7668261002</v>
      </c>
      <c r="G79" s="5">
        <v>34383551762</v>
      </c>
      <c r="I79" s="5">
        <v>67592701103</v>
      </c>
      <c r="J79" s="5">
        <v>58330733305</v>
      </c>
      <c r="K79" s="5">
        <v>124160157197</v>
      </c>
      <c r="L79" s="5">
        <v>88629168941</v>
      </c>
      <c r="M79" s="5">
        <v>137077200973</v>
      </c>
      <c r="N79" s="5">
        <v>68029911874</v>
      </c>
      <c r="O79" s="5">
        <v>1975812086</v>
      </c>
    </row>
    <row r="81" spans="2:15" ht="15.5" x14ac:dyDescent="0.35">
      <c r="B81" t="s">
        <v>97</v>
      </c>
      <c r="C81" t="s">
        <v>98</v>
      </c>
    </row>
    <row r="82" spans="2:15" ht="15.5" x14ac:dyDescent="0.35">
      <c r="C82" t="s">
        <v>99</v>
      </c>
    </row>
    <row r="83" spans="2:15" ht="15.5" x14ac:dyDescent="0.35">
      <c r="C83" t="s">
        <v>20</v>
      </c>
      <c r="D83" s="5">
        <v>11148545840</v>
      </c>
      <c r="E83" s="5">
        <v>8679525424</v>
      </c>
      <c r="F83" s="5">
        <v>9861240833</v>
      </c>
      <c r="G83" s="5">
        <v>52244654894</v>
      </c>
      <c r="I83" s="5">
        <v>52244654894</v>
      </c>
      <c r="J83" s="5">
        <v>53805370108</v>
      </c>
      <c r="K83" s="5">
        <v>59214159928</v>
      </c>
      <c r="L83" s="5">
        <v>98585282128</v>
      </c>
      <c r="M83" s="5">
        <v>18829083743</v>
      </c>
      <c r="N83" s="5">
        <v>17143438101</v>
      </c>
      <c r="O83" s="5">
        <v>16303802128</v>
      </c>
    </row>
    <row r="84" spans="2:15" ht="15.5" x14ac:dyDescent="0.35">
      <c r="C84" t="s">
        <v>100</v>
      </c>
      <c r="D84" s="5">
        <v>194653738073</v>
      </c>
      <c r="E84" s="5">
        <v>61779606933</v>
      </c>
      <c r="F84" s="5">
        <v>39255626282</v>
      </c>
      <c r="G84" s="5">
        <v>86350494288</v>
      </c>
      <c r="I84" s="5">
        <v>86350494288</v>
      </c>
      <c r="J84" s="5">
        <v>125735358580</v>
      </c>
      <c r="K84" s="5">
        <v>152110522255</v>
      </c>
      <c r="L84" s="5">
        <v>190351807487</v>
      </c>
      <c r="M84" s="5">
        <v>153169800784</v>
      </c>
      <c r="N84" s="5">
        <v>23240325161</v>
      </c>
      <c r="O84" s="5">
        <v>22550229294</v>
      </c>
    </row>
    <row r="85" spans="2:15" ht="15.5" x14ac:dyDescent="0.35">
      <c r="C85" t="s">
        <v>249</v>
      </c>
      <c r="D85" s="5">
        <v>7000000000</v>
      </c>
      <c r="E85" s="5">
        <v>22800000000</v>
      </c>
      <c r="F85" s="5">
        <v>24800000000</v>
      </c>
      <c r="G85" s="5">
        <v>20477256500</v>
      </c>
      <c r="I85" s="5">
        <v>20477256500</v>
      </c>
      <c r="L85" s="5">
        <v>634504167</v>
      </c>
      <c r="M85" s="5">
        <v>4100000000</v>
      </c>
      <c r="N85" s="5">
        <v>42064870000</v>
      </c>
      <c r="O85" s="5">
        <v>66679370000</v>
      </c>
    </row>
    <row r="86" spans="2:15" ht="15.5" x14ac:dyDescent="0.35">
      <c r="C86" t="s">
        <v>250</v>
      </c>
      <c r="D86" s="5">
        <v>5800000000</v>
      </c>
      <c r="E86" s="5">
        <v>15298604043</v>
      </c>
      <c r="F86" s="5">
        <v>15056953407</v>
      </c>
      <c r="G86" s="5">
        <v>15054749906</v>
      </c>
      <c r="I86" s="5">
        <v>15054749906</v>
      </c>
      <c r="J86" s="5">
        <v>1050780123</v>
      </c>
      <c r="K86" s="5">
        <v>281031379</v>
      </c>
      <c r="L86" s="5">
        <v>3878959947</v>
      </c>
      <c r="M86" s="5">
        <v>26448655710</v>
      </c>
      <c r="N86" s="5">
        <v>2890686440</v>
      </c>
      <c r="O86" s="5">
        <v>9900797185</v>
      </c>
    </row>
    <row r="87" spans="2:15" ht="15.5" x14ac:dyDescent="0.35">
      <c r="C87" t="s">
        <v>251</v>
      </c>
      <c r="D87" s="5">
        <v>194653738073</v>
      </c>
      <c r="E87" s="5">
        <v>61779606933</v>
      </c>
      <c r="F87" s="5">
        <v>39255626282</v>
      </c>
      <c r="G87" s="5">
        <v>86350494288</v>
      </c>
      <c r="I87" s="5">
        <v>86350494288</v>
      </c>
      <c r="J87" s="5">
        <v>125735358580</v>
      </c>
      <c r="K87" s="5">
        <v>152110522255</v>
      </c>
      <c r="L87" s="5">
        <v>190351807487</v>
      </c>
      <c r="M87" s="5">
        <v>153169800784</v>
      </c>
      <c r="N87" s="5">
        <v>23240325161</v>
      </c>
      <c r="O87" s="5">
        <v>22550229294</v>
      </c>
    </row>
    <row r="88" spans="2:15" ht="15.5" x14ac:dyDescent="0.35">
      <c r="C88" t="s">
        <v>102</v>
      </c>
      <c r="D88" s="5">
        <v>1234581400</v>
      </c>
      <c r="E88" s="5">
        <v>1342561964</v>
      </c>
      <c r="F88" s="5">
        <v>1025312472</v>
      </c>
      <c r="G88" s="5">
        <v>1745904214</v>
      </c>
      <c r="I88" s="5">
        <v>1745904214</v>
      </c>
      <c r="J88" s="5">
        <v>11358143568</v>
      </c>
      <c r="K88" s="5">
        <v>4929170809</v>
      </c>
      <c r="L88" s="5">
        <v>5548743237</v>
      </c>
      <c r="M88" s="5">
        <v>695583000</v>
      </c>
      <c r="N88" s="5">
        <v>609845183</v>
      </c>
      <c r="O88" s="5">
        <v>9828926127</v>
      </c>
    </row>
    <row r="89" spans="2:15" ht="15.5" x14ac:dyDescent="0.35">
      <c r="C89" t="s">
        <v>252</v>
      </c>
      <c r="D89" s="5">
        <v>1234581400</v>
      </c>
      <c r="E89" s="5">
        <v>1342561964</v>
      </c>
      <c r="F89" s="5">
        <v>1025312472</v>
      </c>
      <c r="G89" s="5">
        <v>1745904214</v>
      </c>
      <c r="I89" s="5">
        <v>1745904214</v>
      </c>
      <c r="J89" s="5">
        <v>11358143568</v>
      </c>
      <c r="K89" s="5">
        <v>4929170809</v>
      </c>
      <c r="L89" s="5">
        <v>5548743237</v>
      </c>
      <c r="M89" s="5">
        <v>695583000</v>
      </c>
      <c r="N89" s="5">
        <v>609845183</v>
      </c>
      <c r="O89" s="5">
        <v>9828926127</v>
      </c>
    </row>
    <row r="90" spans="2:15" ht="15.5" x14ac:dyDescent="0.35">
      <c r="C90" t="s">
        <v>103</v>
      </c>
      <c r="D90" s="5">
        <v>739089006670</v>
      </c>
      <c r="E90" s="5">
        <v>703009951195</v>
      </c>
      <c r="F90" s="5">
        <v>720997581597</v>
      </c>
      <c r="G90" s="5">
        <v>589393940078</v>
      </c>
      <c r="I90" s="5">
        <v>589393940078</v>
      </c>
      <c r="J90" s="5">
        <v>433293347658</v>
      </c>
      <c r="K90" s="5">
        <v>348057622060</v>
      </c>
      <c r="L90" s="5">
        <v>395834877831</v>
      </c>
      <c r="M90" s="5">
        <v>263354894168</v>
      </c>
      <c r="N90" s="5">
        <v>118110625884</v>
      </c>
      <c r="O90" s="5">
        <v>108997024650</v>
      </c>
    </row>
    <row r="91" spans="2:15" ht="15.5" x14ac:dyDescent="0.35">
      <c r="C91" t="s">
        <v>83</v>
      </c>
      <c r="D91" s="5">
        <v>51440990017</v>
      </c>
      <c r="E91" s="5">
        <v>51440990018</v>
      </c>
      <c r="F91" s="5">
        <v>51610950581</v>
      </c>
      <c r="G91" s="5">
        <v>52120832268</v>
      </c>
      <c r="I91" s="5">
        <v>52120832268</v>
      </c>
      <c r="J91" s="5">
        <v>54213635829</v>
      </c>
      <c r="K91" s="5">
        <v>54171256813</v>
      </c>
      <c r="L91" s="5">
        <v>57029047059</v>
      </c>
      <c r="M91" s="5">
        <v>58691273261</v>
      </c>
      <c r="N91" s="5">
        <v>71669763741</v>
      </c>
      <c r="O91" s="5">
        <v>14131558697</v>
      </c>
    </row>
    <row r="92" spans="2:15" ht="15.5" x14ac:dyDescent="0.35">
      <c r="C92" t="s">
        <v>104</v>
      </c>
      <c r="D92" s="5">
        <v>1033260846823</v>
      </c>
      <c r="E92" s="5">
        <v>927135353476</v>
      </c>
      <c r="F92" s="5">
        <v>920532298172</v>
      </c>
      <c r="G92" s="5">
        <v>836787420957</v>
      </c>
      <c r="I92" s="5">
        <v>836787420957</v>
      </c>
      <c r="J92" s="5">
        <v>768944482683</v>
      </c>
      <c r="K92" s="5">
        <v>663062145701</v>
      </c>
      <c r="L92" s="5">
        <v>853982815747</v>
      </c>
      <c r="M92" s="5">
        <v>498983874194</v>
      </c>
      <c r="N92" s="5">
        <v>175492533844</v>
      </c>
      <c r="O92" s="5">
        <v>168502926409</v>
      </c>
    </row>
    <row r="93" spans="2:15" ht="15.5" x14ac:dyDescent="0.35">
      <c r="C93" t="s">
        <v>105</v>
      </c>
    </row>
    <row r="94" spans="2:15" ht="15.5" x14ac:dyDescent="0.35">
      <c r="C94" t="s">
        <v>109</v>
      </c>
      <c r="D94" s="5">
        <v>4757509426</v>
      </c>
      <c r="E94" s="5">
        <v>4721690255</v>
      </c>
      <c r="F94" s="5">
        <v>4599502226</v>
      </c>
      <c r="G94" s="5">
        <v>4245861345</v>
      </c>
      <c r="I94" s="5">
        <v>4245861345</v>
      </c>
      <c r="J94" s="5">
        <v>3482772585</v>
      </c>
      <c r="K94" s="5">
        <v>3226043689</v>
      </c>
      <c r="L94" s="5">
        <v>3551509570</v>
      </c>
      <c r="M94" s="5">
        <v>2479428910</v>
      </c>
      <c r="N94" s="5">
        <v>2082413888</v>
      </c>
      <c r="O94" s="5">
        <v>1521918121</v>
      </c>
    </row>
    <row r="95" spans="2:15" ht="15.5" x14ac:dyDescent="0.35">
      <c r="C95" t="s">
        <v>106</v>
      </c>
      <c r="D95" s="5">
        <v>2185670468</v>
      </c>
      <c r="E95" s="5">
        <v>2228130785</v>
      </c>
      <c r="F95" s="5">
        <v>2210252377</v>
      </c>
      <c r="G95" s="5">
        <v>2298897985</v>
      </c>
      <c r="I95" s="5">
        <v>2298897985</v>
      </c>
      <c r="J95" s="5">
        <v>2207489266</v>
      </c>
      <c r="K95" s="5">
        <v>2361655545</v>
      </c>
      <c r="L95" s="5">
        <v>2515821822</v>
      </c>
      <c r="M95" s="5">
        <v>1720649518</v>
      </c>
      <c r="N95" s="5">
        <v>1818972348</v>
      </c>
      <c r="O95" s="5">
        <v>1917295178</v>
      </c>
    </row>
    <row r="96" spans="2:15" ht="15.5" x14ac:dyDescent="0.35">
      <c r="C96" t="s">
        <v>107</v>
      </c>
      <c r="D96" s="5">
        <v>297502699974</v>
      </c>
      <c r="E96" s="5">
        <v>289645603141</v>
      </c>
      <c r="F96" s="5">
        <v>296765408216</v>
      </c>
      <c r="G96" s="5">
        <v>297722245302</v>
      </c>
      <c r="I96" s="5">
        <v>297722245302</v>
      </c>
      <c r="J96" s="5">
        <v>214557951334</v>
      </c>
      <c r="K96" s="5">
        <v>200436802622</v>
      </c>
      <c r="L96" s="5">
        <v>204460557575</v>
      </c>
      <c r="M96" s="5">
        <v>192302524430</v>
      </c>
      <c r="N96" s="5">
        <v>153428954333</v>
      </c>
      <c r="O96" s="5">
        <v>103161841350</v>
      </c>
    </row>
    <row r="97" spans="3:15" ht="15.5" x14ac:dyDescent="0.35">
      <c r="C97" t="s">
        <v>108</v>
      </c>
      <c r="D97" s="5">
        <v>48375000</v>
      </c>
      <c r="E97" s="5">
        <v>51750000</v>
      </c>
      <c r="K97" s="5">
        <v>359240290</v>
      </c>
      <c r="L97" s="5">
        <v>6043138786</v>
      </c>
      <c r="M97" s="5">
        <v>1143037282</v>
      </c>
      <c r="N97" s="5">
        <v>1536793899</v>
      </c>
      <c r="O97" s="5">
        <v>8454059</v>
      </c>
    </row>
    <row r="98" spans="3:15" ht="15.5" x14ac:dyDescent="0.35">
      <c r="C98" t="s">
        <v>110</v>
      </c>
      <c r="D98" s="5">
        <v>384187083621</v>
      </c>
      <c r="E98" s="5">
        <v>384201764120</v>
      </c>
      <c r="F98" s="5">
        <v>386676825255</v>
      </c>
      <c r="G98" s="5">
        <v>408267491990</v>
      </c>
      <c r="I98" s="5">
        <v>408267491990</v>
      </c>
      <c r="J98" s="5">
        <v>272171641076</v>
      </c>
      <c r="K98" s="5">
        <v>276699052792</v>
      </c>
      <c r="L98" s="5">
        <v>236769864399</v>
      </c>
      <c r="M98" s="5">
        <v>197917508640</v>
      </c>
      <c r="N98" s="5">
        <v>159009555968</v>
      </c>
      <c r="O98" s="5">
        <v>111209202552</v>
      </c>
    </row>
    <row r="99" spans="3:15" ht="15.5" x14ac:dyDescent="0.35">
      <c r="C99" t="s">
        <v>111</v>
      </c>
      <c r="D99" s="5">
        <v>1417447930444</v>
      </c>
      <c r="E99" s="5">
        <v>1311337117596</v>
      </c>
      <c r="F99" s="5">
        <v>1307209123427</v>
      </c>
      <c r="G99" s="5">
        <v>1245054912947</v>
      </c>
      <c r="I99" s="5">
        <v>1245054912947</v>
      </c>
      <c r="J99" s="5">
        <v>1041116123759</v>
      </c>
      <c r="K99" s="5">
        <v>939761198493</v>
      </c>
      <c r="L99" s="5">
        <v>1090752680146</v>
      </c>
      <c r="M99" s="5">
        <v>696901382834</v>
      </c>
      <c r="N99" s="5">
        <v>334502089812</v>
      </c>
      <c r="O99" s="5">
        <v>279712128961</v>
      </c>
    </row>
    <row r="100" spans="3:15" ht="15.5" x14ac:dyDescent="0.35">
      <c r="C100" t="s">
        <v>112</v>
      </c>
    </row>
    <row r="101" spans="3:15" ht="15.5" x14ac:dyDescent="0.35">
      <c r="C101" t="s">
        <v>113</v>
      </c>
    </row>
    <row r="102" spans="3:15" ht="15.5" x14ac:dyDescent="0.35">
      <c r="C102" t="s">
        <v>114</v>
      </c>
      <c r="D102" s="5">
        <v>749929869180</v>
      </c>
      <c r="E102" s="5">
        <v>741999353605</v>
      </c>
      <c r="F102" s="5">
        <v>751407998249</v>
      </c>
      <c r="G102" s="5">
        <v>696591030466</v>
      </c>
      <c r="I102" s="5">
        <v>696591030466</v>
      </c>
      <c r="J102" s="5">
        <v>491409729557</v>
      </c>
      <c r="K102" s="5">
        <v>373879722770</v>
      </c>
      <c r="L102" s="5">
        <v>554608989800</v>
      </c>
      <c r="M102" s="5">
        <v>394611516074</v>
      </c>
      <c r="N102" s="5">
        <v>165295322939</v>
      </c>
      <c r="O102" s="5">
        <v>162544581646</v>
      </c>
    </row>
    <row r="103" spans="3:15" ht="15.5" x14ac:dyDescent="0.35">
      <c r="C103" t="s">
        <v>119</v>
      </c>
      <c r="D103" s="5">
        <v>287843905325</v>
      </c>
      <c r="E103" s="5">
        <v>186259531271</v>
      </c>
      <c r="F103" s="5">
        <v>227550567463</v>
      </c>
      <c r="G103" s="5">
        <v>126000000000</v>
      </c>
      <c r="I103" s="5">
        <v>126000000000</v>
      </c>
      <c r="J103" s="5">
        <v>91748000000</v>
      </c>
      <c r="K103" s="5">
        <v>38747886347</v>
      </c>
      <c r="L103" s="5">
        <v>172248000000</v>
      </c>
      <c r="M103" s="5">
        <v>99995000000</v>
      </c>
      <c r="N103" s="5">
        <v>34613220811</v>
      </c>
      <c r="O103" s="5">
        <v>31764925846</v>
      </c>
    </row>
    <row r="104" spans="3:15" ht="15.5" x14ac:dyDescent="0.35">
      <c r="C104" t="s">
        <v>115</v>
      </c>
    </row>
    <row r="105" spans="3:15" ht="15.5" x14ac:dyDescent="0.35">
      <c r="C105" t="s">
        <v>253</v>
      </c>
      <c r="D105" s="5">
        <v>338846621864</v>
      </c>
      <c r="E105" s="5">
        <v>315232270339</v>
      </c>
      <c r="F105" s="5">
        <v>282404665430</v>
      </c>
      <c r="G105" s="5">
        <v>343538314856</v>
      </c>
      <c r="I105" s="5">
        <v>343538314856</v>
      </c>
      <c r="J105" s="5">
        <v>323728373091</v>
      </c>
      <c r="K105" s="5">
        <v>248401630992</v>
      </c>
      <c r="L105" s="5">
        <v>282453251346</v>
      </c>
      <c r="M105" s="5">
        <v>167998218659</v>
      </c>
      <c r="N105" s="5">
        <v>43670015111</v>
      </c>
      <c r="O105" s="5">
        <v>18640156386</v>
      </c>
    </row>
    <row r="106" spans="3:15" ht="15.5" x14ac:dyDescent="0.35">
      <c r="C106" t="s">
        <v>118</v>
      </c>
    </row>
    <row r="107" spans="3:15" ht="15.5" x14ac:dyDescent="0.35">
      <c r="C107" t="s">
        <v>254</v>
      </c>
      <c r="D107" s="5">
        <v>12800000000</v>
      </c>
      <c r="E107" s="5">
        <v>38098604043</v>
      </c>
      <c r="F107" s="5">
        <v>39856953407</v>
      </c>
      <c r="G107" s="5">
        <v>35532006406</v>
      </c>
      <c r="I107" s="5">
        <v>35532006406</v>
      </c>
      <c r="J107" s="5">
        <v>1050780123</v>
      </c>
      <c r="K107" s="5">
        <v>281031379</v>
      </c>
      <c r="L107" s="5">
        <v>4513464114</v>
      </c>
      <c r="M107" s="5">
        <v>30548655710</v>
      </c>
      <c r="N107" s="5">
        <v>44955556440</v>
      </c>
      <c r="O107" s="5">
        <v>76580167185</v>
      </c>
    </row>
    <row r="108" spans="3:15" ht="15.5" x14ac:dyDescent="0.35">
      <c r="C108" t="s">
        <v>117</v>
      </c>
      <c r="D108" s="5">
        <v>608513963</v>
      </c>
      <c r="E108" s="5">
        <v>680144479</v>
      </c>
      <c r="F108" s="5">
        <v>655487278</v>
      </c>
      <c r="G108" s="5">
        <v>540200385</v>
      </c>
      <c r="I108" s="5">
        <v>540200385</v>
      </c>
      <c r="J108" s="5">
        <v>581008143</v>
      </c>
      <c r="K108" s="5">
        <v>3003582556</v>
      </c>
      <c r="L108" s="5">
        <v>2872681734</v>
      </c>
      <c r="M108" s="5">
        <v>25241591211</v>
      </c>
      <c r="N108" s="5">
        <v>1419737625</v>
      </c>
      <c r="O108" s="5">
        <v>914612659</v>
      </c>
    </row>
    <row r="109" spans="3:15" ht="15.5" x14ac:dyDescent="0.35">
      <c r="C109" t="s">
        <v>116</v>
      </c>
      <c r="D109" s="5">
        <v>16015978967</v>
      </c>
      <c r="E109" s="5">
        <v>15583519042</v>
      </c>
      <c r="F109" s="5">
        <v>14651277502</v>
      </c>
      <c r="G109" s="5">
        <v>18960829759</v>
      </c>
      <c r="I109" s="5">
        <v>18960829759</v>
      </c>
      <c r="J109" s="5">
        <v>17034316655</v>
      </c>
      <c r="K109" s="5">
        <v>7039858761</v>
      </c>
      <c r="L109" s="5">
        <v>2244501239</v>
      </c>
      <c r="M109" s="5">
        <v>1681939219</v>
      </c>
      <c r="N109" s="5">
        <v>384372318</v>
      </c>
      <c r="O109" s="5">
        <v>395432125</v>
      </c>
    </row>
    <row r="110" spans="3:15" ht="15.5" x14ac:dyDescent="0.35">
      <c r="C110" t="s">
        <v>120</v>
      </c>
    </row>
    <row r="111" spans="3:15" ht="15.5" x14ac:dyDescent="0.35">
      <c r="C111" t="s">
        <v>313</v>
      </c>
      <c r="D111" s="5">
        <v>80996046979</v>
      </c>
      <c r="J111" s="5">
        <v>26415936677</v>
      </c>
      <c r="K111" s="5">
        <v>20564300382</v>
      </c>
      <c r="L111" s="5">
        <v>21240864471</v>
      </c>
      <c r="M111" s="5">
        <v>30207768242</v>
      </c>
      <c r="N111" s="5">
        <v>18458993903</v>
      </c>
      <c r="O111" s="5">
        <v>37679805764</v>
      </c>
    </row>
    <row r="112" spans="3:15" ht="15.5" x14ac:dyDescent="0.35">
      <c r="C112" t="s">
        <v>1138</v>
      </c>
      <c r="D112" s="5">
        <v>637055508</v>
      </c>
      <c r="E112" s="5">
        <v>1048379246</v>
      </c>
      <c r="F112" s="5">
        <v>823672255</v>
      </c>
      <c r="G112" s="5">
        <v>1521814002</v>
      </c>
      <c r="I112" s="5">
        <v>1521814002</v>
      </c>
      <c r="J112" s="5">
        <v>1596992179</v>
      </c>
      <c r="K112" s="5">
        <v>823228525</v>
      </c>
      <c r="L112" s="5">
        <v>1115867402</v>
      </c>
      <c r="M112" s="5">
        <v>1275942996</v>
      </c>
      <c r="N112" s="5">
        <v>559249358</v>
      </c>
      <c r="O112" s="5">
        <v>96165459</v>
      </c>
    </row>
    <row r="113" spans="3:15" ht="15.5" x14ac:dyDescent="0.35">
      <c r="C113" t="s">
        <v>121</v>
      </c>
      <c r="D113" s="5">
        <v>33560645174</v>
      </c>
      <c r="E113" s="5">
        <v>121247785132</v>
      </c>
      <c r="F113" s="5">
        <v>130623293735</v>
      </c>
      <c r="G113" s="5">
        <v>129577219191</v>
      </c>
      <c r="I113" s="5">
        <v>129577219191</v>
      </c>
      <c r="J113" s="5">
        <v>19200832944</v>
      </c>
      <c r="K113" s="5">
        <v>17610712528</v>
      </c>
      <c r="L113" s="5">
        <v>20732702600</v>
      </c>
      <c r="M113" s="5">
        <v>23827218929</v>
      </c>
      <c r="N113" s="5">
        <v>21175272897</v>
      </c>
      <c r="O113" s="5">
        <v>25467117670</v>
      </c>
    </row>
    <row r="114" spans="3:15" ht="15.5" x14ac:dyDescent="0.35">
      <c r="C114" t="s">
        <v>122</v>
      </c>
      <c r="D114" s="5">
        <v>93385861939</v>
      </c>
      <c r="E114" s="5">
        <v>12524317957</v>
      </c>
      <c r="F114" s="5">
        <v>11037698944</v>
      </c>
      <c r="G114" s="5">
        <v>11368717249</v>
      </c>
      <c r="I114" s="5">
        <v>11368717249</v>
      </c>
      <c r="J114" s="5">
        <v>33482918073</v>
      </c>
      <c r="K114" s="5">
        <v>32067088399</v>
      </c>
      <c r="L114" s="5">
        <v>38897562719</v>
      </c>
      <c r="M114" s="5">
        <v>35263169839</v>
      </c>
      <c r="N114" s="5">
        <v>27526400163</v>
      </c>
      <c r="O114" s="5">
        <v>44693780865</v>
      </c>
    </row>
    <row r="115" spans="3:15" ht="15.5" x14ac:dyDescent="0.35">
      <c r="C115" t="s">
        <v>123</v>
      </c>
      <c r="D115" s="5">
        <v>93385861939</v>
      </c>
      <c r="E115" s="5">
        <v>12524317957</v>
      </c>
      <c r="F115" s="5">
        <v>11037698944</v>
      </c>
      <c r="G115" s="5">
        <v>11368717249</v>
      </c>
      <c r="I115" s="5">
        <v>11368717249</v>
      </c>
      <c r="J115" s="5">
        <v>33482918073</v>
      </c>
      <c r="K115" s="5">
        <v>32067088399</v>
      </c>
      <c r="L115" s="5">
        <v>38897562719</v>
      </c>
      <c r="M115" s="5">
        <v>35263169839</v>
      </c>
      <c r="N115" s="5">
        <v>27526400163</v>
      </c>
      <c r="O115" s="5">
        <v>44693780865</v>
      </c>
    </row>
    <row r="116" spans="3:15" ht="15.5" x14ac:dyDescent="0.35">
      <c r="C116" t="s">
        <v>124</v>
      </c>
    </row>
    <row r="117" spans="3:15" ht="15.5" x14ac:dyDescent="0.35">
      <c r="C117" t="s">
        <v>125</v>
      </c>
      <c r="D117" s="5">
        <v>81633102487</v>
      </c>
      <c r="E117" s="5">
        <v>1048379246</v>
      </c>
      <c r="F117" s="5">
        <v>823672255</v>
      </c>
      <c r="G117" s="5">
        <v>1521814002</v>
      </c>
      <c r="I117" s="5">
        <v>1521814002</v>
      </c>
      <c r="J117" s="5">
        <v>28012928856</v>
      </c>
      <c r="K117" s="5">
        <v>21387528907</v>
      </c>
      <c r="L117" s="5">
        <v>22356731873</v>
      </c>
      <c r="M117" s="5">
        <v>31483711238</v>
      </c>
      <c r="N117" s="5">
        <v>19018243261</v>
      </c>
      <c r="O117" s="5">
        <v>37775971223</v>
      </c>
    </row>
    <row r="118" spans="3:15" ht="15.5" x14ac:dyDescent="0.35">
      <c r="C118" t="s">
        <v>126</v>
      </c>
      <c r="D118" s="5">
        <v>843315731119</v>
      </c>
      <c r="E118" s="5">
        <v>754523671562</v>
      </c>
      <c r="F118" s="5">
        <v>762445697193</v>
      </c>
      <c r="G118" s="5">
        <v>707959747715</v>
      </c>
      <c r="I118" s="5">
        <v>707959747715</v>
      </c>
      <c r="J118" s="5">
        <v>524892647630</v>
      </c>
      <c r="K118" s="5">
        <v>405946811169</v>
      </c>
      <c r="L118" s="5">
        <v>593506552519</v>
      </c>
      <c r="M118" s="5">
        <v>429874685913</v>
      </c>
      <c r="N118" s="5">
        <v>192821723102</v>
      </c>
      <c r="O118" s="5">
        <v>207238362511</v>
      </c>
    </row>
    <row r="119" spans="3:15" ht="15.5" x14ac:dyDescent="0.35">
      <c r="C119" t="s">
        <v>127</v>
      </c>
    </row>
    <row r="120" spans="3:15" ht="15.5" x14ac:dyDescent="0.35">
      <c r="C120" t="s">
        <v>128</v>
      </c>
      <c r="D120" s="5">
        <v>146003162500</v>
      </c>
      <c r="E120" s="5">
        <v>146003162500</v>
      </c>
      <c r="F120" s="5">
        <v>146003162500</v>
      </c>
      <c r="G120" s="5">
        <v>146003162500</v>
      </c>
      <c r="I120" s="5">
        <v>146003162500</v>
      </c>
      <c r="J120" s="5">
        <v>146003162500</v>
      </c>
      <c r="K120" s="5">
        <v>146003162500</v>
      </c>
      <c r="L120" s="5">
        <v>146003162500</v>
      </c>
      <c r="M120" s="5">
        <v>74908000000</v>
      </c>
      <c r="N120" s="5">
        <v>72000000000</v>
      </c>
      <c r="O120" s="5">
        <v>72000000000</v>
      </c>
    </row>
    <row r="121" spans="3:15" ht="15.5" x14ac:dyDescent="0.35">
      <c r="C121" t="s">
        <v>129</v>
      </c>
      <c r="D121" s="5">
        <v>117344405912</v>
      </c>
      <c r="E121" s="5">
        <v>117344405912</v>
      </c>
      <c r="F121" s="5">
        <v>117344405912</v>
      </c>
      <c r="G121" s="5">
        <v>117344405912</v>
      </c>
      <c r="I121" s="5">
        <v>117344405912</v>
      </c>
      <c r="J121" s="5">
        <v>117344405912</v>
      </c>
      <c r="K121" s="5">
        <v>117344405912</v>
      </c>
      <c r="L121" s="5">
        <v>117344405912</v>
      </c>
      <c r="M121" s="5">
        <v>3541315072</v>
      </c>
      <c r="N121" s="5">
        <v>1012623500</v>
      </c>
      <c r="O121" s="5">
        <v>1012623500</v>
      </c>
    </row>
    <row r="122" spans="3:15" ht="15.5" x14ac:dyDescent="0.35">
      <c r="C122" t="s">
        <v>130</v>
      </c>
      <c r="D122" s="5">
        <v>235321339967</v>
      </c>
      <c r="E122" s="5">
        <v>219358237022</v>
      </c>
      <c r="F122" s="5">
        <v>207098527965</v>
      </c>
      <c r="G122" s="5">
        <v>197651447089</v>
      </c>
      <c r="I122" s="5">
        <v>197651447089</v>
      </c>
      <c r="J122" s="5">
        <v>176403220163</v>
      </c>
      <c r="K122" s="5">
        <v>196461753161</v>
      </c>
      <c r="L122" s="5">
        <v>159159870792</v>
      </c>
      <c r="M122" s="5">
        <v>116409400391</v>
      </c>
      <c r="N122" s="5">
        <v>-17634384903</v>
      </c>
      <c r="O122" s="5">
        <v>-28174141623</v>
      </c>
    </row>
    <row r="123" spans="3:15" ht="15.5" x14ac:dyDescent="0.35">
      <c r="C123" t="s">
        <v>257</v>
      </c>
      <c r="D123" s="5">
        <v>29200632500</v>
      </c>
      <c r="E123" s="5">
        <v>29200632500</v>
      </c>
      <c r="F123" s="5">
        <v>29200632500</v>
      </c>
      <c r="G123" s="5">
        <v>29200632500</v>
      </c>
      <c r="I123" s="5">
        <v>29200632500</v>
      </c>
      <c r="J123" s="5">
        <v>29200632500</v>
      </c>
      <c r="K123" s="5">
        <v>29200632500</v>
      </c>
      <c r="L123" s="5">
        <v>14981600000</v>
      </c>
      <c r="M123" s="5">
        <v>14981600000</v>
      </c>
    </row>
    <row r="124" spans="3:15" ht="15.5" x14ac:dyDescent="0.35">
      <c r="C124" t="s">
        <v>258</v>
      </c>
      <c r="D124" s="5">
        <v>206120707467</v>
      </c>
      <c r="E124" s="5">
        <v>190157604522</v>
      </c>
      <c r="F124" s="5">
        <v>177897895465</v>
      </c>
      <c r="G124" s="5">
        <v>168450814589</v>
      </c>
      <c r="I124" s="5">
        <v>168450814589</v>
      </c>
      <c r="J124" s="5">
        <v>147202587663</v>
      </c>
      <c r="K124" s="5">
        <v>167261120661</v>
      </c>
      <c r="L124" s="5">
        <v>144178270792</v>
      </c>
      <c r="M124" s="5">
        <v>101427800391</v>
      </c>
      <c r="N124" s="5">
        <v>-17634384903</v>
      </c>
      <c r="O124" s="5">
        <v>-28174141623</v>
      </c>
    </row>
    <row r="125" spans="3:15" ht="15.5" x14ac:dyDescent="0.35">
      <c r="C125" t="s">
        <v>259</v>
      </c>
      <c r="D125" s="5">
        <v>235321339967</v>
      </c>
      <c r="E125" s="5">
        <v>219358237022</v>
      </c>
      <c r="F125" s="5">
        <v>207098527965</v>
      </c>
      <c r="G125" s="5">
        <v>197651447089</v>
      </c>
      <c r="I125" s="5">
        <v>197651447089</v>
      </c>
      <c r="J125" s="5">
        <v>176403220163</v>
      </c>
      <c r="K125" s="5">
        <v>196461753161</v>
      </c>
      <c r="L125" s="5">
        <v>159159870792</v>
      </c>
      <c r="M125" s="5">
        <v>116409400391</v>
      </c>
      <c r="N125" s="5">
        <v>-17634384903</v>
      </c>
      <c r="O125" s="5">
        <v>-28174141623</v>
      </c>
    </row>
    <row r="126" spans="3:15" ht="15.5" x14ac:dyDescent="0.35">
      <c r="C126" t="s">
        <v>131</v>
      </c>
      <c r="D126" s="5">
        <v>24022300928</v>
      </c>
      <c r="E126" s="5">
        <v>22666650582</v>
      </c>
      <c r="F126" s="5">
        <v>22706379276</v>
      </c>
      <c r="G126" s="5">
        <v>23975317463</v>
      </c>
      <c r="I126" s="5">
        <v>23975317463</v>
      </c>
      <c r="J126" s="5">
        <v>22259051725</v>
      </c>
      <c r="K126" s="5">
        <v>19833808938</v>
      </c>
      <c r="L126" s="5">
        <v>17709641364</v>
      </c>
      <c r="M126" s="5">
        <v>13476708197</v>
      </c>
      <c r="N126" s="5">
        <v>14632364372</v>
      </c>
      <c r="O126" s="5">
        <v>13503725876</v>
      </c>
    </row>
    <row r="127" spans="3:15" ht="15.5" x14ac:dyDescent="0.35">
      <c r="C127" t="s">
        <v>10</v>
      </c>
      <c r="D127" s="5">
        <v>574132199324</v>
      </c>
      <c r="E127" s="5">
        <v>556813446034</v>
      </c>
      <c r="F127" s="5">
        <v>544763426234</v>
      </c>
      <c r="G127" s="5">
        <v>537095165232</v>
      </c>
      <c r="I127" s="5">
        <v>537095165232</v>
      </c>
      <c r="J127" s="5">
        <v>516223476129</v>
      </c>
      <c r="K127" s="5">
        <v>533814387324</v>
      </c>
      <c r="L127" s="5">
        <v>497246127627</v>
      </c>
      <c r="M127" s="5">
        <v>267026696921</v>
      </c>
      <c r="N127" s="5">
        <v>141680366710</v>
      </c>
      <c r="O127" s="5">
        <v>72473766450</v>
      </c>
    </row>
    <row r="128" spans="3:15" ht="15.5" x14ac:dyDescent="0.35">
      <c r="C128" t="s">
        <v>132</v>
      </c>
      <c r="D128" s="5">
        <v>1417447930443</v>
      </c>
      <c r="E128" s="5">
        <v>1311337117596</v>
      </c>
      <c r="F128" s="5">
        <v>1307209123427</v>
      </c>
      <c r="G128" s="5">
        <v>1245054912947</v>
      </c>
      <c r="I128" s="5">
        <v>1245054912947</v>
      </c>
      <c r="J128" s="5">
        <v>1041116123759</v>
      </c>
      <c r="K128" s="5">
        <v>939761198493</v>
      </c>
      <c r="L128" s="5">
        <v>1090752680146</v>
      </c>
      <c r="M128" s="5">
        <v>696901382834</v>
      </c>
      <c r="N128" s="5">
        <v>334502089812</v>
      </c>
      <c r="O128" s="5">
        <v>279712128961</v>
      </c>
    </row>
    <row r="129" spans="2:15" ht="15.5" x14ac:dyDescent="0.35">
      <c r="C129" t="s">
        <v>133</v>
      </c>
      <c r="D129" s="5">
        <v>5840126500</v>
      </c>
      <c r="E129" s="5">
        <v>5840126500</v>
      </c>
      <c r="F129" s="5">
        <v>5840126500</v>
      </c>
      <c r="G129" s="5">
        <v>5840126500</v>
      </c>
      <c r="I129" s="5">
        <v>5840126500</v>
      </c>
      <c r="J129" s="5">
        <v>5840126500</v>
      </c>
      <c r="K129" s="5">
        <v>5840126500</v>
      </c>
      <c r="L129" s="5">
        <v>5840126500</v>
      </c>
      <c r="M129" s="5">
        <v>74908</v>
      </c>
      <c r="N129" s="5">
        <v>72000</v>
      </c>
      <c r="O129" s="5">
        <v>72000</v>
      </c>
    </row>
    <row r="131" spans="2:15" ht="15.5" x14ac:dyDescent="0.35">
      <c r="B131" t="s">
        <v>134</v>
      </c>
      <c r="C131" t="s">
        <v>135</v>
      </c>
      <c r="D131" s="5">
        <v>-25392090893</v>
      </c>
      <c r="E131" s="5">
        <v>29745201476</v>
      </c>
      <c r="F131" s="5">
        <v>-102176604205</v>
      </c>
      <c r="G131" s="5">
        <v>5209496513</v>
      </c>
      <c r="I131" s="5">
        <v>34558067285</v>
      </c>
      <c r="J131" s="5">
        <v>68150471784</v>
      </c>
      <c r="K131" s="5">
        <v>262892590004</v>
      </c>
      <c r="L131" s="5">
        <v>-62529319542</v>
      </c>
      <c r="M131" s="5">
        <v>44544579398</v>
      </c>
      <c r="N131" s="5">
        <v>64885417824</v>
      </c>
      <c r="O131" s="5">
        <v>37222727441</v>
      </c>
    </row>
    <row r="132" spans="2:15" ht="15.5" x14ac:dyDescent="0.35">
      <c r="C132" t="s">
        <v>316</v>
      </c>
      <c r="D132" s="5">
        <v>497088865608</v>
      </c>
      <c r="E132" s="5">
        <v>360373258397</v>
      </c>
      <c r="F132" s="5">
        <v>414097721284</v>
      </c>
      <c r="G132" s="5">
        <v>604501198708</v>
      </c>
      <c r="I132" s="5">
        <v>1659375872618</v>
      </c>
      <c r="J132" s="5">
        <v>1252020851961</v>
      </c>
      <c r="K132" s="5">
        <v>1307164494164</v>
      </c>
      <c r="L132" s="5">
        <v>1488573125496</v>
      </c>
      <c r="M132" s="5">
        <v>1340879597015</v>
      </c>
      <c r="N132" s="5">
        <v>338179526697</v>
      </c>
      <c r="O132" s="5">
        <v>174593275500</v>
      </c>
    </row>
    <row r="133" spans="2:15" ht="15.5" x14ac:dyDescent="0.35">
      <c r="C133" t="s">
        <v>317</v>
      </c>
      <c r="D133" s="5">
        <v>-485610890300</v>
      </c>
      <c r="E133" s="5">
        <v>-316871566919</v>
      </c>
      <c r="F133" s="5">
        <v>-440525442210</v>
      </c>
      <c r="G133" s="5">
        <v>-546011974173</v>
      </c>
      <c r="I133" s="5">
        <v>-1445572864206</v>
      </c>
      <c r="J133" s="5">
        <v>-1074201713431</v>
      </c>
      <c r="K133" s="5">
        <v>-945935373930</v>
      </c>
      <c r="L133" s="5">
        <v>-1352739376383</v>
      </c>
      <c r="M133" s="5">
        <v>-1216380829909</v>
      </c>
      <c r="N133" s="5">
        <v>-250109482373</v>
      </c>
      <c r="O133" s="5">
        <v>-122078702884</v>
      </c>
    </row>
    <row r="134" spans="2:15" ht="15.5" x14ac:dyDescent="0.35">
      <c r="C134" t="s">
        <v>1248</v>
      </c>
      <c r="D134" s="5">
        <v>-6430548854</v>
      </c>
      <c r="E134" s="5">
        <v>7440775955</v>
      </c>
      <c r="F134" s="5">
        <v>-63288007424</v>
      </c>
      <c r="G134" s="5">
        <v>6232291233</v>
      </c>
      <c r="I134" s="5">
        <v>-86107929196</v>
      </c>
      <c r="J134" s="5">
        <v>-40485842007</v>
      </c>
      <c r="K134" s="5">
        <v>-41923243322</v>
      </c>
      <c r="L134" s="5">
        <v>-113940409088</v>
      </c>
      <c r="M134" s="5">
        <v>-43147454704</v>
      </c>
      <c r="N134" s="5">
        <v>-7485488531</v>
      </c>
      <c r="O134" s="5">
        <v>-14705956907</v>
      </c>
    </row>
    <row r="135" spans="2:15" ht="15.5" x14ac:dyDescent="0.35">
      <c r="C135" t="s">
        <v>318</v>
      </c>
      <c r="D135" s="5">
        <v>-10444602124</v>
      </c>
      <c r="E135" s="5">
        <v>-11934577973</v>
      </c>
      <c r="F135" s="5">
        <v>-10394737584</v>
      </c>
      <c r="G135" s="5">
        <v>-23602355623</v>
      </c>
      <c r="I135" s="5">
        <v>-51232578446</v>
      </c>
      <c r="J135" s="5">
        <v>-41773144803</v>
      </c>
      <c r="K135" s="5">
        <v>-33295711393</v>
      </c>
      <c r="L135" s="5">
        <v>-24222679896</v>
      </c>
      <c r="M135" s="5">
        <v>-25849900366</v>
      </c>
      <c r="N135" s="5">
        <v>-14683845866</v>
      </c>
      <c r="O135" s="5">
        <v>-8627291163</v>
      </c>
    </row>
    <row r="136" spans="2:15" ht="15.5" x14ac:dyDescent="0.35">
      <c r="C136" t="s">
        <v>266</v>
      </c>
      <c r="D136" s="5">
        <v>8249803</v>
      </c>
      <c r="E136" s="5">
        <v>26570051</v>
      </c>
      <c r="F136" s="5">
        <v>32194444</v>
      </c>
      <c r="G136" s="5">
        <v>262200713</v>
      </c>
      <c r="I136" s="5">
        <v>804493149</v>
      </c>
      <c r="J136" s="5">
        <v>434370916</v>
      </c>
      <c r="K136" s="5">
        <v>893882472</v>
      </c>
      <c r="L136" s="5">
        <v>1085634162</v>
      </c>
      <c r="M136" s="5">
        <v>115256188</v>
      </c>
      <c r="N136" s="5">
        <v>54274631</v>
      </c>
      <c r="O136" s="5">
        <v>22219640</v>
      </c>
    </row>
    <row r="137" spans="2:15" ht="15.5" x14ac:dyDescent="0.35">
      <c r="C137" t="s">
        <v>141</v>
      </c>
      <c r="D137" s="5">
        <v>-7509255949</v>
      </c>
      <c r="E137" s="5">
        <v>-7475632280</v>
      </c>
      <c r="F137" s="5">
        <v>-5719388926</v>
      </c>
      <c r="G137" s="5">
        <v>-5372900824</v>
      </c>
      <c r="I137" s="5">
        <v>-19366086635</v>
      </c>
      <c r="J137" s="5">
        <v>-13045693530</v>
      </c>
      <c r="K137" s="5">
        <v>-13730988658</v>
      </c>
      <c r="L137" s="5">
        <v>-11978297798</v>
      </c>
      <c r="M137" s="5">
        <v>-12176307478</v>
      </c>
      <c r="N137" s="5">
        <v>-10627780827</v>
      </c>
      <c r="O137" s="5">
        <v>-9214792307</v>
      </c>
    </row>
    <row r="138" spans="2:15" ht="15.5" x14ac:dyDescent="0.35">
      <c r="C138" t="s">
        <v>265</v>
      </c>
      <c r="D138" s="5">
        <v>-19994915223</v>
      </c>
      <c r="E138" s="5">
        <v>-36453433735</v>
      </c>
      <c r="F138" s="5">
        <v>-2066138271</v>
      </c>
      <c r="G138" s="5">
        <v>-33300263632</v>
      </c>
      <c r="I138" s="5">
        <v>-41904433485</v>
      </c>
      <c r="J138" s="5">
        <v>-45993166446</v>
      </c>
      <c r="K138" s="5">
        <v>-23117575515</v>
      </c>
      <c r="L138" s="5">
        <v>-60199979671</v>
      </c>
      <c r="M138" s="5">
        <v>-15279606982</v>
      </c>
      <c r="N138" s="5">
        <v>-3728924933</v>
      </c>
      <c r="O138" s="5">
        <v>-794710172</v>
      </c>
    </row>
    <row r="139" spans="2:15" ht="15.5" x14ac:dyDescent="0.35">
      <c r="C139" t="s">
        <v>1275</v>
      </c>
      <c r="E139" s="5">
        <v>710000000</v>
      </c>
      <c r="G139" s="5">
        <v>-2609400000</v>
      </c>
    </row>
    <row r="140" spans="2:15" ht="15.5" x14ac:dyDescent="0.35">
      <c r="C140" t="s">
        <v>654</v>
      </c>
      <c r="E140" s="5">
        <v>26480745751</v>
      </c>
      <c r="J140" s="5">
        <v>18583486510</v>
      </c>
      <c r="M140" s="5">
        <v>4322774344</v>
      </c>
      <c r="N140" s="5">
        <v>2713632830</v>
      </c>
      <c r="O140" s="5">
        <v>8836113067</v>
      </c>
    </row>
    <row r="141" spans="2:15" ht="15.5" x14ac:dyDescent="0.35">
      <c r="C141" t="s">
        <v>144</v>
      </c>
      <c r="D141" s="5">
        <v>46612195388</v>
      </c>
      <c r="E141" s="5">
        <v>-27182662313</v>
      </c>
      <c r="F141" s="5">
        <v>67767047063</v>
      </c>
      <c r="G141" s="5">
        <v>76796250830</v>
      </c>
      <c r="I141" s="5">
        <v>70065011723</v>
      </c>
      <c r="J141" s="5">
        <v>-35625421559</v>
      </c>
      <c r="K141" s="5">
        <v>-240567647513</v>
      </c>
      <c r="L141" s="5">
        <v>185455825901</v>
      </c>
      <c r="M141" s="5">
        <v>28872041499</v>
      </c>
      <c r="N141" s="5">
        <v>-56961058597</v>
      </c>
      <c r="O141" s="5">
        <v>-13483435105</v>
      </c>
    </row>
    <row r="142" spans="2:15" ht="15.5" x14ac:dyDescent="0.35">
      <c r="C142" t="s">
        <v>145</v>
      </c>
      <c r="D142" s="5">
        <v>-18751084079</v>
      </c>
      <c r="E142" s="5">
        <v>-3744254572</v>
      </c>
      <c r="F142" s="5">
        <v>-7973856919</v>
      </c>
      <c r="G142" s="5">
        <v>-40532367190</v>
      </c>
      <c r="I142" s="5">
        <v>-106183794222</v>
      </c>
      <c r="J142" s="5">
        <v>-37933840045</v>
      </c>
      <c r="K142" s="5">
        <v>-61696064691</v>
      </c>
      <c r="L142" s="5">
        <v>-43170307974</v>
      </c>
      <c r="M142" s="5">
        <v>-71730975255</v>
      </c>
      <c r="N142" s="5">
        <v>-7084723254</v>
      </c>
      <c r="O142" s="5">
        <v>-21840407048</v>
      </c>
    </row>
    <row r="143" spans="2:15" ht="15.5" x14ac:dyDescent="0.35">
      <c r="C143" t="s">
        <v>146</v>
      </c>
      <c r="D143" s="5">
        <v>-18887029285</v>
      </c>
      <c r="E143" s="5">
        <v>-4558687843</v>
      </c>
      <c r="F143" s="5">
        <v>-7426051363</v>
      </c>
      <c r="G143" s="5">
        <v>-41003734324</v>
      </c>
      <c r="I143" s="5">
        <v>-113862328968</v>
      </c>
      <c r="J143" s="5">
        <v>-39655601799</v>
      </c>
      <c r="K143" s="5">
        <v>-18043848050</v>
      </c>
      <c r="L143" s="5">
        <v>-34383866654</v>
      </c>
      <c r="M143" s="5">
        <v>-53851848261</v>
      </c>
      <c r="N143" s="5">
        <v>-11304341430</v>
      </c>
      <c r="O143" s="5">
        <v>-21921206688</v>
      </c>
    </row>
    <row r="144" spans="2:15" ht="15.5" x14ac:dyDescent="0.35">
      <c r="C144" t="s">
        <v>700</v>
      </c>
      <c r="D144" s="5">
        <v>127695403</v>
      </c>
      <c r="E144" s="5">
        <v>207863220</v>
      </c>
      <c r="G144" s="5">
        <v>201513561</v>
      </c>
      <c r="I144" s="5">
        <v>2960189896</v>
      </c>
      <c r="J144" s="5">
        <v>1287390838</v>
      </c>
      <c r="K144" s="5">
        <v>228187387</v>
      </c>
      <c r="L144" s="5">
        <v>2062628823</v>
      </c>
      <c r="M144" s="5">
        <v>213181818</v>
      </c>
      <c r="N144" s="5">
        <v>4156726545</v>
      </c>
      <c r="O144" s="5">
        <v>53500000</v>
      </c>
    </row>
    <row r="145" spans="3:15" ht="15.5" x14ac:dyDescent="0.35">
      <c r="C145" t="s">
        <v>323</v>
      </c>
      <c r="M145" s="5">
        <v>-145500000</v>
      </c>
    </row>
    <row r="146" spans="3:15" ht="15.5" x14ac:dyDescent="0.35">
      <c r="C146" t="s">
        <v>775</v>
      </c>
      <c r="L146" s="5">
        <v>-5292000000</v>
      </c>
    </row>
    <row r="147" spans="3:15" ht="15.5" x14ac:dyDescent="0.35">
      <c r="C147" t="s">
        <v>1276</v>
      </c>
      <c r="K147" s="5">
        <v>-44774286500</v>
      </c>
      <c r="L147" s="5">
        <v>-6710000000</v>
      </c>
    </row>
    <row r="148" spans="3:15" ht="15.5" x14ac:dyDescent="0.35">
      <c r="C148" t="s">
        <v>1016</v>
      </c>
      <c r="M148" s="5">
        <v>-19578473051</v>
      </c>
    </row>
    <row r="149" spans="3:15" ht="15.5" x14ac:dyDescent="0.35">
      <c r="C149" t="s">
        <v>1237</v>
      </c>
      <c r="E149" s="5">
        <v>580000000</v>
      </c>
      <c r="F149" s="5">
        <v>-580000000</v>
      </c>
      <c r="G149" s="5">
        <v>7652860</v>
      </c>
      <c r="I149" s="5">
        <v>3913851701</v>
      </c>
    </row>
    <row r="150" spans="3:15" ht="15.5" x14ac:dyDescent="0.35">
      <c r="C150" t="s">
        <v>324</v>
      </c>
      <c r="L150" s="5">
        <v>62275695</v>
      </c>
      <c r="M150" s="5">
        <v>1500355051</v>
      </c>
    </row>
    <row r="151" spans="3:15" ht="15.5" x14ac:dyDescent="0.35">
      <c r="C151" t="s">
        <v>1277</v>
      </c>
      <c r="L151" s="5">
        <v>5020000</v>
      </c>
      <c r="M151" s="5">
        <v>16053000</v>
      </c>
      <c r="N151" s="5">
        <v>8617000</v>
      </c>
      <c r="O151" s="5">
        <v>5080000</v>
      </c>
    </row>
    <row r="152" spans="3:15" ht="15.5" x14ac:dyDescent="0.35">
      <c r="C152" t="s">
        <v>153</v>
      </c>
      <c r="D152" s="5">
        <v>46612195388</v>
      </c>
      <c r="E152" s="5">
        <v>-27182662313</v>
      </c>
      <c r="F152" s="5">
        <v>67767047063</v>
      </c>
      <c r="G152" s="5">
        <v>76796250830</v>
      </c>
      <c r="I152" s="5">
        <v>70065011723</v>
      </c>
      <c r="J152" s="5">
        <v>-35625421559</v>
      </c>
      <c r="K152" s="5">
        <v>-240567647513</v>
      </c>
      <c r="L152" s="5">
        <v>185455825901</v>
      </c>
      <c r="M152" s="5">
        <v>28872041499</v>
      </c>
      <c r="N152" s="5">
        <v>-56961058597</v>
      </c>
      <c r="O152" s="5">
        <v>-13483435105</v>
      </c>
    </row>
    <row r="153" spans="3:15" ht="15.5" x14ac:dyDescent="0.35">
      <c r="C153" t="s">
        <v>344</v>
      </c>
      <c r="L153" s="5">
        <v>-4490017405</v>
      </c>
      <c r="M153" s="5">
        <v>-1425000000</v>
      </c>
    </row>
    <row r="154" spans="3:15" ht="15.5" x14ac:dyDescent="0.35">
      <c r="C154" t="s">
        <v>370</v>
      </c>
      <c r="G154" s="5">
        <v>85367200000</v>
      </c>
      <c r="I154" s="5">
        <v>108537200000</v>
      </c>
      <c r="K154" s="5">
        <v>16137500000</v>
      </c>
      <c r="L154" s="5">
        <v>12700000000</v>
      </c>
      <c r="M154" s="5">
        <v>66811181969</v>
      </c>
      <c r="N154" s="5">
        <v>3400000000</v>
      </c>
      <c r="O154" s="5">
        <v>32300000000</v>
      </c>
    </row>
    <row r="155" spans="3:15" ht="15.5" x14ac:dyDescent="0.35">
      <c r="C155" t="s">
        <v>371</v>
      </c>
      <c r="D155" s="5">
        <v>-6735957349</v>
      </c>
      <c r="E155" s="5">
        <v>950459985</v>
      </c>
      <c r="F155" s="5">
        <v>-8907977881</v>
      </c>
      <c r="G155" s="5">
        <v>-7709480008</v>
      </c>
      <c r="I155" s="5">
        <v>-24694818437</v>
      </c>
      <c r="K155" s="5">
        <v>-20141457537</v>
      </c>
      <c r="L155" s="5">
        <v>-25192728054</v>
      </c>
      <c r="M155" s="5">
        <v>-52824859135</v>
      </c>
      <c r="N155" s="5">
        <v>-27127647584</v>
      </c>
      <c r="O155" s="5">
        <v>-17336647696</v>
      </c>
    </row>
    <row r="156" spans="3:15" ht="15.5" x14ac:dyDescent="0.35">
      <c r="C156" t="s">
        <v>1278</v>
      </c>
      <c r="D156" s="5">
        <v>-3534553787</v>
      </c>
      <c r="E156" s="5">
        <v>2768607408</v>
      </c>
      <c r="F156" s="5">
        <v>-445863908</v>
      </c>
      <c r="G156" s="5">
        <v>703994082</v>
      </c>
      <c r="J156" s="5">
        <v>-1531468623</v>
      </c>
      <c r="K156" s="5">
        <v>-1486299651</v>
      </c>
      <c r="L156" s="5">
        <v>-1772345009</v>
      </c>
      <c r="M156" s="5">
        <v>-1837883046</v>
      </c>
      <c r="N156" s="5">
        <v>-839425151</v>
      </c>
      <c r="O156" s="5">
        <v>-60144794</v>
      </c>
    </row>
    <row r="157" spans="3:15" ht="15.5" x14ac:dyDescent="0.35">
      <c r="C157" t="s">
        <v>1279</v>
      </c>
      <c r="G157" s="5">
        <v>20000000000</v>
      </c>
      <c r="I157" s="5">
        <v>20000000000</v>
      </c>
      <c r="K157" s="5">
        <v>380000000</v>
      </c>
      <c r="L157" s="5">
        <v>634504167</v>
      </c>
      <c r="M157" s="5">
        <v>34224854787</v>
      </c>
      <c r="N157" s="5">
        <v>38516338800</v>
      </c>
      <c r="O157" s="5">
        <v>41668070000</v>
      </c>
    </row>
    <row r="158" spans="3:15" ht="15.5" x14ac:dyDescent="0.35">
      <c r="C158" t="s">
        <v>573</v>
      </c>
      <c r="D158" s="5">
        <v>-14677256500</v>
      </c>
      <c r="E158" s="5">
        <v>-4840277778</v>
      </c>
      <c r="F158" s="5">
        <v>4840277778</v>
      </c>
      <c r="J158" s="5">
        <v>-5452835008</v>
      </c>
      <c r="K158" s="5">
        <v>-634504167</v>
      </c>
      <c r="L158" s="5">
        <v>-4100000000</v>
      </c>
      <c r="M158" s="5">
        <v>-72189724787</v>
      </c>
      <c r="N158" s="5">
        <v>-63130838800</v>
      </c>
      <c r="O158" s="5">
        <v>-53560620000</v>
      </c>
    </row>
    <row r="159" spans="3:15" ht="15.5" x14ac:dyDescent="0.35">
      <c r="C159" t="s">
        <v>339</v>
      </c>
      <c r="D159" s="5">
        <v>845350919</v>
      </c>
      <c r="E159" s="5">
        <v>-845350919</v>
      </c>
      <c r="G159" s="5">
        <v>-1942271205</v>
      </c>
      <c r="I159" s="5">
        <v>-1942271205</v>
      </c>
    </row>
    <row r="160" spans="3:15" ht="15.5" x14ac:dyDescent="0.35">
      <c r="C160" t="s">
        <v>347</v>
      </c>
      <c r="D160" s="5">
        <v>-23360506000</v>
      </c>
      <c r="G160" s="5">
        <v>-29200632500</v>
      </c>
      <c r="I160" s="5">
        <v>-46721012000</v>
      </c>
      <c r="J160" s="5">
        <v>-75921644500</v>
      </c>
      <c r="K160" s="5">
        <v>-87601897500</v>
      </c>
    </row>
    <row r="161" spans="2:15" ht="15.5" x14ac:dyDescent="0.35">
      <c r="C161" t="s">
        <v>486</v>
      </c>
    </row>
    <row r="162" spans="2:15" ht="15.5" x14ac:dyDescent="0.35">
      <c r="C162" t="s">
        <v>341</v>
      </c>
      <c r="L162" s="5">
        <v>145617710000</v>
      </c>
    </row>
    <row r="163" spans="2:15" ht="15.5" x14ac:dyDescent="0.35">
      <c r="C163" t="s">
        <v>152</v>
      </c>
    </row>
    <row r="164" spans="2:15" ht="15.5" x14ac:dyDescent="0.35">
      <c r="C164" t="s">
        <v>812</v>
      </c>
      <c r="K164" s="5">
        <v>10000000</v>
      </c>
      <c r="L164" s="5">
        <v>1784000000</v>
      </c>
    </row>
    <row r="165" spans="2:15" ht="15.5" x14ac:dyDescent="0.35">
      <c r="C165" t="s">
        <v>276</v>
      </c>
      <c r="M165" s="5">
        <v>2908000000</v>
      </c>
    </row>
    <row r="166" spans="2:15" ht="15.5" x14ac:dyDescent="0.35">
      <c r="C166" t="s">
        <v>519</v>
      </c>
    </row>
    <row r="167" spans="2:15" ht="15.5" x14ac:dyDescent="0.35">
      <c r="C167" t="s">
        <v>163</v>
      </c>
      <c r="D167" s="5">
        <v>2469020416</v>
      </c>
      <c r="E167" s="5">
        <v>-1181715409</v>
      </c>
      <c r="F167" s="5">
        <v>-42383414061</v>
      </c>
      <c r="G167" s="5">
        <v>41473380153</v>
      </c>
      <c r="I167" s="5">
        <v>-1560715214</v>
      </c>
      <c r="J167" s="5">
        <v>-5408789820</v>
      </c>
      <c r="K167" s="5">
        <v>-39371122200</v>
      </c>
      <c r="L167" s="5">
        <v>79756198385</v>
      </c>
      <c r="M167" s="5">
        <v>1685645642</v>
      </c>
      <c r="N167" s="5">
        <v>839635973</v>
      </c>
      <c r="O167" s="5">
        <v>1898885288</v>
      </c>
    </row>
    <row r="168" spans="2:15" ht="15.5" x14ac:dyDescent="0.35">
      <c r="C168" t="s">
        <v>164</v>
      </c>
      <c r="F168" s="5">
        <v>52244654894</v>
      </c>
      <c r="I168" s="5">
        <v>53805370108</v>
      </c>
      <c r="J168" s="5">
        <v>59214159928</v>
      </c>
      <c r="K168" s="5">
        <v>98585282128</v>
      </c>
      <c r="L168" s="5">
        <v>18829083743</v>
      </c>
      <c r="M168" s="5">
        <v>17143438101</v>
      </c>
      <c r="N168" s="5">
        <v>16303802128</v>
      </c>
      <c r="O168" s="5">
        <v>14404916840</v>
      </c>
    </row>
    <row r="169" spans="2:15" ht="15.5" x14ac:dyDescent="0.35">
      <c r="C169" t="s">
        <v>166</v>
      </c>
      <c r="D169" s="5">
        <v>2469020416</v>
      </c>
      <c r="E169" s="5">
        <v>-1181715409</v>
      </c>
      <c r="F169" s="5">
        <v>9861240833</v>
      </c>
      <c r="G169" s="5">
        <v>41473380153</v>
      </c>
      <c r="I169" s="5">
        <v>52244654894</v>
      </c>
      <c r="J169" s="5">
        <v>53805370108</v>
      </c>
      <c r="K169" s="5">
        <v>59214159928</v>
      </c>
      <c r="L169" s="5">
        <v>98585282128</v>
      </c>
      <c r="M169" s="5">
        <v>18829083743</v>
      </c>
      <c r="N169" s="5">
        <v>17143438101</v>
      </c>
      <c r="O169" s="5">
        <v>16303802128</v>
      </c>
    </row>
    <row r="171" spans="2:15" ht="15.5" x14ac:dyDescent="0.35">
      <c r="B171" t="s">
        <v>167</v>
      </c>
      <c r="C171" t="s">
        <v>12</v>
      </c>
      <c r="D171" s="5">
        <v>5840000000</v>
      </c>
      <c r="E171" s="5">
        <v>5840000000</v>
      </c>
      <c r="F171" s="5">
        <v>5840000000</v>
      </c>
      <c r="G171" s="5">
        <v>5840000000</v>
      </c>
      <c r="I171" s="5">
        <v>5840000000</v>
      </c>
      <c r="J171" s="5">
        <v>5840000000</v>
      </c>
      <c r="K171" s="5">
        <v>5840000000</v>
      </c>
      <c r="L171" s="5">
        <v>5840000000</v>
      </c>
      <c r="M171" s="5">
        <v>0</v>
      </c>
      <c r="N171" s="5">
        <v>0</v>
      </c>
      <c r="O171" s="5">
        <v>0</v>
      </c>
    </row>
    <row r="172" spans="2:15" ht="15.5" x14ac:dyDescent="0.35">
      <c r="C172" t="s">
        <v>168</v>
      </c>
      <c r="D172" s="6">
        <v>6.73</v>
      </c>
      <c r="E172" s="6">
        <v>2.1</v>
      </c>
      <c r="F172" s="6">
        <v>1.62</v>
      </c>
      <c r="G172" s="6">
        <v>5.95</v>
      </c>
    </row>
    <row r="173" spans="2:15" ht="15.5" x14ac:dyDescent="0.35">
      <c r="C173" t="s">
        <v>169</v>
      </c>
      <c r="D173" s="6">
        <v>16.79</v>
      </c>
      <c r="E173" s="6">
        <v>49.52</v>
      </c>
      <c r="F173" s="6">
        <v>68.52</v>
      </c>
      <c r="G173" s="6">
        <v>21.85</v>
      </c>
    </row>
    <row r="174" spans="2:15" ht="15.5" x14ac:dyDescent="0.35">
      <c r="C174" t="s">
        <v>63</v>
      </c>
      <c r="D174" s="6">
        <v>1.05</v>
      </c>
      <c r="E174" s="6">
        <v>1.61</v>
      </c>
      <c r="F174" s="6">
        <v>1.85</v>
      </c>
      <c r="G174" s="6">
        <v>1.45</v>
      </c>
    </row>
    <row r="175" spans="2:15" ht="15.5" x14ac:dyDescent="0.35">
      <c r="C175" t="s">
        <v>170</v>
      </c>
      <c r="E175" s="5">
        <v>40750000000</v>
      </c>
      <c r="F175" s="5">
        <v>20150000000</v>
      </c>
      <c r="G175" s="5">
        <v>57680000000</v>
      </c>
    </row>
    <row r="176" spans="2:15" ht="15.5" x14ac:dyDescent="0.35">
      <c r="C176" t="s">
        <v>171</v>
      </c>
      <c r="D176" s="6">
        <v>2.7699999999999999E-2</v>
      </c>
      <c r="E176" s="6">
        <v>9.300000000000001E-3</v>
      </c>
      <c r="F176" s="6">
        <v>7.1999999999999998E-3</v>
      </c>
      <c r="G176" s="6">
        <v>2.7900000000000001E-2</v>
      </c>
    </row>
    <row r="177" spans="3:7" ht="15.5" x14ac:dyDescent="0.35">
      <c r="C177" t="s">
        <v>172</v>
      </c>
      <c r="D177" s="6">
        <v>7.1500000000000008E-2</v>
      </c>
      <c r="E177" s="6">
        <v>2.3E-2</v>
      </c>
      <c r="F177" s="6">
        <v>1.8100000000000002E-2</v>
      </c>
      <c r="G177" s="6">
        <v>6.7699999999999996E-2</v>
      </c>
    </row>
    <row r="178" spans="3:7" ht="15.5" x14ac:dyDescent="0.35">
      <c r="C178" t="s">
        <v>173</v>
      </c>
      <c r="D178" s="6">
        <v>9.3200000000000005E-2</v>
      </c>
      <c r="E178" s="6">
        <v>5.16E-2</v>
      </c>
      <c r="F178" s="6">
        <v>2.1400000000000002E-2</v>
      </c>
      <c r="G178" s="6">
        <v>8.4399999999999989E-2</v>
      </c>
    </row>
    <row r="179" spans="3:7" ht="15.5" x14ac:dyDescent="0.35">
      <c r="C179" t="s">
        <v>174</v>
      </c>
      <c r="D179" s="6">
        <v>6.22</v>
      </c>
      <c r="E179" s="6">
        <v>3.45</v>
      </c>
      <c r="F179" s="6">
        <v>2.06</v>
      </c>
      <c r="G179" s="6">
        <v>8.84</v>
      </c>
    </row>
    <row r="180" spans="3:7" ht="15.5" x14ac:dyDescent="0.35">
      <c r="C180" t="s">
        <v>175</v>
      </c>
      <c r="D180" s="5">
        <v>574000000000</v>
      </c>
      <c r="E180" s="5">
        <v>557000000000</v>
      </c>
      <c r="F180" s="5">
        <v>545000000000</v>
      </c>
      <c r="G180" s="5">
        <v>537000000000</v>
      </c>
    </row>
    <row r="181" spans="3:7" ht="15.5" x14ac:dyDescent="0.35">
      <c r="C181" t="s">
        <v>176</v>
      </c>
      <c r="D181" s="6">
        <v>1.2</v>
      </c>
      <c r="E181" s="6">
        <v>1.1399999999999999</v>
      </c>
      <c r="F181" s="6">
        <v>1.24</v>
      </c>
      <c r="G181" s="6">
        <v>1.48</v>
      </c>
    </row>
    <row r="182" spans="3:7" ht="15.5" x14ac:dyDescent="0.35">
      <c r="C182" t="s">
        <v>177</v>
      </c>
      <c r="D182" s="6">
        <v>94.19</v>
      </c>
      <c r="E182" s="6">
        <v>91.46</v>
      </c>
      <c r="F182" s="6">
        <v>89.39</v>
      </c>
      <c r="G182" s="6">
        <v>87.86</v>
      </c>
    </row>
    <row r="183" spans="3:7" ht="15.5" x14ac:dyDescent="0.35">
      <c r="C183" t="s">
        <v>178</v>
      </c>
      <c r="D183" s="6">
        <v>1.2</v>
      </c>
      <c r="E183" s="6">
        <v>1.1399999999999999</v>
      </c>
      <c r="F183" s="6">
        <v>1.24</v>
      </c>
      <c r="G183" s="6">
        <v>1.48</v>
      </c>
    </row>
    <row r="184" spans="3:7" ht="15.5" x14ac:dyDescent="0.35">
      <c r="C184" t="s">
        <v>179</v>
      </c>
      <c r="D184" s="6">
        <v>94.19</v>
      </c>
      <c r="E184" s="6">
        <v>91.45</v>
      </c>
      <c r="F184" s="6">
        <v>89.39</v>
      </c>
      <c r="G184" s="6">
        <v>87.86</v>
      </c>
    </row>
    <row r="185" spans="3:7" ht="15.5" x14ac:dyDescent="0.35">
      <c r="C185" t="s">
        <v>180</v>
      </c>
      <c r="D185" s="5">
        <v>321000000000</v>
      </c>
      <c r="E185" s="5">
        <v>308000000000</v>
      </c>
      <c r="F185" s="5">
        <v>358000000000</v>
      </c>
      <c r="G185" s="5">
        <v>256000000000</v>
      </c>
    </row>
    <row r="186" spans="3:7" ht="15.5" x14ac:dyDescent="0.35">
      <c r="C186" t="s">
        <v>181</v>
      </c>
      <c r="D186" s="5">
        <v>82000000000</v>
      </c>
      <c r="E186" s="5">
        <v>1000000000</v>
      </c>
      <c r="F186" s="5">
        <v>1000000000</v>
      </c>
      <c r="G186" s="5">
        <v>2000000000</v>
      </c>
    </row>
    <row r="187" spans="3:7" ht="15.5" x14ac:dyDescent="0.35">
      <c r="C187" t="s">
        <v>182</v>
      </c>
      <c r="D187" s="5">
        <v>550000000000</v>
      </c>
      <c r="E187" s="5">
        <v>534000000000</v>
      </c>
      <c r="F187" s="5">
        <v>522000000000</v>
      </c>
      <c r="G187" s="5">
        <v>513000000000</v>
      </c>
    </row>
    <row r="188" spans="3:7" ht="15.5" x14ac:dyDescent="0.35">
      <c r="C188" t="s">
        <v>24</v>
      </c>
      <c r="D188" s="5">
        <v>403000000000</v>
      </c>
      <c r="E188" s="5">
        <v>309000000000</v>
      </c>
      <c r="F188" s="5">
        <v>359000000000</v>
      </c>
      <c r="G188" s="5">
        <v>257000000000</v>
      </c>
    </row>
    <row r="189" spans="3:7" ht="15.5" x14ac:dyDescent="0.35">
      <c r="C189" t="s">
        <v>21</v>
      </c>
      <c r="D189" s="5">
        <v>392000000000</v>
      </c>
      <c r="E189" s="5">
        <v>300000000000</v>
      </c>
      <c r="F189" s="5">
        <v>349000000000</v>
      </c>
      <c r="G189" s="5">
        <v>205000000000</v>
      </c>
    </row>
    <row r="190" spans="3:7" ht="15.5" x14ac:dyDescent="0.35">
      <c r="C190" t="s">
        <v>183</v>
      </c>
      <c r="D190" s="5">
        <v>283000000000</v>
      </c>
      <c r="E190" s="5">
        <v>185000000000</v>
      </c>
      <c r="F190" s="5">
        <v>169000000000</v>
      </c>
      <c r="G190" s="5">
        <v>140000000000</v>
      </c>
    </row>
    <row r="191" spans="3:7" ht="15.5" x14ac:dyDescent="0.35">
      <c r="C191" t="s">
        <v>184</v>
      </c>
      <c r="D191" s="5">
        <v>-25000000000</v>
      </c>
      <c r="E191" s="5">
        <v>30000000000</v>
      </c>
      <c r="F191" s="5">
        <v>-102000000000</v>
      </c>
      <c r="G191" s="5">
        <v>5000000000</v>
      </c>
    </row>
    <row r="192" spans="3:7" ht="15.5" x14ac:dyDescent="0.35">
      <c r="C192" t="s">
        <v>185</v>
      </c>
      <c r="D192" s="5">
        <v>-19000000000</v>
      </c>
      <c r="E192" s="5">
        <v>-5000000000</v>
      </c>
      <c r="F192" s="5">
        <v>-7000000000</v>
      </c>
      <c r="G192" s="5">
        <v>-41000000000</v>
      </c>
    </row>
    <row r="193" spans="3:15" ht="15.5" x14ac:dyDescent="0.35">
      <c r="C193" t="s">
        <v>13</v>
      </c>
      <c r="D193" s="5">
        <v>-44000000000</v>
      </c>
      <c r="E193" s="5">
        <v>25000000000</v>
      </c>
      <c r="F193" s="5">
        <v>-110000000000</v>
      </c>
      <c r="G193" s="5">
        <v>-36000000000</v>
      </c>
    </row>
    <row r="194" spans="3:15" ht="15.5" x14ac:dyDescent="0.35">
      <c r="C194" t="s">
        <v>16</v>
      </c>
      <c r="D194" s="6">
        <v>-7.58</v>
      </c>
      <c r="E194" s="6">
        <v>4.3099999999999996</v>
      </c>
      <c r="F194" s="6">
        <v>-18.77</v>
      </c>
      <c r="G194" s="6">
        <v>-6.13</v>
      </c>
    </row>
    <row r="195" spans="3:15" ht="15.5" x14ac:dyDescent="0.35">
      <c r="C195" t="s">
        <v>48</v>
      </c>
      <c r="I195" s="6">
        <v>11.64</v>
      </c>
      <c r="J195" s="6">
        <v>9.57</v>
      </c>
      <c r="K195" s="6">
        <v>21.39</v>
      </c>
      <c r="L195" s="6">
        <v>15.04</v>
      </c>
      <c r="M195" s="6">
        <v>1784367.68</v>
      </c>
      <c r="N195" s="6">
        <v>146385.51</v>
      </c>
      <c r="O195" s="6">
        <v>11040.72</v>
      </c>
    </row>
    <row r="196" spans="3:15" ht="15.5" x14ac:dyDescent="0.35">
      <c r="C196" t="s">
        <v>62</v>
      </c>
      <c r="I196" s="6">
        <v>11.17</v>
      </c>
      <c r="J196" s="6">
        <v>12.75</v>
      </c>
      <c r="K196" s="6">
        <v>8.4600000000000009</v>
      </c>
      <c r="L196" s="6">
        <v>15.69</v>
      </c>
      <c r="M196" s="5">
        <v>0</v>
      </c>
      <c r="N196" s="5">
        <v>0</v>
      </c>
      <c r="O196" s="5">
        <v>0</v>
      </c>
    </row>
    <row r="197" spans="3:15" ht="15.5" x14ac:dyDescent="0.35">
      <c r="C197" t="s">
        <v>65</v>
      </c>
      <c r="I197" s="6">
        <v>0.47</v>
      </c>
      <c r="J197" s="6">
        <v>0.57999999999999996</v>
      </c>
      <c r="K197" s="6">
        <v>0.83</v>
      </c>
      <c r="L197" s="6">
        <v>0.92</v>
      </c>
      <c r="M197" s="5">
        <v>0</v>
      </c>
      <c r="N197" s="5">
        <v>0</v>
      </c>
      <c r="O197" s="5">
        <v>0</v>
      </c>
    </row>
    <row r="198" spans="3:15" ht="15.5" x14ac:dyDescent="0.35">
      <c r="C198" t="s">
        <v>186</v>
      </c>
      <c r="I198" s="6">
        <v>131669999999.99998</v>
      </c>
      <c r="J198" s="5">
        <v>112930000000</v>
      </c>
      <c r="K198" s="5">
        <v>159040000000</v>
      </c>
      <c r="L198" s="5">
        <v>149520000000</v>
      </c>
      <c r="M198" s="5">
        <v>211600000000</v>
      </c>
      <c r="N198" s="5">
        <v>39530000000</v>
      </c>
      <c r="O198" s="5">
        <v>24120000000</v>
      </c>
    </row>
    <row r="199" spans="3:15" ht="15.5" x14ac:dyDescent="0.35">
      <c r="C199" t="s">
        <v>187</v>
      </c>
      <c r="I199" s="6">
        <v>5.4600000000000003E-2</v>
      </c>
      <c r="J199" s="6">
        <v>5.3699999999999998E-2</v>
      </c>
      <c r="K199" s="6">
        <v>0.13289999999999999</v>
      </c>
      <c r="L199" s="6">
        <v>8.0500000000000002E-2</v>
      </c>
      <c r="M199" s="6">
        <v>0.1918</v>
      </c>
      <c r="N199" s="6">
        <v>3.15E-2</v>
      </c>
      <c r="O199" s="6">
        <v>2.8000000000000004E-3</v>
      </c>
    </row>
    <row r="200" spans="3:15" ht="15.5" x14ac:dyDescent="0.35">
      <c r="C200" t="s">
        <v>188</v>
      </c>
      <c r="I200" s="6">
        <v>0.13250000000000001</v>
      </c>
      <c r="J200" s="6">
        <v>0.11310000000000001</v>
      </c>
      <c r="K200" s="6">
        <v>0.24299999999999999</v>
      </c>
      <c r="L200" s="6">
        <v>0.1832</v>
      </c>
      <c r="M200" s="6">
        <v>0.5272</v>
      </c>
      <c r="N200" s="6">
        <v>8.3000000000000004E-2</v>
      </c>
      <c r="O200" s="6">
        <v>1.3500000000000002E-2</v>
      </c>
    </row>
    <row r="201" spans="3:15" ht="15.5" x14ac:dyDescent="0.35">
      <c r="C201" t="s">
        <v>189</v>
      </c>
      <c r="I201" s="6">
        <v>0.1865</v>
      </c>
      <c r="J201" s="6">
        <v>0.15359999999999999</v>
      </c>
      <c r="K201" s="6">
        <v>0.27550000000000002</v>
      </c>
      <c r="L201" s="6">
        <v>0.3427</v>
      </c>
      <c r="M201" s="6">
        <v>0.81379999999999997</v>
      </c>
      <c r="N201" s="6">
        <v>0.1641</v>
      </c>
      <c r="O201" s="6">
        <v>0.20050000000000001</v>
      </c>
    </row>
    <row r="202" spans="3:15" ht="15.5" x14ac:dyDescent="0.35">
      <c r="C202" t="s">
        <v>190</v>
      </c>
      <c r="I202" s="6">
        <v>5.29</v>
      </c>
      <c r="J202" s="6">
        <v>6.57</v>
      </c>
      <c r="K202" s="6">
        <v>11.06</v>
      </c>
      <c r="L202" s="6">
        <v>7.19</v>
      </c>
      <c r="M202" s="6">
        <v>15.47</v>
      </c>
      <c r="N202" s="6">
        <v>2.21</v>
      </c>
      <c r="O202" s="6">
        <v>1.19</v>
      </c>
    </row>
    <row r="203" spans="3:15" ht="15.5" x14ac:dyDescent="0.35">
      <c r="C203" t="s">
        <v>59</v>
      </c>
      <c r="I203" s="6">
        <v>1.48</v>
      </c>
      <c r="J203" s="6">
        <v>1.44</v>
      </c>
      <c r="K203" s="6">
        <v>2.06</v>
      </c>
      <c r="L203" s="6">
        <v>2.87</v>
      </c>
      <c r="M203" s="5">
        <v>0</v>
      </c>
      <c r="N203" s="5">
        <v>0</v>
      </c>
      <c r="O203" s="5">
        <v>0</v>
      </c>
    </row>
    <row r="204" spans="3:15" ht="15.5" x14ac:dyDescent="0.35">
      <c r="C204" t="s">
        <v>56</v>
      </c>
      <c r="I204" s="6">
        <v>87.86</v>
      </c>
      <c r="J204" s="6">
        <v>84.58</v>
      </c>
      <c r="K204" s="6">
        <v>88.01</v>
      </c>
      <c r="L204" s="6">
        <v>82.11</v>
      </c>
      <c r="M204" s="6">
        <v>3384818.56</v>
      </c>
      <c r="N204" s="6">
        <v>1764555.59</v>
      </c>
      <c r="O204" s="6">
        <v>819028.34</v>
      </c>
    </row>
    <row r="205" spans="3:15" ht="15.5" x14ac:dyDescent="0.35">
      <c r="C205" t="s">
        <v>191</v>
      </c>
      <c r="I205" s="6">
        <v>1.48</v>
      </c>
      <c r="J205" s="6">
        <v>1.44</v>
      </c>
      <c r="K205" s="6">
        <v>2.06</v>
      </c>
      <c r="L205" s="6">
        <v>2.91</v>
      </c>
      <c r="M205" s="5">
        <v>0</v>
      </c>
      <c r="N205" s="5">
        <v>0</v>
      </c>
      <c r="O205" s="5">
        <v>0</v>
      </c>
    </row>
    <row r="206" spans="3:15" ht="15.5" x14ac:dyDescent="0.35">
      <c r="C206" t="s">
        <v>192</v>
      </c>
      <c r="I206" s="6">
        <v>87.86</v>
      </c>
      <c r="J206" s="6">
        <v>84.58</v>
      </c>
      <c r="K206" s="6">
        <v>87.95</v>
      </c>
      <c r="L206" s="6">
        <v>81.08</v>
      </c>
      <c r="M206" s="6">
        <v>3369559.35</v>
      </c>
      <c r="N206" s="6">
        <v>1743211.23</v>
      </c>
      <c r="O206" s="6">
        <v>818910.92</v>
      </c>
    </row>
    <row r="207" spans="3:15" ht="15.5" x14ac:dyDescent="0.35">
      <c r="C207" t="s">
        <v>193</v>
      </c>
      <c r="I207" s="5">
        <v>256000000000</v>
      </c>
      <c r="J207" s="5">
        <v>111000000000</v>
      </c>
      <c r="K207" s="5">
        <v>56000000000</v>
      </c>
      <c r="L207" s="5">
        <v>193000000000</v>
      </c>
      <c r="M207" s="5">
        <v>124000000000</v>
      </c>
      <c r="N207" s="5">
        <v>56000000000</v>
      </c>
      <c r="O207" s="5">
        <v>57000000000</v>
      </c>
    </row>
    <row r="208" spans="3:15" ht="15.5" x14ac:dyDescent="0.35">
      <c r="C208" t="s">
        <v>194</v>
      </c>
      <c r="I208" s="5">
        <v>2000000000</v>
      </c>
      <c r="J208" s="5">
        <v>28000000000</v>
      </c>
      <c r="K208" s="5">
        <v>21000000000</v>
      </c>
      <c r="L208" s="5">
        <v>22000000000</v>
      </c>
      <c r="M208" s="5">
        <v>31000000000</v>
      </c>
      <c r="N208" s="5">
        <v>19000000000</v>
      </c>
      <c r="O208" s="5">
        <v>38000000000</v>
      </c>
    </row>
    <row r="209" spans="2:15" ht="15.5" x14ac:dyDescent="0.35">
      <c r="C209" t="s">
        <v>26</v>
      </c>
      <c r="I209" s="5">
        <v>257000000000</v>
      </c>
      <c r="J209" s="5">
        <v>139000000000</v>
      </c>
      <c r="K209" s="5">
        <v>78000000000</v>
      </c>
      <c r="L209" s="5">
        <v>215000000000</v>
      </c>
      <c r="M209" s="5">
        <v>155000000000</v>
      </c>
      <c r="N209" s="5">
        <v>75000000000</v>
      </c>
      <c r="O209" s="5">
        <v>95000000000</v>
      </c>
    </row>
    <row r="210" spans="2:15" ht="15.5" x14ac:dyDescent="0.35">
      <c r="C210" t="s">
        <v>23</v>
      </c>
      <c r="I210" s="5">
        <v>205000000000</v>
      </c>
      <c r="J210" s="5">
        <v>85000000000</v>
      </c>
      <c r="K210" s="5">
        <v>19000000000</v>
      </c>
      <c r="L210" s="5">
        <v>117000000000</v>
      </c>
      <c r="M210" s="5">
        <v>136000000000</v>
      </c>
      <c r="N210" s="5">
        <v>58000000000</v>
      </c>
      <c r="O210" s="5">
        <v>79000000000</v>
      </c>
    </row>
    <row r="211" spans="2:15" ht="15.5" x14ac:dyDescent="0.35">
      <c r="C211" t="s">
        <v>195</v>
      </c>
      <c r="I211" s="5">
        <v>140000000000</v>
      </c>
      <c r="J211" s="5">
        <v>278000000000</v>
      </c>
      <c r="K211" s="5">
        <v>289000000000</v>
      </c>
      <c r="L211" s="5">
        <v>299000000000</v>
      </c>
      <c r="M211" s="5">
        <v>104000000000</v>
      </c>
      <c r="N211" s="5">
        <v>10000000000</v>
      </c>
      <c r="O211" s="5">
        <v>6000000000</v>
      </c>
    </row>
    <row r="212" spans="2:15" ht="15.5" x14ac:dyDescent="0.35">
      <c r="C212" t="s">
        <v>196</v>
      </c>
      <c r="I212" s="5">
        <v>35000000000</v>
      </c>
      <c r="J212" s="5">
        <v>68000000000</v>
      </c>
      <c r="K212" s="5">
        <v>263000000000</v>
      </c>
      <c r="L212" s="5">
        <v>-63000000000</v>
      </c>
      <c r="M212" s="5">
        <v>45000000000</v>
      </c>
      <c r="N212" s="5">
        <v>65000000000</v>
      </c>
      <c r="O212" s="5">
        <v>37000000000</v>
      </c>
    </row>
    <row r="213" spans="2:15" ht="15.5" x14ac:dyDescent="0.35">
      <c r="C213" t="s">
        <v>197</v>
      </c>
      <c r="I213" s="5">
        <v>-114000000000</v>
      </c>
      <c r="J213" s="5">
        <v>-40000000000</v>
      </c>
      <c r="K213" s="5">
        <v>-18000000000</v>
      </c>
      <c r="L213" s="5">
        <v>-34000000000</v>
      </c>
      <c r="M213" s="5">
        <v>-54000000000</v>
      </c>
      <c r="N213" s="5">
        <v>-11000000000</v>
      </c>
      <c r="O213" s="5">
        <v>-22000000000</v>
      </c>
    </row>
    <row r="214" spans="2:15" ht="15.5" x14ac:dyDescent="0.35">
      <c r="C214" t="s">
        <v>15</v>
      </c>
      <c r="I214" s="5">
        <v>-79000000000</v>
      </c>
      <c r="J214" s="5">
        <v>28000000000</v>
      </c>
      <c r="K214" s="5">
        <v>245000000000</v>
      </c>
      <c r="L214" s="5">
        <v>-97000000000</v>
      </c>
      <c r="M214" s="5">
        <v>-9000000000</v>
      </c>
      <c r="N214" s="5">
        <v>54000000000</v>
      </c>
      <c r="O214" s="5">
        <v>15000000000</v>
      </c>
    </row>
    <row r="215" spans="2:15" ht="15.5" x14ac:dyDescent="0.35">
      <c r="C215" t="s">
        <v>17</v>
      </c>
      <c r="I215" s="6">
        <v>-13.58</v>
      </c>
      <c r="J215" s="6">
        <v>4.88</v>
      </c>
      <c r="K215" s="6">
        <v>41.93</v>
      </c>
      <c r="L215" s="6">
        <v>-16.59</v>
      </c>
      <c r="M215" s="6">
        <v>-126191.71</v>
      </c>
      <c r="N215" s="6">
        <v>744181.62</v>
      </c>
      <c r="O215" s="6">
        <v>212521.12</v>
      </c>
    </row>
    <row r="217" spans="2:15" ht="15.5" x14ac:dyDescent="0.35">
      <c r="B217" t="s">
        <v>198</v>
      </c>
      <c r="C217" t="s">
        <v>199</v>
      </c>
      <c r="D217" s="5">
        <v>39000000000</v>
      </c>
      <c r="E217" s="5">
        <v>12000000000</v>
      </c>
      <c r="F217" s="5">
        <v>9000000000</v>
      </c>
      <c r="G217" s="5">
        <v>35000000000</v>
      </c>
      <c r="H217" s="5">
        <v>81000000000</v>
      </c>
      <c r="I217" s="5">
        <v>68000000000</v>
      </c>
      <c r="J217" s="5">
        <v>56000000000</v>
      </c>
      <c r="K217" s="5">
        <v>125000000000</v>
      </c>
      <c r="L217" s="5">
        <v>88000000000</v>
      </c>
      <c r="M217" s="5">
        <v>134000000000</v>
      </c>
      <c r="N217" s="5">
        <v>11000000000</v>
      </c>
      <c r="O217" s="5">
        <v>795000000</v>
      </c>
    </row>
    <row r="218" spans="2:15" ht="15.5" x14ac:dyDescent="0.35">
      <c r="C218" t="s">
        <v>381</v>
      </c>
      <c r="H218" s="5">
        <v>12</v>
      </c>
      <c r="I218" s="5">
        <v>9</v>
      </c>
      <c r="J218" s="5">
        <v>8</v>
      </c>
      <c r="K218" s="5">
        <v>17</v>
      </c>
      <c r="L218" s="5">
        <v>6</v>
      </c>
    </row>
    <row r="219" spans="2:15" ht="15.5" x14ac:dyDescent="0.35">
      <c r="C219" t="s">
        <v>67</v>
      </c>
      <c r="H219" s="6">
        <v>0.86120000000000008</v>
      </c>
      <c r="I219" s="6">
        <v>0.77329999999999999</v>
      </c>
      <c r="J219" s="6">
        <v>0.83629999999999993</v>
      </c>
      <c r="K219" s="6">
        <v>0.79489999999999994</v>
      </c>
      <c r="L219" s="6">
        <v>0.39890000000000003</v>
      </c>
    </row>
    <row r="220" spans="2:15" ht="15.5" x14ac:dyDescent="0.35">
      <c r="C220" t="s">
        <v>382</v>
      </c>
      <c r="H220" s="6">
        <v>8.8900000000000007E-2</v>
      </c>
      <c r="I220" s="6">
        <v>8.9099999999999999E-2</v>
      </c>
      <c r="J220" s="6">
        <v>6.2E-2</v>
      </c>
      <c r="K220" s="6">
        <v>9.0899999999999995E-2</v>
      </c>
      <c r="L220" s="6">
        <v>0.04</v>
      </c>
    </row>
    <row r="221" spans="2:15" ht="15.5" x14ac:dyDescent="0.35">
      <c r="C221" t="s">
        <v>47</v>
      </c>
      <c r="D221" s="6">
        <v>6.73</v>
      </c>
      <c r="E221" s="6">
        <v>2.1</v>
      </c>
      <c r="F221" s="6">
        <v>1.62</v>
      </c>
      <c r="G221" s="6">
        <v>5.95</v>
      </c>
      <c r="H221" s="6">
        <v>13.93</v>
      </c>
      <c r="I221" s="6">
        <v>11.64</v>
      </c>
      <c r="J221" s="6">
        <v>9.57</v>
      </c>
      <c r="K221" s="6">
        <v>21.39</v>
      </c>
      <c r="L221" s="6">
        <v>15.04</v>
      </c>
      <c r="M221" s="6">
        <v>22.89</v>
      </c>
      <c r="N221" s="6">
        <v>1.8</v>
      </c>
      <c r="O221" s="6">
        <v>0.14000000000000001</v>
      </c>
    </row>
    <row r="222" spans="2:15" ht="15.5" x14ac:dyDescent="0.35">
      <c r="C222" t="s">
        <v>69</v>
      </c>
      <c r="H222" s="5">
        <v>12</v>
      </c>
      <c r="I222" s="5">
        <v>9</v>
      </c>
      <c r="J222" s="5">
        <v>8</v>
      </c>
      <c r="K222" s="5">
        <v>17</v>
      </c>
      <c r="L222" s="5">
        <v>6</v>
      </c>
    </row>
    <row r="223" spans="2:15" ht="15.5" x14ac:dyDescent="0.35">
      <c r="C223" t="s">
        <v>383</v>
      </c>
      <c r="H223" s="6">
        <v>0.86120000000000008</v>
      </c>
      <c r="I223" s="6">
        <v>0.77329999999999999</v>
      </c>
      <c r="J223" s="6">
        <v>0.83629999999999993</v>
      </c>
      <c r="K223" s="6">
        <v>0.79489999999999994</v>
      </c>
      <c r="L223" s="6">
        <v>0.39890000000000003</v>
      </c>
    </row>
    <row r="224" spans="2:15" ht="15.5" x14ac:dyDescent="0.35">
      <c r="C224" t="s">
        <v>384</v>
      </c>
      <c r="H224" s="6">
        <v>8.8900000000000007E-2</v>
      </c>
      <c r="I224" s="6">
        <v>8.9099999999999999E-2</v>
      </c>
      <c r="J224" s="6">
        <v>6.2E-2</v>
      </c>
      <c r="K224" s="6">
        <v>9.0899999999999995E-2</v>
      </c>
      <c r="L224" s="6">
        <v>0.04</v>
      </c>
    </row>
    <row r="225" spans="3:15" ht="15.5" x14ac:dyDescent="0.35">
      <c r="C225" t="s">
        <v>200</v>
      </c>
      <c r="D225" s="5">
        <v>629000000000</v>
      </c>
      <c r="E225" s="5">
        <v>378000000000</v>
      </c>
      <c r="F225" s="5">
        <v>351000000000</v>
      </c>
      <c r="G225" s="5">
        <v>522000000000</v>
      </c>
      <c r="H225" s="5">
        <v>1811000000000</v>
      </c>
      <c r="I225" s="5">
        <v>1616000000000</v>
      </c>
      <c r="J225" s="5">
        <v>1233000000000</v>
      </c>
      <c r="K225" s="5">
        <v>1272000000000</v>
      </c>
      <c r="L225" s="5">
        <v>1492000000000</v>
      </c>
      <c r="M225" s="5">
        <v>1454000000000</v>
      </c>
      <c r="N225" s="5">
        <v>329000000000</v>
      </c>
      <c r="O225" s="5">
        <v>167000000000</v>
      </c>
    </row>
    <row r="226" spans="3:15" ht="15.5" x14ac:dyDescent="0.35">
      <c r="C226" t="s">
        <v>385</v>
      </c>
      <c r="H226" s="5">
        <v>12</v>
      </c>
      <c r="I226" s="5">
        <v>9</v>
      </c>
      <c r="J226" s="5">
        <v>8</v>
      </c>
      <c r="K226" s="5">
        <v>17</v>
      </c>
      <c r="L226" s="5">
        <v>6</v>
      </c>
    </row>
    <row r="227" spans="3:15" ht="15.5" x14ac:dyDescent="0.35">
      <c r="C227" t="s">
        <v>386</v>
      </c>
      <c r="H227" s="6">
        <v>0.86120000000000008</v>
      </c>
      <c r="I227" s="6">
        <v>0.77329999999999999</v>
      </c>
      <c r="J227" s="6">
        <v>0.83629999999999993</v>
      </c>
      <c r="K227" s="6">
        <v>0.79489999999999994</v>
      </c>
      <c r="L227" s="6">
        <v>0.39890000000000003</v>
      </c>
    </row>
    <row r="228" spans="3:15" ht="15.5" x14ac:dyDescent="0.35">
      <c r="C228" t="s">
        <v>387</v>
      </c>
      <c r="H228" s="6">
        <v>8.8900000000000007E-2</v>
      </c>
      <c r="I228" s="6">
        <v>8.9099999999999999E-2</v>
      </c>
      <c r="J228" s="6">
        <v>6.2E-2</v>
      </c>
      <c r="K228" s="6">
        <v>9.0899999999999995E-2</v>
      </c>
      <c r="L228" s="6">
        <v>0.04</v>
      </c>
    </row>
    <row r="229" spans="3:15" ht="15.5" x14ac:dyDescent="0.35">
      <c r="C229" t="s">
        <v>201</v>
      </c>
      <c r="I229" s="6">
        <v>9.69</v>
      </c>
    </row>
    <row r="230" spans="3:15" ht="15.5" x14ac:dyDescent="0.35">
      <c r="C230" t="s">
        <v>281</v>
      </c>
      <c r="I230" s="6">
        <v>8.23</v>
      </c>
    </row>
    <row r="231" spans="3:15" ht="15.5" x14ac:dyDescent="0.35">
      <c r="C231" t="s">
        <v>202</v>
      </c>
      <c r="I231" s="6">
        <v>6.95</v>
      </c>
    </row>
    <row r="232" spans="3:15" ht="15.5" x14ac:dyDescent="0.35">
      <c r="C232" t="s">
        <v>282</v>
      </c>
      <c r="I232" s="6">
        <v>0.1215</v>
      </c>
    </row>
    <row r="233" spans="3:15" ht="15.5" x14ac:dyDescent="0.35">
      <c r="C233" t="s">
        <v>283</v>
      </c>
      <c r="I233" s="6">
        <v>0.42</v>
      </c>
    </row>
    <row r="234" spans="3:15" ht="15.5" x14ac:dyDescent="0.35">
      <c r="C234" t="s">
        <v>203</v>
      </c>
      <c r="I234" s="6">
        <v>1.43</v>
      </c>
    </row>
    <row r="235" spans="3:15" ht="15.5" x14ac:dyDescent="0.35">
      <c r="C235" t="s">
        <v>284</v>
      </c>
      <c r="I235" s="6">
        <v>-8.51</v>
      </c>
    </row>
    <row r="236" spans="3:15" ht="15.5" x14ac:dyDescent="0.35">
      <c r="C236" t="s">
        <v>285</v>
      </c>
      <c r="I236" s="6">
        <v>-4.79</v>
      </c>
    </row>
    <row r="237" spans="3:15" ht="15.5" x14ac:dyDescent="0.35">
      <c r="C237" t="s">
        <v>286</v>
      </c>
      <c r="I237" s="6">
        <v>8.25</v>
      </c>
    </row>
    <row r="238" spans="3:15" ht="15.5" x14ac:dyDescent="0.35">
      <c r="C238" t="s">
        <v>287</v>
      </c>
      <c r="I238" s="6">
        <v>7.84</v>
      </c>
    </row>
    <row r="239" spans="3:15" ht="15.5" x14ac:dyDescent="0.35">
      <c r="C239" t="s">
        <v>288</v>
      </c>
      <c r="I239" s="6">
        <v>0.38</v>
      </c>
    </row>
    <row r="240" spans="3:15" ht="15.5" x14ac:dyDescent="0.35">
      <c r="C240" t="s">
        <v>289</v>
      </c>
      <c r="I240" s="5">
        <v>-1</v>
      </c>
    </row>
    <row r="241" spans="3:9" ht="15.5" x14ac:dyDescent="0.35">
      <c r="C241" t="s">
        <v>290</v>
      </c>
      <c r="I241" s="6">
        <v>16.399999999999999</v>
      </c>
    </row>
    <row r="242" spans="3:9" ht="15.5" x14ac:dyDescent="0.35">
      <c r="C242" t="s">
        <v>204</v>
      </c>
      <c r="I242" s="6">
        <v>13.93</v>
      </c>
    </row>
    <row r="243" spans="3:9" ht="15.5" x14ac:dyDescent="0.35">
      <c r="C243" t="s">
        <v>291</v>
      </c>
      <c r="I243" s="6">
        <v>322.08999999999997</v>
      </c>
    </row>
    <row r="244" spans="3:9" ht="15.5" x14ac:dyDescent="0.35">
      <c r="C244" t="s">
        <v>205</v>
      </c>
      <c r="D244" s="6">
        <v>1.91</v>
      </c>
    </row>
    <row r="245" spans="3:9" ht="15.5" x14ac:dyDescent="0.35">
      <c r="C245" t="s">
        <v>206</v>
      </c>
      <c r="I245" s="6">
        <v>94.19</v>
      </c>
    </row>
    <row r="246" spans="3:9" ht="15.5" x14ac:dyDescent="0.35">
      <c r="C246" t="s">
        <v>292</v>
      </c>
      <c r="I246" s="6">
        <v>-28.17</v>
      </c>
    </row>
    <row r="247" spans="3:9" ht="15.5" x14ac:dyDescent="0.35">
      <c r="C247" t="s">
        <v>207</v>
      </c>
      <c r="D247" s="6">
        <v>1.38</v>
      </c>
    </row>
    <row r="248" spans="3:9" ht="15.5" x14ac:dyDescent="0.35">
      <c r="C248" t="s">
        <v>208</v>
      </c>
      <c r="D248" s="6">
        <v>0.39</v>
      </c>
    </row>
    <row r="249" spans="3:9" ht="15.5" x14ac:dyDescent="0.35">
      <c r="C249" t="s">
        <v>293</v>
      </c>
      <c r="D249" s="6">
        <v>0.7</v>
      </c>
    </row>
    <row r="250" spans="3:9" ht="15.5" x14ac:dyDescent="0.35">
      <c r="C250" t="s">
        <v>294</v>
      </c>
      <c r="D250" s="6">
        <v>0.14000000000000001</v>
      </c>
    </row>
    <row r="251" spans="3:9" ht="15.5" x14ac:dyDescent="0.35">
      <c r="C251" t="s">
        <v>209</v>
      </c>
      <c r="D251" s="6">
        <v>1.47</v>
      </c>
    </row>
    <row r="252" spans="3:9" ht="15.5" x14ac:dyDescent="0.35">
      <c r="C252" t="s">
        <v>295</v>
      </c>
      <c r="D252" s="6">
        <v>0.28000000000000003</v>
      </c>
    </row>
    <row r="253" spans="3:9" ht="15.5" x14ac:dyDescent="0.35">
      <c r="C253" t="s">
        <v>210</v>
      </c>
      <c r="D253" s="6">
        <v>2.58</v>
      </c>
    </row>
    <row r="254" spans="3:9" ht="15.5" x14ac:dyDescent="0.35">
      <c r="C254" t="s">
        <v>296</v>
      </c>
      <c r="I254" s="6">
        <v>5.07</v>
      </c>
    </row>
    <row r="255" spans="3:9" ht="15.5" x14ac:dyDescent="0.35">
      <c r="C255" t="s">
        <v>13</v>
      </c>
      <c r="D255" s="5">
        <v>-44000000000</v>
      </c>
    </row>
    <row r="256" spans="3:9" ht="15.5" x14ac:dyDescent="0.35">
      <c r="C256" t="s">
        <v>211</v>
      </c>
      <c r="I256" s="6">
        <v>3.23</v>
      </c>
    </row>
    <row r="257" spans="3:9" ht="15.5" x14ac:dyDescent="0.35">
      <c r="C257" t="s">
        <v>212</v>
      </c>
      <c r="I257" s="6">
        <v>6.7599999999999993E-2</v>
      </c>
    </row>
    <row r="258" spans="3:9" ht="15.5" x14ac:dyDescent="0.35">
      <c r="C258" t="s">
        <v>213</v>
      </c>
      <c r="I258" s="6">
        <v>0.1741</v>
      </c>
    </row>
    <row r="259" spans="3:9" ht="15.5" x14ac:dyDescent="0.35">
      <c r="C259" t="s">
        <v>214</v>
      </c>
      <c r="I259" s="6">
        <v>0.2361</v>
      </c>
    </row>
    <row r="260" spans="3:9" ht="15.5" x14ac:dyDescent="0.35">
      <c r="C260" t="s">
        <v>297</v>
      </c>
      <c r="I260" s="6">
        <v>0.12560000000000002</v>
      </c>
    </row>
    <row r="261" spans="3:9" ht="15.5" x14ac:dyDescent="0.35">
      <c r="C261" t="s">
        <v>215</v>
      </c>
      <c r="D261" s="6">
        <v>18.54</v>
      </c>
    </row>
    <row r="262" spans="3:9" ht="15.5" x14ac:dyDescent="0.35">
      <c r="C262" t="s">
        <v>216</v>
      </c>
      <c r="D262" s="6">
        <v>124.48</v>
      </c>
    </row>
    <row r="263" spans="3:9" ht="15.5" x14ac:dyDescent="0.35">
      <c r="C263" t="s">
        <v>217</v>
      </c>
      <c r="D263" s="6">
        <v>56.46</v>
      </c>
    </row>
    <row r="264" spans="3:9" ht="15.5" x14ac:dyDescent="0.35">
      <c r="C264" t="s">
        <v>218</v>
      </c>
      <c r="D264" s="6">
        <v>86.56</v>
      </c>
    </row>
    <row r="265" spans="3:9" ht="15.5" x14ac:dyDescent="0.35">
      <c r="C265" t="s">
        <v>219</v>
      </c>
      <c r="D265" s="6">
        <v>4.91</v>
      </c>
    </row>
    <row r="266" spans="3:9" ht="15.5" x14ac:dyDescent="0.35">
      <c r="C266" t="s">
        <v>298</v>
      </c>
      <c r="I266" s="6">
        <v>1.38</v>
      </c>
    </row>
    <row r="267" spans="3:9" ht="15.5" x14ac:dyDescent="0.35">
      <c r="C267" t="s">
        <v>299</v>
      </c>
      <c r="I267" s="6">
        <v>2.17</v>
      </c>
    </row>
    <row r="268" spans="3:9" ht="15.5" x14ac:dyDescent="0.35">
      <c r="C268" t="s">
        <v>43</v>
      </c>
      <c r="I268" s="5">
        <v>788000000000</v>
      </c>
    </row>
    <row r="269" spans="3:9" ht="15.5" x14ac:dyDescent="0.35">
      <c r="C269" t="s">
        <v>220</v>
      </c>
      <c r="I269" s="5">
        <v>1204000000000</v>
      </c>
    </row>
    <row r="270" spans="3:9" ht="15.5" x14ac:dyDescent="0.35">
      <c r="C270" t="s">
        <v>221</v>
      </c>
      <c r="I270" s="5">
        <v>5840000000</v>
      </c>
    </row>
    <row r="271" spans="3:9" ht="15.5" x14ac:dyDescent="0.35">
      <c r="C271" t="s">
        <v>222</v>
      </c>
      <c r="I271" s="6">
        <v>0.20350000000000001</v>
      </c>
    </row>
    <row r="272" spans="3:9" ht="15.5" x14ac:dyDescent="0.35">
      <c r="C272" t="s">
        <v>223</v>
      </c>
      <c r="D272" s="6">
        <v>0.16260000000000002</v>
      </c>
    </row>
    <row r="273" spans="3:9" ht="15.5" x14ac:dyDescent="0.35">
      <c r="C273" t="s">
        <v>224</v>
      </c>
      <c r="D273" s="6">
        <v>9.1600000000000001E-2</v>
      </c>
    </row>
    <row r="274" spans="3:9" ht="15.5" x14ac:dyDescent="0.35">
      <c r="C274" t="s">
        <v>225</v>
      </c>
      <c r="D274" s="6">
        <v>6.25E-2</v>
      </c>
    </row>
    <row r="275" spans="3:9" ht="15.5" x14ac:dyDescent="0.35">
      <c r="C275" t="s">
        <v>226</v>
      </c>
      <c r="D275" s="6">
        <v>0.32170000000000004</v>
      </c>
    </row>
    <row r="276" spans="3:9" ht="15.5" x14ac:dyDescent="0.35">
      <c r="C276" t="s">
        <v>227</v>
      </c>
      <c r="D276" s="6">
        <v>0.46630000000000005</v>
      </c>
    </row>
    <row r="277" spans="3:9" ht="15.5" x14ac:dyDescent="0.35">
      <c r="C277" t="s">
        <v>228</v>
      </c>
      <c r="D277" s="6">
        <v>1.0841000000000001</v>
      </c>
    </row>
    <row r="278" spans="3:9" ht="15.5" x14ac:dyDescent="0.35">
      <c r="C278" t="s">
        <v>388</v>
      </c>
      <c r="I278" s="5">
        <v>4</v>
      </c>
    </row>
    <row r="279" spans="3:9" ht="15.5" x14ac:dyDescent="0.35">
      <c r="C279" t="s">
        <v>389</v>
      </c>
      <c r="I279" s="5">
        <v>12</v>
      </c>
    </row>
    <row r="280" spans="3:9" ht="15.5" x14ac:dyDescent="0.35">
      <c r="C280" t="s">
        <v>390</v>
      </c>
      <c r="I280" s="6">
        <v>0.86120000000000008</v>
      </c>
    </row>
    <row r="281" spans="3:9" ht="15.5" x14ac:dyDescent="0.35">
      <c r="C281" t="s">
        <v>391</v>
      </c>
      <c r="I281" s="6">
        <v>8.8900000000000007E-2</v>
      </c>
    </row>
    <row r="282" spans="3:9" ht="15.5" x14ac:dyDescent="0.35">
      <c r="C282" t="s">
        <v>392</v>
      </c>
      <c r="I282" t="s">
        <v>1280</v>
      </c>
    </row>
    <row r="283" spans="3:9" ht="15.5" x14ac:dyDescent="0.35">
      <c r="C283" t="s">
        <v>229</v>
      </c>
      <c r="I283" s="5">
        <v>6</v>
      </c>
    </row>
    <row r="284" spans="3:9" ht="15.5" x14ac:dyDescent="0.35">
      <c r="C284" t="s">
        <v>230</v>
      </c>
      <c r="I284" s="6">
        <v>0.84</v>
      </c>
    </row>
    <row r="285" spans="3:9" ht="15.5" x14ac:dyDescent="0.35">
      <c r="C285" t="s">
        <v>231</v>
      </c>
      <c r="I285" s="6">
        <v>0.46</v>
      </c>
    </row>
    <row r="286" spans="3:9" ht="15.5" x14ac:dyDescent="0.35">
      <c r="C286" t="s">
        <v>232</v>
      </c>
      <c r="I286" s="6">
        <v>0.7</v>
      </c>
    </row>
    <row r="287" spans="3:9" ht="15.5" x14ac:dyDescent="0.35">
      <c r="C287" t="s">
        <v>233</v>
      </c>
      <c r="I287" s="6">
        <v>0.8</v>
      </c>
    </row>
    <row r="288" spans="3:9" ht="15.5" x14ac:dyDescent="0.35">
      <c r="C288" t="s">
        <v>234</v>
      </c>
      <c r="I288" s="6">
        <v>0.79</v>
      </c>
    </row>
    <row r="289" spans="3:9" ht="15.5" x14ac:dyDescent="0.35">
      <c r="C289" t="s">
        <v>235</v>
      </c>
      <c r="I289" s="6">
        <v>0.42</v>
      </c>
    </row>
    <row r="290" spans="3:9" ht="15.5" x14ac:dyDescent="0.35">
      <c r="C290" t="s">
        <v>236</v>
      </c>
      <c r="I290" s="6">
        <v>0.83</v>
      </c>
    </row>
    <row r="291" spans="3:9" ht="15.5" x14ac:dyDescent="0.35">
      <c r="C291" t="s">
        <v>300</v>
      </c>
      <c r="I291" s="5">
        <v>1881000000000</v>
      </c>
    </row>
    <row r="292" spans="3:9" ht="15.5" x14ac:dyDescent="0.35">
      <c r="C292" t="s">
        <v>301</v>
      </c>
      <c r="I292" s="5">
        <v>319000000000</v>
      </c>
    </row>
    <row r="293" spans="3:9" ht="15.5" x14ac:dyDescent="0.35">
      <c r="C293" t="s">
        <v>302</v>
      </c>
      <c r="I293" s="5">
        <v>154000000000</v>
      </c>
    </row>
    <row r="294" spans="3:9" ht="15.5" x14ac:dyDescent="0.35">
      <c r="C294" t="s">
        <v>303</v>
      </c>
      <c r="I294" s="5">
        <v>96000000000</v>
      </c>
    </row>
    <row r="295" spans="3:9" ht="15.5" x14ac:dyDescent="0.35">
      <c r="C295" t="s">
        <v>237</v>
      </c>
      <c r="D295" s="5">
        <v>11000000000</v>
      </c>
    </row>
    <row r="296" spans="3:9" ht="15.5" x14ac:dyDescent="0.35">
      <c r="C296" t="s">
        <v>238</v>
      </c>
      <c r="D296" s="5">
        <v>1417000000000</v>
      </c>
    </row>
    <row r="297" spans="3:9" ht="15.5" x14ac:dyDescent="0.35">
      <c r="C297" t="s">
        <v>239</v>
      </c>
      <c r="D297" s="5">
        <v>843000000000</v>
      </c>
    </row>
    <row r="298" spans="3:9" ht="15.5" x14ac:dyDescent="0.35">
      <c r="C298" t="s">
        <v>183</v>
      </c>
      <c r="D298" s="5">
        <v>283000000000</v>
      </c>
    </row>
    <row r="299" spans="3:9" ht="15.5" x14ac:dyDescent="0.35">
      <c r="C299" t="s">
        <v>182</v>
      </c>
      <c r="I299" s="5">
        <v>550000000000</v>
      </c>
    </row>
    <row r="300" spans="3:9" ht="15.5" x14ac:dyDescent="0.35">
      <c r="C300" t="s">
        <v>181</v>
      </c>
      <c r="D300" s="5">
        <v>82000000000</v>
      </c>
    </row>
    <row r="301" spans="3:9" ht="15.5" x14ac:dyDescent="0.35">
      <c r="C301" t="s">
        <v>180</v>
      </c>
      <c r="D301" s="5">
        <v>321000000000</v>
      </c>
    </row>
    <row r="302" spans="3:9" ht="15.5" x14ac:dyDescent="0.35">
      <c r="C302" t="s">
        <v>24</v>
      </c>
      <c r="D302" s="5">
        <v>403000000000</v>
      </c>
    </row>
    <row r="303" spans="3:9" ht="15.5" x14ac:dyDescent="0.35">
      <c r="C303" t="s">
        <v>21</v>
      </c>
      <c r="D303" s="5">
        <v>392000000000</v>
      </c>
    </row>
    <row r="304" spans="3:9" ht="15.5" x14ac:dyDescent="0.35">
      <c r="C304" t="s">
        <v>240</v>
      </c>
      <c r="I304" s="5">
        <v>574000000000</v>
      </c>
    </row>
    <row r="305" spans="3:9" ht="15.5" x14ac:dyDescent="0.35">
      <c r="C305" t="s">
        <v>304</v>
      </c>
      <c r="I305" s="5">
        <v>-93000000000</v>
      </c>
    </row>
    <row r="306" spans="3:9" ht="15.5" x14ac:dyDescent="0.35">
      <c r="C306" t="s">
        <v>305</v>
      </c>
      <c r="I306" s="5">
        <v>-71000000000</v>
      </c>
    </row>
    <row r="307" spans="3:9" ht="15.5" x14ac:dyDescent="0.35">
      <c r="C307" t="s">
        <v>306</v>
      </c>
      <c r="I307" s="5">
        <v>164000000000</v>
      </c>
    </row>
    <row r="308" spans="3:9" ht="15.5" x14ac:dyDescent="0.35">
      <c r="C308" t="s">
        <v>307</v>
      </c>
      <c r="I308" s="5">
        <v>-72000000000</v>
      </c>
    </row>
    <row r="309" spans="3:9" ht="15.5" x14ac:dyDescent="0.35">
      <c r="C309" t="s">
        <v>308</v>
      </c>
      <c r="I309" s="5">
        <v>-164000000000</v>
      </c>
    </row>
  </sheetData>
  <pageMargins left="0.7" right="0.7" top="0.75" bottom="0.75" header="0.3" footer="0.3"/>
  <ignoredErrors>
    <ignoredError sqref="A1:O310" numberStoredAsText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O31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1281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ht="15.5" x14ac:dyDescent="0.35">
      <c r="C2" t="s">
        <v>1282</v>
      </c>
      <c r="D2" s="2" vm="268">
        <f ca="1">IFERROR(_xlfn.STOCKHISTORY("XIDX:" &amp; $C$1, D3, , 0, 0, 1), "Libur")</f>
        <v>62</v>
      </c>
      <c r="E2" s="2" vm="9">
        <f ca="1">IFERROR(_xlfn.STOCKHISTORY("XIDX:" &amp; $C$1, E3, , 0, 0, 1), "Libur")</f>
        <v>50</v>
      </c>
      <c r="H2" s="2" vm="9">
        <f ca="1">IFERROR(INDEX(D2:G2,COUNT(D2:G2)),"")</f>
        <v>50</v>
      </c>
      <c r="I2" s="2" vm="60">
        <f t="shared" ref="I2:O2" ca="1" si="0">IFERROR(_xlfn.STOCKHISTORY("XIDX:" &amp; $C$1, I1, , 0, 0, 1), "Libur")</f>
        <v>141</v>
      </c>
      <c r="J2" s="2" vm="125">
        <f t="shared" ca="1" si="0"/>
        <v>52</v>
      </c>
      <c r="K2" s="2" vm="56">
        <f t="shared" ca="1" si="0"/>
        <v>57</v>
      </c>
      <c r="L2" s="2" vm="47">
        <f t="shared" ca="1" si="0"/>
        <v>510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</row>
    <row r="3" spans="1:15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5" ht="15.5" x14ac:dyDescent="0.35">
      <c r="B4" t="s">
        <v>5</v>
      </c>
      <c r="C4" t="s">
        <v>6</v>
      </c>
      <c r="D4" s="2">
        <f>IFERROR(INDEX(D51:D500,MATCH($C$4,$C$51:$C$500,0)),"")</f>
        <v>9817685958</v>
      </c>
      <c r="E4" s="2">
        <f>IFERROR(INDEX(E51:E500,MATCH($C$4,$C$51:$C$500,0)),"")</f>
        <v>10074240253</v>
      </c>
      <c r="H4" s="2">
        <f>IFERROR(SUM(D4:G4)*(4/MAX(1,COUNT(D4:G4))),"")</f>
        <v>39783852422</v>
      </c>
      <c r="I4" s="2">
        <f t="shared" ref="I4:O4" si="1">IFERROR(INDEX(I51:I500,MATCH($C$4,$C$51:$C$500,0)),"")</f>
        <v>90768892226</v>
      </c>
      <c r="J4" s="2">
        <f t="shared" si="1"/>
        <v>216248735873</v>
      </c>
      <c r="K4" s="2">
        <f t="shared" si="1"/>
        <v>141769263046</v>
      </c>
      <c r="L4" s="2">
        <f t="shared" si="1"/>
        <v>198114461203</v>
      </c>
      <c r="M4" s="2">
        <f t="shared" si="1"/>
        <v>102570179117</v>
      </c>
      <c r="N4" s="2">
        <f t="shared" si="1"/>
        <v>83023185499</v>
      </c>
      <c r="O4" s="2">
        <f t="shared" si="1"/>
        <v>193466645385</v>
      </c>
    </row>
    <row r="5" spans="1:15" ht="15.5" x14ac:dyDescent="0.35">
      <c r="B5" t="s">
        <v>7</v>
      </c>
      <c r="C5" t="s">
        <v>8</v>
      </c>
      <c r="D5" s="2">
        <f>IFERROR(INDEX(D51:D500,MATCH($C$5,$C$51:$C$500,0)),"")</f>
        <v>3585914276</v>
      </c>
      <c r="E5" s="2">
        <f>IFERROR(INDEX(E51:E500,MATCH($C$5,$C$51:$C$500,0)),"")</f>
        <v>1068366435</v>
      </c>
      <c r="H5" s="2">
        <f>IFERROR(SUM(D5:G5)*(4/MAX(1,COUNT(D5:G5))),"")</f>
        <v>9308561422</v>
      </c>
      <c r="I5" s="2">
        <f t="shared" ref="I5:O5" si="2">IFERROR(INDEX(I51:I500,MATCH($C$5,$C$51:$C$500,0)),"")</f>
        <v>-83288748987</v>
      </c>
      <c r="J5" s="2">
        <f t="shared" si="2"/>
        <v>1843870422</v>
      </c>
      <c r="K5" s="2">
        <f t="shared" si="2"/>
        <v>1815264198</v>
      </c>
      <c r="L5" s="2">
        <f t="shared" si="2"/>
        <v>11598845852</v>
      </c>
      <c r="M5" s="2">
        <f t="shared" si="2"/>
        <v>12526309803</v>
      </c>
      <c r="N5" s="2">
        <f t="shared" si="2"/>
        <v>1098442031</v>
      </c>
      <c r="O5" s="2">
        <f t="shared" si="2"/>
        <v>4035714419</v>
      </c>
    </row>
    <row r="6" spans="1:15" ht="15.5" x14ac:dyDescent="0.35">
      <c r="B6" t="s">
        <v>9</v>
      </c>
      <c r="C6" t="s">
        <v>10</v>
      </c>
      <c r="D6" s="2">
        <f>IFERROR(INDEX(D51:D500,MATCH($C$6,$C$51:$C$500,0)),"")</f>
        <v>29354121254</v>
      </c>
      <c r="E6" s="2">
        <f>IFERROR(INDEX(E51:E500,MATCH($C$6,$C$51:$C$500,0)),"")</f>
        <v>23985501428</v>
      </c>
      <c r="H6" s="2">
        <f>IFERROR(INDEX(D6:G6,COUNT(D6:G6)),"")</f>
        <v>23985501428</v>
      </c>
      <c r="I6" s="2">
        <f t="shared" ref="I6:O6" si="3">IFERROR(INDEX(I51:I500,MATCH($C$6,$C$51:$C$500,0)),"")</f>
        <v>20393683750</v>
      </c>
      <c r="J6" s="2">
        <f t="shared" si="3"/>
        <v>106215757963</v>
      </c>
      <c r="K6" s="2">
        <f t="shared" si="3"/>
        <v>104351072432</v>
      </c>
      <c r="L6" s="2">
        <f t="shared" si="3"/>
        <v>98962780333</v>
      </c>
      <c r="M6" s="2">
        <f t="shared" si="3"/>
        <v>48373942020</v>
      </c>
      <c r="N6" s="2">
        <f t="shared" si="3"/>
        <v>35847632217</v>
      </c>
      <c r="O6" s="2">
        <f t="shared" si="3"/>
        <v>34749190186</v>
      </c>
    </row>
    <row r="7" spans="1:15" ht="15.5" x14ac:dyDescent="0.35">
      <c r="B7" t="s">
        <v>11</v>
      </c>
      <c r="C7" t="s">
        <v>12</v>
      </c>
      <c r="D7" s="3">
        <f>IFERROR(INDEX(D51:D500,MATCH($C$7,$C$51:$C$500,0))/1000000000,"")</f>
        <v>1.66</v>
      </c>
      <c r="E7" s="3">
        <f>IFERROR(INDEX(E51:E500,MATCH($C$7,$C$51:$C$500,0))/1000000000,"")</f>
        <v>1.66</v>
      </c>
      <c r="H7" s="3">
        <f>IFERROR(INDEX(D7:G7,COUNT(D7:G7)),"")</f>
        <v>1.66</v>
      </c>
      <c r="I7" s="3">
        <f t="shared" ref="I7:O7" si="4">IFERROR(INDEX(I51:I500,MATCH($C$7,$C$51:$C$500,0))/1000000000,"")</f>
        <v>1.66</v>
      </c>
      <c r="J7" s="3">
        <f t="shared" si="4"/>
        <v>1.66</v>
      </c>
      <c r="K7" s="3">
        <f t="shared" si="4"/>
        <v>1.66</v>
      </c>
      <c r="L7" s="3">
        <f t="shared" si="4"/>
        <v>1.62</v>
      </c>
      <c r="M7" s="3">
        <f t="shared" si="4"/>
        <v>0</v>
      </c>
      <c r="N7" s="3">
        <f t="shared" si="4"/>
        <v>0</v>
      </c>
      <c r="O7" s="3">
        <f t="shared" si="4"/>
        <v>0</v>
      </c>
    </row>
    <row r="8" spans="1:15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-24000000000</v>
      </c>
      <c r="E8" s="2">
        <f>IFERROR(INDEX(E51:E500,MATCH("Free cash flow (Quarter)",$C$51:$C$500,0)),"")</f>
        <v>-1000000000</v>
      </c>
      <c r="H8" s="2">
        <f>IFERROR(INDEX(D8:G8,COUNT(D8:G8)),"")</f>
        <v>-1000000000</v>
      </c>
      <c r="I8" s="2">
        <f t="shared" ref="I8:O8" si="5">IFERROR(INDEX(I51:I500,MATCH($C$8,$C$51:$C$500,0)),"")</f>
        <v>3000000000</v>
      </c>
      <c r="J8" s="2">
        <f t="shared" si="5"/>
        <v>17000000000</v>
      </c>
      <c r="K8" s="2">
        <f t="shared" si="5"/>
        <v>-37000000000</v>
      </c>
      <c r="L8" s="2">
        <f t="shared" si="5"/>
        <v>-17000000000</v>
      </c>
      <c r="M8" s="2">
        <f t="shared" si="5"/>
        <v>0</v>
      </c>
      <c r="N8" s="2">
        <f t="shared" si="5"/>
        <v>11000000000</v>
      </c>
      <c r="O8" s="2">
        <f t="shared" si="5"/>
        <v>-11000000000</v>
      </c>
    </row>
    <row r="9" spans="1:15" ht="15.5" x14ac:dyDescent="0.35">
      <c r="A9" t="s">
        <v>16</v>
      </c>
      <c r="C9" t="s">
        <v>17</v>
      </c>
      <c r="D9" s="3">
        <f>IFERROR(INDEX(D51:D500,MATCH("Free cash flow per share (Quarter)",$C$51:$C$500,0)),"")</f>
        <v>-14.17</v>
      </c>
      <c r="E9" s="3">
        <f>IFERROR(INDEX(E51:E500,MATCH("Free cash flow per share (Quarter)",$C$51:$C$500,0)),"")</f>
        <v>-0.54</v>
      </c>
      <c r="H9" s="3">
        <f>IFERROR(INDEX(D9:G9,COUNT(D9:G9)),"")</f>
        <v>-0.54</v>
      </c>
      <c r="I9" s="3">
        <f t="shared" ref="I9:O9" si="6">IFERROR(INDEX(I51:I500,MATCH($C$9,$C$51:$C$500,0)),"")</f>
        <v>2.02</v>
      </c>
      <c r="J9" s="3">
        <f t="shared" si="6"/>
        <v>10.32</v>
      </c>
      <c r="K9" s="3">
        <f t="shared" si="6"/>
        <v>-22.17</v>
      </c>
      <c r="L9" s="3">
        <f t="shared" si="6"/>
        <v>-10.19</v>
      </c>
      <c r="M9" s="3">
        <f t="shared" si="6"/>
        <v>29948.12</v>
      </c>
      <c r="N9" s="3">
        <f t="shared" si="6"/>
        <v>888753.02</v>
      </c>
      <c r="O9" s="3">
        <f t="shared" si="6"/>
        <v>-880607.17</v>
      </c>
    </row>
    <row r="10" spans="1:15" ht="15.5" x14ac:dyDescent="0.35">
      <c r="C10" t="s">
        <v>18</v>
      </c>
      <c r="D10" s="3">
        <f ca="1">IFERROR(IF(D9=0,"",D2/D9),"")</f>
        <v>-4.3754410726887789</v>
      </c>
      <c r="E10" s="3">
        <f ca="1">IFERROR(IF(E9=0,"",E2/E9),"")</f>
        <v>-92.592592592592581</v>
      </c>
      <c r="I10" s="3">
        <f t="shared" ref="I10:O10" ca="1" si="7">IFERROR(IF(I9=0,"",I2/I9),"")</f>
        <v>69.801980198019805</v>
      </c>
      <c r="J10" s="3">
        <f t="shared" ca="1" si="7"/>
        <v>5.0387596899224807</v>
      </c>
      <c r="K10" s="3">
        <f t="shared" ca="1" si="7"/>
        <v>-2.5710419485791607</v>
      </c>
      <c r="L10" s="3">
        <f t="shared" ca="1" si="7"/>
        <v>-50.049067713444558</v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</row>
    <row r="11" spans="1:15" ht="15.5" x14ac:dyDescent="0.35">
      <c r="B11" t="s">
        <v>19</v>
      </c>
      <c r="C11" t="s">
        <v>20</v>
      </c>
      <c r="D11" s="2">
        <f>IFERROR(INDEX(D51:D500,MATCH($C$11,$C$51:$C$500,0)),"")</f>
        <v>42860283</v>
      </c>
      <c r="E11" s="2">
        <f>IFERROR(INDEX(E51:E500,MATCH($C$11,$C$51:$C$500,0)),"")</f>
        <v>416440374</v>
      </c>
      <c r="H11" s="2">
        <f>IFERROR(INDEX(D11:G11,COUNT(D11:G11)),"")</f>
        <v>416440374</v>
      </c>
      <c r="I11" s="2">
        <f t="shared" ref="I11:O11" si="8">IFERROR(INDEX(I51:I500,MATCH($C$11,$C$51:$C$500,0)),"")</f>
        <v>3861731714</v>
      </c>
      <c r="J11" s="2">
        <f t="shared" si="8"/>
        <v>10936495168</v>
      </c>
      <c r="K11" s="2">
        <f t="shared" si="8"/>
        <v>13412563478</v>
      </c>
      <c r="L11" s="2">
        <f t="shared" si="8"/>
        <v>17797268773</v>
      </c>
      <c r="M11" s="2">
        <f t="shared" si="8"/>
        <v>6919056274</v>
      </c>
      <c r="N11" s="2">
        <f t="shared" si="8"/>
        <v>9974908963</v>
      </c>
      <c r="O11" s="2">
        <f t="shared" si="8"/>
        <v>7504141831</v>
      </c>
    </row>
    <row r="12" spans="1:15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>
        <f t="shared" ref="I12:O12" si="9">IFERROR(INDEX(I51:I500,MATCH($C$12,$C$51:$C$500,0)),"")</f>
        <v>-4000000000</v>
      </c>
      <c r="J12" s="2">
        <f t="shared" si="9"/>
        <v>15000000000</v>
      </c>
      <c r="K12" s="2">
        <f t="shared" si="9"/>
        <v>35000000000</v>
      </c>
      <c r="L12" s="2">
        <f t="shared" si="9"/>
        <v>7000000000</v>
      </c>
      <c r="M12" s="2">
        <f t="shared" si="9"/>
        <v>30000000000</v>
      </c>
      <c r="N12" s="2">
        <f t="shared" si="9"/>
        <v>30000000000</v>
      </c>
      <c r="O12" s="2">
        <f t="shared" si="9"/>
        <v>41000000000</v>
      </c>
    </row>
    <row r="13" spans="1:15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O13" si="10">IFERROR(INDEX(I51:I500,MATCH($C$13,$C$51:$C$500,0)),"")</f>
        <v>0</v>
      </c>
      <c r="J13" s="2">
        <f t="shared" si="10"/>
        <v>26000000000</v>
      </c>
      <c r="K13" s="2">
        <f t="shared" si="10"/>
        <v>48000000000</v>
      </c>
      <c r="L13" s="2">
        <f t="shared" si="10"/>
        <v>25000000000</v>
      </c>
      <c r="M13" s="2">
        <f t="shared" si="10"/>
        <v>37000000000</v>
      </c>
      <c r="N13" s="2">
        <f t="shared" si="10"/>
        <v>40000000000</v>
      </c>
      <c r="O13" s="2">
        <f t="shared" si="10"/>
        <v>49000000000</v>
      </c>
    </row>
    <row r="14" spans="1:15" ht="15.5" x14ac:dyDescent="0.35">
      <c r="C14" t="s">
        <v>27</v>
      </c>
      <c r="D14" s="2">
        <f>IFERROR(INDEX(D51:D500,MATCH($C$14,$C$51:$C$500,0)),"")</f>
        <v>0</v>
      </c>
      <c r="E14" s="2">
        <f>IFERROR(INDEX(E51:E500,MATCH($C$14,$C$51:$C$500,0)),"")</f>
        <v>0</v>
      </c>
      <c r="H14" s="2">
        <f>IFERROR(SUM(D14:G14)*(4/MAX(1,COUNT(D14:G14))),"")</f>
        <v>0</v>
      </c>
      <c r="I14" s="2">
        <f t="shared" ref="I14:O14" si="11">IFERROR(INDEX(I51:I500,MATCH($C$14,$C$51:$C$500,0)),"")</f>
        <v>-1760835631</v>
      </c>
      <c r="J14" s="2">
        <f t="shared" si="11"/>
        <v>-4299590282</v>
      </c>
      <c r="K14" s="2">
        <f t="shared" si="11"/>
        <v>-2157571619</v>
      </c>
      <c r="L14" s="2">
        <f t="shared" si="11"/>
        <v>-2082087212</v>
      </c>
      <c r="M14" s="2">
        <f t="shared" si="11"/>
        <v>-2741658286</v>
      </c>
      <c r="N14" s="2">
        <f t="shared" si="11"/>
        <v>-3501650970</v>
      </c>
      <c r="O14" s="2">
        <f t="shared" si="11"/>
        <v>-4147398272</v>
      </c>
    </row>
    <row r="15" spans="1:15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 t="shared" ref="I15:O15" si="12">IFERROR(INDEX(I51:I500,MATCH($C$15,$C$51:$C$500,0)),"")</f>
        <v>-2041510633</v>
      </c>
      <c r="J15" s="2">
        <f t="shared" si="12"/>
        <v>-5735666458</v>
      </c>
      <c r="K15" s="2">
        <f t="shared" si="12"/>
        <v>-3764694591</v>
      </c>
      <c r="L15" s="2">
        <f t="shared" si="12"/>
        <v>-5291947449</v>
      </c>
      <c r="M15" s="2">
        <f t="shared" si="12"/>
        <v>-2890892006</v>
      </c>
      <c r="N15" s="2">
        <f t="shared" si="12"/>
        <v>-2005521093</v>
      </c>
      <c r="O15" s="2">
        <f t="shared" si="12"/>
        <v>-5768028152</v>
      </c>
    </row>
    <row r="16" spans="1:15" ht="15.5" x14ac:dyDescent="0.35">
      <c r="C16" t="s">
        <v>29</v>
      </c>
      <c r="D16" s="2">
        <f>IFERROR(INDEX(D51:D500,MATCH($C$16,$C$51:$C$500,0)),"")</f>
        <v>6617114779</v>
      </c>
      <c r="E16" s="2">
        <f>IFERROR(INDEX(E51:E500,MATCH($C$16,$C$51:$C$500,0)),"")</f>
        <v>2343322725</v>
      </c>
      <c r="H16" s="2">
        <f>IFERROR(SUM(D16:G16)*(4/MAX(1,COUNT(D16:G16))),"")</f>
        <v>17920875008</v>
      </c>
      <c r="I16" s="2">
        <f t="shared" ref="I16:O16" si="13">IFERROR(INDEX(I51:I500,MATCH($C$16,$C$51:$C$500,0)),"")</f>
        <v>-83909244053</v>
      </c>
      <c r="J16" s="2">
        <f t="shared" si="13"/>
        <v>7897584980</v>
      </c>
      <c r="K16" s="2">
        <f t="shared" si="13"/>
        <v>5688010711</v>
      </c>
      <c r="L16" s="2">
        <f t="shared" si="13"/>
        <v>17786910503</v>
      </c>
      <c r="M16" s="2">
        <f t="shared" si="13"/>
        <v>8548555335</v>
      </c>
      <c r="N16" s="2">
        <f t="shared" si="13"/>
        <v>3010849458</v>
      </c>
      <c r="O16" s="2">
        <f t="shared" si="13"/>
        <v>9803742571</v>
      </c>
    </row>
    <row r="17" spans="1:15" ht="15.5" x14ac:dyDescent="0.35">
      <c r="A17" t="s">
        <v>30</v>
      </c>
    </row>
    <row r="18" spans="1:15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</row>
    <row r="19" spans="1:15" ht="15.5" x14ac:dyDescent="0.35">
      <c r="A19" t="s">
        <v>40</v>
      </c>
      <c r="C19" t="s">
        <v>41</v>
      </c>
    </row>
    <row r="20" spans="1:15" ht="15.5" x14ac:dyDescent="0.35">
      <c r="A20" t="s">
        <v>42</v>
      </c>
      <c r="C20" t="s">
        <v>43</v>
      </c>
      <c r="D20" s="2">
        <f ca="1">IFERROR(D21*D2,"")</f>
        <v>102920000000</v>
      </c>
      <c r="E20" s="2">
        <f ca="1">IFERROR(E21*E2,"")</f>
        <v>83000000000</v>
      </c>
      <c r="H20" s="2">
        <f t="shared" ref="H20:O20" ca="1" si="14">IFERROR(H21*H2,"")</f>
        <v>83000000000</v>
      </c>
      <c r="I20" s="2">
        <f t="shared" ca="1" si="14"/>
        <v>234060000000</v>
      </c>
      <c r="J20" s="2">
        <f t="shared" ca="1" si="14"/>
        <v>86320000000</v>
      </c>
      <c r="K20" s="2">
        <f t="shared" ca="1" si="14"/>
        <v>94620000000</v>
      </c>
      <c r="L20" s="2">
        <f t="shared" ca="1" si="14"/>
        <v>826200000000</v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</row>
    <row r="21" spans="1:15" ht="15.5" x14ac:dyDescent="0.35">
      <c r="C21" t="s">
        <v>12</v>
      </c>
      <c r="D21" s="2">
        <f>IFERROR(INDEX(D51:D500,MATCH($C$7,$C$51:$C$500,0)),"")</f>
        <v>1660000000</v>
      </c>
      <c r="E21" s="2">
        <f>IFERROR(INDEX(E51:E500,MATCH($C$7,$C$51:$C$500,0)),"")</f>
        <v>1660000000</v>
      </c>
      <c r="H21" s="2">
        <f>IFERROR(INDEX(D21:G21,COUNT(D21:G21)),"")</f>
        <v>1660000000</v>
      </c>
      <c r="I21" s="2">
        <f t="shared" ref="I21:O21" si="15">IFERROR(INDEX(I51:I500,MATCH($C$7,$C$51:$C$500,0)),"")</f>
        <v>1660000000</v>
      </c>
      <c r="J21" s="2">
        <f t="shared" si="15"/>
        <v>1660000000</v>
      </c>
      <c r="K21" s="2">
        <f t="shared" si="15"/>
        <v>1660000000</v>
      </c>
      <c r="L21" s="2">
        <f t="shared" si="15"/>
        <v>1620000000</v>
      </c>
      <c r="M21" s="2">
        <f t="shared" si="15"/>
        <v>0</v>
      </c>
      <c r="N21" s="2">
        <f t="shared" si="15"/>
        <v>0</v>
      </c>
      <c r="O21" s="2">
        <f t="shared" si="15"/>
        <v>0</v>
      </c>
    </row>
    <row r="23" spans="1:15" ht="15.5" x14ac:dyDescent="0.35">
      <c r="B23" t="s">
        <v>44</v>
      </c>
      <c r="C23" t="s">
        <v>45</v>
      </c>
      <c r="D23" s="3">
        <f>IFERROR(D5/D6*100,"")</f>
        <v>12.216050499250963</v>
      </c>
      <c r="E23" s="3">
        <f>IFERROR(E5/E6*100,"")</f>
        <v>4.4542176372965843</v>
      </c>
      <c r="H23" s="3">
        <f t="shared" ref="H23:O23" si="16">IFERROR(H5/H6*100,"")</f>
        <v>38.809117457654843</v>
      </c>
      <c r="I23" s="3">
        <f t="shared" si="16"/>
        <v>-408.40463159089637</v>
      </c>
      <c r="J23" s="3">
        <f t="shared" si="16"/>
        <v>1.7359669199388548</v>
      </c>
      <c r="K23" s="3">
        <f t="shared" si="16"/>
        <v>1.7395740701974198</v>
      </c>
      <c r="L23" s="3">
        <f t="shared" si="16"/>
        <v>11.7204122731506</v>
      </c>
      <c r="M23" s="3">
        <f t="shared" si="16"/>
        <v>25.894746799467054</v>
      </c>
      <c r="N23" s="3">
        <f t="shared" si="16"/>
        <v>3.0641968885160749</v>
      </c>
      <c r="O23" s="3">
        <f t="shared" si="16"/>
        <v>11.613837322246253</v>
      </c>
    </row>
    <row r="24" spans="1:15" ht="15.5" x14ac:dyDescent="0.35">
      <c r="C24" t="s">
        <v>46</v>
      </c>
      <c r="D24" s="4" t="str">
        <f>IFERROR(_xlfn.RRI(5,I23,D23),"")</f>
        <v/>
      </c>
      <c r="E24" s="4">
        <f>IFERROR(_xlfn.RRI(5,J23,E23),"")</f>
        <v>0.20738561593204774</v>
      </c>
      <c r="H24" s="4">
        <f t="shared" ref="H24:O24" si="17">IFERROR(_xlfn.RRI(5,M23,H23),"")</f>
        <v>8.4287421262267515E-2</v>
      </c>
      <c r="I24" s="4" t="str">
        <f t="shared" si="17"/>
        <v/>
      </c>
      <c r="J24" s="4">
        <f t="shared" si="17"/>
        <v>-0.31622512101112066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47</v>
      </c>
      <c r="C25" t="s">
        <v>48</v>
      </c>
      <c r="D25" s="3">
        <f>IFERROR(INDEX(D51:D500,MATCH($A$25,$C$51:$C$500,0)),"")</f>
        <v>1.95</v>
      </c>
      <c r="E25" s="3">
        <f>IFERROR(INDEX(E51:E500,MATCH($A$25,$C$51:$C$500,0)),"")</f>
        <v>0.64</v>
      </c>
      <c r="H25" s="3">
        <f>IFERROR(INDEX(D25:G25,COUNT(D25:G25)),"")</f>
        <v>0.64</v>
      </c>
      <c r="I25" s="3">
        <f t="shared" ref="I25:O25" si="18">IFERROR(INDEX(I51:I500,MATCH($C$25,$C$51:$C$500,0)),"")</f>
        <v>-51.08</v>
      </c>
      <c r="J25" s="3">
        <f t="shared" si="18"/>
        <v>1.29</v>
      </c>
      <c r="K25" s="3">
        <f t="shared" si="18"/>
        <v>1.1599999999999999</v>
      </c>
      <c r="L25" s="3">
        <f t="shared" si="18"/>
        <v>7.69</v>
      </c>
      <c r="M25" s="3">
        <f t="shared" si="18"/>
        <v>452613.07</v>
      </c>
      <c r="N25" s="3">
        <f t="shared" si="18"/>
        <v>80426.27</v>
      </c>
      <c r="O25" s="3">
        <f t="shared" si="18"/>
        <v>322857.15000000002</v>
      </c>
    </row>
    <row r="26" spans="1:15" ht="15.5" x14ac:dyDescent="0.35">
      <c r="C26" t="s">
        <v>49</v>
      </c>
      <c r="D26" s="4" t="str">
        <f>IFERROR(_xlfn.RRI(5,I25,D25),"")</f>
        <v/>
      </c>
      <c r="E26" s="4">
        <f>IFERROR(_xlfn.RRI(5,J25,E25),"")</f>
        <v>-0.13080333215920015</v>
      </c>
      <c r="H26" s="4">
        <f t="shared" ref="H26:O26" si="19">IFERROR(_xlfn.RRI(5,M25,H25),"")</f>
        <v>-0.93237760057637575</v>
      </c>
      <c r="I26" s="4" t="str">
        <f t="shared" si="19"/>
        <v/>
      </c>
      <c r="J26" s="4">
        <f t="shared" si="19"/>
        <v>-0.91676310710241993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50</v>
      </c>
      <c r="D27" s="3">
        <f>IFERROR(D4/D21,"")</f>
        <v>5.9142686493975907</v>
      </c>
      <c r="E27" s="3">
        <f>IFERROR(E4/E21,"")</f>
        <v>6.0688194295180722</v>
      </c>
      <c r="H27" s="3">
        <f t="shared" ref="H27:O27" si="20">IFERROR(H4/H21,"")</f>
        <v>23.966176157831324</v>
      </c>
      <c r="I27" s="3">
        <f t="shared" si="20"/>
        <v>54.680055557831324</v>
      </c>
      <c r="J27" s="3">
        <f t="shared" si="20"/>
        <v>130.27032281506024</v>
      </c>
      <c r="K27" s="3">
        <f t="shared" si="20"/>
        <v>85.403170509638556</v>
      </c>
      <c r="L27" s="3">
        <f t="shared" si="20"/>
        <v>122.29287728580248</v>
      </c>
      <c r="M27" s="3" t="str">
        <f t="shared" si="20"/>
        <v/>
      </c>
      <c r="N27" s="3" t="str">
        <f t="shared" si="20"/>
        <v/>
      </c>
      <c r="O27" s="3" t="str">
        <f t="shared" si="20"/>
        <v/>
      </c>
    </row>
    <row r="28" spans="1:15" ht="15.5" x14ac:dyDescent="0.35">
      <c r="C28" t="s">
        <v>51</v>
      </c>
      <c r="D28" s="4">
        <f>IFERROR(_xlfn.RRI(5,I27,D27),"")</f>
        <v>-0.35906436229603733</v>
      </c>
      <c r="E28" s="4">
        <f>IFERROR(_xlfn.RRI(5,J27,E27),"")</f>
        <v>-0.45843355837485755</v>
      </c>
      <c r="H28" s="4" t="str">
        <f t="shared" ref="H28:O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52</v>
      </c>
      <c r="H29" s="4">
        <f t="shared" ref="H29:O29" si="22">IFERROR(((H25-I25)/I25)*100%,"")</f>
        <v>-1.0125293657008614</v>
      </c>
      <c r="I29" s="4">
        <f t="shared" si="22"/>
        <v>-40.596899224806201</v>
      </c>
      <c r="J29" s="4">
        <f t="shared" si="22"/>
        <v>0.11206896551724149</v>
      </c>
      <c r="K29" s="4">
        <f t="shared" si="22"/>
        <v>-0.84915474642392719</v>
      </c>
      <c r="L29" s="4">
        <f t="shared" si="22"/>
        <v>-0.99998300977035415</v>
      </c>
      <c r="M29" s="4">
        <f t="shared" si="22"/>
        <v>4.6276770015568296</v>
      </c>
      <c r="N29" s="4">
        <f t="shared" si="22"/>
        <v>-0.75089208958203335</v>
      </c>
      <c r="O29" s="4" t="str">
        <f t="shared" si="22"/>
        <v/>
      </c>
    </row>
    <row r="30" spans="1:15" ht="15.5" x14ac:dyDescent="0.35">
      <c r="C30" t="s">
        <v>53</v>
      </c>
      <c r="H30" s="4">
        <f t="shared" ref="H30:O30" si="23">IFERROR(((H27-I27)/I27)*100%,"")</f>
        <v>-0.56170168604741166</v>
      </c>
      <c r="I30" s="4">
        <f t="shared" si="23"/>
        <v>-0.58025700423373872</v>
      </c>
      <c r="J30" s="4">
        <f t="shared" si="23"/>
        <v>0.52535698660458985</v>
      </c>
      <c r="K30" s="4">
        <f t="shared" si="23"/>
        <v>-0.30165049342940442</v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</row>
    <row r="32" spans="1:15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15.77</v>
      </c>
      <c r="E32" s="3">
        <f>IFERROR(INDEX(E51:E500,MATCH($A$32,$C$51:$C$500,0)),"")</f>
        <v>14.41</v>
      </c>
      <c r="H32" s="3">
        <f>IFERROR(INDEX(D32:G32,COUNT(D32:G32)),"")</f>
        <v>14.41</v>
      </c>
      <c r="I32" s="3">
        <f t="shared" ref="I32:O32" si="24">IFERROR(INDEX(I51:I500,MATCH($C$32,$C$51:$C$500,0)),"")</f>
        <v>13.18</v>
      </c>
      <c r="J32" s="3">
        <f t="shared" si="24"/>
        <v>63.24</v>
      </c>
      <c r="K32" s="3">
        <f t="shared" si="24"/>
        <v>62.13</v>
      </c>
      <c r="L32" s="3">
        <f t="shared" si="24"/>
        <v>60.3</v>
      </c>
      <c r="M32" s="3">
        <f t="shared" si="24"/>
        <v>3869915.36</v>
      </c>
      <c r="N32" s="3">
        <f t="shared" si="24"/>
        <v>2867810.58</v>
      </c>
      <c r="O32" s="3">
        <f t="shared" si="24"/>
        <v>2779935.21</v>
      </c>
    </row>
    <row r="33" spans="1:15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3.17</v>
      </c>
      <c r="E33" s="3">
        <f>IFERROR(INDEX(E51:E500,MATCH($A$33,$C$51:$C$500,0)),"")</f>
        <v>4.16</v>
      </c>
      <c r="H33" s="3">
        <f>IFERROR(INDEX(D33:G33,COUNT(D33:G33)),"")</f>
        <v>4.16</v>
      </c>
      <c r="I33" s="3">
        <f t="shared" ref="I33:O33" si="25">IFERROR(INDEX(I51:I500,MATCH($C$33,$C$51:$C$500,0)),"")</f>
        <v>10.7</v>
      </c>
      <c r="J33" s="3">
        <f t="shared" si="25"/>
        <v>0.82</v>
      </c>
      <c r="K33" s="3">
        <f t="shared" si="25"/>
        <v>0.92</v>
      </c>
      <c r="L33" s="3">
        <f t="shared" si="25"/>
        <v>8.4600000000000009</v>
      </c>
      <c r="M33" s="3">
        <f t="shared" si="25"/>
        <v>0</v>
      </c>
      <c r="N33" s="3">
        <f t="shared" si="25"/>
        <v>0</v>
      </c>
      <c r="O33" s="3">
        <f t="shared" si="25"/>
        <v>0</v>
      </c>
    </row>
    <row r="34" spans="1:15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25.64</v>
      </c>
      <c r="E34" s="3">
        <f>IFERROR(INDEX(E51:E500,MATCH($A$34,$C$51:$C$500,0)),"")</f>
        <v>93.75</v>
      </c>
      <c r="H34" s="3">
        <f>IFERROR(INDEX(D34:G34,COUNT(D34:G34)),"")</f>
        <v>93.75</v>
      </c>
      <c r="I34" s="3">
        <f t="shared" ref="I34:O34" si="26">IFERROR(INDEX(I51:I500,MATCH($C$34,$C$51:$C$500,0)),"")</f>
        <v>-2.76</v>
      </c>
      <c r="J34" s="3">
        <f t="shared" si="26"/>
        <v>40.31</v>
      </c>
      <c r="K34" s="3">
        <f t="shared" si="26"/>
        <v>49.14</v>
      </c>
      <c r="L34" s="3">
        <f t="shared" si="26"/>
        <v>66.319999999999993</v>
      </c>
      <c r="M34" s="3">
        <f t="shared" si="26"/>
        <v>0</v>
      </c>
      <c r="N34" s="3">
        <f t="shared" si="26"/>
        <v>0</v>
      </c>
      <c r="O34" s="3">
        <f t="shared" si="26"/>
        <v>0</v>
      </c>
    </row>
    <row r="35" spans="1:15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8.4700000000000006</v>
      </c>
      <c r="E35" s="3">
        <f>IFERROR(INDEX(E51:E500,MATCH($A$35,$C$51:$C$500,0)),"")</f>
        <v>9.91</v>
      </c>
      <c r="H35" s="3">
        <f>IFERROR(INDEX(D35:G35,COUNT(D35:G35)),"")</f>
        <v>9.91</v>
      </c>
      <c r="I35" s="3">
        <f t="shared" ref="I35:O35" si="27">IFERROR(INDEX(I51:I500,MATCH($C$35,$C$51:$C$500,0)),"")</f>
        <v>2.58</v>
      </c>
      <c r="J35" s="3">
        <f t="shared" si="27"/>
        <v>0.4</v>
      </c>
      <c r="K35" s="3">
        <f t="shared" si="27"/>
        <v>0.67</v>
      </c>
      <c r="L35" s="3">
        <f t="shared" si="27"/>
        <v>4.18</v>
      </c>
      <c r="M35" s="3">
        <f t="shared" si="27"/>
        <v>0</v>
      </c>
      <c r="N35" s="3">
        <f t="shared" si="27"/>
        <v>0</v>
      </c>
      <c r="O35" s="3">
        <f t="shared" si="27"/>
        <v>0</v>
      </c>
    </row>
    <row r="36" spans="1:15" ht="15.5" x14ac:dyDescent="0.35">
      <c r="B36" t="s">
        <v>66</v>
      </c>
      <c r="C36" t="s">
        <v>67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O36" si="28">IFERROR(INDEX(H51:H500,MATCH($C$36,$C$51:$C$500,0)),"")</f>
        <v>0</v>
      </c>
      <c r="I36" s="4">
        <f t="shared" si="28"/>
        <v>0</v>
      </c>
      <c r="J36" s="4">
        <f t="shared" si="28"/>
        <v>0</v>
      </c>
      <c r="K36" s="4">
        <f t="shared" si="28"/>
        <v>0</v>
      </c>
      <c r="L36" s="4">
        <f t="shared" si="28"/>
        <v>0.19980000000000001</v>
      </c>
      <c r="M36" s="4">
        <f t="shared" si="28"/>
        <v>0</v>
      </c>
      <c r="N36" s="4">
        <f t="shared" si="28"/>
        <v>0</v>
      </c>
      <c r="O36" s="4">
        <f t="shared" si="28"/>
        <v>0</v>
      </c>
    </row>
    <row r="37" spans="1:15" ht="15.5" x14ac:dyDescent="0.35">
      <c r="B37" t="s">
        <v>68</v>
      </c>
      <c r="C37" t="s">
        <v>69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O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</v>
      </c>
      <c r="L37" s="3">
        <f t="shared" si="29"/>
        <v>1.5</v>
      </c>
      <c r="M37" s="3">
        <f t="shared" si="29"/>
        <v>0</v>
      </c>
      <c r="N37" s="3">
        <f t="shared" si="29"/>
        <v>0</v>
      </c>
      <c r="O37" s="3">
        <f t="shared" si="29"/>
        <v>0</v>
      </c>
    </row>
    <row r="50" spans="2:15" ht="15.5" x14ac:dyDescent="0.35">
      <c r="D50" t="s">
        <v>70</v>
      </c>
      <c r="E50" t="s">
        <v>243</v>
      </c>
      <c r="F50" t="s">
        <v>71</v>
      </c>
      <c r="G50" t="s">
        <v>244</v>
      </c>
      <c r="H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</row>
    <row r="51" spans="2:15" ht="15.5" x14ac:dyDescent="0.35">
      <c r="B51" t="s">
        <v>75</v>
      </c>
      <c r="C51" t="s">
        <v>6</v>
      </c>
      <c r="D51" s="5">
        <v>9817685958</v>
      </c>
      <c r="E51" s="5">
        <v>10074240253</v>
      </c>
      <c r="F51" s="5">
        <v>8974491879</v>
      </c>
      <c r="G51" s="5">
        <v>23805200023</v>
      </c>
      <c r="I51" s="5">
        <v>90768892226</v>
      </c>
      <c r="J51" s="5">
        <v>216248735873</v>
      </c>
      <c r="K51" s="5">
        <v>141769263046</v>
      </c>
      <c r="L51" s="5">
        <v>198114461203</v>
      </c>
      <c r="M51" s="5">
        <v>102570179117</v>
      </c>
      <c r="N51" s="5">
        <v>83023185499</v>
      </c>
      <c r="O51" s="5">
        <v>193466645385</v>
      </c>
    </row>
    <row r="52" spans="2:15" ht="15.5" x14ac:dyDescent="0.35">
      <c r="C52" t="s">
        <v>76</v>
      </c>
      <c r="D52" s="5">
        <v>-4399345415</v>
      </c>
      <c r="E52" s="5">
        <v>-4138447538</v>
      </c>
      <c r="F52" s="5">
        <v>-15744548817</v>
      </c>
      <c r="G52" s="5">
        <v>-27009589279</v>
      </c>
      <c r="I52" s="5">
        <v>-152088377943</v>
      </c>
      <c r="J52" s="5">
        <v>-191646884179</v>
      </c>
      <c r="K52" s="5">
        <v>-120832480248</v>
      </c>
      <c r="L52" s="5">
        <v>-165645421681</v>
      </c>
      <c r="M52" s="5">
        <v>-82554416730</v>
      </c>
      <c r="N52" s="5">
        <v>-68048739394</v>
      </c>
      <c r="O52" s="5">
        <v>-170142432959</v>
      </c>
    </row>
    <row r="53" spans="2:15" ht="15.5" x14ac:dyDescent="0.35">
      <c r="C53" t="s">
        <v>77</v>
      </c>
      <c r="D53" s="5">
        <v>5418340543</v>
      </c>
      <c r="E53" s="5">
        <v>5935792715</v>
      </c>
      <c r="F53" s="5">
        <v>-6770056938</v>
      </c>
      <c r="G53" s="5">
        <v>-3204389256</v>
      </c>
      <c r="I53" s="5">
        <v>-61319485717</v>
      </c>
      <c r="J53" s="5">
        <v>24601851694</v>
      </c>
      <c r="K53" s="5">
        <v>20936782798</v>
      </c>
      <c r="L53" s="5">
        <v>32469039522</v>
      </c>
      <c r="M53" s="5">
        <v>20015762387</v>
      </c>
      <c r="N53" s="5">
        <v>14974446105</v>
      </c>
      <c r="O53" s="5">
        <v>23324212426</v>
      </c>
    </row>
    <row r="54" spans="2:15" ht="15.5" x14ac:dyDescent="0.35">
      <c r="C54" t="s">
        <v>78</v>
      </c>
      <c r="D54" s="5">
        <v>-2727601813</v>
      </c>
      <c r="E54" s="5">
        <v>-3601657080</v>
      </c>
      <c r="F54" s="5">
        <v>-7918070578</v>
      </c>
      <c r="G54" s="5">
        <v>-3612948313</v>
      </c>
      <c r="I54" s="5">
        <v>-17816737554</v>
      </c>
      <c r="J54" s="5">
        <v>-12504682757</v>
      </c>
      <c r="K54" s="5">
        <v>-13395847835</v>
      </c>
      <c r="L54" s="5">
        <v>-13147778801</v>
      </c>
      <c r="M54" s="5">
        <v>-9339688672</v>
      </c>
      <c r="N54" s="5">
        <v>-8243184296</v>
      </c>
      <c r="O54" s="5">
        <v>-9536474687</v>
      </c>
    </row>
    <row r="55" spans="2:15" ht="15.5" x14ac:dyDescent="0.35">
      <c r="C55" t="s">
        <v>245</v>
      </c>
      <c r="D55" s="5">
        <v>-6360000</v>
      </c>
      <c r="E55" s="5">
        <v>-38663290</v>
      </c>
      <c r="F55" s="5">
        <v>-111267369</v>
      </c>
      <c r="G55" s="5">
        <v>-4267685</v>
      </c>
      <c r="I55" s="5">
        <v>-115535054</v>
      </c>
      <c r="K55" s="5">
        <v>-165535000</v>
      </c>
      <c r="L55" s="5">
        <v>-42535956</v>
      </c>
      <c r="M55" s="5">
        <v>-18000000</v>
      </c>
      <c r="N55" s="5">
        <v>-20670000</v>
      </c>
      <c r="O55" s="5">
        <v>-16620000</v>
      </c>
    </row>
    <row r="56" spans="2:15" ht="15.5" x14ac:dyDescent="0.35">
      <c r="C56" t="s">
        <v>246</v>
      </c>
      <c r="D56" s="5">
        <v>-2721241813</v>
      </c>
      <c r="E56" s="5">
        <v>-3562993790</v>
      </c>
      <c r="F56" s="5">
        <v>-7806803209</v>
      </c>
      <c r="G56" s="5">
        <v>-3608680628</v>
      </c>
      <c r="I56" s="5">
        <v>-17701202500</v>
      </c>
      <c r="J56" s="5">
        <v>-12504682757</v>
      </c>
      <c r="K56" s="5">
        <v>-13230312835</v>
      </c>
      <c r="L56" s="5">
        <v>-13105242845</v>
      </c>
      <c r="M56" s="5">
        <v>-9321688672</v>
      </c>
      <c r="N56" s="5">
        <v>-8222514296</v>
      </c>
      <c r="O56" s="5">
        <v>-9519854687</v>
      </c>
    </row>
    <row r="57" spans="2:15" ht="15.5" x14ac:dyDescent="0.35">
      <c r="C57" t="s">
        <v>80</v>
      </c>
      <c r="D57" s="5">
        <v>2690738730</v>
      </c>
      <c r="E57" s="5">
        <v>2334135635</v>
      </c>
      <c r="F57" s="5">
        <v>-14688127516</v>
      </c>
      <c r="G57" s="5">
        <v>-6817337569</v>
      </c>
      <c r="I57" s="5">
        <v>-79136223271</v>
      </c>
      <c r="J57" s="5">
        <v>12097168937</v>
      </c>
      <c r="K57" s="5">
        <v>7540934963</v>
      </c>
      <c r="L57" s="5">
        <v>19321260721</v>
      </c>
      <c r="M57" s="5">
        <v>10676073715</v>
      </c>
      <c r="N57" s="5">
        <v>6731261809</v>
      </c>
      <c r="O57" s="5">
        <v>13787737739</v>
      </c>
    </row>
    <row r="58" spans="2:15" ht="15.5" x14ac:dyDescent="0.35">
      <c r="C58" t="s">
        <v>81</v>
      </c>
      <c r="D58" s="5">
        <v>3926376049</v>
      </c>
      <c r="E58" s="5">
        <v>9187090</v>
      </c>
      <c r="F58" s="5">
        <v>1883538769</v>
      </c>
      <c r="G58" s="5">
        <v>-5698852167</v>
      </c>
      <c r="I58" s="5">
        <v>-4773020782</v>
      </c>
      <c r="J58" s="5">
        <v>-4199583957</v>
      </c>
      <c r="K58" s="5">
        <v>-1852924252</v>
      </c>
      <c r="L58" s="5">
        <v>-1534350218</v>
      </c>
      <c r="M58" s="5">
        <v>-2127518380</v>
      </c>
      <c r="N58" s="5">
        <v>-3720412351</v>
      </c>
      <c r="O58" s="5">
        <v>-3983995168</v>
      </c>
    </row>
    <row r="59" spans="2:15" ht="15.5" x14ac:dyDescent="0.35">
      <c r="C59" t="s">
        <v>312</v>
      </c>
      <c r="L59" s="5">
        <v>11690341</v>
      </c>
      <c r="M59" s="5">
        <v>83756191</v>
      </c>
      <c r="N59" s="5">
        <v>23000000</v>
      </c>
    </row>
    <row r="60" spans="2:15" ht="15.5" x14ac:dyDescent="0.35">
      <c r="C60" t="s">
        <v>142</v>
      </c>
      <c r="L60" s="5">
        <v>349835109</v>
      </c>
      <c r="M60" s="5">
        <v>88490696</v>
      </c>
      <c r="N60" s="5">
        <v>46027497</v>
      </c>
      <c r="O60" s="5">
        <v>54248937</v>
      </c>
    </row>
    <row r="61" spans="2:15" ht="15.5" x14ac:dyDescent="0.35">
      <c r="C61" t="s">
        <v>27</v>
      </c>
      <c r="F61" s="5">
        <v>-486711514</v>
      </c>
      <c r="G61" s="5">
        <v>-349910444</v>
      </c>
      <c r="I61" s="5">
        <v>-1760835631</v>
      </c>
      <c r="J61" s="5">
        <v>-4299590282</v>
      </c>
      <c r="K61" s="5">
        <v>-2157571619</v>
      </c>
      <c r="L61" s="5">
        <v>-2082087212</v>
      </c>
      <c r="M61" s="5">
        <v>-2741658286</v>
      </c>
      <c r="N61" s="5">
        <v>-3501650970</v>
      </c>
      <c r="O61" s="5">
        <v>-4147398272</v>
      </c>
    </row>
    <row r="62" spans="2:15" ht="15.5" x14ac:dyDescent="0.35">
      <c r="C62" t="s">
        <v>83</v>
      </c>
      <c r="D62" s="5">
        <v>3031200503</v>
      </c>
      <c r="E62" s="5">
        <v>1274956290</v>
      </c>
      <c r="F62" s="5">
        <v>-1253262638</v>
      </c>
      <c r="G62" s="5">
        <v>287702158</v>
      </c>
      <c r="I62" s="5">
        <v>-956841357</v>
      </c>
      <c r="J62" s="5">
        <v>20815109</v>
      </c>
      <c r="K62" s="5">
        <v>-7207739</v>
      </c>
      <c r="L62" s="5">
        <v>-29088</v>
      </c>
    </row>
    <row r="63" spans="2:15" ht="15.5" x14ac:dyDescent="0.35">
      <c r="C63" t="s">
        <v>84</v>
      </c>
      <c r="D63" s="5">
        <v>3926376049</v>
      </c>
      <c r="E63" s="5">
        <v>9187090</v>
      </c>
      <c r="F63" s="5">
        <v>1883538769</v>
      </c>
      <c r="G63" s="5">
        <v>-5698852167</v>
      </c>
      <c r="I63" s="5">
        <v>-4773020782</v>
      </c>
      <c r="J63" s="5">
        <v>-4199583957</v>
      </c>
      <c r="K63" s="5">
        <v>-1852924252</v>
      </c>
      <c r="L63" s="5">
        <v>-1534350218</v>
      </c>
      <c r="M63" s="5">
        <v>-2127518380</v>
      </c>
      <c r="N63" s="5">
        <v>-3720412351</v>
      </c>
      <c r="O63" s="5">
        <v>-3983995168</v>
      </c>
    </row>
    <row r="64" spans="2:15" ht="15.5" x14ac:dyDescent="0.35">
      <c r="C64" t="s">
        <v>29</v>
      </c>
      <c r="D64" s="5">
        <v>6617114779</v>
      </c>
      <c r="E64" s="5">
        <v>2343322725</v>
      </c>
      <c r="F64" s="5">
        <v>-12804588747</v>
      </c>
      <c r="G64" s="5">
        <v>-12516189736</v>
      </c>
      <c r="I64" s="5">
        <v>-83909244053</v>
      </c>
      <c r="J64" s="5">
        <v>7897584980</v>
      </c>
      <c r="K64" s="5">
        <v>5688010711</v>
      </c>
      <c r="L64" s="5">
        <v>17786910503</v>
      </c>
      <c r="M64" s="5">
        <v>8548555335</v>
      </c>
      <c r="N64" s="5">
        <v>3010849458</v>
      </c>
      <c r="O64" s="5">
        <v>9803742571</v>
      </c>
    </row>
    <row r="65" spans="3:15" ht="15.5" x14ac:dyDescent="0.35">
      <c r="C65" t="s">
        <v>28</v>
      </c>
      <c r="F65" s="5">
        <v>62398390</v>
      </c>
      <c r="G65" s="5">
        <v>-561963390</v>
      </c>
      <c r="I65" s="5">
        <v>-2041510633</v>
      </c>
      <c r="J65" s="5">
        <v>-5735666458</v>
      </c>
      <c r="K65" s="5">
        <v>-3764694591</v>
      </c>
      <c r="L65" s="5">
        <v>-5291947449</v>
      </c>
      <c r="M65" s="5">
        <v>-2890892006</v>
      </c>
      <c r="N65" s="5">
        <v>-2005521093</v>
      </c>
      <c r="O65" s="5">
        <v>-5768028152</v>
      </c>
    </row>
    <row r="66" spans="3:15" ht="15.5" x14ac:dyDescent="0.35">
      <c r="C66" t="s">
        <v>85</v>
      </c>
      <c r="K66" s="5">
        <v>-7809120</v>
      </c>
    </row>
    <row r="67" spans="3:15" ht="15.5" x14ac:dyDescent="0.35">
      <c r="C67" t="s">
        <v>87</v>
      </c>
    </row>
    <row r="68" spans="3:15" ht="15.5" x14ac:dyDescent="0.35">
      <c r="C68" t="s">
        <v>86</v>
      </c>
      <c r="K68" s="5">
        <v>-3756885471</v>
      </c>
    </row>
    <row r="69" spans="3:15" ht="15.5" x14ac:dyDescent="0.35">
      <c r="C69" t="s">
        <v>88</v>
      </c>
      <c r="F69" s="5">
        <v>62398390</v>
      </c>
      <c r="G69" s="5">
        <v>-561963390</v>
      </c>
      <c r="I69" s="5">
        <v>-2041510633</v>
      </c>
      <c r="J69" s="5">
        <v>-5735666458</v>
      </c>
      <c r="K69" s="5">
        <v>-3764694591</v>
      </c>
      <c r="L69" s="5">
        <v>-5291947449</v>
      </c>
      <c r="M69" s="5">
        <v>-2890892006</v>
      </c>
      <c r="N69" s="5">
        <v>-2005521093</v>
      </c>
      <c r="O69" s="5">
        <v>-5768028152</v>
      </c>
    </row>
    <row r="70" spans="3:15" ht="15.5" x14ac:dyDescent="0.35">
      <c r="C70" t="s">
        <v>247</v>
      </c>
      <c r="D70" s="5">
        <v>6617114779</v>
      </c>
      <c r="E70" s="5">
        <v>2343322725</v>
      </c>
      <c r="F70" s="5">
        <v>-12742190357</v>
      </c>
      <c r="G70" s="5">
        <v>-13078153126</v>
      </c>
      <c r="I70" s="5">
        <v>-85950754686</v>
      </c>
      <c r="J70" s="5">
        <v>2161918522</v>
      </c>
      <c r="K70" s="5">
        <v>1923316120</v>
      </c>
      <c r="L70" s="5">
        <v>12494963054</v>
      </c>
      <c r="M70" s="5">
        <v>5657663329</v>
      </c>
      <c r="N70" s="5">
        <v>1005328365</v>
      </c>
      <c r="O70" s="5">
        <v>4035714419</v>
      </c>
    </row>
    <row r="71" spans="3:15" ht="15.5" x14ac:dyDescent="0.35">
      <c r="C71" t="s">
        <v>678</v>
      </c>
    </row>
    <row r="72" spans="3:15" ht="15.5" x14ac:dyDescent="0.35">
      <c r="C72" t="s">
        <v>89</v>
      </c>
      <c r="D72" s="5">
        <v>6617114779</v>
      </c>
      <c r="E72" s="5">
        <v>2343322725</v>
      </c>
      <c r="F72" s="5">
        <v>-12742190357</v>
      </c>
      <c r="G72" s="5">
        <v>-13078153126</v>
      </c>
      <c r="I72" s="5">
        <v>-85950754686</v>
      </c>
      <c r="J72" s="5">
        <v>2161918522</v>
      </c>
      <c r="K72" s="5">
        <v>1923316120</v>
      </c>
      <c r="L72" s="5">
        <v>12494963054</v>
      </c>
      <c r="M72" s="5">
        <v>5657663329</v>
      </c>
      <c r="N72" s="5">
        <v>1005328365</v>
      </c>
      <c r="O72" s="5">
        <v>4035714419</v>
      </c>
    </row>
    <row r="73" spans="3:15" ht="15.5" x14ac:dyDescent="0.35">
      <c r="C73" t="s">
        <v>90</v>
      </c>
      <c r="F73" s="5">
        <v>1705164342</v>
      </c>
      <c r="I73" s="5">
        <v>1705164342</v>
      </c>
      <c r="J73" s="5">
        <v>-297232991</v>
      </c>
      <c r="K73" s="5">
        <v>-115259661</v>
      </c>
      <c r="L73" s="5">
        <v>-896146290</v>
      </c>
      <c r="M73" s="5">
        <v>6868646474</v>
      </c>
      <c r="N73" s="5">
        <v>93113666</v>
      </c>
    </row>
    <row r="74" spans="3:15" ht="15.5" x14ac:dyDescent="0.35">
      <c r="C74" t="s">
        <v>428</v>
      </c>
      <c r="F74" s="5">
        <v>1705164342</v>
      </c>
      <c r="I74" s="5">
        <v>1705164342</v>
      </c>
      <c r="J74" s="5">
        <v>-297232991</v>
      </c>
      <c r="K74" s="5">
        <v>-115259661</v>
      </c>
      <c r="L74" s="5">
        <v>-896146290</v>
      </c>
      <c r="M74" s="5">
        <v>6868646474</v>
      </c>
      <c r="N74" s="5">
        <v>93113666</v>
      </c>
    </row>
    <row r="75" spans="3:15" ht="15.5" x14ac:dyDescent="0.35">
      <c r="C75" t="s">
        <v>91</v>
      </c>
      <c r="D75" s="5">
        <v>6617114779</v>
      </c>
      <c r="E75" s="5">
        <v>2343322725</v>
      </c>
      <c r="F75" s="5">
        <v>-11037026015</v>
      </c>
      <c r="G75" s="5">
        <v>-13078153126</v>
      </c>
      <c r="I75" s="5">
        <v>-84245590344</v>
      </c>
      <c r="J75" s="5">
        <v>1864685531</v>
      </c>
      <c r="K75" s="5">
        <v>1808056459</v>
      </c>
      <c r="L75" s="5">
        <v>11598816764</v>
      </c>
      <c r="M75" s="5">
        <v>12526309803</v>
      </c>
      <c r="N75" s="5">
        <v>1098442031</v>
      </c>
      <c r="O75" s="5">
        <v>4035714419</v>
      </c>
    </row>
    <row r="76" spans="3:15" ht="15.5" x14ac:dyDescent="0.35">
      <c r="C76" t="s">
        <v>92</v>
      </c>
      <c r="D76" s="5">
        <v>6617114779</v>
      </c>
      <c r="E76" s="5">
        <v>2343322725</v>
      </c>
      <c r="F76" s="5">
        <v>-12742190357</v>
      </c>
      <c r="G76" s="5">
        <v>-13078153126</v>
      </c>
      <c r="I76" s="5">
        <v>-85950754686</v>
      </c>
      <c r="J76" s="5">
        <v>2161918522</v>
      </c>
      <c r="K76" s="5">
        <v>1923316120</v>
      </c>
      <c r="L76" s="5">
        <v>12494963054</v>
      </c>
      <c r="M76" s="5">
        <v>5657663329</v>
      </c>
      <c r="N76" s="5">
        <v>1005328365</v>
      </c>
      <c r="O76" s="5">
        <v>4035714419</v>
      </c>
    </row>
    <row r="77" spans="3:15" ht="15.5" x14ac:dyDescent="0.35">
      <c r="C77" t="s">
        <v>8</v>
      </c>
      <c r="D77" s="5">
        <v>3585914276</v>
      </c>
      <c r="E77" s="5">
        <v>1068366435</v>
      </c>
      <c r="F77" s="5">
        <v>-9783763377</v>
      </c>
      <c r="G77" s="5">
        <v>-13365855284</v>
      </c>
      <c r="I77" s="5">
        <v>-83288748987</v>
      </c>
      <c r="J77" s="5">
        <v>1843870422</v>
      </c>
      <c r="K77" s="5">
        <v>1815264198</v>
      </c>
      <c r="L77" s="5">
        <v>11598845852</v>
      </c>
      <c r="M77" s="5">
        <v>12526309803</v>
      </c>
      <c r="N77" s="5">
        <v>1098442031</v>
      </c>
      <c r="O77" s="5">
        <v>4035714419</v>
      </c>
    </row>
    <row r="78" spans="3:15" ht="15.5" x14ac:dyDescent="0.35">
      <c r="C78" t="s">
        <v>94</v>
      </c>
      <c r="D78" s="5">
        <v>6617114779</v>
      </c>
      <c r="E78" s="5">
        <v>2343322725</v>
      </c>
      <c r="F78" s="5">
        <v>-12742190357</v>
      </c>
      <c r="G78" s="5">
        <v>-13078153126</v>
      </c>
      <c r="I78" s="5">
        <v>-85950754686</v>
      </c>
      <c r="J78" s="5">
        <v>2161918522</v>
      </c>
      <c r="K78" s="5">
        <v>1923316120</v>
      </c>
      <c r="L78" s="5">
        <v>12494963054</v>
      </c>
      <c r="M78" s="5">
        <v>5657663329</v>
      </c>
      <c r="N78" s="5">
        <v>1005328365</v>
      </c>
      <c r="O78" s="5">
        <v>4035714419</v>
      </c>
    </row>
    <row r="79" spans="3:15" ht="15.5" x14ac:dyDescent="0.35">
      <c r="C79" t="s">
        <v>95</v>
      </c>
      <c r="D79" s="5">
        <v>6617114779</v>
      </c>
      <c r="E79" s="5">
        <v>2343322725</v>
      </c>
      <c r="F79" s="5">
        <v>-11037026015</v>
      </c>
      <c r="G79" s="5">
        <v>-13078153126</v>
      </c>
      <c r="I79" s="5">
        <v>-84245590344</v>
      </c>
      <c r="J79" s="5">
        <v>1864685531</v>
      </c>
      <c r="K79" s="5">
        <v>1808056459</v>
      </c>
      <c r="L79" s="5">
        <v>11598816764</v>
      </c>
      <c r="M79" s="5">
        <v>12526309803</v>
      </c>
      <c r="N79" s="5">
        <v>1098442031</v>
      </c>
      <c r="O79" s="5">
        <v>4035714419</v>
      </c>
    </row>
    <row r="80" spans="3:15" ht="15.5" x14ac:dyDescent="0.35">
      <c r="C80" t="s">
        <v>96</v>
      </c>
      <c r="D80" s="5">
        <v>6617114779</v>
      </c>
      <c r="E80" s="5">
        <v>2343322725</v>
      </c>
      <c r="F80" s="5">
        <v>-11037026015</v>
      </c>
      <c r="G80" s="5">
        <v>-13078153126</v>
      </c>
      <c r="I80" s="5">
        <v>-84245590344</v>
      </c>
      <c r="J80" s="5">
        <v>1864685531</v>
      </c>
      <c r="K80" s="5">
        <v>1808056459</v>
      </c>
      <c r="L80" s="5">
        <v>11598816764</v>
      </c>
      <c r="M80" s="5">
        <v>12526309803</v>
      </c>
      <c r="N80" s="5">
        <v>1098442031</v>
      </c>
      <c r="O80" s="5">
        <v>4035714419</v>
      </c>
    </row>
    <row r="82" spans="2:15" ht="15.5" x14ac:dyDescent="0.35">
      <c r="B82" t="s">
        <v>97</v>
      </c>
      <c r="C82" t="s">
        <v>98</v>
      </c>
    </row>
    <row r="83" spans="2:15" ht="15.5" x14ac:dyDescent="0.35">
      <c r="C83" t="s">
        <v>99</v>
      </c>
    </row>
    <row r="84" spans="2:15" ht="15.5" x14ac:dyDescent="0.35">
      <c r="C84" t="s">
        <v>20</v>
      </c>
      <c r="D84" s="5">
        <v>42860283</v>
      </c>
      <c r="E84" s="5">
        <v>416440374</v>
      </c>
      <c r="F84" s="5">
        <v>3861731714</v>
      </c>
      <c r="G84" s="5">
        <v>22754170884</v>
      </c>
      <c r="I84" s="5">
        <v>3861731714</v>
      </c>
      <c r="J84" s="5">
        <v>10936495168</v>
      </c>
      <c r="K84" s="5">
        <v>13412563478</v>
      </c>
      <c r="L84" s="5">
        <v>17797268773</v>
      </c>
      <c r="M84" s="5">
        <v>6919056274</v>
      </c>
      <c r="N84" s="5">
        <v>9974908963</v>
      </c>
      <c r="O84" s="5">
        <v>7504141831</v>
      </c>
    </row>
    <row r="85" spans="2:15" ht="15.5" x14ac:dyDescent="0.35">
      <c r="C85" t="s">
        <v>650</v>
      </c>
      <c r="K85" s="5">
        <v>1396894662</v>
      </c>
      <c r="L85" s="5">
        <v>11350000000</v>
      </c>
      <c r="M85" s="5">
        <v>11380369830</v>
      </c>
    </row>
    <row r="86" spans="2:15" ht="15.5" x14ac:dyDescent="0.35">
      <c r="C86" t="s">
        <v>100</v>
      </c>
      <c r="D86" s="5">
        <v>42813985594</v>
      </c>
      <c r="E86" s="5">
        <v>34720756542</v>
      </c>
      <c r="F86" s="5">
        <v>38714274902</v>
      </c>
      <c r="G86" s="5">
        <v>22719446207</v>
      </c>
      <c r="I86" s="5">
        <v>38714274902</v>
      </c>
      <c r="J86" s="5">
        <v>7734977024</v>
      </c>
      <c r="K86" s="5">
        <v>8379416364</v>
      </c>
      <c r="L86" s="5">
        <v>19399803004</v>
      </c>
      <c r="M86" s="5">
        <v>10313245270</v>
      </c>
      <c r="N86" s="5">
        <v>5684641317</v>
      </c>
      <c r="O86" s="5">
        <v>7209554055</v>
      </c>
    </row>
    <row r="87" spans="2:15" ht="15.5" x14ac:dyDescent="0.35">
      <c r="C87" t="s">
        <v>249</v>
      </c>
      <c r="D87" s="5">
        <v>14611553338</v>
      </c>
      <c r="E87" s="5">
        <v>17056928598</v>
      </c>
      <c r="F87" s="5">
        <v>17056928598</v>
      </c>
      <c r="I87" s="5">
        <v>17056928598</v>
      </c>
    </row>
    <row r="88" spans="2:15" ht="15.5" x14ac:dyDescent="0.35">
      <c r="C88" t="s">
        <v>250</v>
      </c>
      <c r="D88" s="5">
        <v>6232360634</v>
      </c>
      <c r="E88" s="5">
        <v>11616536641</v>
      </c>
      <c r="F88" s="5">
        <v>1728085013</v>
      </c>
      <c r="I88" s="5">
        <v>1728085013</v>
      </c>
    </row>
    <row r="89" spans="2:15" ht="15.5" x14ac:dyDescent="0.35">
      <c r="C89" t="s">
        <v>251</v>
      </c>
      <c r="D89" s="5">
        <v>42813985594</v>
      </c>
      <c r="E89" s="5">
        <v>34720756542</v>
      </c>
      <c r="F89" s="5">
        <v>38714274902</v>
      </c>
      <c r="G89" s="5">
        <v>22719446207</v>
      </c>
      <c r="I89" s="5">
        <v>38714274902</v>
      </c>
      <c r="J89" s="5">
        <v>7734977024</v>
      </c>
      <c r="K89" s="5">
        <v>8379416364</v>
      </c>
      <c r="L89" s="5">
        <v>19399803004</v>
      </c>
      <c r="M89" s="5">
        <v>10313245270</v>
      </c>
      <c r="N89" s="5">
        <v>5684641317</v>
      </c>
      <c r="O89" s="5">
        <v>7209554055</v>
      </c>
    </row>
    <row r="90" spans="2:15" ht="15.5" x14ac:dyDescent="0.35">
      <c r="C90" t="s">
        <v>101</v>
      </c>
      <c r="G90" s="5">
        <v>7637012414</v>
      </c>
      <c r="J90" s="5">
        <v>8485975707</v>
      </c>
      <c r="K90" s="5">
        <v>7510083262</v>
      </c>
      <c r="L90" s="5">
        <v>11406672656</v>
      </c>
      <c r="M90" s="5">
        <v>3961985300</v>
      </c>
      <c r="N90" s="5">
        <v>4763658694</v>
      </c>
      <c r="O90" s="5">
        <v>5999884352</v>
      </c>
    </row>
    <row r="91" spans="2:15" ht="15.5" x14ac:dyDescent="0.35">
      <c r="C91" t="s">
        <v>1283</v>
      </c>
      <c r="G91" s="5">
        <v>5881433674</v>
      </c>
      <c r="J91" s="5">
        <v>41465792592</v>
      </c>
      <c r="K91" s="5">
        <v>63886862285</v>
      </c>
      <c r="L91" s="5">
        <v>39034698867</v>
      </c>
      <c r="M91" s="5">
        <v>32186250049</v>
      </c>
      <c r="N91" s="5">
        <v>10576550388</v>
      </c>
      <c r="O91" s="5">
        <v>26734248679</v>
      </c>
    </row>
    <row r="92" spans="2:15" ht="15.5" x14ac:dyDescent="0.35">
      <c r="C92" t="s">
        <v>102</v>
      </c>
      <c r="D92" s="5">
        <v>18786290651</v>
      </c>
      <c r="E92" s="5">
        <v>108598839</v>
      </c>
      <c r="F92" s="5">
        <v>422862223</v>
      </c>
      <c r="G92" s="5">
        <v>721607898</v>
      </c>
      <c r="I92" s="5">
        <v>422862223</v>
      </c>
      <c r="K92" s="5">
        <v>980000000</v>
      </c>
      <c r="N92" s="5">
        <v>11352850100</v>
      </c>
      <c r="O92" s="5">
        <v>11580335964</v>
      </c>
    </row>
    <row r="93" spans="2:15" ht="15.5" x14ac:dyDescent="0.35">
      <c r="C93" t="s">
        <v>252</v>
      </c>
      <c r="D93" s="5">
        <v>18786290651</v>
      </c>
      <c r="E93" s="5">
        <v>108598839</v>
      </c>
      <c r="F93" s="5">
        <v>422862223</v>
      </c>
      <c r="G93" s="5">
        <v>721607898</v>
      </c>
      <c r="I93" s="5">
        <v>422862223</v>
      </c>
      <c r="K93" s="5">
        <v>980000000</v>
      </c>
      <c r="N93" s="5">
        <v>11352850100</v>
      </c>
      <c r="O93" s="5">
        <v>11580335964</v>
      </c>
    </row>
    <row r="94" spans="2:15" ht="15.5" x14ac:dyDescent="0.35">
      <c r="C94" t="s">
        <v>103</v>
      </c>
      <c r="D94" s="5">
        <v>3806581295</v>
      </c>
      <c r="E94" s="5">
        <v>5897784941</v>
      </c>
      <c r="F94" s="5">
        <v>6857065972</v>
      </c>
      <c r="G94" s="5">
        <v>36976601153</v>
      </c>
      <c r="I94" s="5">
        <v>6857065972</v>
      </c>
      <c r="J94" s="5">
        <v>50557234086</v>
      </c>
      <c r="K94" s="5">
        <v>35994444732</v>
      </c>
      <c r="L94" s="5">
        <v>6500382966</v>
      </c>
      <c r="M94" s="5">
        <v>2916361487</v>
      </c>
      <c r="N94" s="5">
        <v>3122205615</v>
      </c>
      <c r="O94" s="5">
        <v>1375872777</v>
      </c>
    </row>
    <row r="95" spans="2:15" ht="15.5" x14ac:dyDescent="0.35">
      <c r="C95" t="s">
        <v>1284</v>
      </c>
      <c r="N95" s="5">
        <v>7360201414</v>
      </c>
      <c r="O95" s="5">
        <v>1216809146</v>
      </c>
    </row>
    <row r="96" spans="2:15" ht="15.5" x14ac:dyDescent="0.35">
      <c r="C96" t="s">
        <v>83</v>
      </c>
      <c r="G96" s="5">
        <v>6779222525</v>
      </c>
      <c r="J96" s="5">
        <v>6779222525</v>
      </c>
      <c r="K96" s="5">
        <v>6779222525</v>
      </c>
      <c r="L96" s="5">
        <v>6779222525</v>
      </c>
      <c r="M96" s="5">
        <v>6779222525</v>
      </c>
    </row>
    <row r="97" spans="3:15" ht="15.5" x14ac:dyDescent="0.35">
      <c r="C97" t="s">
        <v>104</v>
      </c>
      <c r="D97" s="5">
        <v>65719341331</v>
      </c>
      <c r="E97" s="5">
        <v>57667439827</v>
      </c>
      <c r="F97" s="5">
        <v>64748837704</v>
      </c>
      <c r="G97" s="5">
        <v>98003421613</v>
      </c>
      <c r="I97" s="5">
        <v>64748837704</v>
      </c>
      <c r="J97" s="5">
        <v>134318858363</v>
      </c>
      <c r="K97" s="5">
        <v>144712832850</v>
      </c>
      <c r="L97" s="5">
        <v>110565428222</v>
      </c>
      <c r="M97" s="5">
        <v>77794198007</v>
      </c>
      <c r="N97" s="5">
        <v>54864672196</v>
      </c>
      <c r="O97" s="5">
        <v>62187458549</v>
      </c>
    </row>
    <row r="98" spans="3:15" ht="15.5" x14ac:dyDescent="0.35">
      <c r="C98" t="s">
        <v>105</v>
      </c>
    </row>
    <row r="99" spans="3:15" ht="15.5" x14ac:dyDescent="0.35">
      <c r="C99" t="s">
        <v>107</v>
      </c>
      <c r="D99" s="5">
        <v>31323006890</v>
      </c>
      <c r="E99" s="5">
        <v>42001521316</v>
      </c>
      <c r="F99" s="5">
        <v>42529932923</v>
      </c>
      <c r="G99" s="5">
        <v>22246468577</v>
      </c>
      <c r="I99" s="5">
        <v>42529932923</v>
      </c>
      <c r="J99" s="5">
        <v>25649379352</v>
      </c>
      <c r="K99" s="5">
        <v>25574465465</v>
      </c>
      <c r="L99" s="5">
        <v>24538785498</v>
      </c>
      <c r="M99" s="5">
        <v>23961150410</v>
      </c>
      <c r="N99" s="5">
        <v>18157494856</v>
      </c>
      <c r="O99" s="5">
        <v>19430510692</v>
      </c>
    </row>
    <row r="100" spans="3:15" ht="15.5" x14ac:dyDescent="0.35">
      <c r="C100" t="s">
        <v>109</v>
      </c>
      <c r="D100" s="5">
        <v>217550306</v>
      </c>
      <c r="E100" s="5">
        <v>216438739</v>
      </c>
      <c r="F100" s="5">
        <v>217550306</v>
      </c>
      <c r="I100" s="5">
        <v>217550306</v>
      </c>
    </row>
    <row r="101" spans="3:15" ht="15.5" x14ac:dyDescent="0.35">
      <c r="C101" t="s">
        <v>396</v>
      </c>
      <c r="D101" s="5">
        <v>11013613362</v>
      </c>
      <c r="E101" s="5">
        <v>11728133686</v>
      </c>
      <c r="F101" s="5">
        <v>11013613362</v>
      </c>
      <c r="G101" s="5">
        <v>10576627900</v>
      </c>
      <c r="I101" s="5">
        <v>11013613362</v>
      </c>
    </row>
    <row r="102" spans="3:15" ht="15.5" x14ac:dyDescent="0.35">
      <c r="C102" t="s">
        <v>110</v>
      </c>
      <c r="D102" s="5">
        <v>47042090265</v>
      </c>
      <c r="E102" s="5">
        <v>55064505131</v>
      </c>
      <c r="F102" s="5">
        <v>54621526107</v>
      </c>
      <c r="G102" s="5">
        <v>34347249876</v>
      </c>
      <c r="I102" s="5">
        <v>54621526107</v>
      </c>
      <c r="J102" s="5">
        <v>44234220454</v>
      </c>
      <c r="K102" s="5">
        <v>46208644423</v>
      </c>
      <c r="L102" s="5">
        <v>44442314033</v>
      </c>
      <c r="M102" s="5">
        <v>44936425487</v>
      </c>
      <c r="N102" s="5">
        <v>40453258303</v>
      </c>
      <c r="O102" s="5">
        <v>43084442509</v>
      </c>
    </row>
    <row r="103" spans="3:15" ht="15.5" x14ac:dyDescent="0.35">
      <c r="C103" t="s">
        <v>111</v>
      </c>
      <c r="D103" s="5">
        <v>112761431596</v>
      </c>
      <c r="E103" s="5">
        <v>112731944958</v>
      </c>
      <c r="F103" s="5">
        <v>119370363811</v>
      </c>
      <c r="G103" s="5">
        <v>132350671489</v>
      </c>
      <c r="I103" s="5">
        <v>119370363811</v>
      </c>
      <c r="J103" s="5">
        <v>178553078817</v>
      </c>
      <c r="K103" s="5">
        <v>190921477273</v>
      </c>
      <c r="L103" s="5">
        <v>155007742255</v>
      </c>
      <c r="M103" s="5">
        <v>122730623494</v>
      </c>
      <c r="N103" s="5">
        <v>95317930499</v>
      </c>
      <c r="O103" s="5">
        <v>105271901058</v>
      </c>
    </row>
    <row r="104" spans="3:15" ht="15.5" x14ac:dyDescent="0.35">
      <c r="C104" t="s">
        <v>112</v>
      </c>
    </row>
    <row r="105" spans="3:15" ht="15.5" x14ac:dyDescent="0.35">
      <c r="C105" t="s">
        <v>113</v>
      </c>
    </row>
    <row r="106" spans="3:15" ht="15.5" x14ac:dyDescent="0.35">
      <c r="C106" t="s">
        <v>114</v>
      </c>
      <c r="D106" s="5">
        <v>53744099568</v>
      </c>
      <c r="E106" s="5">
        <v>63627618095</v>
      </c>
      <c r="F106" s="5">
        <v>70269535722</v>
      </c>
      <c r="G106" s="5">
        <v>70007238535</v>
      </c>
      <c r="I106" s="5">
        <v>70269535722</v>
      </c>
      <c r="J106" s="5">
        <v>59599104951</v>
      </c>
      <c r="K106" s="5">
        <v>69613850639</v>
      </c>
      <c r="L106" s="5">
        <v>37586169109</v>
      </c>
      <c r="M106" s="5">
        <v>53830811518</v>
      </c>
      <c r="N106" s="5">
        <v>38187293797</v>
      </c>
      <c r="O106" s="5">
        <v>49534668321</v>
      </c>
    </row>
    <row r="107" spans="3:15" ht="15.5" x14ac:dyDescent="0.35">
      <c r="C107" t="s">
        <v>119</v>
      </c>
      <c r="G107" s="5">
        <v>10210685943</v>
      </c>
      <c r="J107" s="5">
        <v>9794109816</v>
      </c>
      <c r="K107" s="5">
        <v>27600000000</v>
      </c>
      <c r="L107" s="5">
        <v>3989213993</v>
      </c>
      <c r="M107" s="5">
        <v>14875346251</v>
      </c>
      <c r="N107" s="5">
        <v>18013491364</v>
      </c>
      <c r="O107" s="5">
        <v>25443211050</v>
      </c>
    </row>
    <row r="108" spans="3:15" ht="15.5" x14ac:dyDescent="0.35">
      <c r="C108" t="s">
        <v>115</v>
      </c>
      <c r="L108" s="5">
        <v>17732382718</v>
      </c>
      <c r="M108" s="5">
        <v>4802158833</v>
      </c>
      <c r="N108" s="5">
        <v>9268936139</v>
      </c>
      <c r="O108" s="5">
        <v>10867565785</v>
      </c>
    </row>
    <row r="109" spans="3:15" ht="15.5" x14ac:dyDescent="0.35">
      <c r="C109" t="s">
        <v>253</v>
      </c>
      <c r="D109" s="5">
        <v>21875900353</v>
      </c>
      <c r="E109" s="5">
        <v>22967969701</v>
      </c>
      <c r="F109" s="5">
        <v>41813827791</v>
      </c>
      <c r="G109" s="5">
        <v>33872740571</v>
      </c>
      <c r="I109" s="5">
        <v>41813827791</v>
      </c>
      <c r="J109" s="5">
        <v>34173812114</v>
      </c>
      <c r="K109" s="5">
        <v>25240751961</v>
      </c>
      <c r="L109" s="5">
        <v>17732382718</v>
      </c>
      <c r="M109" s="5">
        <v>4802158833</v>
      </c>
      <c r="N109" s="5">
        <v>9268936139</v>
      </c>
      <c r="O109" s="5">
        <v>10867565785</v>
      </c>
    </row>
    <row r="110" spans="3:15" ht="15.5" x14ac:dyDescent="0.35">
      <c r="C110" t="s">
        <v>118</v>
      </c>
      <c r="G110" s="5">
        <v>10807782852</v>
      </c>
    </row>
    <row r="111" spans="3:15" ht="15.5" x14ac:dyDescent="0.35">
      <c r="C111" t="s">
        <v>254</v>
      </c>
      <c r="D111" s="5">
        <v>20843913972</v>
      </c>
      <c r="E111" s="5">
        <v>28673465239</v>
      </c>
      <c r="F111" s="5">
        <v>18785013611</v>
      </c>
      <c r="G111" s="5">
        <v>10807782852</v>
      </c>
      <c r="I111" s="5">
        <v>18785013611</v>
      </c>
    </row>
    <row r="112" spans="3:15" ht="15.5" x14ac:dyDescent="0.35">
      <c r="C112" t="s">
        <v>116</v>
      </c>
      <c r="D112" s="5">
        <v>418882793</v>
      </c>
      <c r="E112" s="5">
        <v>1655438800</v>
      </c>
      <c r="F112" s="5">
        <v>1854077277</v>
      </c>
      <c r="G112" s="5">
        <v>623663139</v>
      </c>
      <c r="I112" s="5">
        <v>1854077277</v>
      </c>
      <c r="J112" s="5">
        <v>1631411980</v>
      </c>
      <c r="K112" s="5">
        <v>2052063608</v>
      </c>
      <c r="L112" s="5">
        <v>5169107654</v>
      </c>
      <c r="M112" s="5">
        <v>2922275763</v>
      </c>
      <c r="N112" s="5">
        <v>550533770</v>
      </c>
      <c r="O112" s="5">
        <v>1572374491</v>
      </c>
    </row>
    <row r="113" spans="3:15" ht="15.5" x14ac:dyDescent="0.35">
      <c r="C113" t="s">
        <v>117</v>
      </c>
      <c r="D113" s="5">
        <v>76059689</v>
      </c>
      <c r="E113" s="5">
        <v>158039640</v>
      </c>
      <c r="F113" s="5">
        <v>1547045960</v>
      </c>
      <c r="G113" s="5">
        <v>282801124</v>
      </c>
      <c r="I113" s="5">
        <v>1547045960</v>
      </c>
      <c r="J113" s="5">
        <v>167304633</v>
      </c>
      <c r="K113" s="5">
        <v>135072031</v>
      </c>
      <c r="L113" s="5">
        <v>535670017</v>
      </c>
      <c r="M113" s="5">
        <v>1512043359</v>
      </c>
      <c r="N113" s="5">
        <v>1223538240</v>
      </c>
      <c r="O113" s="5">
        <v>836979031</v>
      </c>
    </row>
    <row r="114" spans="3:15" ht="15.5" x14ac:dyDescent="0.35">
      <c r="C114" t="s">
        <v>120</v>
      </c>
    </row>
    <row r="115" spans="3:15" ht="15.5" x14ac:dyDescent="0.35">
      <c r="C115" t="s">
        <v>520</v>
      </c>
      <c r="D115" s="5">
        <v>14810620</v>
      </c>
      <c r="E115" s="5">
        <v>14810620</v>
      </c>
      <c r="F115" s="5">
        <v>14810620</v>
      </c>
      <c r="G115" s="5">
        <v>650345279</v>
      </c>
      <c r="I115" s="5">
        <v>14810620</v>
      </c>
      <c r="J115" s="5">
        <v>10303801749</v>
      </c>
      <c r="K115" s="5">
        <v>14486926423</v>
      </c>
      <c r="L115" s="5">
        <v>16630385687</v>
      </c>
      <c r="M115" s="5">
        <v>19663476619</v>
      </c>
      <c r="N115" s="5">
        <v>20458367807</v>
      </c>
      <c r="O115" s="5">
        <v>20169149745</v>
      </c>
    </row>
    <row r="116" spans="3:15" ht="15.5" x14ac:dyDescent="0.35">
      <c r="C116" t="s">
        <v>256</v>
      </c>
      <c r="G116" s="5">
        <v>300422258</v>
      </c>
      <c r="J116" s="5">
        <v>449663242</v>
      </c>
      <c r="K116" s="5">
        <v>1016213990</v>
      </c>
      <c r="L116" s="5">
        <v>664962331</v>
      </c>
      <c r="M116" s="5">
        <v>165359920</v>
      </c>
      <c r="O116" s="5">
        <v>19397034</v>
      </c>
    </row>
    <row r="117" spans="3:15" ht="15.5" x14ac:dyDescent="0.35">
      <c r="C117" t="s">
        <v>313</v>
      </c>
      <c r="O117" s="5">
        <v>67162305</v>
      </c>
    </row>
    <row r="118" spans="3:15" ht="15.5" x14ac:dyDescent="0.35">
      <c r="C118" t="s">
        <v>121</v>
      </c>
      <c r="D118" s="5">
        <v>34289933</v>
      </c>
      <c r="E118" s="5">
        <v>34289933</v>
      </c>
      <c r="F118" s="5">
        <v>34289933</v>
      </c>
      <c r="G118" s="5">
        <v>973934028</v>
      </c>
      <c r="I118" s="5">
        <v>34289933</v>
      </c>
      <c r="J118" s="5">
        <v>5187588208</v>
      </c>
      <c r="K118" s="5">
        <v>4855676464</v>
      </c>
      <c r="L118" s="5">
        <v>3837245496</v>
      </c>
      <c r="M118" s="5">
        <v>1836451749</v>
      </c>
      <c r="N118" s="5">
        <v>1371121881</v>
      </c>
      <c r="O118" s="5">
        <v>3033192406</v>
      </c>
    </row>
    <row r="119" spans="3:15" ht="15.5" x14ac:dyDescent="0.35">
      <c r="C119" t="s">
        <v>122</v>
      </c>
      <c r="D119" s="5">
        <v>29663210775</v>
      </c>
      <c r="E119" s="5">
        <v>25118825435</v>
      </c>
      <c r="F119" s="5">
        <v>28707144339</v>
      </c>
      <c r="G119" s="5">
        <v>29488654877</v>
      </c>
      <c r="I119" s="5">
        <v>28707144339</v>
      </c>
      <c r="J119" s="5">
        <v>12738215903</v>
      </c>
      <c r="K119" s="5">
        <v>16956554202</v>
      </c>
      <c r="L119" s="5">
        <v>18458792813</v>
      </c>
      <c r="M119" s="5">
        <v>20525869956</v>
      </c>
      <c r="N119" s="5">
        <v>21283004485</v>
      </c>
      <c r="O119" s="5">
        <v>20988042551</v>
      </c>
    </row>
    <row r="120" spans="3:15" ht="15.5" x14ac:dyDescent="0.35">
      <c r="C120" t="s">
        <v>123</v>
      </c>
      <c r="D120" s="5">
        <v>29663210775</v>
      </c>
      <c r="E120" s="5">
        <v>25118825435</v>
      </c>
      <c r="F120" s="5">
        <v>28707144339</v>
      </c>
      <c r="G120" s="5">
        <v>29488654877</v>
      </c>
      <c r="I120" s="5">
        <v>28707144339</v>
      </c>
      <c r="J120" s="5">
        <v>12738215903</v>
      </c>
      <c r="K120" s="5">
        <v>16956554202</v>
      </c>
      <c r="L120" s="5">
        <v>18458792813</v>
      </c>
      <c r="M120" s="5">
        <v>20525869956</v>
      </c>
      <c r="N120" s="5">
        <v>21283004485</v>
      </c>
      <c r="O120" s="5">
        <v>20988042551</v>
      </c>
    </row>
    <row r="121" spans="3:15" ht="15.5" x14ac:dyDescent="0.35">
      <c r="C121" t="s">
        <v>124</v>
      </c>
    </row>
    <row r="122" spans="3:15" ht="15.5" x14ac:dyDescent="0.35">
      <c r="C122" t="s">
        <v>125</v>
      </c>
      <c r="D122" s="5">
        <v>2909096387</v>
      </c>
      <c r="E122" s="5">
        <v>2909096387</v>
      </c>
      <c r="F122" s="5">
        <v>2909096387</v>
      </c>
      <c r="G122" s="5">
        <v>950767537</v>
      </c>
      <c r="I122" s="5">
        <v>2909096387</v>
      </c>
      <c r="J122" s="5">
        <v>10753464991</v>
      </c>
      <c r="K122" s="5">
        <v>15503140413</v>
      </c>
      <c r="L122" s="5">
        <v>17295348018</v>
      </c>
      <c r="M122" s="5">
        <v>19828836539</v>
      </c>
      <c r="N122" s="5">
        <v>20458367807</v>
      </c>
      <c r="O122" s="5">
        <v>20255709084</v>
      </c>
    </row>
    <row r="123" spans="3:15" ht="15.5" x14ac:dyDescent="0.35">
      <c r="C123" t="s">
        <v>315</v>
      </c>
      <c r="G123" s="5">
        <v>26553136428</v>
      </c>
    </row>
    <row r="124" spans="3:15" ht="15.5" x14ac:dyDescent="0.35">
      <c r="C124" t="s">
        <v>607</v>
      </c>
      <c r="D124" s="5">
        <v>26390919038</v>
      </c>
      <c r="E124" s="5">
        <v>21701586277</v>
      </c>
      <c r="F124" s="5">
        <v>24970376007</v>
      </c>
      <c r="I124" s="5">
        <v>24970376007</v>
      </c>
    </row>
    <row r="125" spans="3:15" ht="15.5" x14ac:dyDescent="0.35">
      <c r="C125" t="s">
        <v>126</v>
      </c>
      <c r="D125" s="5">
        <v>83407310343</v>
      </c>
      <c r="E125" s="5">
        <v>88746443530</v>
      </c>
      <c r="F125" s="5">
        <v>98976680061</v>
      </c>
      <c r="G125" s="5">
        <v>99495893412</v>
      </c>
      <c r="I125" s="5">
        <v>98976680061</v>
      </c>
      <c r="J125" s="5">
        <v>72337320854</v>
      </c>
      <c r="K125" s="5">
        <v>86570404841</v>
      </c>
      <c r="L125" s="5">
        <v>56044961922</v>
      </c>
      <c r="M125" s="5">
        <v>74356681474</v>
      </c>
      <c r="N125" s="5">
        <v>59470298282</v>
      </c>
      <c r="O125" s="5">
        <v>70522710872</v>
      </c>
    </row>
    <row r="126" spans="3:15" ht="15.5" x14ac:dyDescent="0.35">
      <c r="C126" t="s">
        <v>127</v>
      </c>
    </row>
    <row r="127" spans="3:15" ht="15.5" x14ac:dyDescent="0.35">
      <c r="C127" t="s">
        <v>128</v>
      </c>
      <c r="D127" s="5">
        <v>41598586850</v>
      </c>
      <c r="E127" s="5">
        <v>41598586850</v>
      </c>
      <c r="F127" s="5">
        <v>41598586850</v>
      </c>
      <c r="G127" s="5">
        <v>41598586850</v>
      </c>
      <c r="I127" s="5">
        <v>41598586850</v>
      </c>
      <c r="J127" s="5">
        <v>41598586850</v>
      </c>
      <c r="K127" s="5">
        <v>41598586850</v>
      </c>
      <c r="L127" s="5">
        <v>40625000000</v>
      </c>
      <c r="M127" s="5">
        <v>12500000000</v>
      </c>
      <c r="N127" s="5">
        <v>12500000000</v>
      </c>
      <c r="O127" s="5">
        <v>12500000000</v>
      </c>
    </row>
    <row r="128" spans="3:15" ht="15.5" x14ac:dyDescent="0.35">
      <c r="C128" t="s">
        <v>129</v>
      </c>
      <c r="D128" s="5">
        <v>36656293184</v>
      </c>
      <c r="E128" s="5">
        <v>36656293184</v>
      </c>
      <c r="F128" s="5">
        <v>36656293184</v>
      </c>
      <c r="G128" s="5">
        <v>36656293184</v>
      </c>
      <c r="I128" s="5">
        <v>36656293184</v>
      </c>
      <c r="J128" s="5">
        <v>36656293184</v>
      </c>
      <c r="K128" s="5">
        <v>36656293184</v>
      </c>
      <c r="L128" s="5">
        <v>31554698090</v>
      </c>
      <c r="M128" s="5">
        <v>1669676541</v>
      </c>
      <c r="N128" s="5">
        <v>1669676541</v>
      </c>
      <c r="O128" s="5">
        <v>1669676541</v>
      </c>
    </row>
    <row r="129" spans="2:15" ht="15.5" x14ac:dyDescent="0.35">
      <c r="C129" t="s">
        <v>130</v>
      </c>
      <c r="D129" s="5">
        <v>-52015292547</v>
      </c>
      <c r="E129" s="5">
        <v>-54285509958</v>
      </c>
      <c r="F129" s="5">
        <v>-56323380490</v>
      </c>
      <c r="G129" s="5">
        <v>-53316908488</v>
      </c>
      <c r="I129" s="5">
        <v>-56323380490</v>
      </c>
      <c r="J129" s="5">
        <v>20188077122</v>
      </c>
      <c r="K129" s="5">
        <v>18344206700</v>
      </c>
      <c r="L129" s="5">
        <v>19023888806</v>
      </c>
      <c r="M129" s="5">
        <v>27425042954</v>
      </c>
      <c r="N129" s="5">
        <v>21677955676</v>
      </c>
      <c r="O129" s="5">
        <v>20579513645</v>
      </c>
    </row>
    <row r="130" spans="2:15" ht="15.5" x14ac:dyDescent="0.35">
      <c r="C130" t="s">
        <v>257</v>
      </c>
      <c r="D130" s="5">
        <v>2500000000</v>
      </c>
      <c r="E130" s="5">
        <v>2500000000</v>
      </c>
      <c r="F130" s="5">
        <v>2500000000</v>
      </c>
      <c r="G130" s="5">
        <v>2500000000</v>
      </c>
      <c r="I130" s="5">
        <v>2500000000</v>
      </c>
      <c r="J130" s="5">
        <v>2500000000</v>
      </c>
      <c r="K130" s="5">
        <v>2500000000</v>
      </c>
    </row>
    <row r="131" spans="2:15" ht="15.5" x14ac:dyDescent="0.35">
      <c r="C131" t="s">
        <v>258</v>
      </c>
      <c r="D131" s="5">
        <v>-54515292547</v>
      </c>
      <c r="E131" s="5">
        <v>-56785509958</v>
      </c>
      <c r="F131" s="5">
        <v>-58823380490</v>
      </c>
      <c r="G131" s="5">
        <v>-55816908488</v>
      </c>
      <c r="I131" s="5">
        <v>-58823380490</v>
      </c>
      <c r="J131" s="5">
        <v>17688077122</v>
      </c>
      <c r="K131" s="5">
        <v>15844206700</v>
      </c>
    </row>
    <row r="132" spans="2:15" ht="15.5" x14ac:dyDescent="0.35">
      <c r="C132" t="s">
        <v>259</v>
      </c>
      <c r="D132" s="5">
        <v>-52015292547</v>
      </c>
      <c r="E132" s="5">
        <v>-54285509958</v>
      </c>
      <c r="F132" s="5">
        <v>-56323380490</v>
      </c>
      <c r="G132" s="5">
        <v>-53316908488</v>
      </c>
      <c r="I132" s="5">
        <v>-56323380490</v>
      </c>
      <c r="J132" s="5">
        <v>20188077122</v>
      </c>
      <c r="K132" s="5">
        <v>18344206700</v>
      </c>
      <c r="L132" s="5">
        <v>19023888806</v>
      </c>
      <c r="M132" s="5">
        <v>27425042954</v>
      </c>
      <c r="N132" s="5">
        <v>21677955676</v>
      </c>
      <c r="O132" s="5">
        <v>20579513645</v>
      </c>
    </row>
    <row r="133" spans="2:15" ht="15.5" x14ac:dyDescent="0.35">
      <c r="C133" t="s">
        <v>131</v>
      </c>
      <c r="D133" s="5">
        <v>3114533767</v>
      </c>
      <c r="E133" s="5">
        <v>16131352</v>
      </c>
      <c r="F133" s="5">
        <v>-1537815794</v>
      </c>
      <c r="G133" s="5">
        <v>1137584006</v>
      </c>
      <c r="I133" s="5">
        <v>-1537815794</v>
      </c>
      <c r="J133" s="5">
        <v>993578282</v>
      </c>
      <c r="K133" s="5">
        <v>972763173</v>
      </c>
      <c r="L133" s="5">
        <v>979970912</v>
      </c>
    </row>
    <row r="134" spans="2:15" ht="15.5" x14ac:dyDescent="0.35">
      <c r="C134" t="s">
        <v>10</v>
      </c>
      <c r="D134" s="5">
        <v>29354121254</v>
      </c>
      <c r="E134" s="5">
        <v>23985501428</v>
      </c>
      <c r="F134" s="5">
        <v>20393683750</v>
      </c>
      <c r="G134" s="5">
        <v>32854778077</v>
      </c>
      <c r="I134" s="5">
        <v>20393683750</v>
      </c>
      <c r="J134" s="5">
        <v>106215757963</v>
      </c>
      <c r="K134" s="5">
        <v>104351072432</v>
      </c>
      <c r="L134" s="5">
        <v>98962780333</v>
      </c>
      <c r="M134" s="5">
        <v>48373942020</v>
      </c>
      <c r="N134" s="5">
        <v>35847632217</v>
      </c>
      <c r="O134" s="5">
        <v>34749190186</v>
      </c>
    </row>
    <row r="135" spans="2:15" ht="15.5" x14ac:dyDescent="0.35">
      <c r="C135" t="s">
        <v>132</v>
      </c>
      <c r="D135" s="5">
        <v>112761431597</v>
      </c>
      <c r="E135" s="5">
        <v>112731944958</v>
      </c>
      <c r="F135" s="5">
        <v>119370363811</v>
      </c>
      <c r="G135" s="5">
        <v>132350671489</v>
      </c>
      <c r="I135" s="5">
        <v>119370363811</v>
      </c>
      <c r="J135" s="5">
        <v>178553078817</v>
      </c>
      <c r="K135" s="5">
        <v>190921477273</v>
      </c>
      <c r="L135" s="5">
        <v>155007742255</v>
      </c>
      <c r="M135" s="5">
        <v>122730623494</v>
      </c>
      <c r="N135" s="5">
        <v>95317930499</v>
      </c>
      <c r="O135" s="5">
        <v>105271901058</v>
      </c>
    </row>
    <row r="136" spans="2:15" ht="15.5" x14ac:dyDescent="0.35">
      <c r="C136" t="s">
        <v>133</v>
      </c>
      <c r="D136" s="5">
        <v>1663943474</v>
      </c>
      <c r="E136" s="5">
        <v>1663943474</v>
      </c>
      <c r="F136" s="5">
        <v>1663943474</v>
      </c>
      <c r="G136" s="5">
        <v>1663943474</v>
      </c>
      <c r="I136" s="5">
        <v>1663943474</v>
      </c>
      <c r="J136" s="5">
        <v>1663943474</v>
      </c>
      <c r="K136" s="5">
        <v>1663943474</v>
      </c>
      <c r="L136" s="5">
        <v>1625000000</v>
      </c>
      <c r="M136" s="5">
        <v>12500</v>
      </c>
      <c r="N136" s="5">
        <v>12500</v>
      </c>
      <c r="O136" s="5">
        <v>12500</v>
      </c>
    </row>
    <row r="138" spans="2:15" ht="15.5" x14ac:dyDescent="0.35">
      <c r="B138" t="s">
        <v>134</v>
      </c>
      <c r="C138" t="s">
        <v>135</v>
      </c>
      <c r="D138" s="5">
        <v>-9174307382</v>
      </c>
      <c r="E138" s="5">
        <v>3569663136</v>
      </c>
      <c r="F138" s="5">
        <v>59428198574</v>
      </c>
      <c r="G138" s="5">
        <v>-29117871371</v>
      </c>
      <c r="I138" s="5">
        <v>22230768512</v>
      </c>
      <c r="J138" s="5">
        <v>18842951033</v>
      </c>
      <c r="K138" s="5">
        <v>-35310957292</v>
      </c>
      <c r="L138" s="5">
        <v>-14437988868</v>
      </c>
      <c r="M138" s="5">
        <v>784057996</v>
      </c>
      <c r="N138" s="5">
        <v>11581992711</v>
      </c>
      <c r="O138" s="5">
        <v>-10313295307</v>
      </c>
    </row>
    <row r="139" spans="2:15" ht="15.5" x14ac:dyDescent="0.35">
      <c r="C139" t="s">
        <v>136</v>
      </c>
      <c r="D139" s="5">
        <v>10642550087</v>
      </c>
      <c r="E139" s="5">
        <v>17970892245</v>
      </c>
      <c r="F139" s="5">
        <v>-16749610356</v>
      </c>
      <c r="G139" s="5">
        <v>5477821008</v>
      </c>
      <c r="I139" s="5">
        <v>86917189982</v>
      </c>
      <c r="J139" s="5">
        <v>253896322972</v>
      </c>
      <c r="K139" s="5">
        <v>136849236639</v>
      </c>
      <c r="L139" s="5">
        <v>153174780963</v>
      </c>
      <c r="M139" s="5">
        <v>97256412056</v>
      </c>
      <c r="N139" s="5">
        <v>101920349031</v>
      </c>
      <c r="O139" s="5">
        <v>173217688940</v>
      </c>
    </row>
    <row r="140" spans="2:15" ht="15.5" x14ac:dyDescent="0.35">
      <c r="C140" t="s">
        <v>137</v>
      </c>
      <c r="D140" s="5">
        <v>-19879682280</v>
      </c>
      <c r="E140" s="5">
        <v>-13339519813</v>
      </c>
      <c r="F140" s="5">
        <v>80818672852</v>
      </c>
      <c r="G140" s="5">
        <v>-27248335783</v>
      </c>
      <c r="I140" s="5">
        <v>-33175297245</v>
      </c>
      <c r="J140" s="5">
        <v>-174939128063</v>
      </c>
      <c r="K140" s="5">
        <v>-136312460602</v>
      </c>
      <c r="L140" s="5">
        <v>-117341771562</v>
      </c>
      <c r="M140" s="5">
        <v>-64005357437</v>
      </c>
      <c r="N140" s="5">
        <v>-64118478811</v>
      </c>
      <c r="O140" s="5">
        <v>-142947408508</v>
      </c>
    </row>
    <row r="141" spans="2:15" ht="15.5" x14ac:dyDescent="0.35">
      <c r="C141" t="s">
        <v>1285</v>
      </c>
      <c r="L141" s="5">
        <v>-4608322670</v>
      </c>
      <c r="M141" s="5">
        <v>-3374086511</v>
      </c>
      <c r="N141" s="5">
        <v>-3933488318</v>
      </c>
      <c r="O141" s="5">
        <v>-2110231699</v>
      </c>
    </row>
    <row r="142" spans="2:15" ht="15.5" x14ac:dyDescent="0.35">
      <c r="C142" t="s">
        <v>139</v>
      </c>
      <c r="D142" s="5">
        <v>-518812371</v>
      </c>
      <c r="F142" s="5">
        <v>-4373803747</v>
      </c>
      <c r="G142" s="5">
        <v>-6402508222</v>
      </c>
      <c r="I142" s="5">
        <v>-27882176603</v>
      </c>
      <c r="J142" s="5">
        <v>-50156614695</v>
      </c>
      <c r="K142" s="5">
        <v>-30322340881</v>
      </c>
      <c r="L142" s="5">
        <v>-38122655655</v>
      </c>
      <c r="M142" s="5">
        <v>-24206963361</v>
      </c>
      <c r="N142" s="5">
        <v>-17830043484</v>
      </c>
      <c r="O142" s="5">
        <v>-31722821242</v>
      </c>
    </row>
    <row r="143" spans="2:15" ht="15.5" x14ac:dyDescent="0.35">
      <c r="C143" t="s">
        <v>624</v>
      </c>
      <c r="D143" s="5">
        <v>104137</v>
      </c>
      <c r="F143" s="5">
        <v>10234472</v>
      </c>
      <c r="G143" s="5">
        <v>13532019</v>
      </c>
      <c r="I143" s="5">
        <v>73072299</v>
      </c>
      <c r="J143" s="5">
        <v>97166439</v>
      </c>
      <c r="K143" s="5">
        <v>335753130</v>
      </c>
      <c r="L143" s="5">
        <v>349835109</v>
      </c>
      <c r="M143" s="5">
        <v>88490696</v>
      </c>
      <c r="N143" s="5">
        <v>46027497</v>
      </c>
      <c r="O143" s="5">
        <v>54248937</v>
      </c>
    </row>
    <row r="144" spans="2:15" ht="15.5" x14ac:dyDescent="0.35">
      <c r="C144" t="s">
        <v>502</v>
      </c>
      <c r="F144" s="5">
        <v>-120958089</v>
      </c>
      <c r="G144" s="5">
        <v>-391185183</v>
      </c>
      <c r="I144" s="5">
        <v>-1439444509</v>
      </c>
      <c r="J144" s="5">
        <v>-4316986734</v>
      </c>
      <c r="K144" s="5">
        <v>-2095812864</v>
      </c>
      <c r="L144" s="5">
        <v>-2082087212</v>
      </c>
      <c r="M144" s="5">
        <v>-2741658286</v>
      </c>
      <c r="N144" s="5">
        <v>-3501650970</v>
      </c>
      <c r="O144" s="5">
        <v>-4147398272</v>
      </c>
    </row>
    <row r="145" spans="3:15" ht="15.5" x14ac:dyDescent="0.35">
      <c r="C145" t="s">
        <v>690</v>
      </c>
      <c r="D145" s="5">
        <v>908830069</v>
      </c>
      <c r="E145" s="5">
        <v>-1389006320</v>
      </c>
      <c r="F145" s="5">
        <v>-156336558</v>
      </c>
      <c r="G145" s="5">
        <v>-567195210</v>
      </c>
      <c r="I145" s="5">
        <v>-2262575412</v>
      </c>
      <c r="J145" s="5">
        <v>-5737864007</v>
      </c>
      <c r="K145" s="5">
        <v>-3764993295</v>
      </c>
      <c r="L145" s="5">
        <v>-5993979385</v>
      </c>
      <c r="M145" s="5">
        <v>-2781163877</v>
      </c>
      <c r="N145" s="5">
        <v>-1086435216</v>
      </c>
      <c r="O145" s="5">
        <v>-2969070541</v>
      </c>
    </row>
    <row r="146" spans="3:15" ht="15.5" x14ac:dyDescent="0.35">
      <c r="C146" t="s">
        <v>1286</v>
      </c>
      <c r="M146" s="5">
        <v>489024380</v>
      </c>
    </row>
    <row r="147" spans="3:15" ht="15.5" x14ac:dyDescent="0.35">
      <c r="C147" t="s">
        <v>752</v>
      </c>
      <c r="D147" s="5">
        <v>-327297024</v>
      </c>
      <c r="E147" s="5">
        <v>327297024</v>
      </c>
      <c r="J147" s="5">
        <v>55121</v>
      </c>
      <c r="K147" s="5">
        <v>-339419</v>
      </c>
      <c r="L147" s="5">
        <v>186211544</v>
      </c>
      <c r="M147" s="5">
        <v>59360336</v>
      </c>
      <c r="N147" s="5">
        <v>85712982</v>
      </c>
      <c r="O147" s="5">
        <v>311697078</v>
      </c>
    </row>
    <row r="148" spans="3:15" ht="15.5" x14ac:dyDescent="0.35">
      <c r="C148" t="s">
        <v>144</v>
      </c>
      <c r="D148" s="5">
        <v>-9476012045</v>
      </c>
      <c r="E148" s="5">
        <v>-3268789730</v>
      </c>
      <c r="F148" s="5">
        <v>-49204867574</v>
      </c>
      <c r="G148" s="5">
        <v>18282517664</v>
      </c>
      <c r="I148" s="5">
        <v>-26118105227</v>
      </c>
      <c r="J148" s="5">
        <v>-22867411787</v>
      </c>
      <c r="K148" s="5">
        <v>22804066443</v>
      </c>
      <c r="L148" s="5">
        <v>22601980524</v>
      </c>
      <c r="M148" s="5">
        <v>1425778736</v>
      </c>
      <c r="N148" s="5">
        <v>-9939471220</v>
      </c>
      <c r="O148" s="5">
        <v>-3433719292</v>
      </c>
    </row>
    <row r="149" spans="3:15" ht="15.5" x14ac:dyDescent="0.35">
      <c r="C149" t="s">
        <v>145</v>
      </c>
      <c r="D149" s="5">
        <v>18276739337</v>
      </c>
      <c r="E149" s="5">
        <v>-3746164746</v>
      </c>
      <c r="F149" s="5">
        <v>-17065892040</v>
      </c>
      <c r="G149" s="5">
        <v>13671213047</v>
      </c>
      <c r="I149" s="5">
        <v>-3187426739</v>
      </c>
      <c r="J149" s="5">
        <v>1548392444</v>
      </c>
      <c r="K149" s="5">
        <v>8122185554</v>
      </c>
      <c r="L149" s="5">
        <v>-1274993150</v>
      </c>
      <c r="M149" s="5">
        <v>-267226172</v>
      </c>
      <c r="N149" s="5">
        <v>-222094091</v>
      </c>
      <c r="O149" s="5">
        <v>-1774630238</v>
      </c>
    </row>
    <row r="150" spans="3:15" ht="15.5" x14ac:dyDescent="0.35">
      <c r="C150" t="s">
        <v>1287</v>
      </c>
      <c r="D150" s="5">
        <v>11534437315</v>
      </c>
      <c r="J150" s="5">
        <v>1396894662</v>
      </c>
      <c r="K150" s="5">
        <v>9953105338</v>
      </c>
      <c r="L150" s="5">
        <v>11380369830</v>
      </c>
    </row>
    <row r="151" spans="3:15" ht="15.5" x14ac:dyDescent="0.35">
      <c r="C151" t="s">
        <v>660</v>
      </c>
      <c r="L151" s="5">
        <v>-11350000000</v>
      </c>
      <c r="M151" s="5">
        <v>-11380369830</v>
      </c>
    </row>
    <row r="152" spans="3:15" ht="15.5" x14ac:dyDescent="0.35">
      <c r="C152" t="s">
        <v>643</v>
      </c>
      <c r="F152" s="5">
        <v>-10418000000</v>
      </c>
      <c r="G152" s="5">
        <v>10418000000</v>
      </c>
    </row>
    <row r="153" spans="3:15" ht="15.5" x14ac:dyDescent="0.35">
      <c r="C153" t="s">
        <v>326</v>
      </c>
      <c r="D153" s="5">
        <v>24955419726</v>
      </c>
      <c r="E153" s="5">
        <v>542733844</v>
      </c>
      <c r="F153" s="5">
        <v>15523095502</v>
      </c>
      <c r="G153" s="5">
        <v>9305643650</v>
      </c>
      <c r="I153" s="5">
        <v>25498153570</v>
      </c>
      <c r="J153" s="5">
        <v>837837838</v>
      </c>
      <c r="K153" s="5">
        <v>732432435</v>
      </c>
      <c r="L153" s="5">
        <v>90909091</v>
      </c>
      <c r="M153" s="5">
        <v>170000000</v>
      </c>
      <c r="N153" s="5">
        <v>23000000</v>
      </c>
    </row>
    <row r="154" spans="3:15" ht="15.5" x14ac:dyDescent="0.35">
      <c r="C154" t="s">
        <v>146</v>
      </c>
      <c r="D154" s="5">
        <v>-14401190198</v>
      </c>
      <c r="E154" s="5">
        <v>-4473335905</v>
      </c>
      <c r="F154" s="5">
        <v>-12759257277</v>
      </c>
      <c r="G154" s="5">
        <v>-5653106662</v>
      </c>
      <c r="I154" s="5">
        <v>-18874526103</v>
      </c>
      <c r="J154" s="5">
        <v>-1666340056</v>
      </c>
      <c r="K154" s="5">
        <v>-1583352219</v>
      </c>
      <c r="L154" s="5">
        <v>-2123530244</v>
      </c>
      <c r="M154" s="5">
        <v>-409706442</v>
      </c>
      <c r="N154" s="5">
        <v>-472579955</v>
      </c>
      <c r="O154" s="5">
        <v>-694294274</v>
      </c>
    </row>
    <row r="155" spans="3:15" ht="15.5" x14ac:dyDescent="0.35">
      <c r="C155" t="s">
        <v>1288</v>
      </c>
      <c r="D155" s="5">
        <v>-184437315</v>
      </c>
      <c r="E155" s="5">
        <v>184437315</v>
      </c>
    </row>
    <row r="156" spans="3:15" ht="15.5" x14ac:dyDescent="0.35">
      <c r="C156" t="s">
        <v>612</v>
      </c>
      <c r="D156" s="5">
        <v>-3708587966</v>
      </c>
      <c r="F156" s="5">
        <v>-442328963</v>
      </c>
      <c r="I156" s="5">
        <v>-442328963</v>
      </c>
    </row>
    <row r="157" spans="3:15" ht="15.5" x14ac:dyDescent="0.35">
      <c r="C157" t="s">
        <v>796</v>
      </c>
      <c r="F157" s="5">
        <v>-10308959620</v>
      </c>
      <c r="I157" s="5">
        <v>-10308959620</v>
      </c>
    </row>
    <row r="158" spans="3:15" ht="15.5" x14ac:dyDescent="0.35">
      <c r="C158" t="s">
        <v>1153</v>
      </c>
      <c r="F158" s="5">
        <v>940234377</v>
      </c>
      <c r="I158" s="5">
        <v>940234377</v>
      </c>
    </row>
    <row r="159" spans="3:15" ht="15.5" x14ac:dyDescent="0.35">
      <c r="C159" t="s">
        <v>151</v>
      </c>
      <c r="L159" s="5">
        <v>-252741827</v>
      </c>
    </row>
    <row r="160" spans="3:15" ht="15.5" x14ac:dyDescent="0.35">
      <c r="C160" t="s">
        <v>1289</v>
      </c>
      <c r="D160" s="5">
        <v>81097775</v>
      </c>
      <c r="F160" s="5">
        <v>399323941</v>
      </c>
      <c r="G160" s="5">
        <v>-399323941</v>
      </c>
      <c r="J160" s="5">
        <v>980000000</v>
      </c>
      <c r="K160" s="5">
        <v>-980000000</v>
      </c>
      <c r="L160" s="5">
        <v>980000000</v>
      </c>
      <c r="M160" s="5">
        <v>11352850100</v>
      </c>
      <c r="N160" s="5">
        <v>227485864</v>
      </c>
      <c r="O160" s="5">
        <v>-1080335964</v>
      </c>
    </row>
    <row r="161" spans="3:15" ht="15.5" x14ac:dyDescent="0.35">
      <c r="C161" t="s">
        <v>153</v>
      </c>
      <c r="D161" s="5">
        <v>-9476012045</v>
      </c>
      <c r="E161" s="5">
        <v>-3268789730</v>
      </c>
      <c r="F161" s="5">
        <v>-49204867574</v>
      </c>
      <c r="G161" s="5">
        <v>18282517664</v>
      </c>
      <c r="I161" s="5">
        <v>-26118105227</v>
      </c>
      <c r="J161" s="5">
        <v>-22867411787</v>
      </c>
      <c r="K161" s="5">
        <v>22804066443</v>
      </c>
      <c r="L161" s="5">
        <v>22601980524</v>
      </c>
      <c r="M161" s="5">
        <v>1425778736</v>
      </c>
      <c r="N161" s="5">
        <v>-9939471220</v>
      </c>
      <c r="O161" s="5">
        <v>-3433719292</v>
      </c>
    </row>
    <row r="162" spans="3:15" ht="15.5" x14ac:dyDescent="0.35">
      <c r="C162" t="s">
        <v>336</v>
      </c>
      <c r="D162" s="5">
        <v>40750000000</v>
      </c>
      <c r="G162" s="5">
        <v>14500000000</v>
      </c>
      <c r="I162" s="5">
        <v>40750000000</v>
      </c>
      <c r="J162" s="5">
        <v>44300000000</v>
      </c>
      <c r="K162" s="5">
        <v>51700000000</v>
      </c>
      <c r="L162" s="5">
        <v>32850000000</v>
      </c>
      <c r="M162" s="5">
        <v>54022557394</v>
      </c>
      <c r="N162" s="5">
        <v>49706956189</v>
      </c>
      <c r="O162" s="5">
        <v>68570517200</v>
      </c>
    </row>
    <row r="163" spans="3:15" ht="15.5" x14ac:dyDescent="0.35">
      <c r="C163" t="s">
        <v>274</v>
      </c>
      <c r="D163" s="5">
        <v>-50544109816</v>
      </c>
      <c r="F163" s="5">
        <v>-10210685943</v>
      </c>
      <c r="G163" s="5">
        <v>-21567097917</v>
      </c>
      <c r="I163" s="5">
        <v>-50544109816</v>
      </c>
      <c r="J163" s="5">
        <v>-62105890184</v>
      </c>
      <c r="K163" s="5">
        <v>-28089213993</v>
      </c>
      <c r="L163" s="5">
        <v>-47725346251</v>
      </c>
      <c r="M163" s="5">
        <v>-52229401563</v>
      </c>
      <c r="N163" s="5">
        <v>-59773998700</v>
      </c>
      <c r="O163" s="5">
        <v>-69517440548</v>
      </c>
    </row>
    <row r="164" spans="3:15" ht="15.5" x14ac:dyDescent="0.35">
      <c r="C164" t="s">
        <v>1290</v>
      </c>
      <c r="D164" s="5">
        <v>1420543031</v>
      </c>
      <c r="F164" s="5">
        <v>-11952760421</v>
      </c>
      <c r="I164" s="5">
        <v>-11952760421</v>
      </c>
    </row>
    <row r="165" spans="3:15" ht="15.5" x14ac:dyDescent="0.35">
      <c r="C165" t="s">
        <v>1278</v>
      </c>
      <c r="D165" s="5">
        <v>-1454126776</v>
      </c>
      <c r="F165" s="5">
        <v>-1454126776</v>
      </c>
      <c r="I165" s="5">
        <v>-1454126776</v>
      </c>
      <c r="J165" s="5">
        <v>-1121334527</v>
      </c>
      <c r="K165" s="5">
        <v>-763679219</v>
      </c>
    </row>
    <row r="166" spans="3:15" ht="15.5" x14ac:dyDescent="0.35">
      <c r="C166" t="s">
        <v>337</v>
      </c>
      <c r="F166" s="5">
        <v>-26553136428</v>
      </c>
      <c r="G166" s="5">
        <v>26553136428</v>
      </c>
    </row>
    <row r="167" spans="3:15" ht="15.5" x14ac:dyDescent="0.35">
      <c r="C167" t="s">
        <v>573</v>
      </c>
      <c r="D167" s="5">
        <v>3268789730</v>
      </c>
      <c r="E167" s="5">
        <v>-3268789730</v>
      </c>
    </row>
    <row r="168" spans="3:15" ht="15.5" x14ac:dyDescent="0.35">
      <c r="C168" t="s">
        <v>1291</v>
      </c>
      <c r="G168" s="5">
        <v>2087368775</v>
      </c>
      <c r="L168" s="5">
        <v>252741827</v>
      </c>
      <c r="N168" s="5">
        <v>363759896</v>
      </c>
    </row>
    <row r="169" spans="3:15" ht="15.5" x14ac:dyDescent="0.35">
      <c r="C169" t="s">
        <v>512</v>
      </c>
      <c r="D169" s="5">
        <v>-2917108214</v>
      </c>
      <c r="F169" s="5">
        <v>-103841046</v>
      </c>
      <c r="G169" s="5">
        <v>-2813267168</v>
      </c>
      <c r="I169" s="5">
        <v>-2917108214</v>
      </c>
      <c r="J169" s="5">
        <v>-3940187076</v>
      </c>
      <c r="K169" s="5">
        <v>-3623275985</v>
      </c>
      <c r="L169" s="5">
        <v>-1690851925</v>
      </c>
      <c r="M169" s="5">
        <v>-323453197</v>
      </c>
      <c r="O169" s="5">
        <v>-1538462763</v>
      </c>
    </row>
    <row r="170" spans="3:15" ht="15.5" x14ac:dyDescent="0.35">
      <c r="C170" t="s">
        <v>1292</v>
      </c>
      <c r="L170" s="5">
        <v>1104921160</v>
      </c>
    </row>
    <row r="171" spans="3:15" ht="15.5" x14ac:dyDescent="0.35">
      <c r="C171" t="s">
        <v>339</v>
      </c>
      <c r="F171" s="5">
        <v>1069683040</v>
      </c>
      <c r="G171" s="5">
        <v>-477622454</v>
      </c>
      <c r="L171" s="5">
        <v>-199505836</v>
      </c>
      <c r="M171" s="5">
        <v>-43923898</v>
      </c>
      <c r="N171" s="5">
        <v>-236188605</v>
      </c>
      <c r="O171" s="5">
        <v>-948333181</v>
      </c>
    </row>
    <row r="172" spans="3:15" ht="15.5" x14ac:dyDescent="0.35">
      <c r="C172" t="s">
        <v>347</v>
      </c>
      <c r="K172" s="5">
        <v>-2494946304</v>
      </c>
      <c r="L172" s="5">
        <v>-20000000000</v>
      </c>
    </row>
    <row r="173" spans="3:15" ht="15.5" x14ac:dyDescent="0.35">
      <c r="C173" t="s">
        <v>1293</v>
      </c>
      <c r="L173" s="5">
        <v>28125000000</v>
      </c>
    </row>
    <row r="174" spans="3:15" ht="15.5" x14ac:dyDescent="0.35">
      <c r="C174" t="s">
        <v>575</v>
      </c>
      <c r="K174" s="5">
        <v>6075181944</v>
      </c>
    </row>
    <row r="175" spans="3:15" ht="15.5" x14ac:dyDescent="0.35">
      <c r="C175" t="s">
        <v>576</v>
      </c>
      <c r="L175" s="5">
        <v>29885021549</v>
      </c>
    </row>
    <row r="176" spans="3:15" ht="15.5" x14ac:dyDescent="0.35">
      <c r="C176" t="s">
        <v>812</v>
      </c>
    </row>
    <row r="177" spans="2:15" ht="15.5" x14ac:dyDescent="0.35">
      <c r="C177" t="s">
        <v>1294</v>
      </c>
    </row>
    <row r="178" spans="2:15" ht="15.5" x14ac:dyDescent="0.35">
      <c r="C178" t="s">
        <v>1295</v>
      </c>
    </row>
    <row r="179" spans="2:15" ht="15.5" x14ac:dyDescent="0.35">
      <c r="C179" t="s">
        <v>163</v>
      </c>
      <c r="D179" s="5">
        <v>-373580090</v>
      </c>
      <c r="E179" s="5">
        <v>-3445291340</v>
      </c>
      <c r="F179" s="5">
        <v>-6842561040</v>
      </c>
      <c r="G179" s="5">
        <v>2835859340</v>
      </c>
      <c r="I179" s="5">
        <v>-7074763454</v>
      </c>
      <c r="J179" s="5">
        <v>-2476068310</v>
      </c>
      <c r="K179" s="5">
        <v>-4384705295</v>
      </c>
      <c r="L179" s="5">
        <v>6888998506</v>
      </c>
      <c r="M179" s="5">
        <v>1942610560</v>
      </c>
      <c r="N179" s="5">
        <v>1420427400</v>
      </c>
      <c r="O179" s="5">
        <v>-15521644837</v>
      </c>
    </row>
    <row r="180" spans="2:15" ht="15.5" x14ac:dyDescent="0.35">
      <c r="C180" t="s">
        <v>164</v>
      </c>
      <c r="E180" s="5">
        <v>3861731714</v>
      </c>
      <c r="F180" s="5">
        <v>-12049878130</v>
      </c>
      <c r="I180" s="5">
        <v>10936495168</v>
      </c>
      <c r="J180" s="5">
        <v>13412563478</v>
      </c>
      <c r="K180" s="5">
        <v>17797268773</v>
      </c>
      <c r="L180" s="5">
        <v>6919056274</v>
      </c>
      <c r="M180" s="5">
        <v>4976445714</v>
      </c>
      <c r="N180" s="5">
        <v>3556018314</v>
      </c>
      <c r="O180" s="5">
        <v>19077663150</v>
      </c>
    </row>
    <row r="181" spans="2:15" ht="15.5" x14ac:dyDescent="0.35">
      <c r="C181" t="s">
        <v>166</v>
      </c>
      <c r="D181" s="5">
        <v>-373580090</v>
      </c>
      <c r="E181" s="5">
        <v>416440374</v>
      </c>
      <c r="F181" s="5">
        <v>-18892439170</v>
      </c>
      <c r="G181" s="5">
        <v>2835859340</v>
      </c>
      <c r="I181" s="5">
        <v>3861731714</v>
      </c>
      <c r="J181" s="5">
        <v>10936495168</v>
      </c>
      <c r="K181" s="5">
        <v>13412563478</v>
      </c>
      <c r="L181" s="5">
        <v>13808054780</v>
      </c>
      <c r="M181" s="5">
        <v>6919056274</v>
      </c>
      <c r="N181" s="5">
        <v>4976445714</v>
      </c>
      <c r="O181" s="5">
        <v>3556018313</v>
      </c>
    </row>
    <row r="183" spans="2:15" ht="15.5" x14ac:dyDescent="0.35">
      <c r="B183" t="s">
        <v>167</v>
      </c>
      <c r="C183" t="s">
        <v>12</v>
      </c>
      <c r="D183" s="5">
        <v>1660000000</v>
      </c>
      <c r="E183" s="5">
        <v>1660000000</v>
      </c>
      <c r="F183" s="5">
        <v>1660000000</v>
      </c>
      <c r="G183" s="5">
        <v>1660000000</v>
      </c>
      <c r="I183" s="5">
        <v>1660000000</v>
      </c>
      <c r="J183" s="5">
        <v>1660000000</v>
      </c>
      <c r="K183" s="5">
        <v>1660000000</v>
      </c>
      <c r="L183" s="5">
        <v>1620000000</v>
      </c>
      <c r="M183" s="5">
        <v>0</v>
      </c>
      <c r="N183" s="5">
        <v>0</v>
      </c>
      <c r="O183" s="5">
        <v>0</v>
      </c>
    </row>
    <row r="184" spans="2:15" ht="15.5" x14ac:dyDescent="0.35">
      <c r="C184" t="s">
        <v>168</v>
      </c>
      <c r="D184" s="6">
        <v>1.95</v>
      </c>
      <c r="E184" s="6">
        <v>0.64</v>
      </c>
      <c r="F184" s="6">
        <v>-6.91</v>
      </c>
      <c r="G184" s="6">
        <v>-8.0299999999999994</v>
      </c>
    </row>
    <row r="185" spans="2:15" ht="15.5" x14ac:dyDescent="0.35">
      <c r="C185" t="s">
        <v>169</v>
      </c>
      <c r="D185" s="6">
        <v>25.64</v>
      </c>
      <c r="E185" s="6">
        <v>93.75</v>
      </c>
      <c r="F185" s="6">
        <v>-20.41</v>
      </c>
      <c r="G185" s="6">
        <v>-25.16</v>
      </c>
    </row>
    <row r="186" spans="2:15" ht="15.5" x14ac:dyDescent="0.35">
      <c r="C186" t="s">
        <v>63</v>
      </c>
      <c r="D186" s="6">
        <v>8.4700000000000006</v>
      </c>
      <c r="E186" s="6">
        <v>9.91</v>
      </c>
      <c r="F186" s="6">
        <v>26.14</v>
      </c>
      <c r="G186" s="6">
        <v>14.12</v>
      </c>
    </row>
    <row r="187" spans="2:15" ht="15.5" x14ac:dyDescent="0.35">
      <c r="C187" t="s">
        <v>170</v>
      </c>
      <c r="D187" s="5">
        <v>3950000000</v>
      </c>
      <c r="E187" s="5">
        <v>3470000000</v>
      </c>
      <c r="F187" s="5">
        <v>-17700000000</v>
      </c>
      <c r="G187" s="5">
        <v>-2380000000</v>
      </c>
    </row>
    <row r="188" spans="2:15" ht="15.5" x14ac:dyDescent="0.35">
      <c r="C188" t="s">
        <v>171</v>
      </c>
      <c r="D188" s="6">
        <v>2.87E-2</v>
      </c>
      <c r="E188" s="6">
        <v>9.4999999999999998E-3</v>
      </c>
      <c r="F188" s="6">
        <v>-9.6300000000000011E-2</v>
      </c>
      <c r="G188" s="6">
        <v>-0.10099999999999999</v>
      </c>
    </row>
    <row r="189" spans="2:15" ht="15.5" x14ac:dyDescent="0.35">
      <c r="C189" t="s">
        <v>172</v>
      </c>
      <c r="D189" s="6">
        <v>0.1234</v>
      </c>
      <c r="E189" s="6">
        <v>4.4600000000000001E-2</v>
      </c>
      <c r="F189" s="6">
        <v>-0.52390000000000003</v>
      </c>
      <c r="G189" s="6">
        <v>-0.4214</v>
      </c>
    </row>
    <row r="190" spans="2:15" ht="15.5" x14ac:dyDescent="0.35">
      <c r="C190" t="s">
        <v>173</v>
      </c>
      <c r="D190" s="6">
        <v>4.9800000000000004E-2</v>
      </c>
      <c r="E190" s="6">
        <v>4.7500000000000001E-2</v>
      </c>
      <c r="F190" s="6">
        <v>-0.2636</v>
      </c>
      <c r="G190" s="6">
        <v>-0.11470000000000001</v>
      </c>
    </row>
    <row r="191" spans="2:15" ht="15.5" x14ac:dyDescent="0.35">
      <c r="C191" t="s">
        <v>174</v>
      </c>
      <c r="F191" s="6">
        <v>-30.18</v>
      </c>
      <c r="G191" s="6">
        <v>-19.48</v>
      </c>
    </row>
    <row r="192" spans="2:15" ht="15.5" x14ac:dyDescent="0.35">
      <c r="C192" t="s">
        <v>175</v>
      </c>
      <c r="D192" s="5">
        <v>29000000000</v>
      </c>
      <c r="E192" s="5">
        <v>24000000000</v>
      </c>
      <c r="F192" s="5">
        <v>20000000000</v>
      </c>
      <c r="G192" s="5">
        <v>33000000000</v>
      </c>
    </row>
    <row r="193" spans="3:15" ht="15.5" x14ac:dyDescent="0.35">
      <c r="C193" t="s">
        <v>176</v>
      </c>
      <c r="D193" s="6">
        <v>3.17</v>
      </c>
      <c r="E193" s="6">
        <v>4.16</v>
      </c>
      <c r="F193" s="6">
        <v>10.7</v>
      </c>
      <c r="G193" s="6">
        <v>10.6</v>
      </c>
    </row>
    <row r="194" spans="3:15" ht="15.5" x14ac:dyDescent="0.35">
      <c r="C194" t="s">
        <v>177</v>
      </c>
      <c r="D194" s="6">
        <v>15.77</v>
      </c>
      <c r="E194" s="6">
        <v>14.41</v>
      </c>
      <c r="F194" s="6">
        <v>13.18</v>
      </c>
      <c r="G194" s="6">
        <v>19.059999999999999</v>
      </c>
    </row>
    <row r="195" spans="3:15" ht="15.5" x14ac:dyDescent="0.35">
      <c r="C195" t="s">
        <v>178</v>
      </c>
      <c r="D195" s="6">
        <v>5.46</v>
      </c>
      <c r="E195" s="6">
        <v>8.15</v>
      </c>
      <c r="F195" s="6">
        <v>21.49</v>
      </c>
      <c r="G195" s="6">
        <v>15.89</v>
      </c>
    </row>
    <row r="196" spans="3:15" ht="15.5" x14ac:dyDescent="0.35">
      <c r="C196" t="s">
        <v>179</v>
      </c>
      <c r="D196" s="6">
        <v>9.15</v>
      </c>
      <c r="E196" s="6">
        <v>7.36</v>
      </c>
      <c r="F196" s="6">
        <v>6.56</v>
      </c>
      <c r="G196" s="6">
        <v>12.71</v>
      </c>
    </row>
    <row r="197" spans="3:15" ht="15.5" x14ac:dyDescent="0.35">
      <c r="C197" t="s">
        <v>180</v>
      </c>
      <c r="D197" s="5">
        <v>0</v>
      </c>
      <c r="E197" s="5">
        <v>0</v>
      </c>
      <c r="F197" s="5">
        <v>0</v>
      </c>
      <c r="G197" s="5">
        <v>11000000000</v>
      </c>
    </row>
    <row r="198" spans="3:15" ht="15.5" x14ac:dyDescent="0.35">
      <c r="C198" t="s">
        <v>181</v>
      </c>
      <c r="D198" s="5">
        <v>0</v>
      </c>
      <c r="E198" s="5">
        <v>0</v>
      </c>
      <c r="F198" s="5">
        <v>0</v>
      </c>
      <c r="G198" s="5">
        <v>28000000000</v>
      </c>
    </row>
    <row r="199" spans="3:15" ht="15.5" x14ac:dyDescent="0.35">
      <c r="C199" t="s">
        <v>182</v>
      </c>
      <c r="D199" s="5">
        <v>26000000000</v>
      </c>
      <c r="E199" s="5">
        <v>24000000000</v>
      </c>
      <c r="F199" s="5">
        <v>22000000000</v>
      </c>
      <c r="G199" s="5">
        <v>32000000000</v>
      </c>
    </row>
    <row r="200" spans="3:15" ht="15.5" x14ac:dyDescent="0.35">
      <c r="C200" t="s">
        <v>24</v>
      </c>
      <c r="D200" s="5">
        <v>0</v>
      </c>
      <c r="E200" s="5">
        <v>0</v>
      </c>
      <c r="F200" s="5">
        <v>0</v>
      </c>
      <c r="G200" s="5">
        <v>39000000000</v>
      </c>
    </row>
    <row r="201" spans="3:15" ht="15.5" x14ac:dyDescent="0.35">
      <c r="C201" t="s">
        <v>21</v>
      </c>
      <c r="D201" s="5">
        <v>0</v>
      </c>
      <c r="E201" s="5">
        <v>0</v>
      </c>
      <c r="F201" s="5">
        <v>-4000000000</v>
      </c>
      <c r="G201" s="5">
        <v>16000000000</v>
      </c>
    </row>
    <row r="202" spans="3:15" ht="15.5" x14ac:dyDescent="0.35">
      <c r="C202" t="s">
        <v>183</v>
      </c>
      <c r="D202" s="5">
        <v>12000000000</v>
      </c>
      <c r="E202" s="5">
        <v>-6000000000</v>
      </c>
      <c r="F202" s="5">
        <v>-6000000000</v>
      </c>
      <c r="G202" s="5">
        <v>28000000000</v>
      </c>
    </row>
    <row r="203" spans="3:15" ht="15.5" x14ac:dyDescent="0.35">
      <c r="C203" t="s">
        <v>184</v>
      </c>
      <c r="D203" s="5">
        <v>-9000000000</v>
      </c>
      <c r="E203" s="5">
        <v>4000000000</v>
      </c>
      <c r="F203" s="5">
        <v>59000000000</v>
      </c>
      <c r="G203" s="5">
        <v>-29000000000</v>
      </c>
    </row>
    <row r="204" spans="3:15" ht="15.5" x14ac:dyDescent="0.35">
      <c r="C204" t="s">
        <v>185</v>
      </c>
      <c r="D204" s="5">
        <v>-14000000000</v>
      </c>
      <c r="E204" s="5">
        <v>-4000000000</v>
      </c>
      <c r="F204" s="5">
        <v>-13000000000</v>
      </c>
      <c r="G204" s="5">
        <v>-6000000000</v>
      </c>
    </row>
    <row r="205" spans="3:15" ht="15.5" x14ac:dyDescent="0.35">
      <c r="C205" t="s">
        <v>13</v>
      </c>
      <c r="D205" s="5">
        <v>-24000000000</v>
      </c>
      <c r="E205" s="5">
        <v>-1000000000</v>
      </c>
      <c r="F205" s="5">
        <v>47000000000</v>
      </c>
      <c r="G205" s="5">
        <v>-35000000000</v>
      </c>
    </row>
    <row r="206" spans="3:15" ht="15.5" x14ac:dyDescent="0.35">
      <c r="C206" t="s">
        <v>16</v>
      </c>
      <c r="D206" s="6">
        <v>-14.17</v>
      </c>
      <c r="E206" s="6">
        <v>-0.54</v>
      </c>
      <c r="F206" s="6">
        <v>28.05</v>
      </c>
      <c r="G206" s="6">
        <v>-20.9</v>
      </c>
    </row>
    <row r="207" spans="3:15" ht="15.5" x14ac:dyDescent="0.35">
      <c r="C207" t="s">
        <v>48</v>
      </c>
      <c r="I207" s="6">
        <v>-51.08</v>
      </c>
      <c r="J207" s="6">
        <v>1.29</v>
      </c>
      <c r="K207" s="6">
        <v>1.1599999999999999</v>
      </c>
      <c r="L207" s="6">
        <v>7.69</v>
      </c>
      <c r="M207" s="6">
        <v>452613.07</v>
      </c>
      <c r="N207" s="6">
        <v>80426.27</v>
      </c>
      <c r="O207" s="6">
        <v>322857.15000000002</v>
      </c>
    </row>
    <row r="208" spans="3:15" ht="15.5" x14ac:dyDescent="0.35">
      <c r="C208" t="s">
        <v>62</v>
      </c>
      <c r="I208" s="6">
        <v>-2.76</v>
      </c>
      <c r="J208" s="6">
        <v>40.31</v>
      </c>
      <c r="K208" s="6">
        <v>49.14</v>
      </c>
      <c r="L208" s="6">
        <v>66.319999999999993</v>
      </c>
      <c r="M208" s="5">
        <v>0</v>
      </c>
      <c r="N208" s="5">
        <v>0</v>
      </c>
      <c r="O208" s="5">
        <v>0</v>
      </c>
    </row>
    <row r="209" spans="3:15" ht="15.5" x14ac:dyDescent="0.35">
      <c r="C209" t="s">
        <v>65</v>
      </c>
      <c r="I209" s="6">
        <v>2.58</v>
      </c>
      <c r="J209" s="6">
        <v>0.4</v>
      </c>
      <c r="K209" s="6">
        <v>0.67</v>
      </c>
      <c r="L209" s="6">
        <v>4.18</v>
      </c>
      <c r="M209" s="5">
        <v>0</v>
      </c>
      <c r="N209" s="5">
        <v>0</v>
      </c>
      <c r="O209" s="5">
        <v>0</v>
      </c>
    </row>
    <row r="210" spans="3:15" ht="15.5" x14ac:dyDescent="0.35">
      <c r="C210" t="s">
        <v>186</v>
      </c>
      <c r="I210" s="5">
        <v>-76130000000</v>
      </c>
      <c r="J210" s="5">
        <v>15270000000</v>
      </c>
      <c r="K210" s="5">
        <v>10580000000</v>
      </c>
      <c r="L210" s="5">
        <v>22130000000</v>
      </c>
      <c r="M210" s="5">
        <v>13580000000</v>
      </c>
      <c r="N210" s="6">
        <v>8439999999.999999</v>
      </c>
      <c r="O210" s="5">
        <v>15520000000</v>
      </c>
    </row>
    <row r="211" spans="3:15" ht="15.5" x14ac:dyDescent="0.35">
      <c r="C211" t="s">
        <v>187</v>
      </c>
      <c r="I211" s="6">
        <v>-0.71200000000000008</v>
      </c>
      <c r="J211" s="6">
        <v>1.2E-2</v>
      </c>
      <c r="K211" s="6">
        <v>1.01E-2</v>
      </c>
      <c r="L211" s="6">
        <v>8.0600000000000005E-2</v>
      </c>
      <c r="M211" s="6">
        <v>4.6100000000000002E-2</v>
      </c>
      <c r="N211" s="6">
        <v>1.0500000000000001E-2</v>
      </c>
      <c r="O211" s="6">
        <v>3.8300000000000001E-2</v>
      </c>
    </row>
    <row r="212" spans="3:15" ht="15.5" x14ac:dyDescent="0.35">
      <c r="C212" t="s">
        <v>188</v>
      </c>
      <c r="I212" s="6">
        <v>-3.8755000000000002</v>
      </c>
      <c r="J212" s="6">
        <v>2.0299999999999999E-2</v>
      </c>
      <c r="K212" s="6">
        <v>1.8700000000000001E-2</v>
      </c>
      <c r="L212" s="6">
        <v>0.1275</v>
      </c>
      <c r="M212" s="6">
        <v>0.11699999999999999</v>
      </c>
      <c r="N212" s="6">
        <v>2.7999999999999997E-2</v>
      </c>
      <c r="O212" s="6">
        <v>0.11609999999999999</v>
      </c>
    </row>
    <row r="213" spans="3:15" ht="15.5" x14ac:dyDescent="0.35">
      <c r="C213" t="s">
        <v>189</v>
      </c>
      <c r="I213" s="6">
        <v>-0.94180000000000008</v>
      </c>
      <c r="J213" s="6">
        <v>0.1007</v>
      </c>
      <c r="K213" s="6">
        <v>6.3200000000000006E-2</v>
      </c>
      <c r="L213" s="6">
        <v>0.20739999999999997</v>
      </c>
      <c r="M213" s="6">
        <v>0.16940000000000002</v>
      </c>
      <c r="N213" s="6">
        <v>0.1193</v>
      </c>
      <c r="O213" s="6">
        <v>0.49469999999999997</v>
      </c>
    </row>
    <row r="214" spans="3:15" ht="15.5" x14ac:dyDescent="0.35">
      <c r="C214" t="s">
        <v>190</v>
      </c>
      <c r="I214" s="6">
        <v>-44.94</v>
      </c>
      <c r="J214" s="6">
        <v>2.81</v>
      </c>
      <c r="K214" s="6">
        <v>3.5</v>
      </c>
      <c r="L214" s="6">
        <v>9.2799999999999994</v>
      </c>
      <c r="M214" s="6">
        <v>3.89</v>
      </c>
      <c r="N214" s="6">
        <v>1.92</v>
      </c>
      <c r="O214" s="6">
        <v>3.32</v>
      </c>
    </row>
    <row r="215" spans="3:15" ht="15.5" x14ac:dyDescent="0.35">
      <c r="C215" t="s">
        <v>59</v>
      </c>
      <c r="I215" s="6">
        <v>10.7</v>
      </c>
      <c r="J215" s="6">
        <v>0.82</v>
      </c>
      <c r="K215" s="6">
        <v>0.92</v>
      </c>
      <c r="L215" s="6">
        <v>8.4600000000000009</v>
      </c>
      <c r="M215" s="5">
        <v>0</v>
      </c>
      <c r="N215" s="5">
        <v>0</v>
      </c>
      <c r="O215" s="5">
        <v>0</v>
      </c>
    </row>
    <row r="216" spans="3:15" ht="15.5" x14ac:dyDescent="0.35">
      <c r="C216" t="s">
        <v>56</v>
      </c>
      <c r="I216" s="6">
        <v>13.18</v>
      </c>
      <c r="J216" s="6">
        <v>63.24</v>
      </c>
      <c r="K216" s="6">
        <v>62.13</v>
      </c>
      <c r="L216" s="6">
        <v>60.3</v>
      </c>
      <c r="M216" s="6">
        <v>3869915.36</v>
      </c>
      <c r="N216" s="6">
        <v>2867810.58</v>
      </c>
      <c r="O216" s="6">
        <v>2779935.21</v>
      </c>
    </row>
    <row r="217" spans="3:15" ht="15.5" x14ac:dyDescent="0.35">
      <c r="C217" t="s">
        <v>191</v>
      </c>
      <c r="I217" s="6">
        <v>21.49</v>
      </c>
      <c r="J217" s="6">
        <v>0.82</v>
      </c>
      <c r="K217" s="6">
        <v>0.92</v>
      </c>
      <c r="L217" s="6">
        <v>8.4600000000000009</v>
      </c>
      <c r="M217" s="5">
        <v>0</v>
      </c>
      <c r="N217" s="5">
        <v>0</v>
      </c>
      <c r="O217" s="5">
        <v>0</v>
      </c>
    </row>
    <row r="218" spans="3:15" ht="15.5" x14ac:dyDescent="0.35">
      <c r="C218" t="s">
        <v>192</v>
      </c>
      <c r="I218" s="6">
        <v>6.56</v>
      </c>
      <c r="J218" s="6">
        <v>63.24</v>
      </c>
      <c r="K218" s="6">
        <v>62.13</v>
      </c>
      <c r="L218" s="6">
        <v>60.3</v>
      </c>
      <c r="M218" s="6">
        <v>3869915.36</v>
      </c>
      <c r="N218" s="6">
        <v>2867810.58</v>
      </c>
      <c r="O218" s="6">
        <v>2779935.21</v>
      </c>
    </row>
    <row r="219" spans="3:15" ht="15.5" x14ac:dyDescent="0.35">
      <c r="C219" t="s">
        <v>193</v>
      </c>
      <c r="I219" s="5">
        <v>0</v>
      </c>
      <c r="J219" s="5">
        <v>15000000000</v>
      </c>
      <c r="K219" s="5">
        <v>32000000000</v>
      </c>
      <c r="L219" s="5">
        <v>8000000000</v>
      </c>
      <c r="M219" s="5">
        <v>17000000000</v>
      </c>
      <c r="N219" s="5">
        <v>19000000000</v>
      </c>
      <c r="O219" s="5">
        <v>28000000000</v>
      </c>
    </row>
    <row r="220" spans="3:15" ht="15.5" x14ac:dyDescent="0.35">
      <c r="C220" t="s">
        <v>194</v>
      </c>
      <c r="I220" s="5">
        <v>0</v>
      </c>
      <c r="J220" s="5">
        <v>11000000000</v>
      </c>
      <c r="K220" s="5">
        <v>16000000000</v>
      </c>
      <c r="L220" s="5">
        <v>17000000000</v>
      </c>
      <c r="M220" s="5">
        <v>20000000000</v>
      </c>
      <c r="N220" s="5">
        <v>20000000000</v>
      </c>
      <c r="O220" s="5">
        <v>20000000000</v>
      </c>
    </row>
    <row r="221" spans="3:15" ht="15.5" x14ac:dyDescent="0.35">
      <c r="C221" t="s">
        <v>26</v>
      </c>
      <c r="I221" s="5">
        <v>0</v>
      </c>
      <c r="J221" s="5">
        <v>26000000000</v>
      </c>
      <c r="K221" s="5">
        <v>48000000000</v>
      </c>
      <c r="L221" s="5">
        <v>25000000000</v>
      </c>
      <c r="M221" s="5">
        <v>37000000000</v>
      </c>
      <c r="N221" s="5">
        <v>40000000000</v>
      </c>
      <c r="O221" s="5">
        <v>49000000000</v>
      </c>
    </row>
    <row r="222" spans="3:15" ht="15.5" x14ac:dyDescent="0.35">
      <c r="C222" t="s">
        <v>23</v>
      </c>
      <c r="I222" s="5">
        <v>-4000000000</v>
      </c>
      <c r="J222" s="5">
        <v>15000000000</v>
      </c>
      <c r="K222" s="5">
        <v>35000000000</v>
      </c>
      <c r="L222" s="5">
        <v>7000000000</v>
      </c>
      <c r="M222" s="5">
        <v>30000000000</v>
      </c>
      <c r="N222" s="5">
        <v>30000000000</v>
      </c>
      <c r="O222" s="5">
        <v>41000000000</v>
      </c>
    </row>
    <row r="223" spans="3:15" ht="15.5" x14ac:dyDescent="0.35">
      <c r="C223" t="s">
        <v>195</v>
      </c>
      <c r="I223" s="5">
        <v>-6000000000</v>
      </c>
      <c r="J223" s="5">
        <v>75000000000</v>
      </c>
      <c r="K223" s="5">
        <v>75000000000</v>
      </c>
      <c r="L223" s="5">
        <v>73000000000</v>
      </c>
      <c r="M223" s="5">
        <v>24000000000</v>
      </c>
      <c r="N223" s="5">
        <v>17000000000</v>
      </c>
      <c r="O223" s="5">
        <v>13000000000</v>
      </c>
    </row>
    <row r="224" spans="3:15" ht="15.5" x14ac:dyDescent="0.35">
      <c r="C224" t="s">
        <v>196</v>
      </c>
      <c r="I224" s="5">
        <v>22000000000</v>
      </c>
      <c r="J224" s="5">
        <v>19000000000</v>
      </c>
      <c r="K224" s="5">
        <v>-35000000000</v>
      </c>
      <c r="L224" s="5">
        <v>-14000000000</v>
      </c>
      <c r="M224" s="5">
        <v>1000000000</v>
      </c>
      <c r="N224" s="5">
        <v>12000000000</v>
      </c>
      <c r="O224" s="5">
        <v>-10000000000</v>
      </c>
    </row>
    <row r="225" spans="2:15" ht="15.5" x14ac:dyDescent="0.35">
      <c r="C225" t="s">
        <v>197</v>
      </c>
      <c r="I225" s="5">
        <v>-19000000000</v>
      </c>
      <c r="J225" s="5">
        <v>-2000000000</v>
      </c>
      <c r="K225" s="5">
        <v>-2000000000</v>
      </c>
      <c r="L225" s="5">
        <v>-2000000000</v>
      </c>
      <c r="M225" s="5">
        <v>0</v>
      </c>
      <c r="N225" s="5">
        <v>0</v>
      </c>
      <c r="O225" s="5">
        <v>-1000000000</v>
      </c>
    </row>
    <row r="226" spans="2:15" ht="15.5" x14ac:dyDescent="0.35">
      <c r="C226" t="s">
        <v>15</v>
      </c>
      <c r="I226" s="5">
        <v>3000000000</v>
      </c>
      <c r="J226" s="5">
        <v>17000000000</v>
      </c>
      <c r="K226" s="5">
        <v>-37000000000</v>
      </c>
      <c r="L226" s="5">
        <v>-17000000000</v>
      </c>
      <c r="M226" s="5">
        <v>0</v>
      </c>
      <c r="N226" s="5">
        <v>11000000000</v>
      </c>
      <c r="O226" s="5">
        <v>-11000000000</v>
      </c>
    </row>
    <row r="227" spans="2:15" ht="15.5" x14ac:dyDescent="0.35">
      <c r="C227" t="s">
        <v>17</v>
      </c>
      <c r="I227" s="6">
        <v>2.02</v>
      </c>
      <c r="J227" s="6">
        <v>10.32</v>
      </c>
      <c r="K227" s="6">
        <v>-22.17</v>
      </c>
      <c r="L227" s="6">
        <v>-10.19</v>
      </c>
      <c r="M227" s="6">
        <v>29948.12</v>
      </c>
      <c r="N227" s="6">
        <v>888753.02</v>
      </c>
      <c r="O227" s="6">
        <v>-880607.17</v>
      </c>
    </row>
    <row r="229" spans="2:15" ht="15.5" x14ac:dyDescent="0.35">
      <c r="B229" t="s">
        <v>198</v>
      </c>
      <c r="C229" t="s">
        <v>199</v>
      </c>
      <c r="D229" s="5">
        <v>3000000000</v>
      </c>
      <c r="E229" s="5">
        <v>1000000000</v>
      </c>
      <c r="F229" s="5">
        <v>-11000000000</v>
      </c>
      <c r="G229" s="5">
        <v>-13000000000</v>
      </c>
      <c r="H229" s="5">
        <v>9000000000</v>
      </c>
      <c r="I229" s="5">
        <v>-85000000000</v>
      </c>
      <c r="J229" s="5">
        <v>2000000000</v>
      </c>
      <c r="K229" s="5">
        <v>2000000000</v>
      </c>
      <c r="L229" s="5">
        <v>12000000000</v>
      </c>
      <c r="M229" s="5">
        <v>6000000000</v>
      </c>
      <c r="N229" s="5">
        <v>1000000000</v>
      </c>
      <c r="O229" s="5">
        <v>4000000000</v>
      </c>
    </row>
    <row r="230" spans="2:15" ht="15.5" x14ac:dyDescent="0.35">
      <c r="C230" t="s">
        <v>381</v>
      </c>
      <c r="L230" s="6">
        <v>1.5</v>
      </c>
    </row>
    <row r="231" spans="2:15" ht="15.5" x14ac:dyDescent="0.35">
      <c r="C231" t="s">
        <v>67</v>
      </c>
      <c r="L231" s="6">
        <v>0.19980000000000001</v>
      </c>
    </row>
    <row r="232" spans="2:15" ht="15.5" x14ac:dyDescent="0.35">
      <c r="C232" t="s">
        <v>382</v>
      </c>
      <c r="L232" s="6">
        <v>1.8500000000000003E-2</v>
      </c>
    </row>
    <row r="233" spans="2:15" ht="15.5" x14ac:dyDescent="0.35">
      <c r="C233" t="s">
        <v>47</v>
      </c>
      <c r="D233" s="6">
        <v>1.95</v>
      </c>
      <c r="E233" s="6">
        <v>0.64</v>
      </c>
      <c r="F233" s="6">
        <v>-6.91</v>
      </c>
      <c r="G233" s="6">
        <v>-8.0299999999999994</v>
      </c>
      <c r="H233" s="6">
        <v>5.18</v>
      </c>
      <c r="I233" s="6">
        <v>-51.08</v>
      </c>
      <c r="J233" s="6">
        <v>1.29</v>
      </c>
      <c r="K233" s="6">
        <v>1.1599999999999999</v>
      </c>
      <c r="L233" s="6">
        <v>7.51</v>
      </c>
      <c r="M233" s="6">
        <v>3.4</v>
      </c>
      <c r="N233" s="6">
        <v>0.6</v>
      </c>
      <c r="O233" s="6">
        <v>2.4300000000000002</v>
      </c>
    </row>
    <row r="234" spans="2:15" ht="15.5" x14ac:dyDescent="0.35">
      <c r="C234" t="s">
        <v>69</v>
      </c>
      <c r="L234" s="6">
        <v>1.5</v>
      </c>
    </row>
    <row r="235" spans="2:15" ht="15.5" x14ac:dyDescent="0.35">
      <c r="C235" t="s">
        <v>383</v>
      </c>
      <c r="L235" s="6">
        <v>0.19980000000000001</v>
      </c>
    </row>
    <row r="236" spans="2:15" ht="15.5" x14ac:dyDescent="0.35">
      <c r="C236" t="s">
        <v>384</v>
      </c>
      <c r="L236" s="6">
        <v>1.8500000000000003E-2</v>
      </c>
    </row>
    <row r="237" spans="2:15" ht="15.5" x14ac:dyDescent="0.35">
      <c r="C237" t="s">
        <v>200</v>
      </c>
      <c r="D237" s="5">
        <v>10000000000</v>
      </c>
      <c r="E237" s="5">
        <v>10000000000</v>
      </c>
      <c r="F237" s="5">
        <v>9000000000</v>
      </c>
      <c r="G237" s="5">
        <v>24000000000</v>
      </c>
      <c r="H237" s="5">
        <v>40000000000</v>
      </c>
      <c r="I237" s="5">
        <v>91000000000</v>
      </c>
      <c r="J237" s="5">
        <v>216000000000</v>
      </c>
      <c r="K237" s="5">
        <v>142000000000</v>
      </c>
      <c r="L237" s="5">
        <v>198000000000</v>
      </c>
      <c r="M237" s="5">
        <v>103000000000</v>
      </c>
      <c r="N237" s="5">
        <v>83000000000</v>
      </c>
      <c r="O237" s="5">
        <v>193000000000</v>
      </c>
    </row>
    <row r="238" spans="2:15" ht="15.5" x14ac:dyDescent="0.35">
      <c r="C238" t="s">
        <v>385</v>
      </c>
      <c r="L238" s="6">
        <v>1.5</v>
      </c>
    </row>
    <row r="239" spans="2:15" ht="15.5" x14ac:dyDescent="0.35">
      <c r="C239" t="s">
        <v>386</v>
      </c>
      <c r="L239" s="6">
        <v>0.19980000000000001</v>
      </c>
    </row>
    <row r="240" spans="2:15" ht="15.5" x14ac:dyDescent="0.35">
      <c r="C240" t="s">
        <v>387</v>
      </c>
      <c r="L240" s="6">
        <v>1.8500000000000003E-2</v>
      </c>
    </row>
    <row r="241" spans="3:9" ht="15.5" x14ac:dyDescent="0.35">
      <c r="C241" t="s">
        <v>201</v>
      </c>
      <c r="I241" s="6">
        <v>9.66</v>
      </c>
    </row>
    <row r="242" spans="3:9" ht="15.5" x14ac:dyDescent="0.35">
      <c r="C242" t="s">
        <v>281</v>
      </c>
      <c r="I242" s="6">
        <v>-4.05</v>
      </c>
    </row>
    <row r="243" spans="3:9" ht="15.5" x14ac:dyDescent="0.35">
      <c r="C243" t="s">
        <v>202</v>
      </c>
      <c r="I243" s="6">
        <v>6.95</v>
      </c>
    </row>
    <row r="244" spans="3:9" ht="15.5" x14ac:dyDescent="0.35">
      <c r="C244" t="s">
        <v>282</v>
      </c>
      <c r="I244" s="6">
        <v>-0.247</v>
      </c>
    </row>
    <row r="245" spans="3:9" ht="15.5" x14ac:dyDescent="0.35">
      <c r="C245" t="s">
        <v>283</v>
      </c>
      <c r="I245" s="6">
        <v>1.58</v>
      </c>
    </row>
    <row r="246" spans="3:9" ht="15.5" x14ac:dyDescent="0.35">
      <c r="C246" t="s">
        <v>203</v>
      </c>
      <c r="I246" s="6">
        <v>3.17</v>
      </c>
    </row>
    <row r="247" spans="3:9" ht="15.5" x14ac:dyDescent="0.35">
      <c r="C247" t="s">
        <v>284</v>
      </c>
      <c r="I247" s="6">
        <v>3.37</v>
      </c>
    </row>
    <row r="248" spans="3:9" ht="15.5" x14ac:dyDescent="0.35">
      <c r="C248" t="s">
        <v>285</v>
      </c>
      <c r="I248" s="6">
        <v>-6.61</v>
      </c>
    </row>
    <row r="249" spans="3:9" ht="15.5" x14ac:dyDescent="0.35">
      <c r="C249" t="s">
        <v>286</v>
      </c>
      <c r="I249" s="6">
        <v>-5.24</v>
      </c>
    </row>
    <row r="250" spans="3:9" ht="15.5" x14ac:dyDescent="0.35">
      <c r="C250" t="s">
        <v>287</v>
      </c>
      <c r="I250" s="6">
        <v>-6.82</v>
      </c>
    </row>
    <row r="251" spans="3:9" ht="15.5" x14ac:dyDescent="0.35">
      <c r="C251" t="s">
        <v>289</v>
      </c>
      <c r="I251" s="6">
        <v>-0.05</v>
      </c>
    </row>
    <row r="252" spans="3:9" ht="15.5" x14ac:dyDescent="0.35">
      <c r="C252" t="s">
        <v>290</v>
      </c>
      <c r="I252" s="6">
        <v>-12.35</v>
      </c>
    </row>
    <row r="253" spans="3:9" ht="15.5" x14ac:dyDescent="0.35">
      <c r="C253" t="s">
        <v>204</v>
      </c>
      <c r="I253" s="6">
        <v>5.18</v>
      </c>
    </row>
    <row r="254" spans="3:9" ht="15.5" x14ac:dyDescent="0.35">
      <c r="C254" t="s">
        <v>291</v>
      </c>
      <c r="I254" s="6">
        <v>31.65</v>
      </c>
    </row>
    <row r="255" spans="3:9" ht="15.5" x14ac:dyDescent="0.35">
      <c r="C255" t="s">
        <v>205</v>
      </c>
      <c r="D255" s="6">
        <v>0.03</v>
      </c>
    </row>
    <row r="256" spans="3:9" ht="15.5" x14ac:dyDescent="0.35">
      <c r="C256" t="s">
        <v>206</v>
      </c>
      <c r="I256" s="6">
        <v>15.77</v>
      </c>
    </row>
    <row r="257" spans="3:9" ht="15.5" x14ac:dyDescent="0.35">
      <c r="C257" t="s">
        <v>292</v>
      </c>
      <c r="I257" s="6">
        <v>-7.56</v>
      </c>
    </row>
    <row r="258" spans="3:9" ht="15.5" x14ac:dyDescent="0.35">
      <c r="C258" t="s">
        <v>207</v>
      </c>
      <c r="D258" s="6">
        <v>1.22</v>
      </c>
    </row>
    <row r="259" spans="3:9" ht="15.5" x14ac:dyDescent="0.35">
      <c r="C259" t="s">
        <v>208</v>
      </c>
      <c r="D259" s="6">
        <v>1.1499999999999999</v>
      </c>
    </row>
    <row r="260" spans="3:9" ht="15.5" x14ac:dyDescent="0.35">
      <c r="C260" t="s">
        <v>209</v>
      </c>
      <c r="D260" s="6">
        <v>3.18</v>
      </c>
    </row>
    <row r="261" spans="3:9" ht="15.5" x14ac:dyDescent="0.35">
      <c r="C261" t="s">
        <v>210</v>
      </c>
      <c r="D261" s="6">
        <v>4.3</v>
      </c>
    </row>
    <row r="262" spans="3:9" ht="15.5" x14ac:dyDescent="0.35">
      <c r="C262" t="s">
        <v>296</v>
      </c>
      <c r="I262" s="6">
        <v>-19.7</v>
      </c>
    </row>
    <row r="263" spans="3:9" ht="15.5" x14ac:dyDescent="0.35">
      <c r="C263" t="s">
        <v>13</v>
      </c>
      <c r="D263" s="5">
        <v>-24000000000</v>
      </c>
    </row>
    <row r="264" spans="3:9" ht="15.5" x14ac:dyDescent="0.35">
      <c r="C264" t="s">
        <v>211</v>
      </c>
      <c r="I264" s="6">
        <v>-1.46</v>
      </c>
    </row>
    <row r="265" spans="3:9" ht="15.5" x14ac:dyDescent="0.35">
      <c r="C265" t="s">
        <v>212</v>
      </c>
      <c r="I265" s="6">
        <v>-0.1822</v>
      </c>
    </row>
    <row r="266" spans="3:9" ht="15.5" x14ac:dyDescent="0.35">
      <c r="C266" t="s">
        <v>213</v>
      </c>
      <c r="I266" s="6">
        <v>-0.7831999999999999</v>
      </c>
    </row>
    <row r="267" spans="3:9" ht="15.5" x14ac:dyDescent="0.35">
      <c r="C267" t="s">
        <v>214</v>
      </c>
      <c r="I267" s="6">
        <v>-0.3049</v>
      </c>
    </row>
    <row r="268" spans="3:9" ht="15.5" x14ac:dyDescent="0.35">
      <c r="C268" t="s">
        <v>297</v>
      </c>
      <c r="I268" s="6">
        <v>-0.59799999999999998</v>
      </c>
    </row>
    <row r="269" spans="3:9" ht="15.5" x14ac:dyDescent="0.35">
      <c r="C269" t="s">
        <v>215</v>
      </c>
      <c r="D269" s="6">
        <v>359.33</v>
      </c>
    </row>
    <row r="270" spans="3:9" ht="15.5" x14ac:dyDescent="0.35">
      <c r="C270" t="s">
        <v>216</v>
      </c>
      <c r="D270" s="6">
        <v>100.37</v>
      </c>
    </row>
    <row r="271" spans="3:9" ht="15.5" x14ac:dyDescent="0.35">
      <c r="C271" t="s">
        <v>217</v>
      </c>
      <c r="D271" s="6">
        <v>463.8</v>
      </c>
    </row>
    <row r="272" spans="3:9" ht="15.5" x14ac:dyDescent="0.35">
      <c r="C272" t="s">
        <v>218</v>
      </c>
      <c r="D272" s="6">
        <v>-4.0999999999999996</v>
      </c>
    </row>
    <row r="273" spans="3:9" ht="15.5" x14ac:dyDescent="0.35">
      <c r="C273" t="s">
        <v>219</v>
      </c>
      <c r="D273" s="6">
        <v>0.25</v>
      </c>
    </row>
    <row r="274" spans="3:9" ht="15.5" x14ac:dyDescent="0.35">
      <c r="C274" t="s">
        <v>298</v>
      </c>
      <c r="I274" s="6">
        <v>0.47</v>
      </c>
    </row>
    <row r="275" spans="3:9" ht="15.5" x14ac:dyDescent="0.35">
      <c r="C275" t="s">
        <v>299</v>
      </c>
      <c r="I275" s="6">
        <v>10.57</v>
      </c>
    </row>
    <row r="276" spans="3:9" ht="15.5" x14ac:dyDescent="0.35">
      <c r="C276" t="s">
        <v>43</v>
      </c>
      <c r="I276" s="5">
        <v>83000000000</v>
      </c>
    </row>
    <row r="277" spans="3:9" ht="15.5" x14ac:dyDescent="0.35">
      <c r="C277" t="s">
        <v>220</v>
      </c>
      <c r="I277" s="5">
        <v>86000000000</v>
      </c>
    </row>
    <row r="278" spans="3:9" ht="15.5" x14ac:dyDescent="0.35">
      <c r="C278" t="s">
        <v>221</v>
      </c>
      <c r="I278" s="5">
        <v>1660000000</v>
      </c>
    </row>
    <row r="279" spans="3:9" ht="15.5" x14ac:dyDescent="0.35">
      <c r="C279" t="s">
        <v>222</v>
      </c>
      <c r="I279" s="6">
        <v>0.65709999999999991</v>
      </c>
    </row>
    <row r="280" spans="3:9" ht="15.5" x14ac:dyDescent="0.35">
      <c r="C280" t="s">
        <v>223</v>
      </c>
      <c r="D280" s="6">
        <v>0.55189999999999995</v>
      </c>
    </row>
    <row r="281" spans="3:9" ht="15.5" x14ac:dyDescent="0.35">
      <c r="C281" t="s">
        <v>224</v>
      </c>
      <c r="D281" s="6">
        <v>0.27410000000000001</v>
      </c>
    </row>
    <row r="282" spans="3:9" ht="15.5" x14ac:dyDescent="0.35">
      <c r="C282" t="s">
        <v>225</v>
      </c>
      <c r="D282" s="6">
        <v>0.32979999999999998</v>
      </c>
    </row>
    <row r="283" spans="3:9" ht="15.5" x14ac:dyDescent="0.35">
      <c r="C283" t="s">
        <v>226</v>
      </c>
      <c r="D283" s="6">
        <v>-0.63460000000000005</v>
      </c>
    </row>
    <row r="284" spans="3:9" ht="15.5" x14ac:dyDescent="0.35">
      <c r="C284" t="s">
        <v>227</v>
      </c>
      <c r="D284" s="6">
        <v>1.1892</v>
      </c>
    </row>
    <row r="285" spans="3:9" ht="15.5" x14ac:dyDescent="0.35">
      <c r="C285" t="s">
        <v>228</v>
      </c>
      <c r="D285" s="6">
        <v>1.0994999999999999</v>
      </c>
    </row>
    <row r="286" spans="3:9" ht="15.5" x14ac:dyDescent="0.35">
      <c r="C286" t="s">
        <v>388</v>
      </c>
      <c r="I286" s="6">
        <v>1.5</v>
      </c>
    </row>
    <row r="287" spans="3:9" ht="15.5" x14ac:dyDescent="0.35">
      <c r="C287" t="s">
        <v>392</v>
      </c>
      <c r="I287" t="s">
        <v>1296</v>
      </c>
    </row>
    <row r="288" spans="3:9" ht="15.5" x14ac:dyDescent="0.35">
      <c r="C288" t="s">
        <v>229</v>
      </c>
      <c r="I288" s="5">
        <v>6</v>
      </c>
    </row>
    <row r="289" spans="3:9" ht="15.5" x14ac:dyDescent="0.35">
      <c r="C289" t="s">
        <v>230</v>
      </c>
      <c r="I289" s="6">
        <v>7.0000000000000007E-2</v>
      </c>
    </row>
    <row r="290" spans="3:9" ht="15.5" x14ac:dyDescent="0.35">
      <c r="C290" t="s">
        <v>231</v>
      </c>
      <c r="I290" s="6">
        <v>7.0000000000000007E-2</v>
      </c>
    </row>
    <row r="291" spans="3:9" ht="15.5" x14ac:dyDescent="0.35">
      <c r="C291" t="s">
        <v>232</v>
      </c>
      <c r="I291" s="6">
        <v>0.2</v>
      </c>
    </row>
    <row r="292" spans="3:9" ht="15.5" x14ac:dyDescent="0.35">
      <c r="C292" t="s">
        <v>233</v>
      </c>
      <c r="I292" s="6">
        <v>0.27</v>
      </c>
    </row>
    <row r="293" spans="3:9" ht="15.5" x14ac:dyDescent="0.35">
      <c r="C293" t="s">
        <v>234</v>
      </c>
      <c r="I293" s="6">
        <v>0.45</v>
      </c>
    </row>
    <row r="294" spans="3:9" ht="15.5" x14ac:dyDescent="0.35">
      <c r="C294" t="s">
        <v>235</v>
      </c>
      <c r="I294" s="6">
        <v>0.21</v>
      </c>
    </row>
    <row r="295" spans="3:9" ht="15.5" x14ac:dyDescent="0.35">
      <c r="C295" t="s">
        <v>236</v>
      </c>
      <c r="I295" s="6">
        <v>0.06</v>
      </c>
    </row>
    <row r="296" spans="3:9" ht="15.5" x14ac:dyDescent="0.35">
      <c r="C296" t="s">
        <v>300</v>
      </c>
      <c r="I296" s="5">
        <v>53000000000</v>
      </c>
    </row>
    <row r="297" spans="3:9" ht="15.5" x14ac:dyDescent="0.35">
      <c r="C297" t="s">
        <v>301</v>
      </c>
      <c r="I297" s="5">
        <v>1000000000</v>
      </c>
    </row>
    <row r="298" spans="3:9" ht="15.5" x14ac:dyDescent="0.35">
      <c r="C298" t="s">
        <v>302</v>
      </c>
      <c r="I298" s="5">
        <v>-13000000000</v>
      </c>
    </row>
    <row r="299" spans="3:9" ht="15.5" x14ac:dyDescent="0.35">
      <c r="C299" t="s">
        <v>303</v>
      </c>
      <c r="I299" s="5">
        <v>-21000000000</v>
      </c>
    </row>
    <row r="300" spans="3:9" ht="15.5" x14ac:dyDescent="0.35">
      <c r="C300" t="s">
        <v>237</v>
      </c>
      <c r="D300" s="5">
        <v>0</v>
      </c>
    </row>
    <row r="301" spans="3:9" ht="15.5" x14ac:dyDescent="0.35">
      <c r="C301" t="s">
        <v>238</v>
      </c>
      <c r="D301" s="5">
        <v>113000000000</v>
      </c>
    </row>
    <row r="302" spans="3:9" ht="15.5" x14ac:dyDescent="0.35">
      <c r="C302" t="s">
        <v>239</v>
      </c>
      <c r="D302" s="5">
        <v>83000000000</v>
      </c>
    </row>
    <row r="303" spans="3:9" ht="15.5" x14ac:dyDescent="0.35">
      <c r="C303" t="s">
        <v>183</v>
      </c>
      <c r="D303" s="5">
        <v>12000000000</v>
      </c>
    </row>
    <row r="304" spans="3:9" ht="15.5" x14ac:dyDescent="0.35">
      <c r="C304" t="s">
        <v>182</v>
      </c>
      <c r="I304" s="5">
        <v>26000000000</v>
      </c>
    </row>
    <row r="305" spans="3:9" ht="15.5" x14ac:dyDescent="0.35">
      <c r="C305" t="s">
        <v>181</v>
      </c>
      <c r="D305" s="5">
        <v>0</v>
      </c>
    </row>
    <row r="306" spans="3:9" ht="15.5" x14ac:dyDescent="0.35">
      <c r="C306" t="s">
        <v>180</v>
      </c>
      <c r="D306" s="5">
        <v>0</v>
      </c>
    </row>
    <row r="307" spans="3:9" ht="15.5" x14ac:dyDescent="0.35">
      <c r="C307" t="s">
        <v>24</v>
      </c>
      <c r="D307" s="5">
        <v>0</v>
      </c>
    </row>
    <row r="308" spans="3:9" ht="15.5" x14ac:dyDescent="0.35">
      <c r="C308" t="s">
        <v>21</v>
      </c>
      <c r="D308" s="5">
        <v>0</v>
      </c>
    </row>
    <row r="309" spans="3:9" ht="15.5" x14ac:dyDescent="0.35">
      <c r="C309" t="s">
        <v>240</v>
      </c>
      <c r="I309" s="5">
        <v>29000000000</v>
      </c>
    </row>
    <row r="310" spans="3:9" ht="15.5" x14ac:dyDescent="0.35">
      <c r="C310" t="s">
        <v>304</v>
      </c>
      <c r="I310" s="5">
        <v>25000000000</v>
      </c>
    </row>
    <row r="311" spans="3:9" ht="15.5" x14ac:dyDescent="0.35">
      <c r="C311" t="s">
        <v>305</v>
      </c>
      <c r="I311" s="5">
        <v>11000000000</v>
      </c>
    </row>
    <row r="312" spans="3:9" ht="15.5" x14ac:dyDescent="0.35">
      <c r="C312" t="s">
        <v>306</v>
      </c>
      <c r="I312" s="5">
        <v>-44000000000</v>
      </c>
    </row>
    <row r="313" spans="3:9" ht="15.5" x14ac:dyDescent="0.35">
      <c r="C313" t="s">
        <v>307</v>
      </c>
      <c r="I313" s="5">
        <v>-37000000000</v>
      </c>
    </row>
    <row r="314" spans="3:9" ht="15.5" x14ac:dyDescent="0.35">
      <c r="C314" t="s">
        <v>308</v>
      </c>
      <c r="I314" s="5">
        <v>-13000000000</v>
      </c>
    </row>
  </sheetData>
  <pageMargins left="0.7" right="0.7" top="0.75" bottom="0.75" header="0.3" footer="0.3"/>
  <ignoredErrors>
    <ignoredError sqref="A1:O315" numberStoredAsText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O29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1297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ht="15.5" x14ac:dyDescent="0.35">
      <c r="C2" t="s">
        <v>1298</v>
      </c>
      <c r="D2" s="2" vm="269">
        <f ca="1">IFERROR(_xlfn.STOCKHISTORY("XIDX:" &amp; $C$1, D3, , 0, 0, 1), "Libur")</f>
        <v>324</v>
      </c>
      <c r="E2" s="2" vm="270">
        <f ca="1">IFERROR(_xlfn.STOCKHISTORY("XIDX:" &amp; $C$1, E3, , 0, 0, 1), "Libur")</f>
        <v>350</v>
      </c>
      <c r="H2" s="2" vm="270">
        <f ca="1">IFERROR(INDEX(D2:G2,COUNT(D2:G2)),"")</f>
        <v>350</v>
      </c>
      <c r="I2" s="2" vm="271">
        <f t="shared" ref="I2:O2" ca="1" si="0">IFERROR(_xlfn.STOCKHISTORY("XIDX:" &amp; $C$1, I1, , 0, 0, 1), "Libur")</f>
        <v>414</v>
      </c>
      <c r="J2" s="2" vm="272">
        <f t="shared" ca="1" si="0"/>
        <v>284</v>
      </c>
      <c r="K2" s="2" vm="273">
        <f t="shared" ca="1" si="0"/>
        <v>266</v>
      </c>
      <c r="L2" s="2" vm="274">
        <f t="shared" ca="1" si="0"/>
        <v>298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</row>
    <row r="3" spans="1:15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5" ht="15.5" x14ac:dyDescent="0.35">
      <c r="B4" t="s">
        <v>5</v>
      </c>
      <c r="C4" t="s">
        <v>6</v>
      </c>
      <c r="D4" s="2">
        <f>IFERROR(INDEX(D51:D500,MATCH($C$4,$C$51:$C$500,0)),"")</f>
        <v>292257889210</v>
      </c>
      <c r="E4" s="2">
        <f>IFERROR(INDEX(E51:E500,MATCH($C$4,$C$51:$C$500,0)),"")</f>
        <v>227702405472</v>
      </c>
      <c r="H4" s="2">
        <f>IFERROR(SUM(D4:G4)*(4/MAX(1,COUNT(D4:G4))),"")</f>
        <v>1039920589364</v>
      </c>
      <c r="I4" s="2">
        <f t="shared" ref="I4:O4" si="1">IFERROR(INDEX(I51:I500,MATCH($C$4,$C$51:$C$500,0)),"")</f>
        <v>965309163780</v>
      </c>
      <c r="J4" s="2">
        <f t="shared" si="1"/>
        <v>748198618716</v>
      </c>
      <c r="K4" s="2">
        <f t="shared" si="1"/>
        <v>575675705805</v>
      </c>
      <c r="L4" s="2">
        <f t="shared" si="1"/>
        <v>371326582170</v>
      </c>
      <c r="M4" s="2">
        <f t="shared" si="1"/>
        <v>252933150474</v>
      </c>
      <c r="N4" s="2">
        <f t="shared" si="1"/>
        <v>0</v>
      </c>
      <c r="O4" s="2">
        <f t="shared" si="1"/>
        <v>0</v>
      </c>
    </row>
    <row r="5" spans="1:15" ht="15.5" x14ac:dyDescent="0.35">
      <c r="B5" t="s">
        <v>7</v>
      </c>
      <c r="C5" t="s">
        <v>8</v>
      </c>
      <c r="D5" s="2">
        <f>IFERROR(INDEX(D51:D500,MATCH($C$5,$C$51:$C$500,0)),"")</f>
        <v>45617818624</v>
      </c>
      <c r="E5" s="2">
        <f>IFERROR(INDEX(E51:E500,MATCH($C$5,$C$51:$C$500,0)),"")</f>
        <v>5982030769</v>
      </c>
      <c r="H5" s="2">
        <f>IFERROR(SUM(D5:G5)*(4/MAX(1,COUNT(D5:G5))),"")</f>
        <v>103199698786</v>
      </c>
      <c r="I5" s="2">
        <f t="shared" ref="I5:O5" si="2">IFERROR(INDEX(I51:I500,MATCH($C$5,$C$51:$C$500,0)),"")</f>
        <v>97127974225</v>
      </c>
      <c r="J5" s="2">
        <f t="shared" si="2"/>
        <v>141576305336</v>
      </c>
      <c r="K5" s="2">
        <f t="shared" si="2"/>
        <v>198158252480</v>
      </c>
      <c r="L5" s="2">
        <f t="shared" si="2"/>
        <v>142508796506</v>
      </c>
      <c r="M5" s="2">
        <f t="shared" si="2"/>
        <v>90156413422</v>
      </c>
      <c r="N5" s="2">
        <f t="shared" si="2"/>
        <v>-139532074</v>
      </c>
      <c r="O5" s="2">
        <f t="shared" si="2"/>
        <v>-59262183</v>
      </c>
    </row>
    <row r="6" spans="1:15" ht="15.5" x14ac:dyDescent="0.35">
      <c r="B6" t="s">
        <v>9</v>
      </c>
      <c r="C6" t="s">
        <v>10</v>
      </c>
      <c r="D6" s="2">
        <f>IFERROR(INDEX(D51:D500,MATCH($C$6,$C$51:$C$500,0)),"")</f>
        <v>1637890971214</v>
      </c>
      <c r="E6" s="2">
        <f>IFERROR(INDEX(E51:E500,MATCH($C$6,$C$51:$C$500,0)),"")</f>
        <v>1609633152590</v>
      </c>
      <c r="H6" s="2">
        <f>IFERROR(INDEX(D6:G6,COUNT(D6:G6)),"")</f>
        <v>1609633152590</v>
      </c>
      <c r="I6" s="2">
        <f t="shared" ref="I6:O6" si="3">IFERROR(INDEX(I51:I500,MATCH($C$6,$C$51:$C$500,0)),"")</f>
        <v>1603651121821</v>
      </c>
      <c r="J6" s="2">
        <f t="shared" si="3"/>
        <v>971037648646</v>
      </c>
      <c r="K6" s="2">
        <f t="shared" si="3"/>
        <v>869081343310</v>
      </c>
      <c r="L6" s="2">
        <f t="shared" si="3"/>
        <v>699413090830</v>
      </c>
      <c r="M6" s="2">
        <f t="shared" si="3"/>
        <v>369957619156</v>
      </c>
      <c r="N6" s="2">
        <f t="shared" si="3"/>
        <v>279801205743</v>
      </c>
      <c r="O6" s="2">
        <f t="shared" si="3"/>
        <v>279940737817</v>
      </c>
    </row>
    <row r="7" spans="1:15" ht="15.5" x14ac:dyDescent="0.35">
      <c r="B7" t="s">
        <v>11</v>
      </c>
      <c r="C7" t="s">
        <v>12</v>
      </c>
      <c r="D7" s="3">
        <f>IFERROR(INDEX(D51:D500,MATCH($C$7,$C$51:$C$500,0))/1000000000,"")</f>
        <v>8.68</v>
      </c>
      <c r="E7" s="3">
        <f>IFERROR(INDEX(E51:E500,MATCH($C$7,$C$51:$C$500,0))/1000000000,"")</f>
        <v>8.68</v>
      </c>
      <c r="H7" s="3">
        <f>IFERROR(INDEX(D7:G7,COUNT(D7:G7)),"")</f>
        <v>8.68</v>
      </c>
      <c r="I7" s="3">
        <f t="shared" ref="I7:O7" si="4">IFERROR(INDEX(I51:I500,MATCH($C$7,$C$51:$C$500,0))/1000000000,"")</f>
        <v>8.68</v>
      </c>
      <c r="J7" s="3">
        <f t="shared" si="4"/>
        <v>7</v>
      </c>
      <c r="K7" s="3">
        <f t="shared" si="4"/>
        <v>7</v>
      </c>
      <c r="L7" s="3">
        <f t="shared" si="4"/>
        <v>7</v>
      </c>
      <c r="M7" s="3">
        <f t="shared" si="4"/>
        <v>0</v>
      </c>
      <c r="N7" s="3">
        <f t="shared" si="4"/>
        <v>0</v>
      </c>
      <c r="O7" s="3">
        <f t="shared" si="4"/>
        <v>0</v>
      </c>
    </row>
    <row r="8" spans="1:15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5000000000</v>
      </c>
      <c r="E8" s="2">
        <f>IFERROR(INDEX(E51:E500,MATCH("Free cash flow (Quarter)",$C$51:$C$500,0)),"")</f>
        <v>77000000000</v>
      </c>
      <c r="H8" s="2">
        <f>IFERROR(INDEX(D8:G8,COUNT(D8:G8)),"")</f>
        <v>77000000000</v>
      </c>
      <c r="I8" s="2">
        <f t="shared" ref="I8:O8" si="5">IFERROR(INDEX(I51:I500,MATCH($C$8,$C$51:$C$500,0)),"")</f>
        <v>-229000000000</v>
      </c>
      <c r="J8" s="2">
        <f t="shared" si="5"/>
        <v>-212000000000</v>
      </c>
      <c r="K8" s="2">
        <f t="shared" si="5"/>
        <v>-60000000000</v>
      </c>
      <c r="L8" s="2">
        <f t="shared" si="5"/>
        <v>-126000000000</v>
      </c>
      <c r="M8" s="2">
        <f t="shared" si="5"/>
        <v>-125000000000</v>
      </c>
      <c r="N8" s="2">
        <f t="shared" si="5"/>
        <v>-1000000000</v>
      </c>
      <c r="O8" s="2">
        <f t="shared" si="5"/>
        <v>0</v>
      </c>
    </row>
    <row r="9" spans="1:15" ht="15.5" x14ac:dyDescent="0.35">
      <c r="A9" t="s">
        <v>16</v>
      </c>
      <c r="C9" t="s">
        <v>17</v>
      </c>
      <c r="D9" s="3">
        <f>IFERROR(INDEX(D51:D500,MATCH("Free cash flow per share (Quarter)",$C$51:$C$500,0)),"")</f>
        <v>0.6</v>
      </c>
      <c r="E9" s="3">
        <f>IFERROR(INDEX(E51:E500,MATCH("Free cash flow per share (Quarter)",$C$51:$C$500,0)),"")</f>
        <v>8.84</v>
      </c>
      <c r="H9" s="3">
        <f>IFERROR(INDEX(D9:G9,COUNT(D9:G9)),"")</f>
        <v>8.84</v>
      </c>
      <c r="I9" s="3">
        <f t="shared" ref="I9:O9" si="6">IFERROR(INDEX(I51:I500,MATCH($C$9,$C$51:$C$500,0)),"")</f>
        <v>-26.37</v>
      </c>
      <c r="J9" s="3">
        <f t="shared" si="6"/>
        <v>-30.34</v>
      </c>
      <c r="K9" s="3">
        <f t="shared" si="6"/>
        <v>-8.6</v>
      </c>
      <c r="L9" s="3">
        <f t="shared" si="6"/>
        <v>-18.010000000000002</v>
      </c>
      <c r="M9" s="3">
        <f t="shared" si="6"/>
        <v>-44496.34</v>
      </c>
      <c r="N9" s="3">
        <f t="shared" si="6"/>
        <v>-382.1</v>
      </c>
      <c r="O9" s="3">
        <f t="shared" si="6"/>
        <v>-21.17</v>
      </c>
    </row>
    <row r="10" spans="1:15" ht="15.5" x14ac:dyDescent="0.35">
      <c r="C10" t="s">
        <v>18</v>
      </c>
      <c r="D10" s="3">
        <f ca="1">IFERROR(IF(D9=0,"",D2/D9),"")</f>
        <v>540</v>
      </c>
      <c r="E10" s="3">
        <f ca="1">IFERROR(IF(E9=0,"",E2/E9),"")</f>
        <v>39.592760180995477</v>
      </c>
      <c r="I10" s="3">
        <f t="shared" ref="I10:O10" ca="1" si="7">IFERROR(IF(I9=0,"",I2/I9),"")</f>
        <v>-15.699658703071671</v>
      </c>
      <c r="J10" s="3">
        <f t="shared" ca="1" si="7"/>
        <v>-9.3605800922874103</v>
      </c>
      <c r="K10" s="3">
        <f t="shared" ca="1" si="7"/>
        <v>-30.930232558139537</v>
      </c>
      <c r="L10" s="3">
        <f t="shared" ca="1" si="7"/>
        <v>-16.546363131593559</v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</row>
    <row r="11" spans="1:15" ht="15.5" x14ac:dyDescent="0.35">
      <c r="B11" t="s">
        <v>19</v>
      </c>
      <c r="C11" t="s">
        <v>20</v>
      </c>
      <c r="D11" s="2">
        <f>IFERROR(INDEX(D51:D500,MATCH($C$11,$C$51:$C$500,0)),"")</f>
        <v>159655712016</v>
      </c>
      <c r="E11" s="2">
        <f>IFERROR(INDEX(E51:E500,MATCH($C$11,$C$51:$C$500,0)),"")</f>
        <v>168374310849</v>
      </c>
      <c r="H11" s="2">
        <f>IFERROR(INDEX(D11:G11,COUNT(D11:G11)),"")</f>
        <v>168374310849</v>
      </c>
      <c r="I11" s="2">
        <f t="shared" ref="I11:O11" si="8">IFERROR(INDEX(I51:I500,MATCH($C$11,$C$51:$C$500,0)),"")</f>
        <v>131656343855</v>
      </c>
      <c r="J11" s="2">
        <f t="shared" si="8"/>
        <v>54046280445</v>
      </c>
      <c r="K11" s="2">
        <f t="shared" si="8"/>
        <v>121628771516</v>
      </c>
      <c r="L11" s="2">
        <f t="shared" si="8"/>
        <v>105140947087</v>
      </c>
      <c r="M11" s="2">
        <f t="shared" si="8"/>
        <v>41481112555</v>
      </c>
      <c r="N11" s="2">
        <f t="shared" si="8"/>
        <v>870858286</v>
      </c>
      <c r="O11" s="2">
        <f t="shared" si="8"/>
        <v>440737817</v>
      </c>
    </row>
    <row r="12" spans="1:15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-28000000000</v>
      </c>
      <c r="E12" s="2">
        <f>IFERROR(INDEX(E51:E500,MATCH("Net Debt (Quarter)",$C$51:$C$500,0)),"")</f>
        <v>-22000000000</v>
      </c>
      <c r="H12" s="2">
        <f>IFERROR(INDEX(D12:G12,COUNT(D12:G12)),"")</f>
        <v>-22000000000</v>
      </c>
      <c r="I12" s="2">
        <f t="shared" ref="I12:O12" si="9">IFERROR(INDEX(I51:I500,MATCH($C$12,$C$51:$C$500,0)),"")</f>
        <v>28000000000</v>
      </c>
      <c r="J12" s="2">
        <f t="shared" si="9"/>
        <v>288000000000</v>
      </c>
      <c r="K12" s="2">
        <f t="shared" si="9"/>
        <v>3000000000</v>
      </c>
      <c r="L12" s="2">
        <f t="shared" si="9"/>
        <v>-105000000000</v>
      </c>
      <c r="M12" s="2">
        <f t="shared" si="9"/>
        <v>4000000000</v>
      </c>
      <c r="N12" s="2">
        <f t="shared" si="9"/>
        <v>-1000000000</v>
      </c>
      <c r="O12" s="2">
        <f t="shared" si="9"/>
        <v>0</v>
      </c>
    </row>
    <row r="13" spans="1:15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132000000000</v>
      </c>
      <c r="E13" s="2">
        <f>IFERROR(INDEX(E51:E500,MATCH("Total Debt (Quarter)",$C$51:$C$500,0)),"")</f>
        <v>146000000000</v>
      </c>
      <c r="H13" s="2">
        <f>IFERROR(INDEX(D13:G13,COUNT(D13:G13)),"")</f>
        <v>146000000000</v>
      </c>
      <c r="I13" s="2">
        <f t="shared" ref="I13:O13" si="10">IFERROR(INDEX(I51:I500,MATCH($C$13,$C$51:$C$500,0)),"")</f>
        <v>160000000000</v>
      </c>
      <c r="J13" s="2">
        <f t="shared" si="10"/>
        <v>342000000000</v>
      </c>
      <c r="K13" s="2">
        <f t="shared" si="10"/>
        <v>125000000000</v>
      </c>
      <c r="L13" s="2">
        <f t="shared" si="10"/>
        <v>0</v>
      </c>
      <c r="M13" s="2">
        <f t="shared" si="10"/>
        <v>45000000000</v>
      </c>
      <c r="N13" s="2">
        <f t="shared" si="10"/>
        <v>0</v>
      </c>
      <c r="O13" s="2">
        <f t="shared" si="10"/>
        <v>0</v>
      </c>
    </row>
    <row r="14" spans="1:15" ht="15.5" x14ac:dyDescent="0.35">
      <c r="C14" t="s">
        <v>27</v>
      </c>
      <c r="D14" s="2">
        <f>IFERROR(INDEX(D51:D500,MATCH($C$14,$C$51:$C$500,0)),"")</f>
        <v>-2606534720</v>
      </c>
      <c r="E14" s="2">
        <f>IFERROR(INDEX(E51:E500,MATCH($C$14,$C$51:$C$500,0)),"")</f>
        <v>-2832694446</v>
      </c>
      <c r="H14" s="2">
        <f>IFERROR(SUM(D14:G14)*(4/MAX(1,COUNT(D14:G14))),"")</f>
        <v>-10878458332</v>
      </c>
      <c r="I14" s="2">
        <f t="shared" ref="I14:O14" si="11">IFERROR(INDEX(I51:I500,MATCH($C$14,$C$51:$C$500,0)),"")</f>
        <v>-19837534974</v>
      </c>
      <c r="J14" s="2">
        <f t="shared" si="11"/>
        <v>-12284546999</v>
      </c>
      <c r="K14" s="2">
        <f t="shared" si="11"/>
        <v>-9414218749</v>
      </c>
      <c r="L14" s="2">
        <f t="shared" si="11"/>
        <v>-1295260274</v>
      </c>
      <c r="M14" s="2">
        <f t="shared" si="11"/>
        <v>-100602740</v>
      </c>
      <c r="N14" s="2">
        <f t="shared" si="11"/>
        <v>0</v>
      </c>
      <c r="O14" s="2">
        <f t="shared" si="11"/>
        <v>0</v>
      </c>
    </row>
    <row r="15" spans="1:15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 t="shared" ref="I15:O15" si="12">IFERROR(INDEX(I51:I500,MATCH($C$15,$C$51:$C$500,0)),"")</f>
        <v>0</v>
      </c>
      <c r="J15" s="2">
        <f t="shared" si="12"/>
        <v>0</v>
      </c>
      <c r="K15" s="2">
        <f t="shared" si="12"/>
        <v>0</v>
      </c>
      <c r="L15" s="2">
        <f t="shared" si="12"/>
        <v>0</v>
      </c>
      <c r="M15" s="2">
        <f t="shared" si="12"/>
        <v>0</v>
      </c>
      <c r="N15" s="2">
        <f t="shared" si="12"/>
        <v>0</v>
      </c>
      <c r="O15" s="2">
        <f t="shared" si="12"/>
        <v>0</v>
      </c>
    </row>
    <row r="16" spans="1:15" ht="15.5" x14ac:dyDescent="0.35">
      <c r="C16" t="s">
        <v>29</v>
      </c>
      <c r="D16" s="2">
        <f>IFERROR(INDEX(D51:D500,MATCH($C$16,$C$51:$C$500,0)),"")</f>
        <v>45617818624</v>
      </c>
      <c r="E16" s="2">
        <f>IFERROR(INDEX(E51:E500,MATCH($C$16,$C$51:$C$500,0)),"")</f>
        <v>5982030769</v>
      </c>
      <c r="H16" s="2">
        <f>IFERROR(SUM(D16:G16)*(4/MAX(1,COUNT(D16:G16))),"")</f>
        <v>103199698786</v>
      </c>
      <c r="I16" s="2">
        <f t="shared" ref="I16:O16" si="13">IFERROR(INDEX(I51:I500,MATCH($C$16,$C$51:$C$500,0)),"")</f>
        <v>97136467732</v>
      </c>
      <c r="J16" s="2">
        <f t="shared" si="13"/>
        <v>141530675927</v>
      </c>
      <c r="K16" s="2">
        <f t="shared" si="13"/>
        <v>198171538602</v>
      </c>
      <c r="L16" s="2">
        <f t="shared" si="13"/>
        <v>142519044275</v>
      </c>
      <c r="M16" s="2">
        <f t="shared" si="13"/>
        <v>90156413422</v>
      </c>
      <c r="N16" s="2">
        <f t="shared" si="13"/>
        <v>-139532074</v>
      </c>
      <c r="O16" s="2">
        <f t="shared" si="13"/>
        <v>-59262183</v>
      </c>
    </row>
    <row r="17" spans="1:15" ht="15.5" x14ac:dyDescent="0.35">
      <c r="A17" t="s">
        <v>30</v>
      </c>
    </row>
    <row r="18" spans="1:15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</row>
    <row r="19" spans="1:15" ht="15.5" x14ac:dyDescent="0.35">
      <c r="A19" t="s">
        <v>40</v>
      </c>
      <c r="C19" t="s">
        <v>41</v>
      </c>
    </row>
    <row r="20" spans="1:15" ht="15.5" x14ac:dyDescent="0.35">
      <c r="A20" t="s">
        <v>42</v>
      </c>
      <c r="C20" t="s">
        <v>43</v>
      </c>
      <c r="D20" s="2">
        <f ca="1">IFERROR(D21*D2,"")</f>
        <v>2812320000000</v>
      </c>
      <c r="E20" s="2">
        <f ca="1">IFERROR(E21*E2,"")</f>
        <v>3038000000000</v>
      </c>
      <c r="H20" s="2">
        <f t="shared" ref="H20:O20" ca="1" si="14">IFERROR(H21*H2,"")</f>
        <v>3038000000000</v>
      </c>
      <c r="I20" s="2">
        <f t="shared" ca="1" si="14"/>
        <v>3593520000000</v>
      </c>
      <c r="J20" s="2">
        <f t="shared" ca="1" si="14"/>
        <v>1988000000000</v>
      </c>
      <c r="K20" s="2">
        <f t="shared" ca="1" si="14"/>
        <v>1862000000000</v>
      </c>
      <c r="L20" s="2">
        <f t="shared" ca="1" si="14"/>
        <v>2086000000000</v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</row>
    <row r="21" spans="1:15" ht="15.5" x14ac:dyDescent="0.35">
      <c r="C21" t="s">
        <v>12</v>
      </c>
      <c r="D21" s="2">
        <f>IFERROR(INDEX(D51:D500,MATCH($C$7,$C$51:$C$500,0)),"")</f>
        <v>8680000000</v>
      </c>
      <c r="E21" s="2">
        <f>IFERROR(INDEX(E51:E500,MATCH($C$7,$C$51:$C$500,0)),"")</f>
        <v>8680000000</v>
      </c>
      <c r="H21" s="2">
        <f>IFERROR(INDEX(D21:G21,COUNT(D21:G21)),"")</f>
        <v>8680000000</v>
      </c>
      <c r="I21" s="2">
        <f t="shared" ref="I21:O21" si="15">IFERROR(INDEX(I51:I500,MATCH($C$7,$C$51:$C$500,0)),"")</f>
        <v>8680000000</v>
      </c>
      <c r="J21" s="2">
        <f t="shared" si="15"/>
        <v>7000000000</v>
      </c>
      <c r="K21" s="2">
        <f t="shared" si="15"/>
        <v>7000000000</v>
      </c>
      <c r="L21" s="2">
        <f t="shared" si="15"/>
        <v>7000000000</v>
      </c>
      <c r="M21" s="2">
        <f t="shared" si="15"/>
        <v>0</v>
      </c>
      <c r="N21" s="2">
        <f t="shared" si="15"/>
        <v>0</v>
      </c>
      <c r="O21" s="2">
        <f t="shared" si="15"/>
        <v>0</v>
      </c>
    </row>
    <row r="23" spans="1:15" ht="15.5" x14ac:dyDescent="0.35">
      <c r="B23" t="s">
        <v>44</v>
      </c>
      <c r="C23" t="s">
        <v>45</v>
      </c>
      <c r="D23" s="3">
        <f>IFERROR(D5/D6*100,"")</f>
        <v>2.7851559979104228</v>
      </c>
      <c r="E23" s="3">
        <f>IFERROR(E5/E6*100,"")</f>
        <v>0.37163938623993548</v>
      </c>
      <c r="H23" s="3">
        <f t="shared" ref="H23:O23" si="16">IFERROR(H5/H6*100,"")</f>
        <v>6.4113800476801348</v>
      </c>
      <c r="I23" s="3">
        <f t="shared" si="16"/>
        <v>6.0566773472965814</v>
      </c>
      <c r="J23" s="3">
        <f t="shared" si="16"/>
        <v>14.57989868193183</v>
      </c>
      <c r="K23" s="3">
        <f t="shared" si="16"/>
        <v>22.800886707024528</v>
      </c>
      <c r="L23" s="3">
        <f t="shared" si="16"/>
        <v>20.375483155009793</v>
      </c>
      <c r="M23" s="3">
        <f t="shared" si="16"/>
        <v>24.369389560803654</v>
      </c>
      <c r="N23" s="3">
        <f t="shared" si="16"/>
        <v>-4.9868289033808348E-2</v>
      </c>
      <c r="O23" s="3">
        <f t="shared" si="16"/>
        <v>-2.1169545905369538E-2</v>
      </c>
    </row>
    <row r="24" spans="1:15" ht="15.5" x14ac:dyDescent="0.35">
      <c r="C24" t="s">
        <v>46</v>
      </c>
      <c r="D24" s="4">
        <f>IFERROR(_xlfn.RRI(5,I23,D23),"")</f>
        <v>-0.14390291682998446</v>
      </c>
      <c r="E24" s="4">
        <f>IFERROR(_xlfn.RRI(5,J23,E23),"")</f>
        <v>-0.51996440079934092</v>
      </c>
      <c r="H24" s="4">
        <f t="shared" ref="H24:O24" si="17">IFERROR(_xlfn.RRI(5,M23,H23),"")</f>
        <v>-0.23436571267828643</v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47</v>
      </c>
      <c r="C25" t="s">
        <v>48</v>
      </c>
      <c r="D25" s="3">
        <f>IFERROR(INDEX(D51:D500,MATCH($A$25,$C$51:$C$500,0)),"")</f>
        <v>4.8899999999999997</v>
      </c>
      <c r="E25" s="3">
        <f>IFERROR(INDEX(E51:E500,MATCH($A$25,$C$51:$C$500,0)),"")</f>
        <v>0.64</v>
      </c>
      <c r="H25" s="3">
        <f>IFERROR(INDEX(D25:G25,COUNT(D25:G25)),"")</f>
        <v>0.64</v>
      </c>
      <c r="I25" s="3">
        <f t="shared" ref="I25:O25" si="18">IFERROR(INDEX(I51:I500,MATCH($C$25,$C$51:$C$500,0)),"")</f>
        <v>11.19</v>
      </c>
      <c r="J25" s="3">
        <f t="shared" si="18"/>
        <v>20.22</v>
      </c>
      <c r="K25" s="3">
        <f t="shared" si="18"/>
        <v>28.31</v>
      </c>
      <c r="L25" s="3">
        <f t="shared" si="18"/>
        <v>20.36</v>
      </c>
      <c r="M25" s="3">
        <f t="shared" si="18"/>
        <v>32198.720000000001</v>
      </c>
      <c r="N25" s="3">
        <f t="shared" si="18"/>
        <v>-49.83</v>
      </c>
      <c r="O25" s="3">
        <f t="shared" si="18"/>
        <v>-21.17</v>
      </c>
    </row>
    <row r="26" spans="1:15" ht="15.5" x14ac:dyDescent="0.35">
      <c r="C26" t="s">
        <v>49</v>
      </c>
      <c r="D26" s="4">
        <f>IFERROR(_xlfn.RRI(5,I25,D25),"")</f>
        <v>-0.15258576608378716</v>
      </c>
      <c r="E26" s="4">
        <f>IFERROR(_xlfn.RRI(5,J25,E25),"")</f>
        <v>-0.49872070753912379</v>
      </c>
      <c r="H26" s="4">
        <f t="shared" ref="H26:O26" si="19">IFERROR(_xlfn.RRI(5,M25,H25),"")</f>
        <v>-0.88527230366262954</v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50</v>
      </c>
      <c r="D27" s="3">
        <f>IFERROR(D4/D21,"")</f>
        <v>33.670263733870968</v>
      </c>
      <c r="E27" s="3">
        <f>IFERROR(E4/E21,"")</f>
        <v>26.232996022119817</v>
      </c>
      <c r="H27" s="3">
        <f t="shared" ref="H27:O27" si="20">IFERROR(H4/H21,"")</f>
        <v>119.80651951198156</v>
      </c>
      <c r="I27" s="3">
        <f t="shared" si="20"/>
        <v>111.21073315437788</v>
      </c>
      <c r="J27" s="3">
        <f t="shared" si="20"/>
        <v>106.88551695942857</v>
      </c>
      <c r="K27" s="3">
        <f t="shared" si="20"/>
        <v>82.239386543571428</v>
      </c>
      <c r="L27" s="3">
        <f t="shared" si="20"/>
        <v>53.046654595714287</v>
      </c>
      <c r="M27" s="3" t="str">
        <f t="shared" si="20"/>
        <v/>
      </c>
      <c r="N27" s="3" t="str">
        <f t="shared" si="20"/>
        <v/>
      </c>
      <c r="O27" s="3" t="str">
        <f t="shared" si="20"/>
        <v/>
      </c>
    </row>
    <row r="28" spans="1:15" ht="15.5" x14ac:dyDescent="0.35">
      <c r="C28" t="s">
        <v>51</v>
      </c>
      <c r="D28" s="4">
        <f>IFERROR(_xlfn.RRI(5,I27,D27),"")</f>
        <v>-0.21255548385786427</v>
      </c>
      <c r="E28" s="4">
        <f>IFERROR(_xlfn.RRI(5,J27,E27),"")</f>
        <v>-0.24493245007147413</v>
      </c>
      <c r="H28" s="4" t="str">
        <f t="shared" ref="H28:O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52</v>
      </c>
      <c r="H29" s="4">
        <f t="shared" ref="H29:O29" si="22">IFERROR(((H25-I25)/I25)*100%,"")</f>
        <v>-0.94280607685433415</v>
      </c>
      <c r="I29" s="4">
        <f t="shared" si="22"/>
        <v>-0.44658753709198812</v>
      </c>
      <c r="J29" s="4">
        <f t="shared" si="22"/>
        <v>-0.28576474743906749</v>
      </c>
      <c r="K29" s="4">
        <f t="shared" si="22"/>
        <v>0.39047151277013747</v>
      </c>
      <c r="L29" s="4">
        <f t="shared" si="22"/>
        <v>-0.99936767672752203</v>
      </c>
      <c r="M29" s="4">
        <f t="shared" si="22"/>
        <v>-647.17138270118414</v>
      </c>
      <c r="N29" s="4">
        <f t="shared" si="22"/>
        <v>1.3538025507794045</v>
      </c>
      <c r="O29" s="4" t="str">
        <f t="shared" si="22"/>
        <v/>
      </c>
    </row>
    <row r="30" spans="1:15" ht="15.5" x14ac:dyDescent="0.35">
      <c r="C30" t="s">
        <v>53</v>
      </c>
      <c r="H30" s="4">
        <f t="shared" ref="H30:O30" si="23">IFERROR(((H27-I27)/I27)*100%,"")</f>
        <v>7.7292776639385968E-2</v>
      </c>
      <c r="I30" s="4">
        <f t="shared" si="23"/>
        <v>4.046587711776764E-2</v>
      </c>
      <c r="J30" s="4">
        <f t="shared" si="23"/>
        <v>0.29968767340937452</v>
      </c>
      <c r="K30" s="4">
        <f t="shared" si="23"/>
        <v>0.5503218284045317</v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</row>
    <row r="32" spans="1:15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188.7</v>
      </c>
      <c r="E32" s="3">
        <f>IFERROR(INDEX(E51:E500,MATCH($A$32,$C$51:$C$500,0)),"")</f>
        <v>185.44</v>
      </c>
      <c r="H32" s="3">
        <f>IFERROR(INDEX(D32:G32,COUNT(D32:G32)),"")</f>
        <v>185.44</v>
      </c>
      <c r="I32" s="3">
        <f t="shared" ref="I32:O32" si="24">IFERROR(INDEX(I51:I500,MATCH($C$32,$C$51:$C$500,0)),"")</f>
        <v>184.75</v>
      </c>
      <c r="J32" s="3">
        <f t="shared" si="24"/>
        <v>138.72</v>
      </c>
      <c r="K32" s="3">
        <f t="shared" si="24"/>
        <v>124.15</v>
      </c>
      <c r="L32" s="3">
        <f t="shared" si="24"/>
        <v>99.92</v>
      </c>
      <c r="M32" s="3">
        <f t="shared" si="24"/>
        <v>132127.72</v>
      </c>
      <c r="N32" s="3">
        <f t="shared" si="24"/>
        <v>99929</v>
      </c>
      <c r="O32" s="3">
        <f t="shared" si="24"/>
        <v>99978.83</v>
      </c>
    </row>
    <row r="33" spans="1:15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1.85</v>
      </c>
      <c r="E33" s="3">
        <f>IFERROR(INDEX(E51:E500,MATCH($A$33,$C$51:$C$500,0)),"")</f>
        <v>1.68</v>
      </c>
      <c r="H33" s="3">
        <f>IFERROR(INDEX(D33:G33,COUNT(D33:G33)),"")</f>
        <v>1.68</v>
      </c>
      <c r="I33" s="3">
        <f t="shared" ref="I33:O33" si="25">IFERROR(INDEX(I51:I500,MATCH($C$33,$C$51:$C$500,0)),"")</f>
        <v>2.2400000000000002</v>
      </c>
      <c r="J33" s="3">
        <f t="shared" si="25"/>
        <v>2.0499999999999998</v>
      </c>
      <c r="K33" s="3">
        <f t="shared" si="25"/>
        <v>2.14</v>
      </c>
      <c r="L33" s="3">
        <f t="shared" si="25"/>
        <v>2.98</v>
      </c>
      <c r="M33" s="3">
        <f t="shared" si="25"/>
        <v>0</v>
      </c>
      <c r="N33" s="3">
        <f t="shared" si="25"/>
        <v>0</v>
      </c>
      <c r="O33" s="3">
        <f t="shared" si="25"/>
        <v>0</v>
      </c>
    </row>
    <row r="34" spans="1:15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66.540000000000006</v>
      </c>
      <c r="E34" s="3">
        <f>IFERROR(INDEX(E51:E500,MATCH($A$34,$C$51:$C$500,0)),"")</f>
        <v>452.17</v>
      </c>
      <c r="H34" s="3">
        <f>IFERROR(INDEX(D34:G34,COUNT(D34:G34)),"")</f>
        <v>452.17</v>
      </c>
      <c r="I34" s="3">
        <f t="shared" ref="I34:O34" si="26">IFERROR(INDEX(I51:I500,MATCH($C$34,$C$51:$C$500,0)),"")</f>
        <v>37</v>
      </c>
      <c r="J34" s="3">
        <f t="shared" si="26"/>
        <v>14.05</v>
      </c>
      <c r="K34" s="3">
        <f t="shared" si="26"/>
        <v>9.4</v>
      </c>
      <c r="L34" s="3">
        <f t="shared" si="26"/>
        <v>14.64</v>
      </c>
      <c r="M34" s="3">
        <f t="shared" si="26"/>
        <v>0</v>
      </c>
      <c r="N34" s="3">
        <f t="shared" si="26"/>
        <v>0</v>
      </c>
      <c r="O34" s="3">
        <f t="shared" si="26"/>
        <v>0</v>
      </c>
    </row>
    <row r="35" spans="1:15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10.39</v>
      </c>
      <c r="E35" s="3">
        <f>IFERROR(INDEX(E51:E500,MATCH($A$35,$C$51:$C$500,0)),"")</f>
        <v>11.89</v>
      </c>
      <c r="H35" s="3">
        <f>IFERROR(INDEX(D35:G35,COUNT(D35:G35)),"")</f>
        <v>11.89</v>
      </c>
      <c r="I35" s="3">
        <f t="shared" ref="I35:O35" si="27">IFERROR(INDEX(I51:I500,MATCH($C$35,$C$51:$C$500,0)),"")</f>
        <v>3.72</v>
      </c>
      <c r="J35" s="3">
        <f t="shared" si="27"/>
        <v>2.66</v>
      </c>
      <c r="K35" s="3">
        <f t="shared" si="27"/>
        <v>3.23</v>
      </c>
      <c r="L35" s="3">
        <f t="shared" si="27"/>
        <v>5.62</v>
      </c>
      <c r="M35" s="3">
        <f t="shared" si="27"/>
        <v>0</v>
      </c>
      <c r="N35" s="3">
        <f t="shared" si="27"/>
        <v>0</v>
      </c>
      <c r="O35" s="3">
        <f t="shared" si="27"/>
        <v>0</v>
      </c>
    </row>
    <row r="36" spans="1:15" ht="15.5" x14ac:dyDescent="0.35">
      <c r="B36" t="s">
        <v>66</v>
      </c>
      <c r="C36" t="s">
        <v>67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O36" si="28">IFERROR(INDEX(H51:H500,MATCH($C$36,$C$51:$C$500,0)),"")</f>
        <v>0.18059999999999998</v>
      </c>
      <c r="I36" s="4">
        <f t="shared" si="28"/>
        <v>0.1787</v>
      </c>
      <c r="J36" s="4">
        <f t="shared" si="28"/>
        <v>0</v>
      </c>
      <c r="K36" s="4">
        <f t="shared" si="28"/>
        <v>0.24789999999999998</v>
      </c>
      <c r="L36" s="4">
        <f t="shared" si="28"/>
        <v>0.19989999999999999</v>
      </c>
      <c r="M36" s="4">
        <f t="shared" si="28"/>
        <v>0</v>
      </c>
      <c r="N36" s="4">
        <f t="shared" si="28"/>
        <v>0</v>
      </c>
      <c r="O36" s="4">
        <f t="shared" si="28"/>
        <v>0</v>
      </c>
    </row>
    <row r="37" spans="1:15" ht="15.5" x14ac:dyDescent="0.35">
      <c r="B37" t="s">
        <v>68</v>
      </c>
      <c r="C37" t="s">
        <v>69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O37" si="29">IFERROR(INDEX(H51:H500,MATCH($C$37,$C$51:$C$500,0)),"")</f>
        <v>2</v>
      </c>
      <c r="I37" s="3">
        <f t="shared" si="29"/>
        <v>2</v>
      </c>
      <c r="J37" s="3">
        <f t="shared" si="29"/>
        <v>0</v>
      </c>
      <c r="K37" s="3">
        <f t="shared" si="29"/>
        <v>5.66</v>
      </c>
      <c r="L37" s="3">
        <f t="shared" si="29"/>
        <v>4.07</v>
      </c>
      <c r="M37" s="3">
        <f t="shared" si="29"/>
        <v>0</v>
      </c>
      <c r="N37" s="3">
        <f t="shared" si="29"/>
        <v>0</v>
      </c>
      <c r="O37" s="3">
        <f t="shared" si="29"/>
        <v>0</v>
      </c>
    </row>
    <row r="50" spans="2:15" ht="15.5" x14ac:dyDescent="0.35">
      <c r="D50" t="s">
        <v>70</v>
      </c>
      <c r="E50" t="s">
        <v>243</v>
      </c>
      <c r="F50" t="s">
        <v>71</v>
      </c>
      <c r="G50" t="s">
        <v>244</v>
      </c>
      <c r="H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</row>
    <row r="51" spans="2:15" ht="15.5" x14ac:dyDescent="0.35">
      <c r="B51" t="s">
        <v>75</v>
      </c>
      <c r="C51" t="s">
        <v>6</v>
      </c>
      <c r="D51" s="5">
        <v>292257889210</v>
      </c>
      <c r="E51" s="5">
        <v>227702405472</v>
      </c>
      <c r="F51" s="5">
        <v>184494765551</v>
      </c>
      <c r="G51" s="5">
        <v>260702612726</v>
      </c>
      <c r="I51" s="5">
        <v>965309163780</v>
      </c>
      <c r="J51" s="5">
        <v>748198618716</v>
      </c>
      <c r="K51" s="5">
        <v>575675705805</v>
      </c>
      <c r="L51" s="5">
        <v>371326582170</v>
      </c>
      <c r="M51" s="5">
        <v>252933150474</v>
      </c>
    </row>
    <row r="52" spans="2:15" ht="15.5" x14ac:dyDescent="0.35">
      <c r="C52" t="s">
        <v>76</v>
      </c>
      <c r="D52" s="5">
        <v>-233774076586</v>
      </c>
      <c r="E52" s="5">
        <v>-207510129747</v>
      </c>
      <c r="F52" s="5">
        <v>-193245308859</v>
      </c>
      <c r="G52" s="5">
        <v>-236175510172</v>
      </c>
      <c r="I52" s="5">
        <v>-806439051662</v>
      </c>
      <c r="J52" s="5">
        <v>-539170864359</v>
      </c>
      <c r="K52" s="5">
        <v>-338721497595</v>
      </c>
      <c r="L52" s="5">
        <v>-209547365141</v>
      </c>
      <c r="M52" s="5">
        <v>-157947375557</v>
      </c>
    </row>
    <row r="53" spans="2:15" ht="15.5" x14ac:dyDescent="0.35">
      <c r="C53" t="s">
        <v>77</v>
      </c>
      <c r="D53" s="5">
        <v>58483812624</v>
      </c>
      <c r="E53" s="5">
        <v>20192275725</v>
      </c>
      <c r="F53" s="5">
        <v>-8750543308</v>
      </c>
      <c r="G53" s="5">
        <v>24527102554</v>
      </c>
      <c r="I53" s="5">
        <v>158870112118</v>
      </c>
      <c r="J53" s="5">
        <v>209027754357</v>
      </c>
      <c r="K53" s="5">
        <v>236954208210</v>
      </c>
      <c r="L53" s="5">
        <v>161779217029</v>
      </c>
      <c r="M53" s="5">
        <v>94985774917</v>
      </c>
    </row>
    <row r="54" spans="2:15" ht="15.5" x14ac:dyDescent="0.35">
      <c r="C54" t="s">
        <v>78</v>
      </c>
      <c r="D54" s="5">
        <v>-8041801103</v>
      </c>
      <c r="E54" s="5">
        <v>-10194918324</v>
      </c>
      <c r="F54" s="5">
        <v>-12162801513</v>
      </c>
      <c r="G54" s="5">
        <v>-8102379888</v>
      </c>
      <c r="I54" s="5">
        <v>-39012417243</v>
      </c>
      <c r="J54" s="5">
        <v>-46155402743</v>
      </c>
      <c r="K54" s="5">
        <v>-27545311181</v>
      </c>
      <c r="L54" s="5">
        <v>-17541431771</v>
      </c>
      <c r="M54" s="5">
        <v>-3263074267</v>
      </c>
      <c r="N54" s="5">
        <v>-144728357</v>
      </c>
      <c r="O54" s="5">
        <v>-57902765</v>
      </c>
    </row>
    <row r="55" spans="2:15" ht="15.5" x14ac:dyDescent="0.35">
      <c r="C55" t="s">
        <v>246</v>
      </c>
      <c r="D55" s="5">
        <v>-8041801103</v>
      </c>
      <c r="E55" s="5">
        <v>-10194918324</v>
      </c>
      <c r="F55" s="5">
        <v>-12162801513</v>
      </c>
      <c r="G55" s="5">
        <v>-8102379888</v>
      </c>
      <c r="I55" s="5">
        <v>-39012417243</v>
      </c>
      <c r="J55" s="5">
        <v>-46155402743</v>
      </c>
      <c r="K55" s="5">
        <v>-27545311181</v>
      </c>
      <c r="L55" s="5">
        <v>-17541431771</v>
      </c>
      <c r="M55" s="5">
        <v>-3263074267</v>
      </c>
      <c r="N55" s="5">
        <v>-144728357</v>
      </c>
      <c r="O55" s="5">
        <v>-57902765</v>
      </c>
    </row>
    <row r="56" spans="2:15" ht="15.5" x14ac:dyDescent="0.35">
      <c r="C56" t="s">
        <v>80</v>
      </c>
      <c r="D56" s="5">
        <v>50442011521</v>
      </c>
      <c r="E56" s="5">
        <v>9997357401</v>
      </c>
      <c r="F56" s="5">
        <v>-20913344821</v>
      </c>
      <c r="G56" s="5">
        <v>16424722666</v>
      </c>
      <c r="I56" s="5">
        <v>119857694875</v>
      </c>
      <c r="J56" s="5">
        <v>162872351614</v>
      </c>
      <c r="K56" s="5">
        <v>209408897029</v>
      </c>
      <c r="L56" s="5">
        <v>144237785258</v>
      </c>
      <c r="M56" s="5">
        <v>91722700650</v>
      </c>
      <c r="N56" s="5">
        <v>-144728357</v>
      </c>
      <c r="O56" s="5">
        <v>-57902765</v>
      </c>
    </row>
    <row r="57" spans="2:15" ht="15.5" x14ac:dyDescent="0.35">
      <c r="C57" t="s">
        <v>81</v>
      </c>
      <c r="D57" s="5">
        <v>-4824192897</v>
      </c>
      <c r="E57" s="5">
        <v>-4015326632</v>
      </c>
      <c r="F57" s="5">
        <v>-13505649095</v>
      </c>
      <c r="G57" s="5">
        <v>5249987963</v>
      </c>
      <c r="I57" s="5">
        <v>-22721227143</v>
      </c>
      <c r="J57" s="5">
        <v>-21341675687</v>
      </c>
      <c r="K57" s="5">
        <v>-11237358427</v>
      </c>
      <c r="L57" s="5">
        <v>-1718740983</v>
      </c>
      <c r="M57" s="5">
        <v>-1566287228</v>
      </c>
      <c r="N57" s="5">
        <v>5196283</v>
      </c>
      <c r="O57" s="5">
        <v>-1359418</v>
      </c>
    </row>
    <row r="58" spans="2:15" ht="15.5" x14ac:dyDescent="0.35">
      <c r="C58" t="s">
        <v>142</v>
      </c>
      <c r="D58" s="5">
        <v>1636814186</v>
      </c>
      <c r="E58" s="5">
        <v>1626689621</v>
      </c>
      <c r="F58" s="5">
        <v>1856895262</v>
      </c>
      <c r="G58" s="5">
        <v>2194740664</v>
      </c>
      <c r="I58" s="5">
        <v>7187308877</v>
      </c>
      <c r="J58" s="5">
        <v>6666157483</v>
      </c>
      <c r="K58" s="5">
        <v>2099978081</v>
      </c>
      <c r="L58" s="5">
        <v>4074621824</v>
      </c>
      <c r="M58" s="5">
        <v>882734167</v>
      </c>
      <c r="N58" s="5">
        <v>702220</v>
      </c>
      <c r="O58" s="5">
        <v>1938</v>
      </c>
    </row>
    <row r="59" spans="2:15" ht="15.5" x14ac:dyDescent="0.35">
      <c r="C59" t="s">
        <v>82</v>
      </c>
      <c r="D59" s="5">
        <v>-347377694</v>
      </c>
      <c r="E59" s="5">
        <v>-76892943</v>
      </c>
      <c r="F59" s="5">
        <v>81502027</v>
      </c>
      <c r="G59" s="5">
        <v>227137426</v>
      </c>
      <c r="I59" s="5">
        <v>2220142565</v>
      </c>
      <c r="J59" s="5">
        <v>-6744902847</v>
      </c>
      <c r="K59" s="5">
        <v>2984990633</v>
      </c>
      <c r="L59" s="5">
        <v>-42183597</v>
      </c>
      <c r="M59" s="5">
        <v>686779116</v>
      </c>
      <c r="N59" s="5">
        <v>4494063</v>
      </c>
      <c r="O59" s="5">
        <v>-1361356</v>
      </c>
    </row>
    <row r="60" spans="2:15" ht="15.5" x14ac:dyDescent="0.35">
      <c r="C60" t="s">
        <v>27</v>
      </c>
      <c r="D60" s="5">
        <v>-2606534720</v>
      </c>
      <c r="E60" s="5">
        <v>-2832694446</v>
      </c>
      <c r="F60" s="5">
        <v>-3152902773</v>
      </c>
      <c r="G60" s="5">
        <v>-3413231480</v>
      </c>
      <c r="I60" s="5">
        <v>-19837534974</v>
      </c>
      <c r="J60" s="5">
        <v>-12284546999</v>
      </c>
      <c r="K60" s="5">
        <v>-9414218749</v>
      </c>
      <c r="L60" s="5">
        <v>-1295260274</v>
      </c>
      <c r="M60" s="5">
        <v>-100602740</v>
      </c>
    </row>
    <row r="61" spans="2:15" ht="15.5" x14ac:dyDescent="0.35">
      <c r="C61" t="s">
        <v>86</v>
      </c>
      <c r="D61" s="5">
        <v>-3507094669</v>
      </c>
      <c r="E61" s="5">
        <v>-2732428864</v>
      </c>
      <c r="F61" s="5">
        <v>-11583709888</v>
      </c>
      <c r="G61" s="5">
        <v>6241341353</v>
      </c>
      <c r="I61" s="5">
        <v>-11583709888</v>
      </c>
      <c r="J61" s="5">
        <v>-8978383324</v>
      </c>
      <c r="K61" s="5">
        <v>-6908108392</v>
      </c>
      <c r="L61" s="5">
        <v>-4455918936</v>
      </c>
      <c r="M61" s="5">
        <v>-3035197771</v>
      </c>
    </row>
    <row r="62" spans="2:15" ht="15.5" x14ac:dyDescent="0.35">
      <c r="C62" t="s">
        <v>83</v>
      </c>
      <c r="F62" s="5">
        <v>-707433723</v>
      </c>
      <c r="I62" s="5">
        <v>-707433723</v>
      </c>
    </row>
    <row r="63" spans="2:15" ht="15.5" x14ac:dyDescent="0.35">
      <c r="C63" t="s">
        <v>84</v>
      </c>
      <c r="D63" s="5">
        <v>-4824192897</v>
      </c>
      <c r="E63" s="5">
        <v>-4015326632</v>
      </c>
      <c r="F63" s="5">
        <v>-13505649095</v>
      </c>
      <c r="G63" s="5">
        <v>5249987963</v>
      </c>
      <c r="I63" s="5">
        <v>-22721227143</v>
      </c>
      <c r="J63" s="5">
        <v>-21341675687</v>
      </c>
      <c r="K63" s="5">
        <v>-11237358427</v>
      </c>
      <c r="L63" s="5">
        <v>-1718740983</v>
      </c>
      <c r="M63" s="5">
        <v>-1566287228</v>
      </c>
      <c r="N63" s="5">
        <v>5196283</v>
      </c>
      <c r="O63" s="5">
        <v>-1359418</v>
      </c>
    </row>
    <row r="64" spans="2:15" ht="15.5" x14ac:dyDescent="0.35">
      <c r="C64" t="s">
        <v>29</v>
      </c>
      <c r="D64" s="5">
        <v>45617818624</v>
      </c>
      <c r="E64" s="5">
        <v>5982030769</v>
      </c>
      <c r="F64" s="5">
        <v>-34418993916</v>
      </c>
      <c r="G64" s="5">
        <v>21674710629</v>
      </c>
      <c r="I64" s="5">
        <v>97136467732</v>
      </c>
      <c r="J64" s="5">
        <v>141530675927</v>
      </c>
      <c r="K64" s="5">
        <v>198171538602</v>
      </c>
      <c r="L64" s="5">
        <v>142519044275</v>
      </c>
      <c r="M64" s="5">
        <v>90156413422</v>
      </c>
      <c r="N64" s="5">
        <v>-139532074</v>
      </c>
      <c r="O64" s="5">
        <v>-59262183</v>
      </c>
    </row>
    <row r="65" spans="2:15" ht="15.5" x14ac:dyDescent="0.35">
      <c r="C65" t="s">
        <v>28</v>
      </c>
      <c r="F65" s="5">
        <v>9369772702</v>
      </c>
      <c r="G65" s="5">
        <v>-9369772702</v>
      </c>
    </row>
    <row r="66" spans="2:15" ht="15.5" x14ac:dyDescent="0.35">
      <c r="C66" t="s">
        <v>247</v>
      </c>
      <c r="D66" s="5">
        <v>45617818624</v>
      </c>
      <c r="E66" s="5">
        <v>5982030769</v>
      </c>
      <c r="F66" s="5">
        <v>-25049221214</v>
      </c>
      <c r="G66" s="5">
        <v>12304937927</v>
      </c>
      <c r="I66" s="5">
        <v>97136467732</v>
      </c>
      <c r="J66" s="5">
        <v>141530675927</v>
      </c>
      <c r="K66" s="5">
        <v>198171538602</v>
      </c>
      <c r="L66" s="5">
        <v>142519044275</v>
      </c>
      <c r="M66" s="5">
        <v>90156413422</v>
      </c>
      <c r="N66" s="5">
        <v>-139532074</v>
      </c>
      <c r="O66" s="5">
        <v>-59262183</v>
      </c>
    </row>
    <row r="67" spans="2:15" ht="15.5" x14ac:dyDescent="0.35">
      <c r="C67" t="s">
        <v>89</v>
      </c>
      <c r="D67" s="5">
        <v>45617818624</v>
      </c>
      <c r="E67" s="5">
        <v>5982030769</v>
      </c>
      <c r="F67" s="5">
        <v>-25049221214</v>
      </c>
      <c r="G67" s="5">
        <v>12304937927</v>
      </c>
      <c r="I67" s="5">
        <v>97136467732</v>
      </c>
      <c r="J67" s="5">
        <v>141530675927</v>
      </c>
      <c r="K67" s="5">
        <v>198171538602</v>
      </c>
      <c r="L67" s="5">
        <v>142519044275</v>
      </c>
      <c r="M67" s="5">
        <v>90156413422</v>
      </c>
      <c r="N67" s="5">
        <v>-139532074</v>
      </c>
      <c r="O67" s="5">
        <v>-59262183</v>
      </c>
    </row>
    <row r="68" spans="2:15" ht="15.5" x14ac:dyDescent="0.35">
      <c r="C68" t="s">
        <v>90</v>
      </c>
      <c r="F68" s="5">
        <v>-8493507</v>
      </c>
      <c r="I68" s="5">
        <v>-8493507</v>
      </c>
      <c r="J68" s="5">
        <v>45629409</v>
      </c>
      <c r="K68" s="5">
        <v>-13286122</v>
      </c>
      <c r="L68" s="5">
        <v>-10247769</v>
      </c>
    </row>
    <row r="69" spans="2:15" ht="15.5" x14ac:dyDescent="0.35">
      <c r="C69" t="s">
        <v>91</v>
      </c>
      <c r="D69" s="5">
        <v>45617818624</v>
      </c>
      <c r="E69" s="5">
        <v>5982030769</v>
      </c>
      <c r="F69" s="5">
        <v>-25057714721</v>
      </c>
      <c r="G69" s="5">
        <v>12304937927</v>
      </c>
      <c r="I69" s="5">
        <v>97127974225</v>
      </c>
      <c r="J69" s="5">
        <v>141576305336</v>
      </c>
      <c r="K69" s="5">
        <v>198158252480</v>
      </c>
      <c r="L69" s="5">
        <v>142508796506</v>
      </c>
      <c r="M69" s="5">
        <v>90156413422</v>
      </c>
      <c r="N69" s="5">
        <v>-139532074</v>
      </c>
      <c r="O69" s="5">
        <v>-59262183</v>
      </c>
    </row>
    <row r="70" spans="2:15" ht="15.5" x14ac:dyDescent="0.35">
      <c r="C70" t="s">
        <v>92</v>
      </c>
      <c r="D70" s="5">
        <v>45617818624</v>
      </c>
      <c r="E70" s="5">
        <v>5982030769</v>
      </c>
      <c r="F70" s="5">
        <v>-25049221214</v>
      </c>
      <c r="G70" s="5">
        <v>12304937927</v>
      </c>
      <c r="I70" s="5">
        <v>97136467732</v>
      </c>
      <c r="J70" s="5">
        <v>141530675927</v>
      </c>
      <c r="K70" s="5">
        <v>198171538602</v>
      </c>
      <c r="L70" s="5">
        <v>142519044275</v>
      </c>
      <c r="M70" s="5">
        <v>90156413422</v>
      </c>
      <c r="N70" s="5">
        <v>-139532074</v>
      </c>
      <c r="O70" s="5">
        <v>-59262183</v>
      </c>
    </row>
    <row r="71" spans="2:15" ht="15.5" x14ac:dyDescent="0.35">
      <c r="C71" t="s">
        <v>8</v>
      </c>
      <c r="D71" s="5">
        <v>45617818624</v>
      </c>
      <c r="E71" s="5">
        <v>5982030769</v>
      </c>
      <c r="F71" s="5">
        <v>-25057714721</v>
      </c>
      <c r="G71" s="5">
        <v>12304937927</v>
      </c>
      <c r="I71" s="5">
        <v>97127974225</v>
      </c>
      <c r="J71" s="5">
        <v>141576305336</v>
      </c>
      <c r="K71" s="5">
        <v>198158252480</v>
      </c>
      <c r="L71" s="5">
        <v>142508796506</v>
      </c>
      <c r="M71" s="5">
        <v>90156413422</v>
      </c>
      <c r="N71" s="5">
        <v>-139532074</v>
      </c>
      <c r="O71" s="5">
        <v>-59262183</v>
      </c>
    </row>
    <row r="72" spans="2:15" ht="15.5" x14ac:dyDescent="0.35">
      <c r="C72" t="s">
        <v>93</v>
      </c>
    </row>
    <row r="73" spans="2:15" ht="15.5" x14ac:dyDescent="0.35">
      <c r="C73" t="s">
        <v>94</v>
      </c>
      <c r="D73" s="5">
        <v>45617818624</v>
      </c>
      <c r="E73" s="5">
        <v>5982030769</v>
      </c>
      <c r="F73" s="5">
        <v>-25049221214</v>
      </c>
      <c r="G73" s="5">
        <v>12304937927</v>
      </c>
      <c r="I73" s="5">
        <v>97136467732</v>
      </c>
      <c r="J73" s="5">
        <v>141530675927</v>
      </c>
      <c r="K73" s="5">
        <v>198171538602</v>
      </c>
      <c r="L73" s="5">
        <v>142519044275</v>
      </c>
      <c r="M73" s="5">
        <v>90156413422</v>
      </c>
      <c r="N73" s="5">
        <v>-139532074</v>
      </c>
      <c r="O73" s="5">
        <v>-59262183</v>
      </c>
    </row>
    <row r="74" spans="2:15" ht="15.5" x14ac:dyDescent="0.35">
      <c r="C74" t="s">
        <v>95</v>
      </c>
      <c r="D74" s="5">
        <v>45617818624</v>
      </c>
      <c r="E74" s="5">
        <v>5982030769</v>
      </c>
      <c r="F74" s="5">
        <v>-25057714721</v>
      </c>
      <c r="G74" s="5">
        <v>12304937927</v>
      </c>
      <c r="I74" s="5">
        <v>97127974225</v>
      </c>
      <c r="J74" s="5">
        <v>141576305336</v>
      </c>
      <c r="K74" s="5">
        <v>198158252480</v>
      </c>
      <c r="L74" s="5">
        <v>142508796506</v>
      </c>
      <c r="M74" s="5">
        <v>90156413422</v>
      </c>
      <c r="N74" s="5">
        <v>-139532074</v>
      </c>
      <c r="O74" s="5">
        <v>-59262183</v>
      </c>
    </row>
    <row r="75" spans="2:15" ht="15.5" x14ac:dyDescent="0.35">
      <c r="C75" t="s">
        <v>96</v>
      </c>
      <c r="D75" s="5">
        <v>45617818624</v>
      </c>
      <c r="E75" s="5">
        <v>5982030769</v>
      </c>
      <c r="F75" s="5">
        <v>-25057714721</v>
      </c>
      <c r="G75" s="5">
        <v>12304937927</v>
      </c>
      <c r="I75" s="5">
        <v>97127974225</v>
      </c>
      <c r="J75" s="5">
        <v>141576305336</v>
      </c>
      <c r="K75" s="5">
        <v>198158252480</v>
      </c>
      <c r="L75" s="5">
        <v>142508796506</v>
      </c>
      <c r="M75" s="5">
        <v>90156413422</v>
      </c>
      <c r="N75" s="5">
        <v>-139532074</v>
      </c>
      <c r="O75" s="5">
        <v>-59262183</v>
      </c>
    </row>
    <row r="77" spans="2:15" ht="15.5" x14ac:dyDescent="0.35">
      <c r="B77" t="s">
        <v>97</v>
      </c>
      <c r="C77" t="s">
        <v>98</v>
      </c>
    </row>
    <row r="78" spans="2:15" ht="15.5" x14ac:dyDescent="0.35">
      <c r="C78" t="s">
        <v>99</v>
      </c>
    </row>
    <row r="79" spans="2:15" ht="15.5" x14ac:dyDescent="0.35">
      <c r="C79" t="s">
        <v>20</v>
      </c>
      <c r="D79" s="5">
        <v>159655712016</v>
      </c>
      <c r="E79" s="5">
        <v>168374310849</v>
      </c>
      <c r="F79" s="5">
        <v>131656343855</v>
      </c>
      <c r="G79" s="5">
        <v>152356634193</v>
      </c>
      <c r="I79" s="5">
        <v>131656343855</v>
      </c>
      <c r="J79" s="5">
        <v>54046280445</v>
      </c>
      <c r="K79" s="5">
        <v>121628771516</v>
      </c>
      <c r="L79" s="5">
        <v>105140947087</v>
      </c>
      <c r="M79" s="5">
        <v>41481112555</v>
      </c>
      <c r="N79" s="5">
        <v>870858286</v>
      </c>
      <c r="O79" s="5">
        <v>440737817</v>
      </c>
    </row>
    <row r="80" spans="2:15" ht="15.5" x14ac:dyDescent="0.35">
      <c r="C80" t="s">
        <v>476</v>
      </c>
      <c r="M80" s="5">
        <v>55000000000</v>
      </c>
    </row>
    <row r="81" spans="3:15" ht="15.5" x14ac:dyDescent="0.35">
      <c r="C81" t="s">
        <v>100</v>
      </c>
      <c r="D81" s="5">
        <v>144519482813</v>
      </c>
      <c r="E81" s="5">
        <v>94576789937</v>
      </c>
      <c r="F81" s="5">
        <v>85512948863</v>
      </c>
      <c r="G81" s="5">
        <v>131107814037</v>
      </c>
      <c r="I81" s="5">
        <v>85512948863</v>
      </c>
      <c r="J81" s="5">
        <v>65567755391</v>
      </c>
      <c r="K81" s="5">
        <v>99578208349</v>
      </c>
      <c r="L81" s="5">
        <v>29251730511</v>
      </c>
      <c r="M81" s="5">
        <v>13950431858</v>
      </c>
    </row>
    <row r="82" spans="3:15" ht="15.5" x14ac:dyDescent="0.35">
      <c r="C82" t="s">
        <v>250</v>
      </c>
    </row>
    <row r="83" spans="3:15" ht="15.5" x14ac:dyDescent="0.35">
      <c r="C83" t="s">
        <v>249</v>
      </c>
      <c r="N83" s="5">
        <v>97100000000</v>
      </c>
    </row>
    <row r="84" spans="3:15" ht="15.5" x14ac:dyDescent="0.35">
      <c r="C84" t="s">
        <v>251</v>
      </c>
      <c r="D84" s="5">
        <v>144519482813</v>
      </c>
      <c r="E84" s="5">
        <v>94576789937</v>
      </c>
      <c r="F84" s="5">
        <v>85512948863</v>
      </c>
      <c r="G84" s="5">
        <v>131107814037</v>
      </c>
      <c r="I84" s="5">
        <v>85512948863</v>
      </c>
      <c r="J84" s="5">
        <v>65567755391</v>
      </c>
      <c r="K84" s="5">
        <v>99578208349</v>
      </c>
      <c r="L84" s="5">
        <v>29251730511</v>
      </c>
      <c r="M84" s="5">
        <v>13950431858</v>
      </c>
    </row>
    <row r="85" spans="3:15" ht="15.5" x14ac:dyDescent="0.35">
      <c r="C85" t="s">
        <v>102</v>
      </c>
      <c r="F85" s="5">
        <v>3746583286</v>
      </c>
      <c r="G85" s="5">
        <v>6396890598</v>
      </c>
      <c r="I85" s="5">
        <v>3746583286</v>
      </c>
      <c r="J85" s="5">
        <v>3821972783</v>
      </c>
      <c r="K85" s="5">
        <v>4665715377</v>
      </c>
      <c r="L85" s="5">
        <v>5704756108</v>
      </c>
      <c r="M85" s="5">
        <v>397222222</v>
      </c>
      <c r="N85" s="5">
        <v>278000000000</v>
      </c>
      <c r="O85" s="5">
        <v>279500000000</v>
      </c>
    </row>
    <row r="86" spans="3:15" ht="15.5" x14ac:dyDescent="0.35">
      <c r="C86" t="s">
        <v>252</v>
      </c>
      <c r="F86" s="5">
        <v>3746583286</v>
      </c>
      <c r="G86" s="5">
        <v>6396890598</v>
      </c>
      <c r="I86" s="5">
        <v>3746583286</v>
      </c>
      <c r="J86" s="5">
        <v>3821972783</v>
      </c>
      <c r="K86" s="5">
        <v>4665715377</v>
      </c>
      <c r="L86" s="5">
        <v>5704756108</v>
      </c>
      <c r="M86" s="5">
        <v>397222222</v>
      </c>
      <c r="N86" s="5">
        <v>278000000000</v>
      </c>
      <c r="O86" s="5">
        <v>279500000000</v>
      </c>
    </row>
    <row r="87" spans="3:15" ht="15.5" x14ac:dyDescent="0.35">
      <c r="C87" t="s">
        <v>103</v>
      </c>
      <c r="D87" s="5">
        <v>224313902686</v>
      </c>
      <c r="E87" s="5">
        <v>214701146783</v>
      </c>
      <c r="F87" s="5">
        <v>190652446644</v>
      </c>
      <c r="G87" s="5">
        <v>171778801637</v>
      </c>
      <c r="I87" s="5">
        <v>190652446644</v>
      </c>
      <c r="J87" s="5">
        <v>109843105486</v>
      </c>
      <c r="K87" s="5">
        <v>72807360697</v>
      </c>
      <c r="L87" s="5">
        <v>37084330656</v>
      </c>
      <c r="M87" s="5">
        <v>28486714888</v>
      </c>
      <c r="N87" s="5">
        <v>1462879267</v>
      </c>
    </row>
    <row r="88" spans="3:15" ht="15.5" x14ac:dyDescent="0.35">
      <c r="C88" t="s">
        <v>83</v>
      </c>
      <c r="D88" s="5">
        <v>1782860981</v>
      </c>
      <c r="E88" s="5">
        <v>1782860981</v>
      </c>
      <c r="F88" s="5">
        <v>1782860981</v>
      </c>
      <c r="G88" s="5">
        <v>1784540999</v>
      </c>
      <c r="I88" s="5">
        <v>1782860981</v>
      </c>
      <c r="J88" s="5">
        <v>1784540999</v>
      </c>
      <c r="K88" s="5">
        <v>1115048555</v>
      </c>
      <c r="L88" s="5">
        <v>515904154</v>
      </c>
      <c r="M88" s="5">
        <v>182550754</v>
      </c>
    </row>
    <row r="89" spans="3:15" ht="15.5" x14ac:dyDescent="0.35">
      <c r="C89" t="s">
        <v>104</v>
      </c>
      <c r="D89" s="5">
        <v>553849207137</v>
      </c>
      <c r="E89" s="5">
        <v>503003087727</v>
      </c>
      <c r="F89" s="5">
        <v>452753166250</v>
      </c>
      <c r="G89" s="5">
        <v>487332565436</v>
      </c>
      <c r="I89" s="5">
        <v>452753166250</v>
      </c>
      <c r="J89" s="5">
        <v>270409116744</v>
      </c>
      <c r="K89" s="5">
        <v>314606629861</v>
      </c>
      <c r="L89" s="5">
        <v>185397859942</v>
      </c>
      <c r="M89" s="5">
        <v>146522672779</v>
      </c>
      <c r="N89" s="5">
        <v>280433737553</v>
      </c>
      <c r="O89" s="5">
        <v>279940737817</v>
      </c>
    </row>
    <row r="90" spans="3:15" ht="15.5" x14ac:dyDescent="0.35">
      <c r="C90" t="s">
        <v>105</v>
      </c>
    </row>
    <row r="91" spans="3:15" ht="15.5" x14ac:dyDescent="0.35">
      <c r="C91" t="s">
        <v>107</v>
      </c>
      <c r="D91" s="5">
        <v>1285418382982</v>
      </c>
      <c r="E91" s="5">
        <v>1310857296991</v>
      </c>
      <c r="F91" s="5">
        <v>1336296211000</v>
      </c>
      <c r="G91" s="5">
        <v>1361056015452</v>
      </c>
      <c r="I91" s="5">
        <v>1336296211000</v>
      </c>
      <c r="J91" s="5">
        <v>1066401148415</v>
      </c>
      <c r="K91" s="5">
        <v>710765453569</v>
      </c>
      <c r="L91" s="5">
        <v>521944316529</v>
      </c>
      <c r="M91" s="5">
        <v>285167586592</v>
      </c>
      <c r="N91" s="5">
        <v>98000000000</v>
      </c>
    </row>
    <row r="92" spans="3:15" ht="15.5" x14ac:dyDescent="0.35">
      <c r="C92" t="s">
        <v>110</v>
      </c>
      <c r="D92" s="5">
        <v>1349886036281</v>
      </c>
      <c r="E92" s="5">
        <v>1385062022015</v>
      </c>
      <c r="F92" s="5">
        <v>1394040660703</v>
      </c>
      <c r="G92" s="5">
        <v>1413564622620</v>
      </c>
      <c r="I92" s="5">
        <v>1394040660703</v>
      </c>
      <c r="J92" s="5">
        <v>1102974801284</v>
      </c>
      <c r="K92" s="5">
        <v>731219835434</v>
      </c>
      <c r="L92" s="5">
        <v>530850156215</v>
      </c>
      <c r="M92" s="5">
        <v>289537586592</v>
      </c>
      <c r="N92" s="5">
        <v>98000000000</v>
      </c>
    </row>
    <row r="93" spans="3:15" ht="15.5" x14ac:dyDescent="0.35">
      <c r="C93" t="s">
        <v>111</v>
      </c>
      <c r="D93" s="5">
        <v>1903735243418</v>
      </c>
      <c r="E93" s="5">
        <v>1888065109742</v>
      </c>
      <c r="F93" s="5">
        <v>1846793826953</v>
      </c>
      <c r="G93" s="5">
        <v>1900897188056</v>
      </c>
      <c r="I93" s="5">
        <v>1846793826953</v>
      </c>
      <c r="J93" s="5">
        <v>1373383918028</v>
      </c>
      <c r="K93" s="5">
        <v>1045826465295</v>
      </c>
      <c r="L93" s="5">
        <v>716248016157</v>
      </c>
      <c r="M93" s="5">
        <v>436060259371</v>
      </c>
      <c r="N93" s="5">
        <v>378433737553</v>
      </c>
      <c r="O93" s="5">
        <v>279940737817</v>
      </c>
    </row>
    <row r="94" spans="3:15" ht="15.5" x14ac:dyDescent="0.35">
      <c r="C94" t="s">
        <v>112</v>
      </c>
    </row>
    <row r="95" spans="3:15" ht="15.5" x14ac:dyDescent="0.35">
      <c r="C95" t="s">
        <v>113</v>
      </c>
    </row>
    <row r="96" spans="3:15" ht="15.5" x14ac:dyDescent="0.35">
      <c r="C96" t="s">
        <v>114</v>
      </c>
      <c r="D96" s="5">
        <v>159982661250</v>
      </c>
      <c r="E96" s="5">
        <v>172570346198</v>
      </c>
      <c r="F96" s="5">
        <v>137281094178</v>
      </c>
      <c r="G96" s="5">
        <v>110465060526</v>
      </c>
      <c r="I96" s="5">
        <v>137281094178</v>
      </c>
      <c r="J96" s="5">
        <v>240622978394</v>
      </c>
      <c r="K96" s="5">
        <v>80861323430</v>
      </c>
      <c r="L96" s="5">
        <v>16319021173</v>
      </c>
      <c r="M96" s="5">
        <v>29920089461</v>
      </c>
      <c r="N96" s="5">
        <v>98632531810</v>
      </c>
    </row>
    <row r="97" spans="3:14" ht="15.5" x14ac:dyDescent="0.35">
      <c r="C97" t="s">
        <v>115</v>
      </c>
    </row>
    <row r="98" spans="3:14" ht="15.5" x14ac:dyDescent="0.35">
      <c r="C98" t="s">
        <v>253</v>
      </c>
      <c r="D98" s="5">
        <v>106317118929</v>
      </c>
      <c r="E98" s="5">
        <v>123426249625</v>
      </c>
      <c r="F98" s="5">
        <v>79845169954</v>
      </c>
      <c r="G98" s="5">
        <v>88987385287</v>
      </c>
      <c r="I98" s="5">
        <v>79845169954</v>
      </c>
      <c r="J98" s="5">
        <v>57462348559</v>
      </c>
      <c r="K98" s="5">
        <v>44125986173</v>
      </c>
      <c r="L98" s="5">
        <v>12603875408</v>
      </c>
      <c r="M98" s="5">
        <v>20085798030</v>
      </c>
      <c r="N98" s="5">
        <v>1532531810</v>
      </c>
    </row>
    <row r="99" spans="3:14" ht="15.5" x14ac:dyDescent="0.35">
      <c r="C99" t="s">
        <v>119</v>
      </c>
      <c r="J99" s="5">
        <v>125750428309</v>
      </c>
    </row>
    <row r="100" spans="3:14" ht="15.5" x14ac:dyDescent="0.35">
      <c r="C100" t="s">
        <v>118</v>
      </c>
    </row>
    <row r="101" spans="3:14" ht="15.5" x14ac:dyDescent="0.35">
      <c r="C101" t="s">
        <v>254</v>
      </c>
      <c r="N101" s="5">
        <v>97100000000</v>
      </c>
    </row>
    <row r="102" spans="3:14" ht="15.5" x14ac:dyDescent="0.35">
      <c r="C102" t="s">
        <v>117</v>
      </c>
      <c r="D102" s="5">
        <v>2562834061</v>
      </c>
      <c r="E102" s="5">
        <v>1449694878</v>
      </c>
      <c r="F102" s="5">
        <v>447862205</v>
      </c>
      <c r="G102" s="5">
        <v>1146517062</v>
      </c>
      <c r="I102" s="5">
        <v>447862205</v>
      </c>
      <c r="J102" s="5">
        <v>1011062619</v>
      </c>
      <c r="K102" s="5">
        <v>6300206133</v>
      </c>
      <c r="L102" s="5">
        <v>3548445765</v>
      </c>
      <c r="M102" s="5">
        <v>732488117</v>
      </c>
    </row>
    <row r="103" spans="3:14" ht="15.5" x14ac:dyDescent="0.35">
      <c r="C103" t="s">
        <v>116</v>
      </c>
      <c r="D103" s="5">
        <v>5812708259</v>
      </c>
      <c r="E103" s="5">
        <v>5799401692</v>
      </c>
      <c r="F103" s="5">
        <v>1128062015</v>
      </c>
      <c r="G103" s="5">
        <v>6366158185</v>
      </c>
      <c r="I103" s="5">
        <v>1128062015</v>
      </c>
      <c r="J103" s="5">
        <v>539138908</v>
      </c>
      <c r="K103" s="5">
        <v>510131124</v>
      </c>
      <c r="L103" s="5">
        <v>166700000</v>
      </c>
      <c r="M103" s="5">
        <v>101803314</v>
      </c>
    </row>
    <row r="104" spans="3:14" ht="15.5" x14ac:dyDescent="0.35">
      <c r="C104" t="s">
        <v>120</v>
      </c>
    </row>
    <row r="105" spans="3:14" ht="15.5" x14ac:dyDescent="0.35">
      <c r="C105" t="s">
        <v>787</v>
      </c>
      <c r="M105" s="5">
        <v>36000000000</v>
      </c>
    </row>
    <row r="106" spans="3:14" ht="15.5" x14ac:dyDescent="0.35">
      <c r="C106" t="s">
        <v>121</v>
      </c>
      <c r="D106" s="5">
        <v>27930000001</v>
      </c>
      <c r="E106" s="5">
        <v>41895000003</v>
      </c>
      <c r="F106" s="5">
        <v>55860000004</v>
      </c>
      <c r="G106" s="5">
        <v>13964999992</v>
      </c>
      <c r="I106" s="5">
        <v>55860000004</v>
      </c>
      <c r="J106" s="5">
        <v>55859999999</v>
      </c>
      <c r="K106" s="5">
        <v>29925000000</v>
      </c>
      <c r="M106" s="5">
        <v>9000000000</v>
      </c>
    </row>
    <row r="107" spans="3:14" ht="15.5" x14ac:dyDescent="0.35">
      <c r="C107" t="s">
        <v>122</v>
      </c>
      <c r="D107" s="5">
        <v>105861610954</v>
      </c>
      <c r="E107" s="5">
        <v>105861610954</v>
      </c>
      <c r="F107" s="5">
        <v>105861610954</v>
      </c>
      <c r="G107" s="5">
        <v>161723290988</v>
      </c>
      <c r="I107" s="5">
        <v>105861610954</v>
      </c>
      <c r="J107" s="5">
        <v>161723290988</v>
      </c>
      <c r="K107" s="5">
        <v>95883798555</v>
      </c>
      <c r="L107" s="5">
        <v>515904154</v>
      </c>
      <c r="M107" s="5">
        <v>36182550754</v>
      </c>
    </row>
    <row r="108" spans="3:14" ht="15.5" x14ac:dyDescent="0.35">
      <c r="C108" t="s">
        <v>123</v>
      </c>
      <c r="D108" s="5">
        <v>105861610954</v>
      </c>
      <c r="E108" s="5">
        <v>105861610954</v>
      </c>
      <c r="F108" s="5">
        <v>105861610954</v>
      </c>
      <c r="G108" s="5">
        <v>161723290988</v>
      </c>
      <c r="I108" s="5">
        <v>105861610954</v>
      </c>
      <c r="J108" s="5">
        <v>161723290988</v>
      </c>
      <c r="K108" s="5">
        <v>95883798555</v>
      </c>
      <c r="L108" s="5">
        <v>515904154</v>
      </c>
      <c r="M108" s="5">
        <v>36182550754</v>
      </c>
    </row>
    <row r="109" spans="3:14" ht="15.5" x14ac:dyDescent="0.35">
      <c r="C109" t="s">
        <v>124</v>
      </c>
      <c r="D109" s="5">
        <v>104078749973</v>
      </c>
      <c r="E109" s="5">
        <v>104078749973</v>
      </c>
      <c r="F109" s="5">
        <v>104078749973</v>
      </c>
      <c r="G109" s="5">
        <v>159938749989</v>
      </c>
      <c r="I109" s="5">
        <v>104078749973</v>
      </c>
      <c r="J109" s="5">
        <v>159938749989</v>
      </c>
      <c r="K109" s="5">
        <v>94768750000</v>
      </c>
    </row>
    <row r="110" spans="3:14" ht="15.5" x14ac:dyDescent="0.35">
      <c r="C110" t="s">
        <v>125</v>
      </c>
      <c r="D110" s="5">
        <v>104078749973</v>
      </c>
      <c r="E110" s="5">
        <v>104078749973</v>
      </c>
      <c r="F110" s="5">
        <v>104078749973</v>
      </c>
      <c r="G110" s="5">
        <v>159938749989</v>
      </c>
      <c r="I110" s="5">
        <v>104078749973</v>
      </c>
      <c r="J110" s="5">
        <v>159938749989</v>
      </c>
      <c r="K110" s="5">
        <v>94768750000</v>
      </c>
      <c r="M110" s="5">
        <v>36000000000</v>
      </c>
    </row>
    <row r="111" spans="3:14" ht="15.5" x14ac:dyDescent="0.35">
      <c r="C111" t="s">
        <v>126</v>
      </c>
      <c r="D111" s="5">
        <v>265844272204</v>
      </c>
      <c r="E111" s="5">
        <v>278431957152</v>
      </c>
      <c r="F111" s="5">
        <v>243142705132</v>
      </c>
      <c r="G111" s="5">
        <v>272188351514</v>
      </c>
      <c r="I111" s="5">
        <v>243142705132</v>
      </c>
      <c r="J111" s="5">
        <v>402346269382</v>
      </c>
      <c r="K111" s="5">
        <v>176745121985</v>
      </c>
      <c r="L111" s="5">
        <v>16834925327</v>
      </c>
      <c r="M111" s="5">
        <v>66102640215</v>
      </c>
      <c r="N111" s="5">
        <v>98632531810</v>
      </c>
    </row>
    <row r="112" spans="3:14" ht="15.5" x14ac:dyDescent="0.35">
      <c r="C112" t="s">
        <v>127</v>
      </c>
    </row>
    <row r="113" spans="2:15" ht="15.5" x14ac:dyDescent="0.35">
      <c r="C113" t="s">
        <v>128</v>
      </c>
      <c r="D113" s="5">
        <v>434000000000</v>
      </c>
      <c r="E113" s="5">
        <v>434000000000</v>
      </c>
      <c r="F113" s="5">
        <v>434000000000</v>
      </c>
      <c r="G113" s="5">
        <v>434000000000</v>
      </c>
      <c r="I113" s="5">
        <v>434000000000</v>
      </c>
      <c r="J113" s="5">
        <v>350000000000</v>
      </c>
      <c r="K113" s="5">
        <v>350000000000</v>
      </c>
      <c r="L113" s="5">
        <v>350000000000</v>
      </c>
      <c r="M113" s="5">
        <v>280000000000</v>
      </c>
      <c r="N113" s="5">
        <v>280000000000</v>
      </c>
      <c r="O113" s="5">
        <v>280000000000</v>
      </c>
    </row>
    <row r="114" spans="2:15" ht="15.5" x14ac:dyDescent="0.35">
      <c r="C114" t="s">
        <v>129</v>
      </c>
      <c r="D114" s="5">
        <v>602389793274</v>
      </c>
      <c r="E114" s="5">
        <v>602389793274</v>
      </c>
      <c r="F114" s="5">
        <v>602389793274</v>
      </c>
      <c r="G114" s="5">
        <v>602389793274</v>
      </c>
      <c r="I114" s="5">
        <v>602389793274</v>
      </c>
      <c r="J114" s="5">
        <v>150904294324</v>
      </c>
      <c r="K114" s="5">
        <v>150904294324</v>
      </c>
      <c r="L114" s="5">
        <v>150904294324</v>
      </c>
    </row>
    <row r="115" spans="2:15" ht="15.5" x14ac:dyDescent="0.35">
      <c r="C115" t="s">
        <v>130</v>
      </c>
      <c r="D115" s="5">
        <v>601501177940</v>
      </c>
      <c r="E115" s="5">
        <v>573243359316</v>
      </c>
      <c r="F115" s="5">
        <v>567261328547</v>
      </c>
      <c r="G115" s="5">
        <v>592319043268</v>
      </c>
      <c r="I115" s="5">
        <v>567261328547</v>
      </c>
      <c r="J115" s="5">
        <v>470133354322</v>
      </c>
      <c r="K115" s="5">
        <v>368177048986</v>
      </c>
      <c r="L115" s="5">
        <v>198508796506</v>
      </c>
      <c r="M115" s="5">
        <v>89957619156</v>
      </c>
      <c r="N115" s="5">
        <v>-198794257</v>
      </c>
      <c r="O115" s="5">
        <v>-59262183</v>
      </c>
    </row>
    <row r="116" spans="2:15" ht="15.5" x14ac:dyDescent="0.35">
      <c r="C116" t="s">
        <v>257</v>
      </c>
      <c r="D116" s="5">
        <v>86800000000</v>
      </c>
      <c r="E116" s="5">
        <v>70000000000</v>
      </c>
      <c r="F116" s="5">
        <v>70000000000</v>
      </c>
      <c r="G116" s="5">
        <v>70000000000</v>
      </c>
      <c r="I116" s="5">
        <v>70000000000</v>
      </c>
      <c r="J116" s="5">
        <v>70000000000</v>
      </c>
      <c r="K116" s="5">
        <v>70000000000</v>
      </c>
      <c r="L116" s="5">
        <v>56000000000</v>
      </c>
    </row>
    <row r="117" spans="2:15" ht="15.5" x14ac:dyDescent="0.35">
      <c r="C117" t="s">
        <v>258</v>
      </c>
      <c r="D117" s="5">
        <v>514701177940</v>
      </c>
      <c r="E117" s="5">
        <v>503243359316</v>
      </c>
      <c r="F117" s="5">
        <v>497261328547</v>
      </c>
      <c r="G117" s="5">
        <v>522319043268</v>
      </c>
      <c r="I117" s="5">
        <v>497261328547</v>
      </c>
      <c r="J117" s="5">
        <v>400133354322</v>
      </c>
      <c r="K117" s="5">
        <v>298177048986</v>
      </c>
      <c r="L117" s="5">
        <v>142508796506</v>
      </c>
    </row>
    <row r="118" spans="2:15" ht="15.5" x14ac:dyDescent="0.35">
      <c r="C118" t="s">
        <v>259</v>
      </c>
      <c r="D118" s="5">
        <v>601501177940</v>
      </c>
      <c r="E118" s="5">
        <v>573243359316</v>
      </c>
      <c r="F118" s="5">
        <v>567261328547</v>
      </c>
      <c r="G118" s="5">
        <v>592319043268</v>
      </c>
      <c r="I118" s="5">
        <v>567261328547</v>
      </c>
      <c r="J118" s="5">
        <v>470133354322</v>
      </c>
      <c r="K118" s="5">
        <v>368177048986</v>
      </c>
      <c r="L118" s="5">
        <v>198508796506</v>
      </c>
      <c r="M118" s="5">
        <v>89957619156</v>
      </c>
      <c r="N118" s="5">
        <v>-198794257</v>
      </c>
      <c r="O118" s="5">
        <v>-59262183</v>
      </c>
    </row>
    <row r="119" spans="2:15" ht="15.5" x14ac:dyDescent="0.35">
      <c r="C119" t="s">
        <v>131</v>
      </c>
    </row>
    <row r="120" spans="2:15" ht="15.5" x14ac:dyDescent="0.35">
      <c r="C120" t="s">
        <v>10</v>
      </c>
      <c r="D120" s="5">
        <v>1637890971214</v>
      </c>
      <c r="E120" s="5">
        <v>1609633152590</v>
      </c>
      <c r="F120" s="5">
        <v>1603651121821</v>
      </c>
      <c r="G120" s="5">
        <v>1628708836542</v>
      </c>
      <c r="I120" s="5">
        <v>1603651121821</v>
      </c>
      <c r="J120" s="5">
        <v>971037648646</v>
      </c>
      <c r="K120" s="5">
        <v>869081343310</v>
      </c>
      <c r="L120" s="5">
        <v>699413090830</v>
      </c>
      <c r="M120" s="5">
        <v>369957619156</v>
      </c>
      <c r="N120" s="5">
        <v>279801205743</v>
      </c>
      <c r="O120" s="5">
        <v>279940737817</v>
      </c>
    </row>
    <row r="121" spans="2:15" ht="15.5" x14ac:dyDescent="0.35">
      <c r="C121" t="s">
        <v>132</v>
      </c>
      <c r="D121" s="5">
        <v>1903735243418</v>
      </c>
      <c r="E121" s="5">
        <v>1888065109742</v>
      </c>
      <c r="F121" s="5">
        <v>1846793826953</v>
      </c>
      <c r="G121" s="5">
        <v>1900897188056</v>
      </c>
      <c r="I121" s="5">
        <v>1846793826953</v>
      </c>
      <c r="J121" s="5">
        <v>1373383918028</v>
      </c>
      <c r="K121" s="5">
        <v>1045826465295</v>
      </c>
      <c r="L121" s="5">
        <v>716248016157</v>
      </c>
      <c r="M121" s="5">
        <v>436060259371</v>
      </c>
      <c r="N121" s="5">
        <v>378433737553</v>
      </c>
      <c r="O121" s="5">
        <v>279940737817</v>
      </c>
    </row>
    <row r="122" spans="2:15" ht="15.5" x14ac:dyDescent="0.35">
      <c r="C122" t="s">
        <v>133</v>
      </c>
      <c r="D122" s="5">
        <v>8680000000</v>
      </c>
      <c r="E122" s="5">
        <v>8680000000</v>
      </c>
      <c r="F122" s="5">
        <v>8680000000</v>
      </c>
      <c r="G122" s="5">
        <v>8680000000</v>
      </c>
      <c r="I122" s="5">
        <v>8680000000</v>
      </c>
      <c r="J122" s="5">
        <v>7000000000</v>
      </c>
      <c r="K122" s="5">
        <v>7000000000</v>
      </c>
      <c r="L122" s="5">
        <v>7000000000</v>
      </c>
      <c r="M122" s="5">
        <v>2800000</v>
      </c>
      <c r="N122" s="5">
        <v>2800000</v>
      </c>
      <c r="O122" s="5">
        <v>2800000</v>
      </c>
    </row>
    <row r="124" spans="2:15" ht="15.5" x14ac:dyDescent="0.35">
      <c r="B124" t="s">
        <v>134</v>
      </c>
      <c r="C124" t="s">
        <v>135</v>
      </c>
      <c r="D124" s="5">
        <v>5246401169</v>
      </c>
      <c r="E124" s="5">
        <v>76769502377</v>
      </c>
      <c r="F124" s="5">
        <v>7815140780</v>
      </c>
      <c r="G124" s="5">
        <v>83829572549</v>
      </c>
      <c r="I124" s="5">
        <v>132102002032</v>
      </c>
      <c r="J124" s="5">
        <v>198575964378</v>
      </c>
      <c r="K124" s="5">
        <v>176010520264</v>
      </c>
      <c r="L124" s="5">
        <v>130756945378</v>
      </c>
      <c r="M124" s="5">
        <v>75828879269</v>
      </c>
      <c r="N124" s="5">
        <v>-169879531</v>
      </c>
      <c r="O124" s="5">
        <v>-59262183</v>
      </c>
    </row>
    <row r="125" spans="2:15" ht="15.5" x14ac:dyDescent="0.35">
      <c r="C125" t="s">
        <v>316</v>
      </c>
      <c r="D125" s="5">
        <v>242315196334</v>
      </c>
      <c r="E125" s="5">
        <v>218638564398</v>
      </c>
      <c r="F125" s="5">
        <v>230089630725</v>
      </c>
      <c r="G125" s="5">
        <v>277911803323</v>
      </c>
      <c r="I125" s="5">
        <v>945363970308</v>
      </c>
      <c r="J125" s="5">
        <v>782209071674</v>
      </c>
      <c r="K125" s="5">
        <v>505349227967</v>
      </c>
      <c r="L125" s="5">
        <v>356025283517</v>
      </c>
      <c r="M125" s="5">
        <v>238982718616</v>
      </c>
    </row>
    <row r="126" spans="2:15" ht="15.5" x14ac:dyDescent="0.35">
      <c r="C126" t="s">
        <v>1299</v>
      </c>
    </row>
    <row r="127" spans="2:15" ht="15.5" x14ac:dyDescent="0.35">
      <c r="C127" t="s">
        <v>1194</v>
      </c>
      <c r="D127" s="5">
        <v>-19915086847</v>
      </c>
      <c r="E127" s="5">
        <v>-19754530279</v>
      </c>
      <c r="F127" s="5">
        <v>-22109206532</v>
      </c>
      <c r="G127" s="5">
        <v>-18997007507</v>
      </c>
      <c r="I127" s="5">
        <v>-77940479242</v>
      </c>
    </row>
    <row r="128" spans="2:15" ht="15.5" x14ac:dyDescent="0.35">
      <c r="C128" t="s">
        <v>1192</v>
      </c>
      <c r="D128" s="5">
        <v>-212539137915</v>
      </c>
      <c r="E128" s="5">
        <v>-140256665891</v>
      </c>
      <c r="F128" s="5">
        <v>-173607274963</v>
      </c>
      <c r="G128" s="5">
        <v>-168561769725</v>
      </c>
      <c r="I128" s="5">
        <v>-698301338582</v>
      </c>
      <c r="J128" s="5">
        <v>-568711334456</v>
      </c>
      <c r="K128" s="5">
        <v>-314741358643</v>
      </c>
      <c r="L128" s="5">
        <v>-223888400235</v>
      </c>
      <c r="M128" s="5">
        <v>-160604153521</v>
      </c>
      <c r="N128" s="5">
        <v>-170581751</v>
      </c>
      <c r="O128" s="5">
        <v>-59264121</v>
      </c>
    </row>
    <row r="129" spans="3:15" ht="15.5" x14ac:dyDescent="0.35">
      <c r="C129" t="s">
        <v>1195</v>
      </c>
      <c r="D129" s="5">
        <v>-232454224762</v>
      </c>
      <c r="E129" s="5">
        <v>-160011196170</v>
      </c>
      <c r="F129" s="5">
        <v>-195716481495</v>
      </c>
      <c r="G129" s="5">
        <v>-187558777232</v>
      </c>
      <c r="I129" s="5">
        <v>-776241817824</v>
      </c>
      <c r="J129" s="5">
        <v>-568711334456</v>
      </c>
      <c r="K129" s="5">
        <v>-314741358643</v>
      </c>
      <c r="L129" s="5">
        <v>-223888400235</v>
      </c>
      <c r="M129" s="5">
        <v>-160604153521</v>
      </c>
      <c r="N129" s="5">
        <v>-170581751</v>
      </c>
      <c r="O129" s="5">
        <v>-59264121</v>
      </c>
    </row>
    <row r="130" spans="3:15" ht="15.5" x14ac:dyDescent="0.35">
      <c r="C130" t="s">
        <v>266</v>
      </c>
      <c r="D130" s="5">
        <v>1636814186</v>
      </c>
      <c r="E130" s="5">
        <v>1626689621</v>
      </c>
      <c r="F130" s="5">
        <v>1856895262</v>
      </c>
      <c r="G130" s="5">
        <v>2194740664</v>
      </c>
      <c r="I130" s="5">
        <v>7187308877</v>
      </c>
      <c r="J130" s="5">
        <v>6666157483</v>
      </c>
      <c r="K130" s="5">
        <v>2099978081</v>
      </c>
      <c r="L130" s="5">
        <v>4471844046</v>
      </c>
      <c r="M130" s="5">
        <v>485511945</v>
      </c>
      <c r="N130" s="5">
        <v>702220</v>
      </c>
      <c r="O130" s="5">
        <v>1938</v>
      </c>
    </row>
    <row r="131" spans="3:15" ht="15.5" x14ac:dyDescent="0.35">
      <c r="C131" t="s">
        <v>1248</v>
      </c>
      <c r="D131" s="5">
        <v>-84521403</v>
      </c>
      <c r="E131" s="5">
        <v>21853199782</v>
      </c>
      <c r="F131" s="5">
        <v>-22942637827</v>
      </c>
      <c r="G131" s="5">
        <v>-2152767489</v>
      </c>
      <c r="I131" s="5">
        <v>-12926214467</v>
      </c>
    </row>
    <row r="132" spans="3:15" ht="15.5" x14ac:dyDescent="0.35">
      <c r="C132" t="s">
        <v>1300</v>
      </c>
    </row>
    <row r="133" spans="3:15" ht="15.5" x14ac:dyDescent="0.35">
      <c r="C133" t="s">
        <v>27</v>
      </c>
      <c r="D133" s="5">
        <v>-2659768517</v>
      </c>
      <c r="E133" s="5">
        <v>-2605326390</v>
      </c>
      <c r="F133" s="5">
        <v>-3258328699</v>
      </c>
      <c r="G133" s="5">
        <v>-3436995368</v>
      </c>
      <c r="I133" s="5">
        <v>-19697534974</v>
      </c>
      <c r="J133" s="5">
        <v>-12609546999</v>
      </c>
      <c r="K133" s="5">
        <v>-9789218749</v>
      </c>
      <c r="L133" s="5">
        <v>-1395863014</v>
      </c>
    </row>
    <row r="134" spans="3:15" ht="15.5" x14ac:dyDescent="0.35">
      <c r="C134" t="s">
        <v>1301</v>
      </c>
      <c r="D134" s="5">
        <v>-3507094669</v>
      </c>
      <c r="E134" s="5">
        <v>-2732428864</v>
      </c>
      <c r="F134" s="5">
        <v>-2213937186</v>
      </c>
      <c r="G134" s="5">
        <v>-3128431349</v>
      </c>
      <c r="I134" s="5">
        <v>-11583709888</v>
      </c>
      <c r="J134" s="5">
        <v>-8978383324</v>
      </c>
      <c r="K134" s="5">
        <v>-6908108392</v>
      </c>
      <c r="L134" s="5">
        <v>-4455918936</v>
      </c>
      <c r="M134" s="5">
        <v>-3035197771</v>
      </c>
    </row>
    <row r="135" spans="3:15" ht="15.5" x14ac:dyDescent="0.35">
      <c r="C135" t="s">
        <v>1302</v>
      </c>
      <c r="D135" s="5">
        <v>-6166863186</v>
      </c>
      <c r="E135" s="5">
        <v>-5337755254</v>
      </c>
      <c r="F135" s="5">
        <v>-5472265885</v>
      </c>
      <c r="G135" s="5">
        <v>-6565426717</v>
      </c>
      <c r="I135" s="5">
        <v>-31281244862</v>
      </c>
      <c r="J135" s="5">
        <v>-21587930323</v>
      </c>
      <c r="K135" s="5">
        <v>-16697327141</v>
      </c>
      <c r="L135" s="5">
        <v>-5851781950</v>
      </c>
      <c r="M135" s="5">
        <v>-3035197771</v>
      </c>
    </row>
    <row r="136" spans="3:15" ht="15.5" x14ac:dyDescent="0.35">
      <c r="C136" t="s">
        <v>144</v>
      </c>
      <c r="D136" s="5">
        <v>-13965000002</v>
      </c>
      <c r="E136" s="5">
        <v>-13965000001</v>
      </c>
      <c r="F136" s="5">
        <v>-14105000004</v>
      </c>
      <c r="G136" s="5">
        <v>-13965000002</v>
      </c>
      <c r="I136" s="5">
        <v>353735070630</v>
      </c>
      <c r="J136" s="5">
        <v>177463761630</v>
      </c>
      <c r="K136" s="5">
        <v>96510000000</v>
      </c>
      <c r="L136" s="5">
        <v>141946675168</v>
      </c>
      <c r="M136" s="5">
        <v>-52100000000</v>
      </c>
      <c r="O136" s="5">
        <v>500000000</v>
      </c>
    </row>
    <row r="137" spans="3:15" ht="15.5" x14ac:dyDescent="0.35">
      <c r="C137" t="s">
        <v>145</v>
      </c>
      <c r="E137" s="5">
        <v>-26086535382</v>
      </c>
      <c r="F137" s="5">
        <v>-14410431114</v>
      </c>
      <c r="G137" s="5">
        <v>-36378860333</v>
      </c>
      <c r="I137" s="5">
        <v>-408227009252</v>
      </c>
      <c r="J137" s="5">
        <v>-443622217079</v>
      </c>
      <c r="K137" s="5">
        <v>-256032695835</v>
      </c>
      <c r="L137" s="5">
        <v>-209043786014</v>
      </c>
      <c r="M137" s="5">
        <v>16881375000</v>
      </c>
      <c r="N137" s="5">
        <v>600000000</v>
      </c>
    </row>
    <row r="138" spans="3:15" ht="15.5" x14ac:dyDescent="0.35">
      <c r="C138" t="s">
        <v>987</v>
      </c>
      <c r="M138" s="5">
        <v>278000000000</v>
      </c>
      <c r="N138" s="5">
        <v>1500000000</v>
      </c>
    </row>
    <row r="139" spans="3:15" ht="15.5" x14ac:dyDescent="0.35">
      <c r="C139" t="s">
        <v>1303</v>
      </c>
      <c r="I139" s="5">
        <v>-5100000000</v>
      </c>
      <c r="J139" s="5">
        <v>-807950000</v>
      </c>
    </row>
    <row r="140" spans="3:15" ht="15.5" x14ac:dyDescent="0.35">
      <c r="C140" t="s">
        <v>1304</v>
      </c>
      <c r="E140" s="5">
        <v>-195000000</v>
      </c>
      <c r="F140" s="5">
        <v>-2814163765</v>
      </c>
      <c r="G140" s="5">
        <v>11224606775</v>
      </c>
      <c r="I140" s="5">
        <v>-1145000000</v>
      </c>
      <c r="J140" s="5">
        <v>-2469163765</v>
      </c>
      <c r="K140" s="5">
        <v>-2230000000</v>
      </c>
      <c r="L140" s="5">
        <v>-630000000</v>
      </c>
    </row>
    <row r="141" spans="3:15" ht="15.5" x14ac:dyDescent="0.35">
      <c r="C141" t="s">
        <v>542</v>
      </c>
      <c r="F141" s="5">
        <v>-675000000</v>
      </c>
      <c r="I141" s="5">
        <v>-675000000</v>
      </c>
      <c r="K141" s="5">
        <v>-157500000</v>
      </c>
    </row>
    <row r="142" spans="3:15" ht="15.5" x14ac:dyDescent="0.35">
      <c r="C142" t="s">
        <v>1305</v>
      </c>
      <c r="F142" s="5">
        <v>2050000000</v>
      </c>
      <c r="G142" s="5">
        <v>-2050000000</v>
      </c>
    </row>
    <row r="143" spans="3:15" ht="15.5" x14ac:dyDescent="0.35">
      <c r="C143" t="s">
        <v>611</v>
      </c>
      <c r="E143" s="5">
        <v>-25891535382</v>
      </c>
      <c r="F143" s="5">
        <v>-13744201343</v>
      </c>
      <c r="G143" s="5">
        <v>-26590196633</v>
      </c>
      <c r="I143" s="5">
        <v>-40334397976</v>
      </c>
      <c r="J143" s="5">
        <v>-29371346393</v>
      </c>
      <c r="K143" s="5">
        <v>-17433592403</v>
      </c>
      <c r="L143" s="5">
        <v>-6599286896</v>
      </c>
      <c r="M143" s="5">
        <v>-5700000000</v>
      </c>
    </row>
    <row r="144" spans="3:15" ht="15.5" x14ac:dyDescent="0.35">
      <c r="C144" t="s">
        <v>665</v>
      </c>
      <c r="L144" s="5">
        <v>55000000000</v>
      </c>
      <c r="M144" s="5">
        <v>-55000000000</v>
      </c>
    </row>
    <row r="145" spans="2:15" ht="15.5" x14ac:dyDescent="0.35">
      <c r="C145" t="s">
        <v>1306</v>
      </c>
    </row>
    <row r="146" spans="2:15" ht="15.5" x14ac:dyDescent="0.35">
      <c r="C146" t="s">
        <v>146</v>
      </c>
      <c r="F146" s="5">
        <v>772933994</v>
      </c>
      <c r="G146" s="5">
        <v>-18963270475</v>
      </c>
      <c r="I146" s="5">
        <v>-360972611276</v>
      </c>
      <c r="J146" s="5">
        <v>-410973756921</v>
      </c>
      <c r="K146" s="5">
        <v>-236211603432</v>
      </c>
      <c r="L146" s="5">
        <v>-256814499118</v>
      </c>
      <c r="M146" s="5">
        <v>-200418625000</v>
      </c>
      <c r="N146" s="5">
        <v>-900000000</v>
      </c>
    </row>
    <row r="147" spans="2:15" ht="15.5" x14ac:dyDescent="0.35">
      <c r="C147" t="s">
        <v>153</v>
      </c>
      <c r="D147" s="5">
        <v>-13965000002</v>
      </c>
      <c r="E147" s="5">
        <v>-13965000001</v>
      </c>
      <c r="F147" s="5">
        <v>-14105000004</v>
      </c>
      <c r="G147" s="5">
        <v>-13965000002</v>
      </c>
      <c r="I147" s="5">
        <v>353735070630</v>
      </c>
      <c r="J147" s="5">
        <v>177463761630</v>
      </c>
      <c r="K147" s="5">
        <v>96510000000</v>
      </c>
      <c r="L147" s="5">
        <v>141946675168</v>
      </c>
      <c r="M147" s="5">
        <v>-52100000000</v>
      </c>
      <c r="O147" s="5">
        <v>500000000</v>
      </c>
    </row>
    <row r="148" spans="2:15" ht="15.5" x14ac:dyDescent="0.35">
      <c r="C148" t="s">
        <v>937</v>
      </c>
      <c r="J148" s="5">
        <v>130000000000</v>
      </c>
      <c r="K148" s="5">
        <v>150000000000</v>
      </c>
      <c r="M148" s="5">
        <v>45000000000</v>
      </c>
    </row>
    <row r="149" spans="2:15" ht="15.5" x14ac:dyDescent="0.35">
      <c r="C149" t="s">
        <v>511</v>
      </c>
      <c r="D149" s="5">
        <v>-13965000002</v>
      </c>
      <c r="E149" s="5">
        <v>-13965000001</v>
      </c>
      <c r="F149" s="5">
        <v>-14105000004</v>
      </c>
      <c r="G149" s="5">
        <v>-13965000002</v>
      </c>
      <c r="I149" s="5">
        <v>-56000000011</v>
      </c>
      <c r="J149" s="5">
        <v>-38666666679</v>
      </c>
      <c r="K149" s="5">
        <v>-25000000000</v>
      </c>
    </row>
    <row r="150" spans="2:15" ht="15.5" x14ac:dyDescent="0.35">
      <c r="C150" t="s">
        <v>759</v>
      </c>
      <c r="I150" s="5">
        <v>-125750428309</v>
      </c>
      <c r="J150" s="5">
        <v>125750428309</v>
      </c>
    </row>
    <row r="151" spans="2:15" ht="15.5" x14ac:dyDescent="0.35">
      <c r="C151" t="s">
        <v>814</v>
      </c>
      <c r="I151" s="5">
        <v>537600000000</v>
      </c>
      <c r="L151" s="5">
        <v>179000000000</v>
      </c>
      <c r="O151" s="5">
        <v>500000000</v>
      </c>
    </row>
    <row r="152" spans="2:15" ht="15.5" x14ac:dyDescent="0.35">
      <c r="C152" t="s">
        <v>404</v>
      </c>
      <c r="I152" s="5">
        <v>-2114501050</v>
      </c>
      <c r="L152" s="5">
        <v>-3095705676</v>
      </c>
    </row>
    <row r="153" spans="2:15" ht="15.5" x14ac:dyDescent="0.35">
      <c r="C153" t="s">
        <v>1098</v>
      </c>
      <c r="J153" s="5">
        <v>-39620000000</v>
      </c>
      <c r="K153" s="5">
        <v>-28490000000</v>
      </c>
      <c r="L153" s="5">
        <v>-33957619156</v>
      </c>
    </row>
    <row r="154" spans="2:15" ht="15.5" x14ac:dyDescent="0.35">
      <c r="C154" t="s">
        <v>155</v>
      </c>
      <c r="M154" s="5">
        <v>-97100000000</v>
      </c>
    </row>
    <row r="155" spans="2:15" ht="15.5" x14ac:dyDescent="0.35">
      <c r="C155" t="s">
        <v>163</v>
      </c>
      <c r="D155" s="5">
        <v>-8718598833</v>
      </c>
      <c r="E155" s="5">
        <v>36717966994</v>
      </c>
      <c r="F155" s="5">
        <v>-20700290338</v>
      </c>
      <c r="G155" s="5">
        <v>33485712214</v>
      </c>
      <c r="I155" s="5">
        <v>77610063410</v>
      </c>
      <c r="J155" s="5">
        <v>-67582491071</v>
      </c>
      <c r="K155" s="5">
        <v>16487824429</v>
      </c>
      <c r="L155" s="5">
        <v>63659834532</v>
      </c>
      <c r="M155" s="5">
        <v>40610254269</v>
      </c>
      <c r="N155" s="5">
        <v>430120469</v>
      </c>
      <c r="O155" s="5">
        <v>440737817</v>
      </c>
    </row>
    <row r="156" spans="2:15" ht="15.5" x14ac:dyDescent="0.35">
      <c r="C156" t="s">
        <v>164</v>
      </c>
      <c r="E156" s="5">
        <v>131656343855</v>
      </c>
      <c r="I156" s="5">
        <v>54046280445</v>
      </c>
      <c r="J156" s="5">
        <v>121628771516</v>
      </c>
      <c r="K156" s="5">
        <v>105140947087</v>
      </c>
      <c r="L156" s="5">
        <v>41481112555</v>
      </c>
      <c r="M156" s="5">
        <v>870858286</v>
      </c>
      <c r="N156" s="5">
        <v>440737817</v>
      </c>
    </row>
    <row r="157" spans="2:15" ht="15.5" x14ac:dyDescent="0.35">
      <c r="C157" t="s">
        <v>166</v>
      </c>
      <c r="D157" s="5">
        <v>-8718598833</v>
      </c>
      <c r="E157" s="5">
        <v>168374310849</v>
      </c>
      <c r="F157" s="5">
        <v>-20700290338</v>
      </c>
      <c r="G157" s="5">
        <v>33485712214</v>
      </c>
      <c r="I157" s="5">
        <v>131656343855</v>
      </c>
      <c r="J157" s="5">
        <v>54046280445</v>
      </c>
      <c r="K157" s="5">
        <v>121628771516</v>
      </c>
      <c r="L157" s="5">
        <v>105140947087</v>
      </c>
      <c r="M157" s="5">
        <v>41481112555</v>
      </c>
      <c r="N157" s="5">
        <v>870858286</v>
      </c>
      <c r="O157" s="5">
        <v>440737817</v>
      </c>
    </row>
    <row r="159" spans="2:15" ht="15.5" x14ac:dyDescent="0.35">
      <c r="B159" t="s">
        <v>167</v>
      </c>
      <c r="C159" t="s">
        <v>12</v>
      </c>
      <c r="D159" s="5">
        <v>8680000000</v>
      </c>
      <c r="E159" s="5">
        <v>8680000000</v>
      </c>
      <c r="F159" s="5">
        <v>8680000000</v>
      </c>
      <c r="G159" s="5">
        <v>8680000000</v>
      </c>
      <c r="I159" s="5">
        <v>8680000000</v>
      </c>
      <c r="J159" s="5">
        <v>7000000000</v>
      </c>
      <c r="K159" s="5">
        <v>7000000000</v>
      </c>
      <c r="L159" s="5">
        <v>7000000000</v>
      </c>
      <c r="M159" s="5">
        <v>0</v>
      </c>
      <c r="N159" s="5">
        <v>0</v>
      </c>
      <c r="O159" s="5">
        <v>0</v>
      </c>
    </row>
    <row r="160" spans="2:15" ht="15.5" x14ac:dyDescent="0.35">
      <c r="C160" t="s">
        <v>168</v>
      </c>
      <c r="D160" s="6">
        <v>5.26</v>
      </c>
      <c r="E160" s="6">
        <v>0.69</v>
      </c>
      <c r="F160" s="6">
        <v>-2.89</v>
      </c>
      <c r="G160" s="6">
        <v>1.42</v>
      </c>
    </row>
    <row r="161" spans="3:7" ht="15.5" x14ac:dyDescent="0.35">
      <c r="C161" t="s">
        <v>169</v>
      </c>
      <c r="D161" s="6">
        <v>66.540000000000006</v>
      </c>
      <c r="E161" s="6">
        <v>452.17</v>
      </c>
      <c r="F161" s="6">
        <v>-143.25</v>
      </c>
      <c r="G161" s="6">
        <v>167.61</v>
      </c>
    </row>
    <row r="162" spans="3:7" ht="15.5" x14ac:dyDescent="0.35">
      <c r="C162" t="s">
        <v>63</v>
      </c>
      <c r="D162" s="6">
        <v>10.39</v>
      </c>
      <c r="E162" s="6">
        <v>11.89</v>
      </c>
      <c r="F162" s="6">
        <v>19.48</v>
      </c>
      <c r="G162" s="6">
        <v>7.92</v>
      </c>
    </row>
    <row r="163" spans="3:7" ht="15.5" x14ac:dyDescent="0.35">
      <c r="C163" t="s">
        <v>170</v>
      </c>
      <c r="D163" s="5">
        <v>85620000000</v>
      </c>
      <c r="E163" s="5">
        <v>45060000000</v>
      </c>
      <c r="F163" s="5">
        <v>12270000000</v>
      </c>
      <c r="G163" s="5">
        <v>47220000000</v>
      </c>
    </row>
    <row r="164" spans="3:7" ht="15.5" x14ac:dyDescent="0.35">
      <c r="C164" t="s">
        <v>171</v>
      </c>
      <c r="D164" s="6">
        <v>2.4E-2</v>
      </c>
      <c r="E164" s="6">
        <v>3.2000000000000002E-3</v>
      </c>
      <c r="F164" s="6">
        <v>-1.3600000000000001E-2</v>
      </c>
      <c r="G164" s="6">
        <v>6.5000000000000006E-3</v>
      </c>
    </row>
    <row r="165" spans="3:7" ht="15.5" x14ac:dyDescent="0.35">
      <c r="C165" t="s">
        <v>172</v>
      </c>
      <c r="D165" s="6">
        <v>2.7900000000000001E-2</v>
      </c>
      <c r="E165" s="6">
        <v>3.7000000000000002E-3</v>
      </c>
      <c r="F165" s="6">
        <v>-1.5600000000000001E-2</v>
      </c>
      <c r="G165" s="6">
        <v>7.6E-3</v>
      </c>
    </row>
    <row r="166" spans="3:7" ht="15.5" x14ac:dyDescent="0.35">
      <c r="C166" t="s">
        <v>173</v>
      </c>
      <c r="D166" s="6">
        <v>2.92E-2</v>
      </c>
      <c r="E166" s="6">
        <v>5.7999999999999996E-3</v>
      </c>
      <c r="F166" s="6">
        <v>-1.2E-2</v>
      </c>
      <c r="G166" s="6">
        <v>9.1999999999999998E-3</v>
      </c>
    </row>
    <row r="167" spans="3:7" ht="15.5" x14ac:dyDescent="0.35">
      <c r="C167" t="s">
        <v>174</v>
      </c>
      <c r="D167" s="6">
        <v>19.350000000000001</v>
      </c>
      <c r="E167" s="6">
        <v>3.53</v>
      </c>
      <c r="F167" s="6">
        <v>-6.63</v>
      </c>
      <c r="G167" s="6">
        <v>4.8099999999999996</v>
      </c>
    </row>
    <row r="168" spans="3:7" ht="15.5" x14ac:dyDescent="0.35">
      <c r="C168" t="s">
        <v>175</v>
      </c>
      <c r="D168" s="5">
        <v>1638000000000</v>
      </c>
      <c r="E168" s="5">
        <v>1610000000000</v>
      </c>
      <c r="F168" s="5">
        <v>1604000000000</v>
      </c>
      <c r="G168" s="5">
        <v>1629000000000</v>
      </c>
    </row>
    <row r="169" spans="3:7" ht="15.5" x14ac:dyDescent="0.35">
      <c r="C169" t="s">
        <v>176</v>
      </c>
      <c r="D169" s="6">
        <v>1.85</v>
      </c>
      <c r="E169" s="6">
        <v>1.68</v>
      </c>
      <c r="F169" s="6">
        <v>2.2400000000000002</v>
      </c>
      <c r="G169" s="6">
        <v>1.27</v>
      </c>
    </row>
    <row r="170" spans="3:7" ht="15.5" x14ac:dyDescent="0.35">
      <c r="C170" t="s">
        <v>177</v>
      </c>
      <c r="D170" s="6">
        <v>188.7</v>
      </c>
      <c r="E170" s="6">
        <v>185.44</v>
      </c>
      <c r="F170" s="6">
        <v>184.75</v>
      </c>
      <c r="G170" s="6">
        <v>187.64</v>
      </c>
    </row>
    <row r="171" spans="3:7" ht="15.5" x14ac:dyDescent="0.35">
      <c r="C171" t="s">
        <v>178</v>
      </c>
      <c r="D171" s="6">
        <v>1.85</v>
      </c>
      <c r="E171" s="6">
        <v>1.68</v>
      </c>
      <c r="F171" s="6">
        <v>2.2400000000000002</v>
      </c>
      <c r="G171" s="6">
        <v>1.27</v>
      </c>
    </row>
    <row r="172" spans="3:7" ht="15.5" x14ac:dyDescent="0.35">
      <c r="C172" t="s">
        <v>179</v>
      </c>
      <c r="D172" s="6">
        <v>188.7</v>
      </c>
      <c r="E172" s="6">
        <v>185.44</v>
      </c>
      <c r="F172" s="6">
        <v>184.75</v>
      </c>
      <c r="G172" s="6">
        <v>187.64</v>
      </c>
    </row>
    <row r="173" spans="3:7" ht="15.5" x14ac:dyDescent="0.35">
      <c r="C173" t="s">
        <v>180</v>
      </c>
      <c r="D173" s="5">
        <v>28000000000</v>
      </c>
      <c r="E173" s="5">
        <v>42000000000</v>
      </c>
      <c r="F173" s="5">
        <v>56000000000</v>
      </c>
      <c r="G173" s="5">
        <v>14000000000</v>
      </c>
    </row>
    <row r="174" spans="3:7" ht="15.5" x14ac:dyDescent="0.35">
      <c r="C174" t="s">
        <v>181</v>
      </c>
      <c r="D174" s="5">
        <v>104000000000</v>
      </c>
      <c r="E174" s="5">
        <v>104000000000</v>
      </c>
      <c r="F174" s="5">
        <v>104000000000</v>
      </c>
      <c r="G174" s="5">
        <v>160000000000</v>
      </c>
    </row>
    <row r="175" spans="3:7" ht="15.5" x14ac:dyDescent="0.35">
      <c r="C175" t="s">
        <v>182</v>
      </c>
      <c r="D175" s="5">
        <v>1638000000000</v>
      </c>
      <c r="E175" s="5">
        <v>1610000000000</v>
      </c>
      <c r="F175" s="5">
        <v>1604000000000</v>
      </c>
      <c r="G175" s="5">
        <v>1629000000000</v>
      </c>
    </row>
    <row r="176" spans="3:7" ht="15.5" x14ac:dyDescent="0.35">
      <c r="C176" t="s">
        <v>24</v>
      </c>
      <c r="D176" s="5">
        <v>132000000000</v>
      </c>
      <c r="E176" s="5">
        <v>146000000000</v>
      </c>
      <c r="F176" s="5">
        <v>160000000000</v>
      </c>
      <c r="G176" s="5">
        <v>174000000000</v>
      </c>
    </row>
    <row r="177" spans="3:15" ht="15.5" x14ac:dyDescent="0.35">
      <c r="C177" t="s">
        <v>21</v>
      </c>
      <c r="D177" s="5">
        <v>-28000000000</v>
      </c>
      <c r="E177" s="5">
        <v>-22000000000</v>
      </c>
      <c r="F177" s="5">
        <v>28000000000</v>
      </c>
      <c r="G177" s="5">
        <v>22000000000</v>
      </c>
    </row>
    <row r="178" spans="3:15" ht="15.5" x14ac:dyDescent="0.35">
      <c r="C178" t="s">
        <v>183</v>
      </c>
      <c r="D178" s="5">
        <v>394000000000</v>
      </c>
      <c r="E178" s="5">
        <v>330000000000</v>
      </c>
      <c r="F178" s="5">
        <v>315000000000</v>
      </c>
      <c r="G178" s="5">
        <v>377000000000</v>
      </c>
    </row>
    <row r="179" spans="3:15" ht="15.5" x14ac:dyDescent="0.35">
      <c r="C179" t="s">
        <v>184</v>
      </c>
      <c r="D179" s="5">
        <v>5000000000</v>
      </c>
      <c r="E179" s="5">
        <v>77000000000</v>
      </c>
      <c r="F179" s="5">
        <v>8000000000</v>
      </c>
      <c r="G179" s="5">
        <v>84000000000</v>
      </c>
    </row>
    <row r="180" spans="3:15" ht="15.5" x14ac:dyDescent="0.35">
      <c r="C180" t="s">
        <v>185</v>
      </c>
      <c r="F180" s="5">
        <v>1000000000</v>
      </c>
      <c r="G180" s="5">
        <v>-19000000000</v>
      </c>
    </row>
    <row r="181" spans="3:15" ht="15.5" x14ac:dyDescent="0.35">
      <c r="C181" t="s">
        <v>13</v>
      </c>
      <c r="D181" s="5">
        <v>5000000000</v>
      </c>
      <c r="E181" s="5">
        <v>77000000000</v>
      </c>
      <c r="F181" s="5">
        <v>9000000000</v>
      </c>
      <c r="G181" s="5">
        <v>65000000000</v>
      </c>
    </row>
    <row r="182" spans="3:15" ht="15.5" x14ac:dyDescent="0.35">
      <c r="C182" t="s">
        <v>16</v>
      </c>
      <c r="D182" s="6">
        <v>0.6</v>
      </c>
      <c r="E182" s="6">
        <v>8.84</v>
      </c>
      <c r="F182" s="6">
        <v>0.99</v>
      </c>
      <c r="G182" s="6">
        <v>7.47</v>
      </c>
    </row>
    <row r="183" spans="3:15" ht="15.5" x14ac:dyDescent="0.35">
      <c r="C183" t="s">
        <v>48</v>
      </c>
      <c r="I183" s="6">
        <v>11.19</v>
      </c>
      <c r="J183" s="6">
        <v>20.22</v>
      </c>
      <c r="K183" s="6">
        <v>28.31</v>
      </c>
      <c r="L183" s="6">
        <v>20.36</v>
      </c>
      <c r="M183" s="6">
        <v>32198.720000000001</v>
      </c>
      <c r="N183" s="6">
        <v>-49.83</v>
      </c>
      <c r="O183" s="6">
        <v>-21.17</v>
      </c>
    </row>
    <row r="184" spans="3:15" ht="15.5" x14ac:dyDescent="0.35">
      <c r="C184" t="s">
        <v>62</v>
      </c>
      <c r="I184" s="5">
        <v>37</v>
      </c>
      <c r="J184" s="6">
        <v>14.05</v>
      </c>
      <c r="K184" s="6">
        <v>9.4</v>
      </c>
      <c r="L184" s="6">
        <v>14.64</v>
      </c>
      <c r="M184" s="5">
        <v>0</v>
      </c>
      <c r="N184" s="5">
        <v>0</v>
      </c>
      <c r="O184" s="5">
        <v>0</v>
      </c>
    </row>
    <row r="185" spans="3:15" ht="15.5" x14ac:dyDescent="0.35">
      <c r="C185" t="s">
        <v>65</v>
      </c>
      <c r="I185" s="6">
        <v>3.72</v>
      </c>
      <c r="J185" s="6">
        <v>2.66</v>
      </c>
      <c r="K185" s="6">
        <v>3.23</v>
      </c>
      <c r="L185" s="6">
        <v>5.62</v>
      </c>
      <c r="M185" s="5">
        <v>0</v>
      </c>
      <c r="N185" s="5">
        <v>0</v>
      </c>
      <c r="O185" s="5">
        <v>0</v>
      </c>
    </row>
    <row r="186" spans="3:15" ht="15.5" x14ac:dyDescent="0.35">
      <c r="C186" t="s">
        <v>186</v>
      </c>
      <c r="I186" s="5">
        <v>236260000000</v>
      </c>
      <c r="J186" s="5">
        <v>234730000000</v>
      </c>
      <c r="K186" s="5">
        <v>265490000000</v>
      </c>
      <c r="L186" s="5">
        <v>167220000000</v>
      </c>
      <c r="M186" s="5">
        <v>106300000000</v>
      </c>
      <c r="O186" s="5">
        <v>-60000000</v>
      </c>
    </row>
    <row r="187" spans="3:15" ht="15.5" x14ac:dyDescent="0.35">
      <c r="C187" t="s">
        <v>187</v>
      </c>
      <c r="I187" s="6">
        <v>5.2600000000000001E-2</v>
      </c>
      <c r="J187" s="6">
        <v>0.10310000000000001</v>
      </c>
      <c r="K187" s="6">
        <v>0.1895</v>
      </c>
      <c r="L187" s="6">
        <v>0.19899999999999998</v>
      </c>
      <c r="M187" s="6">
        <v>0.20679999999999998</v>
      </c>
      <c r="N187" s="6">
        <v>-4.0000000000000002E-4</v>
      </c>
      <c r="O187" s="6">
        <v>-2.0000000000000001E-4</v>
      </c>
    </row>
    <row r="188" spans="3:15" ht="15.5" x14ac:dyDescent="0.35">
      <c r="C188" t="s">
        <v>188</v>
      </c>
      <c r="I188" s="6">
        <v>6.0599999999999994E-2</v>
      </c>
      <c r="J188" s="6">
        <v>0.14580000000000001</v>
      </c>
      <c r="K188" s="6">
        <v>0.22800000000000001</v>
      </c>
      <c r="L188" s="6">
        <v>0.20379999999999998</v>
      </c>
      <c r="M188" s="6">
        <v>0.2437</v>
      </c>
      <c r="N188" s="6">
        <v>-5.0000000000000001E-4</v>
      </c>
      <c r="O188" s="6">
        <v>-2.0000000000000001E-4</v>
      </c>
    </row>
    <row r="189" spans="3:15" ht="15.5" x14ac:dyDescent="0.35">
      <c r="C189" t="s">
        <v>189</v>
      </c>
      <c r="I189" s="6">
        <v>8.43E-2</v>
      </c>
      <c r="J189" s="6">
        <v>0.15529999999999999</v>
      </c>
      <c r="K189" s="6">
        <v>0.25159999999999999</v>
      </c>
      <c r="L189" s="6">
        <v>0.26079999999999998</v>
      </c>
      <c r="M189" s="6">
        <v>0.26739999999999997</v>
      </c>
      <c r="N189" s="6">
        <v>-5.0000000000000001E-4</v>
      </c>
      <c r="O189" s="6">
        <v>-4.0000000000000002E-4</v>
      </c>
    </row>
    <row r="190" spans="3:15" ht="15.5" x14ac:dyDescent="0.35">
      <c r="C190" t="s">
        <v>190</v>
      </c>
      <c r="I190" s="6">
        <v>6.04</v>
      </c>
      <c r="J190" s="6">
        <v>13.26</v>
      </c>
      <c r="K190" s="6">
        <v>22.24</v>
      </c>
      <c r="L190" s="6">
        <v>111.36</v>
      </c>
      <c r="M190" s="6">
        <v>911.73</v>
      </c>
    </row>
    <row r="191" spans="3:15" ht="15.5" x14ac:dyDescent="0.35">
      <c r="C191" t="s">
        <v>59</v>
      </c>
      <c r="I191" s="6">
        <v>2.2400000000000002</v>
      </c>
      <c r="J191" s="6">
        <v>2.0499999999999998</v>
      </c>
      <c r="K191" s="6">
        <v>2.14</v>
      </c>
      <c r="L191" s="6">
        <v>2.98</v>
      </c>
      <c r="M191" s="5">
        <v>0</v>
      </c>
      <c r="N191" s="5">
        <v>0</v>
      </c>
      <c r="O191" s="5">
        <v>0</v>
      </c>
    </row>
    <row r="192" spans="3:15" ht="15.5" x14ac:dyDescent="0.35">
      <c r="C192" t="s">
        <v>56</v>
      </c>
      <c r="I192" s="6">
        <v>184.75</v>
      </c>
      <c r="J192" s="6">
        <v>138.72</v>
      </c>
      <c r="K192" s="6">
        <v>124.15</v>
      </c>
      <c r="L192" s="6">
        <v>99.92</v>
      </c>
      <c r="M192" s="6">
        <v>132127.72</v>
      </c>
      <c r="N192" s="5">
        <v>99929</v>
      </c>
      <c r="O192" s="6">
        <v>99978.83</v>
      </c>
    </row>
    <row r="193" spans="2:15" ht="15.5" x14ac:dyDescent="0.35">
      <c r="C193" t="s">
        <v>191</v>
      </c>
      <c r="I193" s="6">
        <v>2.2400000000000002</v>
      </c>
      <c r="J193" s="6">
        <v>2.0499999999999998</v>
      </c>
      <c r="K193" s="6">
        <v>2.14</v>
      </c>
      <c r="L193" s="6">
        <v>2.98</v>
      </c>
      <c r="M193" s="5">
        <v>0</v>
      </c>
      <c r="N193" s="5">
        <v>0</v>
      </c>
      <c r="O193" s="5">
        <v>0</v>
      </c>
    </row>
    <row r="194" spans="2:15" ht="15.5" x14ac:dyDescent="0.35">
      <c r="C194" t="s">
        <v>192</v>
      </c>
      <c r="I194" s="6">
        <v>184.75</v>
      </c>
      <c r="J194" s="6">
        <v>138.72</v>
      </c>
      <c r="K194" s="6">
        <v>124.15</v>
      </c>
      <c r="L194" s="6">
        <v>99.92</v>
      </c>
      <c r="M194" s="6">
        <v>132127.72</v>
      </c>
      <c r="N194" s="5">
        <v>99929</v>
      </c>
      <c r="O194" s="6">
        <v>99978.83</v>
      </c>
    </row>
    <row r="195" spans="2:15" ht="15.5" x14ac:dyDescent="0.35">
      <c r="C195" t="s">
        <v>193</v>
      </c>
      <c r="I195" s="5">
        <v>56000000000</v>
      </c>
      <c r="J195" s="5">
        <v>182000000000</v>
      </c>
      <c r="K195" s="5">
        <v>30000000000</v>
      </c>
      <c r="M195" s="5">
        <v>9000000000</v>
      </c>
    </row>
    <row r="196" spans="2:15" ht="15.5" x14ac:dyDescent="0.35">
      <c r="C196" t="s">
        <v>194</v>
      </c>
      <c r="I196" s="5">
        <v>104000000000</v>
      </c>
      <c r="J196" s="5">
        <v>160000000000</v>
      </c>
      <c r="K196" s="5">
        <v>95000000000</v>
      </c>
      <c r="M196" s="5">
        <v>36000000000</v>
      </c>
    </row>
    <row r="197" spans="2:15" ht="15.5" x14ac:dyDescent="0.35">
      <c r="C197" t="s">
        <v>26</v>
      </c>
      <c r="I197" s="5">
        <v>160000000000</v>
      </c>
      <c r="J197" s="5">
        <v>342000000000</v>
      </c>
      <c r="K197" s="5">
        <v>125000000000</v>
      </c>
      <c r="M197" s="5">
        <v>45000000000</v>
      </c>
    </row>
    <row r="198" spans="2:15" ht="15.5" x14ac:dyDescent="0.35">
      <c r="C198" t="s">
        <v>23</v>
      </c>
      <c r="I198" s="5">
        <v>28000000000</v>
      </c>
      <c r="J198" s="5">
        <v>288000000000</v>
      </c>
      <c r="K198" s="5">
        <v>3000000000</v>
      </c>
      <c r="L198" s="5">
        <v>-105000000000</v>
      </c>
      <c r="M198" s="5">
        <v>4000000000</v>
      </c>
      <c r="N198" s="5">
        <v>-1000000000</v>
      </c>
      <c r="O198" s="5">
        <v>0</v>
      </c>
    </row>
    <row r="199" spans="2:15" ht="15.5" x14ac:dyDescent="0.35">
      <c r="C199" t="s">
        <v>195</v>
      </c>
      <c r="I199" s="5">
        <v>315000000000</v>
      </c>
      <c r="J199" s="5">
        <v>30000000000</v>
      </c>
      <c r="K199" s="5">
        <v>234000000000</v>
      </c>
      <c r="L199" s="5">
        <v>169000000000</v>
      </c>
      <c r="M199" s="5">
        <v>117000000000</v>
      </c>
      <c r="N199" s="5">
        <v>182000000000</v>
      </c>
      <c r="O199" s="5">
        <v>280000000000</v>
      </c>
    </row>
    <row r="200" spans="2:15" ht="15.5" x14ac:dyDescent="0.35">
      <c r="C200" t="s">
        <v>196</v>
      </c>
      <c r="I200" s="5">
        <v>132000000000</v>
      </c>
      <c r="J200" s="5">
        <v>199000000000</v>
      </c>
      <c r="K200" s="5">
        <v>176000000000</v>
      </c>
      <c r="L200" s="5">
        <v>131000000000</v>
      </c>
      <c r="M200" s="5">
        <v>76000000000</v>
      </c>
      <c r="N200" s="5">
        <v>0</v>
      </c>
      <c r="O200" s="5">
        <v>0</v>
      </c>
    </row>
    <row r="201" spans="2:15" ht="15.5" x14ac:dyDescent="0.35">
      <c r="C201" t="s">
        <v>197</v>
      </c>
      <c r="I201" s="5">
        <v>-361000000000</v>
      </c>
      <c r="J201" s="5">
        <v>-411000000000</v>
      </c>
      <c r="K201" s="5">
        <v>-236000000000</v>
      </c>
      <c r="L201" s="5">
        <v>-257000000000</v>
      </c>
      <c r="M201" s="5">
        <v>-200000000000</v>
      </c>
      <c r="N201" s="5">
        <v>-1000000000</v>
      </c>
    </row>
    <row r="202" spans="2:15" ht="15.5" x14ac:dyDescent="0.35">
      <c r="C202" t="s">
        <v>15</v>
      </c>
      <c r="I202" s="5">
        <v>-229000000000</v>
      </c>
      <c r="J202" s="5">
        <v>-212000000000</v>
      </c>
      <c r="K202" s="5">
        <v>-60000000000</v>
      </c>
      <c r="L202" s="5">
        <v>-126000000000</v>
      </c>
      <c r="M202" s="5">
        <v>-125000000000</v>
      </c>
      <c r="N202" s="5">
        <v>-1000000000</v>
      </c>
      <c r="O202" s="5">
        <v>0</v>
      </c>
    </row>
    <row r="203" spans="2:15" ht="15.5" x14ac:dyDescent="0.35">
      <c r="C203" t="s">
        <v>17</v>
      </c>
      <c r="I203" s="6">
        <v>-26.37</v>
      </c>
      <c r="J203" s="6">
        <v>-30.34</v>
      </c>
      <c r="K203" s="6">
        <v>-8.6</v>
      </c>
      <c r="L203" s="6">
        <v>-18.010000000000002</v>
      </c>
      <c r="M203" s="6">
        <v>-44496.34</v>
      </c>
      <c r="N203" s="6">
        <v>-382.1</v>
      </c>
      <c r="O203" s="6">
        <v>-21.17</v>
      </c>
    </row>
    <row r="205" spans="2:15" ht="15.5" x14ac:dyDescent="0.35">
      <c r="B205" t="s">
        <v>198</v>
      </c>
      <c r="C205" t="s">
        <v>199</v>
      </c>
      <c r="D205" s="5">
        <v>46000000000</v>
      </c>
      <c r="E205" s="5">
        <v>6000000000</v>
      </c>
      <c r="F205" s="5">
        <v>-25000000000</v>
      </c>
      <c r="G205" s="5">
        <v>12000000000</v>
      </c>
      <c r="H205" s="5">
        <v>103000000000</v>
      </c>
      <c r="I205" s="5">
        <v>97000000000</v>
      </c>
      <c r="J205" s="5">
        <v>142000000000</v>
      </c>
      <c r="K205" s="5">
        <v>198000000000</v>
      </c>
      <c r="L205" s="5">
        <v>143000000000</v>
      </c>
      <c r="M205" s="5">
        <v>90000000000</v>
      </c>
      <c r="N205" s="5">
        <v>-140000000</v>
      </c>
      <c r="O205" s="5">
        <v>-59000000</v>
      </c>
    </row>
    <row r="206" spans="2:15" ht="15.5" x14ac:dyDescent="0.35">
      <c r="C206" t="s">
        <v>381</v>
      </c>
      <c r="H206" s="5">
        <v>2</v>
      </c>
      <c r="I206" s="5">
        <v>2</v>
      </c>
      <c r="K206" s="6">
        <v>5.66</v>
      </c>
      <c r="L206" s="6">
        <v>4.07</v>
      </c>
    </row>
    <row r="207" spans="2:15" ht="15.5" x14ac:dyDescent="0.35">
      <c r="C207" t="s">
        <v>67</v>
      </c>
      <c r="H207" s="6">
        <v>0.18059999999999998</v>
      </c>
      <c r="I207" s="6">
        <v>0.1787</v>
      </c>
      <c r="K207" s="6">
        <v>0.24789999999999998</v>
      </c>
      <c r="L207" s="6">
        <v>0.19989999999999999</v>
      </c>
    </row>
    <row r="208" spans="2:15" ht="15.5" x14ac:dyDescent="0.35">
      <c r="C208" t="s">
        <v>382</v>
      </c>
      <c r="H208" s="6">
        <v>3.7000000000000002E-3</v>
      </c>
      <c r="I208" s="6">
        <v>6.0000000000000001E-3</v>
      </c>
      <c r="K208" s="6">
        <v>2.4799999999999999E-2</v>
      </c>
      <c r="L208" s="6">
        <v>1.3999999999999999E-2</v>
      </c>
    </row>
    <row r="209" spans="3:15" ht="15.5" x14ac:dyDescent="0.35">
      <c r="C209" t="s">
        <v>47</v>
      </c>
      <c r="D209" s="6">
        <v>4.8899999999999997</v>
      </c>
      <c r="E209" s="6">
        <v>0.64</v>
      </c>
      <c r="F209" s="6">
        <v>-2.69</v>
      </c>
      <c r="G209" s="6">
        <v>1.32</v>
      </c>
      <c r="H209" s="6">
        <v>11.07</v>
      </c>
      <c r="I209" s="6">
        <v>10.42</v>
      </c>
      <c r="J209" s="6">
        <v>15.19</v>
      </c>
      <c r="K209" s="6">
        <v>21.26</v>
      </c>
      <c r="L209" s="6">
        <v>15.29</v>
      </c>
      <c r="M209" s="6">
        <v>9.67</v>
      </c>
      <c r="N209" s="6">
        <v>-0.01</v>
      </c>
      <c r="O209" s="6">
        <v>-0.01</v>
      </c>
    </row>
    <row r="210" spans="3:15" ht="15.5" x14ac:dyDescent="0.35">
      <c r="C210" t="s">
        <v>69</v>
      </c>
      <c r="H210" s="5">
        <v>2</v>
      </c>
      <c r="I210" s="5">
        <v>2</v>
      </c>
      <c r="K210" s="6">
        <v>5.66</v>
      </c>
      <c r="L210" s="6">
        <v>4.07</v>
      </c>
    </row>
    <row r="211" spans="3:15" ht="15.5" x14ac:dyDescent="0.35">
      <c r="C211" t="s">
        <v>383</v>
      </c>
      <c r="H211" s="6">
        <v>0.18059999999999998</v>
      </c>
      <c r="I211" s="6">
        <v>0.1787</v>
      </c>
      <c r="K211" s="6">
        <v>0.24789999999999998</v>
      </c>
      <c r="L211" s="6">
        <v>0.19989999999999999</v>
      </c>
    </row>
    <row r="212" spans="3:15" ht="15.5" x14ac:dyDescent="0.35">
      <c r="C212" t="s">
        <v>384</v>
      </c>
      <c r="H212" s="6">
        <v>3.7000000000000002E-3</v>
      </c>
      <c r="I212" s="6">
        <v>6.0000000000000001E-3</v>
      </c>
      <c r="K212" s="6">
        <v>2.4799999999999999E-2</v>
      </c>
      <c r="L212" s="6">
        <v>1.3999999999999999E-2</v>
      </c>
    </row>
    <row r="213" spans="3:15" ht="15.5" x14ac:dyDescent="0.35">
      <c r="C213" t="s">
        <v>200</v>
      </c>
      <c r="D213" s="5">
        <v>292000000000</v>
      </c>
      <c r="E213" s="5">
        <v>228000000000</v>
      </c>
      <c r="F213" s="5">
        <v>184000000000</v>
      </c>
      <c r="G213" s="5">
        <v>261000000000</v>
      </c>
      <c r="H213" s="5">
        <v>1040000000000</v>
      </c>
      <c r="I213" s="5">
        <v>965000000000</v>
      </c>
      <c r="J213" s="5">
        <v>748000000000</v>
      </c>
      <c r="K213" s="5">
        <v>576000000000</v>
      </c>
      <c r="L213" s="5">
        <v>371000000000</v>
      </c>
      <c r="M213" s="5">
        <v>253000000000</v>
      </c>
    </row>
    <row r="214" spans="3:15" ht="15.5" x14ac:dyDescent="0.35">
      <c r="C214" t="s">
        <v>385</v>
      </c>
      <c r="H214" s="5">
        <v>2</v>
      </c>
      <c r="I214" s="5">
        <v>2</v>
      </c>
      <c r="K214" s="6">
        <v>5.66</v>
      </c>
      <c r="L214" s="6">
        <v>4.07</v>
      </c>
    </row>
    <row r="215" spans="3:15" ht="15.5" x14ac:dyDescent="0.35">
      <c r="C215" t="s">
        <v>386</v>
      </c>
      <c r="H215" s="6">
        <v>0.18059999999999998</v>
      </c>
      <c r="I215" s="6">
        <v>0.1787</v>
      </c>
      <c r="K215" s="6">
        <v>0.24789999999999998</v>
      </c>
      <c r="L215" s="6">
        <v>0.19989999999999999</v>
      </c>
    </row>
    <row r="216" spans="3:15" ht="15.5" x14ac:dyDescent="0.35">
      <c r="C216" t="s">
        <v>387</v>
      </c>
      <c r="H216" s="6">
        <v>3.7000000000000002E-3</v>
      </c>
      <c r="I216" s="6">
        <v>6.0000000000000001E-3</v>
      </c>
      <c r="K216" s="6">
        <v>2.4799999999999999E-2</v>
      </c>
      <c r="L216" s="6">
        <v>1.3999999999999999E-2</v>
      </c>
    </row>
    <row r="217" spans="3:15" ht="15.5" x14ac:dyDescent="0.35">
      <c r="C217" t="s">
        <v>201</v>
      </c>
      <c r="I217" s="6">
        <v>48.77</v>
      </c>
    </row>
    <row r="218" spans="3:15" ht="15.5" x14ac:dyDescent="0.35">
      <c r="C218" t="s">
        <v>281</v>
      </c>
      <c r="I218" s="6">
        <v>129.53</v>
      </c>
    </row>
    <row r="219" spans="3:15" ht="15.5" x14ac:dyDescent="0.35">
      <c r="C219" t="s">
        <v>202</v>
      </c>
      <c r="I219" s="6">
        <v>6.95</v>
      </c>
    </row>
    <row r="220" spans="3:15" ht="15.5" x14ac:dyDescent="0.35">
      <c r="C220" t="s">
        <v>282</v>
      </c>
      <c r="I220" s="6">
        <v>7.7000000000000002E-3</v>
      </c>
    </row>
    <row r="221" spans="3:15" ht="15.5" x14ac:dyDescent="0.35">
      <c r="C221" t="s">
        <v>283</v>
      </c>
      <c r="I221" s="6">
        <v>5.21</v>
      </c>
    </row>
    <row r="222" spans="3:15" ht="15.5" x14ac:dyDescent="0.35">
      <c r="C222" t="s">
        <v>203</v>
      </c>
      <c r="I222" s="6">
        <v>3.07</v>
      </c>
    </row>
    <row r="223" spans="3:15" ht="15.5" x14ac:dyDescent="0.35">
      <c r="C223" t="s">
        <v>284</v>
      </c>
      <c r="I223" s="6">
        <v>28.98</v>
      </c>
    </row>
    <row r="224" spans="3:15" ht="15.5" x14ac:dyDescent="0.35">
      <c r="C224" t="s">
        <v>285</v>
      </c>
      <c r="I224" s="6">
        <v>32.369999999999997</v>
      </c>
    </row>
    <row r="225" spans="3:9" ht="15.5" x14ac:dyDescent="0.35">
      <c r="C225" t="s">
        <v>286</v>
      </c>
      <c r="I225" s="6">
        <v>89.46</v>
      </c>
    </row>
    <row r="226" spans="3:9" ht="15.5" x14ac:dyDescent="0.35">
      <c r="C226" t="s">
        <v>287</v>
      </c>
      <c r="I226" s="6">
        <v>26.32</v>
      </c>
    </row>
    <row r="227" spans="3:9" ht="15.5" x14ac:dyDescent="0.35">
      <c r="C227" t="s">
        <v>288</v>
      </c>
      <c r="I227" s="6">
        <v>-2.9</v>
      </c>
    </row>
    <row r="228" spans="3:9" ht="15.5" x14ac:dyDescent="0.35">
      <c r="C228" t="s">
        <v>289</v>
      </c>
      <c r="I228" s="6">
        <v>-7.16</v>
      </c>
    </row>
    <row r="229" spans="3:9" ht="15.5" x14ac:dyDescent="0.35">
      <c r="C229" t="s">
        <v>290</v>
      </c>
      <c r="I229" s="6">
        <v>4.17</v>
      </c>
    </row>
    <row r="230" spans="3:9" ht="15.5" x14ac:dyDescent="0.35">
      <c r="C230" t="s">
        <v>204</v>
      </c>
      <c r="I230" s="6">
        <v>11.07</v>
      </c>
    </row>
    <row r="231" spans="3:9" ht="15.5" x14ac:dyDescent="0.35">
      <c r="C231" t="s">
        <v>291</v>
      </c>
      <c r="I231" s="6">
        <v>103.56</v>
      </c>
    </row>
    <row r="232" spans="3:9" ht="15.5" x14ac:dyDescent="0.35">
      <c r="C232" t="s">
        <v>205</v>
      </c>
      <c r="D232" s="6">
        <v>17.13</v>
      </c>
    </row>
    <row r="233" spans="3:9" ht="15.5" x14ac:dyDescent="0.35">
      <c r="C233" t="s">
        <v>206</v>
      </c>
      <c r="I233" s="6">
        <v>175.74</v>
      </c>
    </row>
    <row r="234" spans="3:9" ht="15.5" x14ac:dyDescent="0.35">
      <c r="C234" t="s">
        <v>292</v>
      </c>
      <c r="I234" s="6">
        <v>16.68</v>
      </c>
    </row>
    <row r="235" spans="3:9" ht="15.5" x14ac:dyDescent="0.35">
      <c r="C235" t="s">
        <v>207</v>
      </c>
      <c r="D235" s="6">
        <v>3.46</v>
      </c>
    </row>
    <row r="236" spans="3:9" ht="15.5" x14ac:dyDescent="0.35">
      <c r="C236" t="s">
        <v>208</v>
      </c>
      <c r="D236" s="6">
        <v>2.06</v>
      </c>
    </row>
    <row r="237" spans="3:9" ht="15.5" x14ac:dyDescent="0.35">
      <c r="C237" t="s">
        <v>293</v>
      </c>
      <c r="D237" s="6">
        <v>0.08</v>
      </c>
    </row>
    <row r="238" spans="3:9" ht="15.5" x14ac:dyDescent="0.35">
      <c r="C238" t="s">
        <v>294</v>
      </c>
      <c r="D238" s="6">
        <v>0.06</v>
      </c>
    </row>
    <row r="239" spans="3:9" ht="15.5" x14ac:dyDescent="0.35">
      <c r="C239" t="s">
        <v>209</v>
      </c>
      <c r="D239" s="6">
        <v>0.16</v>
      </c>
    </row>
    <row r="240" spans="3:9" ht="15.5" x14ac:dyDescent="0.35">
      <c r="C240" t="s">
        <v>295</v>
      </c>
      <c r="D240" s="6">
        <v>7.0000000000000007E-2</v>
      </c>
    </row>
    <row r="241" spans="3:9" ht="15.5" x14ac:dyDescent="0.35">
      <c r="C241" t="s">
        <v>210</v>
      </c>
      <c r="D241" s="6">
        <v>1.1599999999999999</v>
      </c>
    </row>
    <row r="242" spans="3:9" ht="15.5" x14ac:dyDescent="0.35">
      <c r="C242" t="s">
        <v>296</v>
      </c>
      <c r="I242" s="6">
        <v>4.66</v>
      </c>
    </row>
    <row r="243" spans="3:9" ht="15.5" x14ac:dyDescent="0.35">
      <c r="C243" t="s">
        <v>13</v>
      </c>
      <c r="D243" s="5">
        <v>5000000000</v>
      </c>
    </row>
    <row r="244" spans="3:9" ht="15.5" x14ac:dyDescent="0.35">
      <c r="C244" t="s">
        <v>211</v>
      </c>
      <c r="I244" s="6">
        <v>9.0500000000000007</v>
      </c>
    </row>
    <row r="245" spans="3:9" ht="15.5" x14ac:dyDescent="0.35">
      <c r="C245" t="s">
        <v>212</v>
      </c>
      <c r="I245" s="6">
        <v>2.0400000000000001E-2</v>
      </c>
    </row>
    <row r="246" spans="3:9" ht="15.5" x14ac:dyDescent="0.35">
      <c r="C246" t="s">
        <v>213</v>
      </c>
      <c r="I246" s="6">
        <v>2.3700000000000002E-2</v>
      </c>
    </row>
    <row r="247" spans="3:9" ht="15.5" x14ac:dyDescent="0.35">
      <c r="C247" t="s">
        <v>214</v>
      </c>
      <c r="I247" s="6">
        <v>3.2300000000000002E-2</v>
      </c>
    </row>
    <row r="248" spans="3:9" ht="15.5" x14ac:dyDescent="0.35">
      <c r="C248" t="s">
        <v>297</v>
      </c>
      <c r="I248" s="6">
        <v>3.1699999999999999E-2</v>
      </c>
    </row>
    <row r="249" spans="3:9" ht="15.5" x14ac:dyDescent="0.35">
      <c r="C249" t="s">
        <v>215</v>
      </c>
      <c r="D249" s="6">
        <v>37.22</v>
      </c>
    </row>
    <row r="250" spans="3:9" ht="15.5" x14ac:dyDescent="0.35">
      <c r="C250" t="s">
        <v>216</v>
      </c>
      <c r="D250" s="6">
        <v>85.45</v>
      </c>
    </row>
    <row r="251" spans="3:9" ht="15.5" x14ac:dyDescent="0.35">
      <c r="C251" t="s">
        <v>217</v>
      </c>
      <c r="D251" s="6">
        <v>44.72</v>
      </c>
    </row>
    <row r="252" spans="3:9" ht="15.5" x14ac:dyDescent="0.35">
      <c r="C252" t="s">
        <v>218</v>
      </c>
      <c r="D252" s="6">
        <v>77.95</v>
      </c>
    </row>
    <row r="253" spans="3:9" ht="15.5" x14ac:dyDescent="0.35">
      <c r="C253" t="s">
        <v>219</v>
      </c>
      <c r="D253" s="6">
        <v>2.44</v>
      </c>
    </row>
    <row r="254" spans="3:9" ht="15.5" x14ac:dyDescent="0.35">
      <c r="C254" t="s">
        <v>298</v>
      </c>
      <c r="I254" s="6">
        <v>0.51</v>
      </c>
    </row>
    <row r="255" spans="3:9" ht="15.5" x14ac:dyDescent="0.35">
      <c r="C255" t="s">
        <v>299</v>
      </c>
      <c r="I255" s="6">
        <v>3.97</v>
      </c>
    </row>
    <row r="256" spans="3:9" ht="15.5" x14ac:dyDescent="0.35">
      <c r="C256" t="s">
        <v>43</v>
      </c>
      <c r="I256" s="5">
        <v>5033000000000</v>
      </c>
    </row>
    <row r="257" spans="3:9" ht="15.5" x14ac:dyDescent="0.35">
      <c r="C257" t="s">
        <v>220</v>
      </c>
      <c r="I257" s="5">
        <v>5005000000000</v>
      </c>
    </row>
    <row r="258" spans="3:9" ht="15.5" x14ac:dyDescent="0.35">
      <c r="C258" t="s">
        <v>221</v>
      </c>
      <c r="I258" s="5">
        <v>9320000000</v>
      </c>
    </row>
    <row r="259" spans="3:9" ht="15.5" x14ac:dyDescent="0.35">
      <c r="C259" t="s">
        <v>222</v>
      </c>
      <c r="I259" s="6">
        <v>0.1042</v>
      </c>
    </row>
    <row r="260" spans="3:9" ht="15.5" x14ac:dyDescent="0.35">
      <c r="C260" t="s">
        <v>223</v>
      </c>
      <c r="D260" s="6">
        <v>0.20010000000000003</v>
      </c>
    </row>
    <row r="261" spans="3:9" ht="15.5" x14ac:dyDescent="0.35">
      <c r="C261" t="s">
        <v>224</v>
      </c>
      <c r="D261" s="6">
        <v>0.1726</v>
      </c>
    </row>
    <row r="262" spans="3:9" ht="15.5" x14ac:dyDescent="0.35">
      <c r="C262" t="s">
        <v>225</v>
      </c>
      <c r="D262" s="6">
        <v>0.15609999999999999</v>
      </c>
    </row>
    <row r="263" spans="3:9" ht="15.5" x14ac:dyDescent="0.35">
      <c r="C263" t="s">
        <v>226</v>
      </c>
      <c r="D263" s="6">
        <v>6.1699999999999998E-2</v>
      </c>
    </row>
    <row r="264" spans="3:9" ht="15.5" x14ac:dyDescent="0.35">
      <c r="C264" t="s">
        <v>227</v>
      </c>
      <c r="D264" s="6">
        <v>-0.25230000000000002</v>
      </c>
    </row>
    <row r="265" spans="3:9" ht="15.5" x14ac:dyDescent="0.35">
      <c r="C265" t="s">
        <v>228</v>
      </c>
      <c r="D265" s="6">
        <v>-0.26200000000000001</v>
      </c>
    </row>
    <row r="266" spans="3:9" ht="15.5" x14ac:dyDescent="0.35">
      <c r="C266" t="s">
        <v>388</v>
      </c>
      <c r="I266" s="5">
        <v>2</v>
      </c>
    </row>
    <row r="267" spans="3:9" ht="15.5" x14ac:dyDescent="0.35">
      <c r="C267" t="s">
        <v>389</v>
      </c>
      <c r="I267" s="5">
        <v>2</v>
      </c>
    </row>
    <row r="268" spans="3:9" ht="15.5" x14ac:dyDescent="0.35">
      <c r="C268" t="s">
        <v>390</v>
      </c>
      <c r="I268" s="6">
        <v>0.18059999999999998</v>
      </c>
    </row>
    <row r="269" spans="3:9" ht="15.5" x14ac:dyDescent="0.35">
      <c r="C269" t="s">
        <v>391</v>
      </c>
      <c r="I269" s="6">
        <v>3.7000000000000002E-3</v>
      </c>
    </row>
    <row r="270" spans="3:9" ht="15.5" x14ac:dyDescent="0.35">
      <c r="C270" t="s">
        <v>392</v>
      </c>
      <c r="I270" t="s">
        <v>1307</v>
      </c>
    </row>
    <row r="271" spans="3:9" ht="15.5" x14ac:dyDescent="0.35">
      <c r="C271" t="s">
        <v>229</v>
      </c>
      <c r="I271" s="5">
        <v>6</v>
      </c>
    </row>
    <row r="272" spans="3:9" ht="15.5" x14ac:dyDescent="0.35">
      <c r="C272" t="s">
        <v>230</v>
      </c>
      <c r="I272" s="6">
        <v>0.94</v>
      </c>
    </row>
    <row r="273" spans="3:9" ht="15.5" x14ac:dyDescent="0.35">
      <c r="C273" t="s">
        <v>231</v>
      </c>
      <c r="I273" s="6">
        <v>0.77</v>
      </c>
    </row>
    <row r="274" spans="3:9" ht="15.5" x14ac:dyDescent="0.35">
      <c r="C274" t="s">
        <v>232</v>
      </c>
      <c r="I274" s="6">
        <v>7.0000000000000007E-2</v>
      </c>
    </row>
    <row r="275" spans="3:9" ht="15.5" x14ac:dyDescent="0.35">
      <c r="C275" t="s">
        <v>233</v>
      </c>
      <c r="I275" s="6">
        <v>0.75</v>
      </c>
    </row>
    <row r="276" spans="3:9" ht="15.5" x14ac:dyDescent="0.35">
      <c r="C276" t="s">
        <v>234</v>
      </c>
      <c r="I276" s="6">
        <v>0.22</v>
      </c>
    </row>
    <row r="277" spans="3:9" ht="15.5" x14ac:dyDescent="0.35">
      <c r="C277" t="s">
        <v>235</v>
      </c>
      <c r="I277" s="6">
        <v>0.21</v>
      </c>
    </row>
    <row r="278" spans="3:9" ht="15.5" x14ac:dyDescent="0.35">
      <c r="C278" t="s">
        <v>236</v>
      </c>
      <c r="I278" s="6">
        <v>0.78</v>
      </c>
    </row>
    <row r="279" spans="3:9" ht="15.5" x14ac:dyDescent="0.35">
      <c r="C279" t="s">
        <v>300</v>
      </c>
      <c r="I279" s="5">
        <v>965000000000</v>
      </c>
    </row>
    <row r="280" spans="3:9" ht="15.5" x14ac:dyDescent="0.35">
      <c r="C280" t="s">
        <v>301</v>
      </c>
      <c r="I280" s="5">
        <v>94000000000</v>
      </c>
    </row>
    <row r="281" spans="3:9" ht="15.5" x14ac:dyDescent="0.35">
      <c r="C281" t="s">
        <v>302</v>
      </c>
      <c r="I281" s="5">
        <v>190000000000</v>
      </c>
    </row>
    <row r="282" spans="3:9" ht="15.5" x14ac:dyDescent="0.35">
      <c r="C282" t="s">
        <v>303</v>
      </c>
      <c r="I282" s="5">
        <v>39000000000</v>
      </c>
    </row>
    <row r="283" spans="3:9" ht="15.5" x14ac:dyDescent="0.35">
      <c r="C283" t="s">
        <v>237</v>
      </c>
      <c r="D283" s="5">
        <v>160000000000</v>
      </c>
    </row>
    <row r="284" spans="3:9" ht="15.5" x14ac:dyDescent="0.35">
      <c r="C284" t="s">
        <v>238</v>
      </c>
      <c r="D284" s="5">
        <v>1904000000000</v>
      </c>
    </row>
    <row r="285" spans="3:9" ht="15.5" x14ac:dyDescent="0.35">
      <c r="C285" t="s">
        <v>239</v>
      </c>
      <c r="D285" s="5">
        <v>266000000000</v>
      </c>
    </row>
    <row r="286" spans="3:9" ht="15.5" x14ac:dyDescent="0.35">
      <c r="C286" t="s">
        <v>183</v>
      </c>
      <c r="D286" s="5">
        <v>394000000000</v>
      </c>
    </row>
    <row r="287" spans="3:9" ht="15.5" x14ac:dyDescent="0.35">
      <c r="C287" t="s">
        <v>182</v>
      </c>
      <c r="I287" s="5">
        <v>1638000000000</v>
      </c>
    </row>
    <row r="288" spans="3:9" ht="15.5" x14ac:dyDescent="0.35">
      <c r="C288" t="s">
        <v>181</v>
      </c>
      <c r="D288" s="5">
        <v>104000000000</v>
      </c>
    </row>
    <row r="289" spans="3:9" ht="15.5" x14ac:dyDescent="0.35">
      <c r="C289" t="s">
        <v>180</v>
      </c>
      <c r="D289" s="5">
        <v>28000000000</v>
      </c>
    </row>
    <row r="290" spans="3:9" ht="15.5" x14ac:dyDescent="0.35">
      <c r="C290" t="s">
        <v>24</v>
      </c>
      <c r="D290" s="5">
        <v>132000000000</v>
      </c>
    </row>
    <row r="291" spans="3:9" ht="15.5" x14ac:dyDescent="0.35">
      <c r="C291" t="s">
        <v>21</v>
      </c>
      <c r="D291" s="5">
        <v>-28000000000</v>
      </c>
    </row>
    <row r="292" spans="3:9" ht="15.5" x14ac:dyDescent="0.35">
      <c r="C292" t="s">
        <v>240</v>
      </c>
      <c r="I292" s="5">
        <v>1638000000000</v>
      </c>
    </row>
    <row r="293" spans="3:9" ht="15.5" x14ac:dyDescent="0.35">
      <c r="C293" t="s">
        <v>304</v>
      </c>
      <c r="I293" s="5">
        <v>174000000000</v>
      </c>
    </row>
    <row r="294" spans="3:9" ht="15.5" x14ac:dyDescent="0.35">
      <c r="C294" t="s">
        <v>305</v>
      </c>
      <c r="I294" s="5">
        <v>-77000000000</v>
      </c>
    </row>
    <row r="295" spans="3:9" ht="15.5" x14ac:dyDescent="0.35">
      <c r="C295" t="s">
        <v>306</v>
      </c>
      <c r="I295" s="5">
        <v>-56000000000</v>
      </c>
    </row>
    <row r="296" spans="3:9" ht="15.5" x14ac:dyDescent="0.35">
      <c r="C296" t="s">
        <v>307</v>
      </c>
      <c r="I296" s="5">
        <v>-18000000000</v>
      </c>
    </row>
    <row r="297" spans="3:9" ht="15.5" x14ac:dyDescent="0.35">
      <c r="C297" t="s">
        <v>308</v>
      </c>
      <c r="I297" s="5">
        <v>155000000000</v>
      </c>
    </row>
  </sheetData>
  <pageMargins left="0.7" right="0.7" top="0.75" bottom="0.75" header="0.3" footer="0.3"/>
  <ignoredErrors>
    <ignoredError sqref="A1:O298" numberStoredAsText="1"/>
  </ignoredError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N26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1308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1309</v>
      </c>
      <c r="D2" s="2" vm="11">
        <f ca="1">IFERROR(_xlfn.STOCKHISTORY("XIDX:" &amp; $C$1, D3, , 0, 0, 1), "Libur")</f>
        <v>112</v>
      </c>
      <c r="E2" s="2" vm="275">
        <f ca="1">IFERROR(_xlfn.STOCKHISTORY("XIDX:" &amp; $C$1, E3, , 0, 0, 1), "Libur")</f>
        <v>80</v>
      </c>
      <c r="H2" s="2" vm="275">
        <f ca="1">IFERROR(INDEX(D2:G2,COUNT(D2:G2)),"")</f>
        <v>80</v>
      </c>
      <c r="I2" s="2" vm="38">
        <f t="shared" ref="I2:N2" ca="1" si="0">IFERROR(_xlfn.STOCKHISTORY("XIDX:" &amp; $C$1, I1, , 0, 0, 1), "Libur")</f>
        <v>177</v>
      </c>
      <c r="J2" s="2" vm="270">
        <f t="shared" ca="1" si="0"/>
        <v>350</v>
      </c>
      <c r="K2" s="2" vm="152">
        <f t="shared" ca="1" si="0"/>
        <v>120</v>
      </c>
      <c r="L2" s="2" vm="174">
        <f t="shared" ca="1" si="0"/>
        <v>126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4" ht="15.5" x14ac:dyDescent="0.35">
      <c r="B4" t="s">
        <v>5</v>
      </c>
      <c r="C4" t="s">
        <v>6</v>
      </c>
      <c r="D4" s="2">
        <f>IFERROR(INDEX(D51:D500,MATCH($C$4,$C$51:$C$500,0)),"")</f>
        <v>21412501108</v>
      </c>
      <c r="E4" s="2">
        <f>IFERROR(INDEX(E51:E500,MATCH($C$4,$C$51:$C$500,0)),"")</f>
        <v>24073928362</v>
      </c>
      <c r="H4" s="2">
        <f>IFERROR(SUM(D4:G4)*(4/MAX(1,COUNT(D4:G4))),"")</f>
        <v>90972858940</v>
      </c>
      <c r="I4" s="2">
        <f t="shared" ref="I4:N4" si="1">IFERROR(INDEX(I51:I500,MATCH($C$4,$C$51:$C$500,0)),"")</f>
        <v>93894488666</v>
      </c>
      <c r="J4" s="2">
        <f t="shared" si="1"/>
        <v>93776687510</v>
      </c>
      <c r="K4" s="2">
        <f t="shared" si="1"/>
        <v>75756461938</v>
      </c>
      <c r="L4" s="2">
        <f t="shared" si="1"/>
        <v>60891278469</v>
      </c>
      <c r="M4" s="2">
        <f t="shared" si="1"/>
        <v>35359963037</v>
      </c>
      <c r="N4" s="2">
        <f t="shared" si="1"/>
        <v>30015514110</v>
      </c>
    </row>
    <row r="5" spans="1:14" ht="15.5" x14ac:dyDescent="0.35">
      <c r="B5" t="s">
        <v>7</v>
      </c>
      <c r="C5" t="s">
        <v>8</v>
      </c>
      <c r="D5" s="2">
        <f>IFERROR(INDEX(D51:D500,MATCH($C$5,$C$51:$C$500,0)),"")</f>
        <v>198709529</v>
      </c>
      <c r="E5" s="2">
        <f>IFERROR(INDEX(E51:E500,MATCH($C$5,$C$51:$C$500,0)),"")</f>
        <v>1296187511</v>
      </c>
      <c r="H5" s="2">
        <f>IFERROR(SUM(D5:G5)*(4/MAX(1,COUNT(D5:G5))),"")</f>
        <v>2989794080</v>
      </c>
      <c r="I5" s="2">
        <f t="shared" ref="I5:N5" si="2">IFERROR(INDEX(I51:I500,MATCH($C$5,$C$51:$C$500,0)),"")</f>
        <v>4495972682</v>
      </c>
      <c r="J5" s="2">
        <f t="shared" si="2"/>
        <v>3864256656</v>
      </c>
      <c r="K5" s="2">
        <f t="shared" si="2"/>
        <v>3459913684</v>
      </c>
      <c r="L5" s="2">
        <f t="shared" si="2"/>
        <v>3759934379</v>
      </c>
      <c r="M5" s="2">
        <f t="shared" si="2"/>
        <v>3029717426</v>
      </c>
      <c r="N5" s="2">
        <f t="shared" si="2"/>
        <v>2116105099</v>
      </c>
    </row>
    <row r="6" spans="1:14" ht="15.5" x14ac:dyDescent="0.35">
      <c r="B6" t="s">
        <v>9</v>
      </c>
      <c r="C6" t="s">
        <v>10</v>
      </c>
      <c r="D6" s="2">
        <f>IFERROR(INDEX(D51:D500,MATCH($C$6,$C$51:$C$500,0)),"")</f>
        <v>52557527607</v>
      </c>
      <c r="E6" s="2">
        <f>IFERROR(INDEX(E51:E500,MATCH($C$6,$C$51:$C$500,0)),"")</f>
        <v>52358818078</v>
      </c>
      <c r="H6" s="2">
        <f>IFERROR(INDEX(D6:G6,COUNT(D6:G6)),"")</f>
        <v>52358818078</v>
      </c>
      <c r="I6" s="2">
        <f t="shared" ref="I6:N6" si="3">IFERROR(INDEX(I51:I500,MATCH($C$6,$C$51:$C$500,0)),"")</f>
        <v>51062630567</v>
      </c>
      <c r="J6" s="2">
        <f t="shared" si="3"/>
        <v>46566657885</v>
      </c>
      <c r="K6" s="2">
        <f t="shared" si="3"/>
        <v>42702401229</v>
      </c>
      <c r="L6" s="2">
        <f t="shared" si="3"/>
        <v>39102833110</v>
      </c>
      <c r="M6" s="2">
        <f t="shared" si="3"/>
        <v>9717898732</v>
      </c>
      <c r="N6" s="2">
        <f t="shared" si="3"/>
        <v>6688181305</v>
      </c>
    </row>
    <row r="7" spans="1:14" ht="15.5" x14ac:dyDescent="0.35">
      <c r="B7" t="s">
        <v>11</v>
      </c>
      <c r="C7" t="s">
        <v>12</v>
      </c>
      <c r="D7" s="3">
        <f>IFERROR(INDEX(D51:D500,MATCH($C$7,$C$51:$C$500,0))/1000000000,"")</f>
        <v>0.79</v>
      </c>
      <c r="E7" s="3">
        <f>IFERROR(INDEX(E51:E500,MATCH($C$7,$C$51:$C$500,0))/1000000000,"")</f>
        <v>0.79</v>
      </c>
      <c r="H7" s="3">
        <f>IFERROR(INDEX(D7:G7,COUNT(D7:G7)),"")</f>
        <v>0.79</v>
      </c>
      <c r="I7" s="3">
        <f t="shared" ref="I7:N7" si="4">IFERROR(INDEX(I51:I500,MATCH($C$7,$C$51:$C$500,0))/1000000000,"")</f>
        <v>0.79</v>
      </c>
      <c r="J7" s="3">
        <f t="shared" si="4"/>
        <v>0.79</v>
      </c>
      <c r="K7" s="3">
        <f t="shared" si="4"/>
        <v>0.75</v>
      </c>
      <c r="L7" s="3">
        <f t="shared" si="4"/>
        <v>0.75</v>
      </c>
      <c r="M7" s="3">
        <f t="shared" si="4"/>
        <v>0.3</v>
      </c>
      <c r="N7" s="3">
        <f t="shared" si="4"/>
        <v>0.3</v>
      </c>
    </row>
    <row r="8" spans="1:14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3000000000</v>
      </c>
      <c r="E8" s="2">
        <f>IFERROR(INDEX(E51:E500,MATCH("Free cash flow (Quarter)",$C$51:$C$500,0)),"")</f>
        <v>5000000000</v>
      </c>
      <c r="H8" s="2">
        <f>IFERROR(INDEX(D8:G8,COUNT(D8:G8)),"")</f>
        <v>5000000000</v>
      </c>
      <c r="I8" s="2">
        <f t="shared" ref="I8:N8" si="5">IFERROR(INDEX(I51:I500,MATCH($C$8,$C$51:$C$500,0)),"")</f>
        <v>15000000000</v>
      </c>
      <c r="J8" s="2">
        <f t="shared" si="5"/>
        <v>-15000000000</v>
      </c>
      <c r="K8" s="2">
        <f t="shared" si="5"/>
        <v>-29000000000</v>
      </c>
      <c r="L8" s="2">
        <f t="shared" si="5"/>
        <v>-34000000000</v>
      </c>
      <c r="M8" s="2">
        <f t="shared" si="5"/>
        <v>-1000000000</v>
      </c>
      <c r="N8" s="2">
        <f t="shared" si="5"/>
        <v>0</v>
      </c>
    </row>
    <row r="9" spans="1:14" ht="15.5" x14ac:dyDescent="0.35">
      <c r="A9" t="s">
        <v>16</v>
      </c>
      <c r="C9" t="s">
        <v>17</v>
      </c>
      <c r="D9" s="3">
        <f>IFERROR(INDEX(D51:D500,MATCH("Free cash flow per share (Quarter)",$C$51:$C$500,0)),"")</f>
        <v>4.33</v>
      </c>
      <c r="E9" s="3">
        <f>IFERROR(INDEX(E51:E500,MATCH("Free cash flow per share (Quarter)",$C$51:$C$500,0)),"")</f>
        <v>5.84</v>
      </c>
      <c r="H9" s="3">
        <f>IFERROR(INDEX(D9:G9,COUNT(D9:G9)),"")</f>
        <v>5.84</v>
      </c>
      <c r="I9" s="3">
        <f t="shared" ref="I9:N9" si="6">IFERROR(INDEX(I51:I500,MATCH($C$9,$C$51:$C$500,0)),"")</f>
        <v>18.600000000000001</v>
      </c>
      <c r="J9" s="3">
        <f t="shared" si="6"/>
        <v>-18.84</v>
      </c>
      <c r="K9" s="3">
        <f t="shared" si="6"/>
        <v>-38.08</v>
      </c>
      <c r="L9" s="3">
        <f t="shared" si="6"/>
        <v>-45.06</v>
      </c>
      <c r="M9" s="3">
        <f t="shared" si="6"/>
        <v>-2.81</v>
      </c>
      <c r="N9" s="3">
        <f t="shared" si="6"/>
        <v>0.18</v>
      </c>
    </row>
    <row r="10" spans="1:14" ht="15.5" x14ac:dyDescent="0.35">
      <c r="C10" t="s">
        <v>18</v>
      </c>
      <c r="D10" s="3">
        <f ca="1">IFERROR(IF(D9=0,"",D2/D9),"")</f>
        <v>25.866050808314089</v>
      </c>
      <c r="E10" s="3">
        <f ca="1">IFERROR(IF(E9=0,"",E2/E9),"")</f>
        <v>13.698630136986301</v>
      </c>
      <c r="I10" s="3">
        <f t="shared" ref="I10:N10" ca="1" si="7">IFERROR(IF(I9=0,"",I2/I9),"")</f>
        <v>9.5161290322580641</v>
      </c>
      <c r="J10" s="3">
        <f t="shared" ca="1" si="7"/>
        <v>-18.577494692144374</v>
      </c>
      <c r="K10" s="3">
        <f t="shared" ca="1" si="7"/>
        <v>-3.151260504201681</v>
      </c>
      <c r="L10" s="3">
        <f t="shared" ca="1" si="7"/>
        <v>-2.7962716378162447</v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19</v>
      </c>
      <c r="C11" t="s">
        <v>20</v>
      </c>
      <c r="D11" s="2">
        <f>IFERROR(INDEX(D51:D500,MATCH($C$11,$C$51:$C$500,0)),"")</f>
        <v>202327685</v>
      </c>
      <c r="E11" s="2">
        <f>IFERROR(INDEX(E51:E500,MATCH($C$11,$C$51:$C$500,0)),"")</f>
        <v>323296338</v>
      </c>
      <c r="H11" s="2">
        <f>IFERROR(INDEX(D11:G11,COUNT(D11:G11)),"")</f>
        <v>323296338</v>
      </c>
      <c r="I11" s="2">
        <f t="shared" ref="I11:N11" si="8">IFERROR(INDEX(I51:I500,MATCH($C$11,$C$51:$C$500,0)),"")</f>
        <v>401888809</v>
      </c>
      <c r="J11" s="2">
        <f t="shared" si="8"/>
        <v>805885797</v>
      </c>
      <c r="K11" s="2">
        <f t="shared" si="8"/>
        <v>750435505</v>
      </c>
      <c r="L11" s="2">
        <f t="shared" si="8"/>
        <v>2143011281</v>
      </c>
      <c r="M11" s="2">
        <f t="shared" si="8"/>
        <v>447546306</v>
      </c>
      <c r="N11" s="2">
        <f t="shared" si="8"/>
        <v>619873470</v>
      </c>
    </row>
    <row r="12" spans="1:14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34000000000</v>
      </c>
      <c r="E12" s="2">
        <f>IFERROR(INDEX(E51:E500,MATCH("Net Debt (Quarter)",$C$51:$C$500,0)),"")</f>
        <v>37000000000</v>
      </c>
      <c r="H12" s="2">
        <f>IFERROR(INDEX(D12:G12,COUNT(D12:G12)),"")</f>
        <v>37000000000</v>
      </c>
      <c r="I12" s="2">
        <f t="shared" ref="I12:N12" si="9">IFERROR(INDEX(I51:I500,MATCH($C$12,$C$51:$C$500,0)),"")</f>
        <v>40000000000</v>
      </c>
      <c r="J12" s="2">
        <f t="shared" si="9"/>
        <v>53000000000</v>
      </c>
      <c r="K12" s="2">
        <f t="shared" si="9"/>
        <v>35000000000</v>
      </c>
      <c r="L12" s="2">
        <f t="shared" si="9"/>
        <v>8000000000</v>
      </c>
      <c r="M12" s="2">
        <f t="shared" si="9"/>
        <v>0</v>
      </c>
      <c r="N12" s="2">
        <f t="shared" si="9"/>
        <v>-1000000000</v>
      </c>
    </row>
    <row r="13" spans="1:14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34000000000</v>
      </c>
      <c r="E13" s="2">
        <f>IFERROR(INDEX(E51:E500,MATCH("Total Debt (Quarter)",$C$51:$C$500,0)),"")</f>
        <v>37000000000</v>
      </c>
      <c r="H13" s="2">
        <f>IFERROR(INDEX(D13:G13,COUNT(D13:G13)),"")</f>
        <v>37000000000</v>
      </c>
      <c r="I13" s="2">
        <f t="shared" ref="I13:N13" si="10">IFERROR(INDEX(I51:I500,MATCH($C$13,$C$51:$C$500,0)),"")</f>
        <v>40000000000</v>
      </c>
      <c r="J13" s="2">
        <f t="shared" si="10"/>
        <v>54000000000</v>
      </c>
      <c r="K13" s="2">
        <f t="shared" si="10"/>
        <v>36000000000</v>
      </c>
      <c r="L13" s="2">
        <f t="shared" si="10"/>
        <v>11000000000</v>
      </c>
      <c r="M13" s="2">
        <f t="shared" si="10"/>
        <v>1000000000</v>
      </c>
      <c r="N13" s="2">
        <f t="shared" si="10"/>
        <v>0</v>
      </c>
    </row>
    <row r="14" spans="1:14" ht="15.5" x14ac:dyDescent="0.35">
      <c r="C14" t="s">
        <v>27</v>
      </c>
      <c r="D14" s="2">
        <f>IFERROR(INDEX(D51:D500,MATCH($C$14,$C$51:$C$500,0)),"")</f>
        <v>-1865677870</v>
      </c>
      <c r="E14" s="2">
        <f>IFERROR(INDEX(E51:E500,MATCH($C$14,$C$51:$C$500,0)),"")</f>
        <v>-2097064732</v>
      </c>
      <c r="H14" s="2">
        <f>IFERROR(SUM(D14:G14)*(4/MAX(1,COUNT(D14:G14))),"")</f>
        <v>-7925485204</v>
      </c>
      <c r="I14" s="2">
        <f t="shared" ref="I14:N14" si="11">IFERROR(INDEX(I51:I500,MATCH($C$14,$C$51:$C$500,0)),"")</f>
        <v>-11997253019</v>
      </c>
      <c r="J14" s="2">
        <f t="shared" si="11"/>
        <v>-10342995873</v>
      </c>
      <c r="K14" s="2">
        <f t="shared" si="11"/>
        <v>-3956544935</v>
      </c>
      <c r="L14" s="2">
        <f t="shared" si="11"/>
        <v>0</v>
      </c>
      <c r="M14" s="2">
        <f t="shared" si="11"/>
        <v>0</v>
      </c>
      <c r="N14" s="2">
        <f t="shared" si="11"/>
        <v>0</v>
      </c>
    </row>
    <row r="15" spans="1:14" ht="15.5" x14ac:dyDescent="0.35">
      <c r="C15" t="s">
        <v>28</v>
      </c>
      <c r="D15" s="2">
        <f>IFERROR(INDEX(D51:D500,MATCH($C$15,$C$51:$C$500,0)),"")</f>
        <v>-149640920</v>
      </c>
      <c r="E15" s="2">
        <f>IFERROR(INDEX(E51:E500,MATCH($C$15,$C$51:$C$500,0)),"")</f>
        <v>-461179620</v>
      </c>
      <c r="H15" s="2">
        <f>IFERROR(SUM(D15:G15)*(4/MAX(1,COUNT(D15:G15))),"")</f>
        <v>-1221641080</v>
      </c>
      <c r="I15" s="2">
        <f t="shared" ref="I15:N15" si="12">IFERROR(INDEX(I51:I500,MATCH($C$15,$C$51:$C$500,0)),"")</f>
        <v>-1293083849</v>
      </c>
      <c r="J15" s="2">
        <f t="shared" si="12"/>
        <v>-1504817500</v>
      </c>
      <c r="K15" s="2">
        <f t="shared" si="12"/>
        <v>-1516106352</v>
      </c>
      <c r="L15" s="2">
        <f t="shared" si="12"/>
        <v>-1209217460</v>
      </c>
      <c r="M15" s="2">
        <f t="shared" si="12"/>
        <v>-826372514</v>
      </c>
      <c r="N15" s="2">
        <f t="shared" si="12"/>
        <v>-689977923</v>
      </c>
    </row>
    <row r="16" spans="1:14" ht="15.5" x14ac:dyDescent="0.35">
      <c r="C16" t="s">
        <v>29</v>
      </c>
      <c r="D16" s="2">
        <f>IFERROR(INDEX(D51:D500,MATCH($C$16,$C$51:$C$500,0)),"")</f>
        <v>348350449</v>
      </c>
      <c r="E16" s="2">
        <f>IFERROR(INDEX(E51:E500,MATCH($C$16,$C$51:$C$500,0)),"")</f>
        <v>1757367131</v>
      </c>
      <c r="H16" s="2">
        <f>IFERROR(SUM(D16:G16)*(4/MAX(1,COUNT(D16:G16))),"")</f>
        <v>4211435160</v>
      </c>
      <c r="I16" s="2">
        <f t="shared" ref="I16:N16" si="13">IFERROR(INDEX(I51:I500,MATCH($C$16,$C$51:$C$500,0)),"")</f>
        <v>5758843735</v>
      </c>
      <c r="J16" s="2">
        <f t="shared" si="13"/>
        <v>5171914512</v>
      </c>
      <c r="K16" s="2">
        <f t="shared" si="13"/>
        <v>5017942760</v>
      </c>
      <c r="L16" s="2">
        <f t="shared" si="13"/>
        <v>4969151839</v>
      </c>
      <c r="M16" s="2">
        <f t="shared" si="13"/>
        <v>3856089940</v>
      </c>
      <c r="N16" s="2">
        <f t="shared" si="13"/>
        <v>2806083022</v>
      </c>
    </row>
    <row r="17" spans="1:14" ht="15.5" x14ac:dyDescent="0.35">
      <c r="A17" t="s">
        <v>30</v>
      </c>
    </row>
    <row r="18" spans="1:14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</row>
    <row r="19" spans="1:14" ht="15.5" x14ac:dyDescent="0.35">
      <c r="A19" t="s">
        <v>40</v>
      </c>
      <c r="C19" t="s">
        <v>41</v>
      </c>
    </row>
    <row r="20" spans="1:14" ht="15.5" x14ac:dyDescent="0.35">
      <c r="A20" t="s">
        <v>42</v>
      </c>
      <c r="C20" t="s">
        <v>43</v>
      </c>
      <c r="D20" s="2">
        <f ca="1">IFERROR(D21*D2,"")</f>
        <v>88480000000</v>
      </c>
      <c r="E20" s="2">
        <f ca="1">IFERROR(E21*E2,"")</f>
        <v>63200000000</v>
      </c>
      <c r="H20" s="2">
        <f t="shared" ref="H20:N20" ca="1" si="14">IFERROR(H21*H2,"")</f>
        <v>63200000000</v>
      </c>
      <c r="I20" s="2">
        <f t="shared" ca="1" si="14"/>
        <v>139830000000</v>
      </c>
      <c r="J20" s="2">
        <f t="shared" ca="1" si="14"/>
        <v>276500000000</v>
      </c>
      <c r="K20" s="2">
        <f t="shared" ca="1" si="14"/>
        <v>90000000000</v>
      </c>
      <c r="L20" s="2">
        <f t="shared" ca="1" si="14"/>
        <v>94500000000</v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12</v>
      </c>
      <c r="D21" s="2">
        <f>IFERROR(INDEX(D51:D500,MATCH($C$7,$C$51:$C$500,0)),"")</f>
        <v>790000000</v>
      </c>
      <c r="E21" s="2">
        <f>IFERROR(INDEX(E51:E500,MATCH($C$7,$C$51:$C$500,0)),"")</f>
        <v>790000000</v>
      </c>
      <c r="H21" s="2">
        <f>IFERROR(INDEX(D21:G21,COUNT(D21:G21)),"")</f>
        <v>790000000</v>
      </c>
      <c r="I21" s="2">
        <f t="shared" ref="I21:N21" si="15">IFERROR(INDEX(I51:I500,MATCH($C$7,$C$51:$C$500,0)),"")</f>
        <v>790000000</v>
      </c>
      <c r="J21" s="2">
        <f t="shared" si="15"/>
        <v>790000000</v>
      </c>
      <c r="K21" s="2">
        <f t="shared" si="15"/>
        <v>750000000</v>
      </c>
      <c r="L21" s="2">
        <f t="shared" si="15"/>
        <v>750000000</v>
      </c>
      <c r="M21" s="2">
        <f t="shared" si="15"/>
        <v>300000000</v>
      </c>
      <c r="N21" s="2">
        <f t="shared" si="15"/>
        <v>300000000</v>
      </c>
    </row>
    <row r="23" spans="1:14" ht="15.5" x14ac:dyDescent="0.35">
      <c r="B23" t="s">
        <v>44</v>
      </c>
      <c r="C23" t="s">
        <v>45</v>
      </c>
      <c r="D23" s="3">
        <f>IFERROR(D5/D6*100,"")</f>
        <v>0.37808005446118892</v>
      </c>
      <c r="E23" s="3">
        <f>IFERROR(E5/E6*100,"")</f>
        <v>2.4755858871165559</v>
      </c>
      <c r="H23" s="3">
        <f t="shared" ref="H23:N23" si="16">IFERROR(H5/H6*100,"")</f>
        <v>5.7102016236234414</v>
      </c>
      <c r="I23" s="3">
        <f t="shared" si="16"/>
        <v>8.8048199477321685</v>
      </c>
      <c r="J23" s="3">
        <f t="shared" si="16"/>
        <v>8.2983336823163985</v>
      </c>
      <c r="K23" s="3">
        <f t="shared" si="16"/>
        <v>8.1023867146147932</v>
      </c>
      <c r="L23" s="3">
        <f t="shared" si="16"/>
        <v>9.6155037370897034</v>
      </c>
      <c r="M23" s="3">
        <f t="shared" si="16"/>
        <v>31.176672134105132</v>
      </c>
      <c r="N23" s="3">
        <f t="shared" si="16"/>
        <v>31.639469722778397</v>
      </c>
    </row>
    <row r="24" spans="1:14" ht="15.5" x14ac:dyDescent="0.35">
      <c r="C24" t="s">
        <v>46</v>
      </c>
      <c r="D24" s="4">
        <f>IFERROR(_xlfn.RRI(5,I23,D23),"")</f>
        <v>-0.46718964392860562</v>
      </c>
      <c r="E24" s="4">
        <f>IFERROR(_xlfn.RRI(5,J23,E23),"")</f>
        <v>-0.21487750491674162</v>
      </c>
      <c r="H24" s="4">
        <f t="shared" ref="H24:N24" si="17">IFERROR(_xlfn.RRI(5,M23,H23),"")</f>
        <v>-0.28786170985434523</v>
      </c>
      <c r="I24" s="4">
        <f t="shared" si="17"/>
        <v>-0.22571961621290182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47</v>
      </c>
      <c r="C25" t="s">
        <v>48</v>
      </c>
      <c r="D25" s="3">
        <f>IFERROR(INDEX(D51:D500,MATCH($A$25,$C$51:$C$500,0)),"")</f>
        <v>0.25</v>
      </c>
      <c r="E25" s="3">
        <f>IFERROR(INDEX(E51:E500,MATCH($A$25,$C$51:$C$500,0)),"")</f>
        <v>1.65</v>
      </c>
      <c r="H25" s="3">
        <f>IFERROR(INDEX(D25:G25,COUNT(D25:G25)),"")</f>
        <v>1.65</v>
      </c>
      <c r="I25" s="3">
        <f t="shared" ref="I25:N25" si="18">IFERROR(INDEX(I51:I500,MATCH($C$25,$C$51:$C$500,0)),"")</f>
        <v>5.67</v>
      </c>
      <c r="J25" s="3">
        <f t="shared" si="18"/>
        <v>4.66</v>
      </c>
      <c r="K25" s="3">
        <f t="shared" si="18"/>
        <v>4.67</v>
      </c>
      <c r="L25" s="3">
        <f t="shared" si="18"/>
        <v>5.01</v>
      </c>
      <c r="M25" s="3">
        <f t="shared" si="18"/>
        <v>10.1</v>
      </c>
      <c r="N25" s="3">
        <f t="shared" si="18"/>
        <v>7.05</v>
      </c>
    </row>
    <row r="26" spans="1:14" ht="15.5" x14ac:dyDescent="0.35">
      <c r="C26" t="s">
        <v>49</v>
      </c>
      <c r="D26" s="4">
        <f>IFERROR(_xlfn.RRI(5,I25,D25),"")</f>
        <v>-0.46436198744414903</v>
      </c>
      <c r="E26" s="4">
        <f>IFERROR(_xlfn.RRI(5,J25,E25),"")</f>
        <v>-0.18750704212373137</v>
      </c>
      <c r="H26" s="4">
        <f t="shared" ref="H26:N26" si="19">IFERROR(_xlfn.RRI(5,M25,H25),"")</f>
        <v>-0.30396269934381293</v>
      </c>
      <c r="I26" s="4">
        <f t="shared" si="19"/>
        <v>-4.2632261723608122E-2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50</v>
      </c>
      <c r="D27" s="3">
        <f>IFERROR(D4/D21,"")</f>
        <v>27.104431782278482</v>
      </c>
      <c r="E27" s="3">
        <f>IFERROR(E4/E21,"")</f>
        <v>30.47332704050633</v>
      </c>
      <c r="H27" s="3">
        <f t="shared" ref="H27:N27" si="20">IFERROR(H4/H21,"")</f>
        <v>115.15551764556962</v>
      </c>
      <c r="I27" s="3">
        <f t="shared" si="20"/>
        <v>118.85378312151899</v>
      </c>
      <c r="J27" s="3">
        <f t="shared" si="20"/>
        <v>118.70466773417722</v>
      </c>
      <c r="K27" s="3">
        <f t="shared" si="20"/>
        <v>101.00861591733333</v>
      </c>
      <c r="L27" s="3">
        <f t="shared" si="20"/>
        <v>81.188371291999999</v>
      </c>
      <c r="M27" s="3">
        <f t="shared" si="20"/>
        <v>117.86654345666666</v>
      </c>
      <c r="N27" s="3">
        <f t="shared" si="20"/>
        <v>100.05171369999999</v>
      </c>
    </row>
    <row r="28" spans="1:14" ht="15.5" x14ac:dyDescent="0.35">
      <c r="C28" t="s">
        <v>51</v>
      </c>
      <c r="D28" s="4">
        <f>IFERROR(_xlfn.RRI(5,I27,D27),"")</f>
        <v>-0.25594428045268369</v>
      </c>
      <c r="E28" s="4">
        <f>IFERROR(_xlfn.RRI(5,J27,E27),"")</f>
        <v>-0.23811325989871823</v>
      </c>
      <c r="H28" s="4">
        <f t="shared" ref="H28:N28" si="21">IFERROR(_xlfn.RRI(5,M27,H27),"")</f>
        <v>-4.6430783528857988E-3</v>
      </c>
      <c r="I28" s="4">
        <f t="shared" si="21"/>
        <v>3.5041339026607554E-2</v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52</v>
      </c>
      <c r="H29" s="4">
        <f t="shared" ref="H29:N29" si="22">IFERROR(((H25-I25)/I25)*100%,"")</f>
        <v>-0.70899470899470896</v>
      </c>
      <c r="I29" s="4">
        <f t="shared" si="22"/>
        <v>0.21673819742489264</v>
      </c>
      <c r="J29" s="4">
        <f t="shared" si="22"/>
        <v>-2.1413276231262929E-3</v>
      </c>
      <c r="K29" s="4">
        <f t="shared" si="22"/>
        <v>-6.7864271457085804E-2</v>
      </c>
      <c r="L29" s="4">
        <f t="shared" si="22"/>
        <v>-0.50396039603960396</v>
      </c>
      <c r="M29" s="4">
        <f t="shared" si="22"/>
        <v>0.43262411347517726</v>
      </c>
      <c r="N29" s="4" t="str">
        <f t="shared" si="22"/>
        <v/>
      </c>
    </row>
    <row r="30" spans="1:14" ht="15.5" x14ac:dyDescent="0.35">
      <c r="C30" t="s">
        <v>53</v>
      </c>
      <c r="H30" s="4">
        <f t="shared" ref="H30:N30" si="23">IFERROR(((H27-I27)/I27)*100%,"")</f>
        <v>-3.1116093899747167E-2</v>
      </c>
      <c r="I30" s="4">
        <f t="shared" si="23"/>
        <v>1.2561880689956463E-3</v>
      </c>
      <c r="J30" s="4">
        <f t="shared" si="23"/>
        <v>0.17519348875472715</v>
      </c>
      <c r="K30" s="4">
        <f t="shared" si="23"/>
        <v>0.24412664412306476</v>
      </c>
      <c r="L30" s="4">
        <f t="shared" si="23"/>
        <v>-0.31118391266094353</v>
      </c>
      <c r="M30" s="4">
        <f t="shared" si="23"/>
        <v>0.17805621810820288</v>
      </c>
      <c r="N30" s="4" t="str">
        <f t="shared" si="23"/>
        <v/>
      </c>
    </row>
    <row r="32" spans="1:14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66.739999999999995</v>
      </c>
      <c r="E32" s="3">
        <f>IFERROR(INDEX(E51:E500,MATCH($A$32,$C$51:$C$500,0)),"")</f>
        <v>66.489999999999995</v>
      </c>
      <c r="H32" s="3">
        <f>IFERROR(INDEX(D32:G32,COUNT(D32:G32)),"")</f>
        <v>66.489999999999995</v>
      </c>
      <c r="I32" s="3">
        <f t="shared" ref="I32:N32" si="24">IFERROR(INDEX(I51:I500,MATCH($C$32,$C$51:$C$500,0)),"")</f>
        <v>64.84</v>
      </c>
      <c r="J32" s="3">
        <f t="shared" si="24"/>
        <v>59.13</v>
      </c>
      <c r="K32" s="3">
        <f t="shared" si="24"/>
        <v>56.94</v>
      </c>
      <c r="L32" s="3">
        <f t="shared" si="24"/>
        <v>52.14</v>
      </c>
      <c r="M32" s="3">
        <f t="shared" si="24"/>
        <v>32.39</v>
      </c>
      <c r="N32" s="3">
        <f t="shared" si="24"/>
        <v>22.29</v>
      </c>
    </row>
    <row r="33" spans="1:14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1.2</v>
      </c>
      <c r="E33" s="3">
        <f>IFERROR(INDEX(E51:E500,MATCH($A$33,$C$51:$C$500,0)),"")</f>
        <v>1.62</v>
      </c>
      <c r="H33" s="3">
        <f>IFERROR(INDEX(D33:G33,COUNT(D33:G33)),"")</f>
        <v>1.62</v>
      </c>
      <c r="I33" s="3">
        <f t="shared" ref="I33:N33" si="25">IFERROR(INDEX(I51:I500,MATCH($C$33,$C$51:$C$500,0)),"")</f>
        <v>2.73</v>
      </c>
      <c r="J33" s="3">
        <f t="shared" si="25"/>
        <v>5.92</v>
      </c>
      <c r="K33" s="3">
        <f t="shared" si="25"/>
        <v>2.11</v>
      </c>
      <c r="L33" s="3">
        <f t="shared" si="25"/>
        <v>2.42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320</v>
      </c>
      <c r="E34" s="3">
        <f>IFERROR(INDEX(E51:E500,MATCH($A$34,$C$51:$C$500,0)),"")</f>
        <v>65.45</v>
      </c>
      <c r="H34" s="3">
        <f>IFERROR(INDEX(D34:G34,COUNT(D34:G34)),"")</f>
        <v>65.45</v>
      </c>
      <c r="I34" s="3">
        <f t="shared" ref="I34:N34" si="26">IFERROR(INDEX(I51:I500,MATCH($C$34,$C$51:$C$500,0)),"")</f>
        <v>31.22</v>
      </c>
      <c r="J34" s="3">
        <f t="shared" si="26"/>
        <v>75.11</v>
      </c>
      <c r="K34" s="3">
        <f t="shared" si="26"/>
        <v>25.7</v>
      </c>
      <c r="L34" s="3">
        <f t="shared" si="26"/>
        <v>25.15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2.94</v>
      </c>
      <c r="E35" s="3">
        <f>IFERROR(INDEX(E51:E500,MATCH($A$35,$C$51:$C$500,0)),"")</f>
        <v>3.53</v>
      </c>
      <c r="H35" s="3">
        <f>IFERROR(INDEX(D35:G35,COUNT(D35:G35)),"")</f>
        <v>3.53</v>
      </c>
      <c r="I35" s="3">
        <f t="shared" ref="I35:N35" si="27">IFERROR(INDEX(I51:I500,MATCH($C$35,$C$51:$C$500,0)),"")</f>
        <v>1.48</v>
      </c>
      <c r="J35" s="3">
        <f t="shared" si="27"/>
        <v>2.94</v>
      </c>
      <c r="K35" s="3">
        <f t="shared" si="27"/>
        <v>1.19</v>
      </c>
      <c r="L35" s="3">
        <f t="shared" si="27"/>
        <v>1.55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66</v>
      </c>
      <c r="C36" t="s">
        <v>67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N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</row>
    <row r="37" spans="1:14" ht="15.5" x14ac:dyDescent="0.35">
      <c r="B37" t="s">
        <v>68</v>
      </c>
      <c r="C37" t="s">
        <v>69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N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</row>
    <row r="50" spans="2:14" ht="15.5" x14ac:dyDescent="0.35">
      <c r="D50" t="s">
        <v>70</v>
      </c>
      <c r="E50" t="s">
        <v>243</v>
      </c>
      <c r="F50" t="s">
        <v>71</v>
      </c>
      <c r="G50" t="s">
        <v>244</v>
      </c>
      <c r="H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</row>
    <row r="51" spans="2:14" ht="15.5" x14ac:dyDescent="0.35">
      <c r="B51" t="s">
        <v>75</v>
      </c>
      <c r="C51" t="s">
        <v>6</v>
      </c>
      <c r="D51" s="5">
        <v>21412501108</v>
      </c>
      <c r="E51" s="5">
        <v>24073928362</v>
      </c>
      <c r="F51" s="5">
        <v>23607736451</v>
      </c>
      <c r="G51" s="5">
        <v>25817792643</v>
      </c>
      <c r="I51" s="5">
        <v>93894488666</v>
      </c>
      <c r="J51" s="5">
        <v>93776687510</v>
      </c>
      <c r="K51" s="5">
        <v>75756461938</v>
      </c>
      <c r="L51" s="5">
        <v>60891278469</v>
      </c>
      <c r="M51" s="5">
        <v>35359963037</v>
      </c>
      <c r="N51" s="5">
        <v>30015514110</v>
      </c>
    </row>
    <row r="52" spans="2:14" ht="15.5" x14ac:dyDescent="0.35">
      <c r="C52" t="s">
        <v>76</v>
      </c>
      <c r="D52" s="5">
        <v>-17138619750</v>
      </c>
      <c r="E52" s="5">
        <v>-17862920882</v>
      </c>
      <c r="F52" s="5">
        <v>-17569265013</v>
      </c>
      <c r="G52" s="5">
        <v>-17279667239</v>
      </c>
      <c r="I52" s="5">
        <v>-66066075329</v>
      </c>
      <c r="J52" s="5">
        <v>-69218884272</v>
      </c>
      <c r="K52" s="5">
        <v>-59941346826</v>
      </c>
      <c r="L52" s="5">
        <v>-45383393338</v>
      </c>
      <c r="M52" s="5">
        <v>-27034671258</v>
      </c>
      <c r="N52" s="5">
        <v>-22469755326</v>
      </c>
    </row>
    <row r="53" spans="2:14" ht="15.5" x14ac:dyDescent="0.35">
      <c r="C53" t="s">
        <v>77</v>
      </c>
      <c r="D53" s="5">
        <v>4273881358</v>
      </c>
      <c r="E53" s="5">
        <v>6211007480</v>
      </c>
      <c r="F53" s="5">
        <v>6038471438</v>
      </c>
      <c r="G53" s="5">
        <v>8538125404</v>
      </c>
      <c r="I53" s="5">
        <v>27828413337</v>
      </c>
      <c r="J53" s="5">
        <v>24557803238</v>
      </c>
      <c r="K53" s="5">
        <v>15815115112</v>
      </c>
      <c r="L53" s="5">
        <v>15507885131</v>
      </c>
      <c r="M53" s="5">
        <v>8325291779</v>
      </c>
      <c r="N53" s="5">
        <v>7545758784</v>
      </c>
    </row>
    <row r="54" spans="2:14" ht="15.5" x14ac:dyDescent="0.35">
      <c r="C54" t="s">
        <v>78</v>
      </c>
      <c r="D54" s="5">
        <v>-2077694590</v>
      </c>
      <c r="E54" s="5">
        <v>-2365072132</v>
      </c>
      <c r="F54" s="5">
        <v>-3104521744</v>
      </c>
      <c r="G54" s="5">
        <v>-2008139848</v>
      </c>
      <c r="I54" s="5">
        <v>-10090307268</v>
      </c>
      <c r="J54" s="5">
        <v>-9019891432</v>
      </c>
      <c r="K54" s="5">
        <v>-8123409679</v>
      </c>
      <c r="L54" s="5">
        <v>-10189473732</v>
      </c>
      <c r="M54" s="5">
        <v>-4652835736</v>
      </c>
      <c r="N54" s="5">
        <v>-5056395070</v>
      </c>
    </row>
    <row r="55" spans="2:14" ht="15.5" x14ac:dyDescent="0.35">
      <c r="C55" t="s">
        <v>246</v>
      </c>
      <c r="D55" s="5">
        <v>-2077694590</v>
      </c>
      <c r="E55" s="5">
        <v>-2365072132</v>
      </c>
      <c r="F55" s="5">
        <v>-3104521744</v>
      </c>
      <c r="G55" s="5">
        <v>-2008139848</v>
      </c>
      <c r="I55" s="5">
        <v>-10090307268</v>
      </c>
      <c r="J55" s="5">
        <v>-9019891432</v>
      </c>
      <c r="K55" s="5">
        <v>-8123409679</v>
      </c>
      <c r="L55" s="5">
        <v>-10189473732</v>
      </c>
      <c r="M55" s="5">
        <v>-4652835736</v>
      </c>
      <c r="N55" s="5">
        <v>-5056395070</v>
      </c>
    </row>
    <row r="56" spans="2:14" ht="15.5" x14ac:dyDescent="0.35">
      <c r="C56" t="s">
        <v>80</v>
      </c>
      <c r="D56" s="5">
        <v>2196186768</v>
      </c>
      <c r="E56" s="5">
        <v>3845935348</v>
      </c>
      <c r="F56" s="5">
        <v>2933949694</v>
      </c>
      <c r="G56" s="5">
        <v>6529985556</v>
      </c>
      <c r="I56" s="5">
        <v>17738106069</v>
      </c>
      <c r="J56" s="5">
        <v>15537911806</v>
      </c>
      <c r="K56" s="5">
        <v>7691705433</v>
      </c>
      <c r="L56" s="5">
        <v>5318411399</v>
      </c>
      <c r="M56" s="5">
        <v>3672456043</v>
      </c>
      <c r="N56" s="5">
        <v>2489363714</v>
      </c>
    </row>
    <row r="57" spans="2:14" ht="15.5" x14ac:dyDescent="0.35">
      <c r="C57" t="s">
        <v>81</v>
      </c>
      <c r="D57" s="5">
        <v>-1847836319</v>
      </c>
      <c r="E57" s="5">
        <v>-2088568217</v>
      </c>
      <c r="F57" s="5">
        <v>-2017607898</v>
      </c>
      <c r="G57" s="5">
        <v>-3292843255</v>
      </c>
      <c r="I57" s="5">
        <v>-11979262334</v>
      </c>
      <c r="J57" s="5">
        <v>-10365997294</v>
      </c>
      <c r="K57" s="5">
        <v>-2673762673</v>
      </c>
      <c r="L57" s="5">
        <v>-349259560</v>
      </c>
      <c r="M57" s="5">
        <v>183633897</v>
      </c>
      <c r="N57" s="5">
        <v>316719308</v>
      </c>
    </row>
    <row r="58" spans="2:14" ht="15.5" x14ac:dyDescent="0.35">
      <c r="C58" t="s">
        <v>27</v>
      </c>
      <c r="D58" s="5">
        <v>-1865677870</v>
      </c>
      <c r="E58" s="5">
        <v>-2097064732</v>
      </c>
      <c r="F58" s="5">
        <v>-2019020958</v>
      </c>
      <c r="G58" s="5">
        <v>-3275187544</v>
      </c>
      <c r="I58" s="5">
        <v>-11997253019</v>
      </c>
      <c r="J58" s="5">
        <v>-10342995873</v>
      </c>
      <c r="K58" s="5">
        <v>-3956544935</v>
      </c>
    </row>
    <row r="59" spans="2:14" ht="15.5" x14ac:dyDescent="0.35">
      <c r="C59" t="s">
        <v>83</v>
      </c>
      <c r="D59" s="5">
        <v>17841551</v>
      </c>
      <c r="E59" s="5">
        <v>8496515</v>
      </c>
      <c r="F59" s="5">
        <v>1413060</v>
      </c>
      <c r="G59" s="5">
        <v>-17655711</v>
      </c>
      <c r="I59" s="5">
        <v>17990685</v>
      </c>
      <c r="J59" s="5">
        <v>-23001421</v>
      </c>
      <c r="K59" s="5">
        <v>1282782262</v>
      </c>
      <c r="L59" s="5">
        <v>-349259560</v>
      </c>
      <c r="M59" s="5">
        <v>183633897</v>
      </c>
      <c r="N59" s="5">
        <v>316719308</v>
      </c>
    </row>
    <row r="60" spans="2:14" ht="15.5" x14ac:dyDescent="0.35">
      <c r="C60" t="s">
        <v>84</v>
      </c>
      <c r="D60" s="5">
        <v>-1847836319</v>
      </c>
      <c r="E60" s="5">
        <v>-2088568217</v>
      </c>
      <c r="F60" s="5">
        <v>-2017607898</v>
      </c>
      <c r="G60" s="5">
        <v>-3292843255</v>
      </c>
      <c r="I60" s="5">
        <v>-11979262334</v>
      </c>
      <c r="J60" s="5">
        <v>-10365997294</v>
      </c>
      <c r="K60" s="5">
        <v>-2673762673</v>
      </c>
      <c r="L60" s="5">
        <v>-349259560</v>
      </c>
      <c r="M60" s="5">
        <v>183633897</v>
      </c>
      <c r="N60" s="5">
        <v>316719308</v>
      </c>
    </row>
    <row r="61" spans="2:14" ht="15.5" x14ac:dyDescent="0.35">
      <c r="C61" t="s">
        <v>29</v>
      </c>
      <c r="D61" s="5">
        <v>348350449</v>
      </c>
      <c r="E61" s="5">
        <v>1757367131</v>
      </c>
      <c r="F61" s="5">
        <v>916341796</v>
      </c>
      <c r="G61" s="5">
        <v>3237142301</v>
      </c>
      <c r="I61" s="5">
        <v>5758843735</v>
      </c>
      <c r="J61" s="5">
        <v>5171914512</v>
      </c>
      <c r="K61" s="5">
        <v>5017942760</v>
      </c>
      <c r="L61" s="5">
        <v>4969151839</v>
      </c>
      <c r="M61" s="5">
        <v>3856089940</v>
      </c>
      <c r="N61" s="5">
        <v>2806083022</v>
      </c>
    </row>
    <row r="62" spans="2:14" ht="15.5" x14ac:dyDescent="0.35">
      <c r="C62" t="s">
        <v>28</v>
      </c>
      <c r="D62" s="5">
        <v>-149640920</v>
      </c>
      <c r="E62" s="5">
        <v>-461179620</v>
      </c>
      <c r="F62" s="5">
        <v>-158113969</v>
      </c>
      <c r="G62" s="5">
        <v>-767970500</v>
      </c>
      <c r="I62" s="5">
        <v>-1293083849</v>
      </c>
      <c r="J62" s="5">
        <v>-1504817500</v>
      </c>
      <c r="K62" s="5">
        <v>-1516106352</v>
      </c>
      <c r="L62" s="5">
        <v>-1209217460</v>
      </c>
      <c r="M62" s="5">
        <v>-826372514</v>
      </c>
      <c r="N62" s="5">
        <v>-689977923</v>
      </c>
    </row>
    <row r="63" spans="2:14" ht="15.5" x14ac:dyDescent="0.35">
      <c r="C63" t="s">
        <v>85</v>
      </c>
      <c r="D63" s="5">
        <v>-149640920</v>
      </c>
      <c r="E63" s="5">
        <v>-461179620</v>
      </c>
      <c r="F63" s="5">
        <v>-458628280</v>
      </c>
      <c r="G63" s="5">
        <v>-767970500</v>
      </c>
      <c r="I63" s="5">
        <v>-1593598160</v>
      </c>
      <c r="J63" s="5">
        <v>-1464892440</v>
      </c>
      <c r="K63" s="5">
        <v>-1646605400</v>
      </c>
      <c r="L63" s="5">
        <v>-1209217460</v>
      </c>
      <c r="M63" s="5">
        <v>-826372514</v>
      </c>
      <c r="N63" s="5">
        <v>-689977923</v>
      </c>
    </row>
    <row r="64" spans="2:14" ht="15.5" x14ac:dyDescent="0.35">
      <c r="C64" t="s">
        <v>87</v>
      </c>
      <c r="F64" s="5">
        <v>300514311</v>
      </c>
      <c r="I64" s="5">
        <v>300514311</v>
      </c>
      <c r="J64" s="5">
        <v>-39925060</v>
      </c>
      <c r="K64" s="5">
        <v>130499048</v>
      </c>
    </row>
    <row r="65" spans="2:14" ht="15.5" x14ac:dyDescent="0.35">
      <c r="C65" t="s">
        <v>88</v>
      </c>
      <c r="D65" s="5">
        <v>-149640920</v>
      </c>
      <c r="E65" s="5">
        <v>-461179620</v>
      </c>
      <c r="F65" s="5">
        <v>-158113969</v>
      </c>
      <c r="G65" s="5">
        <v>-767970500</v>
      </c>
      <c r="I65" s="5">
        <v>-1293083849</v>
      </c>
      <c r="J65" s="5">
        <v>-1504817500</v>
      </c>
      <c r="K65" s="5">
        <v>-1516106352</v>
      </c>
      <c r="L65" s="5">
        <v>-1209217460</v>
      </c>
      <c r="M65" s="5">
        <v>-826372514</v>
      </c>
      <c r="N65" s="5">
        <v>-689977923</v>
      </c>
    </row>
    <row r="66" spans="2:14" ht="15.5" x14ac:dyDescent="0.35">
      <c r="C66" t="s">
        <v>89</v>
      </c>
      <c r="D66" s="5">
        <v>198709529</v>
      </c>
      <c r="E66" s="5">
        <v>1296187511</v>
      </c>
      <c r="F66" s="5">
        <v>758227827</v>
      </c>
      <c r="G66" s="5">
        <v>2469171801</v>
      </c>
      <c r="I66" s="5">
        <v>4465759886</v>
      </c>
      <c r="J66" s="5">
        <v>3667097012</v>
      </c>
      <c r="K66" s="5">
        <v>3501836408</v>
      </c>
      <c r="L66" s="5">
        <v>3759934379</v>
      </c>
      <c r="M66" s="5">
        <v>3029717426</v>
      </c>
      <c r="N66" s="5">
        <v>2116105099</v>
      </c>
    </row>
    <row r="67" spans="2:14" ht="15.5" x14ac:dyDescent="0.35">
      <c r="C67" t="s">
        <v>90</v>
      </c>
      <c r="F67" s="5">
        <v>30212796</v>
      </c>
      <c r="I67" s="5">
        <v>30212796</v>
      </c>
      <c r="J67" s="5">
        <v>197159644</v>
      </c>
      <c r="K67" s="5">
        <v>-41922724</v>
      </c>
    </row>
    <row r="68" spans="2:14" ht="15.5" x14ac:dyDescent="0.35">
      <c r="C68" t="s">
        <v>91</v>
      </c>
      <c r="D68" s="5">
        <v>198709529</v>
      </c>
      <c r="E68" s="5">
        <v>1296187511</v>
      </c>
      <c r="F68" s="5">
        <v>788440623</v>
      </c>
      <c r="G68" s="5">
        <v>2469171801</v>
      </c>
      <c r="I68" s="5">
        <v>4495972682</v>
      </c>
      <c r="J68" s="5">
        <v>3864256656</v>
      </c>
      <c r="K68" s="5">
        <v>3459913684</v>
      </c>
      <c r="L68" s="5">
        <v>3759934379</v>
      </c>
      <c r="M68" s="5">
        <v>3029717426</v>
      </c>
      <c r="N68" s="5">
        <v>2116105099</v>
      </c>
    </row>
    <row r="69" spans="2:14" ht="15.5" x14ac:dyDescent="0.35">
      <c r="C69" t="s">
        <v>92</v>
      </c>
      <c r="D69" s="5">
        <v>198709529</v>
      </c>
      <c r="E69" s="5">
        <v>1296187511</v>
      </c>
      <c r="F69" s="5">
        <v>758227827</v>
      </c>
      <c r="G69" s="5">
        <v>2469171801</v>
      </c>
      <c r="I69" s="5">
        <v>4465759886</v>
      </c>
      <c r="J69" s="5">
        <v>3667097012</v>
      </c>
      <c r="K69" s="5">
        <v>3501836408</v>
      </c>
      <c r="L69" s="5">
        <v>3759934379</v>
      </c>
      <c r="M69" s="5">
        <v>3029717426</v>
      </c>
      <c r="N69" s="5">
        <v>2116105099</v>
      </c>
    </row>
    <row r="70" spans="2:14" ht="15.5" x14ac:dyDescent="0.35">
      <c r="C70" t="s">
        <v>8</v>
      </c>
      <c r="D70" s="5">
        <v>198709529</v>
      </c>
      <c r="E70" s="5">
        <v>1296187511</v>
      </c>
      <c r="F70" s="5">
        <v>788440623</v>
      </c>
      <c r="G70" s="5">
        <v>2469171801</v>
      </c>
      <c r="I70" s="5">
        <v>4495972682</v>
      </c>
      <c r="J70" s="5">
        <v>3864256656</v>
      </c>
      <c r="K70" s="5">
        <v>3459913684</v>
      </c>
      <c r="L70" s="5">
        <v>3759934379</v>
      </c>
      <c r="M70" s="5">
        <v>3029717426</v>
      </c>
      <c r="N70" s="5">
        <v>2116105099</v>
      </c>
    </row>
    <row r="71" spans="2:14" ht="15.5" x14ac:dyDescent="0.35">
      <c r="C71" t="s">
        <v>93</v>
      </c>
    </row>
    <row r="72" spans="2:14" ht="15.5" x14ac:dyDescent="0.35">
      <c r="C72" t="s">
        <v>94</v>
      </c>
      <c r="D72" s="5">
        <v>198709529</v>
      </c>
      <c r="E72" s="5">
        <v>1296187511</v>
      </c>
      <c r="F72" s="5">
        <v>758227827</v>
      </c>
      <c r="G72" s="5">
        <v>2469171801</v>
      </c>
      <c r="I72" s="5">
        <v>4465759886</v>
      </c>
      <c r="J72" s="5">
        <v>3667097012</v>
      </c>
      <c r="K72" s="5">
        <v>3501836408</v>
      </c>
      <c r="L72" s="5">
        <v>3759934379</v>
      </c>
      <c r="M72" s="5">
        <v>3029717426</v>
      </c>
      <c r="N72" s="5">
        <v>2116105099</v>
      </c>
    </row>
    <row r="73" spans="2:14" ht="15.5" x14ac:dyDescent="0.35">
      <c r="C73" t="s">
        <v>95</v>
      </c>
      <c r="D73" s="5">
        <v>198709529</v>
      </c>
      <c r="E73" s="5">
        <v>1296187511</v>
      </c>
      <c r="F73" s="5">
        <v>788440623</v>
      </c>
      <c r="G73" s="5">
        <v>2469171801</v>
      </c>
      <c r="I73" s="5">
        <v>4495972682</v>
      </c>
      <c r="J73" s="5">
        <v>3864256656</v>
      </c>
      <c r="K73" s="5">
        <v>3459913684</v>
      </c>
      <c r="L73" s="5">
        <v>3759934379</v>
      </c>
      <c r="M73" s="5">
        <v>3029717426</v>
      </c>
      <c r="N73" s="5">
        <v>2116105099</v>
      </c>
    </row>
    <row r="74" spans="2:14" ht="15.5" x14ac:dyDescent="0.35">
      <c r="C74" t="s">
        <v>96</v>
      </c>
      <c r="D74" s="5">
        <v>198709529</v>
      </c>
      <c r="E74" s="5">
        <v>1296187511</v>
      </c>
      <c r="F74" s="5">
        <v>788440623</v>
      </c>
      <c r="G74" s="5">
        <v>2469171801</v>
      </c>
      <c r="I74" s="5">
        <v>4495972682</v>
      </c>
      <c r="J74" s="5">
        <v>3864256656</v>
      </c>
      <c r="K74" s="5">
        <v>3459913684</v>
      </c>
      <c r="L74" s="5">
        <v>3759934379</v>
      </c>
      <c r="M74" s="5">
        <v>3029717426</v>
      </c>
      <c r="N74" s="5">
        <v>2116105099</v>
      </c>
    </row>
    <row r="76" spans="2:14" ht="15.5" x14ac:dyDescent="0.35">
      <c r="B76" t="s">
        <v>97</v>
      </c>
      <c r="C76" t="s">
        <v>98</v>
      </c>
    </row>
    <row r="77" spans="2:14" ht="15.5" x14ac:dyDescent="0.35">
      <c r="C77" t="s">
        <v>99</v>
      </c>
    </row>
    <row r="78" spans="2:14" ht="15.5" x14ac:dyDescent="0.35">
      <c r="C78" t="s">
        <v>20</v>
      </c>
      <c r="D78" s="5">
        <v>202327685</v>
      </c>
      <c r="E78" s="5">
        <v>323296338</v>
      </c>
      <c r="F78" s="5">
        <v>401888809</v>
      </c>
      <c r="G78" s="5">
        <v>885025197</v>
      </c>
      <c r="I78" s="5">
        <v>401888809</v>
      </c>
      <c r="J78" s="5">
        <v>805885797</v>
      </c>
      <c r="K78" s="5">
        <v>750435505</v>
      </c>
      <c r="L78" s="5">
        <v>2143011281</v>
      </c>
      <c r="M78" s="5">
        <v>447546306</v>
      </c>
      <c r="N78" s="5">
        <v>619873470</v>
      </c>
    </row>
    <row r="79" spans="2:14" ht="15.5" x14ac:dyDescent="0.35">
      <c r="C79" t="s">
        <v>100</v>
      </c>
      <c r="D79" s="5">
        <v>10267619626</v>
      </c>
      <c r="E79" s="5">
        <v>11980508734</v>
      </c>
      <c r="F79" s="5">
        <v>11518034358</v>
      </c>
      <c r="G79" s="5">
        <v>8604500746</v>
      </c>
      <c r="I79" s="5">
        <v>11518034358</v>
      </c>
      <c r="J79" s="5">
        <v>8729454313</v>
      </c>
      <c r="K79" s="5">
        <v>3909494305</v>
      </c>
      <c r="L79" s="5">
        <v>2870471448</v>
      </c>
      <c r="M79" s="5">
        <v>2015622601</v>
      </c>
      <c r="N79" s="5">
        <v>1505328790</v>
      </c>
    </row>
    <row r="80" spans="2:14" ht="15.5" x14ac:dyDescent="0.35">
      <c r="C80" t="s">
        <v>102</v>
      </c>
      <c r="K80" s="5">
        <v>540000000</v>
      </c>
    </row>
    <row r="81" spans="3:14" ht="15.5" x14ac:dyDescent="0.35">
      <c r="C81" t="s">
        <v>562</v>
      </c>
      <c r="N81" s="5">
        <v>6432435396</v>
      </c>
    </row>
    <row r="82" spans="3:14" ht="15.5" x14ac:dyDescent="0.35">
      <c r="C82" t="s">
        <v>103</v>
      </c>
      <c r="D82" s="5">
        <v>3495333192</v>
      </c>
      <c r="E82" s="5">
        <v>1981896971</v>
      </c>
      <c r="F82" s="5">
        <v>2128035213</v>
      </c>
      <c r="G82" s="5">
        <v>2429849896</v>
      </c>
      <c r="I82" s="5">
        <v>2128035213</v>
      </c>
      <c r="J82" s="5">
        <v>3005207677</v>
      </c>
      <c r="K82" s="5">
        <v>2743850450</v>
      </c>
      <c r="L82" s="5">
        <v>1646916090</v>
      </c>
      <c r="M82" s="5">
        <v>497260945</v>
      </c>
    </row>
    <row r="83" spans="3:14" ht="15.5" x14ac:dyDescent="0.35">
      <c r="C83" t="s">
        <v>83</v>
      </c>
      <c r="D83" s="5">
        <v>147721884</v>
      </c>
      <c r="E83" s="5">
        <v>147721884</v>
      </c>
      <c r="F83" s="5">
        <v>147721884</v>
      </c>
      <c r="G83" s="5">
        <v>117509088</v>
      </c>
      <c r="I83" s="5">
        <v>147721884</v>
      </c>
      <c r="J83" s="5">
        <v>117509088</v>
      </c>
      <c r="K83" s="5">
        <v>-79650556</v>
      </c>
    </row>
    <row r="84" spans="3:14" ht="15.5" x14ac:dyDescent="0.35">
      <c r="C84" t="s">
        <v>104</v>
      </c>
      <c r="D84" s="5">
        <v>17682434301</v>
      </c>
      <c r="E84" s="5">
        <v>17833963660</v>
      </c>
      <c r="F84" s="5">
        <v>17559765771</v>
      </c>
      <c r="G84" s="5">
        <v>14870038365</v>
      </c>
      <c r="I84" s="5">
        <v>17559765771</v>
      </c>
      <c r="J84" s="5">
        <v>14490671136</v>
      </c>
      <c r="K84" s="5">
        <v>9158111135</v>
      </c>
      <c r="L84" s="5">
        <v>7930843405</v>
      </c>
      <c r="M84" s="5">
        <v>8022812410</v>
      </c>
      <c r="N84" s="5">
        <v>8623303604</v>
      </c>
    </row>
    <row r="85" spans="3:14" ht="15.5" x14ac:dyDescent="0.35">
      <c r="C85" t="s">
        <v>105</v>
      </c>
    </row>
    <row r="86" spans="3:14" ht="15.5" x14ac:dyDescent="0.35">
      <c r="C86" t="s">
        <v>109</v>
      </c>
      <c r="D86" s="5">
        <v>622367612</v>
      </c>
      <c r="E86" s="5">
        <v>622367612</v>
      </c>
      <c r="F86" s="5">
        <v>622367612</v>
      </c>
      <c r="G86" s="5">
        <v>330374859</v>
      </c>
      <c r="I86" s="5">
        <v>622367612</v>
      </c>
      <c r="J86" s="5">
        <v>330374859</v>
      </c>
      <c r="K86" s="5">
        <v>380977966</v>
      </c>
    </row>
    <row r="87" spans="3:14" ht="15.5" x14ac:dyDescent="0.35">
      <c r="C87" t="s">
        <v>107</v>
      </c>
      <c r="D87" s="5">
        <v>79130339222</v>
      </c>
      <c r="E87" s="5">
        <v>83041927627</v>
      </c>
      <c r="F87" s="5">
        <v>86954645606</v>
      </c>
      <c r="G87" s="5">
        <v>90469345734</v>
      </c>
      <c r="I87" s="5">
        <v>86954645606</v>
      </c>
      <c r="J87" s="5">
        <v>97358919105</v>
      </c>
      <c r="K87" s="5">
        <v>77664124366</v>
      </c>
      <c r="L87" s="5">
        <v>48429600611</v>
      </c>
      <c r="M87" s="5">
        <v>5201053925</v>
      </c>
    </row>
    <row r="88" spans="3:14" ht="15.5" x14ac:dyDescent="0.35">
      <c r="C88" t="s">
        <v>110</v>
      </c>
      <c r="D88" s="5">
        <v>80667795476</v>
      </c>
      <c r="E88" s="5">
        <v>84994972652</v>
      </c>
      <c r="F88" s="5">
        <v>89323279402</v>
      </c>
      <c r="G88" s="5">
        <v>92900634857</v>
      </c>
      <c r="I88" s="5">
        <v>89323279402</v>
      </c>
      <c r="J88" s="5">
        <v>101097915230</v>
      </c>
      <c r="K88" s="5">
        <v>78911050580</v>
      </c>
      <c r="L88" s="5">
        <v>48429600611</v>
      </c>
      <c r="M88" s="5">
        <v>5201053925</v>
      </c>
    </row>
    <row r="89" spans="3:14" ht="15.5" x14ac:dyDescent="0.35">
      <c r="C89" t="s">
        <v>111</v>
      </c>
      <c r="D89" s="5">
        <v>98350229777</v>
      </c>
      <c r="E89" s="5">
        <v>102828936312</v>
      </c>
      <c r="F89" s="5">
        <v>106883045173</v>
      </c>
      <c r="G89" s="5">
        <v>107770673222</v>
      </c>
      <c r="I89" s="5">
        <v>106883045173</v>
      </c>
      <c r="J89" s="5">
        <v>115588586366</v>
      </c>
      <c r="K89" s="5">
        <v>88069161715</v>
      </c>
      <c r="L89" s="5">
        <v>56360444016</v>
      </c>
      <c r="M89" s="5">
        <v>13223866335</v>
      </c>
      <c r="N89" s="5">
        <v>8623303604</v>
      </c>
    </row>
    <row r="90" spans="3:14" ht="15.5" x14ac:dyDescent="0.35">
      <c r="C90" t="s">
        <v>112</v>
      </c>
    </row>
    <row r="91" spans="3:14" ht="15.5" x14ac:dyDescent="0.35">
      <c r="C91" t="s">
        <v>113</v>
      </c>
    </row>
    <row r="92" spans="3:14" ht="15.5" x14ac:dyDescent="0.35">
      <c r="C92" t="s">
        <v>114</v>
      </c>
      <c r="D92" s="5">
        <v>28795112526</v>
      </c>
      <c r="E92" s="5">
        <v>29897840625</v>
      </c>
      <c r="F92" s="5">
        <v>32784805536</v>
      </c>
      <c r="G92" s="5">
        <v>31506365687</v>
      </c>
      <c r="I92" s="5">
        <v>32784805536</v>
      </c>
      <c r="J92" s="5">
        <v>33080231821</v>
      </c>
      <c r="K92" s="5">
        <v>19966890444</v>
      </c>
      <c r="L92" s="5">
        <v>9685326702</v>
      </c>
      <c r="M92" s="5">
        <v>2439334104</v>
      </c>
      <c r="N92" s="5">
        <v>1458314646</v>
      </c>
    </row>
    <row r="93" spans="3:14" ht="15.5" x14ac:dyDescent="0.35">
      <c r="C93" t="s">
        <v>115</v>
      </c>
    </row>
    <row r="94" spans="3:14" ht="15.5" x14ac:dyDescent="0.35">
      <c r="C94" t="s">
        <v>250</v>
      </c>
      <c r="D94" s="5">
        <v>6936549357</v>
      </c>
      <c r="E94" s="5">
        <v>6938586444</v>
      </c>
      <c r="F94" s="5">
        <v>10328482752</v>
      </c>
      <c r="G94" s="5">
        <v>6021156842</v>
      </c>
      <c r="I94" s="5">
        <v>10328482752</v>
      </c>
      <c r="J94" s="5">
        <v>8139483229</v>
      </c>
      <c r="K94" s="5">
        <v>6612369333</v>
      </c>
      <c r="L94" s="5">
        <v>5427955677</v>
      </c>
      <c r="M94" s="5">
        <v>1725690060</v>
      </c>
      <c r="N94" s="5">
        <v>1237713602</v>
      </c>
    </row>
    <row r="95" spans="3:14" ht="15.5" x14ac:dyDescent="0.35">
      <c r="C95" t="s">
        <v>253</v>
      </c>
      <c r="D95" s="5">
        <v>6936549357</v>
      </c>
      <c r="E95" s="5">
        <v>6938586444</v>
      </c>
      <c r="F95" s="5">
        <v>10328482752</v>
      </c>
      <c r="G95" s="5">
        <v>6021156842</v>
      </c>
      <c r="I95" s="5">
        <v>10328482752</v>
      </c>
      <c r="J95" s="5">
        <v>8139483229</v>
      </c>
      <c r="K95" s="5">
        <v>6612369333</v>
      </c>
      <c r="L95" s="5">
        <v>5427955677</v>
      </c>
      <c r="M95" s="5">
        <v>1725690060</v>
      </c>
      <c r="N95" s="5">
        <v>1237713602</v>
      </c>
    </row>
    <row r="96" spans="3:14" ht="15.5" x14ac:dyDescent="0.35">
      <c r="C96" t="s">
        <v>118</v>
      </c>
      <c r="D96" s="5">
        <v>1373083103</v>
      </c>
      <c r="E96" s="5">
        <v>2512470600</v>
      </c>
      <c r="F96" s="5">
        <v>1053720168</v>
      </c>
      <c r="G96" s="5">
        <v>494210162</v>
      </c>
      <c r="I96" s="5">
        <v>1053720168</v>
      </c>
      <c r="J96" s="5">
        <v>1227158780</v>
      </c>
      <c r="K96" s="5">
        <v>38549056</v>
      </c>
      <c r="L96" s="5">
        <v>123756861</v>
      </c>
      <c r="M96" s="5">
        <v>320178000</v>
      </c>
      <c r="N96" s="5">
        <v>150000000</v>
      </c>
    </row>
    <row r="97" spans="3:14" ht="15.5" x14ac:dyDescent="0.35">
      <c r="C97" t="s">
        <v>255</v>
      </c>
      <c r="G97" s="5">
        <v>5100000000</v>
      </c>
    </row>
    <row r="98" spans="3:14" ht="15.5" x14ac:dyDescent="0.35">
      <c r="C98" t="s">
        <v>117</v>
      </c>
      <c r="D98" s="5">
        <v>229635028</v>
      </c>
      <c r="E98" s="5">
        <v>417671813</v>
      </c>
      <c r="F98" s="5">
        <v>230243670</v>
      </c>
      <c r="G98" s="5">
        <v>268226552</v>
      </c>
      <c r="I98" s="5">
        <v>230243670</v>
      </c>
      <c r="J98" s="5">
        <v>99077772</v>
      </c>
      <c r="K98" s="5">
        <v>143693228</v>
      </c>
      <c r="L98" s="5">
        <v>218463152</v>
      </c>
      <c r="M98" s="5">
        <v>217342044</v>
      </c>
      <c r="N98" s="5">
        <v>70601044</v>
      </c>
    </row>
    <row r="99" spans="3:14" ht="15.5" x14ac:dyDescent="0.35">
      <c r="C99" t="s">
        <v>810</v>
      </c>
      <c r="D99" s="5">
        <v>14776308741</v>
      </c>
      <c r="E99" s="5">
        <v>18450500346</v>
      </c>
      <c r="F99" s="5">
        <v>21005008767</v>
      </c>
      <c r="G99" s="5">
        <v>22568626791</v>
      </c>
      <c r="I99" s="5">
        <v>21005008767</v>
      </c>
      <c r="J99" s="5">
        <v>32787491730</v>
      </c>
      <c r="K99" s="5">
        <v>23387840053</v>
      </c>
      <c r="L99" s="5">
        <v>6620640734</v>
      </c>
      <c r="M99" s="5">
        <v>493618998</v>
      </c>
    </row>
    <row r="100" spans="3:14" ht="15.5" x14ac:dyDescent="0.35">
      <c r="C100" t="s">
        <v>122</v>
      </c>
      <c r="D100" s="5">
        <v>16997589644</v>
      </c>
      <c r="E100" s="5">
        <v>20572277609</v>
      </c>
      <c r="F100" s="5">
        <v>23035609070</v>
      </c>
      <c r="G100" s="5">
        <v>25990117591</v>
      </c>
      <c r="I100" s="5">
        <v>23035609070</v>
      </c>
      <c r="J100" s="5">
        <v>35941696660</v>
      </c>
      <c r="K100" s="5">
        <v>25399870042</v>
      </c>
      <c r="L100" s="5">
        <v>7572284204</v>
      </c>
      <c r="M100" s="5">
        <v>1066633499</v>
      </c>
      <c r="N100" s="5">
        <v>476807653</v>
      </c>
    </row>
    <row r="101" spans="3:14" ht="15.5" x14ac:dyDescent="0.35">
      <c r="C101" t="s">
        <v>123</v>
      </c>
      <c r="D101" s="5">
        <v>16997589644</v>
      </c>
      <c r="E101" s="5">
        <v>20572277609</v>
      </c>
      <c r="F101" s="5">
        <v>23035609070</v>
      </c>
      <c r="G101" s="5">
        <v>25990117591</v>
      </c>
      <c r="I101" s="5">
        <v>23035609070</v>
      </c>
      <c r="J101" s="5">
        <v>35941696660</v>
      </c>
      <c r="K101" s="5">
        <v>25399870042</v>
      </c>
      <c r="L101" s="5">
        <v>7572284204</v>
      </c>
      <c r="M101" s="5">
        <v>1066633499</v>
      </c>
      <c r="N101" s="5">
        <v>476807653</v>
      </c>
    </row>
    <row r="102" spans="3:14" ht="15.5" x14ac:dyDescent="0.35">
      <c r="C102" t="s">
        <v>126</v>
      </c>
      <c r="D102" s="5">
        <v>45792702170</v>
      </c>
      <c r="E102" s="5">
        <v>50470118234</v>
      </c>
      <c r="F102" s="5">
        <v>55820414606</v>
      </c>
      <c r="G102" s="5">
        <v>57496483278</v>
      </c>
      <c r="I102" s="5">
        <v>55820414606</v>
      </c>
      <c r="J102" s="5">
        <v>69021928481</v>
      </c>
      <c r="K102" s="5">
        <v>45366760486</v>
      </c>
      <c r="L102" s="5">
        <v>17257610906</v>
      </c>
      <c r="M102" s="5">
        <v>3505967603</v>
      </c>
      <c r="N102" s="5">
        <v>1935122299</v>
      </c>
    </row>
    <row r="103" spans="3:14" ht="15.5" x14ac:dyDescent="0.35">
      <c r="C103" t="s">
        <v>127</v>
      </c>
    </row>
    <row r="104" spans="3:14" ht="15.5" x14ac:dyDescent="0.35">
      <c r="C104" t="s">
        <v>128</v>
      </c>
      <c r="D104" s="5">
        <v>19687500000</v>
      </c>
      <c r="E104" s="5">
        <v>19687500000</v>
      </c>
      <c r="F104" s="5">
        <v>19687500000</v>
      </c>
      <c r="G104" s="5">
        <v>19687500000</v>
      </c>
      <c r="I104" s="5">
        <v>19687500000</v>
      </c>
      <c r="J104" s="5">
        <v>19687500000</v>
      </c>
      <c r="K104" s="5">
        <v>18750000000</v>
      </c>
      <c r="L104" s="5">
        <v>18750000000</v>
      </c>
      <c r="M104" s="5">
        <v>300000000</v>
      </c>
      <c r="N104" s="5">
        <v>300000000</v>
      </c>
    </row>
    <row r="105" spans="3:14" ht="15.5" x14ac:dyDescent="0.35">
      <c r="C105" t="s">
        <v>129</v>
      </c>
      <c r="D105" s="5">
        <v>19175000000</v>
      </c>
      <c r="E105" s="5">
        <v>19175000000</v>
      </c>
      <c r="F105" s="5">
        <v>19175000000</v>
      </c>
      <c r="G105" s="5">
        <v>19175000000</v>
      </c>
      <c r="I105" s="5">
        <v>19175000000</v>
      </c>
      <c r="J105" s="5">
        <v>19175000000</v>
      </c>
      <c r="K105" s="5">
        <v>14675000000</v>
      </c>
      <c r="L105" s="5">
        <v>14675000000</v>
      </c>
    </row>
    <row r="106" spans="3:14" ht="15.5" x14ac:dyDescent="0.35">
      <c r="C106" t="s">
        <v>130</v>
      </c>
      <c r="D106" s="5">
        <v>13547305723</v>
      </c>
      <c r="E106" s="5">
        <v>13348596194</v>
      </c>
      <c r="F106" s="5">
        <v>12052408683</v>
      </c>
      <c r="G106" s="5">
        <v>11294180856</v>
      </c>
      <c r="I106" s="5">
        <v>12052408683</v>
      </c>
      <c r="J106" s="5">
        <v>7586648797</v>
      </c>
      <c r="K106" s="5">
        <v>9357051785</v>
      </c>
      <c r="L106" s="5">
        <v>5677833110</v>
      </c>
      <c r="M106" s="5">
        <v>9417898732</v>
      </c>
      <c r="N106" s="5">
        <v>6388181305</v>
      </c>
    </row>
    <row r="107" spans="3:14" ht="15.5" x14ac:dyDescent="0.35">
      <c r="C107" t="s">
        <v>257</v>
      </c>
      <c r="D107" s="5">
        <v>4600000000</v>
      </c>
      <c r="E107" s="5">
        <v>3750000000</v>
      </c>
      <c r="F107" s="5">
        <v>3750000000</v>
      </c>
      <c r="G107" s="5">
        <v>3750000000</v>
      </c>
      <c r="I107" s="5">
        <v>3750000000</v>
      </c>
      <c r="J107" s="5">
        <v>3750000000</v>
      </c>
      <c r="K107" s="5">
        <v>811000000</v>
      </c>
      <c r="L107" s="5">
        <v>60000000</v>
      </c>
    </row>
    <row r="108" spans="3:14" ht="15.5" x14ac:dyDescent="0.35">
      <c r="C108" t="s">
        <v>258</v>
      </c>
      <c r="D108" s="5">
        <v>8947305723</v>
      </c>
      <c r="E108" s="5">
        <v>9598596194</v>
      </c>
      <c r="F108" s="5">
        <v>8302408683</v>
      </c>
      <c r="G108" s="5">
        <v>7544180856</v>
      </c>
      <c r="I108" s="5">
        <v>8302408683</v>
      </c>
      <c r="J108" s="5">
        <v>3836648797</v>
      </c>
      <c r="K108" s="5">
        <v>8546051785</v>
      </c>
      <c r="L108" s="5">
        <v>5617833110</v>
      </c>
      <c r="M108" s="5">
        <v>9417898732</v>
      </c>
      <c r="N108" s="5">
        <v>6388181305</v>
      </c>
    </row>
    <row r="109" spans="3:14" ht="15.5" x14ac:dyDescent="0.35">
      <c r="C109" t="s">
        <v>259</v>
      </c>
      <c r="D109" s="5">
        <v>13547305723</v>
      </c>
      <c r="E109" s="5">
        <v>13348596194</v>
      </c>
      <c r="F109" s="5">
        <v>12052408683</v>
      </c>
      <c r="G109" s="5">
        <v>11294180856</v>
      </c>
      <c r="I109" s="5">
        <v>12052408683</v>
      </c>
      <c r="J109" s="5">
        <v>7586648797</v>
      </c>
      <c r="K109" s="5">
        <v>9357051785</v>
      </c>
      <c r="L109" s="5">
        <v>5677833110</v>
      </c>
      <c r="M109" s="5">
        <v>9417898732</v>
      </c>
      <c r="N109" s="5">
        <v>6388181305</v>
      </c>
    </row>
    <row r="110" spans="3:14" ht="15.5" x14ac:dyDescent="0.35">
      <c r="C110" t="s">
        <v>131</v>
      </c>
    </row>
    <row r="111" spans="3:14" ht="15.5" x14ac:dyDescent="0.35">
      <c r="C111" t="s">
        <v>10</v>
      </c>
      <c r="D111" s="5">
        <v>52557527607</v>
      </c>
      <c r="E111" s="5">
        <v>52358818078</v>
      </c>
      <c r="F111" s="5">
        <v>51062630567</v>
      </c>
      <c r="G111" s="5">
        <v>50274189944</v>
      </c>
      <c r="I111" s="5">
        <v>51062630567</v>
      </c>
      <c r="J111" s="5">
        <v>46566657885</v>
      </c>
      <c r="K111" s="5">
        <v>42702401229</v>
      </c>
      <c r="L111" s="5">
        <v>39102833110</v>
      </c>
      <c r="M111" s="5">
        <v>9717898732</v>
      </c>
      <c r="N111" s="5">
        <v>6688181305</v>
      </c>
    </row>
    <row r="112" spans="3:14" ht="15.5" x14ac:dyDescent="0.35">
      <c r="C112" t="s">
        <v>132</v>
      </c>
      <c r="D112" s="5">
        <v>98350229777</v>
      </c>
      <c r="E112" s="5">
        <v>102828936312</v>
      </c>
      <c r="F112" s="5">
        <v>106883045173</v>
      </c>
      <c r="G112" s="5">
        <v>107770673222</v>
      </c>
      <c r="I112" s="5">
        <v>106883045173</v>
      </c>
      <c r="J112" s="5">
        <v>115588586366</v>
      </c>
      <c r="K112" s="5">
        <v>88069161715</v>
      </c>
      <c r="L112" s="5">
        <v>56360444016</v>
      </c>
      <c r="M112" s="5">
        <v>13223866335</v>
      </c>
      <c r="N112" s="5">
        <v>8623303604</v>
      </c>
    </row>
    <row r="113" spans="2:14" ht="15.5" x14ac:dyDescent="0.35">
      <c r="C113" t="s">
        <v>133</v>
      </c>
      <c r="D113" s="5">
        <v>787500000</v>
      </c>
      <c r="E113" s="5">
        <v>787500000</v>
      </c>
      <c r="F113" s="5">
        <v>787500000</v>
      </c>
      <c r="G113" s="5">
        <v>787500000</v>
      </c>
      <c r="I113" s="5">
        <v>787500000</v>
      </c>
      <c r="J113" s="5">
        <v>787500000</v>
      </c>
      <c r="K113" s="5">
        <v>750000000</v>
      </c>
      <c r="L113" s="5">
        <v>750000000</v>
      </c>
      <c r="M113" s="5">
        <v>300000000</v>
      </c>
      <c r="N113" s="5">
        <v>300000000</v>
      </c>
    </row>
    <row r="115" spans="2:14" ht="15.5" x14ac:dyDescent="0.35">
      <c r="B115" t="s">
        <v>134</v>
      </c>
      <c r="C115" t="s">
        <v>135</v>
      </c>
      <c r="D115" s="5">
        <v>3411806474</v>
      </c>
      <c r="E115" s="5">
        <v>4602394175</v>
      </c>
      <c r="F115" s="5">
        <v>11585445090</v>
      </c>
      <c r="G115" s="5">
        <v>-364298167</v>
      </c>
      <c r="I115" s="5">
        <v>14655327608</v>
      </c>
      <c r="J115" s="5">
        <v>-6453489395</v>
      </c>
      <c r="K115" s="5">
        <v>7498134214</v>
      </c>
      <c r="L115" s="5">
        <v>12563335727</v>
      </c>
      <c r="M115" s="5">
        <v>4748903136</v>
      </c>
      <c r="N115" s="5">
        <v>52591877</v>
      </c>
    </row>
    <row r="116" spans="2:14" ht="15.5" x14ac:dyDescent="0.35">
      <c r="C116" t="s">
        <v>316</v>
      </c>
      <c r="D116" s="5">
        <v>20616351915</v>
      </c>
      <c r="E116" s="5">
        <v>23390596464</v>
      </c>
      <c r="F116" s="5">
        <v>20921240600</v>
      </c>
      <c r="G116" s="5">
        <v>25844088067</v>
      </c>
      <c r="I116" s="5">
        <v>90922059182</v>
      </c>
      <c r="J116" s="5">
        <v>89367614702</v>
      </c>
      <c r="K116" s="5">
        <v>74722234244</v>
      </c>
      <c r="L116" s="5">
        <v>60036429622</v>
      </c>
      <c r="M116" s="5">
        <v>41365070399</v>
      </c>
      <c r="N116" s="5">
        <v>26423725366</v>
      </c>
    </row>
    <row r="117" spans="2:14" ht="15.5" x14ac:dyDescent="0.35">
      <c r="C117" t="s">
        <v>317</v>
      </c>
      <c r="D117" s="5">
        <v>-12832740999</v>
      </c>
      <c r="E117" s="5">
        <v>-11226718444</v>
      </c>
      <c r="F117" s="5">
        <v>16836889896</v>
      </c>
      <c r="G117" s="5">
        <v>-21005494663</v>
      </c>
      <c r="I117" s="5">
        <v>-31659920420</v>
      </c>
      <c r="J117" s="5">
        <v>-67636200363</v>
      </c>
      <c r="K117" s="5">
        <v>-46781204851</v>
      </c>
      <c r="L117" s="5">
        <v>-42830782867</v>
      </c>
      <c r="M117" s="5">
        <v>-4523921591</v>
      </c>
      <c r="N117" s="5">
        <v>-4553675153</v>
      </c>
    </row>
    <row r="118" spans="2:14" ht="15.5" x14ac:dyDescent="0.35">
      <c r="C118" t="s">
        <v>318</v>
      </c>
      <c r="D118" s="5">
        <v>-3001377961</v>
      </c>
      <c r="E118" s="5">
        <v>-581000000</v>
      </c>
      <c r="F118" s="5">
        <v>-7776020743</v>
      </c>
      <c r="G118" s="5">
        <v>-70733527</v>
      </c>
      <c r="I118" s="5">
        <v>-13343944550</v>
      </c>
      <c r="J118" s="5">
        <v>-2515340000</v>
      </c>
      <c r="K118" s="5">
        <v>-3345761584</v>
      </c>
      <c r="L118" s="5">
        <v>-3550883097</v>
      </c>
      <c r="M118" s="5">
        <v>-31500207272</v>
      </c>
      <c r="N118" s="5">
        <v>-21373342593</v>
      </c>
    </row>
    <row r="119" spans="2:14" ht="15.5" x14ac:dyDescent="0.35">
      <c r="C119" t="s">
        <v>959</v>
      </c>
    </row>
    <row r="120" spans="2:14" ht="15.5" x14ac:dyDescent="0.35">
      <c r="C120" t="s">
        <v>365</v>
      </c>
      <c r="D120" s="5">
        <v>-1865677870</v>
      </c>
      <c r="E120" s="5">
        <v>-2097064732</v>
      </c>
      <c r="F120" s="5">
        <v>-2019020958</v>
      </c>
      <c r="G120" s="5">
        <v>-3275187544</v>
      </c>
      <c r="I120" s="5">
        <v>-11997253019</v>
      </c>
      <c r="J120" s="5">
        <v>-10342995873</v>
      </c>
      <c r="K120" s="5">
        <v>-3956544935</v>
      </c>
    </row>
    <row r="121" spans="2:14" ht="15.5" x14ac:dyDescent="0.35">
      <c r="C121" t="s">
        <v>772</v>
      </c>
      <c r="D121" s="5">
        <v>1041585185</v>
      </c>
      <c r="E121" s="5">
        <v>-4758585185</v>
      </c>
      <c r="F121" s="5">
        <v>-16059864063</v>
      </c>
      <c r="G121" s="5">
        <v>-1089000000</v>
      </c>
      <c r="I121" s="5">
        <v>-17812864063</v>
      </c>
      <c r="J121" s="5">
        <v>-13808998436</v>
      </c>
      <c r="K121" s="5">
        <v>-11624482308</v>
      </c>
      <c r="L121" s="5">
        <v>129713931</v>
      </c>
      <c r="M121" s="5">
        <v>100668121</v>
      </c>
      <c r="N121" s="5">
        <v>194326045</v>
      </c>
    </row>
    <row r="122" spans="2:14" ht="15.5" x14ac:dyDescent="0.35">
      <c r="C122" t="s">
        <v>265</v>
      </c>
      <c r="D122" s="5">
        <v>-546333796</v>
      </c>
      <c r="E122" s="5">
        <v>-124833928</v>
      </c>
      <c r="F122" s="5">
        <v>-317779642</v>
      </c>
      <c r="G122" s="5">
        <v>-767970500</v>
      </c>
      <c r="I122" s="5">
        <v>-1452749522</v>
      </c>
      <c r="J122" s="5">
        <v>-1517569425</v>
      </c>
      <c r="K122" s="5">
        <v>-1516106352</v>
      </c>
      <c r="L122" s="5">
        <v>-1221141862</v>
      </c>
      <c r="M122" s="5">
        <v>-692706521</v>
      </c>
      <c r="N122" s="5">
        <v>-638441788</v>
      </c>
    </row>
    <row r="123" spans="2:14" ht="15.5" x14ac:dyDescent="0.35">
      <c r="C123" t="s">
        <v>144</v>
      </c>
      <c r="D123" s="5">
        <v>-3532775127</v>
      </c>
      <c r="E123" s="5">
        <v>-4680986646</v>
      </c>
      <c r="F123" s="5">
        <v>-7457483064</v>
      </c>
      <c r="G123" s="5">
        <v>-4423622717</v>
      </c>
      <c r="I123" s="5">
        <v>-15052363585</v>
      </c>
      <c r="J123" s="5">
        <v>14889221007</v>
      </c>
      <c r="K123" s="5">
        <v>20343813765</v>
      </c>
      <c r="L123" s="5">
        <v>35491048748</v>
      </c>
      <c r="M123" s="5">
        <v>669742998</v>
      </c>
    </row>
    <row r="124" spans="2:14" ht="15.5" x14ac:dyDescent="0.35">
      <c r="C124" t="s">
        <v>145</v>
      </c>
      <c r="F124" s="5">
        <v>-4611098413</v>
      </c>
      <c r="G124" s="5">
        <v>5102137403</v>
      </c>
      <c r="I124" s="5">
        <v>-6961010</v>
      </c>
      <c r="J124" s="5">
        <v>-8380281322</v>
      </c>
      <c r="K124" s="5">
        <v>-29234523755</v>
      </c>
      <c r="L124" s="5">
        <v>-46358919500</v>
      </c>
      <c r="M124" s="5">
        <v>-5590973298</v>
      </c>
    </row>
    <row r="125" spans="2:14" ht="15.5" x14ac:dyDescent="0.35">
      <c r="C125" t="s">
        <v>1310</v>
      </c>
    </row>
    <row r="126" spans="2:14" ht="15.5" x14ac:dyDescent="0.35">
      <c r="C126" t="s">
        <v>326</v>
      </c>
      <c r="K126" s="5">
        <v>6822166667</v>
      </c>
    </row>
    <row r="127" spans="2:14" ht="15.5" x14ac:dyDescent="0.35">
      <c r="C127" t="s">
        <v>151</v>
      </c>
    </row>
    <row r="128" spans="2:14" ht="15.5" x14ac:dyDescent="0.35">
      <c r="C128" t="s">
        <v>146</v>
      </c>
      <c r="F128" s="5">
        <v>-4611098413</v>
      </c>
      <c r="G128" s="5">
        <v>5102137403</v>
      </c>
      <c r="I128" s="5">
        <v>-6961010</v>
      </c>
      <c r="J128" s="5">
        <v>-8380281322</v>
      </c>
      <c r="K128" s="5">
        <v>-36056690422</v>
      </c>
      <c r="L128" s="5">
        <v>-46358919500</v>
      </c>
      <c r="M128" s="5">
        <v>-5590973298</v>
      </c>
    </row>
    <row r="129" spans="2:14" ht="15.5" x14ac:dyDescent="0.35">
      <c r="C129" t="s">
        <v>153</v>
      </c>
      <c r="D129" s="5">
        <v>-3532775127</v>
      </c>
      <c r="E129" s="5">
        <v>-4680986646</v>
      </c>
      <c r="F129" s="5">
        <v>-7457483064</v>
      </c>
      <c r="G129" s="5">
        <v>-4423622717</v>
      </c>
      <c r="I129" s="5">
        <v>-15052363585</v>
      </c>
      <c r="J129" s="5">
        <v>14889221007</v>
      </c>
      <c r="K129" s="5">
        <v>20343813765</v>
      </c>
      <c r="L129" s="5">
        <v>35491048748</v>
      </c>
      <c r="M129" s="5">
        <v>669742998</v>
      </c>
    </row>
    <row r="130" spans="2:14" ht="15.5" x14ac:dyDescent="0.35">
      <c r="C130" t="s">
        <v>779</v>
      </c>
      <c r="L130" s="5">
        <v>33125000000</v>
      </c>
    </row>
    <row r="131" spans="2:14" ht="15.5" x14ac:dyDescent="0.35">
      <c r="C131" t="s">
        <v>1311</v>
      </c>
    </row>
    <row r="132" spans="2:14" ht="15.5" x14ac:dyDescent="0.35">
      <c r="C132" t="s">
        <v>336</v>
      </c>
      <c r="F132" s="5">
        <v>-5100000000</v>
      </c>
      <c r="G132" s="5">
        <v>200000000</v>
      </c>
    </row>
    <row r="133" spans="2:14" ht="15.5" x14ac:dyDescent="0.35">
      <c r="C133" t="s">
        <v>339</v>
      </c>
      <c r="D133" s="5">
        <v>7681601341</v>
      </c>
      <c r="E133" s="5">
        <v>-7681601341</v>
      </c>
      <c r="F133" s="5">
        <v>-18052978280</v>
      </c>
      <c r="I133" s="5">
        <v>-18052978280</v>
      </c>
      <c r="J133" s="5">
        <v>-12766564541</v>
      </c>
      <c r="K133" s="5">
        <v>-3915151012</v>
      </c>
      <c r="L133" s="5">
        <v>-952530280</v>
      </c>
    </row>
    <row r="134" spans="2:14" ht="15.5" x14ac:dyDescent="0.35">
      <c r="C134" t="s">
        <v>347</v>
      </c>
      <c r="L134" s="5">
        <v>-7500000000</v>
      </c>
    </row>
    <row r="135" spans="2:14" ht="15.5" x14ac:dyDescent="0.35">
      <c r="C135" t="s">
        <v>1312</v>
      </c>
      <c r="E135" s="5">
        <v>-1563306905</v>
      </c>
      <c r="F135" s="5">
        <v>-1104837127</v>
      </c>
      <c r="G135" s="5">
        <v>347729509</v>
      </c>
      <c r="I135" s="5">
        <v>-1563306905</v>
      </c>
      <c r="J135" s="5">
        <v>-2925714286</v>
      </c>
      <c r="K135" s="5">
        <v>-5274799083</v>
      </c>
    </row>
    <row r="136" spans="2:14" ht="15.5" x14ac:dyDescent="0.35">
      <c r="C136" t="s">
        <v>338</v>
      </c>
      <c r="D136" s="5">
        <v>-11214376468</v>
      </c>
      <c r="E136" s="5">
        <v>4563921600</v>
      </c>
      <c r="F136" s="5">
        <v>16800332343</v>
      </c>
      <c r="G136" s="5">
        <v>-4971352226</v>
      </c>
      <c r="I136" s="5">
        <v>4563921600</v>
      </c>
      <c r="J136" s="5">
        <v>30581499834</v>
      </c>
      <c r="K136" s="5">
        <v>29533763860</v>
      </c>
      <c r="L136" s="5">
        <v>10818579028</v>
      </c>
      <c r="M136" s="5">
        <v>669742998</v>
      </c>
    </row>
    <row r="137" spans="2:14" ht="15.5" x14ac:dyDescent="0.35">
      <c r="C137" t="s">
        <v>380</v>
      </c>
    </row>
    <row r="138" spans="2:14" ht="15.5" x14ac:dyDescent="0.35">
      <c r="C138" t="s">
        <v>163</v>
      </c>
      <c r="D138" s="5">
        <v>-120968653</v>
      </c>
      <c r="E138" s="5">
        <v>-78592471</v>
      </c>
      <c r="F138" s="5">
        <v>-483136387</v>
      </c>
      <c r="G138" s="5">
        <v>314216519</v>
      </c>
      <c r="I138" s="5">
        <v>-403996987</v>
      </c>
      <c r="J138" s="5">
        <v>55450290</v>
      </c>
      <c r="K138" s="5">
        <v>-1392575776</v>
      </c>
      <c r="L138" s="5">
        <v>1695464975</v>
      </c>
      <c r="M138" s="5">
        <v>-172327164</v>
      </c>
      <c r="N138" s="5">
        <v>52591877</v>
      </c>
    </row>
    <row r="139" spans="2:14" ht="15.5" x14ac:dyDescent="0.35">
      <c r="C139" t="s">
        <v>164</v>
      </c>
      <c r="E139" s="5">
        <v>401888809</v>
      </c>
      <c r="I139" s="5">
        <v>805885797</v>
      </c>
      <c r="J139" s="5">
        <v>750435505</v>
      </c>
      <c r="K139" s="5">
        <v>2143011281</v>
      </c>
      <c r="L139" s="5">
        <v>447546306</v>
      </c>
      <c r="M139" s="5">
        <v>619873470</v>
      </c>
      <c r="N139" s="5">
        <v>567281594</v>
      </c>
    </row>
    <row r="140" spans="2:14" ht="15.5" x14ac:dyDescent="0.35">
      <c r="C140" t="s">
        <v>166</v>
      </c>
      <c r="D140" s="5">
        <v>-120968653</v>
      </c>
      <c r="E140" s="5">
        <v>323296338</v>
      </c>
      <c r="F140" s="5">
        <v>-483136387</v>
      </c>
      <c r="G140" s="5">
        <v>314216519</v>
      </c>
      <c r="I140" s="5">
        <v>401888810</v>
      </c>
      <c r="J140" s="5">
        <v>805885795</v>
      </c>
      <c r="K140" s="5">
        <v>750435505</v>
      </c>
      <c r="L140" s="5">
        <v>2143011281</v>
      </c>
      <c r="M140" s="5">
        <v>447546306</v>
      </c>
      <c r="N140" s="5">
        <v>619873471</v>
      </c>
    </row>
    <row r="142" spans="2:14" ht="15.5" x14ac:dyDescent="0.35">
      <c r="B142" t="s">
        <v>167</v>
      </c>
      <c r="C142" t="s">
        <v>12</v>
      </c>
      <c r="D142" s="5">
        <v>790000000</v>
      </c>
      <c r="E142" s="5">
        <v>790000000</v>
      </c>
      <c r="F142" s="5">
        <v>790000000</v>
      </c>
      <c r="G142" s="5">
        <v>790000000</v>
      </c>
      <c r="I142" s="5">
        <v>790000000</v>
      </c>
      <c r="J142" s="5">
        <v>790000000</v>
      </c>
      <c r="K142" s="5">
        <v>750000000</v>
      </c>
      <c r="L142" s="5">
        <v>750000000</v>
      </c>
      <c r="M142" s="5">
        <v>300000000</v>
      </c>
      <c r="N142" s="5">
        <v>300000000</v>
      </c>
    </row>
    <row r="143" spans="2:14" ht="15.5" x14ac:dyDescent="0.35">
      <c r="C143" t="s">
        <v>168</v>
      </c>
      <c r="D143" s="6">
        <v>0.25</v>
      </c>
      <c r="E143" s="6">
        <v>1.65</v>
      </c>
      <c r="F143" s="6">
        <v>0.96</v>
      </c>
      <c r="G143" s="6">
        <v>3.14</v>
      </c>
    </row>
    <row r="144" spans="2:14" ht="15.5" x14ac:dyDescent="0.35">
      <c r="C144" t="s">
        <v>169</v>
      </c>
      <c r="D144" s="5">
        <v>320</v>
      </c>
      <c r="E144" s="6">
        <v>65.45</v>
      </c>
      <c r="F144" s="6">
        <v>184.38</v>
      </c>
      <c r="G144" s="6">
        <v>74.52</v>
      </c>
    </row>
    <row r="145" spans="3:7" ht="15.5" x14ac:dyDescent="0.35">
      <c r="C145" t="s">
        <v>63</v>
      </c>
      <c r="D145" s="6">
        <v>2.94</v>
      </c>
      <c r="E145" s="6">
        <v>3.53</v>
      </c>
      <c r="F145" s="6">
        <v>5.9</v>
      </c>
      <c r="G145" s="6">
        <v>7.14</v>
      </c>
    </row>
    <row r="146" spans="3:7" ht="15.5" x14ac:dyDescent="0.35">
      <c r="C146" t="s">
        <v>170</v>
      </c>
    </row>
    <row r="147" spans="3:7" ht="15.5" x14ac:dyDescent="0.35">
      <c r="C147" t="s">
        <v>171</v>
      </c>
      <c r="D147" s="6">
        <v>2E-3</v>
      </c>
      <c r="E147" s="6">
        <v>1.26E-2</v>
      </c>
      <c r="F147" s="6">
        <v>7.0999999999999995E-3</v>
      </c>
      <c r="G147" s="6">
        <v>2.29E-2</v>
      </c>
    </row>
    <row r="148" spans="3:7" ht="15.5" x14ac:dyDescent="0.35">
      <c r="C148" t="s">
        <v>172</v>
      </c>
      <c r="D148" s="6">
        <v>3.8E-3</v>
      </c>
      <c r="E148" s="6">
        <v>2.4799999999999999E-2</v>
      </c>
      <c r="F148" s="6">
        <v>1.4800000000000001E-2</v>
      </c>
      <c r="G148" s="6">
        <v>4.9100000000000005E-2</v>
      </c>
    </row>
    <row r="149" spans="3:7" ht="15.5" x14ac:dyDescent="0.35">
      <c r="C149" t="s">
        <v>173</v>
      </c>
      <c r="D149" s="6">
        <v>3.0800000000000001E-2</v>
      </c>
      <c r="E149" s="6">
        <v>5.2300000000000006E-2</v>
      </c>
      <c r="F149" s="6">
        <v>3.9E-2</v>
      </c>
      <c r="G149" s="6">
        <v>8.5199999999999998E-2</v>
      </c>
    </row>
    <row r="150" spans="3:7" ht="15.5" x14ac:dyDescent="0.35">
      <c r="C150" t="s">
        <v>174</v>
      </c>
      <c r="D150" s="6">
        <v>1.18</v>
      </c>
      <c r="E150" s="6">
        <v>1.83</v>
      </c>
      <c r="F150" s="6">
        <v>1.45</v>
      </c>
      <c r="G150" s="6">
        <v>1.99</v>
      </c>
    </row>
    <row r="151" spans="3:7" ht="15.5" x14ac:dyDescent="0.35">
      <c r="C151" t="s">
        <v>175</v>
      </c>
      <c r="D151" s="5">
        <v>53000000000</v>
      </c>
      <c r="E151" s="5">
        <v>52000000000</v>
      </c>
      <c r="F151" s="5">
        <v>51000000000</v>
      </c>
      <c r="G151" s="5">
        <v>50000000000</v>
      </c>
    </row>
    <row r="152" spans="3:7" ht="15.5" x14ac:dyDescent="0.35">
      <c r="C152" t="s">
        <v>176</v>
      </c>
      <c r="D152" s="6">
        <v>1.2</v>
      </c>
      <c r="E152" s="6">
        <v>1.62</v>
      </c>
      <c r="F152" s="6">
        <v>2.73</v>
      </c>
      <c r="G152" s="6">
        <v>3.67</v>
      </c>
    </row>
    <row r="153" spans="3:7" ht="15.5" x14ac:dyDescent="0.35">
      <c r="C153" t="s">
        <v>177</v>
      </c>
      <c r="D153" s="6">
        <v>66.739999999999995</v>
      </c>
      <c r="E153" s="6">
        <v>66.489999999999995</v>
      </c>
      <c r="F153" s="6">
        <v>64.84</v>
      </c>
      <c r="G153" s="6">
        <v>63.84</v>
      </c>
    </row>
    <row r="154" spans="3:7" ht="15.5" x14ac:dyDescent="0.35">
      <c r="C154" t="s">
        <v>178</v>
      </c>
      <c r="D154" s="6">
        <v>1.2</v>
      </c>
      <c r="E154" s="6">
        <v>1.62</v>
      </c>
      <c r="F154" s="6">
        <v>2.73</v>
      </c>
      <c r="G154" s="6">
        <v>3.67</v>
      </c>
    </row>
    <row r="155" spans="3:7" ht="15.5" x14ac:dyDescent="0.35">
      <c r="C155" t="s">
        <v>179</v>
      </c>
      <c r="D155" s="6">
        <v>66.739999999999995</v>
      </c>
      <c r="E155" s="6">
        <v>66.489999999999995</v>
      </c>
      <c r="F155" s="6">
        <v>64.84</v>
      </c>
      <c r="G155" s="6">
        <v>63.84</v>
      </c>
    </row>
    <row r="156" spans="3:7" ht="15.5" x14ac:dyDescent="0.35">
      <c r="C156" t="s">
        <v>180</v>
      </c>
      <c r="D156" s="5">
        <v>19000000000</v>
      </c>
      <c r="E156" s="5">
        <v>19000000000</v>
      </c>
      <c r="F156" s="5">
        <v>19000000000</v>
      </c>
      <c r="G156" s="5">
        <v>24000000000</v>
      </c>
    </row>
    <row r="157" spans="3:7" ht="15.5" x14ac:dyDescent="0.35">
      <c r="C157" t="s">
        <v>181</v>
      </c>
      <c r="D157" s="5">
        <v>15000000000</v>
      </c>
      <c r="E157" s="5">
        <v>18000000000</v>
      </c>
      <c r="F157" s="5">
        <v>21000000000</v>
      </c>
      <c r="G157" s="5">
        <v>23000000000</v>
      </c>
    </row>
    <row r="158" spans="3:7" ht="15.5" x14ac:dyDescent="0.35">
      <c r="C158" t="s">
        <v>182</v>
      </c>
      <c r="D158" s="5">
        <v>53000000000</v>
      </c>
      <c r="E158" s="5">
        <v>52000000000</v>
      </c>
      <c r="F158" s="5">
        <v>51000000000</v>
      </c>
      <c r="G158" s="5">
        <v>50000000000</v>
      </c>
    </row>
    <row r="159" spans="3:7" ht="15.5" x14ac:dyDescent="0.35">
      <c r="C159" t="s">
        <v>24</v>
      </c>
      <c r="D159" s="5">
        <v>34000000000</v>
      </c>
      <c r="E159" s="5">
        <v>37000000000</v>
      </c>
      <c r="F159" s="5">
        <v>40000000000</v>
      </c>
      <c r="G159" s="5">
        <v>47000000000</v>
      </c>
    </row>
    <row r="160" spans="3:7" ht="15.5" x14ac:dyDescent="0.35">
      <c r="C160" t="s">
        <v>21</v>
      </c>
      <c r="D160" s="5">
        <v>34000000000</v>
      </c>
      <c r="E160" s="5">
        <v>37000000000</v>
      </c>
      <c r="F160" s="5">
        <v>40000000000</v>
      </c>
      <c r="G160" s="5">
        <v>46000000000</v>
      </c>
    </row>
    <row r="161" spans="3:14" ht="15.5" x14ac:dyDescent="0.35">
      <c r="C161" t="s">
        <v>183</v>
      </c>
      <c r="D161" s="5">
        <v>-11000000000</v>
      </c>
      <c r="E161" s="5">
        <v>-12000000000</v>
      </c>
      <c r="F161" s="5">
        <v>-15000000000</v>
      </c>
      <c r="G161" s="5">
        <v>-17000000000</v>
      </c>
    </row>
    <row r="162" spans="3:14" ht="15.5" x14ac:dyDescent="0.35">
      <c r="C162" t="s">
        <v>184</v>
      </c>
      <c r="D162" s="5">
        <v>3000000000</v>
      </c>
      <c r="E162" s="5">
        <v>5000000000</v>
      </c>
      <c r="F162" s="5">
        <v>12000000000</v>
      </c>
      <c r="G162" s="5">
        <v>0</v>
      </c>
    </row>
    <row r="163" spans="3:14" ht="15.5" x14ac:dyDescent="0.35">
      <c r="C163" t="s">
        <v>185</v>
      </c>
      <c r="F163" s="5">
        <v>-5000000000</v>
      </c>
      <c r="G163" s="5">
        <v>5000000000</v>
      </c>
    </row>
    <row r="164" spans="3:14" ht="15.5" x14ac:dyDescent="0.35">
      <c r="C164" t="s">
        <v>13</v>
      </c>
      <c r="D164" s="5">
        <v>3000000000</v>
      </c>
      <c r="E164" s="5">
        <v>5000000000</v>
      </c>
      <c r="F164" s="5">
        <v>7000000000</v>
      </c>
      <c r="G164" s="5">
        <v>5000000000</v>
      </c>
    </row>
    <row r="165" spans="3:14" ht="15.5" x14ac:dyDescent="0.35">
      <c r="C165" t="s">
        <v>16</v>
      </c>
      <c r="D165" s="6">
        <v>4.33</v>
      </c>
      <c r="E165" s="6">
        <v>5.84</v>
      </c>
      <c r="F165" s="6">
        <v>8.86</v>
      </c>
      <c r="G165" s="6">
        <v>6.02</v>
      </c>
    </row>
    <row r="166" spans="3:14" ht="15.5" x14ac:dyDescent="0.35">
      <c r="C166" t="s">
        <v>48</v>
      </c>
      <c r="I166" s="6">
        <v>5.67</v>
      </c>
      <c r="J166" s="6">
        <v>4.66</v>
      </c>
      <c r="K166" s="6">
        <v>4.67</v>
      </c>
      <c r="L166" s="6">
        <v>5.01</v>
      </c>
      <c r="M166" s="6">
        <v>10.1</v>
      </c>
      <c r="N166" s="6">
        <v>7.05</v>
      </c>
    </row>
    <row r="167" spans="3:14" ht="15.5" x14ac:dyDescent="0.35">
      <c r="C167" t="s">
        <v>62</v>
      </c>
      <c r="I167" s="6">
        <v>31.22</v>
      </c>
      <c r="J167" s="6">
        <v>75.11</v>
      </c>
      <c r="K167" s="6">
        <v>25.7</v>
      </c>
      <c r="L167" s="6">
        <v>25.15</v>
      </c>
      <c r="M167" s="5">
        <v>0</v>
      </c>
      <c r="N167" s="5">
        <v>0</v>
      </c>
    </row>
    <row r="168" spans="3:14" ht="15.5" x14ac:dyDescent="0.35">
      <c r="C168" t="s">
        <v>65</v>
      </c>
      <c r="I168" s="6">
        <v>1.48</v>
      </c>
      <c r="J168" s="6">
        <v>2.94</v>
      </c>
      <c r="K168" s="6">
        <v>1.19</v>
      </c>
      <c r="L168" s="6">
        <v>1.55</v>
      </c>
      <c r="M168" s="5">
        <v>0</v>
      </c>
      <c r="N168" s="5">
        <v>0</v>
      </c>
    </row>
    <row r="169" spans="3:14" ht="15.5" x14ac:dyDescent="0.35">
      <c r="C169" t="s">
        <v>186</v>
      </c>
    </row>
    <row r="170" spans="3:14" ht="15.5" x14ac:dyDescent="0.35">
      <c r="C170" t="s">
        <v>187</v>
      </c>
      <c r="I170" s="6">
        <v>4.1799999999999997E-2</v>
      </c>
      <c r="J170" s="6">
        <v>3.1699999999999999E-2</v>
      </c>
      <c r="K170" s="6">
        <v>3.9800000000000002E-2</v>
      </c>
      <c r="L170" s="6">
        <v>6.6699999999999995E-2</v>
      </c>
      <c r="M170" s="6">
        <v>0.2291</v>
      </c>
      <c r="N170" s="6">
        <v>0.24539999999999998</v>
      </c>
    </row>
    <row r="171" spans="3:14" ht="15.5" x14ac:dyDescent="0.35">
      <c r="C171" t="s">
        <v>188</v>
      </c>
      <c r="I171" s="6">
        <v>8.7499999999999994E-2</v>
      </c>
      <c r="J171" s="6">
        <v>7.8700000000000006E-2</v>
      </c>
      <c r="K171" s="6">
        <v>8.199999999999999E-2</v>
      </c>
      <c r="L171" s="6">
        <v>9.6199999999999994E-2</v>
      </c>
      <c r="M171" s="6">
        <v>0.31180000000000002</v>
      </c>
      <c r="N171" s="6">
        <v>0.31640000000000001</v>
      </c>
    </row>
    <row r="172" spans="3:14" ht="15.5" x14ac:dyDescent="0.35">
      <c r="C172" t="s">
        <v>189</v>
      </c>
      <c r="I172" s="6">
        <v>0.22649999999999998</v>
      </c>
      <c r="J172" s="6">
        <v>0.20629999999999998</v>
      </c>
      <c r="K172" s="6">
        <v>0.13400000000000001</v>
      </c>
      <c r="L172" s="6">
        <v>0.18510000000000001</v>
      </c>
      <c r="M172" s="6">
        <v>0.40920000000000001</v>
      </c>
      <c r="N172" s="6">
        <v>0.69489999999999996</v>
      </c>
    </row>
    <row r="173" spans="3:14" ht="15.5" x14ac:dyDescent="0.35">
      <c r="C173" t="s">
        <v>190</v>
      </c>
      <c r="I173" s="6">
        <v>1.48</v>
      </c>
      <c r="J173" s="6">
        <v>1.5</v>
      </c>
      <c r="K173" s="6">
        <v>1.94</v>
      </c>
    </row>
    <row r="174" spans="3:14" ht="15.5" x14ac:dyDescent="0.35">
      <c r="C174" t="s">
        <v>59</v>
      </c>
      <c r="I174" s="6">
        <v>2.73</v>
      </c>
      <c r="J174" s="6">
        <v>5.92</v>
      </c>
      <c r="K174" s="6">
        <v>2.11</v>
      </c>
      <c r="L174" s="6">
        <v>2.42</v>
      </c>
      <c r="M174" s="5">
        <v>0</v>
      </c>
      <c r="N174" s="5">
        <v>0</v>
      </c>
    </row>
    <row r="175" spans="3:14" ht="15.5" x14ac:dyDescent="0.35">
      <c r="C175" t="s">
        <v>56</v>
      </c>
      <c r="I175" s="6">
        <v>64.84</v>
      </c>
      <c r="J175" s="6">
        <v>59.13</v>
      </c>
      <c r="K175" s="6">
        <v>56.94</v>
      </c>
      <c r="L175" s="6">
        <v>52.14</v>
      </c>
      <c r="M175" s="6">
        <v>32.39</v>
      </c>
      <c r="N175" s="6">
        <v>22.29</v>
      </c>
    </row>
    <row r="176" spans="3:14" ht="15.5" x14ac:dyDescent="0.35">
      <c r="C176" t="s">
        <v>191</v>
      </c>
      <c r="I176" s="6">
        <v>2.73</v>
      </c>
      <c r="J176" s="6">
        <v>5.92</v>
      </c>
      <c r="K176" s="6">
        <v>2.11</v>
      </c>
      <c r="L176" s="6">
        <v>2.42</v>
      </c>
      <c r="M176" s="5">
        <v>0</v>
      </c>
      <c r="N176" s="5">
        <v>0</v>
      </c>
    </row>
    <row r="177" spans="2:14" ht="15.5" x14ac:dyDescent="0.35">
      <c r="C177" t="s">
        <v>192</v>
      </c>
      <c r="I177" s="6">
        <v>64.84</v>
      </c>
      <c r="J177" s="6">
        <v>59.13</v>
      </c>
      <c r="K177" s="6">
        <v>56.94</v>
      </c>
      <c r="L177" s="6">
        <v>52.14</v>
      </c>
      <c r="M177" s="6">
        <v>32.39</v>
      </c>
      <c r="N177" s="6">
        <v>22.29</v>
      </c>
    </row>
    <row r="178" spans="2:14" ht="15.5" x14ac:dyDescent="0.35">
      <c r="C178" t="s">
        <v>193</v>
      </c>
      <c r="I178" s="5">
        <v>19000000000</v>
      </c>
      <c r="J178" s="5">
        <v>21000000000</v>
      </c>
      <c r="K178" s="5">
        <v>13000000000</v>
      </c>
      <c r="L178" s="5">
        <v>4000000000</v>
      </c>
      <c r="M178" s="5">
        <v>0</v>
      </c>
    </row>
    <row r="179" spans="2:14" ht="15.5" x14ac:dyDescent="0.35">
      <c r="C179" t="s">
        <v>194</v>
      </c>
      <c r="I179" s="5">
        <v>21000000000</v>
      </c>
      <c r="J179" s="5">
        <v>33000000000</v>
      </c>
      <c r="K179" s="5">
        <v>23000000000</v>
      </c>
      <c r="L179" s="5">
        <v>7000000000</v>
      </c>
      <c r="M179" s="5">
        <v>0</v>
      </c>
    </row>
    <row r="180" spans="2:14" ht="15.5" x14ac:dyDescent="0.35">
      <c r="C180" t="s">
        <v>26</v>
      </c>
      <c r="I180" s="5">
        <v>40000000000</v>
      </c>
      <c r="J180" s="5">
        <v>54000000000</v>
      </c>
      <c r="K180" s="5">
        <v>36000000000</v>
      </c>
      <c r="L180" s="5">
        <v>11000000000</v>
      </c>
      <c r="M180" s="5">
        <v>1000000000</v>
      </c>
    </row>
    <row r="181" spans="2:14" ht="15.5" x14ac:dyDescent="0.35">
      <c r="C181" t="s">
        <v>23</v>
      </c>
      <c r="I181" s="5">
        <v>40000000000</v>
      </c>
      <c r="J181" s="5">
        <v>53000000000</v>
      </c>
      <c r="K181" s="5">
        <v>35000000000</v>
      </c>
      <c r="L181" s="5">
        <v>8000000000</v>
      </c>
      <c r="M181" s="5">
        <v>0</v>
      </c>
      <c r="N181" s="5">
        <v>-1000000000</v>
      </c>
    </row>
    <row r="182" spans="2:14" ht="15.5" x14ac:dyDescent="0.35">
      <c r="C182" t="s">
        <v>195</v>
      </c>
      <c r="I182" s="5">
        <v>-15000000000</v>
      </c>
      <c r="J182" s="5">
        <v>-19000000000</v>
      </c>
      <c r="K182" s="5">
        <v>-11000000000</v>
      </c>
      <c r="L182" s="5">
        <v>-2000000000</v>
      </c>
      <c r="M182" s="5">
        <v>6000000000</v>
      </c>
      <c r="N182" s="5">
        <v>7000000000</v>
      </c>
    </row>
    <row r="183" spans="2:14" ht="15.5" x14ac:dyDescent="0.35">
      <c r="C183" t="s">
        <v>196</v>
      </c>
      <c r="I183" s="5">
        <v>15000000000</v>
      </c>
      <c r="J183" s="5">
        <v>-6000000000</v>
      </c>
      <c r="K183" s="5">
        <v>7000000000</v>
      </c>
      <c r="L183" s="5">
        <v>13000000000</v>
      </c>
      <c r="M183" s="5">
        <v>5000000000</v>
      </c>
      <c r="N183" s="5">
        <v>0</v>
      </c>
    </row>
    <row r="184" spans="2:14" ht="15.5" x14ac:dyDescent="0.35">
      <c r="C184" t="s">
        <v>197</v>
      </c>
      <c r="I184" s="5">
        <v>0</v>
      </c>
      <c r="J184" s="5">
        <v>-8000000000</v>
      </c>
      <c r="K184" s="5">
        <v>-36000000000</v>
      </c>
      <c r="L184" s="5">
        <v>-46000000000</v>
      </c>
      <c r="M184" s="5">
        <v>-6000000000</v>
      </c>
    </row>
    <row r="185" spans="2:14" ht="15.5" x14ac:dyDescent="0.35">
      <c r="C185" t="s">
        <v>15</v>
      </c>
      <c r="I185" s="5">
        <v>15000000000</v>
      </c>
      <c r="J185" s="5">
        <v>-15000000000</v>
      </c>
      <c r="K185" s="5">
        <v>-29000000000</v>
      </c>
      <c r="L185" s="5">
        <v>-34000000000</v>
      </c>
      <c r="M185" s="5">
        <v>-1000000000</v>
      </c>
      <c r="N185" s="5">
        <v>0</v>
      </c>
    </row>
    <row r="186" spans="2:14" ht="15.5" x14ac:dyDescent="0.35">
      <c r="C186" t="s">
        <v>17</v>
      </c>
      <c r="I186" s="6">
        <v>18.600000000000001</v>
      </c>
      <c r="J186" s="6">
        <v>-18.84</v>
      </c>
      <c r="K186" s="6">
        <v>-38.08</v>
      </c>
      <c r="L186" s="6">
        <v>-45.06</v>
      </c>
      <c r="M186" s="6">
        <v>-2.81</v>
      </c>
      <c r="N186" s="6">
        <v>0.18</v>
      </c>
    </row>
    <row r="188" spans="2:14" ht="15.5" x14ac:dyDescent="0.35">
      <c r="B188" t="s">
        <v>198</v>
      </c>
      <c r="C188" t="s">
        <v>199</v>
      </c>
      <c r="D188" s="5">
        <v>199000000</v>
      </c>
      <c r="E188" s="5">
        <v>1000000000</v>
      </c>
      <c r="F188" s="5">
        <v>758000000</v>
      </c>
      <c r="G188" s="5">
        <v>2000000000</v>
      </c>
      <c r="H188" s="5">
        <v>3000000000</v>
      </c>
      <c r="I188" s="5">
        <v>4000000000</v>
      </c>
      <c r="J188" s="5">
        <v>4000000000</v>
      </c>
      <c r="K188" s="5">
        <v>4000000000</v>
      </c>
      <c r="L188" s="5">
        <v>4000000000</v>
      </c>
      <c r="M188" s="5">
        <v>3000000000</v>
      </c>
      <c r="N188" s="5">
        <v>2000000000</v>
      </c>
    </row>
    <row r="189" spans="2:14" ht="15.5" x14ac:dyDescent="0.35">
      <c r="C189" t="s">
        <v>47</v>
      </c>
      <c r="D189" s="6">
        <v>0.25</v>
      </c>
      <c r="E189" s="6">
        <v>1.65</v>
      </c>
      <c r="F189" s="6">
        <v>0.96</v>
      </c>
      <c r="G189" s="6">
        <v>3.14</v>
      </c>
      <c r="H189" s="6">
        <v>3.8</v>
      </c>
      <c r="I189" s="6">
        <v>5.67</v>
      </c>
      <c r="J189" s="6">
        <v>4.66</v>
      </c>
      <c r="K189" s="6">
        <v>4.45</v>
      </c>
      <c r="L189" s="6">
        <v>4.7699999999999996</v>
      </c>
      <c r="M189" s="6">
        <v>3.85</v>
      </c>
      <c r="N189" s="6">
        <v>2.69</v>
      </c>
    </row>
    <row r="190" spans="2:14" ht="15.5" x14ac:dyDescent="0.35">
      <c r="C190" t="s">
        <v>200</v>
      </c>
      <c r="D190" s="5">
        <v>21000000000</v>
      </c>
      <c r="E190" s="5">
        <v>24000000000</v>
      </c>
      <c r="F190" s="5">
        <v>24000000000</v>
      </c>
      <c r="G190" s="5">
        <v>26000000000</v>
      </c>
      <c r="H190" s="5">
        <v>91000000000</v>
      </c>
      <c r="I190" s="5">
        <v>94000000000</v>
      </c>
      <c r="J190" s="5">
        <v>94000000000</v>
      </c>
      <c r="K190" s="5">
        <v>76000000000</v>
      </c>
      <c r="L190" s="5">
        <v>61000000000</v>
      </c>
      <c r="M190" s="5">
        <v>35000000000</v>
      </c>
      <c r="N190" s="5">
        <v>30000000000</v>
      </c>
    </row>
    <row r="191" spans="2:14" ht="15.5" x14ac:dyDescent="0.35">
      <c r="C191" t="s">
        <v>201</v>
      </c>
      <c r="I191" s="6">
        <v>25.02</v>
      </c>
    </row>
    <row r="192" spans="2:14" ht="15.5" x14ac:dyDescent="0.35">
      <c r="C192" t="s">
        <v>281</v>
      </c>
      <c r="I192" s="6">
        <v>15.84</v>
      </c>
    </row>
    <row r="193" spans="3:9" ht="15.5" x14ac:dyDescent="0.35">
      <c r="C193" t="s">
        <v>202</v>
      </c>
      <c r="I193" s="6">
        <v>6.95</v>
      </c>
    </row>
    <row r="194" spans="3:9" ht="15.5" x14ac:dyDescent="0.35">
      <c r="C194" t="s">
        <v>282</v>
      </c>
      <c r="I194" s="6">
        <v>6.3099999999999989E-2</v>
      </c>
    </row>
    <row r="195" spans="3:9" ht="15.5" x14ac:dyDescent="0.35">
      <c r="C195" t="s">
        <v>283</v>
      </c>
      <c r="I195" s="6">
        <v>0.79</v>
      </c>
    </row>
    <row r="196" spans="3:9" ht="15.5" x14ac:dyDescent="0.35">
      <c r="C196" t="s">
        <v>203</v>
      </c>
      <c r="I196" s="6">
        <v>1.42</v>
      </c>
    </row>
    <row r="197" spans="3:9" ht="15.5" x14ac:dyDescent="0.35">
      <c r="C197" t="s">
        <v>284</v>
      </c>
      <c r="I197" s="6">
        <v>3.89</v>
      </c>
    </row>
    <row r="198" spans="3:9" ht="15.5" x14ac:dyDescent="0.35">
      <c r="C198" t="s">
        <v>285</v>
      </c>
      <c r="I198" s="6">
        <v>3.79</v>
      </c>
    </row>
    <row r="199" spans="3:9" ht="15.5" x14ac:dyDescent="0.35">
      <c r="C199" t="s">
        <v>286</v>
      </c>
      <c r="I199" s="6">
        <v>6.99</v>
      </c>
    </row>
    <row r="200" spans="3:9" ht="15.5" x14ac:dyDescent="0.35">
      <c r="C200" t="s">
        <v>288</v>
      </c>
      <c r="I200" s="6">
        <v>0.73</v>
      </c>
    </row>
    <row r="201" spans="3:9" ht="15.5" x14ac:dyDescent="0.35">
      <c r="C201" t="s">
        <v>289</v>
      </c>
      <c r="I201" s="6">
        <v>3.76</v>
      </c>
    </row>
    <row r="202" spans="3:9" ht="15.5" x14ac:dyDescent="0.35">
      <c r="C202" t="s">
        <v>290</v>
      </c>
      <c r="I202" s="5">
        <v>6</v>
      </c>
    </row>
    <row r="203" spans="3:9" ht="15.5" x14ac:dyDescent="0.35">
      <c r="C203" t="s">
        <v>204</v>
      </c>
      <c r="I203" s="6">
        <v>3.8</v>
      </c>
    </row>
    <row r="204" spans="3:9" ht="15.5" x14ac:dyDescent="0.35">
      <c r="C204" t="s">
        <v>291</v>
      </c>
      <c r="I204" s="6">
        <v>120.52</v>
      </c>
    </row>
    <row r="205" spans="3:9" ht="15.5" x14ac:dyDescent="0.35">
      <c r="C205" t="s">
        <v>205</v>
      </c>
      <c r="D205" s="6">
        <v>0.26</v>
      </c>
    </row>
    <row r="206" spans="3:9" ht="15.5" x14ac:dyDescent="0.35">
      <c r="C206" t="s">
        <v>206</v>
      </c>
      <c r="I206" s="6">
        <v>66.739999999999995</v>
      </c>
    </row>
    <row r="207" spans="3:9" ht="15.5" x14ac:dyDescent="0.35">
      <c r="C207" t="s">
        <v>292</v>
      </c>
      <c r="I207" s="6">
        <v>25.05</v>
      </c>
    </row>
    <row r="208" spans="3:9" ht="15.5" x14ac:dyDescent="0.35">
      <c r="C208" t="s">
        <v>207</v>
      </c>
      <c r="D208" s="6">
        <v>0.61</v>
      </c>
    </row>
    <row r="209" spans="3:9" ht="15.5" x14ac:dyDescent="0.35">
      <c r="C209" t="s">
        <v>208</v>
      </c>
      <c r="D209" s="6">
        <v>0.49</v>
      </c>
    </row>
    <row r="210" spans="3:9" ht="15.5" x14ac:dyDescent="0.35">
      <c r="C210" t="s">
        <v>293</v>
      </c>
      <c r="D210" s="6">
        <v>0.64</v>
      </c>
    </row>
    <row r="211" spans="3:9" ht="15.5" x14ac:dyDescent="0.35">
      <c r="C211" t="s">
        <v>294</v>
      </c>
      <c r="D211" s="6">
        <v>0.28000000000000003</v>
      </c>
    </row>
    <row r="212" spans="3:9" ht="15.5" x14ac:dyDescent="0.35">
      <c r="C212" t="s">
        <v>209</v>
      </c>
      <c r="D212" s="6">
        <v>0.87</v>
      </c>
    </row>
    <row r="213" spans="3:9" ht="15.5" x14ac:dyDescent="0.35">
      <c r="C213" t="s">
        <v>295</v>
      </c>
      <c r="D213" s="6">
        <v>0.34</v>
      </c>
    </row>
    <row r="214" spans="3:9" ht="15.5" x14ac:dyDescent="0.35">
      <c r="C214" t="s">
        <v>210</v>
      </c>
      <c r="D214" s="6">
        <v>1.87</v>
      </c>
    </row>
    <row r="215" spans="3:9" ht="15.5" x14ac:dyDescent="0.35">
      <c r="C215" t="s">
        <v>296</v>
      </c>
      <c r="I215" s="6">
        <v>1.68</v>
      </c>
    </row>
    <row r="216" spans="3:9" ht="15.5" x14ac:dyDescent="0.35">
      <c r="C216" t="s">
        <v>13</v>
      </c>
      <c r="D216" s="5">
        <v>3000000000</v>
      </c>
    </row>
    <row r="217" spans="3:9" ht="15.5" x14ac:dyDescent="0.35">
      <c r="C217" t="s">
        <v>211</v>
      </c>
      <c r="I217" s="6">
        <v>1.97</v>
      </c>
    </row>
    <row r="218" spans="3:9" ht="15.5" x14ac:dyDescent="0.35">
      <c r="C218" t="s">
        <v>212</v>
      </c>
      <c r="I218" s="6">
        <v>4.8000000000000001E-2</v>
      </c>
    </row>
    <row r="219" spans="3:9" ht="15.5" x14ac:dyDescent="0.35">
      <c r="C219" t="s">
        <v>213</v>
      </c>
      <c r="I219" s="6">
        <v>8.9900000000000008E-2</v>
      </c>
    </row>
    <row r="220" spans="3:9" ht="15.5" x14ac:dyDescent="0.35">
      <c r="C220" t="s">
        <v>214</v>
      </c>
      <c r="I220" s="6">
        <v>0.21760000000000002</v>
      </c>
    </row>
    <row r="221" spans="3:9" ht="15.5" x14ac:dyDescent="0.35">
      <c r="C221" t="s">
        <v>297</v>
      </c>
      <c r="I221" s="6">
        <v>0.13289999999999999</v>
      </c>
    </row>
    <row r="222" spans="3:9" ht="15.5" x14ac:dyDescent="0.35">
      <c r="C222" t="s">
        <v>215</v>
      </c>
      <c r="D222" s="6">
        <v>47.28</v>
      </c>
    </row>
    <row r="223" spans="3:9" ht="15.5" x14ac:dyDescent="0.35">
      <c r="C223" t="s">
        <v>216</v>
      </c>
      <c r="D223" s="6">
        <v>14.54</v>
      </c>
    </row>
    <row r="224" spans="3:9" ht="15.5" x14ac:dyDescent="0.35">
      <c r="C224" t="s">
        <v>217</v>
      </c>
      <c r="D224" s="6">
        <v>36.840000000000003</v>
      </c>
    </row>
    <row r="225" spans="3:9" ht="15.5" x14ac:dyDescent="0.35">
      <c r="C225" t="s">
        <v>218</v>
      </c>
      <c r="D225" s="6">
        <v>24.98</v>
      </c>
    </row>
    <row r="226" spans="3:9" ht="15.5" x14ac:dyDescent="0.35">
      <c r="C226" t="s">
        <v>219</v>
      </c>
      <c r="D226" s="6">
        <v>1.92</v>
      </c>
    </row>
    <row r="227" spans="3:9" ht="15.5" x14ac:dyDescent="0.35">
      <c r="C227" t="s">
        <v>298</v>
      </c>
      <c r="I227" s="6">
        <v>0.94</v>
      </c>
    </row>
    <row r="228" spans="3:9" ht="15.5" x14ac:dyDescent="0.35">
      <c r="C228" t="s">
        <v>299</v>
      </c>
      <c r="I228" s="6">
        <v>25.51</v>
      </c>
    </row>
    <row r="229" spans="3:9" ht="15.5" x14ac:dyDescent="0.35">
      <c r="C229" t="s">
        <v>43</v>
      </c>
      <c r="I229" s="5">
        <v>75000000000</v>
      </c>
    </row>
    <row r="230" spans="3:9" ht="15.5" x14ac:dyDescent="0.35">
      <c r="C230" t="s">
        <v>220</v>
      </c>
      <c r="I230" s="5">
        <v>108000000000</v>
      </c>
    </row>
    <row r="231" spans="3:9" ht="15.5" x14ac:dyDescent="0.35">
      <c r="C231" t="s">
        <v>221</v>
      </c>
      <c r="I231" s="5">
        <v>787500000</v>
      </c>
    </row>
    <row r="232" spans="3:9" ht="15.5" x14ac:dyDescent="0.35">
      <c r="C232" t="s">
        <v>222</v>
      </c>
      <c r="I232" s="6">
        <v>0.2</v>
      </c>
    </row>
    <row r="233" spans="3:9" ht="15.5" x14ac:dyDescent="0.35">
      <c r="C233" t="s">
        <v>223</v>
      </c>
      <c r="D233" s="6">
        <v>0.1996</v>
      </c>
    </row>
    <row r="234" spans="3:9" ht="15.5" x14ac:dyDescent="0.35">
      <c r="C234" t="s">
        <v>224</v>
      </c>
      <c r="D234" s="6">
        <v>0.1026</v>
      </c>
    </row>
    <row r="235" spans="3:9" ht="15.5" x14ac:dyDescent="0.35">
      <c r="C235" t="s">
        <v>225</v>
      </c>
      <c r="D235" s="6">
        <v>9.300000000000001E-3</v>
      </c>
    </row>
    <row r="236" spans="3:9" ht="15.5" x14ac:dyDescent="0.35">
      <c r="C236" t="s">
        <v>226</v>
      </c>
      <c r="D236" s="6">
        <v>4.8499999999999995E-2</v>
      </c>
    </row>
    <row r="237" spans="3:9" ht="15.5" x14ac:dyDescent="0.35">
      <c r="C237" t="s">
        <v>227</v>
      </c>
      <c r="D237" s="6">
        <v>-0.27160000000000001</v>
      </c>
    </row>
    <row r="238" spans="3:9" ht="15.5" x14ac:dyDescent="0.35">
      <c r="C238" t="s">
        <v>228</v>
      </c>
      <c r="D238" s="6">
        <v>-0.48619999999999997</v>
      </c>
    </row>
    <row r="239" spans="3:9" ht="15.5" x14ac:dyDescent="0.35">
      <c r="C239" t="s">
        <v>229</v>
      </c>
      <c r="I239" s="5">
        <v>8</v>
      </c>
    </row>
    <row r="240" spans="3:9" ht="15.5" x14ac:dyDescent="0.35">
      <c r="C240" t="s">
        <v>230</v>
      </c>
      <c r="I240" s="6">
        <v>0.22</v>
      </c>
    </row>
    <row r="241" spans="3:9" ht="15.5" x14ac:dyDescent="0.35">
      <c r="C241" t="s">
        <v>231</v>
      </c>
      <c r="I241" s="6">
        <v>0.06</v>
      </c>
    </row>
    <row r="242" spans="3:9" ht="15.5" x14ac:dyDescent="0.35">
      <c r="C242" t="s">
        <v>232</v>
      </c>
      <c r="I242" s="6">
        <v>0.45</v>
      </c>
    </row>
    <row r="243" spans="3:9" ht="15.5" x14ac:dyDescent="0.35">
      <c r="C243" t="s">
        <v>233</v>
      </c>
      <c r="I243" s="6">
        <v>0.56000000000000005</v>
      </c>
    </row>
    <row r="244" spans="3:9" ht="15.5" x14ac:dyDescent="0.35">
      <c r="C244" t="s">
        <v>234</v>
      </c>
      <c r="I244" s="6">
        <v>0.63</v>
      </c>
    </row>
    <row r="245" spans="3:9" ht="15.5" x14ac:dyDescent="0.35">
      <c r="C245" t="s">
        <v>235</v>
      </c>
      <c r="I245" s="6">
        <v>0.43</v>
      </c>
    </row>
    <row r="246" spans="3:9" ht="15.5" x14ac:dyDescent="0.35">
      <c r="C246" t="s">
        <v>236</v>
      </c>
      <c r="I246" s="6">
        <v>0.22</v>
      </c>
    </row>
    <row r="247" spans="3:9" ht="15.5" x14ac:dyDescent="0.35">
      <c r="C247" t="s">
        <v>300</v>
      </c>
      <c r="I247" s="5">
        <v>95000000000</v>
      </c>
    </row>
    <row r="248" spans="3:9" ht="15.5" x14ac:dyDescent="0.35">
      <c r="C248" t="s">
        <v>301</v>
      </c>
      <c r="I248" s="5">
        <v>25000000000</v>
      </c>
    </row>
    <row r="249" spans="3:9" ht="15.5" x14ac:dyDescent="0.35">
      <c r="C249" t="s">
        <v>303</v>
      </c>
      <c r="I249" s="5">
        <v>5000000000</v>
      </c>
    </row>
    <row r="250" spans="3:9" ht="15.5" x14ac:dyDescent="0.35">
      <c r="C250" t="s">
        <v>237</v>
      </c>
      <c r="D250" s="5">
        <v>0</v>
      </c>
    </row>
    <row r="251" spans="3:9" ht="15.5" x14ac:dyDescent="0.35">
      <c r="C251" t="s">
        <v>238</v>
      </c>
      <c r="D251" s="5">
        <v>98000000000</v>
      </c>
    </row>
    <row r="252" spans="3:9" ht="15.5" x14ac:dyDescent="0.35">
      <c r="C252" t="s">
        <v>239</v>
      </c>
      <c r="D252" s="5">
        <v>46000000000</v>
      </c>
    </row>
    <row r="253" spans="3:9" ht="15.5" x14ac:dyDescent="0.35">
      <c r="C253" t="s">
        <v>183</v>
      </c>
      <c r="D253" s="5">
        <v>-11000000000</v>
      </c>
    </row>
    <row r="254" spans="3:9" ht="15.5" x14ac:dyDescent="0.35">
      <c r="C254" t="s">
        <v>182</v>
      </c>
      <c r="I254" s="5">
        <v>53000000000</v>
      </c>
    </row>
    <row r="255" spans="3:9" ht="15.5" x14ac:dyDescent="0.35">
      <c r="C255" t="s">
        <v>181</v>
      </c>
      <c r="D255" s="5">
        <v>15000000000</v>
      </c>
    </row>
    <row r="256" spans="3:9" ht="15.5" x14ac:dyDescent="0.35">
      <c r="C256" t="s">
        <v>180</v>
      </c>
      <c r="D256" s="5">
        <v>19000000000</v>
      </c>
    </row>
    <row r="257" spans="3:9" ht="15.5" x14ac:dyDescent="0.35">
      <c r="C257" t="s">
        <v>24</v>
      </c>
      <c r="D257" s="5">
        <v>34000000000</v>
      </c>
    </row>
    <row r="258" spans="3:9" ht="15.5" x14ac:dyDescent="0.35">
      <c r="C258" t="s">
        <v>21</v>
      </c>
      <c r="D258" s="5">
        <v>34000000000</v>
      </c>
    </row>
    <row r="259" spans="3:9" ht="15.5" x14ac:dyDescent="0.35">
      <c r="C259" t="s">
        <v>240</v>
      </c>
      <c r="I259" s="5">
        <v>53000000000</v>
      </c>
    </row>
    <row r="260" spans="3:9" ht="15.5" x14ac:dyDescent="0.35">
      <c r="C260" t="s">
        <v>304</v>
      </c>
      <c r="I260" s="5">
        <v>19000000000</v>
      </c>
    </row>
    <row r="261" spans="3:9" ht="15.5" x14ac:dyDescent="0.35">
      <c r="C261" t="s">
        <v>305</v>
      </c>
      <c r="I261" s="5">
        <v>0</v>
      </c>
    </row>
    <row r="262" spans="3:9" ht="15.5" x14ac:dyDescent="0.35">
      <c r="C262" t="s">
        <v>306</v>
      </c>
      <c r="I262" s="5">
        <v>-20000000000</v>
      </c>
    </row>
    <row r="263" spans="3:9" ht="15.5" x14ac:dyDescent="0.35">
      <c r="C263" t="s">
        <v>307</v>
      </c>
      <c r="I263" s="5">
        <v>0</v>
      </c>
    </row>
    <row r="264" spans="3:9" ht="15.5" x14ac:dyDescent="0.35">
      <c r="C264" t="s">
        <v>308</v>
      </c>
      <c r="I264" s="5">
        <v>20000000000</v>
      </c>
    </row>
  </sheetData>
  <pageMargins left="0.7" right="0.7" top="0.75" bottom="0.75" header="0.3" footer="0.3"/>
  <ignoredErrors>
    <ignoredError sqref="A1:N265" numberStoredAsText="1"/>
  </ignoredError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N27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1313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1314</v>
      </c>
      <c r="D2" s="2" vm="77">
        <f ca="1">IFERROR(_xlfn.STOCKHISTORY("XIDX:" &amp; $C$1, D3, , 0, 0, 1), "Libur")</f>
        <v>340</v>
      </c>
      <c r="E2" s="2" vm="193">
        <f ca="1">IFERROR(_xlfn.STOCKHISTORY("XIDX:" &amp; $C$1, E3, , 0, 0, 1), "Libur")</f>
        <v>585</v>
      </c>
      <c r="H2" s="2" vm="193">
        <f ca="1">IFERROR(INDEX(D2:G2,COUNT(D2:G2)),"")</f>
        <v>585</v>
      </c>
      <c r="I2" s="2" vm="276">
        <f t="shared" ref="I2:N2" ca="1" si="0">IFERROR(_xlfn.STOCKHISTORY("XIDX:" &amp; $C$1, I1, , 0, 0, 1), "Libur")</f>
        <v>258</v>
      </c>
      <c r="J2" s="2" vm="277">
        <f t="shared" ca="1" si="0"/>
        <v>334</v>
      </c>
      <c r="K2" s="2" vm="269">
        <f t="shared" ca="1" si="0"/>
        <v>324</v>
      </c>
      <c r="L2" s="2" vm="278">
        <f t="shared" ca="1" si="0"/>
        <v>316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4" ht="15.5" x14ac:dyDescent="0.35">
      <c r="B4" t="s">
        <v>5</v>
      </c>
      <c r="C4" t="s">
        <v>6</v>
      </c>
      <c r="D4" s="2">
        <f>IFERROR(INDEX(D51:D500,MATCH($C$4,$C$51:$C$500,0)),"")</f>
        <v>103400078311</v>
      </c>
      <c r="E4" s="2">
        <f>IFERROR(INDEX(E51:E500,MATCH($C$4,$C$51:$C$500,0)),"")</f>
        <v>40920764640</v>
      </c>
      <c r="H4" s="2">
        <f>IFERROR(SUM(D4:G4)*(4/MAX(1,COUNT(D4:G4))),"")</f>
        <v>288641685902</v>
      </c>
      <c r="I4" s="2">
        <f t="shared" ref="I4:N4" si="1">IFERROR(INDEX(I51:I500,MATCH($C$4,$C$51:$C$500,0)),"")</f>
        <v>200106131475</v>
      </c>
      <c r="J4" s="2">
        <f t="shared" si="1"/>
        <v>299441484564</v>
      </c>
      <c r="K4" s="2">
        <f t="shared" si="1"/>
        <v>360878992832</v>
      </c>
      <c r="L4" s="2">
        <f t="shared" si="1"/>
        <v>180869381989</v>
      </c>
      <c r="M4" s="2">
        <f t="shared" si="1"/>
        <v>188843000000</v>
      </c>
      <c r="N4" s="2">
        <f t="shared" si="1"/>
        <v>132023000000</v>
      </c>
    </row>
    <row r="5" spans="1:14" ht="15.5" x14ac:dyDescent="0.35">
      <c r="B5" t="s">
        <v>7</v>
      </c>
      <c r="C5" t="s">
        <v>8</v>
      </c>
      <c r="D5" s="2">
        <f>IFERROR(INDEX(D51:D500,MATCH($C$5,$C$51:$C$500,0)),"")</f>
        <v>-1648606</v>
      </c>
      <c r="E5" s="2">
        <f>IFERROR(INDEX(E51:E500,MATCH($C$5,$C$51:$C$500,0)),"")</f>
        <v>36485706</v>
      </c>
      <c r="H5" s="2">
        <f>IFERROR(SUM(D5:G5)*(4/MAX(1,COUNT(D5:G5))),"")</f>
        <v>69674200</v>
      </c>
      <c r="I5" s="2">
        <f t="shared" ref="I5:N5" si="2">IFERROR(INDEX(I51:I500,MATCH($C$5,$C$51:$C$500,0)),"")</f>
        <v>-6781862511</v>
      </c>
      <c r="J5" s="2">
        <f t="shared" si="2"/>
        <v>1474110038</v>
      </c>
      <c r="K5" s="2">
        <f t="shared" si="2"/>
        <v>3166920709</v>
      </c>
      <c r="L5" s="2">
        <f t="shared" si="2"/>
        <v>1560436201</v>
      </c>
      <c r="M5" s="2">
        <f t="shared" si="2"/>
        <v>7227000000</v>
      </c>
      <c r="N5" s="2">
        <f t="shared" si="2"/>
        <v>6156000000</v>
      </c>
    </row>
    <row r="6" spans="1:14" ht="15.5" x14ac:dyDescent="0.35">
      <c r="B6" t="s">
        <v>9</v>
      </c>
      <c r="C6" t="s">
        <v>10</v>
      </c>
      <c r="D6" s="2">
        <f>IFERROR(INDEX(D51:D500,MATCH($C$6,$C$51:$C$500,0)),"")</f>
        <v>143387562165</v>
      </c>
      <c r="E6" s="2">
        <f>IFERROR(INDEX(E51:E500,MATCH($C$6,$C$51:$C$500,0)),"")</f>
        <v>143389210771</v>
      </c>
      <c r="H6" s="2">
        <f>IFERROR(INDEX(D6:G6,COUNT(D6:G6)),"")</f>
        <v>143389210771</v>
      </c>
      <c r="I6" s="2">
        <f t="shared" ref="I6:N6" si="3">IFERROR(INDEX(I51:I500,MATCH($C$6,$C$51:$C$500,0)),"")</f>
        <v>143352725065</v>
      </c>
      <c r="J6" s="2">
        <f t="shared" si="3"/>
        <v>150134587576</v>
      </c>
      <c r="K6" s="2">
        <f t="shared" si="3"/>
        <v>148660477538</v>
      </c>
      <c r="L6" s="2">
        <f t="shared" si="3"/>
        <v>145493556830</v>
      </c>
      <c r="M6" s="2">
        <f t="shared" si="3"/>
        <v>93589000000</v>
      </c>
      <c r="N6" s="2">
        <f t="shared" si="3"/>
        <v>86362000000</v>
      </c>
    </row>
    <row r="7" spans="1:14" ht="15.5" x14ac:dyDescent="0.35">
      <c r="B7" t="s">
        <v>11</v>
      </c>
      <c r="C7" t="s">
        <v>12</v>
      </c>
      <c r="D7" s="3">
        <f>IFERROR(INDEX(D51:D500,MATCH($C$7,$C$51:$C$500,0))/1000000000,"")</f>
        <v>1.07</v>
      </c>
      <c r="E7" s="3">
        <f>IFERROR(INDEX(E51:E500,MATCH($C$7,$C$51:$C$500,0))/1000000000,"")</f>
        <v>1.07</v>
      </c>
      <c r="H7" s="3">
        <f>IFERROR(INDEX(D7:G7,COUNT(D7:G7)),"")</f>
        <v>1.07</v>
      </c>
      <c r="I7" s="3">
        <f t="shared" ref="I7:N7" si="4">IFERROR(INDEX(I51:I500,MATCH($C$7,$C$51:$C$500,0))/1000000000,"")</f>
        <v>1.07</v>
      </c>
      <c r="J7" s="3">
        <f t="shared" si="4"/>
        <v>1.07</v>
      </c>
      <c r="K7" s="3">
        <f t="shared" si="4"/>
        <v>1.07</v>
      </c>
      <c r="L7" s="3">
        <f t="shared" si="4"/>
        <v>1.07</v>
      </c>
      <c r="M7" s="3">
        <f t="shared" si="4"/>
        <v>0.86</v>
      </c>
      <c r="N7" s="3">
        <f t="shared" si="4"/>
        <v>0</v>
      </c>
    </row>
    <row r="8" spans="1:14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1000000000</v>
      </c>
      <c r="E8" s="2">
        <f>IFERROR(INDEX(E51:E500,MATCH("Free cash flow (Quarter)",$C$51:$C$500,0)),"")</f>
        <v>-32000000000</v>
      </c>
      <c r="H8" s="2">
        <f>IFERROR(INDEX(D8:G8,COUNT(D8:G8)),"")</f>
        <v>-32000000000</v>
      </c>
      <c r="I8" s="2">
        <f t="shared" ref="I8:N8" si="5">IFERROR(INDEX(I51:I500,MATCH($C$8,$C$51:$C$500,0)),"")</f>
        <v>-1000000000</v>
      </c>
      <c r="J8" s="2">
        <f t="shared" si="5"/>
        <v>23000000000</v>
      </c>
      <c r="K8" s="2">
        <f t="shared" si="5"/>
        <v>-27000000000</v>
      </c>
      <c r="L8" s="2">
        <f t="shared" si="5"/>
        <v>-41000000000</v>
      </c>
      <c r="M8" s="2">
        <f t="shared" si="5"/>
        <v>-19000000000</v>
      </c>
      <c r="N8" s="2">
        <f t="shared" si="5"/>
        <v>-2000000000</v>
      </c>
    </row>
    <row r="9" spans="1:14" ht="15.5" x14ac:dyDescent="0.35">
      <c r="A9" t="s">
        <v>16</v>
      </c>
      <c r="C9" t="s">
        <v>17</v>
      </c>
      <c r="D9" s="3">
        <f>IFERROR(INDEX(D51:D500,MATCH("Free cash flow per share (Quarter)",$C$51:$C$500,0)),"")</f>
        <v>1.05</v>
      </c>
      <c r="E9" s="3">
        <f>IFERROR(INDEX(E51:E500,MATCH("Free cash flow per share (Quarter)",$C$51:$C$500,0)),"")</f>
        <v>-29.7</v>
      </c>
      <c r="H9" s="3">
        <f>IFERROR(INDEX(D9:G9,COUNT(D9:G9)),"")</f>
        <v>-29.7</v>
      </c>
      <c r="I9" s="3">
        <f t="shared" ref="I9:N9" si="6">IFERROR(INDEX(I51:I500,MATCH($C$9,$C$51:$C$500,0)),"")</f>
        <v>-0.77</v>
      </c>
      <c r="J9" s="3">
        <f t="shared" si="6"/>
        <v>21.72</v>
      </c>
      <c r="K9" s="3">
        <f t="shared" si="6"/>
        <v>-24.79</v>
      </c>
      <c r="L9" s="3">
        <f t="shared" si="6"/>
        <v>-38.340000000000003</v>
      </c>
      <c r="M9" s="3">
        <f t="shared" si="6"/>
        <v>-21.84</v>
      </c>
      <c r="N9" s="3">
        <f t="shared" si="6"/>
        <v>-18743.650000000001</v>
      </c>
    </row>
    <row r="10" spans="1:14" ht="15.5" x14ac:dyDescent="0.35">
      <c r="C10" t="s">
        <v>18</v>
      </c>
      <c r="D10" s="3">
        <f ca="1">IFERROR(IF(D9=0,"",D2/D9),"")</f>
        <v>323.8095238095238</v>
      </c>
      <c r="E10" s="3">
        <f ca="1">IFERROR(IF(E9=0,"",E2/E9),"")</f>
        <v>-19.696969696969699</v>
      </c>
      <c r="I10" s="3">
        <f t="shared" ref="I10:N10" ca="1" si="7">IFERROR(IF(I9=0,"",I2/I9),"")</f>
        <v>-335.06493506493507</v>
      </c>
      <c r="J10" s="3">
        <f t="shared" ca="1" si="7"/>
        <v>15.377532228360959</v>
      </c>
      <c r="K10" s="3">
        <f t="shared" ca="1" si="7"/>
        <v>-13.069786204114562</v>
      </c>
      <c r="L10" s="3">
        <f t="shared" ca="1" si="7"/>
        <v>-8.242044861763171</v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19</v>
      </c>
      <c r="C11" t="s">
        <v>20</v>
      </c>
      <c r="D11" s="2">
        <f>IFERROR(INDEX(D51:D500,MATCH($C$11,$C$51:$C$500,0)),"")</f>
        <v>12314134487</v>
      </c>
      <c r="E11" s="2">
        <f>IFERROR(INDEX(E51:E500,MATCH($C$11,$C$51:$C$500,0)),"")</f>
        <v>11222708541</v>
      </c>
      <c r="H11" s="2">
        <f>IFERROR(INDEX(D11:G11,COUNT(D11:G11)),"")</f>
        <v>11222708541</v>
      </c>
      <c r="I11" s="2">
        <f t="shared" ref="I11:N11" si="8">IFERROR(INDEX(I51:I500,MATCH($C$11,$C$51:$C$500,0)),"")</f>
        <v>45791166282</v>
      </c>
      <c r="J11" s="2">
        <f t="shared" si="8"/>
        <v>51795598666</v>
      </c>
      <c r="K11" s="2">
        <f t="shared" si="8"/>
        <v>31858301496</v>
      </c>
      <c r="L11" s="2">
        <f t="shared" si="8"/>
        <v>36428101331</v>
      </c>
      <c r="M11" s="2">
        <f t="shared" si="8"/>
        <v>18254000000</v>
      </c>
      <c r="N11" s="2">
        <f t="shared" si="8"/>
        <v>24014000000</v>
      </c>
    </row>
    <row r="12" spans="1:14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63000000000</v>
      </c>
      <c r="E12" s="2">
        <f>IFERROR(INDEX(E51:E500,MATCH("Net Debt (Quarter)",$C$51:$C$500,0)),"")</f>
        <v>64000000000</v>
      </c>
      <c r="H12" s="2">
        <f>IFERROR(INDEX(D12:G12,COUNT(D12:G12)),"")</f>
        <v>64000000000</v>
      </c>
      <c r="I12" s="2">
        <f t="shared" ref="I12:N12" si="9">IFERROR(INDEX(I51:I500,MATCH($C$12,$C$51:$C$500,0)),"")</f>
        <v>27000000000</v>
      </c>
      <c r="J12" s="2">
        <f t="shared" si="9"/>
        <v>19000000000</v>
      </c>
      <c r="K12" s="2">
        <f t="shared" si="9"/>
        <v>37000000000</v>
      </c>
      <c r="L12" s="2">
        <f t="shared" si="9"/>
        <v>11000000000</v>
      </c>
      <c r="M12" s="2">
        <f t="shared" si="9"/>
        <v>22000000000</v>
      </c>
      <c r="N12" s="2">
        <f t="shared" si="9"/>
        <v>3000000000</v>
      </c>
    </row>
    <row r="13" spans="1:14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75000000000</v>
      </c>
      <c r="E13" s="2">
        <f>IFERROR(INDEX(E51:E500,MATCH("Total Debt (Quarter)",$C$51:$C$500,0)),"")</f>
        <v>75000000000</v>
      </c>
      <c r="H13" s="2">
        <f>IFERROR(INDEX(D13:G13,COUNT(D13:G13)),"")</f>
        <v>75000000000</v>
      </c>
      <c r="I13" s="2">
        <f t="shared" ref="I13:N13" si="10">IFERROR(INDEX(I51:I500,MATCH($C$13,$C$51:$C$500,0)),"")</f>
        <v>73000000000</v>
      </c>
      <c r="J13" s="2">
        <f t="shared" si="10"/>
        <v>70000000000</v>
      </c>
      <c r="K13" s="2">
        <f t="shared" si="10"/>
        <v>69000000000</v>
      </c>
      <c r="L13" s="2">
        <f t="shared" si="10"/>
        <v>47000000000</v>
      </c>
      <c r="M13" s="2">
        <f t="shared" si="10"/>
        <v>40000000000</v>
      </c>
      <c r="N13" s="2">
        <f t="shared" si="10"/>
        <v>27000000000</v>
      </c>
    </row>
    <row r="14" spans="1:14" ht="15.5" x14ac:dyDescent="0.35">
      <c r="C14" t="s">
        <v>27</v>
      </c>
      <c r="D14" s="2">
        <f>IFERROR(INDEX(D51:D500,MATCH($C$14,$C$51:$C$500,0)),"")</f>
        <v>-3390360038</v>
      </c>
      <c r="E14" s="2">
        <f>IFERROR(INDEX(E51:E500,MATCH($C$14,$C$51:$C$500,0)),"")</f>
        <v>-1961685822</v>
      </c>
      <c r="H14" s="2">
        <f>IFERROR(SUM(D14:G14)*(4/MAX(1,COUNT(D14:G14))),"")</f>
        <v>-10704091720</v>
      </c>
      <c r="I14" s="2">
        <f t="shared" ref="I14:N14" si="11">IFERROR(INDEX(I51:I500,MATCH($C$14,$C$51:$C$500,0)),"")</f>
        <v>-8476468707</v>
      </c>
      <c r="J14" s="2">
        <f t="shared" si="11"/>
        <v>-8560615636</v>
      </c>
      <c r="K14" s="2">
        <f t="shared" si="11"/>
        <v>-6205106325</v>
      </c>
      <c r="L14" s="2">
        <f t="shared" si="11"/>
        <v>-5208179420</v>
      </c>
      <c r="M14" s="2">
        <f t="shared" si="11"/>
        <v>-3503000000</v>
      </c>
      <c r="N14" s="2">
        <f t="shared" si="11"/>
        <v>-309000000</v>
      </c>
    </row>
    <row r="15" spans="1:14" ht="15.5" x14ac:dyDescent="0.35">
      <c r="C15" t="s">
        <v>28</v>
      </c>
      <c r="D15" s="2">
        <f>IFERROR(INDEX(D51:D500,MATCH($C$15,$C$51:$C$500,0)),"")</f>
        <v>-375710277</v>
      </c>
      <c r="E15" s="2">
        <f>IFERROR(INDEX(E51:E500,MATCH($C$15,$C$51:$C$500,0)),"")</f>
        <v>-11669885</v>
      </c>
      <c r="H15" s="2">
        <f>IFERROR(SUM(D15:G15)*(4/MAX(1,COUNT(D15:G15))),"")</f>
        <v>-774760324</v>
      </c>
      <c r="I15" s="2">
        <f t="shared" ref="I15:N15" si="12">IFERROR(INDEX(I51:I500,MATCH($C$15,$C$51:$C$500,0)),"")</f>
        <v>1843595743</v>
      </c>
      <c r="J15" s="2">
        <f t="shared" si="12"/>
        <v>-478947863</v>
      </c>
      <c r="K15" s="2">
        <f t="shared" si="12"/>
        <v>-915518092</v>
      </c>
      <c r="L15" s="2">
        <f t="shared" si="12"/>
        <v>-443521433</v>
      </c>
      <c r="M15" s="2">
        <f t="shared" si="12"/>
        <v>-2042000000</v>
      </c>
      <c r="N15" s="2">
        <f t="shared" si="12"/>
        <v>-334000000</v>
      </c>
    </row>
    <row r="16" spans="1:14" ht="15.5" x14ac:dyDescent="0.35">
      <c r="C16" t="s">
        <v>29</v>
      </c>
      <c r="D16" s="2">
        <f>IFERROR(INDEX(D51:D500,MATCH($C$16,$C$51:$C$500,0)),"")</f>
        <v>374061671</v>
      </c>
      <c r="E16" s="2">
        <f>IFERROR(INDEX(E51:E500,MATCH($C$16,$C$51:$C$500,0)),"")</f>
        <v>48155591</v>
      </c>
      <c r="H16" s="2">
        <f>IFERROR(SUM(D16:G16)*(4/MAX(1,COUNT(D16:G16))),"")</f>
        <v>844434524</v>
      </c>
      <c r="I16" s="2">
        <f t="shared" ref="I16:N16" si="13">IFERROR(INDEX(I51:I500,MATCH($C$16,$C$51:$C$500,0)),"")</f>
        <v>-8622762519</v>
      </c>
      <c r="J16" s="2">
        <f t="shared" si="13"/>
        <v>1928067978</v>
      </c>
      <c r="K16" s="2">
        <f t="shared" si="13"/>
        <v>4123296957</v>
      </c>
      <c r="L16" s="2">
        <f t="shared" si="13"/>
        <v>1997426654</v>
      </c>
      <c r="M16" s="2">
        <f t="shared" si="13"/>
        <v>9240000000</v>
      </c>
      <c r="N16" s="2">
        <f t="shared" si="13"/>
        <v>6490000000</v>
      </c>
    </row>
    <row r="17" spans="1:14" ht="15.5" x14ac:dyDescent="0.35">
      <c r="A17" t="s">
        <v>30</v>
      </c>
    </row>
    <row r="18" spans="1:14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</row>
    <row r="19" spans="1:14" ht="15.5" x14ac:dyDescent="0.35">
      <c r="A19" t="s">
        <v>40</v>
      </c>
      <c r="C19" t="s">
        <v>41</v>
      </c>
    </row>
    <row r="20" spans="1:14" ht="15.5" x14ac:dyDescent="0.35">
      <c r="A20" t="s">
        <v>42</v>
      </c>
      <c r="C20" t="s">
        <v>43</v>
      </c>
      <c r="D20" s="2">
        <f ca="1">IFERROR(D21*D2,"")</f>
        <v>363800000000.00006</v>
      </c>
      <c r="E20" s="2">
        <f ca="1">IFERROR(E21*E2,"")</f>
        <v>625950000000.00012</v>
      </c>
      <c r="H20" s="2">
        <f t="shared" ref="H20:N20" ca="1" si="14">IFERROR(H21*H2,"")</f>
        <v>625950000000.00012</v>
      </c>
      <c r="I20" s="2">
        <f t="shared" ca="1" si="14"/>
        <v>276060000000.00006</v>
      </c>
      <c r="J20" s="2">
        <f t="shared" ca="1" si="14"/>
        <v>357380000000.00006</v>
      </c>
      <c r="K20" s="2">
        <f t="shared" ca="1" si="14"/>
        <v>346680000000.00006</v>
      </c>
      <c r="L20" s="2">
        <f t="shared" ca="1" si="14"/>
        <v>338120000000.00006</v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12</v>
      </c>
      <c r="D21" s="2">
        <f>IFERROR(INDEX(D51:D500,MATCH($C$7,$C$51:$C$500,0)),"")</f>
        <v>1070000000.0000001</v>
      </c>
      <c r="E21" s="2">
        <f>IFERROR(INDEX(E51:E500,MATCH($C$7,$C$51:$C$500,0)),"")</f>
        <v>1070000000.0000001</v>
      </c>
      <c r="H21" s="2">
        <f>IFERROR(INDEX(D21:G21,COUNT(D21:G21)),"")</f>
        <v>1070000000.0000001</v>
      </c>
      <c r="I21" s="2">
        <f t="shared" ref="I21:N21" si="15">IFERROR(INDEX(I51:I500,MATCH($C$7,$C$51:$C$500,0)),"")</f>
        <v>1070000000.0000001</v>
      </c>
      <c r="J21" s="2">
        <f t="shared" si="15"/>
        <v>1070000000.0000001</v>
      </c>
      <c r="K21" s="2">
        <f t="shared" si="15"/>
        <v>1070000000.0000001</v>
      </c>
      <c r="L21" s="2">
        <f t="shared" si="15"/>
        <v>1070000000.0000001</v>
      </c>
      <c r="M21" s="2">
        <f t="shared" si="15"/>
        <v>860000000</v>
      </c>
      <c r="N21" s="2">
        <f t="shared" si="15"/>
        <v>0</v>
      </c>
    </row>
    <row r="23" spans="1:14" ht="15.5" x14ac:dyDescent="0.35">
      <c r="B23" t="s">
        <v>44</v>
      </c>
      <c r="C23" t="s">
        <v>45</v>
      </c>
      <c r="D23" s="3">
        <f>IFERROR(D5/D6*100,"")</f>
        <v>-1.149755233374359E-3</v>
      </c>
      <c r="E23" s="3">
        <f>IFERROR(E5/E6*100,"")</f>
        <v>2.5445224088909705E-2</v>
      </c>
      <c r="H23" s="3">
        <f t="shared" ref="H23:N23" si="16">IFERROR(H5/H6*100,"")</f>
        <v>4.8590964149508649E-2</v>
      </c>
      <c r="I23" s="3">
        <f t="shared" si="16"/>
        <v>-4.7308919366024753</v>
      </c>
      <c r="J23" s="3">
        <f t="shared" si="16"/>
        <v>0.98185905180162902</v>
      </c>
      <c r="K23" s="3">
        <f t="shared" si="16"/>
        <v>2.1303044100544373</v>
      </c>
      <c r="L23" s="3">
        <f t="shared" si="16"/>
        <v>1.072512236966803</v>
      </c>
      <c r="M23" s="3">
        <f t="shared" si="16"/>
        <v>7.722061353364178</v>
      </c>
      <c r="N23" s="3">
        <f t="shared" si="16"/>
        <v>7.1281350594011252</v>
      </c>
    </row>
    <row r="24" spans="1:14" ht="15.5" x14ac:dyDescent="0.35">
      <c r="C24" t="s">
        <v>46</v>
      </c>
      <c r="D24" s="4">
        <f>IFERROR(_xlfn.RRI(5,I23,D23),"")</f>
        <v>-0.81070790692628047</v>
      </c>
      <c r="E24" s="4">
        <f>IFERROR(_xlfn.RRI(5,J23,E23),"")</f>
        <v>-0.51837233364977342</v>
      </c>
      <c r="H24" s="4">
        <f t="shared" ref="H24:N24" si="17">IFERROR(_xlfn.RRI(5,M23,H23),"")</f>
        <v>-0.63711881279086258</v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47</v>
      </c>
      <c r="C25" t="s">
        <v>48</v>
      </c>
      <c r="D25" s="3">
        <f>IFERROR(INDEX(D51:D500,MATCH($A$25,$C$51:$C$500,0)),"")</f>
        <v>0</v>
      </c>
      <c r="E25" s="3">
        <f>IFERROR(INDEX(E51:E500,MATCH($A$25,$C$51:$C$500,0)),"")</f>
        <v>0.03</v>
      </c>
      <c r="H25" s="3">
        <f>IFERROR(INDEX(D25:G25,COUNT(D25:G25)),"")</f>
        <v>0.03</v>
      </c>
      <c r="I25" s="3">
        <f t="shared" ref="I25:N25" si="18">IFERROR(INDEX(I51:I500,MATCH($C$25,$C$51:$C$500,0)),"")</f>
        <v>-6.33</v>
      </c>
      <c r="J25" s="3">
        <f t="shared" si="18"/>
        <v>1.35</v>
      </c>
      <c r="K25" s="3">
        <f t="shared" si="18"/>
        <v>3</v>
      </c>
      <c r="L25" s="3">
        <f t="shared" si="18"/>
        <v>1.45</v>
      </c>
      <c r="M25" s="3">
        <f t="shared" si="18"/>
        <v>8.41</v>
      </c>
      <c r="N25" s="3">
        <f t="shared" si="18"/>
        <v>71891.53</v>
      </c>
    </row>
    <row r="26" spans="1:14" ht="15.5" x14ac:dyDescent="0.35">
      <c r="C26" t="s">
        <v>49</v>
      </c>
      <c r="D26" s="4">
        <f>IFERROR(_xlfn.RRI(5,I25,D25),"")</f>
        <v>-1</v>
      </c>
      <c r="E26" s="4">
        <f>IFERROR(_xlfn.RRI(5,J25,E25),"")</f>
        <v>-0.53295632254886582</v>
      </c>
      <c r="H26" s="4">
        <f t="shared" ref="H26:N26" si="19">IFERROR(_xlfn.RRI(5,M25,H25),"")</f>
        <v>-0.67605964649609729</v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50</v>
      </c>
      <c r="D27" s="3">
        <f>IFERROR(D4/D21,"")</f>
        <v>96.635587206542041</v>
      </c>
      <c r="E27" s="3">
        <f>IFERROR(E4/E21,"")</f>
        <v>38.243705271028034</v>
      </c>
      <c r="H27" s="3">
        <f t="shared" ref="H27:N27" si="20">IFERROR(H4/H21,"")</f>
        <v>269.75858495514018</v>
      </c>
      <c r="I27" s="3">
        <f t="shared" si="20"/>
        <v>187.01507614485979</v>
      </c>
      <c r="J27" s="3">
        <f t="shared" si="20"/>
        <v>279.85185473271025</v>
      </c>
      <c r="K27" s="3">
        <f t="shared" si="20"/>
        <v>337.27008675887845</v>
      </c>
      <c r="L27" s="3">
        <f t="shared" si="20"/>
        <v>169.03680559719623</v>
      </c>
      <c r="M27" s="3">
        <f t="shared" si="20"/>
        <v>219.58488372093024</v>
      </c>
      <c r="N27" s="3" t="str">
        <f t="shared" si="20"/>
        <v/>
      </c>
    </row>
    <row r="28" spans="1:14" ht="15.5" x14ac:dyDescent="0.35">
      <c r="C28" t="s">
        <v>51</v>
      </c>
      <c r="D28" s="4">
        <f>IFERROR(_xlfn.RRI(5,I27,D27),"")</f>
        <v>-0.12370144749545875</v>
      </c>
      <c r="E28" s="4">
        <f>IFERROR(_xlfn.RRI(5,J27,E27),"")</f>
        <v>-0.32837577164207943</v>
      </c>
      <c r="H28" s="4">
        <f t="shared" ref="H28:N28" si="21">IFERROR(_xlfn.RRI(5,M27,H27),"")</f>
        <v>4.2016430557058282E-2</v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52</v>
      </c>
      <c r="H29" s="4">
        <f t="shared" ref="H29:N29" si="22">IFERROR(((H25-I25)/I25)*100%,"")</f>
        <v>-1.0047393364928909</v>
      </c>
      <c r="I29" s="4">
        <f t="shared" si="22"/>
        <v>-5.6888888888888882</v>
      </c>
      <c r="J29" s="4">
        <f t="shared" si="22"/>
        <v>-0.54999999999999993</v>
      </c>
      <c r="K29" s="4">
        <f t="shared" si="22"/>
        <v>1.0689655172413794</v>
      </c>
      <c r="L29" s="4">
        <f t="shared" si="22"/>
        <v>-0.82758620689655171</v>
      </c>
      <c r="M29" s="4">
        <f t="shared" si="22"/>
        <v>-0.99988301820812542</v>
      </c>
      <c r="N29" s="4" t="str">
        <f t="shared" si="22"/>
        <v/>
      </c>
    </row>
    <row r="30" spans="1:14" ht="15.5" x14ac:dyDescent="0.35">
      <c r="C30" t="s">
        <v>53</v>
      </c>
      <c r="H30" s="4">
        <f t="shared" ref="H30:N30" si="23">IFERROR(((H27-I27)/I27)*100%,"")</f>
        <v>0.44244298650119623</v>
      </c>
      <c r="I30" s="4">
        <f t="shared" si="23"/>
        <v>-0.33173544151251005</v>
      </c>
      <c r="J30" s="4">
        <f t="shared" si="23"/>
        <v>-0.17024406930940694</v>
      </c>
      <c r="K30" s="4">
        <f t="shared" si="23"/>
        <v>0.995246452790709</v>
      </c>
      <c r="L30" s="4">
        <f t="shared" si="23"/>
        <v>-0.23019835093919944</v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133.96</v>
      </c>
      <c r="E32" s="3">
        <f>IFERROR(INDEX(E51:E500,MATCH($A$32,$C$51:$C$500,0)),"")</f>
        <v>133.96</v>
      </c>
      <c r="H32" s="3">
        <f>IFERROR(INDEX(D32:G32,COUNT(D32:G32)),"")</f>
        <v>133.96</v>
      </c>
      <c r="I32" s="3">
        <f t="shared" ref="I32:N32" si="24">IFERROR(INDEX(I51:I500,MATCH($C$32,$C$51:$C$500,0)),"")</f>
        <v>133.93</v>
      </c>
      <c r="J32" s="3">
        <f t="shared" si="24"/>
        <v>140.27000000000001</v>
      </c>
      <c r="K32" s="3">
        <f t="shared" si="24"/>
        <v>138.88999999999999</v>
      </c>
      <c r="L32" s="3">
        <f t="shared" si="24"/>
        <v>135.93</v>
      </c>
      <c r="M32" s="3">
        <f t="shared" si="24"/>
        <v>109.3</v>
      </c>
      <c r="N32" s="3">
        <f t="shared" si="24"/>
        <v>1008560.18</v>
      </c>
    </row>
    <row r="33" spans="1:14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4.37</v>
      </c>
      <c r="E33" s="3">
        <f>IFERROR(INDEX(E51:E500,MATCH($A$33,$C$51:$C$500,0)),"")</f>
        <v>2.4300000000000002</v>
      </c>
      <c r="H33" s="3">
        <f>IFERROR(INDEX(D33:G33,COUNT(D33:G33)),"")</f>
        <v>2.4300000000000002</v>
      </c>
      <c r="I33" s="3">
        <f t="shared" ref="I33:N33" si="25">IFERROR(INDEX(I51:I500,MATCH($C$33,$C$51:$C$500,0)),"")</f>
        <v>1.93</v>
      </c>
      <c r="J33" s="3">
        <f t="shared" si="25"/>
        <v>2.38</v>
      </c>
      <c r="K33" s="3">
        <f t="shared" si="25"/>
        <v>2.33</v>
      </c>
      <c r="L33" s="3">
        <f t="shared" si="25"/>
        <v>2.3199999999999998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0</v>
      </c>
      <c r="E34" s="3">
        <f>IFERROR(INDEX(E51:E500,MATCH($A$34,$C$51:$C$500,0)),"")</f>
        <v>10866.67</v>
      </c>
      <c r="H34" s="3">
        <f>IFERROR(INDEX(D34:G34,COUNT(D34:G34)),"")</f>
        <v>10866.67</v>
      </c>
      <c r="I34" s="3">
        <f t="shared" ref="I34:N34" si="26">IFERROR(INDEX(I51:I500,MATCH($C$34,$C$51:$C$500,0)),"")</f>
        <v>-40.76</v>
      </c>
      <c r="J34" s="3">
        <f t="shared" si="26"/>
        <v>247.41</v>
      </c>
      <c r="K34" s="3">
        <f t="shared" si="26"/>
        <v>108</v>
      </c>
      <c r="L34" s="3">
        <f t="shared" si="26"/>
        <v>217.93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6.06</v>
      </c>
      <c r="E35" s="3">
        <f>IFERROR(INDEX(E51:E500,MATCH($A$35,$C$51:$C$500,0)),"")</f>
        <v>8.5299999999999994</v>
      </c>
      <c r="H35" s="3">
        <f>IFERROR(INDEX(D35:G35,COUNT(D35:G35)),"")</f>
        <v>8.5299999999999994</v>
      </c>
      <c r="I35" s="3">
        <f t="shared" ref="I35:N35" si="27">IFERROR(INDEX(I51:I500,MATCH($C$35,$C$51:$C$500,0)),"")</f>
        <v>1.38</v>
      </c>
      <c r="J35" s="3">
        <f t="shared" si="27"/>
        <v>1.19</v>
      </c>
      <c r="K35" s="3">
        <f t="shared" si="27"/>
        <v>0.96</v>
      </c>
      <c r="L35" s="3">
        <f t="shared" si="27"/>
        <v>1.87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66</v>
      </c>
      <c r="C36" t="s">
        <v>67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N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</row>
    <row r="37" spans="1:14" ht="15.5" x14ac:dyDescent="0.35">
      <c r="B37" t="s">
        <v>68</v>
      </c>
      <c r="C37" t="s">
        <v>69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N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</row>
    <row r="50" spans="2:14" ht="15.5" x14ac:dyDescent="0.35">
      <c r="D50" t="s">
        <v>70</v>
      </c>
      <c r="E50" t="s">
        <v>243</v>
      </c>
      <c r="F50" t="s">
        <v>71</v>
      </c>
      <c r="G50" t="s">
        <v>244</v>
      </c>
      <c r="H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</row>
    <row r="51" spans="2:14" ht="15.5" x14ac:dyDescent="0.35">
      <c r="B51" t="s">
        <v>75</v>
      </c>
      <c r="C51" t="s">
        <v>6</v>
      </c>
      <c r="D51" s="5">
        <v>103400078311</v>
      </c>
      <c r="E51" s="5">
        <v>40920764640</v>
      </c>
      <c r="F51" s="5">
        <v>105579491982</v>
      </c>
      <c r="G51" s="5">
        <v>29396295979</v>
      </c>
      <c r="I51" s="5">
        <v>200106131475</v>
      </c>
      <c r="J51" s="5">
        <v>299441484564</v>
      </c>
      <c r="K51" s="5">
        <v>360878992832</v>
      </c>
      <c r="L51" s="5">
        <v>180869381989</v>
      </c>
      <c r="M51" s="5">
        <v>188843000000</v>
      </c>
      <c r="N51" s="5">
        <v>132023000000</v>
      </c>
    </row>
    <row r="52" spans="2:14" ht="15.5" x14ac:dyDescent="0.35">
      <c r="C52" t="s">
        <v>76</v>
      </c>
      <c r="D52" s="5">
        <v>-98357304195</v>
      </c>
      <c r="E52" s="5">
        <v>-37611626312</v>
      </c>
      <c r="F52" s="5">
        <v>-103826304200</v>
      </c>
      <c r="G52" s="5">
        <v>-31524726556</v>
      </c>
      <c r="I52" s="5">
        <v>-195700601318</v>
      </c>
      <c r="J52" s="5">
        <v>-284046968258</v>
      </c>
      <c r="K52" s="5">
        <v>-344850903480</v>
      </c>
      <c r="L52" s="5">
        <v>-168167260965</v>
      </c>
      <c r="M52" s="5">
        <v>-172536000000</v>
      </c>
      <c r="N52" s="5">
        <v>-123783000000</v>
      </c>
    </row>
    <row r="53" spans="2:14" ht="15.5" x14ac:dyDescent="0.35">
      <c r="C53" t="s">
        <v>77</v>
      </c>
      <c r="D53" s="5">
        <v>5042774116</v>
      </c>
      <c r="E53" s="5">
        <v>3309138328</v>
      </c>
      <c r="F53" s="5">
        <v>1753187782</v>
      </c>
      <c r="G53" s="5">
        <v>-2128430577</v>
      </c>
      <c r="I53" s="5">
        <v>4405530157</v>
      </c>
      <c r="J53" s="5">
        <v>15394516306</v>
      </c>
      <c r="K53" s="5">
        <v>16028089352</v>
      </c>
      <c r="L53" s="5">
        <v>12702121024</v>
      </c>
      <c r="M53" s="5">
        <v>16307000000</v>
      </c>
      <c r="N53" s="5">
        <v>8240000000</v>
      </c>
    </row>
    <row r="54" spans="2:14" ht="15.5" x14ac:dyDescent="0.35">
      <c r="C54" t="s">
        <v>78</v>
      </c>
      <c r="D54" s="5">
        <v>-1279544210</v>
      </c>
      <c r="E54" s="5">
        <v>-1299675414</v>
      </c>
      <c r="F54" s="5">
        <v>-881487148</v>
      </c>
      <c r="G54" s="5">
        <v>-1087550936</v>
      </c>
      <c r="I54" s="5">
        <v>-4345310643</v>
      </c>
      <c r="J54" s="5">
        <v>-4748623317</v>
      </c>
      <c r="K54" s="5">
        <v>-5702362886</v>
      </c>
      <c r="L54" s="5">
        <v>-5532939455</v>
      </c>
      <c r="M54" s="5">
        <v>-3805000000</v>
      </c>
      <c r="N54" s="5">
        <v>-1441000000</v>
      </c>
    </row>
    <row r="55" spans="2:14" ht="15.5" x14ac:dyDescent="0.35">
      <c r="C55" t="s">
        <v>245</v>
      </c>
      <c r="D55" s="5">
        <v>-127002500</v>
      </c>
      <c r="E55" s="5">
        <v>-81872500</v>
      </c>
      <c r="F55" s="5">
        <v>-41286800</v>
      </c>
      <c r="G55" s="5">
        <v>-18949000</v>
      </c>
      <c r="I55" s="5">
        <v>-163871800</v>
      </c>
      <c r="J55" s="5">
        <v>-335548000</v>
      </c>
      <c r="K55" s="5">
        <v>-1451291659</v>
      </c>
      <c r="L55" s="5">
        <v>-2122634178</v>
      </c>
      <c r="M55" s="5">
        <v>-1202000000</v>
      </c>
      <c r="N55" s="5">
        <v>-141000000</v>
      </c>
    </row>
    <row r="56" spans="2:14" ht="15.5" x14ac:dyDescent="0.35">
      <c r="C56" t="s">
        <v>246</v>
      </c>
      <c r="D56" s="5">
        <v>-1152541710</v>
      </c>
      <c r="E56" s="5">
        <v>-1217802914</v>
      </c>
      <c r="F56" s="5">
        <v>-840200348</v>
      </c>
      <c r="G56" s="5">
        <v>-1068601936</v>
      </c>
      <c r="I56" s="5">
        <v>-4181438843</v>
      </c>
      <c r="J56" s="5">
        <v>-4413075317</v>
      </c>
      <c r="K56" s="5">
        <v>-4251071227</v>
      </c>
      <c r="L56" s="5">
        <v>-3410305277</v>
      </c>
      <c r="M56" s="5">
        <v>-2603000000</v>
      </c>
      <c r="N56" s="5">
        <v>-1300000000</v>
      </c>
    </row>
    <row r="57" spans="2:14" ht="15.5" x14ac:dyDescent="0.35">
      <c r="C57" t="s">
        <v>80</v>
      </c>
      <c r="D57" s="5">
        <v>3763229906</v>
      </c>
      <c r="E57" s="5">
        <v>2009462914</v>
      </c>
      <c r="F57" s="5">
        <v>871700634</v>
      </c>
      <c r="G57" s="5">
        <v>-3215981513</v>
      </c>
      <c r="I57" s="5">
        <v>60219514</v>
      </c>
      <c r="J57" s="5">
        <v>10645892989</v>
      </c>
      <c r="K57" s="5">
        <v>10325726466</v>
      </c>
      <c r="L57" s="5">
        <v>7169181569</v>
      </c>
      <c r="M57" s="5">
        <v>12502000000</v>
      </c>
      <c r="N57" s="5">
        <v>6799000000</v>
      </c>
    </row>
    <row r="58" spans="2:14" ht="15.5" x14ac:dyDescent="0.35">
      <c r="C58" t="s">
        <v>81</v>
      </c>
      <c r="D58" s="5">
        <v>-3389168235</v>
      </c>
      <c r="E58" s="5">
        <v>-1961307323</v>
      </c>
      <c r="F58" s="5">
        <v>-2297134202</v>
      </c>
      <c r="G58" s="5">
        <v>-2342699779</v>
      </c>
      <c r="I58" s="5">
        <v>-8682982033</v>
      </c>
      <c r="J58" s="5">
        <v>-8717825011</v>
      </c>
      <c r="K58" s="5">
        <v>-6202429509</v>
      </c>
      <c r="L58" s="5">
        <v>-5171754915</v>
      </c>
      <c r="M58" s="5">
        <v>-3262000000</v>
      </c>
      <c r="N58" s="5">
        <v>-309000000</v>
      </c>
    </row>
    <row r="59" spans="2:14" ht="15.5" x14ac:dyDescent="0.35">
      <c r="C59" t="s">
        <v>27</v>
      </c>
      <c r="D59" s="5">
        <v>-3390360038</v>
      </c>
      <c r="E59" s="5">
        <v>-1961685822</v>
      </c>
      <c r="F59" s="5">
        <v>-2070387168</v>
      </c>
      <c r="G59" s="5">
        <v>-2343396960</v>
      </c>
      <c r="I59" s="5">
        <v>-8476468707</v>
      </c>
      <c r="J59" s="5">
        <v>-8560615636</v>
      </c>
      <c r="K59" s="5">
        <v>-6205106325</v>
      </c>
      <c r="L59" s="5">
        <v>-5208179420</v>
      </c>
      <c r="M59" s="5">
        <v>-3503000000</v>
      </c>
      <c r="N59" s="5">
        <v>-309000000</v>
      </c>
    </row>
    <row r="60" spans="2:14" ht="15.5" x14ac:dyDescent="0.35">
      <c r="C60" t="s">
        <v>83</v>
      </c>
    </row>
    <row r="61" spans="2:14" ht="15.5" x14ac:dyDescent="0.35">
      <c r="C61" t="s">
        <v>84</v>
      </c>
      <c r="D61" s="5">
        <v>-3389168235</v>
      </c>
      <c r="E61" s="5">
        <v>-1961307323</v>
      </c>
      <c r="F61" s="5">
        <v>-2297134202</v>
      </c>
      <c r="G61" s="5">
        <v>-2342699779</v>
      </c>
      <c r="I61" s="5">
        <v>-8682982033</v>
      </c>
      <c r="J61" s="5">
        <v>-8717825011</v>
      </c>
      <c r="K61" s="5">
        <v>-6202429509</v>
      </c>
      <c r="L61" s="5">
        <v>-5171754915</v>
      </c>
      <c r="M61" s="5">
        <v>-3262000000</v>
      </c>
      <c r="N61" s="5">
        <v>-309000000</v>
      </c>
    </row>
    <row r="62" spans="2:14" ht="15.5" x14ac:dyDescent="0.35">
      <c r="C62" t="s">
        <v>29</v>
      </c>
      <c r="D62" s="5">
        <v>374061671</v>
      </c>
      <c r="E62" s="5">
        <v>48155591</v>
      </c>
      <c r="F62" s="5">
        <v>-1425433568</v>
      </c>
      <c r="G62" s="5">
        <v>-5558681292</v>
      </c>
      <c r="I62" s="5">
        <v>-8622762519</v>
      </c>
      <c r="J62" s="5">
        <v>1928067978</v>
      </c>
      <c r="K62" s="5">
        <v>4123296957</v>
      </c>
      <c r="L62" s="5">
        <v>1997426654</v>
      </c>
      <c r="M62" s="5">
        <v>9240000000</v>
      </c>
      <c r="N62" s="5">
        <v>6490000000</v>
      </c>
    </row>
    <row r="63" spans="2:14" ht="15.5" x14ac:dyDescent="0.35">
      <c r="C63" t="s">
        <v>28</v>
      </c>
      <c r="D63" s="5">
        <v>-375710277</v>
      </c>
      <c r="E63" s="5">
        <v>-11669885</v>
      </c>
      <c r="F63" s="5">
        <v>1822449136</v>
      </c>
      <c r="G63" s="5">
        <v>7048869</v>
      </c>
      <c r="I63" s="5">
        <v>1843595743</v>
      </c>
      <c r="J63" s="5">
        <v>-478947863</v>
      </c>
      <c r="K63" s="5">
        <v>-915518092</v>
      </c>
      <c r="L63" s="5">
        <v>-443521433</v>
      </c>
      <c r="M63" s="5">
        <v>-2042000000</v>
      </c>
      <c r="N63" s="5">
        <v>-334000000</v>
      </c>
    </row>
    <row r="64" spans="2:14" ht="15.5" x14ac:dyDescent="0.35">
      <c r="C64" t="s">
        <v>85</v>
      </c>
      <c r="D64" s="5">
        <v>-383692630</v>
      </c>
      <c r="E64" s="5">
        <v>-19652237</v>
      </c>
      <c r="J64" s="5">
        <v>-507143339</v>
      </c>
      <c r="K64" s="5">
        <v>-941790520</v>
      </c>
      <c r="L64" s="5">
        <v>-463352560</v>
      </c>
      <c r="M64" s="5">
        <v>-2053000000</v>
      </c>
      <c r="N64" s="5">
        <v>-359000000</v>
      </c>
    </row>
    <row r="65" spans="2:14" ht="15.5" x14ac:dyDescent="0.35">
      <c r="C65" t="s">
        <v>87</v>
      </c>
      <c r="D65" s="5">
        <v>7982353</v>
      </c>
      <c r="E65" s="5">
        <v>7982352</v>
      </c>
      <c r="F65" s="5">
        <v>1822449136</v>
      </c>
      <c r="G65" s="5">
        <v>7048869</v>
      </c>
      <c r="I65" s="5">
        <v>1843595743</v>
      </c>
      <c r="J65" s="5">
        <v>28195476</v>
      </c>
      <c r="K65" s="5">
        <v>26272428</v>
      </c>
      <c r="L65" s="5">
        <v>19831127</v>
      </c>
      <c r="M65" s="5">
        <v>11000000</v>
      </c>
      <c r="N65" s="5">
        <v>25000000</v>
      </c>
    </row>
    <row r="66" spans="2:14" ht="15.5" x14ac:dyDescent="0.35">
      <c r="C66" t="s">
        <v>88</v>
      </c>
      <c r="D66" s="5">
        <v>-375710277</v>
      </c>
      <c r="E66" s="5">
        <v>-11669885</v>
      </c>
      <c r="F66" s="5">
        <v>1822449136</v>
      </c>
      <c r="G66" s="5">
        <v>7048869</v>
      </c>
      <c r="I66" s="5">
        <v>1843595743</v>
      </c>
      <c r="J66" s="5">
        <v>-478947863</v>
      </c>
      <c r="K66" s="5">
        <v>-915518092</v>
      </c>
      <c r="L66" s="5">
        <v>-443521433</v>
      </c>
      <c r="M66" s="5">
        <v>-2042000000</v>
      </c>
      <c r="N66" s="5">
        <v>-334000000</v>
      </c>
    </row>
    <row r="67" spans="2:14" ht="15.5" x14ac:dyDescent="0.35">
      <c r="C67" t="s">
        <v>89</v>
      </c>
      <c r="D67" s="5">
        <v>-1648606</v>
      </c>
      <c r="E67" s="5">
        <v>36485706</v>
      </c>
      <c r="F67" s="5">
        <v>397015568</v>
      </c>
      <c r="G67" s="5">
        <v>-5551632423</v>
      </c>
      <c r="I67" s="5">
        <v>-6779166776</v>
      </c>
      <c r="J67" s="5">
        <v>1449120115</v>
      </c>
      <c r="K67" s="5">
        <v>3207778865</v>
      </c>
      <c r="L67" s="5">
        <v>1553905221</v>
      </c>
      <c r="M67" s="5">
        <v>7198000000</v>
      </c>
      <c r="N67" s="5">
        <v>6156000000</v>
      </c>
    </row>
    <row r="68" spans="2:14" ht="15.5" x14ac:dyDescent="0.35">
      <c r="C68" t="s">
        <v>90</v>
      </c>
      <c r="F68" s="5">
        <v>-2695735</v>
      </c>
      <c r="I68" s="5">
        <v>-2695735</v>
      </c>
      <c r="J68" s="5">
        <v>24989922</v>
      </c>
      <c r="K68" s="5">
        <v>-40858157</v>
      </c>
      <c r="L68" s="5">
        <v>6530980</v>
      </c>
      <c r="M68" s="5">
        <v>29000000</v>
      </c>
    </row>
    <row r="69" spans="2:14" ht="15.5" x14ac:dyDescent="0.35">
      <c r="C69" t="s">
        <v>428</v>
      </c>
      <c r="F69" s="5">
        <v>-2695735</v>
      </c>
      <c r="I69" s="5">
        <v>-2695735</v>
      </c>
      <c r="J69" s="5">
        <v>24989922</v>
      </c>
      <c r="K69" s="5">
        <v>-40858157</v>
      </c>
      <c r="L69" s="5">
        <v>6530980</v>
      </c>
      <c r="M69" s="5">
        <v>29000000</v>
      </c>
    </row>
    <row r="70" spans="2:14" ht="15.5" x14ac:dyDescent="0.35">
      <c r="C70" t="s">
        <v>91</v>
      </c>
      <c r="D70" s="5">
        <v>-1648606</v>
      </c>
      <c r="E70" s="5">
        <v>36485706</v>
      </c>
      <c r="F70" s="5">
        <v>394319833</v>
      </c>
      <c r="G70" s="5">
        <v>-5551632423</v>
      </c>
      <c r="I70" s="5">
        <v>-6781862511</v>
      </c>
      <c r="J70" s="5">
        <v>1474110037</v>
      </c>
      <c r="K70" s="5">
        <v>3166920708</v>
      </c>
      <c r="L70" s="5">
        <v>1560436201</v>
      </c>
      <c r="M70" s="5">
        <v>7227000000</v>
      </c>
      <c r="N70" s="5">
        <v>6156000000</v>
      </c>
    </row>
    <row r="71" spans="2:14" ht="15.5" x14ac:dyDescent="0.35">
      <c r="C71" t="s">
        <v>92</v>
      </c>
      <c r="D71" s="5">
        <v>-1648606</v>
      </c>
      <c r="E71" s="5">
        <v>36485706</v>
      </c>
      <c r="F71" s="5">
        <v>397015568</v>
      </c>
      <c r="G71" s="5">
        <v>-5551632423</v>
      </c>
      <c r="I71" s="5">
        <v>-6779166776</v>
      </c>
      <c r="J71" s="5">
        <v>1449120116</v>
      </c>
      <c r="K71" s="5">
        <v>3207778865</v>
      </c>
      <c r="L71" s="5">
        <v>1553905221</v>
      </c>
      <c r="M71" s="5">
        <v>7198000000</v>
      </c>
      <c r="N71" s="5">
        <v>6156000000</v>
      </c>
    </row>
    <row r="72" spans="2:14" ht="15.5" x14ac:dyDescent="0.35">
      <c r="C72" t="s">
        <v>8</v>
      </c>
      <c r="D72" s="5">
        <v>-1648606</v>
      </c>
      <c r="E72" s="5">
        <v>36485706</v>
      </c>
      <c r="F72" s="5">
        <v>394319833</v>
      </c>
      <c r="G72" s="5">
        <v>-5551632423</v>
      </c>
      <c r="I72" s="5">
        <v>-6781862511</v>
      </c>
      <c r="J72" s="5">
        <v>1474110038</v>
      </c>
      <c r="K72" s="5">
        <v>3166920709</v>
      </c>
      <c r="L72" s="5">
        <v>1560436201</v>
      </c>
      <c r="M72" s="5">
        <v>7227000000</v>
      </c>
      <c r="N72" s="5">
        <v>6156000000</v>
      </c>
    </row>
    <row r="73" spans="2:14" ht="15.5" x14ac:dyDescent="0.35">
      <c r="C73" t="s">
        <v>94</v>
      </c>
      <c r="D73" s="5">
        <v>-1648606</v>
      </c>
      <c r="E73" s="5">
        <v>36485706</v>
      </c>
      <c r="F73" s="5">
        <v>397015568</v>
      </c>
      <c r="G73" s="5">
        <v>-5551632423</v>
      </c>
      <c r="I73" s="5">
        <v>-6779166776</v>
      </c>
      <c r="J73" s="5">
        <v>1449120116</v>
      </c>
      <c r="K73" s="5">
        <v>3207778865</v>
      </c>
      <c r="L73" s="5">
        <v>1553905221</v>
      </c>
      <c r="M73" s="5">
        <v>7198000000</v>
      </c>
      <c r="N73" s="5">
        <v>6156000000</v>
      </c>
    </row>
    <row r="74" spans="2:14" ht="15.5" x14ac:dyDescent="0.35">
      <c r="C74" t="s">
        <v>95</v>
      </c>
      <c r="D74" s="5">
        <v>-1648606</v>
      </c>
      <c r="E74" s="5">
        <v>36485706</v>
      </c>
      <c r="F74" s="5">
        <v>394319833</v>
      </c>
      <c r="G74" s="5">
        <v>-5551632423</v>
      </c>
      <c r="I74" s="5">
        <v>-6781862511</v>
      </c>
      <c r="J74" s="5">
        <v>1474110038</v>
      </c>
      <c r="K74" s="5">
        <v>3166920709</v>
      </c>
      <c r="L74" s="5">
        <v>1560436201</v>
      </c>
      <c r="M74" s="5">
        <v>7227000000</v>
      </c>
      <c r="N74" s="5">
        <v>6156000000</v>
      </c>
    </row>
    <row r="75" spans="2:14" ht="15.5" x14ac:dyDescent="0.35">
      <c r="C75" t="s">
        <v>96</v>
      </c>
      <c r="D75" s="5">
        <v>-1648606</v>
      </c>
      <c r="E75" s="5">
        <v>36485706</v>
      </c>
      <c r="F75" s="5">
        <v>394319833</v>
      </c>
      <c r="G75" s="5">
        <v>-5551632423</v>
      </c>
      <c r="I75" s="5">
        <v>-6781862511</v>
      </c>
      <c r="J75" s="5">
        <v>1474110038</v>
      </c>
      <c r="K75" s="5">
        <v>3166920709</v>
      </c>
      <c r="L75" s="5">
        <v>1560436201</v>
      </c>
      <c r="M75" s="5">
        <v>7227000000</v>
      </c>
      <c r="N75" s="5">
        <v>6156000000</v>
      </c>
    </row>
    <row r="77" spans="2:14" ht="15.5" x14ac:dyDescent="0.35">
      <c r="B77" t="s">
        <v>97</v>
      </c>
      <c r="C77" t="s">
        <v>98</v>
      </c>
    </row>
    <row r="78" spans="2:14" ht="15.5" x14ac:dyDescent="0.35">
      <c r="C78" t="s">
        <v>99</v>
      </c>
    </row>
    <row r="79" spans="2:14" ht="15.5" x14ac:dyDescent="0.35">
      <c r="C79" t="s">
        <v>20</v>
      </c>
      <c r="D79" s="5">
        <v>12314134487</v>
      </c>
      <c r="E79" s="5">
        <v>11222708541</v>
      </c>
      <c r="F79" s="5">
        <v>45791166282</v>
      </c>
      <c r="G79" s="5">
        <v>36956005489</v>
      </c>
      <c r="I79" s="5">
        <v>45791166282</v>
      </c>
      <c r="J79" s="5">
        <v>51795598666</v>
      </c>
      <c r="K79" s="5">
        <v>31858301496</v>
      </c>
      <c r="L79" s="5">
        <v>36428101331</v>
      </c>
      <c r="M79" s="5">
        <v>18254000000</v>
      </c>
      <c r="N79" s="5">
        <v>24014000000</v>
      </c>
    </row>
    <row r="80" spans="2:14" ht="15.5" x14ac:dyDescent="0.35">
      <c r="C80" t="s">
        <v>100</v>
      </c>
      <c r="D80" s="5">
        <v>462500000</v>
      </c>
      <c r="E80" s="5">
        <v>925000000</v>
      </c>
      <c r="F80" s="5">
        <v>3532400000</v>
      </c>
      <c r="G80" s="5">
        <v>22381300000</v>
      </c>
      <c r="I80" s="5">
        <v>3532400000</v>
      </c>
      <c r="J80" s="5">
        <v>29857420000</v>
      </c>
      <c r="K80" s="5">
        <v>30704995420</v>
      </c>
      <c r="L80" s="5">
        <v>10430396000</v>
      </c>
      <c r="M80" s="5">
        <v>8393000000</v>
      </c>
      <c r="N80" s="5">
        <v>2839000000</v>
      </c>
    </row>
    <row r="81" spans="3:14" ht="15.5" x14ac:dyDescent="0.35">
      <c r="C81" t="s">
        <v>250</v>
      </c>
    </row>
    <row r="82" spans="3:14" ht="15.5" x14ac:dyDescent="0.35">
      <c r="C82" t="s">
        <v>249</v>
      </c>
    </row>
    <row r="83" spans="3:14" ht="15.5" x14ac:dyDescent="0.35">
      <c r="C83" t="s">
        <v>251</v>
      </c>
      <c r="D83" s="5">
        <v>462500000</v>
      </c>
      <c r="E83" s="5">
        <v>925000000</v>
      </c>
      <c r="F83" s="5">
        <v>3532400000</v>
      </c>
      <c r="G83" s="5">
        <v>22381300000</v>
      </c>
      <c r="I83" s="5">
        <v>3532400000</v>
      </c>
      <c r="J83" s="5">
        <v>29857420000</v>
      </c>
      <c r="K83" s="5">
        <v>30704995420</v>
      </c>
      <c r="L83" s="5">
        <v>10430396000</v>
      </c>
      <c r="M83" s="5">
        <v>8393000000</v>
      </c>
      <c r="N83" s="5">
        <v>2839000000</v>
      </c>
    </row>
    <row r="84" spans="3:14" ht="15.5" x14ac:dyDescent="0.35">
      <c r="C84" t="s">
        <v>102</v>
      </c>
      <c r="M84" s="5">
        <v>6306000000</v>
      </c>
      <c r="N84" s="5">
        <v>7461000000</v>
      </c>
    </row>
    <row r="85" spans="3:14" ht="15.5" x14ac:dyDescent="0.35">
      <c r="C85" t="s">
        <v>252</v>
      </c>
      <c r="M85" s="5">
        <v>6306000000</v>
      </c>
      <c r="N85" s="5">
        <v>7461000000</v>
      </c>
    </row>
    <row r="86" spans="3:14" ht="15.5" x14ac:dyDescent="0.35">
      <c r="C86" t="s">
        <v>103</v>
      </c>
      <c r="D86" s="5">
        <v>64986597177</v>
      </c>
      <c r="E86" s="5">
        <v>64903009644</v>
      </c>
      <c r="F86" s="5">
        <v>31636467100</v>
      </c>
      <c r="G86" s="5">
        <v>25266487083</v>
      </c>
      <c r="I86" s="5">
        <v>31636467100</v>
      </c>
      <c r="J86" s="5">
        <v>14556283911</v>
      </c>
      <c r="K86" s="5">
        <v>37909546126</v>
      </c>
      <c r="L86" s="5">
        <v>58309004880</v>
      </c>
      <c r="M86" s="5">
        <v>22882000000</v>
      </c>
      <c r="N86" s="5">
        <v>6508000000</v>
      </c>
    </row>
    <row r="87" spans="3:14" ht="15.5" x14ac:dyDescent="0.35">
      <c r="C87" t="s">
        <v>83</v>
      </c>
      <c r="D87" s="5">
        <v>16799428</v>
      </c>
      <c r="E87" s="5">
        <v>16799428</v>
      </c>
      <c r="F87" s="5">
        <v>16799428</v>
      </c>
      <c r="G87" s="5">
        <v>19495163</v>
      </c>
      <c r="I87" s="5">
        <v>16799428</v>
      </c>
      <c r="J87" s="5">
        <v>19495163</v>
      </c>
      <c r="K87" s="5">
        <v>-5494759</v>
      </c>
      <c r="L87" s="5">
        <v>35363398</v>
      </c>
      <c r="M87" s="5">
        <v>29000000</v>
      </c>
    </row>
    <row r="88" spans="3:14" ht="15.5" x14ac:dyDescent="0.35">
      <c r="C88" t="s">
        <v>104</v>
      </c>
      <c r="D88" s="5">
        <v>95152478332</v>
      </c>
      <c r="E88" s="5">
        <v>95063863233</v>
      </c>
      <c r="F88" s="5">
        <v>99115417521</v>
      </c>
      <c r="G88" s="5">
        <v>101876906692</v>
      </c>
      <c r="I88" s="5">
        <v>99115417521</v>
      </c>
      <c r="J88" s="5">
        <v>112555875211</v>
      </c>
      <c r="K88" s="5">
        <v>117469143746</v>
      </c>
      <c r="L88" s="5">
        <v>115007265935</v>
      </c>
      <c r="M88" s="5">
        <v>55254000000</v>
      </c>
      <c r="N88" s="5">
        <v>34049000000</v>
      </c>
    </row>
    <row r="89" spans="3:14" ht="15.5" x14ac:dyDescent="0.35">
      <c r="C89" t="s">
        <v>105</v>
      </c>
    </row>
    <row r="90" spans="3:14" ht="15.5" x14ac:dyDescent="0.35">
      <c r="C90" t="s">
        <v>109</v>
      </c>
      <c r="D90" s="5">
        <v>1964981548</v>
      </c>
      <c r="E90" s="5">
        <v>1956999195</v>
      </c>
      <c r="F90" s="5">
        <v>1949016843</v>
      </c>
      <c r="G90" s="5">
        <v>125807372</v>
      </c>
      <c r="I90" s="5">
        <v>1949016843</v>
      </c>
      <c r="J90" s="5">
        <v>104660764</v>
      </c>
      <c r="K90" s="5">
        <v>83513728</v>
      </c>
      <c r="L90" s="5">
        <v>45717205</v>
      </c>
      <c r="M90" s="5">
        <v>28000000</v>
      </c>
      <c r="N90" s="5">
        <v>25000000</v>
      </c>
    </row>
    <row r="91" spans="3:14" ht="15.5" x14ac:dyDescent="0.35">
      <c r="C91" t="s">
        <v>107</v>
      </c>
      <c r="D91" s="5">
        <v>89995407209</v>
      </c>
      <c r="E91" s="5">
        <v>89713434300</v>
      </c>
      <c r="F91" s="5">
        <v>88828055836</v>
      </c>
      <c r="G91" s="5">
        <v>88912536333</v>
      </c>
      <c r="I91" s="5">
        <v>88828055836</v>
      </c>
      <c r="J91" s="5">
        <v>89227401299</v>
      </c>
      <c r="K91" s="5">
        <v>85178456590</v>
      </c>
      <c r="L91" s="5">
        <v>73344805684</v>
      </c>
      <c r="M91" s="5">
        <v>70018000000</v>
      </c>
      <c r="N91" s="5">
        <v>62932000000</v>
      </c>
    </row>
    <row r="92" spans="3:14" ht="15.5" x14ac:dyDescent="0.35">
      <c r="C92" t="s">
        <v>110</v>
      </c>
      <c r="D92" s="5">
        <v>124540824032</v>
      </c>
      <c r="E92" s="5">
        <v>124263368771</v>
      </c>
      <c r="F92" s="5">
        <v>118507026953</v>
      </c>
      <c r="G92" s="5">
        <v>116576653341</v>
      </c>
      <c r="I92" s="5">
        <v>118507026953</v>
      </c>
      <c r="J92" s="5">
        <v>108836222446</v>
      </c>
      <c r="K92" s="5">
        <v>101310086446</v>
      </c>
      <c r="L92" s="5">
        <v>78729910453</v>
      </c>
      <c r="M92" s="5">
        <v>80021000000</v>
      </c>
      <c r="N92" s="5">
        <v>80519000000</v>
      </c>
    </row>
    <row r="93" spans="3:14" ht="15.5" x14ac:dyDescent="0.35">
      <c r="C93" t="s">
        <v>111</v>
      </c>
      <c r="D93" s="5">
        <v>219693302364</v>
      </c>
      <c r="E93" s="5">
        <v>219327232004</v>
      </c>
      <c r="F93" s="5">
        <v>217622444474</v>
      </c>
      <c r="G93" s="5">
        <v>218453560033</v>
      </c>
      <c r="I93" s="5">
        <v>217622444474</v>
      </c>
      <c r="J93" s="5">
        <v>221392097657</v>
      </c>
      <c r="K93" s="5">
        <v>218779230192</v>
      </c>
      <c r="L93" s="5">
        <v>193737176388</v>
      </c>
      <c r="M93" s="5">
        <v>135275000000</v>
      </c>
      <c r="N93" s="5">
        <v>114568000000</v>
      </c>
    </row>
    <row r="94" spans="3:14" ht="15.5" x14ac:dyDescent="0.35">
      <c r="C94" t="s">
        <v>112</v>
      </c>
    </row>
    <row r="95" spans="3:14" ht="15.5" x14ac:dyDescent="0.35">
      <c r="C95" t="s">
        <v>113</v>
      </c>
    </row>
    <row r="96" spans="3:14" ht="15.5" x14ac:dyDescent="0.35">
      <c r="C96" t="s">
        <v>114</v>
      </c>
      <c r="D96" s="5">
        <v>75408852861</v>
      </c>
      <c r="E96" s="5">
        <v>75077417315</v>
      </c>
      <c r="F96" s="5">
        <v>73445398911</v>
      </c>
      <c r="G96" s="5">
        <v>74673303112</v>
      </c>
      <c r="I96" s="5">
        <v>73445398911</v>
      </c>
      <c r="J96" s="5">
        <v>70531779333</v>
      </c>
      <c r="K96" s="5">
        <v>68764144798</v>
      </c>
      <c r="L96" s="5">
        <v>46897800408</v>
      </c>
      <c r="M96" s="5">
        <v>40930000000</v>
      </c>
      <c r="N96" s="5">
        <v>28092000000</v>
      </c>
    </row>
    <row r="97" spans="3:14" ht="15.5" x14ac:dyDescent="0.35">
      <c r="C97" t="s">
        <v>119</v>
      </c>
      <c r="D97" s="5">
        <v>74993070967</v>
      </c>
      <c r="E97" s="5">
        <v>74970799297</v>
      </c>
      <c r="F97" s="5">
        <v>72877117808</v>
      </c>
      <c r="G97" s="5">
        <v>74660924044</v>
      </c>
      <c r="I97" s="5">
        <v>72877117808</v>
      </c>
      <c r="J97" s="5">
        <v>70027997664</v>
      </c>
      <c r="K97" s="5">
        <v>68056609216</v>
      </c>
      <c r="L97" s="5">
        <v>45929683360</v>
      </c>
      <c r="M97" s="5">
        <v>39296000000</v>
      </c>
      <c r="N97" s="5">
        <v>27397000000</v>
      </c>
    </row>
    <row r="98" spans="3:14" ht="15.5" x14ac:dyDescent="0.35">
      <c r="C98" t="s">
        <v>115</v>
      </c>
    </row>
    <row r="99" spans="3:14" ht="15.5" x14ac:dyDescent="0.35">
      <c r="C99" t="s">
        <v>253</v>
      </c>
      <c r="F99" s="5">
        <v>264173442</v>
      </c>
      <c r="I99" s="5">
        <v>264173442</v>
      </c>
      <c r="J99" s="5">
        <v>327209963</v>
      </c>
      <c r="L99" s="5">
        <v>776084672</v>
      </c>
      <c r="N99" s="5">
        <v>268000000</v>
      </c>
    </row>
    <row r="100" spans="3:14" ht="15.5" x14ac:dyDescent="0.35">
      <c r="C100" t="s">
        <v>118</v>
      </c>
    </row>
    <row r="101" spans="3:14" ht="15.5" x14ac:dyDescent="0.35">
      <c r="C101" t="s">
        <v>254</v>
      </c>
    </row>
    <row r="102" spans="3:14" ht="15.5" x14ac:dyDescent="0.35">
      <c r="C102" t="s">
        <v>116</v>
      </c>
      <c r="D102" s="5">
        <v>3163446</v>
      </c>
      <c r="E102" s="5">
        <v>3052251</v>
      </c>
      <c r="F102" s="5">
        <v>205191861</v>
      </c>
      <c r="G102" s="5">
        <v>3529087</v>
      </c>
      <c r="I102" s="5">
        <v>205191861</v>
      </c>
      <c r="J102" s="5">
        <v>3481678</v>
      </c>
      <c r="K102" s="5">
        <v>3226254</v>
      </c>
      <c r="L102" s="5">
        <v>3073126</v>
      </c>
      <c r="M102" s="5">
        <v>3000000</v>
      </c>
      <c r="N102" s="5">
        <v>4000000</v>
      </c>
    </row>
    <row r="103" spans="3:14" ht="15.5" x14ac:dyDescent="0.35">
      <c r="C103" t="s">
        <v>117</v>
      </c>
      <c r="D103" s="5">
        <v>412618448</v>
      </c>
      <c r="E103" s="5">
        <v>53565767</v>
      </c>
      <c r="F103" s="5">
        <v>48915800</v>
      </c>
      <c r="G103" s="5">
        <v>8849981</v>
      </c>
      <c r="I103" s="5">
        <v>48915800</v>
      </c>
      <c r="J103" s="5">
        <v>123090028</v>
      </c>
      <c r="K103" s="5">
        <v>541295570</v>
      </c>
      <c r="L103" s="5">
        <v>22538180</v>
      </c>
      <c r="M103" s="5">
        <v>1471000000</v>
      </c>
      <c r="N103" s="5">
        <v>423000000</v>
      </c>
    </row>
    <row r="104" spans="3:14" ht="15.5" x14ac:dyDescent="0.35">
      <c r="C104" t="s">
        <v>120</v>
      </c>
    </row>
    <row r="105" spans="3:14" ht="15.5" x14ac:dyDescent="0.35">
      <c r="C105" t="s">
        <v>256</v>
      </c>
      <c r="L105" s="5">
        <v>113013674</v>
      </c>
      <c r="M105" s="5">
        <v>229000000</v>
      </c>
    </row>
    <row r="106" spans="3:14" ht="15.5" x14ac:dyDescent="0.35">
      <c r="C106" t="s">
        <v>520</v>
      </c>
      <c r="D106" s="5">
        <v>200000000</v>
      </c>
      <c r="E106" s="5">
        <v>200000000</v>
      </c>
      <c r="F106" s="5">
        <v>200000000</v>
      </c>
      <c r="G106" s="5">
        <v>250000000</v>
      </c>
      <c r="I106" s="5">
        <v>200000000</v>
      </c>
      <c r="J106" s="5">
        <v>250000000</v>
      </c>
      <c r="K106" s="5">
        <v>975000000</v>
      </c>
      <c r="L106" s="5">
        <v>1025000000</v>
      </c>
      <c r="M106" s="5">
        <v>400000000</v>
      </c>
    </row>
    <row r="107" spans="3:14" ht="15.5" x14ac:dyDescent="0.35">
      <c r="C107" t="s">
        <v>121</v>
      </c>
      <c r="E107" s="5">
        <v>50000000</v>
      </c>
      <c r="F107" s="5">
        <v>50000000</v>
      </c>
      <c r="I107" s="5">
        <v>50000000</v>
      </c>
      <c r="J107" s="5">
        <v>50000000</v>
      </c>
      <c r="K107" s="5">
        <v>163013758</v>
      </c>
      <c r="L107" s="5">
        <v>166421070</v>
      </c>
      <c r="M107" s="5">
        <v>160000000</v>
      </c>
    </row>
    <row r="108" spans="3:14" ht="15.5" x14ac:dyDescent="0.35">
      <c r="C108" t="s">
        <v>122</v>
      </c>
      <c r="D108" s="5">
        <v>896887338</v>
      </c>
      <c r="E108" s="5">
        <v>860603918</v>
      </c>
      <c r="F108" s="5">
        <v>824320498</v>
      </c>
      <c r="G108" s="5">
        <v>821851689</v>
      </c>
      <c r="I108" s="5">
        <v>824320498</v>
      </c>
      <c r="J108" s="5">
        <v>725730748</v>
      </c>
      <c r="K108" s="5">
        <v>1354607856</v>
      </c>
      <c r="L108" s="5">
        <v>1345819151</v>
      </c>
      <c r="M108" s="5">
        <v>755000000</v>
      </c>
      <c r="N108" s="5">
        <v>114000000</v>
      </c>
    </row>
    <row r="109" spans="3:14" ht="15.5" x14ac:dyDescent="0.35">
      <c r="C109" t="s">
        <v>123</v>
      </c>
      <c r="D109" s="5">
        <v>896887338</v>
      </c>
      <c r="E109" s="5">
        <v>860603918</v>
      </c>
      <c r="F109" s="5">
        <v>824320498</v>
      </c>
      <c r="G109" s="5">
        <v>821851689</v>
      </c>
      <c r="I109" s="5">
        <v>824320498</v>
      </c>
      <c r="J109" s="5">
        <v>725730748</v>
      </c>
      <c r="K109" s="5">
        <v>1354607856</v>
      </c>
      <c r="L109" s="5">
        <v>1345819151</v>
      </c>
      <c r="M109" s="5">
        <v>755000000</v>
      </c>
      <c r="N109" s="5">
        <v>114000000</v>
      </c>
    </row>
    <row r="110" spans="3:14" ht="15.5" x14ac:dyDescent="0.35">
      <c r="C110" t="s">
        <v>124</v>
      </c>
    </row>
    <row r="111" spans="3:14" ht="15.5" x14ac:dyDescent="0.35">
      <c r="C111" t="s">
        <v>125</v>
      </c>
      <c r="D111" s="5">
        <v>200000000</v>
      </c>
      <c r="E111" s="5">
        <v>200000000</v>
      </c>
      <c r="F111" s="5">
        <v>200000000</v>
      </c>
      <c r="G111" s="5">
        <v>250000000</v>
      </c>
      <c r="I111" s="5">
        <v>200000000</v>
      </c>
      <c r="J111" s="5">
        <v>250000000</v>
      </c>
      <c r="K111" s="5">
        <v>975000000</v>
      </c>
      <c r="L111" s="5">
        <v>1138013674</v>
      </c>
      <c r="M111" s="5">
        <v>629000000</v>
      </c>
    </row>
    <row r="112" spans="3:14" ht="15.5" x14ac:dyDescent="0.35">
      <c r="C112" t="s">
        <v>126</v>
      </c>
      <c r="D112" s="5">
        <v>76305740199</v>
      </c>
      <c r="E112" s="5">
        <v>75938021233</v>
      </c>
      <c r="F112" s="5">
        <v>74269719409</v>
      </c>
      <c r="G112" s="5">
        <v>75495154801</v>
      </c>
      <c r="I112" s="5">
        <v>74269719409</v>
      </c>
      <c r="J112" s="5">
        <v>71257510081</v>
      </c>
      <c r="K112" s="5">
        <v>70118752654</v>
      </c>
      <c r="L112" s="5">
        <v>48243619559</v>
      </c>
      <c r="M112" s="5">
        <v>41685000000</v>
      </c>
      <c r="N112" s="5">
        <v>28206000000</v>
      </c>
    </row>
    <row r="113" spans="2:14" ht="15.5" x14ac:dyDescent="0.35">
      <c r="C113" t="s">
        <v>127</v>
      </c>
    </row>
    <row r="114" spans="2:14" ht="15.5" x14ac:dyDescent="0.35">
      <c r="C114" t="s">
        <v>128</v>
      </c>
      <c r="D114" s="5">
        <v>107036250000</v>
      </c>
      <c r="E114" s="5">
        <v>107036250000</v>
      </c>
      <c r="F114" s="5">
        <v>107036250000</v>
      </c>
      <c r="G114" s="5">
        <v>107036250000</v>
      </c>
      <c r="I114" s="5">
        <v>107036250000</v>
      </c>
      <c r="J114" s="5">
        <v>107036250000</v>
      </c>
      <c r="K114" s="5">
        <v>107036250000</v>
      </c>
      <c r="L114" s="5">
        <v>107036250000</v>
      </c>
      <c r="M114" s="5">
        <v>85629000000</v>
      </c>
      <c r="N114" s="5">
        <v>85629000000</v>
      </c>
    </row>
    <row r="115" spans="2:14" ht="15.5" x14ac:dyDescent="0.35">
      <c r="C115" t="s">
        <v>129</v>
      </c>
      <c r="D115" s="5">
        <v>28937472373</v>
      </c>
      <c r="E115" s="5">
        <v>28937472373</v>
      </c>
      <c r="F115" s="5">
        <v>28937472373</v>
      </c>
      <c r="G115" s="5">
        <v>28937472373</v>
      </c>
      <c r="I115" s="5">
        <v>28937472373</v>
      </c>
      <c r="J115" s="5">
        <v>28937472373</v>
      </c>
      <c r="K115" s="5">
        <v>28937472373</v>
      </c>
      <c r="L115" s="5">
        <v>28937472373</v>
      </c>
    </row>
    <row r="116" spans="2:14" ht="15.5" x14ac:dyDescent="0.35">
      <c r="C116" t="s">
        <v>130</v>
      </c>
      <c r="D116" s="5">
        <v>7397040364</v>
      </c>
      <c r="E116" s="5">
        <v>7398688970</v>
      </c>
      <c r="F116" s="5">
        <v>7362203264</v>
      </c>
      <c r="G116" s="5">
        <v>6965187696</v>
      </c>
      <c r="I116" s="5">
        <v>7362203264</v>
      </c>
      <c r="J116" s="5">
        <v>14141370040</v>
      </c>
      <c r="K116" s="5">
        <v>12692249924</v>
      </c>
      <c r="L116" s="5">
        <v>9484471059</v>
      </c>
      <c r="M116" s="5">
        <v>7931000000</v>
      </c>
      <c r="N116" s="5">
        <v>733000000</v>
      </c>
    </row>
    <row r="117" spans="2:14" ht="15.5" x14ac:dyDescent="0.35">
      <c r="C117" t="s">
        <v>257</v>
      </c>
      <c r="D117" s="5">
        <v>2146113167</v>
      </c>
      <c r="E117" s="5">
        <v>2086113167</v>
      </c>
      <c r="F117" s="5">
        <v>2086113167</v>
      </c>
      <c r="G117" s="5">
        <v>2086113167</v>
      </c>
      <c r="I117" s="5">
        <v>2086113167</v>
      </c>
      <c r="J117" s="5">
        <v>2086113167</v>
      </c>
      <c r="K117" s="5">
        <v>2086113167</v>
      </c>
      <c r="L117" s="5">
        <v>1586113167</v>
      </c>
    </row>
    <row r="118" spans="2:14" ht="15.5" x14ac:dyDescent="0.35">
      <c r="C118" t="s">
        <v>258</v>
      </c>
      <c r="D118" s="5">
        <v>5250927197</v>
      </c>
      <c r="E118" s="5">
        <v>5312575803</v>
      </c>
      <c r="F118" s="5">
        <v>5276090097</v>
      </c>
      <c r="G118" s="5">
        <v>4879074529</v>
      </c>
      <c r="I118" s="5">
        <v>5276090097</v>
      </c>
      <c r="J118" s="5">
        <v>12055256873</v>
      </c>
      <c r="K118" s="5">
        <v>10606136757</v>
      </c>
      <c r="L118" s="5">
        <v>7898357892</v>
      </c>
      <c r="M118" s="5">
        <v>7931000000</v>
      </c>
      <c r="N118" s="5">
        <v>733000000</v>
      </c>
    </row>
    <row r="119" spans="2:14" ht="15.5" x14ac:dyDescent="0.35">
      <c r="C119" t="s">
        <v>259</v>
      </c>
      <c r="D119" s="5">
        <v>7397040364</v>
      </c>
      <c r="E119" s="5">
        <v>7398688970</v>
      </c>
      <c r="F119" s="5">
        <v>7362203264</v>
      </c>
      <c r="G119" s="5">
        <v>6965187696</v>
      </c>
      <c r="I119" s="5">
        <v>7362203264</v>
      </c>
      <c r="J119" s="5">
        <v>14141370040</v>
      </c>
      <c r="K119" s="5">
        <v>12692249924</v>
      </c>
      <c r="L119" s="5">
        <v>9484471059</v>
      </c>
      <c r="M119" s="5">
        <v>7931000000</v>
      </c>
      <c r="N119" s="5">
        <v>733000000</v>
      </c>
    </row>
    <row r="120" spans="2:14" ht="15.5" x14ac:dyDescent="0.35">
      <c r="C120" t="s">
        <v>10</v>
      </c>
      <c r="D120" s="5">
        <v>143387562165</v>
      </c>
      <c r="E120" s="5">
        <v>143389210771</v>
      </c>
      <c r="F120" s="5">
        <v>143352725065</v>
      </c>
      <c r="G120" s="5">
        <v>142958405232</v>
      </c>
      <c r="I120" s="5">
        <v>143352725065</v>
      </c>
      <c r="J120" s="5">
        <v>150134587576</v>
      </c>
      <c r="K120" s="5">
        <v>148660477538</v>
      </c>
      <c r="L120" s="5">
        <v>145493556830</v>
      </c>
      <c r="M120" s="5">
        <v>93589000000</v>
      </c>
      <c r="N120" s="5">
        <v>86362000000</v>
      </c>
    </row>
    <row r="121" spans="2:14" ht="15.5" x14ac:dyDescent="0.35">
      <c r="C121" t="s">
        <v>132</v>
      </c>
      <c r="D121" s="5">
        <v>219693302364</v>
      </c>
      <c r="E121" s="5">
        <v>219327232004</v>
      </c>
      <c r="F121" s="5">
        <v>217622444474</v>
      </c>
      <c r="G121" s="5">
        <v>218453560033</v>
      </c>
      <c r="I121" s="5">
        <v>217622444474</v>
      </c>
      <c r="J121" s="5">
        <v>221392097657</v>
      </c>
      <c r="K121" s="5">
        <v>218779230192</v>
      </c>
      <c r="L121" s="5">
        <v>193737176389</v>
      </c>
      <c r="M121" s="5">
        <v>135274000000</v>
      </c>
      <c r="N121" s="5">
        <v>114568000000</v>
      </c>
    </row>
    <row r="122" spans="2:14" ht="15.5" x14ac:dyDescent="0.35">
      <c r="C122" t="s">
        <v>133</v>
      </c>
      <c r="D122" s="5">
        <v>1070362500</v>
      </c>
      <c r="E122" s="5">
        <v>1070362500</v>
      </c>
      <c r="F122" s="5">
        <v>1070362500</v>
      </c>
      <c r="G122" s="5">
        <v>1070362500</v>
      </c>
      <c r="I122" s="5">
        <v>1070362500</v>
      </c>
      <c r="J122" s="5">
        <v>1070362500</v>
      </c>
      <c r="K122" s="5">
        <v>1070362500</v>
      </c>
      <c r="L122" s="5">
        <v>1070362500</v>
      </c>
      <c r="M122" s="5">
        <v>856290000</v>
      </c>
      <c r="N122" s="5">
        <v>85629</v>
      </c>
    </row>
    <row r="124" spans="2:14" ht="15.5" x14ac:dyDescent="0.35">
      <c r="B124" t="s">
        <v>134</v>
      </c>
      <c r="C124" t="s">
        <v>135</v>
      </c>
      <c r="D124" s="5">
        <v>1450381749</v>
      </c>
      <c r="E124" s="5">
        <v>-30851519853</v>
      </c>
      <c r="F124" s="5">
        <v>10827830670</v>
      </c>
      <c r="G124" s="5">
        <v>-8924142312</v>
      </c>
      <c r="I124" s="5">
        <v>-619169637</v>
      </c>
      <c r="J124" s="5">
        <v>27706324764</v>
      </c>
      <c r="K124" s="5">
        <v>-17192799572</v>
      </c>
      <c r="L124" s="5">
        <v>-37362291985</v>
      </c>
      <c r="M124" s="5">
        <v>-18473000000</v>
      </c>
      <c r="N124" s="5">
        <v>-1605000000</v>
      </c>
    </row>
    <row r="125" spans="2:14" ht="15.5" x14ac:dyDescent="0.35">
      <c r="C125" t="s">
        <v>316</v>
      </c>
      <c r="D125" s="5">
        <v>103862578311</v>
      </c>
      <c r="E125" s="5">
        <v>43528164640</v>
      </c>
      <c r="F125" s="5">
        <v>124428391982</v>
      </c>
      <c r="G125" s="5">
        <v>32421295979</v>
      </c>
      <c r="I125" s="5">
        <v>226431151475</v>
      </c>
      <c r="J125" s="5">
        <v>300289059985</v>
      </c>
      <c r="K125" s="5">
        <v>341725871690</v>
      </c>
      <c r="L125" s="5">
        <v>178832220989</v>
      </c>
      <c r="M125" s="5">
        <v>183289000000</v>
      </c>
      <c r="N125" s="5">
        <v>129184000000</v>
      </c>
    </row>
    <row r="126" spans="2:14" ht="15.5" x14ac:dyDescent="0.35">
      <c r="C126" t="s">
        <v>317</v>
      </c>
      <c r="D126" s="5">
        <v>-98405730556</v>
      </c>
      <c r="E126" s="5">
        <v>-71107181126</v>
      </c>
      <c r="F126" s="5">
        <v>-109861311923</v>
      </c>
      <c r="G126" s="5">
        <v>-36576056619</v>
      </c>
      <c r="I126" s="5">
        <v>-212550257410</v>
      </c>
      <c r="J126" s="5">
        <v>-258283304193</v>
      </c>
      <c r="K126" s="5">
        <v>-333224818387</v>
      </c>
      <c r="L126" s="5">
        <v>-202995187401</v>
      </c>
      <c r="M126" s="5">
        <v>-193149000000</v>
      </c>
      <c r="N126" s="5">
        <v>-129100000000</v>
      </c>
    </row>
    <row r="127" spans="2:14" ht="15.5" x14ac:dyDescent="0.35">
      <c r="C127" t="s">
        <v>138</v>
      </c>
      <c r="D127" s="5">
        <v>-1010165488</v>
      </c>
      <c r="E127" s="5">
        <v>-1400758892</v>
      </c>
      <c r="F127" s="5">
        <v>-937152144</v>
      </c>
      <c r="G127" s="5">
        <v>-808475326</v>
      </c>
      <c r="I127" s="5">
        <v>-4003039193</v>
      </c>
      <c r="J127" s="5">
        <v>-4460368755</v>
      </c>
      <c r="K127" s="5">
        <v>-4790447717</v>
      </c>
      <c r="L127" s="5">
        <v>-5507747539</v>
      </c>
      <c r="M127" s="5">
        <v>-3391000000</v>
      </c>
      <c r="N127" s="5">
        <v>-991000000</v>
      </c>
    </row>
    <row r="128" spans="2:14" ht="15.5" x14ac:dyDescent="0.35">
      <c r="C128" t="s">
        <v>1315</v>
      </c>
      <c r="K128" s="5">
        <v>-14007276249</v>
      </c>
    </row>
    <row r="129" spans="3:14" ht="15.5" x14ac:dyDescent="0.35">
      <c r="C129" t="s">
        <v>1316</v>
      </c>
      <c r="D129" s="5">
        <v>-3388789736</v>
      </c>
      <c r="E129" s="5">
        <v>-1961685822</v>
      </c>
      <c r="F129" s="5">
        <v>-2297327920</v>
      </c>
      <c r="G129" s="5">
        <v>-2846984565</v>
      </c>
      <c r="I129" s="5">
        <v>-8703409459</v>
      </c>
      <c r="J129" s="5">
        <v>-8769023729</v>
      </c>
      <c r="K129" s="5">
        <v>-6202429509</v>
      </c>
      <c r="L129" s="5">
        <v>-4361637914</v>
      </c>
      <c r="M129" s="5">
        <v>-3253000000</v>
      </c>
      <c r="N129" s="5">
        <v>-308000000</v>
      </c>
    </row>
    <row r="130" spans="3:14" ht="15.5" x14ac:dyDescent="0.35">
      <c r="C130" t="s">
        <v>363</v>
      </c>
      <c r="D130" s="5">
        <v>392489218</v>
      </c>
      <c r="E130" s="5">
        <v>89941347</v>
      </c>
      <c r="F130" s="5">
        <v>-504769325</v>
      </c>
      <c r="G130" s="5">
        <v>-1113921781</v>
      </c>
      <c r="I130" s="5">
        <v>-1793615050</v>
      </c>
      <c r="J130" s="5">
        <v>-1070038544</v>
      </c>
      <c r="K130" s="5">
        <v>-693699400</v>
      </c>
      <c r="L130" s="5">
        <v>-3329940120</v>
      </c>
      <c r="M130" s="5">
        <v>-1969000000</v>
      </c>
      <c r="N130" s="5">
        <v>-390000000</v>
      </c>
    </row>
    <row r="131" spans="3:14" ht="15.5" x14ac:dyDescent="0.35">
      <c r="C131" t="s">
        <v>144</v>
      </c>
      <c r="D131" s="5">
        <v>-27728329</v>
      </c>
      <c r="E131" s="5">
        <v>2093681489</v>
      </c>
      <c r="F131" s="5">
        <v>-1783806236</v>
      </c>
      <c r="G131" s="5">
        <v>-287399034</v>
      </c>
      <c r="I131" s="5">
        <v>2799120144</v>
      </c>
      <c r="J131" s="5">
        <v>1808374690</v>
      </c>
      <c r="K131" s="5">
        <v>21960504870</v>
      </c>
      <c r="L131" s="5">
        <v>56418528373</v>
      </c>
      <c r="M131" s="5">
        <v>14183000000</v>
      </c>
      <c r="N131" s="5">
        <v>25000000000</v>
      </c>
    </row>
    <row r="132" spans="3:14" ht="15.5" x14ac:dyDescent="0.35">
      <c r="C132" t="s">
        <v>145</v>
      </c>
      <c r="D132" s="5">
        <v>-331227474</v>
      </c>
      <c r="E132" s="5">
        <v>-5810619377</v>
      </c>
      <c r="F132" s="5">
        <v>-208863641</v>
      </c>
      <c r="G132" s="5">
        <v>-5872785458</v>
      </c>
      <c r="I132" s="5">
        <v>-8184382891</v>
      </c>
      <c r="J132" s="5">
        <v>-9577402284</v>
      </c>
      <c r="K132" s="5">
        <v>-9337505133</v>
      </c>
      <c r="L132" s="5">
        <v>-882389959</v>
      </c>
      <c r="M132" s="5">
        <v>926000000</v>
      </c>
      <c r="N132" s="5">
        <v>-1792000000</v>
      </c>
    </row>
    <row r="133" spans="3:14" ht="15.5" x14ac:dyDescent="0.35">
      <c r="C133" t="s">
        <v>1006</v>
      </c>
      <c r="L133" s="5">
        <v>6305692895</v>
      </c>
      <c r="M133" s="5">
        <v>1156000000</v>
      </c>
    </row>
    <row r="134" spans="3:14" ht="15.5" x14ac:dyDescent="0.35">
      <c r="C134" t="s">
        <v>773</v>
      </c>
      <c r="E134" s="5">
        <v>-4875481000</v>
      </c>
      <c r="F134" s="5">
        <v>-204144641</v>
      </c>
      <c r="G134" s="5">
        <v>-6088049250</v>
      </c>
      <c r="I134" s="5">
        <v>-8275793891</v>
      </c>
      <c r="J134" s="5">
        <v>-5121600000</v>
      </c>
      <c r="L134" s="5">
        <v>-3510000000</v>
      </c>
    </row>
    <row r="135" spans="3:14" ht="15.5" x14ac:dyDescent="0.35">
      <c r="C135" t="s">
        <v>1317</v>
      </c>
      <c r="N135" s="5">
        <v>-1792000000</v>
      </c>
    </row>
    <row r="136" spans="3:14" ht="15.5" x14ac:dyDescent="0.35">
      <c r="C136" t="s">
        <v>146</v>
      </c>
      <c r="J136" s="5">
        <v>-3220000</v>
      </c>
      <c r="K136" s="5">
        <v>-286197973</v>
      </c>
      <c r="L136" s="5">
        <v>-105810224</v>
      </c>
      <c r="M136" s="5">
        <v>-230000000</v>
      </c>
    </row>
    <row r="137" spans="3:14" ht="15.5" x14ac:dyDescent="0.35">
      <c r="C137" t="s">
        <v>1318</v>
      </c>
      <c r="G137" s="5">
        <v>319133792</v>
      </c>
      <c r="I137" s="5">
        <v>300000000</v>
      </c>
    </row>
    <row r="138" spans="3:14" ht="15.5" x14ac:dyDescent="0.35">
      <c r="C138" t="s">
        <v>1319</v>
      </c>
      <c r="D138" s="5">
        <v>-331227474</v>
      </c>
      <c r="E138" s="5">
        <v>-935138377</v>
      </c>
      <c r="F138" s="5">
        <v>-4719000</v>
      </c>
      <c r="G138" s="5">
        <v>-103870000</v>
      </c>
      <c r="I138" s="5">
        <v>-208589000</v>
      </c>
      <c r="J138" s="5">
        <v>-4452582284</v>
      </c>
      <c r="K138" s="5">
        <v>-9051307160</v>
      </c>
      <c r="L138" s="5">
        <v>-3572272630</v>
      </c>
    </row>
    <row r="139" spans="3:14" ht="15.5" x14ac:dyDescent="0.35">
      <c r="C139" t="s">
        <v>153</v>
      </c>
      <c r="D139" s="5">
        <v>-27728329</v>
      </c>
      <c r="E139" s="5">
        <v>2093681489</v>
      </c>
      <c r="F139" s="5">
        <v>-1783806236</v>
      </c>
      <c r="G139" s="5">
        <v>-287399034</v>
      </c>
      <c r="I139" s="5">
        <v>2799120144</v>
      </c>
      <c r="J139" s="5">
        <v>1808374690</v>
      </c>
      <c r="K139" s="5">
        <v>21960504870</v>
      </c>
      <c r="L139" s="5">
        <v>56418528373</v>
      </c>
      <c r="M139" s="5">
        <v>14183000000</v>
      </c>
      <c r="N139" s="5">
        <v>25000000000</v>
      </c>
    </row>
    <row r="140" spans="3:14" ht="15.5" x14ac:dyDescent="0.35">
      <c r="C140" t="s">
        <v>1320</v>
      </c>
    </row>
    <row r="141" spans="3:14" ht="15.5" x14ac:dyDescent="0.35">
      <c r="C141" t="s">
        <v>162</v>
      </c>
      <c r="L141" s="5">
        <v>28937472373</v>
      </c>
    </row>
    <row r="142" spans="3:14" ht="15.5" x14ac:dyDescent="0.35">
      <c r="C142" t="s">
        <v>1321</v>
      </c>
      <c r="D142" s="5">
        <v>-5620000000</v>
      </c>
      <c r="E142" s="5">
        <v>-28875000000</v>
      </c>
      <c r="F142" s="5">
        <v>-11283663156</v>
      </c>
      <c r="G142" s="5">
        <v>-10790000000</v>
      </c>
      <c r="I142" s="5">
        <v>-36240663156</v>
      </c>
      <c r="J142" s="5">
        <v>-23989727618</v>
      </c>
      <c r="K142" s="5">
        <v>-92536301366</v>
      </c>
      <c r="L142" s="5">
        <v>-58597104240</v>
      </c>
      <c r="M142" s="5">
        <v>-110838000000</v>
      </c>
      <c r="N142" s="5">
        <v>-49239000000</v>
      </c>
    </row>
    <row r="143" spans="3:14" ht="15.5" x14ac:dyDescent="0.35">
      <c r="C143" t="s">
        <v>1322</v>
      </c>
    </row>
    <row r="144" spans="3:14" ht="15.5" x14ac:dyDescent="0.35">
      <c r="C144" t="s">
        <v>276</v>
      </c>
      <c r="L144" s="5">
        <v>21407250000</v>
      </c>
    </row>
    <row r="145" spans="2:14" ht="15.5" x14ac:dyDescent="0.35">
      <c r="C145" t="s">
        <v>1323</v>
      </c>
      <c r="D145" s="5">
        <v>5642271671</v>
      </c>
      <c r="E145" s="5">
        <v>30968681489</v>
      </c>
      <c r="F145" s="5">
        <v>9499856920</v>
      </c>
      <c r="G145" s="5">
        <v>10502600966</v>
      </c>
      <c r="I145" s="5">
        <v>39089783300</v>
      </c>
      <c r="J145" s="5">
        <v>25961116066</v>
      </c>
      <c r="K145" s="5">
        <v>114663227222</v>
      </c>
      <c r="L145" s="5">
        <v>115575293170</v>
      </c>
      <c r="M145" s="5">
        <v>125134000000</v>
      </c>
      <c r="N145" s="5">
        <v>74239000000</v>
      </c>
    </row>
    <row r="146" spans="2:14" ht="15.5" x14ac:dyDescent="0.35">
      <c r="C146" t="s">
        <v>1324</v>
      </c>
    </row>
    <row r="147" spans="2:14" ht="15.5" x14ac:dyDescent="0.35">
      <c r="C147" t="s">
        <v>1325</v>
      </c>
      <c r="J147" s="5">
        <v>-113013758</v>
      </c>
      <c r="K147" s="5">
        <v>-116420986</v>
      </c>
      <c r="L147" s="5">
        <v>-109660557</v>
      </c>
      <c r="M147" s="5">
        <v>-63000000</v>
      </c>
    </row>
    <row r="148" spans="2:14" ht="15.5" x14ac:dyDescent="0.35">
      <c r="C148" t="s">
        <v>1326</v>
      </c>
      <c r="D148" s="5">
        <v>-50000000</v>
      </c>
      <c r="I148" s="5">
        <v>-50000000</v>
      </c>
      <c r="J148" s="5">
        <v>-50000000</v>
      </c>
      <c r="K148" s="5">
        <v>-50000000</v>
      </c>
      <c r="L148" s="5">
        <v>-450000000</v>
      </c>
      <c r="M148" s="5">
        <v>-50000000</v>
      </c>
    </row>
    <row r="149" spans="2:14" ht="15.5" x14ac:dyDescent="0.35">
      <c r="C149" t="s">
        <v>1327</v>
      </c>
      <c r="D149" s="5">
        <v>-5670000000</v>
      </c>
      <c r="E149" s="5">
        <v>-28875000000</v>
      </c>
      <c r="F149" s="5">
        <v>-11283663156</v>
      </c>
      <c r="G149" s="5">
        <v>-10790000000</v>
      </c>
      <c r="I149" s="5">
        <v>-36290663156</v>
      </c>
      <c r="J149" s="5">
        <v>-24152741376</v>
      </c>
      <c r="K149" s="5">
        <v>-92702722352</v>
      </c>
      <c r="L149" s="5">
        <v>-59156764797</v>
      </c>
      <c r="M149" s="5">
        <v>-110951000000</v>
      </c>
      <c r="N149" s="5">
        <v>-49239000000</v>
      </c>
    </row>
    <row r="150" spans="2:14" ht="15.5" x14ac:dyDescent="0.35">
      <c r="C150" t="s">
        <v>163</v>
      </c>
      <c r="D150" s="5">
        <v>1091425946</v>
      </c>
      <c r="E150" s="5">
        <v>-34568457741</v>
      </c>
      <c r="F150" s="5">
        <v>8835160793</v>
      </c>
      <c r="G150" s="5">
        <v>-15084326804</v>
      </c>
      <c r="I150" s="5">
        <v>-6004432384</v>
      </c>
      <c r="J150" s="5">
        <v>19937297170</v>
      </c>
      <c r="K150" s="5">
        <v>-4569799835</v>
      </c>
      <c r="L150" s="5">
        <v>18173846429</v>
      </c>
      <c r="M150" s="5">
        <v>-3364000000</v>
      </c>
      <c r="N150" s="5">
        <v>21603000000</v>
      </c>
    </row>
    <row r="151" spans="2:14" ht="15.5" x14ac:dyDescent="0.35">
      <c r="C151" t="s">
        <v>380</v>
      </c>
    </row>
    <row r="152" spans="2:14" ht="15.5" x14ac:dyDescent="0.35">
      <c r="C152" t="s">
        <v>164</v>
      </c>
      <c r="E152" s="5">
        <v>45791166282</v>
      </c>
      <c r="I152" s="5">
        <v>51795598666</v>
      </c>
      <c r="J152" s="5">
        <v>31858301496</v>
      </c>
      <c r="K152" s="5">
        <v>36428101331</v>
      </c>
      <c r="L152" s="5">
        <v>18254254902</v>
      </c>
      <c r="M152" s="5">
        <v>21617000000</v>
      </c>
      <c r="N152" s="5">
        <v>15000000</v>
      </c>
    </row>
    <row r="153" spans="2:14" ht="15.5" x14ac:dyDescent="0.35">
      <c r="C153" t="s">
        <v>166</v>
      </c>
      <c r="D153" s="5">
        <v>1091425946</v>
      </c>
      <c r="E153" s="5">
        <v>11222708541</v>
      </c>
      <c r="F153" s="5">
        <v>8835160793</v>
      </c>
      <c r="G153" s="5">
        <v>-15084326804</v>
      </c>
      <c r="I153" s="5">
        <v>45791166282</v>
      </c>
      <c r="J153" s="5">
        <v>51795598666</v>
      </c>
      <c r="K153" s="5">
        <v>31858301496</v>
      </c>
      <c r="L153" s="5">
        <v>36428101331</v>
      </c>
      <c r="M153" s="5">
        <v>18253000000</v>
      </c>
      <c r="N153" s="5">
        <v>21618000000</v>
      </c>
    </row>
    <row r="155" spans="2:14" ht="15.5" x14ac:dyDescent="0.35">
      <c r="B155" t="s">
        <v>167</v>
      </c>
      <c r="C155" t="s">
        <v>12</v>
      </c>
      <c r="D155" s="6">
        <v>1070000000.0000001</v>
      </c>
      <c r="E155" s="6">
        <v>1070000000.0000001</v>
      </c>
      <c r="F155" s="6">
        <v>1070000000.0000001</v>
      </c>
      <c r="G155" s="6">
        <v>1070000000.0000001</v>
      </c>
      <c r="I155" s="6">
        <v>1070000000.0000001</v>
      </c>
      <c r="J155" s="6">
        <v>1070000000.0000001</v>
      </c>
      <c r="K155" s="6">
        <v>1070000000.0000001</v>
      </c>
      <c r="L155" s="6">
        <v>1070000000.0000001</v>
      </c>
      <c r="M155" s="5">
        <v>860000000</v>
      </c>
      <c r="N155" s="5">
        <v>0</v>
      </c>
    </row>
    <row r="156" spans="2:14" ht="15.5" x14ac:dyDescent="0.35">
      <c r="C156" t="s">
        <v>168</v>
      </c>
      <c r="E156" s="6">
        <v>0.03</v>
      </c>
      <c r="F156" s="6">
        <v>0.37</v>
      </c>
      <c r="G156" s="6">
        <v>-5.19</v>
      </c>
    </row>
    <row r="157" spans="2:14" ht="15.5" x14ac:dyDescent="0.35">
      <c r="C157" t="s">
        <v>169</v>
      </c>
      <c r="D157" s="5">
        <v>0</v>
      </c>
      <c r="E157" s="6">
        <v>10866.67</v>
      </c>
      <c r="F157" s="6">
        <v>697.3</v>
      </c>
      <c r="G157" s="6">
        <v>-65.510000000000005</v>
      </c>
    </row>
    <row r="158" spans="2:14" ht="15.5" x14ac:dyDescent="0.35">
      <c r="C158" t="s">
        <v>63</v>
      </c>
      <c r="D158" s="6">
        <v>6.06</v>
      </c>
      <c r="E158" s="6">
        <v>8.5299999999999994</v>
      </c>
      <c r="F158" s="6">
        <v>2.62</v>
      </c>
      <c r="G158" s="6">
        <v>12.38</v>
      </c>
    </row>
    <row r="159" spans="2:14" ht="15.5" x14ac:dyDescent="0.35">
      <c r="C159" t="s">
        <v>170</v>
      </c>
      <c r="D159" s="5">
        <v>5820000000</v>
      </c>
      <c r="E159" s="5">
        <v>2080000000</v>
      </c>
      <c r="F159" s="5">
        <v>940000000</v>
      </c>
      <c r="G159" s="5">
        <v>-3100000000</v>
      </c>
    </row>
    <row r="160" spans="2:14" ht="15.5" x14ac:dyDescent="0.35">
      <c r="C160" t="s">
        <v>171</v>
      </c>
      <c r="D160" s="5">
        <v>0</v>
      </c>
      <c r="E160" s="6">
        <v>2.0000000000000001E-4</v>
      </c>
      <c r="F160" s="6">
        <v>1.8E-3</v>
      </c>
      <c r="G160" s="6">
        <v>-2.5399999999999999E-2</v>
      </c>
    </row>
    <row r="161" spans="3:7" ht="15.5" x14ac:dyDescent="0.35">
      <c r="C161" t="s">
        <v>172</v>
      </c>
      <c r="D161" s="5">
        <v>0</v>
      </c>
      <c r="E161" s="6">
        <v>2.9999999999999997E-4</v>
      </c>
      <c r="F161" s="6">
        <v>2.8000000000000004E-3</v>
      </c>
      <c r="G161" s="6">
        <v>-3.8800000000000001E-2</v>
      </c>
    </row>
    <row r="162" spans="3:7" ht="15.5" x14ac:dyDescent="0.35">
      <c r="C162" t="s">
        <v>173</v>
      </c>
      <c r="D162" s="6">
        <v>2.6099999999999998E-2</v>
      </c>
      <c r="E162" s="6">
        <v>1.3899999999999999E-2</v>
      </c>
      <c r="F162" s="6">
        <v>6.0999999999999995E-3</v>
      </c>
      <c r="G162" s="6">
        <v>-2.1899999999999999E-2</v>
      </c>
    </row>
    <row r="163" spans="3:7" ht="15.5" x14ac:dyDescent="0.35">
      <c r="C163" t="s">
        <v>174</v>
      </c>
      <c r="D163" s="6">
        <v>1.1100000000000001</v>
      </c>
      <c r="E163" s="6">
        <v>1.02</v>
      </c>
      <c r="F163" s="6">
        <v>0.42</v>
      </c>
      <c r="G163" s="6">
        <v>-1.37</v>
      </c>
    </row>
    <row r="164" spans="3:7" ht="15.5" x14ac:dyDescent="0.35">
      <c r="C164" t="s">
        <v>175</v>
      </c>
      <c r="D164" s="5">
        <v>143000000000</v>
      </c>
      <c r="E164" s="5">
        <v>143000000000</v>
      </c>
      <c r="F164" s="5">
        <v>143000000000</v>
      </c>
      <c r="G164" s="5">
        <v>143000000000</v>
      </c>
    </row>
    <row r="165" spans="3:7" ht="15.5" x14ac:dyDescent="0.35">
      <c r="C165" t="s">
        <v>176</v>
      </c>
      <c r="D165" s="6">
        <v>4.37</v>
      </c>
      <c r="E165" s="6">
        <v>2.4300000000000002</v>
      </c>
      <c r="F165" s="6">
        <v>1.93</v>
      </c>
      <c r="G165" s="6">
        <v>2.5499999999999998</v>
      </c>
    </row>
    <row r="166" spans="3:7" ht="15.5" x14ac:dyDescent="0.35">
      <c r="C166" t="s">
        <v>177</v>
      </c>
      <c r="D166" s="6">
        <v>133.96</v>
      </c>
      <c r="E166" s="6">
        <v>133.96</v>
      </c>
      <c r="F166" s="6">
        <v>133.93</v>
      </c>
      <c r="G166" s="6">
        <v>133.56</v>
      </c>
    </row>
    <row r="167" spans="3:7" ht="15.5" x14ac:dyDescent="0.35">
      <c r="C167" t="s">
        <v>178</v>
      </c>
      <c r="D167" s="6">
        <v>4.37</v>
      </c>
      <c r="E167" s="6">
        <v>2.4300000000000002</v>
      </c>
      <c r="F167" s="6">
        <v>1.93</v>
      </c>
      <c r="G167" s="6">
        <v>2.5499999999999998</v>
      </c>
    </row>
    <row r="168" spans="3:7" ht="15.5" x14ac:dyDescent="0.35">
      <c r="C168" t="s">
        <v>179</v>
      </c>
      <c r="D168" s="6">
        <v>133.96</v>
      </c>
      <c r="E168" s="6">
        <v>133.96</v>
      </c>
      <c r="F168" s="6">
        <v>133.93</v>
      </c>
      <c r="G168" s="6">
        <v>133.56</v>
      </c>
    </row>
    <row r="169" spans="3:7" ht="15.5" x14ac:dyDescent="0.35">
      <c r="C169" t="s">
        <v>180</v>
      </c>
      <c r="D169" s="5">
        <v>75000000000</v>
      </c>
      <c r="E169" s="5">
        <v>75000000000</v>
      </c>
      <c r="F169" s="5">
        <v>73000000000</v>
      </c>
      <c r="G169" s="5">
        <v>75000000000</v>
      </c>
    </row>
    <row r="170" spans="3:7" ht="15.5" x14ac:dyDescent="0.35">
      <c r="C170" t="s">
        <v>181</v>
      </c>
      <c r="D170" s="5">
        <v>0</v>
      </c>
      <c r="E170" s="5">
        <v>0</v>
      </c>
      <c r="F170" s="5">
        <v>0</v>
      </c>
      <c r="G170" s="5">
        <v>0</v>
      </c>
    </row>
    <row r="171" spans="3:7" ht="15.5" x14ac:dyDescent="0.35">
      <c r="C171" t="s">
        <v>182</v>
      </c>
      <c r="D171" s="5">
        <v>143000000000</v>
      </c>
      <c r="E171" s="5">
        <v>143000000000</v>
      </c>
      <c r="F171" s="5">
        <v>143000000000</v>
      </c>
      <c r="G171" s="5">
        <v>143000000000</v>
      </c>
    </row>
    <row r="172" spans="3:7" ht="15.5" x14ac:dyDescent="0.35">
      <c r="C172" t="s">
        <v>24</v>
      </c>
      <c r="D172" s="5">
        <v>75000000000</v>
      </c>
      <c r="E172" s="5">
        <v>75000000000</v>
      </c>
      <c r="F172" s="5">
        <v>73000000000</v>
      </c>
      <c r="G172" s="5">
        <v>75000000000</v>
      </c>
    </row>
    <row r="173" spans="3:7" ht="15.5" x14ac:dyDescent="0.35">
      <c r="C173" t="s">
        <v>21</v>
      </c>
      <c r="D173" s="5">
        <v>63000000000</v>
      </c>
      <c r="E173" s="5">
        <v>64000000000</v>
      </c>
      <c r="F173" s="5">
        <v>27000000000</v>
      </c>
      <c r="G173" s="5">
        <v>38000000000</v>
      </c>
    </row>
    <row r="174" spans="3:7" ht="15.5" x14ac:dyDescent="0.35">
      <c r="C174" t="s">
        <v>183</v>
      </c>
      <c r="D174" s="5">
        <v>20000000000</v>
      </c>
      <c r="E174" s="5">
        <v>20000000000</v>
      </c>
      <c r="F174" s="5">
        <v>26000000000</v>
      </c>
      <c r="G174" s="5">
        <v>27000000000</v>
      </c>
    </row>
    <row r="175" spans="3:7" ht="15.5" x14ac:dyDescent="0.35">
      <c r="C175" t="s">
        <v>184</v>
      </c>
      <c r="D175" s="5">
        <v>1000000000</v>
      </c>
      <c r="E175" s="5">
        <v>-31000000000</v>
      </c>
      <c r="F175" s="5">
        <v>11000000000</v>
      </c>
      <c r="G175" s="5">
        <v>-9000000000</v>
      </c>
    </row>
    <row r="176" spans="3:7" ht="15.5" x14ac:dyDescent="0.35">
      <c r="C176" t="s">
        <v>185</v>
      </c>
      <c r="D176" s="5">
        <v>0</v>
      </c>
      <c r="E176" s="5">
        <v>-1000000000</v>
      </c>
      <c r="F176" s="5">
        <v>0</v>
      </c>
      <c r="G176" s="5">
        <v>0</v>
      </c>
    </row>
    <row r="177" spans="3:14" ht="15.5" x14ac:dyDescent="0.35">
      <c r="C177" t="s">
        <v>13</v>
      </c>
      <c r="D177" s="5">
        <v>1000000000</v>
      </c>
      <c r="E177" s="5">
        <v>-32000000000</v>
      </c>
      <c r="F177" s="5">
        <v>11000000000</v>
      </c>
      <c r="G177" s="5">
        <v>-9000000000</v>
      </c>
    </row>
    <row r="178" spans="3:14" ht="15.5" x14ac:dyDescent="0.35">
      <c r="C178" t="s">
        <v>16</v>
      </c>
      <c r="D178" s="6">
        <v>1.05</v>
      </c>
      <c r="E178" s="6">
        <v>-29.7</v>
      </c>
      <c r="F178" s="6">
        <v>10.11</v>
      </c>
      <c r="G178" s="6">
        <v>-8.43</v>
      </c>
    </row>
    <row r="179" spans="3:14" ht="15.5" x14ac:dyDescent="0.35">
      <c r="C179" t="s">
        <v>48</v>
      </c>
      <c r="I179" s="6">
        <v>-6.33</v>
      </c>
      <c r="J179" s="6">
        <v>1.35</v>
      </c>
      <c r="K179" s="5">
        <v>3</v>
      </c>
      <c r="L179" s="6">
        <v>1.45</v>
      </c>
      <c r="M179" s="6">
        <v>8.41</v>
      </c>
      <c r="N179" s="6">
        <v>71891.53</v>
      </c>
    </row>
    <row r="180" spans="3:14" ht="15.5" x14ac:dyDescent="0.35">
      <c r="C180" t="s">
        <v>62</v>
      </c>
      <c r="I180" s="6">
        <v>-40.76</v>
      </c>
      <c r="J180" s="6">
        <v>247.41</v>
      </c>
      <c r="K180" s="5">
        <v>108</v>
      </c>
      <c r="L180" s="6">
        <v>217.93</v>
      </c>
      <c r="M180" s="5">
        <v>0</v>
      </c>
      <c r="N180" s="5">
        <v>0</v>
      </c>
    </row>
    <row r="181" spans="3:14" ht="15.5" x14ac:dyDescent="0.35">
      <c r="C181" t="s">
        <v>65</v>
      </c>
      <c r="I181" s="6">
        <v>1.38</v>
      </c>
      <c r="J181" s="6">
        <v>1.19</v>
      </c>
      <c r="K181" s="6">
        <v>0.96</v>
      </c>
      <c r="L181" s="6">
        <v>1.87</v>
      </c>
      <c r="M181" s="5">
        <v>0</v>
      </c>
      <c r="N181" s="5">
        <v>0</v>
      </c>
    </row>
    <row r="182" spans="3:14" ht="15.5" x14ac:dyDescent="0.35">
      <c r="C182" t="s">
        <v>186</v>
      </c>
      <c r="I182" s="5">
        <v>470000000</v>
      </c>
      <c r="J182" s="5">
        <v>11270000000</v>
      </c>
      <c r="K182" s="5">
        <v>11160000000</v>
      </c>
      <c r="L182" s="5">
        <v>7780000000</v>
      </c>
      <c r="M182" s="5">
        <v>12980000000</v>
      </c>
      <c r="N182" s="6">
        <v>8130000000.000001</v>
      </c>
    </row>
    <row r="183" spans="3:14" ht="15.5" x14ac:dyDescent="0.35">
      <c r="C183" t="s">
        <v>187</v>
      </c>
      <c r="I183" s="6">
        <v>-3.1200000000000002E-2</v>
      </c>
      <c r="J183" s="6">
        <v>6.5000000000000006E-3</v>
      </c>
      <c r="K183" s="6">
        <v>1.47E-2</v>
      </c>
      <c r="L183" s="6">
        <v>8.0000000000000002E-3</v>
      </c>
      <c r="M183" s="6">
        <v>5.3200000000000004E-2</v>
      </c>
      <c r="N183" s="6">
        <v>5.3699999999999998E-2</v>
      </c>
    </row>
    <row r="184" spans="3:14" ht="15.5" x14ac:dyDescent="0.35">
      <c r="C184" t="s">
        <v>188</v>
      </c>
      <c r="I184" s="6">
        <v>-4.7300000000000002E-2</v>
      </c>
      <c r="J184" s="6">
        <v>9.7000000000000003E-3</v>
      </c>
      <c r="K184" s="6">
        <v>2.1600000000000001E-2</v>
      </c>
      <c r="L184" s="6">
        <v>1.0700000000000001E-2</v>
      </c>
      <c r="M184" s="6">
        <v>7.690000000000001E-2</v>
      </c>
      <c r="N184" s="6">
        <v>7.1300000000000002E-2</v>
      </c>
    </row>
    <row r="185" spans="3:14" ht="15.5" x14ac:dyDescent="0.35">
      <c r="C185" t="s">
        <v>189</v>
      </c>
      <c r="I185" s="6">
        <v>4.0000000000000002E-4</v>
      </c>
      <c r="J185" s="6">
        <v>7.0800000000000002E-2</v>
      </c>
      <c r="K185" s="6">
        <v>6.9599999999999995E-2</v>
      </c>
      <c r="L185" s="6">
        <v>5.9400000000000001E-2</v>
      </c>
      <c r="M185" s="6">
        <v>0.13830000000000001</v>
      </c>
      <c r="N185" s="6">
        <v>0.15720000000000001</v>
      </c>
    </row>
    <row r="186" spans="3:14" ht="15.5" x14ac:dyDescent="0.35">
      <c r="C186" t="s">
        <v>190</v>
      </c>
      <c r="I186" s="6">
        <v>0.01</v>
      </c>
      <c r="J186" s="6">
        <v>1.24</v>
      </c>
      <c r="K186" s="6">
        <v>1.66</v>
      </c>
      <c r="L186" s="6">
        <v>1.38</v>
      </c>
      <c r="M186" s="6">
        <v>3.57</v>
      </c>
      <c r="N186" s="5">
        <v>22</v>
      </c>
    </row>
    <row r="187" spans="3:14" ht="15.5" x14ac:dyDescent="0.35">
      <c r="C187" t="s">
        <v>59</v>
      </c>
      <c r="I187" s="6">
        <v>1.93</v>
      </c>
      <c r="J187" s="6">
        <v>2.38</v>
      </c>
      <c r="K187" s="6">
        <v>2.33</v>
      </c>
      <c r="L187" s="6">
        <v>2.3199999999999998</v>
      </c>
      <c r="M187" s="5">
        <v>0</v>
      </c>
      <c r="N187" s="5">
        <v>0</v>
      </c>
    </row>
    <row r="188" spans="3:14" ht="15.5" x14ac:dyDescent="0.35">
      <c r="C188" t="s">
        <v>56</v>
      </c>
      <c r="I188" s="6">
        <v>133.93</v>
      </c>
      <c r="J188" s="6">
        <v>140.27000000000001</v>
      </c>
      <c r="K188" s="6">
        <v>138.88999999999999</v>
      </c>
      <c r="L188" s="6">
        <v>135.93</v>
      </c>
      <c r="M188" s="6">
        <v>109.3</v>
      </c>
      <c r="N188" s="6">
        <v>1008560.18</v>
      </c>
    </row>
    <row r="189" spans="3:14" ht="15.5" x14ac:dyDescent="0.35">
      <c r="C189" t="s">
        <v>191</v>
      </c>
      <c r="I189" s="6">
        <v>1.93</v>
      </c>
      <c r="J189" s="6">
        <v>2.38</v>
      </c>
      <c r="K189" s="6">
        <v>2.33</v>
      </c>
      <c r="L189" s="6">
        <v>2.3199999999999998</v>
      </c>
      <c r="M189" s="5">
        <v>0</v>
      </c>
      <c r="N189" s="5">
        <v>0</v>
      </c>
    </row>
    <row r="190" spans="3:14" ht="15.5" x14ac:dyDescent="0.35">
      <c r="C190" t="s">
        <v>192</v>
      </c>
      <c r="I190" s="6">
        <v>133.93</v>
      </c>
      <c r="J190" s="6">
        <v>140.27000000000001</v>
      </c>
      <c r="K190" s="6">
        <v>138.88999999999999</v>
      </c>
      <c r="L190" s="6">
        <v>135.93</v>
      </c>
      <c r="M190" s="6">
        <v>109.3</v>
      </c>
      <c r="N190" s="6">
        <v>1008560.18</v>
      </c>
    </row>
    <row r="191" spans="3:14" ht="15.5" x14ac:dyDescent="0.35">
      <c r="C191" t="s">
        <v>193</v>
      </c>
      <c r="I191" s="5">
        <v>73000000000</v>
      </c>
      <c r="J191" s="5">
        <v>70000000000</v>
      </c>
      <c r="K191" s="5">
        <v>68000000000</v>
      </c>
      <c r="L191" s="5">
        <v>46000000000</v>
      </c>
      <c r="M191" s="5">
        <v>39000000000</v>
      </c>
      <c r="N191" s="5">
        <v>27000000000</v>
      </c>
    </row>
    <row r="192" spans="3:14" ht="15.5" x14ac:dyDescent="0.35">
      <c r="C192" t="s">
        <v>194</v>
      </c>
      <c r="I192" s="5">
        <v>0</v>
      </c>
      <c r="J192" s="5">
        <v>0</v>
      </c>
      <c r="K192" s="5">
        <v>1000000000</v>
      </c>
      <c r="L192" s="5">
        <v>1000000000</v>
      </c>
      <c r="M192" s="5">
        <v>1000000000</v>
      </c>
    </row>
    <row r="193" spans="2:14" ht="15.5" x14ac:dyDescent="0.35">
      <c r="C193" t="s">
        <v>26</v>
      </c>
      <c r="I193" s="5">
        <v>73000000000</v>
      </c>
      <c r="J193" s="5">
        <v>70000000000</v>
      </c>
      <c r="K193" s="5">
        <v>69000000000</v>
      </c>
      <c r="L193" s="5">
        <v>47000000000</v>
      </c>
      <c r="M193" s="5">
        <v>40000000000</v>
      </c>
      <c r="N193" s="5">
        <v>27000000000</v>
      </c>
    </row>
    <row r="194" spans="2:14" ht="15.5" x14ac:dyDescent="0.35">
      <c r="C194" t="s">
        <v>23</v>
      </c>
      <c r="I194" s="5">
        <v>27000000000</v>
      </c>
      <c r="J194" s="5">
        <v>19000000000</v>
      </c>
      <c r="K194" s="5">
        <v>37000000000</v>
      </c>
      <c r="L194" s="5">
        <v>11000000000</v>
      </c>
      <c r="M194" s="5">
        <v>22000000000</v>
      </c>
      <c r="N194" s="5">
        <v>3000000000</v>
      </c>
    </row>
    <row r="195" spans="2:14" ht="15.5" x14ac:dyDescent="0.35">
      <c r="C195" t="s">
        <v>195</v>
      </c>
      <c r="I195" s="5">
        <v>26000000000</v>
      </c>
      <c r="J195" s="5">
        <v>42000000000</v>
      </c>
      <c r="K195" s="5">
        <v>49000000000</v>
      </c>
      <c r="L195" s="5">
        <v>68000000000</v>
      </c>
      <c r="M195" s="5">
        <v>14000000000</v>
      </c>
      <c r="N195" s="5">
        <v>6000000000</v>
      </c>
    </row>
    <row r="196" spans="2:14" ht="15.5" x14ac:dyDescent="0.35">
      <c r="C196" t="s">
        <v>196</v>
      </c>
      <c r="I196" s="5">
        <v>-1000000000</v>
      </c>
      <c r="J196" s="5">
        <v>28000000000</v>
      </c>
      <c r="K196" s="5">
        <v>-17000000000</v>
      </c>
      <c r="L196" s="5">
        <v>-37000000000</v>
      </c>
      <c r="M196" s="5">
        <v>-18000000000</v>
      </c>
      <c r="N196" s="5">
        <v>-2000000000</v>
      </c>
    </row>
    <row r="197" spans="2:14" ht="15.5" x14ac:dyDescent="0.35">
      <c r="C197" t="s">
        <v>197</v>
      </c>
      <c r="I197" s="5">
        <v>0</v>
      </c>
      <c r="J197" s="5">
        <v>-4000000000</v>
      </c>
      <c r="K197" s="5">
        <v>-9000000000</v>
      </c>
      <c r="L197" s="5">
        <v>-4000000000</v>
      </c>
      <c r="M197" s="5">
        <v>0</v>
      </c>
    </row>
    <row r="198" spans="2:14" ht="15.5" x14ac:dyDescent="0.35">
      <c r="C198" t="s">
        <v>15</v>
      </c>
      <c r="I198" s="5">
        <v>-1000000000</v>
      </c>
      <c r="J198" s="5">
        <v>23000000000</v>
      </c>
      <c r="K198" s="5">
        <v>-27000000000</v>
      </c>
      <c r="L198" s="5">
        <v>-41000000000</v>
      </c>
      <c r="M198" s="5">
        <v>-19000000000</v>
      </c>
      <c r="N198" s="5">
        <v>-2000000000</v>
      </c>
    </row>
    <row r="199" spans="2:14" ht="15.5" x14ac:dyDescent="0.35">
      <c r="C199" t="s">
        <v>17</v>
      </c>
      <c r="I199" s="6">
        <v>-0.77</v>
      </c>
      <c r="J199" s="6">
        <v>21.72</v>
      </c>
      <c r="K199" s="6">
        <v>-24.79</v>
      </c>
      <c r="L199" s="6">
        <v>-38.340000000000003</v>
      </c>
      <c r="M199" s="6">
        <v>-21.84</v>
      </c>
      <c r="N199" s="6">
        <v>-18743.650000000001</v>
      </c>
    </row>
    <row r="201" spans="2:14" ht="15.5" x14ac:dyDescent="0.35">
      <c r="B201" t="s">
        <v>198</v>
      </c>
      <c r="C201" t="s">
        <v>199</v>
      </c>
      <c r="D201" s="5">
        <v>-2000000</v>
      </c>
      <c r="E201" s="5">
        <v>36000000</v>
      </c>
      <c r="F201" s="5">
        <v>397000000</v>
      </c>
      <c r="G201" s="5">
        <v>-6000000000</v>
      </c>
      <c r="H201" s="5">
        <v>70000000</v>
      </c>
      <c r="I201" s="5">
        <v>-7000000000</v>
      </c>
      <c r="J201" s="5">
        <v>1000000000</v>
      </c>
      <c r="K201" s="5">
        <v>3000000000</v>
      </c>
      <c r="L201" s="5">
        <v>2000000000</v>
      </c>
      <c r="M201" s="5">
        <v>7000000000</v>
      </c>
      <c r="N201" s="5">
        <v>6000000000</v>
      </c>
    </row>
    <row r="202" spans="2:14" ht="15.5" x14ac:dyDescent="0.35">
      <c r="C202" t="s">
        <v>47</v>
      </c>
      <c r="D202" s="5">
        <v>0</v>
      </c>
      <c r="E202" s="6">
        <v>0.03</v>
      </c>
      <c r="F202" s="6">
        <v>0.37</v>
      </c>
      <c r="G202" s="6">
        <v>-5.19</v>
      </c>
      <c r="H202" s="6">
        <v>7.0000000000000007E-2</v>
      </c>
      <c r="I202" s="6">
        <v>-6.33</v>
      </c>
      <c r="J202" s="6">
        <v>1.35</v>
      </c>
      <c r="K202" s="5">
        <v>3</v>
      </c>
      <c r="L202" s="6">
        <v>1.45</v>
      </c>
      <c r="M202" s="6">
        <v>6.72</v>
      </c>
      <c r="N202" s="6">
        <v>5.75</v>
      </c>
    </row>
    <row r="203" spans="2:14" ht="15.5" x14ac:dyDescent="0.35">
      <c r="C203" t="s">
        <v>200</v>
      </c>
      <c r="D203" s="5">
        <v>103000000000</v>
      </c>
      <c r="E203" s="5">
        <v>41000000000</v>
      </c>
      <c r="F203" s="5">
        <v>106000000000</v>
      </c>
      <c r="G203" s="5">
        <v>29000000000</v>
      </c>
      <c r="H203" s="5">
        <v>289000000000</v>
      </c>
      <c r="I203" s="5">
        <v>200000000000</v>
      </c>
      <c r="J203" s="5">
        <v>299000000000</v>
      </c>
      <c r="K203" s="5">
        <v>361000000000</v>
      </c>
      <c r="L203" s="5">
        <v>181000000000</v>
      </c>
      <c r="M203" s="5">
        <v>189000000000</v>
      </c>
      <c r="N203" s="5">
        <v>132000000000</v>
      </c>
    </row>
    <row r="204" spans="2:14" ht="15.5" x14ac:dyDescent="0.35">
      <c r="C204" t="s">
        <v>201</v>
      </c>
      <c r="I204" s="6">
        <v>11752.23</v>
      </c>
    </row>
    <row r="205" spans="2:14" ht="15.5" x14ac:dyDescent="0.35">
      <c r="C205" t="s">
        <v>281</v>
      </c>
      <c r="I205" s="6">
        <v>-159.93</v>
      </c>
    </row>
    <row r="206" spans="2:14" ht="15.5" x14ac:dyDescent="0.35">
      <c r="C206" t="s">
        <v>202</v>
      </c>
      <c r="I206" s="6">
        <v>6.95</v>
      </c>
    </row>
    <row r="207" spans="2:14" ht="15.5" x14ac:dyDescent="0.35">
      <c r="C207" t="s">
        <v>282</v>
      </c>
      <c r="I207" s="6">
        <v>-6.3E-3</v>
      </c>
    </row>
    <row r="208" spans="2:14" ht="15.5" x14ac:dyDescent="0.35">
      <c r="C208" t="s">
        <v>283</v>
      </c>
      <c r="I208" s="6">
        <v>2.93</v>
      </c>
    </row>
    <row r="209" spans="3:9" ht="15.5" x14ac:dyDescent="0.35">
      <c r="C209" t="s">
        <v>203</v>
      </c>
      <c r="I209" s="6">
        <v>5.71</v>
      </c>
    </row>
    <row r="210" spans="3:9" ht="15.5" x14ac:dyDescent="0.35">
      <c r="C210" t="s">
        <v>284</v>
      </c>
      <c r="I210" s="6">
        <v>-29.78</v>
      </c>
    </row>
    <row r="211" spans="3:9" ht="15.5" x14ac:dyDescent="0.35">
      <c r="C211" t="s">
        <v>285</v>
      </c>
      <c r="I211" s="6">
        <v>-28.36</v>
      </c>
    </row>
    <row r="212" spans="3:9" ht="15.5" x14ac:dyDescent="0.35">
      <c r="C212" t="s">
        <v>286</v>
      </c>
      <c r="I212" s="6">
        <v>257.18</v>
      </c>
    </row>
    <row r="213" spans="3:9" ht="15.5" x14ac:dyDescent="0.35">
      <c r="C213" t="s">
        <v>287</v>
      </c>
      <c r="I213" s="6">
        <v>236.33</v>
      </c>
    </row>
    <row r="214" spans="3:9" ht="15.5" x14ac:dyDescent="0.35">
      <c r="C214" t="s">
        <v>289</v>
      </c>
      <c r="I214" s="6">
        <v>-2.52</v>
      </c>
    </row>
    <row r="215" spans="3:9" ht="15.5" x14ac:dyDescent="0.35">
      <c r="C215" t="s">
        <v>290</v>
      </c>
      <c r="I215" s="6">
        <v>-4.78</v>
      </c>
    </row>
    <row r="216" spans="3:9" ht="15.5" x14ac:dyDescent="0.35">
      <c r="C216" t="s">
        <v>204</v>
      </c>
      <c r="I216" s="6">
        <v>7.0000000000000007E-2</v>
      </c>
    </row>
    <row r="217" spans="3:9" ht="15.5" x14ac:dyDescent="0.35">
      <c r="C217" t="s">
        <v>291</v>
      </c>
      <c r="I217" s="6">
        <v>260.94</v>
      </c>
    </row>
    <row r="218" spans="3:9" ht="15.5" x14ac:dyDescent="0.35">
      <c r="C218" t="s">
        <v>205</v>
      </c>
      <c r="D218" s="6">
        <v>11.5</v>
      </c>
    </row>
    <row r="219" spans="3:9" ht="15.5" x14ac:dyDescent="0.35">
      <c r="C219" t="s">
        <v>206</v>
      </c>
      <c r="I219" s="6">
        <v>133.96</v>
      </c>
    </row>
    <row r="220" spans="3:9" ht="15.5" x14ac:dyDescent="0.35">
      <c r="C220" t="s">
        <v>292</v>
      </c>
      <c r="I220" s="6">
        <v>-26.97</v>
      </c>
    </row>
    <row r="221" spans="3:9" ht="15.5" x14ac:dyDescent="0.35">
      <c r="C221" t="s">
        <v>207</v>
      </c>
      <c r="D221" s="6">
        <v>1.26</v>
      </c>
    </row>
    <row r="222" spans="3:9" ht="15.5" x14ac:dyDescent="0.35">
      <c r="C222" t="s">
        <v>208</v>
      </c>
      <c r="D222" s="6">
        <v>0.4</v>
      </c>
    </row>
    <row r="223" spans="3:9" ht="15.5" x14ac:dyDescent="0.35">
      <c r="C223" t="s">
        <v>293</v>
      </c>
      <c r="D223" s="6">
        <v>0.52</v>
      </c>
    </row>
    <row r="224" spans="3:9" ht="15.5" x14ac:dyDescent="0.35">
      <c r="C224" t="s">
        <v>209</v>
      </c>
      <c r="D224" s="6">
        <v>0.53</v>
      </c>
    </row>
    <row r="225" spans="3:9" ht="15.5" x14ac:dyDescent="0.35">
      <c r="C225" t="s">
        <v>295</v>
      </c>
      <c r="D225" s="6">
        <v>0.34</v>
      </c>
    </row>
    <row r="226" spans="3:9" ht="15.5" x14ac:dyDescent="0.35">
      <c r="C226" t="s">
        <v>210</v>
      </c>
      <c r="D226" s="6">
        <v>1.53</v>
      </c>
    </row>
    <row r="227" spans="3:9" ht="15.5" x14ac:dyDescent="0.35">
      <c r="C227" t="s">
        <v>296</v>
      </c>
      <c r="I227" s="6">
        <v>0.35</v>
      </c>
    </row>
    <row r="228" spans="3:9" ht="15.5" x14ac:dyDescent="0.35">
      <c r="C228" t="s">
        <v>13</v>
      </c>
      <c r="D228" s="5">
        <v>1000000000</v>
      </c>
    </row>
    <row r="229" spans="3:9" ht="15.5" x14ac:dyDescent="0.35">
      <c r="C229" t="s">
        <v>211</v>
      </c>
      <c r="I229" s="6">
        <v>2.78</v>
      </c>
    </row>
    <row r="230" spans="3:9" ht="15.5" x14ac:dyDescent="0.35">
      <c r="C230" t="s">
        <v>212</v>
      </c>
      <c r="I230" s="6">
        <v>-2.3300000000000001E-2</v>
      </c>
    </row>
    <row r="231" spans="3:9" ht="15.5" x14ac:dyDescent="0.35">
      <c r="C231" t="s">
        <v>213</v>
      </c>
      <c r="I231" s="6">
        <v>-3.5699999999999996E-2</v>
      </c>
    </row>
    <row r="232" spans="3:9" ht="15.5" x14ac:dyDescent="0.35">
      <c r="C232" t="s">
        <v>214</v>
      </c>
      <c r="I232" s="6">
        <v>2.3799999999999998E-2</v>
      </c>
    </row>
    <row r="233" spans="3:9" ht="15.5" x14ac:dyDescent="0.35">
      <c r="C233" t="s">
        <v>297</v>
      </c>
      <c r="I233" s="6">
        <v>1.9099999999999999E-2</v>
      </c>
    </row>
    <row r="234" spans="3:9" ht="15.5" x14ac:dyDescent="0.35">
      <c r="C234" t="s">
        <v>215</v>
      </c>
      <c r="D234" s="6">
        <v>0.61</v>
      </c>
    </row>
    <row r="235" spans="3:9" ht="15.5" x14ac:dyDescent="0.35">
      <c r="C235" t="s">
        <v>216</v>
      </c>
      <c r="D235" s="6">
        <v>60.09</v>
      </c>
    </row>
    <row r="236" spans="3:9" ht="15.5" x14ac:dyDescent="0.35">
      <c r="C236" t="s">
        <v>218</v>
      </c>
      <c r="D236" s="6">
        <v>60.7</v>
      </c>
    </row>
    <row r="237" spans="3:9" ht="15.5" x14ac:dyDescent="0.35">
      <c r="C237" t="s">
        <v>219</v>
      </c>
      <c r="D237" s="6">
        <v>149.05000000000001</v>
      </c>
    </row>
    <row r="238" spans="3:9" ht="15.5" x14ac:dyDescent="0.35">
      <c r="C238" t="s">
        <v>298</v>
      </c>
      <c r="I238" s="6">
        <v>1.27</v>
      </c>
    </row>
    <row r="239" spans="3:9" ht="15.5" x14ac:dyDescent="0.35">
      <c r="C239" t="s">
        <v>299</v>
      </c>
      <c r="I239" s="6">
        <v>4.18</v>
      </c>
    </row>
    <row r="240" spans="3:9" ht="15.5" x14ac:dyDescent="0.35">
      <c r="C240" t="s">
        <v>43</v>
      </c>
      <c r="I240" s="5">
        <v>819000000000</v>
      </c>
    </row>
    <row r="241" spans="3:9" ht="15.5" x14ac:dyDescent="0.35">
      <c r="C241" t="s">
        <v>220</v>
      </c>
      <c r="I241" s="5">
        <v>882000000000</v>
      </c>
    </row>
    <row r="242" spans="3:9" ht="15.5" x14ac:dyDescent="0.35">
      <c r="C242" t="s">
        <v>221</v>
      </c>
      <c r="I242" s="6">
        <v>1070000000.0000001</v>
      </c>
    </row>
    <row r="243" spans="3:9" ht="15.5" x14ac:dyDescent="0.35">
      <c r="C243" t="s">
        <v>222</v>
      </c>
      <c r="I243" s="6">
        <v>0.28870000000000001</v>
      </c>
    </row>
    <row r="244" spans="3:9" ht="15.5" x14ac:dyDescent="0.35">
      <c r="C244" t="s">
        <v>223</v>
      </c>
      <c r="D244" s="6">
        <v>4.8799999999999996E-2</v>
      </c>
    </row>
    <row r="245" spans="3:9" ht="15.5" x14ac:dyDescent="0.35">
      <c r="C245" t="s">
        <v>224</v>
      </c>
      <c r="D245" s="6">
        <v>3.6400000000000002E-2</v>
      </c>
    </row>
    <row r="246" spans="3:9" ht="15.5" x14ac:dyDescent="0.35">
      <c r="C246" t="s">
        <v>226</v>
      </c>
      <c r="D246" s="6">
        <v>3.0082999999999998</v>
      </c>
    </row>
    <row r="247" spans="3:9" ht="15.5" x14ac:dyDescent="0.35">
      <c r="C247" t="s">
        <v>227</v>
      </c>
      <c r="D247" s="6">
        <v>1.0401</v>
      </c>
    </row>
    <row r="248" spans="3:9" ht="15.5" x14ac:dyDescent="0.35">
      <c r="C248" t="s">
        <v>228</v>
      </c>
      <c r="D248" s="6">
        <v>0.99739999999999995</v>
      </c>
    </row>
    <row r="249" spans="3:9" ht="15.5" x14ac:dyDescent="0.35">
      <c r="C249" t="s">
        <v>229</v>
      </c>
      <c r="I249" s="5">
        <v>3</v>
      </c>
    </row>
    <row r="250" spans="3:9" ht="15.5" x14ac:dyDescent="0.35">
      <c r="C250" t="s">
        <v>230</v>
      </c>
      <c r="I250" s="6">
        <v>0.94</v>
      </c>
    </row>
    <row r="251" spans="3:9" ht="15.5" x14ac:dyDescent="0.35">
      <c r="C251" t="s">
        <v>231</v>
      </c>
      <c r="I251" s="6">
        <v>0.46</v>
      </c>
    </row>
    <row r="252" spans="3:9" ht="15.5" x14ac:dyDescent="0.35">
      <c r="C252" t="s">
        <v>232</v>
      </c>
      <c r="I252" s="6">
        <v>7.0000000000000007E-2</v>
      </c>
    </row>
    <row r="253" spans="3:9" ht="15.5" x14ac:dyDescent="0.35">
      <c r="C253" t="s">
        <v>233</v>
      </c>
      <c r="I253" s="6">
        <v>0.4</v>
      </c>
    </row>
    <row r="254" spans="3:9" ht="15.5" x14ac:dyDescent="0.35">
      <c r="C254" t="s">
        <v>234</v>
      </c>
      <c r="I254" s="6">
        <v>0.3</v>
      </c>
    </row>
    <row r="255" spans="3:9" ht="15.5" x14ac:dyDescent="0.35">
      <c r="C255" t="s">
        <v>235</v>
      </c>
      <c r="I255" s="6">
        <v>0.12</v>
      </c>
    </row>
    <row r="256" spans="3:9" ht="15.5" x14ac:dyDescent="0.35">
      <c r="C256" t="s">
        <v>236</v>
      </c>
      <c r="I256" s="6">
        <v>0.84</v>
      </c>
    </row>
    <row r="257" spans="3:9" ht="15.5" x14ac:dyDescent="0.35">
      <c r="C257" t="s">
        <v>300</v>
      </c>
      <c r="I257" s="5">
        <v>279000000000</v>
      </c>
    </row>
    <row r="258" spans="3:9" ht="15.5" x14ac:dyDescent="0.35">
      <c r="C258" t="s">
        <v>301</v>
      </c>
      <c r="I258" s="5">
        <v>8000000000</v>
      </c>
    </row>
    <row r="259" spans="3:9" ht="15.5" x14ac:dyDescent="0.35">
      <c r="C259" t="s">
        <v>302</v>
      </c>
      <c r="I259" s="5">
        <v>4000000000</v>
      </c>
    </row>
    <row r="260" spans="3:9" ht="15.5" x14ac:dyDescent="0.35">
      <c r="C260" t="s">
        <v>303</v>
      </c>
      <c r="I260" s="5">
        <v>-5000000000</v>
      </c>
    </row>
    <row r="261" spans="3:9" ht="15.5" x14ac:dyDescent="0.35">
      <c r="C261" t="s">
        <v>237</v>
      </c>
      <c r="D261" s="5">
        <v>12000000000</v>
      </c>
    </row>
    <row r="262" spans="3:9" ht="15.5" x14ac:dyDescent="0.35">
      <c r="C262" t="s">
        <v>238</v>
      </c>
      <c r="D262" s="5">
        <v>220000000000</v>
      </c>
    </row>
    <row r="263" spans="3:9" ht="15.5" x14ac:dyDescent="0.35">
      <c r="C263" t="s">
        <v>239</v>
      </c>
      <c r="D263" s="5">
        <v>76000000000</v>
      </c>
    </row>
    <row r="264" spans="3:9" ht="15.5" x14ac:dyDescent="0.35">
      <c r="C264" t="s">
        <v>183</v>
      </c>
      <c r="D264" s="5">
        <v>20000000000</v>
      </c>
    </row>
    <row r="265" spans="3:9" ht="15.5" x14ac:dyDescent="0.35">
      <c r="C265" t="s">
        <v>182</v>
      </c>
      <c r="I265" s="5">
        <v>143000000000</v>
      </c>
    </row>
    <row r="266" spans="3:9" ht="15.5" x14ac:dyDescent="0.35">
      <c r="C266" t="s">
        <v>181</v>
      </c>
      <c r="D266" s="5">
        <v>0</v>
      </c>
    </row>
    <row r="267" spans="3:9" ht="15.5" x14ac:dyDescent="0.35">
      <c r="C267" t="s">
        <v>180</v>
      </c>
      <c r="D267" s="5">
        <v>75000000000</v>
      </c>
    </row>
    <row r="268" spans="3:9" ht="15.5" x14ac:dyDescent="0.35">
      <c r="C268" t="s">
        <v>24</v>
      </c>
      <c r="D268" s="5">
        <v>75000000000</v>
      </c>
    </row>
    <row r="269" spans="3:9" ht="15.5" x14ac:dyDescent="0.35">
      <c r="C269" t="s">
        <v>21</v>
      </c>
      <c r="D269" s="5">
        <v>63000000000</v>
      </c>
    </row>
    <row r="270" spans="3:9" ht="15.5" x14ac:dyDescent="0.35">
      <c r="C270" t="s">
        <v>240</v>
      </c>
      <c r="I270" s="5">
        <v>143000000000</v>
      </c>
    </row>
    <row r="271" spans="3:9" ht="15.5" x14ac:dyDescent="0.35">
      <c r="C271" t="s">
        <v>304</v>
      </c>
      <c r="I271" s="5">
        <v>-27000000000</v>
      </c>
    </row>
    <row r="272" spans="3:9" ht="15.5" x14ac:dyDescent="0.35">
      <c r="C272" t="s">
        <v>305</v>
      </c>
      <c r="I272" s="5">
        <v>-12000000000</v>
      </c>
    </row>
    <row r="273" spans="3:9" ht="15.5" x14ac:dyDescent="0.35">
      <c r="C273" t="s">
        <v>306</v>
      </c>
      <c r="I273" s="5">
        <v>0</v>
      </c>
    </row>
    <row r="274" spans="3:9" ht="15.5" x14ac:dyDescent="0.35">
      <c r="C274" t="s">
        <v>307</v>
      </c>
      <c r="I274" s="5">
        <v>-1000000000</v>
      </c>
    </row>
    <row r="275" spans="3:9" ht="15.5" x14ac:dyDescent="0.35">
      <c r="C275" t="s">
        <v>308</v>
      </c>
      <c r="I275" s="5">
        <v>-29000000000</v>
      </c>
    </row>
  </sheetData>
  <pageMargins left="0.7" right="0.7" top="0.75" bottom="0.75" header="0.3" footer="0.3"/>
  <ignoredErrors>
    <ignoredError sqref="A1:N276" numberStoredAsText="1"/>
  </ignoredError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M30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3" width="18.83203125" customWidth="1"/>
  </cols>
  <sheetData>
    <row r="1" spans="1:13" ht="15.5" x14ac:dyDescent="0.35">
      <c r="C1" t="s">
        <v>1328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</row>
    <row r="2" spans="1:13" ht="15.5" x14ac:dyDescent="0.35">
      <c r="C2" t="s">
        <v>1329</v>
      </c>
      <c r="D2" s="2" vm="279">
        <f ca="1">IFERROR(_xlfn.STOCKHISTORY("XIDX:" &amp; $C$1, D3, , 0, 0, 1), "Libur")</f>
        <v>1940</v>
      </c>
      <c r="E2" s="2" vm="279">
        <f ca="1">IFERROR(_xlfn.STOCKHISTORY("XIDX:" &amp; $C$1, E3, , 0, 0, 1), "Libur")</f>
        <v>1940</v>
      </c>
      <c r="H2" s="2" vm="279">
        <f ca="1">IFERROR(INDEX(D2:G2,COUNT(D2:G2)),"")</f>
        <v>1940</v>
      </c>
      <c r="I2" s="2" vm="280">
        <f ca="1">IFERROR(_xlfn.STOCKHISTORY("XIDX:" &amp; $C$1, I1, , 0, 0, 1), "Libur")</f>
        <v>3230</v>
      </c>
      <c r="J2" s="2" vm="281">
        <f ca="1">IFERROR(_xlfn.STOCKHISTORY("XIDX:" &amp; $C$1, J1, , 0, 0, 1), "Libur")</f>
        <v>310</v>
      </c>
      <c r="K2" s="2" vm="20">
        <f ca="1">IFERROR(_xlfn.STOCKHISTORY("XIDX:" &amp; $C$1, K1, , 0, 0, 1), "Libur")</f>
        <v>248</v>
      </c>
      <c r="L2" s="2" vm="282">
        <f ca="1">IFERROR(_xlfn.STOCKHISTORY("XIDX:" &amp; $C$1, L1, , 0, 0, 1), "Libur")</f>
        <v>318</v>
      </c>
      <c r="M2" s="2" t="str">
        <f ca="1">IFERROR(_xlfn.STOCKHISTORY("XIDX:" &amp; $C$1, M1, , 0, 0, 1), "Libur")</f>
        <v>Libur</v>
      </c>
    </row>
    <row r="3" spans="1:13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3" ht="15.5" x14ac:dyDescent="0.35">
      <c r="B4" t="s">
        <v>5</v>
      </c>
      <c r="C4" t="s">
        <v>6</v>
      </c>
      <c r="D4" s="2">
        <f>IFERROR(INDEX(D51:D500,MATCH($C$4,$C$51:$C$500,0)),"")</f>
        <v>986801912905</v>
      </c>
      <c r="E4" s="2">
        <f>IFERROR(INDEX(E51:E500,MATCH($C$4,$C$51:$C$500,0)),"")</f>
        <v>776514418419</v>
      </c>
      <c r="H4" s="2">
        <f>IFERROR(SUM(D4:G4)*(4/MAX(1,COUNT(D4:G4))),"")</f>
        <v>3526632662648</v>
      </c>
      <c r="I4" s="2">
        <f>IFERROR(INDEX(I51:I500,MATCH($C$4,$C$51:$C$500,0)),"")</f>
        <v>4278884819576</v>
      </c>
      <c r="J4" s="2">
        <f>IFERROR(INDEX(J51:J500,MATCH($C$4,$C$51:$C$500,0)),"")</f>
        <v>3864889048543</v>
      </c>
      <c r="K4" s="2">
        <f>IFERROR(INDEX(K51:K500,MATCH($C$4,$C$51:$C$500,0)),"")</f>
        <v>4442279649263</v>
      </c>
      <c r="L4" s="2">
        <f>IFERROR(INDEX(L51:L500,MATCH($C$4,$C$51:$C$500,0)),"")</f>
        <v>4642340995500</v>
      </c>
      <c r="M4" s="2">
        <f>IFERROR(INDEX(M51:M500,MATCH($C$4,$C$51:$C$500,0)),"")</f>
        <v>619857338953</v>
      </c>
    </row>
    <row r="5" spans="1:13" ht="15.5" x14ac:dyDescent="0.35">
      <c r="B5" t="s">
        <v>7</v>
      </c>
      <c r="C5" t="s">
        <v>8</v>
      </c>
      <c r="D5" s="2">
        <f>IFERROR(INDEX(D51:D500,MATCH($C$5,$C$51:$C$500,0)),"")</f>
        <v>117601794500</v>
      </c>
      <c r="E5" s="2">
        <f>IFERROR(INDEX(E51:E500,MATCH($C$5,$C$51:$C$500,0)),"")</f>
        <v>41331460703</v>
      </c>
      <c r="H5" s="2">
        <f>IFERROR(SUM(D5:G5)*(4/MAX(1,COUNT(D5:G5))),"")</f>
        <v>317866510406</v>
      </c>
      <c r="I5" s="2">
        <f>IFERROR(INDEX(I51:I500,MATCH($C$5,$C$51:$C$500,0)),"")</f>
        <v>267792974445</v>
      </c>
      <c r="J5" s="2">
        <f>IFERROR(INDEX(J51:J500,MATCH($C$5,$C$51:$C$500,0)),"")</f>
        <v>259791346041</v>
      </c>
      <c r="K5" s="2">
        <f>IFERROR(INDEX(K51:K500,MATCH($C$5,$C$51:$C$500,0)),"")</f>
        <v>77630869625</v>
      </c>
      <c r="L5" s="2">
        <f>IFERROR(INDEX(L51:L500,MATCH($C$5,$C$51:$C$500,0)),"")</f>
        <v>41847418666</v>
      </c>
      <c r="M5" s="2">
        <f>IFERROR(INDEX(M51:M500,MATCH($C$5,$C$51:$C$500,0)),"")</f>
        <v>15711085318</v>
      </c>
    </row>
    <row r="6" spans="1:13" ht="15.5" x14ac:dyDescent="0.35">
      <c r="B6" t="s">
        <v>9</v>
      </c>
      <c r="C6" t="s">
        <v>10</v>
      </c>
      <c r="D6" s="2">
        <f>IFERROR(INDEX(D51:D500,MATCH($C$6,$C$51:$C$500,0)),"")</f>
        <v>2015935833918</v>
      </c>
      <c r="E6" s="2">
        <f>IFERROR(INDEX(E51:E500,MATCH($C$6,$C$51:$C$500,0)),"")</f>
        <v>1958334039418</v>
      </c>
      <c r="H6" s="2">
        <f>IFERROR(INDEX(D6:G6,COUNT(D6:G6)),"")</f>
        <v>1958334039418</v>
      </c>
      <c r="I6" s="2">
        <f>IFERROR(INDEX(I51:I500,MATCH($C$6,$C$51:$C$500,0)),"")</f>
        <v>1917002578715</v>
      </c>
      <c r="J6" s="2">
        <f>IFERROR(INDEX(J51:J500,MATCH($C$6,$C$51:$C$500,0)),"")</f>
        <v>1701362861803</v>
      </c>
      <c r="K6" s="2">
        <f>IFERROR(INDEX(K51:K500,MATCH($C$6,$C$51:$C$500,0)),"")</f>
        <v>1441571515762</v>
      </c>
      <c r="L6" s="2">
        <f>IFERROR(INDEX(L51:L500,MATCH($C$6,$C$51:$C$500,0)),"")</f>
        <v>1274264114958</v>
      </c>
      <c r="M6" s="2">
        <f>IFERROR(INDEX(M51:M500,MATCH($C$6,$C$51:$C$500,0)),"")</f>
        <v>750257986327</v>
      </c>
    </row>
    <row r="7" spans="1:13" ht="15.5" x14ac:dyDescent="0.35">
      <c r="B7" t="s">
        <v>11</v>
      </c>
      <c r="C7" t="s">
        <v>12</v>
      </c>
      <c r="D7" s="3">
        <f>IFERROR(INDEX(D51:D500,MATCH($C$7,$C$51:$C$500,0))/1000000000,"")</f>
        <v>9.23</v>
      </c>
      <c r="E7" s="3">
        <f>IFERROR(INDEX(E51:E500,MATCH($C$7,$C$51:$C$500,0))/1000000000,"")</f>
        <v>9.23</v>
      </c>
      <c r="H7" s="3">
        <f>IFERROR(INDEX(D7:G7,COUNT(D7:G7)),"")</f>
        <v>9.23</v>
      </c>
      <c r="I7" s="3">
        <f>IFERROR(INDEX(I51:I500,MATCH($C$7,$C$51:$C$500,0))/1000000000,"")</f>
        <v>9.23</v>
      </c>
      <c r="J7" s="3">
        <f>IFERROR(INDEX(J51:J500,MATCH($C$7,$C$51:$C$500,0))/1000000000,"")</f>
        <v>9.23</v>
      </c>
      <c r="K7" s="3">
        <f>IFERROR(INDEX(K51:K500,MATCH($C$7,$C$51:$C$500,0))/1000000000,"")</f>
        <v>8</v>
      </c>
      <c r="L7" s="3">
        <f>IFERROR(INDEX(L51:L500,MATCH($C$7,$C$51:$C$500,0))/1000000000,"")</f>
        <v>8</v>
      </c>
      <c r="M7" s="3">
        <f>IFERROR(INDEX(M51:M500,MATCH($C$7,$C$51:$C$500,0))/1000000000,"")</f>
        <v>0</v>
      </c>
    </row>
    <row r="8" spans="1:13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76000000000</v>
      </c>
      <c r="E8" s="2">
        <f>IFERROR(INDEX(E51:E500,MATCH("Free cash flow (Quarter)",$C$51:$C$500,0)),"")</f>
        <v>116000000000</v>
      </c>
      <c r="H8" s="2">
        <f>IFERROR(INDEX(D8:G8,COUNT(D8:G8)),"")</f>
        <v>116000000000</v>
      </c>
      <c r="I8" s="2">
        <f>IFERROR(INDEX(I51:I500,MATCH($C$8,$C$51:$C$500,0)),"")</f>
        <v>325000000000</v>
      </c>
      <c r="J8" s="2">
        <f>IFERROR(INDEX(J51:J500,MATCH($C$8,$C$51:$C$500,0)),"")</f>
        <v>251000000000</v>
      </c>
      <c r="K8" s="2">
        <f>IFERROR(INDEX(K51:K500,MATCH($C$8,$C$51:$C$500,0)),"")</f>
        <v>-16000000000</v>
      </c>
      <c r="L8" s="2">
        <f>IFERROR(INDEX(L51:L500,MATCH($C$8,$C$51:$C$500,0)),"")</f>
        <v>-176000000000</v>
      </c>
      <c r="M8" s="2">
        <f>IFERROR(INDEX(M51:M500,MATCH($C$8,$C$51:$C$500,0)),"")</f>
        <v>-1042000000000</v>
      </c>
    </row>
    <row r="9" spans="1:13" ht="15.5" x14ac:dyDescent="0.35">
      <c r="A9" t="s">
        <v>16</v>
      </c>
      <c r="C9" t="s">
        <v>17</v>
      </c>
      <c r="D9" s="3">
        <f>IFERROR(INDEX(D51:D500,MATCH("Free cash flow per share (Quarter)",$C$51:$C$500,0)),"")</f>
        <v>8.23</v>
      </c>
      <c r="E9" s="3">
        <f>IFERROR(INDEX(E51:E500,MATCH("Free cash flow per share (Quarter)",$C$51:$C$500,0)),"")</f>
        <v>12.6</v>
      </c>
      <c r="H9" s="3">
        <f>IFERROR(INDEX(D9:G9,COUNT(D9:G9)),"")</f>
        <v>12.6</v>
      </c>
      <c r="I9" s="3">
        <f>IFERROR(INDEX(I51:I500,MATCH($C$9,$C$51:$C$500,0)),"")</f>
        <v>35.200000000000003</v>
      </c>
      <c r="J9" s="3">
        <f>IFERROR(INDEX(J51:J500,MATCH($C$9,$C$51:$C$500,0)),"")</f>
        <v>27.18</v>
      </c>
      <c r="K9" s="3">
        <f>IFERROR(INDEX(K51:K500,MATCH($C$9,$C$51:$C$500,0)),"")</f>
        <v>-1.96</v>
      </c>
      <c r="L9" s="3">
        <f>IFERROR(INDEX(L51:L500,MATCH($C$9,$C$51:$C$500,0)),"")</f>
        <v>-21.96</v>
      </c>
      <c r="M9" s="3">
        <f>IFERROR(INDEX(M51:M500,MATCH($C$9,$C$51:$C$500,0)),"")</f>
        <v>-1537995.01</v>
      </c>
    </row>
    <row r="10" spans="1:13" ht="15.5" x14ac:dyDescent="0.35">
      <c r="C10" t="s">
        <v>18</v>
      </c>
      <c r="D10" s="3">
        <f ca="1">IFERROR(IF(D9=0,"",D2/D9),"")</f>
        <v>235.72296476306195</v>
      </c>
      <c r="E10" s="3">
        <f ca="1">IFERROR(IF(E9=0,"",E2/E9),"")</f>
        <v>153.96825396825398</v>
      </c>
      <c r="I10" s="3">
        <f ca="1">IFERROR(IF(I9=0,"",I2/I9),"")</f>
        <v>91.761363636363626</v>
      </c>
      <c r="J10" s="3">
        <f ca="1">IFERROR(IF(J9=0,"",J2/J9),"")</f>
        <v>11.405445180279617</v>
      </c>
      <c r="K10" s="3">
        <f ca="1">IFERROR(IF(K9=0,"",K2/K9),"")</f>
        <v>-126.53061224489797</v>
      </c>
      <c r="L10" s="3">
        <f ca="1">IFERROR(IF(L9=0,"",L2/L9),"")</f>
        <v>-14.480874316939889</v>
      </c>
      <c r="M10" s="3" t="str">
        <f ca="1">IFERROR(IF(M9=0,"",M2/M9),"")</f>
        <v/>
      </c>
    </row>
    <row r="11" spans="1:13" ht="15.5" x14ac:dyDescent="0.35">
      <c r="B11" t="s">
        <v>19</v>
      </c>
      <c r="C11" t="s">
        <v>20</v>
      </c>
      <c r="D11" s="2">
        <f>IFERROR(INDEX(D51:D500,MATCH($C$11,$C$51:$C$500,0)),"")</f>
        <v>456938119001</v>
      </c>
      <c r="E11" s="2">
        <f>IFERROR(INDEX(E51:E500,MATCH($C$11,$C$51:$C$500,0)),"")</f>
        <v>463048778759</v>
      </c>
      <c r="H11" s="2">
        <f>IFERROR(INDEX(D11:G11,COUNT(D11:G11)),"")</f>
        <v>463048778759</v>
      </c>
      <c r="I11" s="2">
        <f>IFERROR(INDEX(I51:I500,MATCH($C$11,$C$51:$C$500,0)),"")</f>
        <v>392438057632</v>
      </c>
      <c r="J11" s="2">
        <f>IFERROR(INDEX(J51:J500,MATCH($C$11,$C$51:$C$500,0)),"")</f>
        <v>252160434253</v>
      </c>
      <c r="K11" s="2">
        <f>IFERROR(INDEX(K51:K500,MATCH($C$11,$C$51:$C$500,0)),"")</f>
        <v>160217607985</v>
      </c>
      <c r="L11" s="2">
        <f>IFERROR(INDEX(L51:L500,MATCH($C$11,$C$51:$C$500,0)),"")</f>
        <v>208671157915</v>
      </c>
      <c r="M11" s="2">
        <f>IFERROR(INDEX(M51:M500,MATCH($C$11,$C$51:$C$500,0)),"")</f>
        <v>10237279629</v>
      </c>
    </row>
    <row r="12" spans="1:13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1270000000000</v>
      </c>
      <c r="E12" s="2">
        <f>IFERROR(INDEX(E51:E500,MATCH("Net Debt (Quarter)",$C$51:$C$500,0)),"")</f>
        <v>1294000000000</v>
      </c>
      <c r="H12" s="2">
        <f>IFERROR(INDEX(D12:G12,COUNT(D12:G12)),"")</f>
        <v>1294000000000</v>
      </c>
      <c r="I12" s="2">
        <f>IFERROR(INDEX(I51:I500,MATCH($C$12,$C$51:$C$500,0)),"")</f>
        <v>1395000000000</v>
      </c>
      <c r="J12" s="2">
        <f>IFERROR(INDEX(J51:J500,MATCH($C$12,$C$51:$C$500,0)),"")</f>
        <v>1603000000000</v>
      </c>
      <c r="K12" s="2">
        <f>IFERROR(INDEX(K51:K500,MATCH($C$12,$C$51:$C$500,0)),"")</f>
        <v>1765000000000</v>
      </c>
      <c r="L12" s="2">
        <f>IFERROR(INDEX(L51:L500,MATCH($C$12,$C$51:$C$500,0)),"")</f>
        <v>1238000000000</v>
      </c>
      <c r="M12" s="2">
        <f>IFERROR(INDEX(M51:M500,MATCH($C$12,$C$51:$C$500,0)),"")</f>
        <v>1229000000000</v>
      </c>
    </row>
    <row r="13" spans="1:13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1727000000000</v>
      </c>
      <c r="E13" s="2">
        <f>IFERROR(INDEX(E51:E500,MATCH("Total Debt (Quarter)",$C$51:$C$500,0)),"")</f>
        <v>1757000000000</v>
      </c>
      <c r="H13" s="2">
        <f>IFERROR(INDEX(D13:G13,COUNT(D13:G13)),"")</f>
        <v>1757000000000</v>
      </c>
      <c r="I13" s="2">
        <f>IFERROR(INDEX(I51:I500,MATCH($C$13,$C$51:$C$500,0)),"")</f>
        <v>1787000000000</v>
      </c>
      <c r="J13" s="2">
        <f>IFERROR(INDEX(J51:J500,MATCH($C$13,$C$51:$C$500,0)),"")</f>
        <v>1855000000000</v>
      </c>
      <c r="K13" s="2">
        <f>IFERROR(INDEX(K51:K500,MATCH($C$13,$C$51:$C$500,0)),"")</f>
        <v>1925000000000</v>
      </c>
      <c r="L13" s="2">
        <f>IFERROR(INDEX(L51:L500,MATCH($C$13,$C$51:$C$500,0)),"")</f>
        <v>1447000000000</v>
      </c>
      <c r="M13" s="2">
        <f>IFERROR(INDEX(M51:M500,MATCH($C$13,$C$51:$C$500,0)),"")</f>
        <v>1239000000000</v>
      </c>
    </row>
    <row r="14" spans="1:13" ht="15.5" x14ac:dyDescent="0.35">
      <c r="C14" t="s">
        <v>27</v>
      </c>
      <c r="D14" s="2">
        <f>IFERROR(INDEX(D51:D500,MATCH($C$14,$C$51:$C$500,0)),"")</f>
        <v>-30552212500</v>
      </c>
      <c r="E14" s="2">
        <f>IFERROR(INDEX(E51:E500,MATCH($C$14,$C$51:$C$500,0)),"")</f>
        <v>-30257166667</v>
      </c>
      <c r="H14" s="2">
        <f>IFERROR(SUM(D14:G14)*(4/MAX(1,COUNT(D14:G14))),"")</f>
        <v>-121618758334</v>
      </c>
      <c r="I14" s="2">
        <f>IFERROR(INDEX(I51:I500,MATCH($C$14,$C$51:$C$500,0)),"")</f>
        <v>-123683275985</v>
      </c>
      <c r="J14" s="2">
        <f>IFERROR(INDEX(J51:J500,MATCH($C$14,$C$51:$C$500,0)),"")</f>
        <v>-90145257178</v>
      </c>
      <c r="K14" s="2">
        <f>IFERROR(INDEX(K51:K500,MATCH($C$14,$C$51:$C$500,0)),"")</f>
        <v>-48111414101</v>
      </c>
      <c r="L14" s="2">
        <f>IFERROR(INDEX(L51:L500,MATCH($C$14,$C$51:$C$500,0)),"")</f>
        <v>-49957648906</v>
      </c>
      <c r="M14" s="2">
        <f>IFERROR(INDEX(M51:M500,MATCH($C$14,$C$51:$C$500,0)),"")</f>
        <v>-40410426829</v>
      </c>
    </row>
    <row r="15" spans="1:13" ht="15.5" x14ac:dyDescent="0.35">
      <c r="C15" t="s">
        <v>28</v>
      </c>
      <c r="D15" s="2">
        <f>IFERROR(INDEX(D51:D500,MATCH($C$15,$C$51:$C$500,0)),"")</f>
        <v>-32939507615</v>
      </c>
      <c r="E15" s="2">
        <f>IFERROR(INDEX(E51:E500,MATCH($C$15,$C$51:$C$500,0)),"")</f>
        <v>-11657591480</v>
      </c>
      <c r="H15" s="2">
        <f>IFERROR(SUM(D15:G15)*(4/MAX(1,COUNT(D15:G15))),"")</f>
        <v>-89194198190</v>
      </c>
      <c r="I15" s="2">
        <f>IFERROR(INDEX(I51:I500,MATCH($C$15,$C$51:$C$500,0)),"")</f>
        <v>-75112541594</v>
      </c>
      <c r="J15" s="2">
        <f>IFERROR(INDEX(J51:J500,MATCH($C$15,$C$51:$C$500,0)),"")</f>
        <v>-73875971310</v>
      </c>
      <c r="K15" s="2">
        <f>IFERROR(INDEX(K51:K500,MATCH($C$15,$C$51:$C$500,0)),"")</f>
        <v>-48960811041</v>
      </c>
      <c r="L15" s="2">
        <f>IFERROR(INDEX(L51:L500,MATCH($C$15,$C$51:$C$500,0)),"")</f>
        <v>-39635319463</v>
      </c>
      <c r="M15" s="2">
        <f>IFERROR(INDEX(M51:M500,MATCH($C$15,$C$51:$C$500,0)),"")</f>
        <v>-166652759</v>
      </c>
    </row>
    <row r="16" spans="1:13" ht="15.5" x14ac:dyDescent="0.35">
      <c r="C16" t="s">
        <v>29</v>
      </c>
      <c r="D16" s="2">
        <f>IFERROR(INDEX(D51:D500,MATCH($C$16,$C$51:$C$500,0)),"")</f>
        <v>150541302115</v>
      </c>
      <c r="E16" s="2">
        <f>IFERROR(INDEX(E51:E500,MATCH($C$16,$C$51:$C$500,0)),"")</f>
        <v>52989052183</v>
      </c>
      <c r="H16" s="2">
        <f>IFERROR(SUM(D16:G16)*(4/MAX(1,COUNT(D16:G16))),"")</f>
        <v>407060708596</v>
      </c>
      <c r="I16" s="2">
        <f>IFERROR(INDEX(I51:I500,MATCH($C$16,$C$51:$C$500,0)),"")</f>
        <v>343593823471</v>
      </c>
      <c r="J16" s="2">
        <f>IFERROR(INDEX(J51:J500,MATCH($C$16,$C$51:$C$500,0)),"")</f>
        <v>334601502767</v>
      </c>
      <c r="K16" s="2">
        <f>IFERROR(INDEX(K51:K500,MATCH($C$16,$C$51:$C$500,0)),"")</f>
        <v>217199008781</v>
      </c>
      <c r="L16" s="2">
        <f>IFERROR(INDEX(L51:L500,MATCH($C$16,$C$51:$C$500,0)),"")</f>
        <v>202224446172</v>
      </c>
      <c r="M16" s="2">
        <f>IFERROR(INDEX(M51:M500,MATCH($C$16,$C$51:$C$500,0)),"")</f>
        <v>16036647349</v>
      </c>
    </row>
    <row r="17" spans="1:13" ht="15.5" x14ac:dyDescent="0.35">
      <c r="A17" t="s">
        <v>30</v>
      </c>
    </row>
    <row r="18" spans="1:13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</row>
    <row r="19" spans="1:13" ht="15.5" x14ac:dyDescent="0.35">
      <c r="A19" t="s">
        <v>40</v>
      </c>
      <c r="C19" t="s">
        <v>41</v>
      </c>
    </row>
    <row r="20" spans="1:13" ht="15.5" x14ac:dyDescent="0.35">
      <c r="A20" t="s">
        <v>42</v>
      </c>
      <c r="C20" t="s">
        <v>43</v>
      </c>
      <c r="D20" s="2">
        <f ca="1">IFERROR(D21*D2,"")</f>
        <v>17906200000000</v>
      </c>
      <c r="E20" s="2">
        <f ca="1">IFERROR(E21*E2,"")</f>
        <v>17906200000000</v>
      </c>
      <c r="H20" s="2">
        <f t="shared" ref="H20:M20" ca="1" si="0">IFERROR(H21*H2,"")</f>
        <v>17906200000000</v>
      </c>
      <c r="I20" s="2">
        <f t="shared" ca="1" si="0"/>
        <v>29812900000000</v>
      </c>
      <c r="J20" s="2">
        <f t="shared" ca="1" si="0"/>
        <v>2861300000000</v>
      </c>
      <c r="K20" s="2">
        <f t="shared" ca="1" si="0"/>
        <v>1984000000000</v>
      </c>
      <c r="L20" s="2">
        <f t="shared" ca="1" si="0"/>
        <v>2544000000000</v>
      </c>
      <c r="M20" s="2" t="str">
        <f t="shared" ca="1" si="0"/>
        <v/>
      </c>
    </row>
    <row r="21" spans="1:13" ht="15.5" x14ac:dyDescent="0.35">
      <c r="C21" t="s">
        <v>12</v>
      </c>
      <c r="D21" s="2">
        <f>IFERROR(INDEX(D51:D500,MATCH($C$7,$C$51:$C$500,0)),"")</f>
        <v>9230000000</v>
      </c>
      <c r="E21" s="2">
        <f>IFERROR(INDEX(E51:E500,MATCH($C$7,$C$51:$C$500,0)),"")</f>
        <v>9230000000</v>
      </c>
      <c r="H21" s="2">
        <f>IFERROR(INDEX(D21:G21,COUNT(D21:G21)),"")</f>
        <v>9230000000</v>
      </c>
      <c r="I21" s="2">
        <f>IFERROR(INDEX(I51:I500,MATCH($C$7,$C$51:$C$500,0)),"")</f>
        <v>9230000000</v>
      </c>
      <c r="J21" s="2">
        <f>IFERROR(INDEX(J51:J500,MATCH($C$7,$C$51:$C$500,0)),"")</f>
        <v>9230000000</v>
      </c>
      <c r="K21" s="2">
        <f>IFERROR(INDEX(K51:K500,MATCH($C$7,$C$51:$C$500,0)),"")</f>
        <v>8000000000</v>
      </c>
      <c r="L21" s="2">
        <f>IFERROR(INDEX(L51:L500,MATCH($C$7,$C$51:$C$500,0)),"")</f>
        <v>8000000000</v>
      </c>
      <c r="M21" s="2">
        <f>IFERROR(INDEX(M51:M500,MATCH($C$7,$C$51:$C$500,0)),"")</f>
        <v>0</v>
      </c>
    </row>
    <row r="23" spans="1:13" ht="15.5" x14ac:dyDescent="0.35">
      <c r="B23" t="s">
        <v>44</v>
      </c>
      <c r="C23" t="s">
        <v>45</v>
      </c>
      <c r="D23" s="3">
        <f>IFERROR(D5/D6*100,"")</f>
        <v>5.8336080207195504</v>
      </c>
      <c r="E23" s="3">
        <f>IFERROR(E5/E6*100,"")</f>
        <v>2.1105419132316854</v>
      </c>
      <c r="H23" s="3">
        <f t="shared" ref="H23:M23" si="1">IFERROR(H5/H6*100,"")</f>
        <v>16.231475530112686</v>
      </c>
      <c r="I23" s="3">
        <f t="shared" si="1"/>
        <v>13.969359113982321</v>
      </c>
      <c r="J23" s="3">
        <f t="shared" si="1"/>
        <v>15.269602497711105</v>
      </c>
      <c r="K23" s="3">
        <f t="shared" si="1"/>
        <v>5.3851556288530791</v>
      </c>
      <c r="L23" s="3">
        <f t="shared" si="1"/>
        <v>3.2840459191130322</v>
      </c>
      <c r="M23" s="3">
        <f t="shared" si="1"/>
        <v>2.0940910465899822</v>
      </c>
    </row>
    <row r="24" spans="1:13" ht="15.5" x14ac:dyDescent="0.35">
      <c r="C24" t="s">
        <v>46</v>
      </c>
      <c r="D24" s="4">
        <f>IFERROR(_xlfn.RRI(5,I23,D23),"")</f>
        <v>-0.16024586228473003</v>
      </c>
      <c r="E24" s="4">
        <f>IFERROR(_xlfn.RRI(5,J23,E23),"")</f>
        <v>-0.32684783031222875</v>
      </c>
      <c r="H24" s="4">
        <f t="shared" ref="H24:M24" si="2">IFERROR(_xlfn.RRI(5,M23,H23),"")</f>
        <v>0.50616478137860388</v>
      </c>
      <c r="I24" s="4" t="str">
        <f t="shared" si="2"/>
        <v/>
      </c>
      <c r="J24" s="4" t="str">
        <f t="shared" si="2"/>
        <v/>
      </c>
      <c r="K24" s="4" t="str">
        <f t="shared" si="2"/>
        <v/>
      </c>
      <c r="L24" s="4" t="str">
        <f t="shared" si="2"/>
        <v/>
      </c>
      <c r="M24" s="4" t="str">
        <f t="shared" si="2"/>
        <v/>
      </c>
    </row>
    <row r="25" spans="1:13" ht="15.5" x14ac:dyDescent="0.35">
      <c r="A25" t="s">
        <v>47</v>
      </c>
      <c r="C25" t="s">
        <v>48</v>
      </c>
      <c r="D25" s="3">
        <f>IFERROR(INDEX(D51:D500,MATCH($A$25,$C$51:$C$500,0)),"")</f>
        <v>12.74</v>
      </c>
      <c r="E25" s="3">
        <f>IFERROR(INDEX(E51:E500,MATCH($A$25,$C$51:$C$500,0)),"")</f>
        <v>4.4800000000000004</v>
      </c>
      <c r="H25" s="3">
        <f>IFERROR(INDEX(D25:G25,COUNT(D25:G25)),"")</f>
        <v>4.4800000000000004</v>
      </c>
      <c r="I25" s="3">
        <f>IFERROR(INDEX(I51:I500,MATCH($C$25,$C$51:$C$500,0)),"")</f>
        <v>29.09</v>
      </c>
      <c r="J25" s="3">
        <f>IFERROR(INDEX(J51:J500,MATCH($C$25,$C$51:$C$500,0)),"")</f>
        <v>28.25</v>
      </c>
      <c r="K25" s="3">
        <f>IFERROR(INDEX(K51:K500,MATCH($C$25,$C$51:$C$500,0)),"")</f>
        <v>9.66</v>
      </c>
      <c r="L25" s="3">
        <f>IFERROR(INDEX(L51:L500,MATCH($C$25,$C$51:$C$500,0)),"")</f>
        <v>5.21</v>
      </c>
      <c r="M25" s="3">
        <f>IFERROR(INDEX(M51:M500,MATCH($C$25,$C$51:$C$500,0)),"")</f>
        <v>23417.26</v>
      </c>
    </row>
    <row r="26" spans="1:13" ht="15.5" x14ac:dyDescent="0.35">
      <c r="C26" t="s">
        <v>49</v>
      </c>
      <c r="D26" s="4">
        <f>IFERROR(_xlfn.RRI(5,I25,D25),"")</f>
        <v>-0.15221614569622266</v>
      </c>
      <c r="E26" s="4">
        <f>IFERROR(_xlfn.RRI(5,J25,E25),"")</f>
        <v>-0.30808632775191314</v>
      </c>
      <c r="H26" s="4">
        <f t="shared" ref="H26:M26" si="3">IFERROR(_xlfn.RRI(5,M25,H25),"")</f>
        <v>-0.81955353138607723</v>
      </c>
      <c r="I26" s="4" t="str">
        <f t="shared" si="3"/>
        <v/>
      </c>
      <c r="J26" s="4" t="str">
        <f t="shared" si="3"/>
        <v/>
      </c>
      <c r="K26" s="4" t="str">
        <f t="shared" si="3"/>
        <v/>
      </c>
      <c r="L26" s="4" t="str">
        <f t="shared" si="3"/>
        <v/>
      </c>
      <c r="M26" s="4" t="str">
        <f t="shared" si="3"/>
        <v/>
      </c>
    </row>
    <row r="27" spans="1:13" ht="15.5" x14ac:dyDescent="0.35">
      <c r="C27" t="s">
        <v>50</v>
      </c>
      <c r="D27" s="3">
        <f>IFERROR(D4/D21,"")</f>
        <v>106.9124499355363</v>
      </c>
      <c r="E27" s="3">
        <f>IFERROR(E4/E21,"")</f>
        <v>84.129406112567708</v>
      </c>
      <c r="H27" s="3">
        <f t="shared" ref="H27:M27" si="4">IFERROR(H4/H21,"")</f>
        <v>382.08371209620799</v>
      </c>
      <c r="I27" s="3">
        <f t="shared" si="4"/>
        <v>463.58448749469125</v>
      </c>
      <c r="J27" s="3">
        <f t="shared" si="4"/>
        <v>418.73120785947998</v>
      </c>
      <c r="K27" s="3">
        <f t="shared" si="4"/>
        <v>555.28495615787494</v>
      </c>
      <c r="L27" s="3">
        <f t="shared" si="4"/>
        <v>580.29262443749997</v>
      </c>
      <c r="M27" s="3" t="str">
        <f t="shared" si="4"/>
        <v/>
      </c>
    </row>
    <row r="28" spans="1:13" ht="15.5" x14ac:dyDescent="0.35">
      <c r="C28" t="s">
        <v>51</v>
      </c>
      <c r="D28" s="4">
        <f>IFERROR(_xlfn.RRI(5,I27,D27),"")</f>
        <v>-0.25427298326834769</v>
      </c>
      <c r="E28" s="4">
        <f>IFERROR(_xlfn.RRI(5,J27,E27),"")</f>
        <v>-0.27455832926473778</v>
      </c>
      <c r="H28" s="4" t="str">
        <f t="shared" ref="H28:M28" si="5">IFERROR(_xlfn.RRI(5,M27,H27),"")</f>
        <v/>
      </c>
      <c r="I28" s="4" t="str">
        <f t="shared" si="5"/>
        <v/>
      </c>
      <c r="J28" s="4" t="str">
        <f t="shared" si="5"/>
        <v/>
      </c>
      <c r="K28" s="4" t="str">
        <f t="shared" si="5"/>
        <v/>
      </c>
      <c r="L28" s="4" t="str">
        <f t="shared" si="5"/>
        <v/>
      </c>
      <c r="M28" s="4" t="str">
        <f t="shared" si="5"/>
        <v/>
      </c>
    </row>
    <row r="29" spans="1:13" ht="15.5" x14ac:dyDescent="0.35">
      <c r="C29" t="s">
        <v>52</v>
      </c>
      <c r="H29" s="4">
        <f t="shared" ref="H29:M29" si="6">IFERROR(((H25-I25)/I25)*100%,"")</f>
        <v>-0.84599518734960466</v>
      </c>
      <c r="I29" s="4">
        <f t="shared" si="6"/>
        <v>2.9734513274336277E-2</v>
      </c>
      <c r="J29" s="4">
        <f t="shared" si="6"/>
        <v>1.9244306418219461</v>
      </c>
      <c r="K29" s="4">
        <f t="shared" si="6"/>
        <v>0.85412667946257204</v>
      </c>
      <c r="L29" s="4">
        <f t="shared" si="6"/>
        <v>-0.99977751453415131</v>
      </c>
      <c r="M29" s="4" t="str">
        <f t="shared" si="6"/>
        <v/>
      </c>
    </row>
    <row r="30" spans="1:13" ht="15.5" x14ac:dyDescent="0.35">
      <c r="C30" t="s">
        <v>53</v>
      </c>
      <c r="H30" s="4">
        <f t="shared" ref="H30:M30" si="7">IFERROR(((H27-I27)/I27)*100%,"")</f>
        <v>-0.17580565699885842</v>
      </c>
      <c r="I30" s="4">
        <f t="shared" si="7"/>
        <v>0.10711711664506116</v>
      </c>
      <c r="J30" s="4">
        <f t="shared" si="7"/>
        <v>-0.24591652769280303</v>
      </c>
      <c r="K30" s="4">
        <f t="shared" si="7"/>
        <v>-4.3094926984236483E-2</v>
      </c>
      <c r="L30" s="4" t="str">
        <f t="shared" si="7"/>
        <v/>
      </c>
      <c r="M30" s="4" t="str">
        <f t="shared" si="7"/>
        <v/>
      </c>
    </row>
    <row r="32" spans="1:13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218.4</v>
      </c>
      <c r="E32" s="3">
        <f>IFERROR(INDEX(E51:E500,MATCH($A$32,$C$51:$C$500,0)),"")</f>
        <v>212.16</v>
      </c>
      <c r="H32" s="3">
        <f>IFERROR(INDEX(D32:G32,COUNT(D32:G32)),"")</f>
        <v>212.16</v>
      </c>
      <c r="I32" s="3">
        <f>IFERROR(INDEX(I51:I500,MATCH($C$32,$C$51:$C$500,0)),"")</f>
        <v>207.68</v>
      </c>
      <c r="J32" s="3">
        <f>IFERROR(INDEX(J51:J500,MATCH($C$32,$C$51:$C$500,0)),"")</f>
        <v>184.32</v>
      </c>
      <c r="K32" s="3">
        <f>IFERROR(INDEX(K51:K500,MATCH($C$32,$C$51:$C$500,0)),"")</f>
        <v>180.2</v>
      </c>
      <c r="L32" s="3">
        <f>IFERROR(INDEX(L51:L500,MATCH($C$32,$C$51:$C$500,0)),"")</f>
        <v>159.28</v>
      </c>
      <c r="M32" s="3">
        <f>IFERROR(INDEX(M51:M500,MATCH($C$32,$C$51:$C$500,0)),"")</f>
        <v>1107056.8899999999</v>
      </c>
    </row>
    <row r="33" spans="1:13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8.8800000000000008</v>
      </c>
      <c r="E33" s="3">
        <f>IFERROR(INDEX(E51:E500,MATCH($A$33,$C$51:$C$500,0)),"")</f>
        <v>9.1199999999999992</v>
      </c>
      <c r="H33" s="3">
        <f>IFERROR(INDEX(D33:G33,COUNT(D33:G33)),"")</f>
        <v>9.1199999999999992</v>
      </c>
      <c r="I33" s="3">
        <f>IFERROR(INDEX(I51:I500,MATCH($C$33,$C$51:$C$500,0)),"")</f>
        <v>15.55</v>
      </c>
      <c r="J33" s="3">
        <f>IFERROR(INDEX(J51:J500,MATCH($C$33,$C$51:$C$500,0)),"")</f>
        <v>1.68</v>
      </c>
      <c r="K33" s="3">
        <f>IFERROR(INDEX(K51:K500,MATCH($C$33,$C$51:$C$500,0)),"")</f>
        <v>1.38</v>
      </c>
      <c r="L33" s="3">
        <f>IFERROR(INDEX(L51:L500,MATCH($C$33,$C$51:$C$500,0)),"")</f>
        <v>2</v>
      </c>
      <c r="M33" s="3">
        <f>IFERROR(INDEX(M51:M500,MATCH($C$33,$C$51:$C$500,0)),"")</f>
        <v>0</v>
      </c>
    </row>
    <row r="34" spans="1:13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152.28</v>
      </c>
      <c r="E34" s="3">
        <f>IFERROR(INDEX(E51:E500,MATCH($A$34,$C$51:$C$500,0)),"")</f>
        <v>431.92</v>
      </c>
      <c r="H34" s="3">
        <f>IFERROR(INDEX(D34:G34,COUNT(D34:G34)),"")</f>
        <v>431.92</v>
      </c>
      <c r="I34" s="3">
        <f>IFERROR(INDEX(I51:I500,MATCH($C$34,$C$51:$C$500,0)),"")</f>
        <v>111.03</v>
      </c>
      <c r="J34" s="3">
        <f>IFERROR(INDEX(J51:J500,MATCH($C$34,$C$51:$C$500,0)),"")</f>
        <v>10.97</v>
      </c>
      <c r="K34" s="3">
        <f>IFERROR(INDEX(K51:K500,MATCH($C$34,$C$51:$C$500,0)),"")</f>
        <v>25.67</v>
      </c>
      <c r="L34" s="3">
        <f>IFERROR(INDEX(L51:L500,MATCH($C$34,$C$51:$C$500,0)),"")</f>
        <v>61.04</v>
      </c>
      <c r="M34" s="3">
        <f>IFERROR(INDEX(M51:M500,MATCH($C$34,$C$51:$C$500,0)),"")</f>
        <v>0</v>
      </c>
    </row>
    <row r="35" spans="1:13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18.149999999999999</v>
      </c>
      <c r="E35" s="3">
        <f>IFERROR(INDEX(E51:E500,MATCH($A$35,$C$51:$C$500,0)),"")</f>
        <v>23</v>
      </c>
      <c r="H35" s="3">
        <f>IFERROR(INDEX(D35:G35,COUNT(D35:G35)),"")</f>
        <v>23</v>
      </c>
      <c r="I35" s="3">
        <f>IFERROR(INDEX(I51:I500,MATCH($C$35,$C$51:$C$500,0)),"")</f>
        <v>6.97</v>
      </c>
      <c r="J35" s="3">
        <f>IFERROR(INDEX(J51:J500,MATCH($C$35,$C$51:$C$500,0)),"")</f>
        <v>0.74</v>
      </c>
      <c r="K35" s="3">
        <f>IFERROR(INDEX(K51:K500,MATCH($C$35,$C$51:$C$500,0)),"")</f>
        <v>0.45</v>
      </c>
      <c r="L35" s="3">
        <f>IFERROR(INDEX(L51:L500,MATCH($C$35,$C$51:$C$500,0)),"")</f>
        <v>0.55000000000000004</v>
      </c>
      <c r="M35" s="3">
        <f>IFERROR(INDEX(M51:M500,MATCH($C$35,$C$51:$C$500,0)),"")</f>
        <v>0</v>
      </c>
    </row>
    <row r="36" spans="1:13" ht="15.5" x14ac:dyDescent="0.35">
      <c r="B36" t="s">
        <v>66</v>
      </c>
      <c r="C36" t="s">
        <v>67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M36" si="8">IFERROR(INDEX(H51:H500,MATCH($C$36,$C$51:$C$500,0)),"")</f>
        <v>0.1888</v>
      </c>
      <c r="I36" s="4">
        <f t="shared" si="8"/>
        <v>0.2235</v>
      </c>
      <c r="J36" s="4">
        <f t="shared" si="8"/>
        <v>0.2</v>
      </c>
      <c r="K36" s="4">
        <f t="shared" si="8"/>
        <v>0</v>
      </c>
      <c r="L36" s="4">
        <f t="shared" si="8"/>
        <v>0</v>
      </c>
      <c r="M36" s="4">
        <f t="shared" si="8"/>
        <v>0</v>
      </c>
    </row>
    <row r="37" spans="1:13" ht="15.5" x14ac:dyDescent="0.35">
      <c r="B37" t="s">
        <v>68</v>
      </c>
      <c r="C37" t="s">
        <v>69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M37" si="9">IFERROR(INDEX(H51:H500,MATCH($C$37,$C$51:$C$500,0)),"")</f>
        <v>6.5</v>
      </c>
      <c r="I37" s="3">
        <f t="shared" si="9"/>
        <v>6.5</v>
      </c>
      <c r="J37" s="3">
        <f t="shared" si="9"/>
        <v>5.65</v>
      </c>
      <c r="K37" s="3">
        <f t="shared" si="9"/>
        <v>0</v>
      </c>
      <c r="L37" s="3">
        <f t="shared" si="9"/>
        <v>0</v>
      </c>
      <c r="M37" s="3">
        <f t="shared" si="9"/>
        <v>0</v>
      </c>
    </row>
    <row r="50" spans="2:13" ht="15.5" x14ac:dyDescent="0.35">
      <c r="D50" t="s">
        <v>70</v>
      </c>
      <c r="E50" t="s">
        <v>243</v>
      </c>
      <c r="F50" t="s">
        <v>71</v>
      </c>
      <c r="G50" t="s">
        <v>244</v>
      </c>
      <c r="H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</row>
    <row r="51" spans="2:13" ht="15.5" x14ac:dyDescent="0.35">
      <c r="B51" t="s">
        <v>75</v>
      </c>
      <c r="C51" t="s">
        <v>6</v>
      </c>
      <c r="D51" s="5">
        <v>986801912905</v>
      </c>
      <c r="E51" s="5">
        <v>776514418419</v>
      </c>
      <c r="F51" s="5">
        <v>1190186052688</v>
      </c>
      <c r="G51" s="5">
        <v>1047847718741</v>
      </c>
      <c r="I51" s="5">
        <v>4278884819576</v>
      </c>
      <c r="J51" s="5">
        <v>3864889048543</v>
      </c>
      <c r="K51" s="5">
        <v>4442279649263</v>
      </c>
      <c r="L51" s="5">
        <v>4642340995500</v>
      </c>
      <c r="M51" s="5">
        <v>619857338953</v>
      </c>
    </row>
    <row r="52" spans="2:13" ht="15.5" x14ac:dyDescent="0.35">
      <c r="C52" t="s">
        <v>76</v>
      </c>
      <c r="D52" s="5">
        <v>-778923288272</v>
      </c>
      <c r="E52" s="5">
        <v>-633694520000</v>
      </c>
      <c r="F52" s="5">
        <v>-885299707329</v>
      </c>
      <c r="G52" s="5">
        <v>-962419358121</v>
      </c>
      <c r="I52" s="5">
        <v>-3528594981605</v>
      </c>
      <c r="J52" s="5">
        <v>-3254287692278</v>
      </c>
      <c r="K52" s="5">
        <v>-4057025528704</v>
      </c>
      <c r="L52" s="5">
        <v>-4277907174479</v>
      </c>
      <c r="M52" s="5">
        <v>-532435618508</v>
      </c>
    </row>
    <row r="53" spans="2:13" ht="15.5" x14ac:dyDescent="0.35">
      <c r="C53" t="s">
        <v>77</v>
      </c>
      <c r="D53" s="5">
        <v>207878624633</v>
      </c>
      <c r="E53" s="5">
        <v>142819898419</v>
      </c>
      <c r="F53" s="5">
        <v>304886345359</v>
      </c>
      <c r="G53" s="5">
        <v>85428360620</v>
      </c>
      <c r="I53" s="5">
        <v>750289837971</v>
      </c>
      <c r="J53" s="5">
        <v>610601356265</v>
      </c>
      <c r="K53" s="5">
        <v>385254120559</v>
      </c>
      <c r="L53" s="5">
        <v>364433821021</v>
      </c>
      <c r="M53" s="5">
        <v>87421720445</v>
      </c>
    </row>
    <row r="54" spans="2:13" ht="15.5" x14ac:dyDescent="0.35">
      <c r="C54" t="s">
        <v>78</v>
      </c>
      <c r="D54" s="5">
        <v>-50925409853</v>
      </c>
      <c r="E54" s="5">
        <v>-65389955669</v>
      </c>
      <c r="F54" s="5">
        <v>-219451022805</v>
      </c>
      <c r="G54" s="5">
        <v>20966343766</v>
      </c>
      <c r="I54" s="5">
        <v>-295339913522</v>
      </c>
      <c r="J54" s="5">
        <v>-194415173962</v>
      </c>
      <c r="K54" s="5">
        <v>-132429869371</v>
      </c>
      <c r="L54" s="5">
        <v>-120780286370</v>
      </c>
      <c r="M54" s="5">
        <v>-30473829486</v>
      </c>
    </row>
    <row r="55" spans="2:13" ht="15.5" x14ac:dyDescent="0.35">
      <c r="C55" t="s">
        <v>246</v>
      </c>
      <c r="D55" s="5">
        <v>-17525127725</v>
      </c>
      <c r="E55" s="5">
        <v>-18805161719</v>
      </c>
      <c r="F55" s="5">
        <v>-31138197802</v>
      </c>
      <c r="G55" s="5">
        <v>-50331199702</v>
      </c>
      <c r="I55" s="5">
        <v>-107027088519</v>
      </c>
      <c r="J55" s="5">
        <v>-70463007749</v>
      </c>
      <c r="K55" s="5">
        <v>-137254257759</v>
      </c>
      <c r="L55" s="5">
        <v>-133061284254</v>
      </c>
      <c r="M55" s="5">
        <v>-32147790583</v>
      </c>
    </row>
    <row r="56" spans="2:13" ht="15.5" x14ac:dyDescent="0.35">
      <c r="C56" t="s">
        <v>245</v>
      </c>
      <c r="D56" s="5">
        <v>-33400282128</v>
      </c>
      <c r="E56" s="5">
        <v>-46584793950</v>
      </c>
      <c r="F56" s="5">
        <v>-189380916003</v>
      </c>
      <c r="G56" s="5">
        <v>71297543468</v>
      </c>
      <c r="I56" s="5">
        <v>-189380916003</v>
      </c>
      <c r="J56" s="5">
        <v>-130626554213</v>
      </c>
    </row>
    <row r="57" spans="2:13" ht="15.5" x14ac:dyDescent="0.35">
      <c r="C57" t="s">
        <v>83</v>
      </c>
    </row>
    <row r="58" spans="2:13" ht="15.5" x14ac:dyDescent="0.35">
      <c r="C58" t="s">
        <v>80</v>
      </c>
      <c r="D58" s="5">
        <v>156953214780</v>
      </c>
      <c r="E58" s="5">
        <v>77429942750</v>
      </c>
      <c r="F58" s="5">
        <v>85435322554</v>
      </c>
      <c r="G58" s="5">
        <v>106394704386</v>
      </c>
      <c r="I58" s="5">
        <v>454949924449</v>
      </c>
      <c r="J58" s="5">
        <v>416186182303</v>
      </c>
      <c r="K58" s="5">
        <v>252824251188</v>
      </c>
      <c r="L58" s="5">
        <v>243653534651</v>
      </c>
      <c r="M58" s="5">
        <v>56947890959</v>
      </c>
    </row>
    <row r="59" spans="2:13" ht="15.5" x14ac:dyDescent="0.35">
      <c r="C59" t="s">
        <v>81</v>
      </c>
      <c r="D59" s="5">
        <v>-6411912665</v>
      </c>
      <c r="E59" s="5">
        <v>-24440890567</v>
      </c>
      <c r="F59" s="5">
        <v>-29025008169</v>
      </c>
      <c r="G59" s="5">
        <v>-24841719301</v>
      </c>
      <c r="I59" s="5">
        <v>-111356100978</v>
      </c>
      <c r="J59" s="5">
        <v>-81584679536</v>
      </c>
      <c r="K59" s="5">
        <v>-35625242407</v>
      </c>
      <c r="L59" s="5">
        <v>-41429088479</v>
      </c>
      <c r="M59" s="5">
        <v>-40911243610</v>
      </c>
    </row>
    <row r="60" spans="2:13" ht="15.5" x14ac:dyDescent="0.35">
      <c r="C60" t="s">
        <v>27</v>
      </c>
      <c r="D60" s="5">
        <v>-30552212500</v>
      </c>
      <c r="E60" s="5">
        <v>-30257166667</v>
      </c>
      <c r="F60" s="5">
        <v>-31410423703</v>
      </c>
      <c r="G60" s="5">
        <v>-31633056944</v>
      </c>
      <c r="I60" s="5">
        <v>-123683275985</v>
      </c>
      <c r="J60" s="5">
        <v>-90145257178</v>
      </c>
      <c r="K60" s="5">
        <v>-48111414101</v>
      </c>
      <c r="L60" s="5">
        <v>-49957648906</v>
      </c>
      <c r="M60" s="5">
        <v>-40410426829</v>
      </c>
    </row>
    <row r="61" spans="2:13" ht="15.5" x14ac:dyDescent="0.35">
      <c r="C61" t="s">
        <v>84</v>
      </c>
      <c r="D61" s="5">
        <v>-6411912665</v>
      </c>
      <c r="E61" s="5">
        <v>-24440890567</v>
      </c>
      <c r="F61" s="5">
        <v>-29025008169</v>
      </c>
      <c r="G61" s="5">
        <v>-24841719301</v>
      </c>
      <c r="I61" s="5">
        <v>-111356100978</v>
      </c>
      <c r="J61" s="5">
        <v>-81584679536</v>
      </c>
      <c r="K61" s="5">
        <v>-35625242407</v>
      </c>
      <c r="L61" s="5">
        <v>-41429088479</v>
      </c>
      <c r="M61" s="5">
        <v>-40911243610</v>
      </c>
    </row>
    <row r="62" spans="2:13" ht="15.5" x14ac:dyDescent="0.35">
      <c r="C62" t="s">
        <v>29</v>
      </c>
      <c r="D62" s="5">
        <v>150541302115</v>
      </c>
      <c r="E62" s="5">
        <v>52989052183</v>
      </c>
      <c r="F62" s="5">
        <v>56410314385</v>
      </c>
      <c r="G62" s="5">
        <v>81552985085</v>
      </c>
      <c r="I62" s="5">
        <v>343593823471</v>
      </c>
      <c r="J62" s="5">
        <v>334601502767</v>
      </c>
      <c r="K62" s="5">
        <v>217199008781</v>
      </c>
      <c r="L62" s="5">
        <v>202224446172</v>
      </c>
      <c r="M62" s="5">
        <v>16036647349</v>
      </c>
    </row>
    <row r="63" spans="2:13" ht="15.5" x14ac:dyDescent="0.35">
      <c r="C63" t="s">
        <v>28</v>
      </c>
      <c r="D63" s="5">
        <v>-32939507615</v>
      </c>
      <c r="E63" s="5">
        <v>-11657591480</v>
      </c>
      <c r="F63" s="5">
        <v>-11932169595</v>
      </c>
      <c r="G63" s="5">
        <v>-17941656719</v>
      </c>
      <c r="I63" s="5">
        <v>-75112541594</v>
      </c>
      <c r="J63" s="5">
        <v>-73875971310</v>
      </c>
      <c r="K63" s="5">
        <v>-48960811041</v>
      </c>
      <c r="L63" s="5">
        <v>-39635319463</v>
      </c>
      <c r="M63" s="5">
        <v>-166652759</v>
      </c>
    </row>
    <row r="64" spans="2:13" ht="15.5" x14ac:dyDescent="0.35">
      <c r="C64" t="s">
        <v>87</v>
      </c>
    </row>
    <row r="65" spans="2:13" ht="15.5" x14ac:dyDescent="0.35">
      <c r="C65" t="s">
        <v>88</v>
      </c>
      <c r="D65" s="5">
        <v>-32939507615</v>
      </c>
      <c r="E65" s="5">
        <v>-11657591480</v>
      </c>
      <c r="F65" s="5">
        <v>-11932169595</v>
      </c>
      <c r="G65" s="5">
        <v>-17941656719</v>
      </c>
      <c r="I65" s="5">
        <v>-75112541594</v>
      </c>
      <c r="J65" s="5">
        <v>-73875971310</v>
      </c>
      <c r="K65" s="5">
        <v>-48960811041</v>
      </c>
      <c r="L65" s="5">
        <v>-39635319463</v>
      </c>
      <c r="M65" s="5">
        <v>-166652759</v>
      </c>
    </row>
    <row r="66" spans="2:13" ht="15.5" x14ac:dyDescent="0.35">
      <c r="C66" t="s">
        <v>678</v>
      </c>
      <c r="K66" s="5">
        <v>-90971889643</v>
      </c>
      <c r="L66" s="5">
        <v>-120907246501</v>
      </c>
    </row>
    <row r="67" spans="2:13" ht="15.5" x14ac:dyDescent="0.35">
      <c r="C67" t="s">
        <v>89</v>
      </c>
      <c r="D67" s="5">
        <v>117601794500</v>
      </c>
      <c r="E67" s="5">
        <v>41331460703</v>
      </c>
      <c r="F67" s="5">
        <v>44478144790</v>
      </c>
      <c r="G67" s="5">
        <v>63611328366</v>
      </c>
      <c r="I67" s="5">
        <v>268481281877</v>
      </c>
      <c r="J67" s="5">
        <v>260725531457</v>
      </c>
      <c r="K67" s="5">
        <v>77266308097</v>
      </c>
      <c r="L67" s="5">
        <v>41681880208</v>
      </c>
      <c r="M67" s="5">
        <v>15869994590</v>
      </c>
    </row>
    <row r="68" spans="2:13" ht="15.5" x14ac:dyDescent="0.35">
      <c r="C68" t="s">
        <v>90</v>
      </c>
      <c r="F68" s="5">
        <v>-688307433</v>
      </c>
      <c r="I68" s="5">
        <v>-688307433</v>
      </c>
      <c r="J68" s="5">
        <v>-934185416</v>
      </c>
      <c r="K68" s="5">
        <v>-930796939</v>
      </c>
      <c r="L68" s="5">
        <v>313837712</v>
      </c>
      <c r="M68" s="5">
        <v>-158909273</v>
      </c>
    </row>
    <row r="69" spans="2:13" ht="15.5" x14ac:dyDescent="0.35">
      <c r="C69" t="s">
        <v>91</v>
      </c>
      <c r="D69" s="5">
        <v>117601794500</v>
      </c>
      <c r="E69" s="5">
        <v>41331460703</v>
      </c>
      <c r="F69" s="5">
        <v>43789837357</v>
      </c>
      <c r="G69" s="5">
        <v>63611328366</v>
      </c>
      <c r="I69" s="5">
        <v>267792974444</v>
      </c>
      <c r="J69" s="5">
        <v>259791346041</v>
      </c>
      <c r="K69" s="5">
        <v>77630869626</v>
      </c>
      <c r="L69" s="5">
        <v>41847418664</v>
      </c>
      <c r="M69" s="5">
        <v>15711085317</v>
      </c>
    </row>
    <row r="70" spans="2:13" ht="15.5" x14ac:dyDescent="0.35">
      <c r="C70" t="s">
        <v>92</v>
      </c>
      <c r="D70" s="5">
        <v>117601794500</v>
      </c>
      <c r="E70" s="5">
        <v>41331460703</v>
      </c>
      <c r="F70" s="5">
        <v>44478144791</v>
      </c>
      <c r="G70" s="5">
        <v>63611328366</v>
      </c>
      <c r="I70" s="5">
        <v>268481281878</v>
      </c>
      <c r="J70" s="5">
        <v>260725531457</v>
      </c>
      <c r="K70" s="5">
        <v>77266308096</v>
      </c>
      <c r="L70" s="5">
        <v>41681880210</v>
      </c>
      <c r="M70" s="5">
        <v>15869994591</v>
      </c>
    </row>
    <row r="71" spans="2:13" ht="15.5" x14ac:dyDescent="0.35">
      <c r="C71" t="s">
        <v>8</v>
      </c>
      <c r="D71" s="5">
        <v>117601794500</v>
      </c>
      <c r="E71" s="5">
        <v>41331460703</v>
      </c>
      <c r="F71" s="5">
        <v>43789837358</v>
      </c>
      <c r="G71" s="5">
        <v>63611328366</v>
      </c>
      <c r="I71" s="5">
        <v>267792974445</v>
      </c>
      <c r="J71" s="5">
        <v>259791346041</v>
      </c>
      <c r="K71" s="5">
        <v>77630869625</v>
      </c>
      <c r="L71" s="5">
        <v>41847418666</v>
      </c>
      <c r="M71" s="5">
        <v>15711085318</v>
      </c>
    </row>
    <row r="72" spans="2:13" ht="15.5" x14ac:dyDescent="0.35">
      <c r="C72" t="s">
        <v>94</v>
      </c>
      <c r="D72" s="5">
        <v>117601794500</v>
      </c>
      <c r="E72" s="5">
        <v>41331460703</v>
      </c>
      <c r="F72" s="5">
        <v>44478144791</v>
      </c>
      <c r="G72" s="5">
        <v>63611328366</v>
      </c>
      <c r="I72" s="5">
        <v>268481281878</v>
      </c>
      <c r="J72" s="5">
        <v>260725531457</v>
      </c>
      <c r="K72" s="5">
        <v>77266308096</v>
      </c>
      <c r="L72" s="5">
        <v>41681880210</v>
      </c>
      <c r="M72" s="5">
        <v>15869994591</v>
      </c>
    </row>
    <row r="73" spans="2:13" ht="15.5" x14ac:dyDescent="0.35">
      <c r="C73" t="s">
        <v>95</v>
      </c>
      <c r="D73" s="5">
        <v>117601794500</v>
      </c>
      <c r="E73" s="5">
        <v>41331460703</v>
      </c>
      <c r="F73" s="5">
        <v>43789837358</v>
      </c>
      <c r="G73" s="5">
        <v>63611328366</v>
      </c>
      <c r="I73" s="5">
        <v>267792974445</v>
      </c>
      <c r="J73" s="5">
        <v>259791346041</v>
      </c>
      <c r="K73" s="5">
        <v>77630869625</v>
      </c>
      <c r="L73" s="5">
        <v>41847418666</v>
      </c>
      <c r="M73" s="5">
        <v>15711085318</v>
      </c>
    </row>
    <row r="74" spans="2:13" ht="15.5" x14ac:dyDescent="0.35">
      <c r="C74" t="s">
        <v>96</v>
      </c>
      <c r="D74" s="5">
        <v>117601794500</v>
      </c>
      <c r="E74" s="5">
        <v>41331460703</v>
      </c>
      <c r="F74" s="5">
        <v>43789837358</v>
      </c>
      <c r="G74" s="5">
        <v>63611328366</v>
      </c>
      <c r="I74" s="5">
        <v>267792974445</v>
      </c>
      <c r="J74" s="5">
        <v>259791346041</v>
      </c>
      <c r="K74" s="5">
        <v>77630869625</v>
      </c>
      <c r="L74" s="5">
        <v>41847418666</v>
      </c>
      <c r="M74" s="5">
        <v>15711085318</v>
      </c>
    </row>
    <row r="76" spans="2:13" ht="15.5" x14ac:dyDescent="0.35">
      <c r="B76" t="s">
        <v>97</v>
      </c>
      <c r="C76" t="s">
        <v>98</v>
      </c>
    </row>
    <row r="77" spans="2:13" ht="15.5" x14ac:dyDescent="0.35">
      <c r="C77" t="s">
        <v>99</v>
      </c>
    </row>
    <row r="78" spans="2:13" ht="15.5" x14ac:dyDescent="0.35">
      <c r="C78" t="s">
        <v>20</v>
      </c>
      <c r="D78" s="5">
        <v>456938119001</v>
      </c>
      <c r="E78" s="5">
        <v>463048778759</v>
      </c>
      <c r="F78" s="5">
        <v>392438057632</v>
      </c>
      <c r="G78" s="5">
        <v>256073650174</v>
      </c>
      <c r="I78" s="5">
        <v>392438057632</v>
      </c>
      <c r="J78" s="5">
        <v>252160434253</v>
      </c>
      <c r="K78" s="5">
        <v>160217607985</v>
      </c>
      <c r="L78" s="5">
        <v>208671157915</v>
      </c>
      <c r="M78" s="5">
        <v>10237279629</v>
      </c>
    </row>
    <row r="79" spans="2:13" ht="15.5" x14ac:dyDescent="0.35">
      <c r="C79" t="s">
        <v>100</v>
      </c>
      <c r="D79" s="5">
        <v>365291941892</v>
      </c>
      <c r="E79" s="5">
        <v>472040847871</v>
      </c>
      <c r="F79" s="5">
        <v>574596170912</v>
      </c>
      <c r="G79" s="5">
        <v>571064503652</v>
      </c>
      <c r="I79" s="5">
        <v>574596170912</v>
      </c>
      <c r="J79" s="5">
        <v>669991595699</v>
      </c>
      <c r="K79" s="5">
        <v>373771150742</v>
      </c>
      <c r="L79" s="5">
        <v>294070090399</v>
      </c>
      <c r="M79" s="5">
        <v>372071628992</v>
      </c>
    </row>
    <row r="80" spans="2:13" ht="15.5" x14ac:dyDescent="0.35">
      <c r="C80" t="s">
        <v>250</v>
      </c>
      <c r="D80" s="5">
        <v>60000000000</v>
      </c>
      <c r="L80" s="5">
        <v>647708222</v>
      </c>
    </row>
    <row r="81" spans="3:13" ht="15.5" x14ac:dyDescent="0.35">
      <c r="C81" t="s">
        <v>249</v>
      </c>
      <c r="L81" s="5">
        <v>361627520769</v>
      </c>
      <c r="M81" s="5">
        <v>63088168828</v>
      </c>
    </row>
    <row r="82" spans="3:13" ht="15.5" x14ac:dyDescent="0.35">
      <c r="C82" t="s">
        <v>251</v>
      </c>
      <c r="D82" s="5">
        <v>365291941892</v>
      </c>
      <c r="E82" s="5">
        <v>472040847871</v>
      </c>
      <c r="F82" s="5">
        <v>574596170912</v>
      </c>
      <c r="G82" s="5">
        <v>571064503652</v>
      </c>
      <c r="I82" s="5">
        <v>574596170912</v>
      </c>
      <c r="J82" s="5">
        <v>669991595699</v>
      </c>
      <c r="K82" s="5">
        <v>373771150742</v>
      </c>
      <c r="L82" s="5">
        <v>294070090399</v>
      </c>
      <c r="M82" s="5">
        <v>372071628992</v>
      </c>
    </row>
    <row r="83" spans="3:13" ht="15.5" x14ac:dyDescent="0.35">
      <c r="C83" t="s">
        <v>102</v>
      </c>
      <c r="D83" s="5">
        <v>38613053963</v>
      </c>
      <c r="E83" s="5">
        <v>32515209656</v>
      </c>
      <c r="F83" s="5">
        <v>28324589108</v>
      </c>
      <c r="G83" s="5">
        <v>25664759079</v>
      </c>
      <c r="I83" s="5">
        <v>28324589108</v>
      </c>
      <c r="J83" s="5">
        <v>17725176479</v>
      </c>
      <c r="K83" s="5">
        <v>1158479999</v>
      </c>
      <c r="L83" s="5">
        <v>20151663263</v>
      </c>
      <c r="M83" s="5">
        <v>275066034</v>
      </c>
    </row>
    <row r="84" spans="3:13" ht="15.5" x14ac:dyDescent="0.35">
      <c r="C84" t="s">
        <v>252</v>
      </c>
      <c r="D84" s="5">
        <v>38613053963</v>
      </c>
      <c r="E84" s="5">
        <v>32515209656</v>
      </c>
      <c r="F84" s="5">
        <v>28324589108</v>
      </c>
      <c r="G84" s="5">
        <v>25664759079</v>
      </c>
      <c r="I84" s="5">
        <v>28324589108</v>
      </c>
      <c r="J84" s="5">
        <v>17725176479</v>
      </c>
      <c r="K84" s="5">
        <v>1158479999</v>
      </c>
      <c r="L84" s="5">
        <v>20151663263</v>
      </c>
      <c r="M84" s="5">
        <v>275066034</v>
      </c>
    </row>
    <row r="85" spans="3:13" ht="15.5" x14ac:dyDescent="0.35">
      <c r="C85" t="s">
        <v>103</v>
      </c>
      <c r="D85" s="5">
        <v>546005722253</v>
      </c>
      <c r="E85" s="5">
        <v>328980908308</v>
      </c>
      <c r="F85" s="5">
        <v>358769819688</v>
      </c>
      <c r="G85" s="5">
        <v>490262374117</v>
      </c>
      <c r="I85" s="5">
        <v>358769819688</v>
      </c>
      <c r="J85" s="5">
        <v>427178162444</v>
      </c>
      <c r="K85" s="5">
        <v>388631037626</v>
      </c>
      <c r="L85" s="5">
        <v>646284425712</v>
      </c>
      <c r="M85" s="5">
        <v>526316796927</v>
      </c>
    </row>
    <row r="86" spans="3:13" ht="15.5" x14ac:dyDescent="0.35">
      <c r="C86" t="s">
        <v>83</v>
      </c>
      <c r="D86" s="5">
        <v>-1830120371</v>
      </c>
      <c r="E86" s="5">
        <v>-1830120371</v>
      </c>
      <c r="F86" s="5">
        <v>-1830120371</v>
      </c>
      <c r="G86" s="5">
        <v>-1141812938</v>
      </c>
      <c r="I86" s="5">
        <v>-1830120371</v>
      </c>
      <c r="J86" s="5">
        <v>-1141812938</v>
      </c>
      <c r="K86" s="5">
        <v>-207627522</v>
      </c>
      <c r="L86" s="5">
        <v>723169417</v>
      </c>
      <c r="M86" s="5">
        <v>-277232930</v>
      </c>
    </row>
    <row r="87" spans="3:13" ht="15.5" x14ac:dyDescent="0.35">
      <c r="C87" t="s">
        <v>104</v>
      </c>
      <c r="D87" s="5">
        <v>1984827723999</v>
      </c>
      <c r="E87" s="5">
        <v>1821294509453</v>
      </c>
      <c r="F87" s="5">
        <v>1853937570919</v>
      </c>
      <c r="G87" s="5">
        <v>1888159692462</v>
      </c>
      <c r="I87" s="5">
        <v>1853937570919</v>
      </c>
      <c r="J87" s="5">
        <v>1922274094835</v>
      </c>
      <c r="K87" s="5">
        <v>1352081262261</v>
      </c>
      <c r="L87" s="5">
        <v>1499585685715</v>
      </c>
      <c r="M87" s="5">
        <v>1055858406727</v>
      </c>
    </row>
    <row r="88" spans="3:13" ht="15.5" x14ac:dyDescent="0.35">
      <c r="C88" t="s">
        <v>105</v>
      </c>
    </row>
    <row r="89" spans="3:13" ht="15.5" x14ac:dyDescent="0.35">
      <c r="C89" t="s">
        <v>1330</v>
      </c>
      <c r="D89" s="5">
        <v>811529205220</v>
      </c>
      <c r="E89" s="5">
        <v>807241576652</v>
      </c>
      <c r="F89" s="5">
        <v>800300798857</v>
      </c>
      <c r="G89" s="5">
        <v>793534433794</v>
      </c>
      <c r="I89" s="5">
        <v>800300798857</v>
      </c>
      <c r="J89" s="5">
        <v>781071109420</v>
      </c>
      <c r="K89" s="5">
        <v>737828122113</v>
      </c>
      <c r="L89" s="5">
        <v>594811331358</v>
      </c>
      <c r="M89" s="5">
        <v>260907140509</v>
      </c>
    </row>
    <row r="90" spans="3:13" ht="15.5" x14ac:dyDescent="0.35">
      <c r="C90" t="s">
        <v>1331</v>
      </c>
      <c r="D90" s="5">
        <v>584178517036</v>
      </c>
      <c r="E90" s="5">
        <v>593431972882</v>
      </c>
      <c r="F90" s="5">
        <v>562685428728</v>
      </c>
      <c r="G90" s="5">
        <v>571438884542</v>
      </c>
      <c r="I90" s="5">
        <v>562685428728</v>
      </c>
      <c r="J90" s="5">
        <v>390525486602</v>
      </c>
      <c r="K90" s="5">
        <v>348760715276</v>
      </c>
      <c r="L90" s="5">
        <v>370426148086</v>
      </c>
      <c r="M90" s="5">
        <v>84889061286</v>
      </c>
    </row>
    <row r="91" spans="3:13" ht="15.5" x14ac:dyDescent="0.35">
      <c r="C91" t="s">
        <v>1332</v>
      </c>
      <c r="D91" s="5">
        <v>226990327202</v>
      </c>
      <c r="E91" s="5">
        <v>213456325791</v>
      </c>
      <c r="F91" s="5">
        <v>236993185892</v>
      </c>
      <c r="G91" s="5">
        <v>211082499629</v>
      </c>
      <c r="I91" s="5">
        <v>236993185892</v>
      </c>
      <c r="J91" s="5">
        <v>373841384056</v>
      </c>
      <c r="K91" s="5">
        <v>365940634821</v>
      </c>
      <c r="L91" s="5">
        <v>178326555052</v>
      </c>
      <c r="M91" s="5">
        <v>128470899669</v>
      </c>
    </row>
    <row r="92" spans="3:13" ht="15.5" x14ac:dyDescent="0.35">
      <c r="C92" t="s">
        <v>1333</v>
      </c>
      <c r="D92" s="5">
        <v>360360982</v>
      </c>
      <c r="E92" s="5">
        <v>353277979</v>
      </c>
      <c r="F92" s="5">
        <v>622184237</v>
      </c>
      <c r="G92" s="5">
        <v>11013049623</v>
      </c>
      <c r="I92" s="5">
        <v>622184237</v>
      </c>
      <c r="J92" s="5">
        <v>16704238762</v>
      </c>
      <c r="K92" s="5">
        <v>23126772016</v>
      </c>
      <c r="L92" s="5">
        <v>46058628220</v>
      </c>
      <c r="M92" s="5">
        <v>47547179554</v>
      </c>
    </row>
    <row r="93" spans="3:13" ht="15.5" x14ac:dyDescent="0.35">
      <c r="C93" t="s">
        <v>1334</v>
      </c>
      <c r="D93" s="5">
        <v>811529205220</v>
      </c>
      <c r="E93" s="5">
        <v>807241576652</v>
      </c>
      <c r="F93" s="5">
        <v>800300798857</v>
      </c>
      <c r="G93" s="5">
        <v>793534433794</v>
      </c>
      <c r="I93" s="5">
        <v>800300798857</v>
      </c>
      <c r="J93" s="5">
        <v>781071109420</v>
      </c>
      <c r="K93" s="5">
        <v>737828122113</v>
      </c>
      <c r="L93" s="5">
        <v>594811331358</v>
      </c>
      <c r="M93" s="5">
        <v>260907140509</v>
      </c>
    </row>
    <row r="94" spans="3:13" ht="15.5" x14ac:dyDescent="0.35">
      <c r="C94" t="s">
        <v>107</v>
      </c>
      <c r="D94" s="5">
        <v>1270743576582</v>
      </c>
      <c r="E94" s="5">
        <v>1304804256914</v>
      </c>
      <c r="F94" s="5">
        <v>1338279021247</v>
      </c>
      <c r="G94" s="5">
        <v>1285684914942</v>
      </c>
      <c r="I94" s="5">
        <v>1338279021247</v>
      </c>
      <c r="J94" s="5">
        <v>1376288785447</v>
      </c>
      <c r="K94" s="5">
        <v>1535317762580</v>
      </c>
      <c r="L94" s="5">
        <v>1365792601318</v>
      </c>
      <c r="M94" s="5">
        <v>1038363334024</v>
      </c>
    </row>
    <row r="95" spans="3:13" ht="15.5" x14ac:dyDescent="0.35">
      <c r="C95" t="s">
        <v>109</v>
      </c>
      <c r="D95" s="5">
        <v>3143360923</v>
      </c>
      <c r="E95" s="5">
        <v>3194224129</v>
      </c>
      <c r="F95" s="5">
        <v>3224145865</v>
      </c>
      <c r="I95" s="5">
        <v>3224145865</v>
      </c>
    </row>
    <row r="96" spans="3:13" ht="15.5" x14ac:dyDescent="0.35">
      <c r="C96" t="s">
        <v>110</v>
      </c>
      <c r="D96" s="5">
        <v>2108728721453</v>
      </c>
      <c r="E96" s="5">
        <v>2139016253384</v>
      </c>
      <c r="F96" s="5">
        <v>2166043778618</v>
      </c>
      <c r="G96" s="5">
        <v>2103873281783</v>
      </c>
      <c r="I96" s="5">
        <v>2166043778618</v>
      </c>
      <c r="J96" s="5">
        <v>2183158956225</v>
      </c>
      <c r="K96" s="5">
        <v>2300604957746</v>
      </c>
      <c r="L96" s="5">
        <v>1989724543337</v>
      </c>
      <c r="M96" s="5">
        <v>1351170580477</v>
      </c>
    </row>
    <row r="97" spans="3:13" ht="15.5" x14ac:dyDescent="0.35">
      <c r="C97" t="s">
        <v>111</v>
      </c>
      <c r="D97" s="5">
        <v>4093556445452</v>
      </c>
      <c r="E97" s="5">
        <v>3960310762837</v>
      </c>
      <c r="F97" s="5">
        <v>4019981349537</v>
      </c>
      <c r="G97" s="5">
        <v>3992032974245</v>
      </c>
      <c r="I97" s="5">
        <v>4019981349537</v>
      </c>
      <c r="J97" s="5">
        <v>4105433051060</v>
      </c>
      <c r="K97" s="5">
        <v>3652686220007</v>
      </c>
      <c r="L97" s="5">
        <v>3489310229052</v>
      </c>
      <c r="M97" s="5">
        <v>2407028987204</v>
      </c>
    </row>
    <row r="98" spans="3:13" ht="15.5" x14ac:dyDescent="0.35">
      <c r="C98" t="s">
        <v>112</v>
      </c>
    </row>
    <row r="99" spans="3:13" ht="15.5" x14ac:dyDescent="0.35">
      <c r="C99" t="s">
        <v>113</v>
      </c>
    </row>
    <row r="100" spans="3:13" ht="15.5" x14ac:dyDescent="0.35">
      <c r="C100" t="s">
        <v>114</v>
      </c>
      <c r="D100" s="5">
        <v>501933628903</v>
      </c>
      <c r="E100" s="5">
        <v>375780310477</v>
      </c>
      <c r="F100" s="5">
        <v>427395349989</v>
      </c>
      <c r="G100" s="5">
        <v>394167723616</v>
      </c>
      <c r="I100" s="5">
        <v>427395349989</v>
      </c>
      <c r="J100" s="5">
        <v>601866800788</v>
      </c>
      <c r="K100" s="5">
        <v>365656547354</v>
      </c>
      <c r="L100" s="5">
        <v>994042400954</v>
      </c>
      <c r="M100" s="5">
        <v>821382757632</v>
      </c>
    </row>
    <row r="101" spans="3:13" ht="15.5" x14ac:dyDescent="0.35">
      <c r="C101" t="s">
        <v>119</v>
      </c>
      <c r="L101" s="5">
        <v>214700000000</v>
      </c>
    </row>
    <row r="102" spans="3:13" ht="15.5" x14ac:dyDescent="0.35">
      <c r="C102" t="s">
        <v>115</v>
      </c>
    </row>
    <row r="103" spans="3:13" ht="15.5" x14ac:dyDescent="0.35">
      <c r="C103" t="s">
        <v>253</v>
      </c>
      <c r="D103" s="5">
        <v>227532634410</v>
      </c>
      <c r="E103" s="5">
        <v>181201069239</v>
      </c>
      <c r="F103" s="5">
        <v>250837256861</v>
      </c>
      <c r="G103" s="5">
        <v>277133832464</v>
      </c>
      <c r="I103" s="5">
        <v>250837256861</v>
      </c>
      <c r="J103" s="5">
        <v>467223058131</v>
      </c>
      <c r="K103" s="5">
        <v>208240685546</v>
      </c>
      <c r="L103" s="5">
        <v>356838018427</v>
      </c>
      <c r="M103" s="5">
        <v>238101882724</v>
      </c>
    </row>
    <row r="104" spans="3:13" ht="15.5" x14ac:dyDescent="0.35">
      <c r="C104" t="s">
        <v>118</v>
      </c>
    </row>
    <row r="105" spans="3:13" ht="15.5" x14ac:dyDescent="0.35">
      <c r="C105" t="s">
        <v>254</v>
      </c>
      <c r="D105" s="5">
        <v>60000000000</v>
      </c>
      <c r="L105" s="5">
        <v>362275228991</v>
      </c>
      <c r="M105" s="5">
        <v>63088168828</v>
      </c>
    </row>
    <row r="106" spans="3:13" ht="15.5" x14ac:dyDescent="0.35">
      <c r="C106" t="s">
        <v>117</v>
      </c>
      <c r="D106" s="5">
        <v>5993686657</v>
      </c>
      <c r="E106" s="5">
        <v>9306232216</v>
      </c>
      <c r="F106" s="5">
        <v>15126677199</v>
      </c>
      <c r="G106" s="5">
        <v>18112494432</v>
      </c>
      <c r="I106" s="5">
        <v>15126677199</v>
      </c>
      <c r="J106" s="5">
        <v>52566064261</v>
      </c>
      <c r="K106" s="5">
        <v>20180583883</v>
      </c>
      <c r="L106" s="5">
        <v>34424819063</v>
      </c>
      <c r="M106" s="5">
        <v>605358839</v>
      </c>
    </row>
    <row r="107" spans="3:13" ht="15.5" x14ac:dyDescent="0.35">
      <c r="C107" t="s">
        <v>116</v>
      </c>
      <c r="D107" s="5">
        <v>12245596156</v>
      </c>
      <c r="E107" s="5">
        <v>9362297342</v>
      </c>
      <c r="F107" s="5">
        <v>4771704249</v>
      </c>
      <c r="G107" s="5">
        <v>6571396720</v>
      </c>
      <c r="I107" s="5">
        <v>4771704249</v>
      </c>
      <c r="J107" s="5">
        <v>11335178396</v>
      </c>
      <c r="K107" s="5">
        <v>44487777925</v>
      </c>
      <c r="L107" s="5">
        <v>10663297713</v>
      </c>
      <c r="M107" s="5">
        <v>85883680376</v>
      </c>
    </row>
    <row r="108" spans="3:13" ht="15.5" x14ac:dyDescent="0.35">
      <c r="C108" t="s">
        <v>120</v>
      </c>
    </row>
    <row r="109" spans="3:13" ht="15.5" x14ac:dyDescent="0.35">
      <c r="C109" t="s">
        <v>313</v>
      </c>
      <c r="D109" s="5">
        <v>1560898045935</v>
      </c>
      <c r="E109" s="5">
        <v>1611149045935</v>
      </c>
      <c r="F109" s="5">
        <v>1660400045934</v>
      </c>
      <c r="G109" s="5">
        <v>1713947916667</v>
      </c>
      <c r="I109" s="5">
        <v>1660400045934</v>
      </c>
      <c r="J109" s="5">
        <v>1790072916667</v>
      </c>
      <c r="K109" s="5">
        <v>1835853697143</v>
      </c>
      <c r="L109" s="5">
        <v>1216336010955</v>
      </c>
      <c r="M109" s="5">
        <v>833213000000</v>
      </c>
    </row>
    <row r="110" spans="3:13" ht="15.5" x14ac:dyDescent="0.35">
      <c r="C110" t="s">
        <v>520</v>
      </c>
      <c r="D110" s="5">
        <v>616009507</v>
      </c>
      <c r="E110" s="5">
        <v>616009507</v>
      </c>
      <c r="F110" s="5">
        <v>616009507</v>
      </c>
      <c r="G110" s="5">
        <v>545767850</v>
      </c>
      <c r="I110" s="5">
        <v>616009507</v>
      </c>
      <c r="J110" s="5">
        <v>645767850</v>
      </c>
      <c r="K110" s="5">
        <v>672740795</v>
      </c>
      <c r="L110" s="5">
        <v>717017618</v>
      </c>
    </row>
    <row r="111" spans="3:13" ht="15.5" x14ac:dyDescent="0.35">
      <c r="C111" t="s">
        <v>121</v>
      </c>
      <c r="D111" s="5">
        <v>165602000000</v>
      </c>
      <c r="E111" s="5">
        <v>145351000000</v>
      </c>
      <c r="F111" s="5">
        <v>126100000000</v>
      </c>
      <c r="G111" s="5">
        <v>92350000000</v>
      </c>
      <c r="I111" s="5">
        <v>126100000000</v>
      </c>
      <c r="J111" s="5">
        <v>64600000000</v>
      </c>
      <c r="K111" s="5">
        <v>88305000000</v>
      </c>
      <c r="L111" s="5">
        <v>14859885760</v>
      </c>
      <c r="M111" s="5">
        <v>405965587005</v>
      </c>
    </row>
    <row r="112" spans="3:13" ht="15.5" x14ac:dyDescent="0.35">
      <c r="C112" t="s">
        <v>122</v>
      </c>
      <c r="D112" s="5">
        <v>1575686982631</v>
      </c>
      <c r="E112" s="5">
        <v>1626196412942</v>
      </c>
      <c r="F112" s="5">
        <v>1675583420833</v>
      </c>
      <c r="G112" s="5">
        <v>1724652509272</v>
      </c>
      <c r="I112" s="5">
        <v>1675583420833</v>
      </c>
      <c r="J112" s="5">
        <v>1802203388469</v>
      </c>
      <c r="K112" s="5">
        <v>1845458156890</v>
      </c>
      <c r="L112" s="5">
        <v>1221003713141</v>
      </c>
      <c r="M112" s="5">
        <v>835388243245</v>
      </c>
    </row>
    <row r="113" spans="3:13" ht="15.5" x14ac:dyDescent="0.35">
      <c r="C113" t="s">
        <v>123</v>
      </c>
      <c r="D113" s="5">
        <v>1575686982631</v>
      </c>
      <c r="E113" s="5">
        <v>1626196412942</v>
      </c>
      <c r="F113" s="5">
        <v>1675583420833</v>
      </c>
      <c r="G113" s="5">
        <v>1724652509272</v>
      </c>
      <c r="I113" s="5">
        <v>1675583420833</v>
      </c>
      <c r="J113" s="5">
        <v>1802203388469</v>
      </c>
      <c r="K113" s="5">
        <v>1845458156890</v>
      </c>
      <c r="L113" s="5">
        <v>1221003713141</v>
      </c>
      <c r="M113" s="5">
        <v>835388243245</v>
      </c>
    </row>
    <row r="114" spans="3:13" ht="15.5" x14ac:dyDescent="0.35">
      <c r="C114" t="s">
        <v>357</v>
      </c>
      <c r="G114" s="5">
        <v>5089272168</v>
      </c>
      <c r="J114" s="5">
        <v>5089272168</v>
      </c>
      <c r="K114" s="5">
        <v>4041731407</v>
      </c>
      <c r="L114" s="5">
        <v>503445323</v>
      </c>
      <c r="M114" s="5">
        <v>588776288</v>
      </c>
    </row>
    <row r="115" spans="3:13" ht="15.5" x14ac:dyDescent="0.35">
      <c r="C115" t="s">
        <v>124</v>
      </c>
    </row>
    <row r="116" spans="3:13" ht="15.5" x14ac:dyDescent="0.35">
      <c r="C116" t="s">
        <v>125</v>
      </c>
      <c r="D116" s="5">
        <v>1561514055442</v>
      </c>
      <c r="E116" s="5">
        <v>1611765055442</v>
      </c>
      <c r="F116" s="5">
        <v>1661016055441</v>
      </c>
      <c r="G116" s="5">
        <v>1714493684517</v>
      </c>
      <c r="I116" s="5">
        <v>1661016055441</v>
      </c>
      <c r="J116" s="5">
        <v>1790718684517</v>
      </c>
      <c r="K116" s="5">
        <v>1836526437938</v>
      </c>
      <c r="L116" s="5">
        <v>1217053028573</v>
      </c>
      <c r="M116" s="5">
        <v>833213000000</v>
      </c>
    </row>
    <row r="117" spans="3:13" ht="15.5" x14ac:dyDescent="0.35">
      <c r="C117" t="s">
        <v>126</v>
      </c>
      <c r="D117" s="5">
        <v>2077620611534</v>
      </c>
      <c r="E117" s="5">
        <v>2001976723419</v>
      </c>
      <c r="F117" s="5">
        <v>2102978770822</v>
      </c>
      <c r="G117" s="5">
        <v>2118820232888</v>
      </c>
      <c r="I117" s="5">
        <v>2102978770822</v>
      </c>
      <c r="J117" s="5">
        <v>2404070189257</v>
      </c>
      <c r="K117" s="5">
        <v>2211114704244</v>
      </c>
      <c r="L117" s="5">
        <v>2215046114095</v>
      </c>
      <c r="M117" s="5">
        <v>1656771000877</v>
      </c>
    </row>
    <row r="118" spans="3:13" ht="15.5" x14ac:dyDescent="0.35">
      <c r="C118" t="s">
        <v>127</v>
      </c>
    </row>
    <row r="119" spans="3:13" ht="15.5" x14ac:dyDescent="0.35">
      <c r="C119" t="s">
        <v>128</v>
      </c>
      <c r="D119" s="5">
        <v>923066505000</v>
      </c>
      <c r="E119" s="5">
        <v>923066505000</v>
      </c>
      <c r="F119" s="5">
        <v>923066505000</v>
      </c>
      <c r="G119" s="5">
        <v>923066505000</v>
      </c>
      <c r="I119" s="5">
        <v>923066505000</v>
      </c>
      <c r="J119" s="5">
        <v>923066505000</v>
      </c>
      <c r="K119" s="5">
        <v>923066505000</v>
      </c>
      <c r="L119" s="5">
        <v>800000000000</v>
      </c>
      <c r="M119" s="5">
        <v>677705000000</v>
      </c>
    </row>
    <row r="120" spans="3:13" ht="15.5" x14ac:dyDescent="0.35">
      <c r="C120" t="s">
        <v>129</v>
      </c>
      <c r="D120" s="5">
        <v>417865230717</v>
      </c>
      <c r="E120" s="5">
        <v>417865230717</v>
      </c>
      <c r="F120" s="5">
        <v>417865230717</v>
      </c>
      <c r="G120" s="5">
        <v>417865230717</v>
      </c>
      <c r="I120" s="5">
        <v>417865230717</v>
      </c>
      <c r="J120" s="5">
        <v>417865230717</v>
      </c>
      <c r="K120" s="5">
        <v>417865230717</v>
      </c>
      <c r="L120" s="5">
        <v>433133803043</v>
      </c>
      <c r="M120" s="5">
        <v>90931000000</v>
      </c>
    </row>
    <row r="121" spans="3:13" ht="15.5" x14ac:dyDescent="0.35">
      <c r="C121" t="s">
        <v>130</v>
      </c>
      <c r="D121" s="5">
        <v>676834218572</v>
      </c>
      <c r="E121" s="5">
        <v>619232424072</v>
      </c>
      <c r="F121" s="5">
        <v>577900963369</v>
      </c>
      <c r="G121" s="5">
        <v>533422818578</v>
      </c>
      <c r="I121" s="5">
        <v>577900963369</v>
      </c>
      <c r="J121" s="5">
        <v>361572939024</v>
      </c>
      <c r="K121" s="5">
        <v>100847407567</v>
      </c>
      <c r="L121" s="5">
        <v>40407142498</v>
      </c>
      <c r="M121" s="5">
        <v>-18100780743</v>
      </c>
    </row>
    <row r="122" spans="3:13" ht="15.5" x14ac:dyDescent="0.35">
      <c r="C122" t="s">
        <v>257</v>
      </c>
    </row>
    <row r="123" spans="3:13" ht="15.5" x14ac:dyDescent="0.35">
      <c r="C123" t="s">
        <v>258</v>
      </c>
    </row>
    <row r="124" spans="3:13" ht="15.5" x14ac:dyDescent="0.35">
      <c r="C124" t="s">
        <v>259</v>
      </c>
      <c r="D124" s="5">
        <v>676834218572</v>
      </c>
      <c r="E124" s="5">
        <v>619232424072</v>
      </c>
      <c r="F124" s="5">
        <v>577900963369</v>
      </c>
      <c r="G124" s="5">
        <v>533422818578</v>
      </c>
      <c r="I124" s="5">
        <v>577900963369</v>
      </c>
      <c r="J124" s="5">
        <v>361572939024</v>
      </c>
      <c r="K124" s="5">
        <v>100847407567</v>
      </c>
      <c r="L124" s="5">
        <v>40407142498</v>
      </c>
      <c r="M124" s="5">
        <v>-18100780743</v>
      </c>
    </row>
    <row r="125" spans="3:13" ht="15.5" x14ac:dyDescent="0.35">
      <c r="C125" t="s">
        <v>10</v>
      </c>
      <c r="D125" s="5">
        <v>2015935833918</v>
      </c>
      <c r="E125" s="5">
        <v>1958334039418</v>
      </c>
      <c r="F125" s="5">
        <v>1917002578715</v>
      </c>
      <c r="G125" s="5">
        <v>1873212741357</v>
      </c>
      <c r="I125" s="5">
        <v>1917002578715</v>
      </c>
      <c r="J125" s="5">
        <v>1701362861803</v>
      </c>
      <c r="K125" s="5">
        <v>1441571515762</v>
      </c>
      <c r="L125" s="5">
        <v>1274264114958</v>
      </c>
      <c r="M125" s="5">
        <v>750257986327</v>
      </c>
    </row>
    <row r="126" spans="3:13" ht="15.5" x14ac:dyDescent="0.35">
      <c r="C126" t="s">
        <v>132</v>
      </c>
      <c r="D126" s="5">
        <v>4093556445452</v>
      </c>
      <c r="E126" s="5">
        <v>3960310762837</v>
      </c>
      <c r="F126" s="5">
        <v>4019981349537</v>
      </c>
      <c r="G126" s="5">
        <v>3992032974245</v>
      </c>
      <c r="I126" s="5">
        <v>4019981349537</v>
      </c>
      <c r="J126" s="5">
        <v>4105433051060</v>
      </c>
      <c r="K126" s="5">
        <v>3652686220006</v>
      </c>
      <c r="L126" s="5">
        <v>3489310229053</v>
      </c>
      <c r="M126" s="5">
        <v>2407028987204</v>
      </c>
    </row>
    <row r="127" spans="3:13" ht="15.5" x14ac:dyDescent="0.35">
      <c r="C127" t="s">
        <v>133</v>
      </c>
      <c r="D127" s="5">
        <v>9230665050</v>
      </c>
      <c r="E127" s="5">
        <v>9230665050</v>
      </c>
      <c r="F127" s="5">
        <v>9230665050</v>
      </c>
      <c r="G127" s="5">
        <v>9230665050</v>
      </c>
      <c r="I127" s="5">
        <v>9230665050</v>
      </c>
      <c r="J127" s="5">
        <v>9230665050</v>
      </c>
      <c r="K127" s="5">
        <v>8000000000</v>
      </c>
      <c r="L127" s="5">
        <v>8000000000</v>
      </c>
      <c r="M127" s="5">
        <v>677705</v>
      </c>
    </row>
    <row r="129" spans="2:13" ht="15.5" x14ac:dyDescent="0.35">
      <c r="B129" t="s">
        <v>134</v>
      </c>
      <c r="C129" t="s">
        <v>135</v>
      </c>
      <c r="D129" s="5">
        <v>78127344283</v>
      </c>
      <c r="E129" s="5">
        <v>118928695654</v>
      </c>
      <c r="F129" s="5">
        <v>270081294891</v>
      </c>
      <c r="G129" s="5">
        <v>-252805109206</v>
      </c>
      <c r="I129" s="5">
        <v>423856030679</v>
      </c>
      <c r="J129" s="5">
        <v>259174053968</v>
      </c>
      <c r="K129" s="5">
        <v>230131658025</v>
      </c>
      <c r="L129" s="5">
        <v>189639689815</v>
      </c>
      <c r="M129" s="5">
        <v>-720791301345</v>
      </c>
    </row>
    <row r="130" spans="2:13" ht="15.5" x14ac:dyDescent="0.35">
      <c r="C130" t="s">
        <v>316</v>
      </c>
      <c r="D130" s="5">
        <v>1093550818884</v>
      </c>
      <c r="E130" s="5">
        <v>879069741460</v>
      </c>
      <c r="F130" s="5">
        <v>1186654385428</v>
      </c>
      <c r="G130" s="5">
        <v>917862566359</v>
      </c>
      <c r="I130" s="5">
        <v>4368137744363</v>
      </c>
      <c r="J130" s="5">
        <v>3571320534309</v>
      </c>
      <c r="K130" s="5">
        <v>4366739937920</v>
      </c>
      <c r="L130" s="5">
        <v>4692885605233</v>
      </c>
      <c r="M130" s="5">
        <v>269770163424</v>
      </c>
    </row>
    <row r="131" spans="2:13" ht="15.5" x14ac:dyDescent="0.35">
      <c r="C131" t="s">
        <v>317</v>
      </c>
      <c r="D131" s="5">
        <v>-886579144996</v>
      </c>
      <c r="E131" s="5">
        <v>-648597736746</v>
      </c>
      <c r="F131" s="5">
        <v>-664394186975</v>
      </c>
      <c r="G131" s="5">
        <v>-1048147051411</v>
      </c>
      <c r="I131" s="5">
        <v>-3506139719795</v>
      </c>
      <c r="J131" s="5">
        <v>-2986063304295</v>
      </c>
      <c r="K131" s="5">
        <v>-3825990096704</v>
      </c>
      <c r="L131" s="5">
        <v>-4239338606365</v>
      </c>
      <c r="M131" s="5">
        <v>-854172032562</v>
      </c>
    </row>
    <row r="132" spans="2:13" ht="15.5" x14ac:dyDescent="0.35">
      <c r="C132" t="s">
        <v>521</v>
      </c>
      <c r="D132" s="5">
        <v>-91138038717</v>
      </c>
      <c r="E132" s="5">
        <v>-268453861328</v>
      </c>
      <c r="F132" s="5">
        <v>-213734221798</v>
      </c>
      <c r="G132" s="5">
        <v>-87156546049</v>
      </c>
      <c r="I132" s="5">
        <v>-605012027081</v>
      </c>
      <c r="J132" s="5">
        <v>-225769218973</v>
      </c>
      <c r="K132" s="5">
        <v>-215504785087</v>
      </c>
      <c r="L132" s="5">
        <v>-406253781908</v>
      </c>
      <c r="M132" s="5">
        <v>-80431624798</v>
      </c>
    </row>
    <row r="133" spans="2:13" ht="15.5" x14ac:dyDescent="0.35">
      <c r="C133" t="s">
        <v>139</v>
      </c>
      <c r="D133" s="5">
        <v>-7154078388</v>
      </c>
      <c r="E133" s="5">
        <v>-6814189546</v>
      </c>
      <c r="F133" s="5">
        <v>-2577319083</v>
      </c>
      <c r="G133" s="5">
        <v>-3731021161</v>
      </c>
      <c r="I133" s="5">
        <v>-12248803526</v>
      </c>
      <c r="J133" s="5">
        <v>-10241726950</v>
      </c>
      <c r="K133" s="5">
        <v>-48570440996</v>
      </c>
      <c r="L133" s="5">
        <v>-31247795865</v>
      </c>
      <c r="M133" s="5">
        <v>-11388782712</v>
      </c>
    </row>
    <row r="134" spans="2:13" ht="15.5" x14ac:dyDescent="0.35">
      <c r="C134" t="s">
        <v>141</v>
      </c>
      <c r="D134" s="5">
        <v>-30552212500</v>
      </c>
      <c r="E134" s="5">
        <v>-30257166667</v>
      </c>
      <c r="F134" s="5">
        <v>-31013052778</v>
      </c>
      <c r="G134" s="5">
        <v>-31633056944</v>
      </c>
      <c r="I134" s="5">
        <v>-123285905060</v>
      </c>
      <c r="J134" s="5">
        <v>-90072230123</v>
      </c>
      <c r="K134" s="5">
        <v>-47202303465</v>
      </c>
      <c r="L134" s="5">
        <v>-49140339196</v>
      </c>
      <c r="M134" s="5">
        <v>-44569024697</v>
      </c>
    </row>
    <row r="135" spans="2:13" ht="15.5" x14ac:dyDescent="0.35">
      <c r="C135" t="s">
        <v>363</v>
      </c>
    </row>
    <row r="136" spans="2:13" ht="15.5" x14ac:dyDescent="0.35">
      <c r="C136" t="s">
        <v>654</v>
      </c>
      <c r="E136" s="5">
        <v>193981908481</v>
      </c>
      <c r="F136" s="5">
        <v>-4854309903</v>
      </c>
      <c r="I136" s="5">
        <v>302404741778</v>
      </c>
      <c r="K136" s="5">
        <v>659346357</v>
      </c>
      <c r="L136" s="5">
        <v>222734607916</v>
      </c>
    </row>
    <row r="137" spans="2:13" ht="15.5" x14ac:dyDescent="0.35">
      <c r="C137" t="s">
        <v>152</v>
      </c>
    </row>
    <row r="138" spans="2:13" ht="15.5" x14ac:dyDescent="0.35">
      <c r="C138" t="s">
        <v>144</v>
      </c>
      <c r="D138" s="5">
        <v>-36097844307</v>
      </c>
      <c r="E138" s="5">
        <v>-34190620548</v>
      </c>
      <c r="F138" s="5">
        <v>-22784830029</v>
      </c>
      <c r="G138" s="5">
        <v>-18814208293</v>
      </c>
      <c r="I138" s="5">
        <v>-131352670162</v>
      </c>
      <c r="J138" s="5">
        <v>-86079449901</v>
      </c>
      <c r="K138" s="5">
        <v>115681892200</v>
      </c>
      <c r="L138" s="5">
        <v>436281485488</v>
      </c>
      <c r="M138" s="5">
        <v>1091947001573</v>
      </c>
    </row>
    <row r="139" spans="2:13" ht="15.5" x14ac:dyDescent="0.35">
      <c r="C139" t="s">
        <v>145</v>
      </c>
      <c r="D139" s="5">
        <v>-24505441218</v>
      </c>
      <c r="E139" s="5">
        <v>-9149545724</v>
      </c>
      <c r="F139" s="5">
        <v>-103652543227</v>
      </c>
      <c r="G139" s="5">
        <v>-15778126678</v>
      </c>
      <c r="I139" s="5">
        <v>-144946222961</v>
      </c>
      <c r="J139" s="5">
        <v>-74618969990</v>
      </c>
      <c r="K139" s="5">
        <v>-396754853667</v>
      </c>
      <c r="L139" s="5">
        <v>-428259509114</v>
      </c>
      <c r="M139" s="5">
        <v>-362442521261</v>
      </c>
    </row>
    <row r="140" spans="2:13" ht="15.5" x14ac:dyDescent="0.35">
      <c r="C140" t="s">
        <v>146</v>
      </c>
      <c r="D140" s="5">
        <v>-2160900958</v>
      </c>
      <c r="E140" s="5">
        <v>-2658767929</v>
      </c>
      <c r="F140" s="5">
        <v>-88517151375</v>
      </c>
      <c r="G140" s="5">
        <v>-3902467880</v>
      </c>
      <c r="I140" s="5">
        <v>-98890515736</v>
      </c>
      <c r="J140" s="5">
        <v>-8269227958</v>
      </c>
      <c r="K140" s="5">
        <v>-245846819114</v>
      </c>
      <c r="L140" s="5">
        <v>-365297950551</v>
      </c>
      <c r="M140" s="5">
        <v>-321515608813</v>
      </c>
    </row>
    <row r="141" spans="2:13" ht="15.5" x14ac:dyDescent="0.35">
      <c r="C141" t="s">
        <v>151</v>
      </c>
    </row>
    <row r="142" spans="2:13" ht="15.5" x14ac:dyDescent="0.35">
      <c r="C142" t="s">
        <v>1335</v>
      </c>
      <c r="D142" s="5">
        <v>-450000000</v>
      </c>
      <c r="E142" s="5">
        <v>450000000</v>
      </c>
      <c r="F142" s="5">
        <v>-1120351842</v>
      </c>
      <c r="G142" s="5">
        <v>1120351842</v>
      </c>
    </row>
    <row r="143" spans="2:13" ht="15.5" x14ac:dyDescent="0.35">
      <c r="C143" t="s">
        <v>1336</v>
      </c>
      <c r="D143" s="5">
        <v>-22787457257</v>
      </c>
      <c r="E143" s="5">
        <v>-6940777795</v>
      </c>
      <c r="F143" s="5">
        <v>-15305164753</v>
      </c>
      <c r="G143" s="5">
        <v>-12337829360</v>
      </c>
      <c r="I143" s="5">
        <v>-47345831968</v>
      </c>
      <c r="J143" s="5">
        <v>-67955285886</v>
      </c>
      <c r="K143" s="5">
        <v>-164003665070</v>
      </c>
      <c r="L143" s="5">
        <v>-51182468946</v>
      </c>
      <c r="M143" s="5">
        <v>-29747727950</v>
      </c>
    </row>
    <row r="144" spans="2:13" ht="15.5" x14ac:dyDescent="0.35">
      <c r="C144" t="s">
        <v>1337</v>
      </c>
      <c r="D144" s="5">
        <v>-7083003</v>
      </c>
      <c r="F144" s="5">
        <v>-214656124</v>
      </c>
      <c r="I144" s="5">
        <v>-214656124</v>
      </c>
      <c r="K144" s="5">
        <v>-678558495</v>
      </c>
      <c r="L144" s="5">
        <v>-839087957</v>
      </c>
      <c r="M144" s="5">
        <v>-11183484498</v>
      </c>
    </row>
    <row r="145" spans="3:13" ht="15.5" x14ac:dyDescent="0.35">
      <c r="C145" t="s">
        <v>150</v>
      </c>
      <c r="D145" s="5">
        <v>900000000</v>
      </c>
      <c r="F145" s="5">
        <v>1504780867</v>
      </c>
      <c r="G145" s="5">
        <v>-658181280</v>
      </c>
      <c r="I145" s="5">
        <v>1504780867</v>
      </c>
      <c r="J145" s="5">
        <v>1605543854</v>
      </c>
      <c r="K145" s="5">
        <v>44794623533</v>
      </c>
      <c r="L145" s="5">
        <v>1158131853</v>
      </c>
    </row>
    <row r="146" spans="3:13" ht="15.5" x14ac:dyDescent="0.35">
      <c r="C146" t="s">
        <v>506</v>
      </c>
      <c r="K146" s="5">
        <v>-43198505603</v>
      </c>
    </row>
    <row r="147" spans="3:13" ht="15.5" x14ac:dyDescent="0.35">
      <c r="C147" t="s">
        <v>1146</v>
      </c>
      <c r="K147" s="5">
        <v>46071459704</v>
      </c>
      <c r="L147" s="5">
        <v>828819629903</v>
      </c>
      <c r="M147" s="5">
        <v>4300000</v>
      </c>
    </row>
    <row r="148" spans="3:13" ht="15.5" x14ac:dyDescent="0.35">
      <c r="C148" t="s">
        <v>334</v>
      </c>
      <c r="K148" s="5">
        <v>-33893388622</v>
      </c>
      <c r="L148" s="5">
        <v>-840917763416</v>
      </c>
    </row>
    <row r="149" spans="3:13" ht="15.5" x14ac:dyDescent="0.35">
      <c r="C149" t="s">
        <v>153</v>
      </c>
      <c r="D149" s="5">
        <v>-36097844307</v>
      </c>
      <c r="E149" s="5">
        <v>-34190620548</v>
      </c>
      <c r="F149" s="5">
        <v>-22784830029</v>
      </c>
      <c r="G149" s="5">
        <v>-18814208293</v>
      </c>
      <c r="I149" s="5">
        <v>-131352670162</v>
      </c>
      <c r="J149" s="5">
        <v>-86079449901</v>
      </c>
      <c r="K149" s="5">
        <v>115681892200</v>
      </c>
      <c r="L149" s="5">
        <v>436281485488</v>
      </c>
      <c r="M149" s="5">
        <v>1091947001573</v>
      </c>
    </row>
    <row r="150" spans="3:13" ht="15.5" x14ac:dyDescent="0.35">
      <c r="C150" t="s">
        <v>1021</v>
      </c>
      <c r="L150" s="5">
        <v>366885000000</v>
      </c>
    </row>
    <row r="151" spans="3:13" ht="15.5" x14ac:dyDescent="0.35">
      <c r="C151" t="s">
        <v>279</v>
      </c>
      <c r="L151" s="5">
        <v>-5080446957</v>
      </c>
    </row>
    <row r="152" spans="3:13" ht="15.5" x14ac:dyDescent="0.35">
      <c r="C152" t="s">
        <v>487</v>
      </c>
      <c r="I152" s="5">
        <v>-52153257533</v>
      </c>
    </row>
    <row r="153" spans="3:13" ht="15.5" x14ac:dyDescent="0.35">
      <c r="C153" t="s">
        <v>370</v>
      </c>
    </row>
    <row r="154" spans="3:13" ht="15.5" x14ac:dyDescent="0.35">
      <c r="C154" t="s">
        <v>336</v>
      </c>
      <c r="K154" s="5">
        <v>1520814427954</v>
      </c>
      <c r="L154" s="5">
        <v>621049870775</v>
      </c>
      <c r="M154" s="5">
        <v>850533577516</v>
      </c>
    </row>
    <row r="155" spans="3:13" ht="15.5" x14ac:dyDescent="0.35">
      <c r="C155" t="s">
        <v>371</v>
      </c>
      <c r="D155" s="5">
        <v>-60000000000</v>
      </c>
      <c r="F155" s="5">
        <v>-20125000000</v>
      </c>
      <c r="G155" s="5">
        <v>-16125000000</v>
      </c>
      <c r="I155" s="5">
        <v>-68500000000</v>
      </c>
      <c r="J155" s="5">
        <v>-69385780476</v>
      </c>
      <c r="K155" s="5">
        <v>-1043505014985</v>
      </c>
      <c r="L155" s="5">
        <v>-786936810489</v>
      </c>
      <c r="M155" s="5">
        <v>-4548000000</v>
      </c>
    </row>
    <row r="156" spans="3:13" ht="15.5" x14ac:dyDescent="0.35">
      <c r="C156" t="s">
        <v>337</v>
      </c>
      <c r="K156" s="5">
        <v>1087616786776</v>
      </c>
      <c r="L156" s="5">
        <v>1242548855343</v>
      </c>
      <c r="M156" s="5">
        <v>246161424057</v>
      </c>
    </row>
    <row r="157" spans="3:13" ht="15.5" x14ac:dyDescent="0.35">
      <c r="C157" t="s">
        <v>573</v>
      </c>
      <c r="D157" s="5">
        <v>-10088077715</v>
      </c>
      <c r="E157" s="5">
        <v>-79922228</v>
      </c>
      <c r="F157" s="5">
        <v>64784391</v>
      </c>
      <c r="G157" s="5">
        <v>5138709645</v>
      </c>
      <c r="K157" s="5">
        <v>-1449244307545</v>
      </c>
      <c r="L157" s="5">
        <v>-1011544983184</v>
      </c>
    </row>
    <row r="158" spans="3:13" ht="15.5" x14ac:dyDescent="0.35">
      <c r="C158" t="s">
        <v>551</v>
      </c>
      <c r="F158" s="5">
        <v>-71914365</v>
      </c>
      <c r="I158" s="5">
        <v>-71914365</v>
      </c>
      <c r="J158" s="5">
        <v>-6732619869</v>
      </c>
    </row>
    <row r="159" spans="3:13" ht="15.5" x14ac:dyDescent="0.35">
      <c r="C159" t="s">
        <v>1338</v>
      </c>
      <c r="D159" s="5">
        <v>3990233408</v>
      </c>
      <c r="E159" s="5">
        <v>-4110698320</v>
      </c>
      <c r="F159" s="5">
        <v>-2652700055</v>
      </c>
      <c r="G159" s="5">
        <v>-7827917938</v>
      </c>
      <c r="I159" s="5">
        <v>-10527498264</v>
      </c>
      <c r="J159" s="5">
        <v>-9834076611</v>
      </c>
    </row>
    <row r="160" spans="3:13" ht="15.5" x14ac:dyDescent="0.35">
      <c r="C160" t="s">
        <v>512</v>
      </c>
      <c r="D160" s="5">
        <v>30000000000</v>
      </c>
      <c r="E160" s="5">
        <v>-30000000000</v>
      </c>
      <c r="I160" s="5">
        <v>-100000000</v>
      </c>
      <c r="J160" s="5">
        <v>-126972945</v>
      </c>
      <c r="L160" s="5">
        <v>-100000000</v>
      </c>
      <c r="M160" s="5">
        <v>-200000000</v>
      </c>
    </row>
    <row r="161" spans="2:13" ht="15.5" x14ac:dyDescent="0.35">
      <c r="C161" t="s">
        <v>1339</v>
      </c>
      <c r="L161" s="5">
        <v>9460000000</v>
      </c>
    </row>
    <row r="162" spans="2:13" ht="15.5" x14ac:dyDescent="0.35">
      <c r="C162" t="s">
        <v>519</v>
      </c>
    </row>
    <row r="163" spans="2:13" ht="15.5" x14ac:dyDescent="0.35">
      <c r="C163" t="s">
        <v>163</v>
      </c>
      <c r="D163" s="5">
        <v>17524058758</v>
      </c>
      <c r="E163" s="5">
        <v>75588529382</v>
      </c>
      <c r="F163" s="5">
        <v>143643921635</v>
      </c>
      <c r="G163" s="5">
        <v>-287397444177</v>
      </c>
      <c r="I163" s="5">
        <v>147557137556</v>
      </c>
      <c r="J163" s="5">
        <v>98475634077</v>
      </c>
      <c r="K163" s="5">
        <v>-50941303442</v>
      </c>
      <c r="L163" s="5">
        <v>197661666189</v>
      </c>
      <c r="M163" s="5">
        <v>8713178967</v>
      </c>
    </row>
    <row r="164" spans="2:13" ht="15.5" x14ac:dyDescent="0.35">
      <c r="C164" t="s">
        <v>380</v>
      </c>
      <c r="D164" s="5">
        <v>-23634718516</v>
      </c>
      <c r="E164" s="5">
        <v>-4977808256</v>
      </c>
      <c r="F164" s="5">
        <v>-7279514177</v>
      </c>
      <c r="I164" s="5">
        <v>-7279514177</v>
      </c>
      <c r="J164" s="5">
        <v>-6532807809</v>
      </c>
      <c r="K164" s="5">
        <v>2487753512</v>
      </c>
      <c r="L164" s="5">
        <v>206128466</v>
      </c>
    </row>
    <row r="165" spans="2:13" ht="15.5" x14ac:dyDescent="0.35">
      <c r="C165" t="s">
        <v>164</v>
      </c>
      <c r="E165" s="5">
        <v>392438057632</v>
      </c>
      <c r="I165" s="5">
        <v>252160434253</v>
      </c>
      <c r="J165" s="5">
        <v>160217607985</v>
      </c>
      <c r="K165" s="5">
        <v>208671157915</v>
      </c>
      <c r="L165" s="5">
        <v>10803363258</v>
      </c>
      <c r="M165" s="5">
        <v>1524100661</v>
      </c>
    </row>
    <row r="166" spans="2:13" ht="15.5" x14ac:dyDescent="0.35">
      <c r="C166" t="s">
        <v>166</v>
      </c>
      <c r="D166" s="5">
        <v>-6110659758</v>
      </c>
      <c r="E166" s="5">
        <v>463048778758</v>
      </c>
      <c r="F166" s="5">
        <v>136364407458</v>
      </c>
      <c r="G166" s="5">
        <v>-287397444177</v>
      </c>
      <c r="I166" s="5">
        <v>392438057632</v>
      </c>
      <c r="J166" s="5">
        <v>252160434253</v>
      </c>
      <c r="K166" s="5">
        <v>160217607985</v>
      </c>
      <c r="L166" s="5">
        <v>208671157913</v>
      </c>
      <c r="M166" s="5">
        <v>10237279628</v>
      </c>
    </row>
    <row r="168" spans="2:13" ht="15.5" x14ac:dyDescent="0.35">
      <c r="B168" t="s">
        <v>167</v>
      </c>
      <c r="C168" t="s">
        <v>12</v>
      </c>
      <c r="D168" s="5">
        <v>9230000000</v>
      </c>
      <c r="E168" s="5">
        <v>9230000000</v>
      </c>
      <c r="F168" s="5">
        <v>9230000000</v>
      </c>
      <c r="G168" s="5">
        <v>9230000000</v>
      </c>
      <c r="I168" s="5">
        <v>9230000000</v>
      </c>
      <c r="J168" s="5">
        <v>9230000000</v>
      </c>
      <c r="K168" s="5">
        <v>8000000000</v>
      </c>
      <c r="L168" s="5">
        <v>8000000000</v>
      </c>
      <c r="M168" s="5">
        <v>0</v>
      </c>
    </row>
    <row r="169" spans="2:13" ht="15.5" x14ac:dyDescent="0.35">
      <c r="C169" t="s">
        <v>168</v>
      </c>
      <c r="D169" s="6">
        <v>12.74</v>
      </c>
      <c r="E169" s="6">
        <v>4.4800000000000004</v>
      </c>
      <c r="F169" s="6">
        <v>4.82</v>
      </c>
      <c r="G169" s="6">
        <v>6.89</v>
      </c>
    </row>
    <row r="170" spans="2:13" ht="15.5" x14ac:dyDescent="0.35">
      <c r="C170" t="s">
        <v>169</v>
      </c>
      <c r="D170" s="6">
        <v>152.28</v>
      </c>
      <c r="E170" s="6">
        <v>431.92</v>
      </c>
      <c r="F170" s="6">
        <v>670.12</v>
      </c>
      <c r="G170" s="6">
        <v>616.84</v>
      </c>
    </row>
    <row r="171" spans="2:13" ht="15.5" x14ac:dyDescent="0.35">
      <c r="C171" t="s">
        <v>63</v>
      </c>
      <c r="D171" s="6">
        <v>18.149999999999999</v>
      </c>
      <c r="E171" s="5">
        <v>23</v>
      </c>
      <c r="F171" s="6">
        <v>25.05</v>
      </c>
      <c r="G171" s="6">
        <v>37.44</v>
      </c>
    </row>
    <row r="172" spans="2:13" ht="15.5" x14ac:dyDescent="0.35">
      <c r="C172" t="s">
        <v>170</v>
      </c>
      <c r="D172" s="5">
        <v>202440000000</v>
      </c>
      <c r="E172" s="5">
        <v>122830000000</v>
      </c>
      <c r="F172" s="6">
        <v>130139999999.99998</v>
      </c>
      <c r="G172" s="5">
        <v>147040000000</v>
      </c>
    </row>
    <row r="173" spans="2:13" ht="15.5" x14ac:dyDescent="0.35">
      <c r="C173" t="s">
        <v>171</v>
      </c>
      <c r="D173" s="6">
        <v>2.87E-2</v>
      </c>
      <c r="E173" s="6">
        <v>1.04E-2</v>
      </c>
      <c r="F173" s="6">
        <v>1.11E-2</v>
      </c>
      <c r="G173" s="6">
        <v>1.5900000000000001E-2</v>
      </c>
    </row>
    <row r="174" spans="2:13" ht="15.5" x14ac:dyDescent="0.35">
      <c r="C174" t="s">
        <v>172</v>
      </c>
      <c r="D174" s="6">
        <v>5.8299999999999998E-2</v>
      </c>
      <c r="E174" s="6">
        <v>2.1099999999999997E-2</v>
      </c>
      <c r="F174" s="6">
        <v>2.3199999999999998E-2</v>
      </c>
      <c r="G174" s="6">
        <v>3.4000000000000002E-2</v>
      </c>
    </row>
    <row r="175" spans="2:13" ht="15.5" x14ac:dyDescent="0.35">
      <c r="C175" t="s">
        <v>173</v>
      </c>
      <c r="D175" s="6">
        <v>4.3700000000000003E-2</v>
      </c>
      <c r="E175" s="6">
        <v>2.1600000000000001E-2</v>
      </c>
      <c r="F175" s="6">
        <v>2.3799999999999998E-2</v>
      </c>
      <c r="G175" s="6">
        <v>2.98E-2</v>
      </c>
    </row>
    <row r="176" spans="2:13" ht="15.5" x14ac:dyDescent="0.35">
      <c r="C176" t="s">
        <v>174</v>
      </c>
      <c r="D176" s="6">
        <v>5.14</v>
      </c>
      <c r="E176" s="6">
        <v>2.56</v>
      </c>
      <c r="F176" s="6">
        <v>2.72</v>
      </c>
      <c r="G176" s="6">
        <v>3.36</v>
      </c>
    </row>
    <row r="177" spans="3:13" ht="15.5" x14ac:dyDescent="0.35">
      <c r="C177" t="s">
        <v>175</v>
      </c>
      <c r="D177" s="5">
        <v>2016000000000</v>
      </c>
      <c r="E177" s="5">
        <v>1958000000000</v>
      </c>
      <c r="F177" s="5">
        <v>1917000000000</v>
      </c>
      <c r="G177" s="5">
        <v>1873000000000</v>
      </c>
    </row>
    <row r="178" spans="3:13" ht="15.5" x14ac:dyDescent="0.35">
      <c r="C178" t="s">
        <v>176</v>
      </c>
      <c r="D178" s="6">
        <v>8.8800000000000008</v>
      </c>
      <c r="E178" s="6">
        <v>9.1199999999999992</v>
      </c>
      <c r="F178" s="6">
        <v>15.55</v>
      </c>
      <c r="G178" s="6">
        <v>20.94</v>
      </c>
    </row>
    <row r="179" spans="3:13" ht="15.5" x14ac:dyDescent="0.35">
      <c r="C179" t="s">
        <v>177</v>
      </c>
      <c r="D179" s="6">
        <v>218.4</v>
      </c>
      <c r="E179" s="6">
        <v>212.16</v>
      </c>
      <c r="F179" s="6">
        <v>207.68</v>
      </c>
      <c r="G179" s="6">
        <v>202.93</v>
      </c>
    </row>
    <row r="180" spans="3:13" ht="15.5" x14ac:dyDescent="0.35">
      <c r="C180" t="s">
        <v>178</v>
      </c>
      <c r="D180" s="6">
        <v>8.8800000000000008</v>
      </c>
      <c r="E180" s="6">
        <v>9.1199999999999992</v>
      </c>
      <c r="F180" s="6">
        <v>15.55</v>
      </c>
      <c r="G180" s="6">
        <v>20.94</v>
      </c>
    </row>
    <row r="181" spans="3:13" ht="15.5" x14ac:dyDescent="0.35">
      <c r="C181" t="s">
        <v>179</v>
      </c>
      <c r="D181" s="6">
        <v>218.4</v>
      </c>
      <c r="E181" s="6">
        <v>212.16</v>
      </c>
      <c r="F181" s="6">
        <v>207.68</v>
      </c>
      <c r="G181" s="6">
        <v>202.93</v>
      </c>
    </row>
    <row r="182" spans="3:13" ht="15.5" x14ac:dyDescent="0.35">
      <c r="C182" t="s">
        <v>180</v>
      </c>
      <c r="D182" s="5">
        <v>166000000000</v>
      </c>
      <c r="E182" s="5">
        <v>145000000000</v>
      </c>
      <c r="F182" s="5">
        <v>126000000000</v>
      </c>
      <c r="G182" s="5">
        <v>92000000000</v>
      </c>
    </row>
    <row r="183" spans="3:13" ht="15.5" x14ac:dyDescent="0.35">
      <c r="C183" t="s">
        <v>181</v>
      </c>
      <c r="D183" s="5">
        <v>1562000000000</v>
      </c>
      <c r="E183" s="5">
        <v>1612000000000</v>
      </c>
      <c r="F183" s="5">
        <v>1661000000000</v>
      </c>
      <c r="G183" s="5">
        <v>1714000000000</v>
      </c>
    </row>
    <row r="184" spans="3:13" ht="15.5" x14ac:dyDescent="0.35">
      <c r="C184" t="s">
        <v>182</v>
      </c>
      <c r="D184" s="5">
        <v>2016000000000</v>
      </c>
      <c r="E184" s="5">
        <v>1958000000000</v>
      </c>
      <c r="F184" s="5">
        <v>1917000000000</v>
      </c>
      <c r="G184" s="5">
        <v>1873000000000</v>
      </c>
    </row>
    <row r="185" spans="3:13" ht="15.5" x14ac:dyDescent="0.35">
      <c r="C185" t="s">
        <v>24</v>
      </c>
      <c r="D185" s="5">
        <v>1727000000000</v>
      </c>
      <c r="E185" s="5">
        <v>1757000000000</v>
      </c>
      <c r="F185" s="5">
        <v>1787000000000</v>
      </c>
      <c r="G185" s="5">
        <v>1807000000000</v>
      </c>
    </row>
    <row r="186" spans="3:13" ht="15.5" x14ac:dyDescent="0.35">
      <c r="C186" t="s">
        <v>21</v>
      </c>
      <c r="D186" s="5">
        <v>1270000000000</v>
      </c>
      <c r="E186" s="5">
        <v>1294000000000</v>
      </c>
      <c r="F186" s="5">
        <v>1395000000000</v>
      </c>
      <c r="G186" s="5">
        <v>1551000000000</v>
      </c>
    </row>
    <row r="187" spans="3:13" ht="15.5" x14ac:dyDescent="0.35">
      <c r="C187" t="s">
        <v>183</v>
      </c>
      <c r="D187" s="5">
        <v>1483000000000</v>
      </c>
      <c r="E187" s="5">
        <v>1446000000000</v>
      </c>
      <c r="F187" s="5">
        <v>1427000000000</v>
      </c>
      <c r="G187" s="5">
        <v>1494000000000</v>
      </c>
    </row>
    <row r="188" spans="3:13" ht="15.5" x14ac:dyDescent="0.35">
      <c r="C188" t="s">
        <v>184</v>
      </c>
      <c r="D188" s="5">
        <v>78000000000</v>
      </c>
      <c r="E188" s="5">
        <v>119000000000</v>
      </c>
      <c r="F188" s="5">
        <v>270000000000</v>
      </c>
      <c r="G188" s="5">
        <v>-253000000000</v>
      </c>
    </row>
    <row r="189" spans="3:13" ht="15.5" x14ac:dyDescent="0.35">
      <c r="C189" t="s">
        <v>185</v>
      </c>
      <c r="D189" s="5">
        <v>-2000000000</v>
      </c>
      <c r="E189" s="5">
        <v>-3000000000</v>
      </c>
      <c r="F189" s="5">
        <v>-89000000000</v>
      </c>
      <c r="G189" s="5">
        <v>-4000000000</v>
      </c>
    </row>
    <row r="190" spans="3:13" ht="15.5" x14ac:dyDescent="0.35">
      <c r="C190" t="s">
        <v>13</v>
      </c>
      <c r="D190" s="5">
        <v>76000000000</v>
      </c>
      <c r="E190" s="5">
        <v>116000000000</v>
      </c>
      <c r="F190" s="5">
        <v>182000000000</v>
      </c>
      <c r="G190" s="5">
        <v>-257000000000</v>
      </c>
    </row>
    <row r="191" spans="3:13" ht="15.5" x14ac:dyDescent="0.35">
      <c r="C191" t="s">
        <v>16</v>
      </c>
      <c r="D191" s="6">
        <v>8.23</v>
      </c>
      <c r="E191" s="6">
        <v>12.6</v>
      </c>
      <c r="F191" s="6">
        <v>19.670000000000002</v>
      </c>
      <c r="G191" s="6">
        <v>-27.81</v>
      </c>
    </row>
    <row r="192" spans="3:13" ht="15.5" x14ac:dyDescent="0.35">
      <c r="C192" t="s">
        <v>48</v>
      </c>
      <c r="I192" s="6">
        <v>29.09</v>
      </c>
      <c r="J192" s="6">
        <v>28.25</v>
      </c>
      <c r="K192" s="6">
        <v>9.66</v>
      </c>
      <c r="L192" s="6">
        <v>5.21</v>
      </c>
      <c r="M192" s="6">
        <v>23417.26</v>
      </c>
    </row>
    <row r="193" spans="3:13" ht="15.5" x14ac:dyDescent="0.35">
      <c r="C193" t="s">
        <v>62</v>
      </c>
      <c r="I193" s="6">
        <v>111.03</v>
      </c>
      <c r="J193" s="6">
        <v>10.97</v>
      </c>
      <c r="K193" s="6">
        <v>25.67</v>
      </c>
      <c r="L193" s="6">
        <v>61.04</v>
      </c>
      <c r="M193" s="5">
        <v>0</v>
      </c>
    </row>
    <row r="194" spans="3:13" ht="15.5" x14ac:dyDescent="0.35">
      <c r="C194" t="s">
        <v>65</v>
      </c>
      <c r="I194" s="6">
        <v>6.97</v>
      </c>
      <c r="J194" s="6">
        <v>0.74</v>
      </c>
      <c r="K194" s="6">
        <v>0.45</v>
      </c>
      <c r="L194" s="6">
        <v>0.55000000000000004</v>
      </c>
      <c r="M194" s="5">
        <v>0</v>
      </c>
    </row>
    <row r="195" spans="3:13" ht="15.5" x14ac:dyDescent="0.35">
      <c r="C195" t="s">
        <v>186</v>
      </c>
      <c r="I195" s="5">
        <v>620240000000</v>
      </c>
      <c r="J195" s="5">
        <v>574490000000</v>
      </c>
      <c r="K195" s="5">
        <v>389500000000</v>
      </c>
      <c r="L195" s="5">
        <v>355310000000</v>
      </c>
      <c r="M195" s="5">
        <v>95070000000</v>
      </c>
    </row>
    <row r="196" spans="3:13" ht="15.5" x14ac:dyDescent="0.35">
      <c r="C196" t="s">
        <v>187</v>
      </c>
      <c r="I196" s="6">
        <v>6.6799999999999998E-2</v>
      </c>
      <c r="J196" s="6">
        <v>6.3500000000000001E-2</v>
      </c>
      <c r="K196" s="6">
        <v>2.12E-2</v>
      </c>
      <c r="L196" s="6">
        <v>1.1899999999999999E-2</v>
      </c>
      <c r="M196" s="6">
        <v>6.6E-3</v>
      </c>
    </row>
    <row r="197" spans="3:13" ht="15.5" x14ac:dyDescent="0.35">
      <c r="C197" t="s">
        <v>188</v>
      </c>
      <c r="I197" s="6">
        <v>0.1401</v>
      </c>
      <c r="J197" s="6">
        <v>0.1532</v>
      </c>
      <c r="K197" s="6">
        <v>5.3600000000000002E-2</v>
      </c>
      <c r="L197" s="6">
        <v>3.27E-2</v>
      </c>
      <c r="M197" s="6">
        <v>2.12E-2</v>
      </c>
    </row>
    <row r="198" spans="3:13" ht="15.5" x14ac:dyDescent="0.35">
      <c r="C198" t="s">
        <v>189</v>
      </c>
      <c r="I198" s="6">
        <v>0.12820000000000001</v>
      </c>
      <c r="J198" s="6">
        <v>0.1226</v>
      </c>
      <c r="K198" s="6">
        <v>8.7400000000000005E-2</v>
      </c>
      <c r="L198" s="6">
        <v>0.11939999999999999</v>
      </c>
      <c r="M198" s="6">
        <v>7.1800000000000003E-2</v>
      </c>
    </row>
    <row r="199" spans="3:13" ht="15.5" x14ac:dyDescent="0.35">
      <c r="C199" t="s">
        <v>190</v>
      </c>
      <c r="I199" s="6">
        <v>3.68</v>
      </c>
      <c r="J199" s="6">
        <v>4.62</v>
      </c>
      <c r="K199" s="6">
        <v>5.25</v>
      </c>
      <c r="L199" s="6">
        <v>4.88</v>
      </c>
      <c r="M199" s="6">
        <v>1.41</v>
      </c>
    </row>
    <row r="200" spans="3:13" ht="15.5" x14ac:dyDescent="0.35">
      <c r="C200" t="s">
        <v>59</v>
      </c>
      <c r="I200" s="6">
        <v>15.55</v>
      </c>
      <c r="J200" s="6">
        <v>1.68</v>
      </c>
      <c r="K200" s="6">
        <v>1.38</v>
      </c>
      <c r="L200" s="5">
        <v>2</v>
      </c>
      <c r="M200" s="5">
        <v>0</v>
      </c>
    </row>
    <row r="201" spans="3:13" ht="15.5" x14ac:dyDescent="0.35">
      <c r="C201" t="s">
        <v>56</v>
      </c>
      <c r="I201" s="6">
        <v>207.68</v>
      </c>
      <c r="J201" s="6">
        <v>184.32</v>
      </c>
      <c r="K201" s="6">
        <v>180.2</v>
      </c>
      <c r="L201" s="6">
        <v>159.28</v>
      </c>
      <c r="M201" s="6">
        <v>1107056.8899999999</v>
      </c>
    </row>
    <row r="202" spans="3:13" ht="15.5" x14ac:dyDescent="0.35">
      <c r="C202" t="s">
        <v>191</v>
      </c>
      <c r="I202" s="6">
        <v>15.55</v>
      </c>
      <c r="J202" s="6">
        <v>1.68</v>
      </c>
      <c r="K202" s="6">
        <v>1.38</v>
      </c>
      <c r="L202" s="5">
        <v>2</v>
      </c>
      <c r="M202" s="5">
        <v>0</v>
      </c>
    </row>
    <row r="203" spans="3:13" ht="15.5" x14ac:dyDescent="0.35">
      <c r="C203" t="s">
        <v>192</v>
      </c>
      <c r="I203" s="6">
        <v>207.68</v>
      </c>
      <c r="J203" s="6">
        <v>184.32</v>
      </c>
      <c r="K203" s="6">
        <v>180.2</v>
      </c>
      <c r="L203" s="6">
        <v>159.28</v>
      </c>
      <c r="M203" s="6">
        <v>1107056.8899999999</v>
      </c>
    </row>
    <row r="204" spans="3:13" ht="15.5" x14ac:dyDescent="0.35">
      <c r="C204" t="s">
        <v>193</v>
      </c>
      <c r="I204" s="5">
        <v>126000000000</v>
      </c>
      <c r="J204" s="5">
        <v>65000000000</v>
      </c>
      <c r="K204" s="5">
        <v>88000000000</v>
      </c>
      <c r="L204" s="5">
        <v>230000000000</v>
      </c>
      <c r="M204" s="5">
        <v>406000000000</v>
      </c>
    </row>
    <row r="205" spans="3:13" ht="15.5" x14ac:dyDescent="0.35">
      <c r="C205" t="s">
        <v>194</v>
      </c>
      <c r="I205" s="5">
        <v>1661000000000</v>
      </c>
      <c r="J205" s="5">
        <v>1791000000000</v>
      </c>
      <c r="K205" s="5">
        <v>1837000000000</v>
      </c>
      <c r="L205" s="5">
        <v>1217000000000</v>
      </c>
      <c r="M205" s="5">
        <v>833000000000</v>
      </c>
    </row>
    <row r="206" spans="3:13" ht="15.5" x14ac:dyDescent="0.35">
      <c r="C206" t="s">
        <v>26</v>
      </c>
      <c r="I206" s="5">
        <v>1787000000000</v>
      </c>
      <c r="J206" s="5">
        <v>1855000000000</v>
      </c>
      <c r="K206" s="5">
        <v>1925000000000</v>
      </c>
      <c r="L206" s="5">
        <v>1447000000000</v>
      </c>
      <c r="M206" s="5">
        <v>1239000000000</v>
      </c>
    </row>
    <row r="207" spans="3:13" ht="15.5" x14ac:dyDescent="0.35">
      <c r="C207" t="s">
        <v>23</v>
      </c>
      <c r="I207" s="5">
        <v>1395000000000</v>
      </c>
      <c r="J207" s="5">
        <v>1603000000000</v>
      </c>
      <c r="K207" s="5">
        <v>1765000000000</v>
      </c>
      <c r="L207" s="5">
        <v>1238000000000</v>
      </c>
      <c r="M207" s="5">
        <v>1229000000000</v>
      </c>
    </row>
    <row r="208" spans="3:13" ht="15.5" x14ac:dyDescent="0.35">
      <c r="C208" t="s">
        <v>195</v>
      </c>
      <c r="I208" s="5">
        <v>1427000000000</v>
      </c>
      <c r="J208" s="5">
        <v>1320000000000</v>
      </c>
      <c r="K208" s="5">
        <v>986000000000</v>
      </c>
      <c r="L208" s="5">
        <v>506000000000</v>
      </c>
      <c r="M208" s="5">
        <v>234000000000</v>
      </c>
    </row>
    <row r="209" spans="2:13" ht="15.5" x14ac:dyDescent="0.35">
      <c r="C209" t="s">
        <v>196</v>
      </c>
      <c r="I209" s="5">
        <v>424000000000</v>
      </c>
      <c r="J209" s="5">
        <v>259000000000</v>
      </c>
      <c r="K209" s="5">
        <v>230000000000</v>
      </c>
      <c r="L209" s="5">
        <v>190000000000</v>
      </c>
      <c r="M209" s="5">
        <v>-721000000000</v>
      </c>
    </row>
    <row r="210" spans="2:13" ht="15.5" x14ac:dyDescent="0.35">
      <c r="C210" t="s">
        <v>197</v>
      </c>
      <c r="I210" s="5">
        <v>-99000000000</v>
      </c>
      <c r="J210" s="5">
        <v>-8000000000</v>
      </c>
      <c r="K210" s="5">
        <v>-246000000000</v>
      </c>
      <c r="L210" s="5">
        <v>-365000000000</v>
      </c>
      <c r="M210" s="5">
        <v>-322000000000</v>
      </c>
    </row>
    <row r="211" spans="2:13" ht="15.5" x14ac:dyDescent="0.35">
      <c r="C211" t="s">
        <v>15</v>
      </c>
      <c r="I211" s="5">
        <v>325000000000</v>
      </c>
      <c r="J211" s="5">
        <v>251000000000</v>
      </c>
      <c r="K211" s="5">
        <v>-16000000000</v>
      </c>
      <c r="L211" s="5">
        <v>-176000000000</v>
      </c>
      <c r="M211" s="5">
        <v>-1042000000000</v>
      </c>
    </row>
    <row r="212" spans="2:13" ht="15.5" x14ac:dyDescent="0.35">
      <c r="C212" t="s">
        <v>17</v>
      </c>
      <c r="I212" s="6">
        <v>35.200000000000003</v>
      </c>
      <c r="J212" s="6">
        <v>27.18</v>
      </c>
      <c r="K212" s="6">
        <v>-1.96</v>
      </c>
      <c r="L212" s="6">
        <v>-21.96</v>
      </c>
      <c r="M212" s="6">
        <v>-1537995.01</v>
      </c>
    </row>
    <row r="214" spans="2:13" ht="15.5" x14ac:dyDescent="0.35">
      <c r="B214" t="s">
        <v>198</v>
      </c>
      <c r="C214" t="s">
        <v>199</v>
      </c>
      <c r="D214" s="5">
        <v>118000000000</v>
      </c>
      <c r="E214" s="5">
        <v>41000000000</v>
      </c>
      <c r="F214" s="5">
        <v>44000000000</v>
      </c>
      <c r="G214" s="5">
        <v>64000000000</v>
      </c>
      <c r="H214" s="5">
        <v>318000000000</v>
      </c>
      <c r="I214" s="5">
        <v>268000000000</v>
      </c>
      <c r="J214" s="5">
        <v>261000000000</v>
      </c>
      <c r="K214" s="5">
        <v>77000000000</v>
      </c>
      <c r="L214" s="5">
        <v>42000000000</v>
      </c>
      <c r="M214" s="5">
        <v>16000000000</v>
      </c>
    </row>
    <row r="215" spans="2:13" ht="15.5" x14ac:dyDescent="0.35">
      <c r="C215" t="s">
        <v>381</v>
      </c>
      <c r="H215" s="6">
        <v>6.5</v>
      </c>
      <c r="I215" s="6">
        <v>6.5</v>
      </c>
      <c r="J215" s="6">
        <v>5.65</v>
      </c>
    </row>
    <row r="216" spans="2:13" ht="15.5" x14ac:dyDescent="0.35">
      <c r="C216" t="s">
        <v>67</v>
      </c>
      <c r="H216" s="6">
        <v>0.1888</v>
      </c>
      <c r="I216" s="6">
        <v>0.2235</v>
      </c>
      <c r="J216" s="6">
        <v>0.2</v>
      </c>
    </row>
    <row r="217" spans="2:13" ht="15.5" x14ac:dyDescent="0.35">
      <c r="C217" t="s">
        <v>382</v>
      </c>
      <c r="H217" s="6">
        <v>2.5999999999999999E-3</v>
      </c>
      <c r="I217" s="6">
        <v>3.3E-3</v>
      </c>
      <c r="J217" s="6">
        <v>1.46E-2</v>
      </c>
    </row>
    <row r="218" spans="2:13" ht="15.5" x14ac:dyDescent="0.35">
      <c r="C218" t="s">
        <v>47</v>
      </c>
      <c r="D218" s="6">
        <v>12.74</v>
      </c>
      <c r="E218" s="6">
        <v>4.4800000000000004</v>
      </c>
      <c r="F218" s="6">
        <v>4.82</v>
      </c>
      <c r="G218" s="6">
        <v>6.89</v>
      </c>
      <c r="H218" s="6">
        <v>34.44</v>
      </c>
      <c r="I218" s="6">
        <v>29.09</v>
      </c>
      <c r="J218" s="6">
        <v>28.25</v>
      </c>
      <c r="K218" s="6">
        <v>8.3699999999999992</v>
      </c>
      <c r="L218" s="6">
        <v>4.5199999999999996</v>
      </c>
      <c r="M218" s="6">
        <v>1.72</v>
      </c>
    </row>
    <row r="219" spans="2:13" ht="15.5" x14ac:dyDescent="0.35">
      <c r="C219" t="s">
        <v>69</v>
      </c>
      <c r="H219" s="6">
        <v>6.5</v>
      </c>
      <c r="I219" s="6">
        <v>6.5</v>
      </c>
      <c r="J219" s="6">
        <v>5.65</v>
      </c>
    </row>
    <row r="220" spans="2:13" ht="15.5" x14ac:dyDescent="0.35">
      <c r="C220" t="s">
        <v>383</v>
      </c>
      <c r="H220" s="6">
        <v>0.1888</v>
      </c>
      <c r="I220" s="6">
        <v>0.2235</v>
      </c>
      <c r="J220" s="6">
        <v>0.2</v>
      </c>
    </row>
    <row r="221" spans="2:13" ht="15.5" x14ac:dyDescent="0.35">
      <c r="C221" t="s">
        <v>384</v>
      </c>
      <c r="H221" s="6">
        <v>2.5999999999999999E-3</v>
      </c>
      <c r="I221" s="6">
        <v>3.3E-3</v>
      </c>
      <c r="J221" s="6">
        <v>1.46E-2</v>
      </c>
    </row>
    <row r="222" spans="2:13" ht="15.5" x14ac:dyDescent="0.35">
      <c r="C222" t="s">
        <v>200</v>
      </c>
      <c r="D222" s="5">
        <v>987000000000</v>
      </c>
      <c r="E222" s="5">
        <v>777000000000</v>
      </c>
      <c r="F222" s="5">
        <v>1190000000000</v>
      </c>
      <c r="G222" s="5">
        <v>1048000000000</v>
      </c>
      <c r="H222" s="5">
        <v>3527000000000</v>
      </c>
      <c r="I222" s="5">
        <v>4279000000000</v>
      </c>
      <c r="J222" s="5">
        <v>3865000000000</v>
      </c>
      <c r="K222" s="5">
        <v>4442000000000</v>
      </c>
      <c r="L222" s="5">
        <v>4642000000000</v>
      </c>
      <c r="M222" s="5">
        <v>620000000000</v>
      </c>
    </row>
    <row r="223" spans="2:13" ht="15.5" x14ac:dyDescent="0.35">
      <c r="C223" t="s">
        <v>385</v>
      </c>
      <c r="H223" s="6">
        <v>6.5</v>
      </c>
      <c r="I223" s="6">
        <v>6.5</v>
      </c>
      <c r="J223" s="6">
        <v>5.65</v>
      </c>
    </row>
    <row r="224" spans="2:13" ht="15.5" x14ac:dyDescent="0.35">
      <c r="C224" t="s">
        <v>386</v>
      </c>
      <c r="H224" s="6">
        <v>0.1888</v>
      </c>
      <c r="I224" s="6">
        <v>0.2235</v>
      </c>
      <c r="J224" s="6">
        <v>0.2</v>
      </c>
    </row>
    <row r="225" spans="3:10" ht="15.5" x14ac:dyDescent="0.35">
      <c r="C225" t="s">
        <v>387</v>
      </c>
      <c r="H225" s="6">
        <v>2.5999999999999999E-3</v>
      </c>
      <c r="I225" s="6">
        <v>3.3E-3</v>
      </c>
      <c r="J225" s="6">
        <v>1.46E-2</v>
      </c>
    </row>
    <row r="226" spans="3:10" ht="15.5" x14ac:dyDescent="0.35">
      <c r="C226" t="s">
        <v>201</v>
      </c>
      <c r="I226" s="6">
        <v>72.31</v>
      </c>
    </row>
    <row r="227" spans="3:10" ht="15.5" x14ac:dyDescent="0.35">
      <c r="C227" t="s">
        <v>281</v>
      </c>
      <c r="I227" s="6">
        <v>86.08</v>
      </c>
    </row>
    <row r="228" spans="3:10" ht="15.5" x14ac:dyDescent="0.35">
      <c r="C228" t="s">
        <v>202</v>
      </c>
      <c r="I228" s="6">
        <v>6.95</v>
      </c>
    </row>
    <row r="229" spans="3:10" ht="15.5" x14ac:dyDescent="0.35">
      <c r="C229" t="s">
        <v>282</v>
      </c>
      <c r="I229" s="6">
        <v>1.1599999999999999E-2</v>
      </c>
    </row>
    <row r="230" spans="3:10" ht="15.5" x14ac:dyDescent="0.35">
      <c r="C230" t="s">
        <v>283</v>
      </c>
      <c r="I230" s="6">
        <v>5.74</v>
      </c>
    </row>
    <row r="231" spans="3:10" ht="15.5" x14ac:dyDescent="0.35">
      <c r="C231" t="s">
        <v>203</v>
      </c>
      <c r="I231" s="6">
        <v>11.4</v>
      </c>
    </row>
    <row r="232" spans="3:10" ht="15.5" x14ac:dyDescent="0.35">
      <c r="C232" t="s">
        <v>284</v>
      </c>
      <c r="I232" s="6">
        <v>107.24</v>
      </c>
    </row>
    <row r="233" spans="3:10" ht="15.5" x14ac:dyDescent="0.35">
      <c r="C233" t="s">
        <v>285</v>
      </c>
      <c r="I233" s="6">
        <v>196.29</v>
      </c>
    </row>
    <row r="234" spans="3:10" ht="15.5" x14ac:dyDescent="0.35">
      <c r="C234" t="s">
        <v>286</v>
      </c>
      <c r="I234" s="6">
        <v>56.91</v>
      </c>
    </row>
    <row r="235" spans="3:10" ht="15.5" x14ac:dyDescent="0.35">
      <c r="C235" t="s">
        <v>287</v>
      </c>
      <c r="I235" s="6">
        <v>40.26</v>
      </c>
    </row>
    <row r="236" spans="3:10" ht="15.5" x14ac:dyDescent="0.35">
      <c r="C236" t="s">
        <v>288</v>
      </c>
      <c r="I236" s="6">
        <v>28.98</v>
      </c>
    </row>
    <row r="237" spans="3:10" ht="15.5" x14ac:dyDescent="0.35">
      <c r="C237" t="s">
        <v>289</v>
      </c>
      <c r="I237" s="6">
        <v>1.1100000000000001</v>
      </c>
    </row>
    <row r="238" spans="3:10" ht="15.5" x14ac:dyDescent="0.35">
      <c r="C238" t="s">
        <v>290</v>
      </c>
      <c r="I238" s="6">
        <v>28.93</v>
      </c>
    </row>
    <row r="239" spans="3:10" ht="15.5" x14ac:dyDescent="0.35">
      <c r="C239" t="s">
        <v>204</v>
      </c>
      <c r="I239" s="6">
        <v>34.44</v>
      </c>
    </row>
    <row r="240" spans="3:10" ht="15.5" x14ac:dyDescent="0.35">
      <c r="C240" t="s">
        <v>291</v>
      </c>
      <c r="I240" s="6">
        <v>433.48</v>
      </c>
    </row>
    <row r="241" spans="3:9" ht="15.5" x14ac:dyDescent="0.35">
      <c r="C241" t="s">
        <v>205</v>
      </c>
      <c r="D241" s="6">
        <v>49.5</v>
      </c>
    </row>
    <row r="242" spans="3:9" ht="15.5" x14ac:dyDescent="0.35">
      <c r="C242" t="s">
        <v>206</v>
      </c>
      <c r="I242" s="6">
        <v>218.4</v>
      </c>
    </row>
    <row r="243" spans="3:9" ht="15.5" x14ac:dyDescent="0.35">
      <c r="C243" t="s">
        <v>292</v>
      </c>
      <c r="I243" s="6">
        <v>12.69</v>
      </c>
    </row>
    <row r="244" spans="3:9" ht="15.5" x14ac:dyDescent="0.35">
      <c r="C244" t="s">
        <v>207</v>
      </c>
      <c r="D244" s="6">
        <v>3.95</v>
      </c>
    </row>
    <row r="245" spans="3:9" ht="15.5" x14ac:dyDescent="0.35">
      <c r="C245" t="s">
        <v>208</v>
      </c>
      <c r="D245" s="6">
        <v>2.87</v>
      </c>
    </row>
    <row r="246" spans="3:9" ht="15.5" x14ac:dyDescent="0.35">
      <c r="C246" t="s">
        <v>293</v>
      </c>
      <c r="D246" s="6">
        <v>0.86</v>
      </c>
    </row>
    <row r="247" spans="3:9" ht="15.5" x14ac:dyDescent="0.35">
      <c r="C247" t="s">
        <v>294</v>
      </c>
      <c r="D247" s="6">
        <v>0.77</v>
      </c>
    </row>
    <row r="248" spans="3:9" ht="15.5" x14ac:dyDescent="0.35">
      <c r="C248" t="s">
        <v>209</v>
      </c>
      <c r="D248" s="6">
        <v>1.03</v>
      </c>
    </row>
    <row r="249" spans="3:9" ht="15.5" x14ac:dyDescent="0.35">
      <c r="C249" t="s">
        <v>295</v>
      </c>
      <c r="D249" s="6">
        <v>0.42</v>
      </c>
    </row>
    <row r="250" spans="3:9" ht="15.5" x14ac:dyDescent="0.35">
      <c r="C250" t="s">
        <v>210</v>
      </c>
      <c r="D250" s="6">
        <v>2.0299999999999998</v>
      </c>
    </row>
    <row r="251" spans="3:9" ht="15.5" x14ac:dyDescent="0.35">
      <c r="C251" t="s">
        <v>296</v>
      </c>
      <c r="I251" s="6">
        <v>3.44</v>
      </c>
    </row>
    <row r="252" spans="3:9" ht="15.5" x14ac:dyDescent="0.35">
      <c r="C252" t="s">
        <v>13</v>
      </c>
      <c r="D252" s="5">
        <v>76000000000</v>
      </c>
    </row>
    <row r="253" spans="3:9" ht="15.5" x14ac:dyDescent="0.35">
      <c r="C253" t="s">
        <v>211</v>
      </c>
      <c r="I253" s="6">
        <v>4.63</v>
      </c>
    </row>
    <row r="254" spans="3:9" ht="15.5" x14ac:dyDescent="0.35">
      <c r="C254" t="s">
        <v>212</v>
      </c>
      <c r="I254" s="6">
        <v>6.5199999999999994E-2</v>
      </c>
    </row>
    <row r="255" spans="3:9" ht="15.5" x14ac:dyDescent="0.35">
      <c r="C255" t="s">
        <v>213</v>
      </c>
      <c r="I255" s="6">
        <v>0.13250000000000001</v>
      </c>
    </row>
    <row r="256" spans="3:9" ht="15.5" x14ac:dyDescent="0.35">
      <c r="C256" t="s">
        <v>214</v>
      </c>
      <c r="I256" s="6">
        <v>0.1188</v>
      </c>
    </row>
    <row r="257" spans="3:9" ht="15.5" x14ac:dyDescent="0.35">
      <c r="C257" t="s">
        <v>297</v>
      </c>
      <c r="I257" s="6">
        <v>8.9399999999999993E-2</v>
      </c>
    </row>
    <row r="258" spans="3:9" ht="15.5" x14ac:dyDescent="0.35">
      <c r="C258" t="s">
        <v>215</v>
      </c>
      <c r="D258" s="6">
        <v>38.61</v>
      </c>
    </row>
    <row r="259" spans="3:9" ht="15.5" x14ac:dyDescent="0.35">
      <c r="C259" t="s">
        <v>216</v>
      </c>
      <c r="D259" s="6">
        <v>51.11</v>
      </c>
    </row>
    <row r="260" spans="3:9" ht="15.5" x14ac:dyDescent="0.35">
      <c r="C260" t="s">
        <v>217</v>
      </c>
      <c r="D260" s="6">
        <v>23.88</v>
      </c>
    </row>
    <row r="261" spans="3:9" ht="15.5" x14ac:dyDescent="0.35">
      <c r="C261" t="s">
        <v>218</v>
      </c>
      <c r="D261" s="6">
        <v>65.84</v>
      </c>
    </row>
    <row r="262" spans="3:9" ht="15.5" x14ac:dyDescent="0.35">
      <c r="C262" t="s">
        <v>219</v>
      </c>
      <c r="D262" s="6">
        <v>2.36</v>
      </c>
    </row>
    <row r="263" spans="3:9" ht="15.5" x14ac:dyDescent="0.35">
      <c r="C263" t="s">
        <v>298</v>
      </c>
      <c r="I263" s="6">
        <v>0.99</v>
      </c>
    </row>
    <row r="264" spans="3:9" ht="15.5" x14ac:dyDescent="0.35">
      <c r="C264" t="s">
        <v>299</v>
      </c>
      <c r="I264" s="6">
        <v>7.45</v>
      </c>
    </row>
    <row r="265" spans="3:9" ht="15.5" x14ac:dyDescent="0.35">
      <c r="C265" t="s">
        <v>43</v>
      </c>
      <c r="I265" s="5">
        <v>22984000000000</v>
      </c>
    </row>
    <row r="266" spans="3:9" ht="15.5" x14ac:dyDescent="0.35">
      <c r="C266" t="s">
        <v>220</v>
      </c>
      <c r="I266" s="5">
        <v>24255000000000</v>
      </c>
    </row>
    <row r="267" spans="3:9" ht="15.5" x14ac:dyDescent="0.35">
      <c r="C267" t="s">
        <v>221</v>
      </c>
      <c r="I267" s="5">
        <v>9230000000</v>
      </c>
    </row>
    <row r="268" spans="3:9" ht="15.5" x14ac:dyDescent="0.35">
      <c r="C268" t="s">
        <v>222</v>
      </c>
      <c r="I268" s="6">
        <v>8.9200000000000002E-2</v>
      </c>
    </row>
    <row r="269" spans="3:9" ht="15.5" x14ac:dyDescent="0.35">
      <c r="C269" t="s">
        <v>223</v>
      </c>
      <c r="D269" s="6">
        <v>0.2107</v>
      </c>
    </row>
    <row r="270" spans="3:9" ht="15.5" x14ac:dyDescent="0.35">
      <c r="C270" t="s">
        <v>224</v>
      </c>
      <c r="D270" s="6">
        <v>0.15909999999999999</v>
      </c>
    </row>
    <row r="271" spans="3:9" ht="15.5" x14ac:dyDescent="0.35">
      <c r="C271" t="s">
        <v>225</v>
      </c>
      <c r="D271" s="6">
        <v>0.1192</v>
      </c>
    </row>
    <row r="272" spans="3:9" ht="15.5" x14ac:dyDescent="0.35">
      <c r="C272" t="s">
        <v>226</v>
      </c>
      <c r="D272" s="6">
        <v>-0.17199999999999999</v>
      </c>
    </row>
    <row r="273" spans="3:9" ht="15.5" x14ac:dyDescent="0.35">
      <c r="C273" t="s">
        <v>227</v>
      </c>
      <c r="D273" s="6">
        <v>1.55E-2</v>
      </c>
    </row>
    <row r="274" spans="3:9" ht="15.5" x14ac:dyDescent="0.35">
      <c r="C274" t="s">
        <v>228</v>
      </c>
      <c r="D274" s="6">
        <v>0.16820000000000002</v>
      </c>
    </row>
    <row r="275" spans="3:9" ht="15.5" x14ac:dyDescent="0.35">
      <c r="C275" t="s">
        <v>388</v>
      </c>
      <c r="I275" s="6">
        <v>6.5</v>
      </c>
    </row>
    <row r="276" spans="3:9" ht="15.5" x14ac:dyDescent="0.35">
      <c r="C276" t="s">
        <v>389</v>
      </c>
      <c r="I276" s="6">
        <v>6.5</v>
      </c>
    </row>
    <row r="277" spans="3:9" ht="15.5" x14ac:dyDescent="0.35">
      <c r="C277" t="s">
        <v>390</v>
      </c>
      <c r="I277" s="6">
        <v>0.1888</v>
      </c>
    </row>
    <row r="278" spans="3:9" ht="15.5" x14ac:dyDescent="0.35">
      <c r="C278" t="s">
        <v>391</v>
      </c>
      <c r="I278" s="6">
        <v>2.5999999999999999E-3</v>
      </c>
    </row>
    <row r="279" spans="3:9" ht="15.5" x14ac:dyDescent="0.35">
      <c r="C279" t="s">
        <v>392</v>
      </c>
      <c r="I279" t="s">
        <v>1340</v>
      </c>
    </row>
    <row r="280" spans="3:9" ht="15.5" x14ac:dyDescent="0.35">
      <c r="C280" t="s">
        <v>229</v>
      </c>
      <c r="I280" s="5">
        <v>5</v>
      </c>
    </row>
    <row r="281" spans="3:9" ht="15.5" x14ac:dyDescent="0.35">
      <c r="C281" t="s">
        <v>230</v>
      </c>
      <c r="I281" s="6">
        <v>0.62</v>
      </c>
    </row>
    <row r="282" spans="3:9" ht="15.5" x14ac:dyDescent="0.35">
      <c r="C282" t="s">
        <v>231</v>
      </c>
      <c r="I282" s="6">
        <v>0.92</v>
      </c>
    </row>
    <row r="283" spans="3:9" ht="15.5" x14ac:dyDescent="0.35">
      <c r="C283" t="s">
        <v>232</v>
      </c>
      <c r="I283" s="6">
        <v>0.11</v>
      </c>
    </row>
    <row r="284" spans="3:9" ht="15.5" x14ac:dyDescent="0.35">
      <c r="C284" t="s">
        <v>233</v>
      </c>
      <c r="I284" s="6">
        <v>0.47</v>
      </c>
    </row>
    <row r="285" spans="3:9" ht="15.5" x14ac:dyDescent="0.35">
      <c r="C285" t="s">
        <v>234</v>
      </c>
      <c r="I285" s="6">
        <v>0.21</v>
      </c>
    </row>
    <row r="286" spans="3:9" ht="15.5" x14ac:dyDescent="0.35">
      <c r="C286" t="s">
        <v>235</v>
      </c>
      <c r="I286" s="6">
        <v>0.06</v>
      </c>
    </row>
    <row r="287" spans="3:9" ht="15.5" x14ac:dyDescent="0.35">
      <c r="C287" t="s">
        <v>236</v>
      </c>
      <c r="I287" s="6">
        <v>0.28999999999999998</v>
      </c>
    </row>
    <row r="288" spans="3:9" ht="15.5" x14ac:dyDescent="0.35">
      <c r="C288" t="s">
        <v>300</v>
      </c>
      <c r="I288" s="5">
        <v>4001000000000</v>
      </c>
    </row>
    <row r="289" spans="3:9" ht="15.5" x14ac:dyDescent="0.35">
      <c r="C289" t="s">
        <v>301</v>
      </c>
      <c r="I289" s="5">
        <v>741000000000</v>
      </c>
    </row>
    <row r="290" spans="3:9" ht="15.5" x14ac:dyDescent="0.35">
      <c r="C290" t="s">
        <v>302</v>
      </c>
      <c r="I290" s="5">
        <v>602000000000</v>
      </c>
    </row>
    <row r="291" spans="3:9" ht="15.5" x14ac:dyDescent="0.35">
      <c r="C291" t="s">
        <v>303</v>
      </c>
      <c r="I291" s="5">
        <v>267000000000</v>
      </c>
    </row>
    <row r="292" spans="3:9" ht="15.5" x14ac:dyDescent="0.35">
      <c r="C292" t="s">
        <v>237</v>
      </c>
      <c r="D292" s="5">
        <v>457000000000</v>
      </c>
    </row>
    <row r="293" spans="3:9" ht="15.5" x14ac:dyDescent="0.35">
      <c r="C293" t="s">
        <v>238</v>
      </c>
      <c r="D293" s="5">
        <v>4094000000000</v>
      </c>
    </row>
    <row r="294" spans="3:9" ht="15.5" x14ac:dyDescent="0.35">
      <c r="C294" t="s">
        <v>239</v>
      </c>
      <c r="D294" s="5">
        <v>2078000000000</v>
      </c>
    </row>
    <row r="295" spans="3:9" ht="15.5" x14ac:dyDescent="0.35">
      <c r="C295" t="s">
        <v>183</v>
      </c>
      <c r="D295" s="5">
        <v>1483000000000</v>
      </c>
    </row>
    <row r="296" spans="3:9" ht="15.5" x14ac:dyDescent="0.35">
      <c r="C296" t="s">
        <v>182</v>
      </c>
      <c r="I296" s="5">
        <v>2016000000000</v>
      </c>
    </row>
    <row r="297" spans="3:9" ht="15.5" x14ac:dyDescent="0.35">
      <c r="C297" t="s">
        <v>181</v>
      </c>
      <c r="D297" s="5">
        <v>1562000000000</v>
      </c>
    </row>
    <row r="298" spans="3:9" ht="15.5" x14ac:dyDescent="0.35">
      <c r="C298" t="s">
        <v>180</v>
      </c>
      <c r="D298" s="5">
        <v>166000000000</v>
      </c>
    </row>
    <row r="299" spans="3:9" ht="15.5" x14ac:dyDescent="0.35">
      <c r="C299" t="s">
        <v>24</v>
      </c>
      <c r="D299" s="5">
        <v>1727000000000</v>
      </c>
    </row>
    <row r="300" spans="3:9" ht="15.5" x14ac:dyDescent="0.35">
      <c r="C300" t="s">
        <v>21</v>
      </c>
      <c r="D300" s="5">
        <v>1270000000000</v>
      </c>
    </row>
    <row r="301" spans="3:9" ht="15.5" x14ac:dyDescent="0.35">
      <c r="C301" t="s">
        <v>240</v>
      </c>
      <c r="I301" s="5">
        <v>2016000000000</v>
      </c>
    </row>
    <row r="302" spans="3:9" ht="15.5" x14ac:dyDescent="0.35">
      <c r="C302" t="s">
        <v>304</v>
      </c>
      <c r="I302" s="5">
        <v>214000000000</v>
      </c>
    </row>
    <row r="303" spans="3:9" ht="15.5" x14ac:dyDescent="0.35">
      <c r="C303" t="s">
        <v>305</v>
      </c>
      <c r="I303" s="5">
        <v>-153000000000</v>
      </c>
    </row>
    <row r="304" spans="3:9" ht="15.5" x14ac:dyDescent="0.35">
      <c r="C304" t="s">
        <v>306</v>
      </c>
      <c r="I304" s="5">
        <v>-112000000000</v>
      </c>
    </row>
    <row r="305" spans="3:9" ht="15.5" x14ac:dyDescent="0.35">
      <c r="C305" t="s">
        <v>307</v>
      </c>
      <c r="I305" s="5">
        <v>-97000000000</v>
      </c>
    </row>
    <row r="306" spans="3:9" ht="15.5" x14ac:dyDescent="0.35">
      <c r="C306" t="s">
        <v>308</v>
      </c>
      <c r="I306" s="5">
        <v>117000000000</v>
      </c>
    </row>
  </sheetData>
  <pageMargins left="0.7" right="0.7" top="0.75" bottom="0.75" header="0.3" footer="0.3"/>
  <ignoredErrors>
    <ignoredError sqref="A1:M307" numberStoredAsText="1"/>
  </ignoredError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N23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1341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1342</v>
      </c>
      <c r="D2" s="2" vm="283">
        <f ca="1">IFERROR(_xlfn.STOCKHISTORY("XIDX:" &amp; $C$1, D3, , 0, 0, 1), "Libur")</f>
        <v>404</v>
      </c>
      <c r="E2" s="2" vm="278">
        <f ca="1">IFERROR(_xlfn.STOCKHISTORY("XIDX:" &amp; $C$1, E3, , 0, 0, 1), "Libur")</f>
        <v>316</v>
      </c>
      <c r="H2" s="2" vm="278">
        <f ca="1">IFERROR(INDEX(D2:G2,COUNT(D2:G2)),"")</f>
        <v>316</v>
      </c>
      <c r="I2" s="2" vm="284">
        <f t="shared" ref="I2:N2" ca="1" si="0">IFERROR(_xlfn.STOCKHISTORY("XIDX:" &amp; $C$1, I1, , 0, 0, 1), "Libur")</f>
        <v>462</v>
      </c>
      <c r="J2" s="2" vm="245">
        <f t="shared" ca="1" si="0"/>
        <v>41</v>
      </c>
      <c r="K2" s="2" vm="285">
        <f t="shared" ca="1" si="0"/>
        <v>40</v>
      </c>
      <c r="L2" s="2" vm="286">
        <f t="shared" ca="1" si="0"/>
        <v>43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4" ht="15.5" x14ac:dyDescent="0.35">
      <c r="B4" t="s">
        <v>5</v>
      </c>
      <c r="C4" t="s">
        <v>6</v>
      </c>
      <c r="D4" s="2">
        <f>IFERROR(INDEX(D51:D500,MATCH($C$4,$C$51:$C$500,0)),"")</f>
        <v>3378231170</v>
      </c>
      <c r="E4" s="2">
        <f>IFERROR(INDEX(E51:E500,MATCH($C$4,$C$51:$C$500,0)),"")</f>
        <v>10936189563</v>
      </c>
      <c r="H4" s="2">
        <f>IFERROR(SUM(D4:G4)*(4/MAX(1,COUNT(D4:G4))),"")</f>
        <v>28628841466</v>
      </c>
      <c r="I4" s="2">
        <f t="shared" ref="I4:N4" si="1">IFERROR(INDEX(I51:I500,MATCH($C$4,$C$51:$C$500,0)),"")</f>
        <v>15638309272</v>
      </c>
      <c r="J4" s="2">
        <f t="shared" si="1"/>
        <v>11495526042</v>
      </c>
      <c r="K4" s="2">
        <f t="shared" si="1"/>
        <v>10309548266</v>
      </c>
      <c r="L4" s="2">
        <f t="shared" si="1"/>
        <v>9981424190</v>
      </c>
      <c r="M4" s="2">
        <f t="shared" si="1"/>
        <v>5662734100</v>
      </c>
      <c r="N4" s="2">
        <f t="shared" si="1"/>
        <v>2255906000</v>
      </c>
    </row>
    <row r="5" spans="1:14" ht="15.5" x14ac:dyDescent="0.35">
      <c r="B5" t="s">
        <v>7</v>
      </c>
      <c r="C5" t="s">
        <v>8</v>
      </c>
      <c r="D5" s="2">
        <f>IFERROR(INDEX(D51:D500,MATCH($C$5,$C$51:$C$500,0)),"")</f>
        <v>-1515075681</v>
      </c>
      <c r="E5" s="2">
        <f>IFERROR(INDEX(E51:E500,MATCH($C$5,$C$51:$C$500,0)),"")</f>
        <v>-1205213094</v>
      </c>
      <c r="H5" s="2">
        <f>IFERROR(SUM(D5:G5)*(4/MAX(1,COUNT(D5:G5))),"")</f>
        <v>-5440577550</v>
      </c>
      <c r="I5" s="2">
        <f t="shared" ref="I5:N5" si="2">IFERROR(INDEX(I51:I500,MATCH($C$5,$C$51:$C$500,0)),"")</f>
        <v>-457695142</v>
      </c>
      <c r="J5" s="2">
        <f t="shared" si="2"/>
        <v>189813235</v>
      </c>
      <c r="K5" s="2">
        <f t="shared" si="2"/>
        <v>221344769</v>
      </c>
      <c r="L5" s="2">
        <f t="shared" si="2"/>
        <v>1606754970</v>
      </c>
      <c r="M5" s="2">
        <f t="shared" si="2"/>
        <v>713259262</v>
      </c>
      <c r="N5" s="2">
        <f t="shared" si="2"/>
        <v>-392633184</v>
      </c>
    </row>
    <row r="6" spans="1:14" ht="15.5" x14ac:dyDescent="0.35">
      <c r="B6" t="s">
        <v>9</v>
      </c>
      <c r="C6" t="s">
        <v>10</v>
      </c>
      <c r="D6" s="2">
        <f>IFERROR(INDEX(D51:D500,MATCH($C$6,$C$51:$C$500,0)),"")</f>
        <v>70534563679</v>
      </c>
      <c r="E6" s="2">
        <f>IFERROR(INDEX(E51:E500,MATCH($C$6,$C$51:$C$500,0)),"")</f>
        <v>72049639360</v>
      </c>
      <c r="H6" s="2">
        <f>IFERROR(INDEX(D6:G6,COUNT(D6:G6)),"")</f>
        <v>72049639360</v>
      </c>
      <c r="I6" s="2">
        <f t="shared" ref="I6:N6" si="3">IFERROR(INDEX(I51:I500,MATCH($C$6,$C$51:$C$500,0)),"")</f>
        <v>72049639360</v>
      </c>
      <c r="J6" s="2">
        <f t="shared" si="3"/>
        <v>68977654302</v>
      </c>
      <c r="K6" s="2">
        <f t="shared" si="3"/>
        <v>68787841067</v>
      </c>
      <c r="L6" s="2">
        <f t="shared" si="3"/>
        <v>68566496298</v>
      </c>
      <c r="M6" s="2">
        <f t="shared" si="3"/>
        <v>46132866328</v>
      </c>
      <c r="N6" s="2">
        <f t="shared" si="3"/>
        <v>39419607066</v>
      </c>
    </row>
    <row r="7" spans="1:14" ht="15.5" x14ac:dyDescent="0.35">
      <c r="B7" t="s">
        <v>11</v>
      </c>
      <c r="C7" t="s">
        <v>12</v>
      </c>
      <c r="D7" s="3">
        <f>IFERROR(INDEX(D51:D500,MATCH($C$7,$C$51:$C$500,0))/1000000000,"")</f>
        <v>1.2</v>
      </c>
      <c r="E7" s="3">
        <f>IFERROR(INDEX(E51:E500,MATCH($C$7,$C$51:$C$500,0))/1000000000,"")</f>
        <v>1.2</v>
      </c>
      <c r="H7" s="3">
        <f>IFERROR(INDEX(D7:G7,COUNT(D7:G7)),"")</f>
        <v>1.2</v>
      </c>
      <c r="I7" s="3">
        <f t="shared" ref="I7:N7" si="4">IFERROR(INDEX(I51:I500,MATCH($C$7,$C$51:$C$500,0))/1000000000,"")</f>
        <v>1.2</v>
      </c>
      <c r="J7" s="3">
        <f t="shared" si="4"/>
        <v>1.2</v>
      </c>
      <c r="K7" s="3">
        <f t="shared" si="4"/>
        <v>1.2</v>
      </c>
      <c r="L7" s="3">
        <f t="shared" si="4"/>
        <v>0.96</v>
      </c>
      <c r="M7" s="3">
        <f t="shared" si="4"/>
        <v>0.96</v>
      </c>
      <c r="N7" s="3">
        <f t="shared" si="4"/>
        <v>0</v>
      </c>
    </row>
    <row r="8" spans="1:14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0</v>
      </c>
      <c r="E8" s="2">
        <f>IFERROR(INDEX(E51:E500,MATCH("Free cash flow (Quarter)",$C$51:$C$500,0)),"")</f>
        <v>-3000000000</v>
      </c>
      <c r="H8" s="2">
        <f>IFERROR(INDEX(D8:G8,COUNT(D8:G8)),"")</f>
        <v>-3000000000</v>
      </c>
      <c r="I8" s="2">
        <f t="shared" ref="I8:N8" si="5">IFERROR(INDEX(I51:I500,MATCH($C$8,$C$51:$C$500,0)),"")</f>
        <v>-5000000000</v>
      </c>
      <c r="J8" s="2">
        <f t="shared" si="5"/>
        <v>-9000000000</v>
      </c>
      <c r="K8" s="2">
        <f t="shared" si="5"/>
        <v>-1000000000</v>
      </c>
      <c r="L8" s="2">
        <f t="shared" si="5"/>
        <v>1000000000</v>
      </c>
      <c r="M8" s="2">
        <f t="shared" si="5"/>
        <v>1000000000</v>
      </c>
      <c r="N8" s="2">
        <f t="shared" si="5"/>
        <v>1000000000</v>
      </c>
    </row>
    <row r="9" spans="1:14" ht="15.5" x14ac:dyDescent="0.35">
      <c r="A9" t="s">
        <v>16</v>
      </c>
      <c r="C9" t="s">
        <v>17</v>
      </c>
      <c r="D9" s="3">
        <f>IFERROR(INDEX(D51:D500,MATCH("Free cash flow per share (Quarter)",$C$51:$C$500,0)),"")</f>
        <v>-0.04</v>
      </c>
      <c r="E9" s="3">
        <f>IFERROR(INDEX(E51:E500,MATCH("Free cash flow per share (Quarter)",$C$51:$C$500,0)),"")</f>
        <v>-2.85</v>
      </c>
      <c r="H9" s="3">
        <f>IFERROR(INDEX(D9:G9,COUNT(D9:G9)),"")</f>
        <v>-2.85</v>
      </c>
      <c r="I9" s="3">
        <f t="shared" ref="I9:N9" si="6">IFERROR(INDEX(I51:I500,MATCH($C$9,$C$51:$C$500,0)),"")</f>
        <v>-4.21</v>
      </c>
      <c r="J9" s="3">
        <f t="shared" si="6"/>
        <v>-7.37</v>
      </c>
      <c r="K9" s="3">
        <f t="shared" si="6"/>
        <v>-0.83</v>
      </c>
      <c r="L9" s="3">
        <f t="shared" si="6"/>
        <v>1.41</v>
      </c>
      <c r="M9" s="3">
        <f t="shared" si="6"/>
        <v>1.25</v>
      </c>
      <c r="N9" s="3">
        <f t="shared" si="6"/>
        <v>2443.79</v>
      </c>
    </row>
    <row r="10" spans="1:14" ht="15.5" x14ac:dyDescent="0.35">
      <c r="C10" t="s">
        <v>18</v>
      </c>
      <c r="D10" s="3">
        <f ca="1">IFERROR(IF(D9=0,"",D2/D9),"")</f>
        <v>-10100</v>
      </c>
      <c r="E10" s="3">
        <f ca="1">IFERROR(IF(E9=0,"",E2/E9),"")</f>
        <v>-110.87719298245614</v>
      </c>
      <c r="I10" s="3">
        <f t="shared" ref="I10:N10" ca="1" si="7">IFERROR(IF(I9=0,"",I2/I9),"")</f>
        <v>-109.73871733966746</v>
      </c>
      <c r="J10" s="3">
        <f t="shared" ca="1" si="7"/>
        <v>-5.5630936227951153</v>
      </c>
      <c r="K10" s="3">
        <f t="shared" ca="1" si="7"/>
        <v>-48.192771084337352</v>
      </c>
      <c r="L10" s="3">
        <f t="shared" ca="1" si="7"/>
        <v>30.49645390070922</v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19</v>
      </c>
      <c r="C11" t="s">
        <v>20</v>
      </c>
      <c r="D11" s="2">
        <f>IFERROR(INDEX(D51:D500,MATCH($C$11,$C$51:$C$500,0)),"")</f>
        <v>6625066413</v>
      </c>
      <c r="E11" s="2">
        <f>IFERROR(INDEX(E51:E500,MATCH($C$11,$C$51:$C$500,0)),"")</f>
        <v>6669173684</v>
      </c>
      <c r="H11" s="2">
        <f>IFERROR(INDEX(D11:G11,COUNT(D11:G11)),"")</f>
        <v>6669173684</v>
      </c>
      <c r="I11" s="2">
        <f t="shared" ref="I11:N11" si="8">IFERROR(INDEX(I51:I500,MATCH($C$11,$C$51:$C$500,0)),"")</f>
        <v>6669173684</v>
      </c>
      <c r="J11" s="2">
        <f t="shared" si="8"/>
        <v>10692544713</v>
      </c>
      <c r="K11" s="2">
        <f t="shared" si="8"/>
        <v>22532576663</v>
      </c>
      <c r="L11" s="2">
        <f t="shared" si="8"/>
        <v>25237211576</v>
      </c>
      <c r="M11" s="2">
        <f t="shared" si="8"/>
        <v>3059744233</v>
      </c>
      <c r="N11" s="2">
        <f t="shared" si="8"/>
        <v>2684362565</v>
      </c>
    </row>
    <row r="12" spans="1:14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-7000000000</v>
      </c>
      <c r="E12" s="2">
        <f>IFERROR(INDEX(E51:E500,MATCH("Net Debt (Quarter)",$C$51:$C$500,0)),"")</f>
        <v>-7000000000</v>
      </c>
      <c r="H12" s="2">
        <f>IFERROR(INDEX(D12:G12,COUNT(D12:G12)),"")</f>
        <v>-7000000000</v>
      </c>
      <c r="I12" s="2">
        <f t="shared" ref="I12:N12" si="9">IFERROR(INDEX(I51:I500,MATCH($C$12,$C$51:$C$500,0)),"")</f>
        <v>-7000000000</v>
      </c>
      <c r="J12" s="2">
        <f t="shared" si="9"/>
        <v>-11000000000</v>
      </c>
      <c r="K12" s="2">
        <f t="shared" si="9"/>
        <v>-23000000000</v>
      </c>
      <c r="L12" s="2">
        <f t="shared" si="9"/>
        <v>-25000000000</v>
      </c>
      <c r="M12" s="2">
        <f t="shared" si="9"/>
        <v>-3000000000</v>
      </c>
      <c r="N12" s="2">
        <f t="shared" si="9"/>
        <v>5000000000</v>
      </c>
    </row>
    <row r="13" spans="1:14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N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8000000000</v>
      </c>
    </row>
    <row r="14" spans="1:14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 t="shared" ref="I14:N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</row>
    <row r="15" spans="1:14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191169785</v>
      </c>
      <c r="H15" s="2">
        <f>IFERROR(SUM(D15:G15)*(4/MAX(1,COUNT(D15:G15))),"")</f>
        <v>382339570</v>
      </c>
      <c r="I15" s="2">
        <f t="shared" ref="I15:N15" si="12">IFERROR(INDEX(I51:I500,MATCH($C$15,$C$51:$C$500,0)),"")</f>
        <v>0</v>
      </c>
      <c r="J15" s="2">
        <f t="shared" si="12"/>
        <v>0</v>
      </c>
      <c r="K15" s="2">
        <f t="shared" si="12"/>
        <v>-43447598</v>
      </c>
      <c r="L15" s="2">
        <f t="shared" si="12"/>
        <v>-320918464</v>
      </c>
      <c r="M15" s="2">
        <f t="shared" si="12"/>
        <v>-131786030</v>
      </c>
      <c r="N15" s="2">
        <f t="shared" si="12"/>
        <v>0</v>
      </c>
    </row>
    <row r="16" spans="1:14" ht="15.5" x14ac:dyDescent="0.35">
      <c r="C16" t="s">
        <v>29</v>
      </c>
      <c r="D16" s="2">
        <f>IFERROR(INDEX(D51:D500,MATCH($C$16,$C$51:$C$500,0)),"")</f>
        <v>-1515075681</v>
      </c>
      <c r="E16" s="2">
        <f>IFERROR(INDEX(E51:E500,MATCH($C$16,$C$51:$C$500,0)),"")</f>
        <v>-1326225469</v>
      </c>
      <c r="H16" s="2">
        <f>IFERROR(SUM(D16:G16)*(4/MAX(1,COUNT(D16:G16))),"")</f>
        <v>-5682602300</v>
      </c>
      <c r="I16" s="2">
        <f t="shared" ref="I16:N16" si="13">IFERROR(INDEX(I51:I500,MATCH($C$16,$C$51:$C$500,0)),"")</f>
        <v>-457271899</v>
      </c>
      <c r="J16" s="2">
        <f t="shared" si="13"/>
        <v>120079068</v>
      </c>
      <c r="K16" s="2">
        <f t="shared" si="13"/>
        <v>270743996</v>
      </c>
      <c r="L16" s="2">
        <f t="shared" si="13"/>
        <v>1941753464</v>
      </c>
      <c r="M16" s="2">
        <f t="shared" si="13"/>
        <v>811840080</v>
      </c>
      <c r="N16" s="2">
        <f t="shared" si="13"/>
        <v>-353239018</v>
      </c>
    </row>
    <row r="17" spans="1:14" ht="15.5" x14ac:dyDescent="0.35">
      <c r="A17" t="s">
        <v>30</v>
      </c>
    </row>
    <row r="18" spans="1:14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</row>
    <row r="19" spans="1:14" ht="15.5" x14ac:dyDescent="0.35">
      <c r="A19" t="s">
        <v>40</v>
      </c>
      <c r="C19" t="s">
        <v>41</v>
      </c>
    </row>
    <row r="20" spans="1:14" ht="15.5" x14ac:dyDescent="0.35">
      <c r="A20" t="s">
        <v>42</v>
      </c>
      <c r="C20" t="s">
        <v>43</v>
      </c>
      <c r="D20" s="2">
        <f ca="1">IFERROR(D21*D2,"")</f>
        <v>484800000000</v>
      </c>
      <c r="E20" s="2">
        <f ca="1">IFERROR(E21*E2,"")</f>
        <v>379200000000</v>
      </c>
      <c r="H20" s="2">
        <f t="shared" ref="H20:N20" ca="1" si="14">IFERROR(H21*H2,"")</f>
        <v>379200000000</v>
      </c>
      <c r="I20" s="2">
        <f t="shared" ca="1" si="14"/>
        <v>554400000000</v>
      </c>
      <c r="J20" s="2">
        <f t="shared" ca="1" si="14"/>
        <v>49200000000</v>
      </c>
      <c r="K20" s="2">
        <f t="shared" ca="1" si="14"/>
        <v>48000000000</v>
      </c>
      <c r="L20" s="2">
        <f t="shared" ca="1" si="14"/>
        <v>41280000000</v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12</v>
      </c>
      <c r="D21" s="2">
        <f>IFERROR(INDEX(D51:D500,MATCH($C$7,$C$51:$C$500,0)),"")</f>
        <v>1200000000</v>
      </c>
      <c r="E21" s="2">
        <f>IFERROR(INDEX(E51:E500,MATCH($C$7,$C$51:$C$500,0)),"")</f>
        <v>1200000000</v>
      </c>
      <c r="H21" s="2">
        <f>IFERROR(INDEX(D21:G21,COUNT(D21:G21)),"")</f>
        <v>1200000000</v>
      </c>
      <c r="I21" s="2">
        <f t="shared" ref="I21:N21" si="15">IFERROR(INDEX(I51:I500,MATCH($C$7,$C$51:$C$500,0)),"")</f>
        <v>1200000000</v>
      </c>
      <c r="J21" s="2">
        <f t="shared" si="15"/>
        <v>1200000000</v>
      </c>
      <c r="K21" s="2">
        <f t="shared" si="15"/>
        <v>1200000000</v>
      </c>
      <c r="L21" s="2">
        <f t="shared" si="15"/>
        <v>960000000</v>
      </c>
      <c r="M21" s="2">
        <f t="shared" si="15"/>
        <v>960000000</v>
      </c>
      <c r="N21" s="2">
        <f t="shared" si="15"/>
        <v>0</v>
      </c>
    </row>
    <row r="23" spans="1:14" ht="15.5" x14ac:dyDescent="0.35">
      <c r="B23" t="s">
        <v>44</v>
      </c>
      <c r="C23" t="s">
        <v>45</v>
      </c>
      <c r="D23" s="3">
        <f>IFERROR(D5/D6*100,"")</f>
        <v>-2.1479904347250933</v>
      </c>
      <c r="E23" s="3">
        <f>IFERROR(E5/E6*100,"")</f>
        <v>-1.6727538190414615</v>
      </c>
      <c r="H23" s="3">
        <f t="shared" ref="H23:N23" si="16">IFERROR(H5/H6*100,"")</f>
        <v>-7.5511516758825863</v>
      </c>
      <c r="I23" s="3">
        <f t="shared" si="16"/>
        <v>-0.63524973346931135</v>
      </c>
      <c r="J23" s="3">
        <f t="shared" si="16"/>
        <v>0.27518076240887246</v>
      </c>
      <c r="K23" s="3">
        <f t="shared" si="16"/>
        <v>0.32177891552724869</v>
      </c>
      <c r="L23" s="3">
        <f t="shared" si="16"/>
        <v>2.3433528862504631</v>
      </c>
      <c r="M23" s="3">
        <f t="shared" si="16"/>
        <v>1.5460978663861877</v>
      </c>
      <c r="N23" s="3">
        <f t="shared" si="16"/>
        <v>-0.99603525560926254</v>
      </c>
    </row>
    <row r="24" spans="1:14" ht="15.5" x14ac:dyDescent="0.35">
      <c r="C24" t="s">
        <v>46</v>
      </c>
      <c r="D24" s="4">
        <f>IFERROR(_xlfn.RRI(5,I23,D23),"")</f>
        <v>0.27590274067481291</v>
      </c>
      <c r="E24" s="4" t="str">
        <f>IFERROR(_xlfn.RRI(5,J23,E23),"")</f>
        <v/>
      </c>
      <c r="H24" s="4" t="str">
        <f t="shared" ref="H24:N24" si="17">IFERROR(_xlfn.RRI(5,M23,H23),"")</f>
        <v/>
      </c>
      <c r="I24" s="4">
        <f t="shared" si="17"/>
        <v>-8.6025758695063348E-2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47</v>
      </c>
      <c r="C25" t="s">
        <v>48</v>
      </c>
      <c r="D25" s="3">
        <f>IFERROR(INDEX(D51:D500,MATCH($A$25,$C$51:$C$500,0)),"")</f>
        <v>-1.23</v>
      </c>
      <c r="E25" s="3">
        <f>IFERROR(INDEX(E51:E500,MATCH($A$25,$C$51:$C$500,0)),"")</f>
        <v>-0.92</v>
      </c>
      <c r="H25" s="3">
        <f>IFERROR(INDEX(D25:G25,COUNT(D25:G25)),"")</f>
        <v>-0.92</v>
      </c>
      <c r="I25" s="3">
        <f t="shared" ref="I25:N25" si="18">IFERROR(INDEX(I51:I500,MATCH($C$25,$C$51:$C$500,0)),"")</f>
        <v>-0.38</v>
      </c>
      <c r="J25" s="3">
        <f t="shared" si="18"/>
        <v>0.1</v>
      </c>
      <c r="K25" s="3">
        <f t="shared" si="18"/>
        <v>0.19</v>
      </c>
      <c r="L25" s="3">
        <f t="shared" si="18"/>
        <v>1.69</v>
      </c>
      <c r="M25" s="3">
        <f t="shared" si="18"/>
        <v>0.71</v>
      </c>
      <c r="N25" s="3">
        <f t="shared" si="18"/>
        <v>-841.05</v>
      </c>
    </row>
    <row r="26" spans="1:14" ht="15.5" x14ac:dyDescent="0.35">
      <c r="C26" t="s">
        <v>49</v>
      </c>
      <c r="D26" s="4">
        <f>IFERROR(_xlfn.RRI(5,I25,D25),"")</f>
        <v>0.26480712364696046</v>
      </c>
      <c r="E26" s="4" t="str">
        <f>IFERROR(_xlfn.RRI(5,J25,E25),"")</f>
        <v/>
      </c>
      <c r="H26" s="4" t="str">
        <f t="shared" ref="H26:N26" si="19">IFERROR(_xlfn.RRI(5,M25,H25),"")</f>
        <v/>
      </c>
      <c r="I26" s="4">
        <f t="shared" si="19"/>
        <v>-0.78571471140373805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50</v>
      </c>
      <c r="D27" s="3">
        <f>IFERROR(D4/D21,"")</f>
        <v>2.8151926416666666</v>
      </c>
      <c r="E27" s="3">
        <f>IFERROR(E4/E21,"")</f>
        <v>9.1134913024999999</v>
      </c>
      <c r="H27" s="3">
        <f t="shared" ref="H27:N27" si="20">IFERROR(H4/H21,"")</f>
        <v>23.857367888333332</v>
      </c>
      <c r="I27" s="3">
        <f t="shared" si="20"/>
        <v>13.031924393333334</v>
      </c>
      <c r="J27" s="3">
        <f t="shared" si="20"/>
        <v>9.5796050350000002</v>
      </c>
      <c r="K27" s="3">
        <f t="shared" si="20"/>
        <v>8.5912902216666662</v>
      </c>
      <c r="L27" s="3">
        <f t="shared" si="20"/>
        <v>10.397316864583333</v>
      </c>
      <c r="M27" s="3">
        <f t="shared" si="20"/>
        <v>5.8986813541666665</v>
      </c>
      <c r="N27" s="3" t="str">
        <f t="shared" si="20"/>
        <v/>
      </c>
    </row>
    <row r="28" spans="1:14" ht="15.5" x14ac:dyDescent="0.35">
      <c r="C28" t="s">
        <v>51</v>
      </c>
      <c r="D28" s="4">
        <f>IFERROR(_xlfn.RRI(5,I27,D27),"")</f>
        <v>-0.26396254771146321</v>
      </c>
      <c r="E28" s="4">
        <f>IFERROR(_xlfn.RRI(5,J27,E27),"")</f>
        <v>-9.9265011483101739E-3</v>
      </c>
      <c r="H28" s="4">
        <f t="shared" ref="H28:N28" si="21">IFERROR(_xlfn.RRI(5,M27,H27),"")</f>
        <v>0.32243251332293665</v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52</v>
      </c>
      <c r="H29" s="4">
        <f t="shared" ref="H29:N29" si="22">IFERROR(((H25-I25)/I25)*100%,"")</f>
        <v>1.4210526315789473</v>
      </c>
      <c r="I29" s="4">
        <f t="shared" si="22"/>
        <v>-4.8</v>
      </c>
      <c r="J29" s="4">
        <f t="shared" si="22"/>
        <v>-0.47368421052631576</v>
      </c>
      <c r="K29" s="4">
        <f t="shared" si="22"/>
        <v>-0.8875739644970414</v>
      </c>
      <c r="L29" s="4">
        <f t="shared" si="22"/>
        <v>1.380281690140845</v>
      </c>
      <c r="M29" s="4">
        <f t="shared" si="22"/>
        <v>-1.0008441828666548</v>
      </c>
      <c r="N29" s="4" t="str">
        <f t="shared" si="22"/>
        <v/>
      </c>
    </row>
    <row r="30" spans="1:14" ht="15.5" x14ac:dyDescent="0.35">
      <c r="C30" t="s">
        <v>53</v>
      </c>
      <c r="H30" s="4">
        <f t="shared" ref="H30:N30" si="23">IFERROR(((H27-I27)/I27)*100%,"")</f>
        <v>0.83068648714213744</v>
      </c>
      <c r="I30" s="4">
        <f t="shared" si="23"/>
        <v>0.36038222303737533</v>
      </c>
      <c r="J30" s="4">
        <f t="shared" si="23"/>
        <v>0.11503683240043146</v>
      </c>
      <c r="K30" s="4">
        <f t="shared" si="23"/>
        <v>-0.17370122180930977</v>
      </c>
      <c r="L30" s="4">
        <f t="shared" si="23"/>
        <v>0.76265104695627506</v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58.78</v>
      </c>
      <c r="E32" s="3">
        <f>IFERROR(INDEX(E51:E500,MATCH($A$32,$C$51:$C$500,0)),"")</f>
        <v>60.04</v>
      </c>
      <c r="H32" s="3">
        <f>IFERROR(INDEX(D32:G32,COUNT(D32:G32)),"")</f>
        <v>60.04</v>
      </c>
      <c r="I32" s="3">
        <f t="shared" ref="I32:N32" si="24">IFERROR(INDEX(I51:I500,MATCH($C$32,$C$51:$C$500,0)),"")</f>
        <v>60.04</v>
      </c>
      <c r="J32" s="3">
        <f t="shared" si="24"/>
        <v>57.48</v>
      </c>
      <c r="K32" s="3">
        <f t="shared" si="24"/>
        <v>57.32</v>
      </c>
      <c r="L32" s="3">
        <f t="shared" si="24"/>
        <v>71.42</v>
      </c>
      <c r="M32" s="3">
        <f t="shared" si="24"/>
        <v>48.06</v>
      </c>
      <c r="N32" s="3">
        <f t="shared" si="24"/>
        <v>93856.21</v>
      </c>
    </row>
    <row r="33" spans="1:14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5.38</v>
      </c>
      <c r="E33" s="3">
        <f>IFERROR(INDEX(E51:E500,MATCH($A$33,$C$51:$C$500,0)),"")</f>
        <v>7.69</v>
      </c>
      <c r="H33" s="3">
        <f>IFERROR(INDEX(D33:G33,COUNT(D33:G33)),"")</f>
        <v>7.69</v>
      </c>
      <c r="I33" s="3">
        <f t="shared" ref="I33:N33" si="25">IFERROR(INDEX(I51:I500,MATCH($C$33,$C$51:$C$500,0)),"")</f>
        <v>7.69</v>
      </c>
      <c r="J33" s="3">
        <f t="shared" si="25"/>
        <v>0.71</v>
      </c>
      <c r="K33" s="3">
        <f t="shared" si="25"/>
        <v>0.7</v>
      </c>
      <c r="L33" s="3">
        <f t="shared" si="25"/>
        <v>0.6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-250.79</v>
      </c>
      <c r="E34" s="3">
        <f>IFERROR(INDEX(E51:E500,MATCH($A$34,$C$51:$C$500,0)),"")</f>
        <v>-486.32</v>
      </c>
      <c r="H34" s="3">
        <f>IFERROR(INDEX(D34:G34,COUNT(D34:G34)),"")</f>
        <v>-486.32</v>
      </c>
      <c r="I34" s="3">
        <f t="shared" ref="I34:N34" si="26">IFERROR(INDEX(I51:I500,MATCH($C$34,$C$51:$C$500,0)),"")</f>
        <v>-1215.79</v>
      </c>
      <c r="J34" s="3">
        <f t="shared" si="26"/>
        <v>410</v>
      </c>
      <c r="K34" s="3">
        <f t="shared" si="26"/>
        <v>210.53</v>
      </c>
      <c r="L34" s="3">
        <f t="shared" si="26"/>
        <v>25.44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112.25</v>
      </c>
      <c r="E35" s="3">
        <f>IFERROR(INDEX(E51:E500,MATCH($A$35,$C$51:$C$500,0)),"")</f>
        <v>50.69</v>
      </c>
      <c r="H35" s="3">
        <f>IFERROR(INDEX(D35:G35,COUNT(D35:G35)),"")</f>
        <v>50.69</v>
      </c>
      <c r="I35" s="3">
        <f t="shared" ref="I35:N35" si="27">IFERROR(INDEX(I51:I500,MATCH($C$35,$C$51:$C$500,0)),"")</f>
        <v>35.450000000000003</v>
      </c>
      <c r="J35" s="3">
        <f t="shared" si="27"/>
        <v>4.28</v>
      </c>
      <c r="K35" s="3">
        <f t="shared" si="27"/>
        <v>4.66</v>
      </c>
      <c r="L35" s="3">
        <f t="shared" si="27"/>
        <v>4.1399999999999997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66</v>
      </c>
      <c r="C36" t="s">
        <v>67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N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</row>
    <row r="37" spans="1:14" ht="15.5" x14ac:dyDescent="0.35">
      <c r="B37" t="s">
        <v>68</v>
      </c>
      <c r="C37" t="s">
        <v>69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N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</row>
    <row r="50" spans="2:14" ht="15.5" x14ac:dyDescent="0.35">
      <c r="D50" t="s">
        <v>70</v>
      </c>
      <c r="E50" t="s">
        <v>71</v>
      </c>
      <c r="F50" t="s">
        <v>72</v>
      </c>
      <c r="G50" t="s">
        <v>73</v>
      </c>
      <c r="H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</row>
    <row r="51" spans="2:14" ht="15.5" x14ac:dyDescent="0.35">
      <c r="B51" t="s">
        <v>75</v>
      </c>
      <c r="C51" t="s">
        <v>6</v>
      </c>
      <c r="D51" s="5">
        <v>3378231170</v>
      </c>
      <c r="E51" s="5">
        <v>10936189563</v>
      </c>
      <c r="F51" s="5">
        <v>4702119709</v>
      </c>
      <c r="G51" s="5">
        <v>4141958171</v>
      </c>
      <c r="I51" s="5">
        <v>15638309272</v>
      </c>
      <c r="J51" s="5">
        <v>11495526042</v>
      </c>
      <c r="K51" s="5">
        <v>10309548266</v>
      </c>
      <c r="L51" s="5">
        <v>9981424190</v>
      </c>
      <c r="M51" s="5">
        <v>5662734100</v>
      </c>
      <c r="N51" s="5">
        <v>2255906000</v>
      </c>
    </row>
    <row r="52" spans="2:14" ht="15.5" x14ac:dyDescent="0.35">
      <c r="C52" t="s">
        <v>76</v>
      </c>
      <c r="D52" s="5">
        <v>-3296041648</v>
      </c>
      <c r="E52" s="5">
        <v>-9891957731</v>
      </c>
      <c r="F52" s="5">
        <v>-2333741389</v>
      </c>
      <c r="G52" s="5">
        <v>-2965778034</v>
      </c>
      <c r="I52" s="5">
        <v>-12225699120</v>
      </c>
      <c r="J52" s="5">
        <v>-8104671834</v>
      </c>
      <c r="K52" s="5">
        <v>-7157124921</v>
      </c>
      <c r="L52" s="5">
        <v>-5040680157</v>
      </c>
      <c r="M52" s="5">
        <v>-2467462491</v>
      </c>
      <c r="N52" s="5">
        <v>-1109535500</v>
      </c>
    </row>
    <row r="53" spans="2:14" ht="15.5" x14ac:dyDescent="0.35">
      <c r="C53" t="s">
        <v>77</v>
      </c>
      <c r="D53" s="5">
        <v>82189522</v>
      </c>
      <c r="E53" s="5">
        <v>1044231832</v>
      </c>
      <c r="F53" s="5">
        <v>2368378320</v>
      </c>
      <c r="G53" s="5">
        <v>1176180137</v>
      </c>
      <c r="I53" s="5">
        <v>3412610152</v>
      </c>
      <c r="J53" s="5">
        <v>3390854208</v>
      </c>
      <c r="K53" s="5">
        <v>3152423345</v>
      </c>
      <c r="L53" s="5">
        <v>4940744033</v>
      </c>
      <c r="M53" s="5">
        <v>3195271609</v>
      </c>
      <c r="N53" s="5">
        <v>1146370500</v>
      </c>
    </row>
    <row r="54" spans="2:14" ht="15.5" x14ac:dyDescent="0.35">
      <c r="C54" t="s">
        <v>78</v>
      </c>
      <c r="D54" s="5">
        <v>-1635831717</v>
      </c>
      <c r="E54" s="5">
        <v>-2406529455</v>
      </c>
      <c r="F54" s="5">
        <v>-1505064720</v>
      </c>
      <c r="G54" s="5">
        <v>-1936222422</v>
      </c>
      <c r="I54" s="5">
        <v>-3911594175</v>
      </c>
      <c r="J54" s="5">
        <v>-3330137271</v>
      </c>
      <c r="K54" s="5">
        <v>-2898590425</v>
      </c>
      <c r="L54" s="5">
        <v>-3051062656</v>
      </c>
      <c r="M54" s="5">
        <v>-2389387769</v>
      </c>
      <c r="N54" s="5">
        <v>-1511718080</v>
      </c>
    </row>
    <row r="55" spans="2:14" ht="15.5" x14ac:dyDescent="0.35">
      <c r="C55" t="s">
        <v>246</v>
      </c>
      <c r="D55" s="5">
        <v>-1635831717</v>
      </c>
      <c r="E55" s="5">
        <v>-2406529455</v>
      </c>
      <c r="F55" s="5">
        <v>-1505064720</v>
      </c>
      <c r="G55" s="5">
        <v>-1936222422</v>
      </c>
      <c r="I55" s="5">
        <v>-3911594175</v>
      </c>
      <c r="J55" s="5">
        <v>-3330137271</v>
      </c>
      <c r="K55" s="5">
        <v>-2898590425</v>
      </c>
      <c r="L55" s="5">
        <v>-3051062656</v>
      </c>
      <c r="M55" s="5">
        <v>-2389387769</v>
      </c>
      <c r="N55" s="5">
        <v>-1511718080</v>
      </c>
    </row>
    <row r="56" spans="2:14" ht="15.5" x14ac:dyDescent="0.35">
      <c r="C56" t="s">
        <v>80</v>
      </c>
      <c r="D56" s="5">
        <v>-1553642195</v>
      </c>
      <c r="E56" s="5">
        <v>-1362297623</v>
      </c>
      <c r="F56" s="5">
        <v>863313600</v>
      </c>
      <c r="G56" s="5">
        <v>-760042285</v>
      </c>
      <c r="I56" s="5">
        <v>-498984023</v>
      </c>
      <c r="J56" s="5">
        <v>60716937</v>
      </c>
      <c r="K56" s="5">
        <v>253832920</v>
      </c>
      <c r="L56" s="5">
        <v>1889681377</v>
      </c>
      <c r="M56" s="5">
        <v>805883840</v>
      </c>
      <c r="N56" s="5">
        <v>-365347580</v>
      </c>
    </row>
    <row r="57" spans="2:14" ht="15.5" x14ac:dyDescent="0.35">
      <c r="C57" t="s">
        <v>81</v>
      </c>
      <c r="D57" s="5">
        <v>38566514</v>
      </c>
      <c r="E57" s="5">
        <v>36072154</v>
      </c>
      <c r="F57" s="5">
        <v>5639970</v>
      </c>
      <c r="G57" s="5">
        <v>54761522</v>
      </c>
      <c r="I57" s="5">
        <v>41712124</v>
      </c>
      <c r="J57" s="5">
        <v>59362131</v>
      </c>
      <c r="K57" s="5">
        <v>16911076</v>
      </c>
      <c r="L57" s="5">
        <v>52072087</v>
      </c>
      <c r="M57" s="5">
        <v>5956240</v>
      </c>
      <c r="N57" s="5">
        <v>12108562</v>
      </c>
    </row>
    <row r="58" spans="2:14" ht="15.5" x14ac:dyDescent="0.35">
      <c r="C58" t="s">
        <v>83</v>
      </c>
    </row>
    <row r="59" spans="2:14" ht="15.5" x14ac:dyDescent="0.35">
      <c r="C59" t="s">
        <v>84</v>
      </c>
      <c r="D59" s="5">
        <v>38566514</v>
      </c>
      <c r="E59" s="5">
        <v>36072154</v>
      </c>
      <c r="F59" s="5">
        <v>5639970</v>
      </c>
      <c r="G59" s="5">
        <v>54761522</v>
      </c>
      <c r="I59" s="5">
        <v>41712124</v>
      </c>
      <c r="J59" s="5">
        <v>59362131</v>
      </c>
      <c r="K59" s="5">
        <v>16911076</v>
      </c>
      <c r="L59" s="5">
        <v>52072087</v>
      </c>
      <c r="M59" s="5">
        <v>5956240</v>
      </c>
      <c r="N59" s="5">
        <v>12108562</v>
      </c>
    </row>
    <row r="60" spans="2:14" ht="15.5" x14ac:dyDescent="0.35">
      <c r="C60" t="s">
        <v>29</v>
      </c>
      <c r="D60" s="5">
        <v>-1515075681</v>
      </c>
      <c r="E60" s="5">
        <v>-1326225469</v>
      </c>
      <c r="F60" s="5">
        <v>868953570</v>
      </c>
      <c r="G60" s="5">
        <v>-705280763</v>
      </c>
      <c r="I60" s="5">
        <v>-457271899</v>
      </c>
      <c r="J60" s="5">
        <v>120079068</v>
      </c>
      <c r="K60" s="5">
        <v>270743996</v>
      </c>
      <c r="L60" s="5">
        <v>1941753464</v>
      </c>
      <c r="M60" s="5">
        <v>811840080</v>
      </c>
      <c r="N60" s="5">
        <v>-353239018</v>
      </c>
    </row>
    <row r="61" spans="2:14" ht="15.5" x14ac:dyDescent="0.35">
      <c r="C61" t="s">
        <v>28</v>
      </c>
      <c r="E61" s="5">
        <v>191169785</v>
      </c>
      <c r="F61" s="5">
        <v>-191169785</v>
      </c>
      <c r="G61" s="5">
        <v>181579162</v>
      </c>
      <c r="K61" s="5">
        <v>-43447598</v>
      </c>
      <c r="L61" s="5">
        <v>-320918464</v>
      </c>
      <c r="M61" s="5">
        <v>-131786030</v>
      </c>
    </row>
    <row r="62" spans="2:14" ht="15.5" x14ac:dyDescent="0.35">
      <c r="C62" t="s">
        <v>87</v>
      </c>
    </row>
    <row r="63" spans="2:14" ht="15.5" x14ac:dyDescent="0.35">
      <c r="C63" t="s">
        <v>88</v>
      </c>
      <c r="E63" s="5">
        <v>191169785</v>
      </c>
      <c r="F63" s="5">
        <v>-191169785</v>
      </c>
      <c r="G63" s="5">
        <v>181579162</v>
      </c>
      <c r="K63" s="5">
        <v>-43447598</v>
      </c>
      <c r="L63" s="5">
        <v>-320918464</v>
      </c>
      <c r="M63" s="5">
        <v>-131786030</v>
      </c>
    </row>
    <row r="64" spans="2:14" ht="15.5" x14ac:dyDescent="0.35">
      <c r="C64" t="s">
        <v>519</v>
      </c>
    </row>
    <row r="65" spans="2:14" ht="15.5" x14ac:dyDescent="0.35">
      <c r="C65" t="s">
        <v>89</v>
      </c>
      <c r="D65" s="5">
        <v>-1515075681</v>
      </c>
      <c r="E65" s="5">
        <v>-1135055684</v>
      </c>
      <c r="F65" s="5">
        <v>677783785</v>
      </c>
      <c r="G65" s="5">
        <v>-523701601</v>
      </c>
      <c r="I65" s="5">
        <v>-457271899</v>
      </c>
      <c r="J65" s="5">
        <v>120079068</v>
      </c>
      <c r="K65" s="5">
        <v>227296398</v>
      </c>
      <c r="L65" s="5">
        <v>1620835000</v>
      </c>
      <c r="M65" s="5">
        <v>680054050</v>
      </c>
      <c r="N65" s="5">
        <v>-353239018</v>
      </c>
    </row>
    <row r="66" spans="2:14" ht="15.5" x14ac:dyDescent="0.35">
      <c r="C66" t="s">
        <v>90</v>
      </c>
      <c r="E66" s="5">
        <v>-70157410</v>
      </c>
      <c r="F66" s="5">
        <v>69734167</v>
      </c>
      <c r="G66" s="5">
        <v>69734167</v>
      </c>
      <c r="I66" s="5">
        <v>-423243</v>
      </c>
      <c r="J66" s="5">
        <v>69734167</v>
      </c>
      <c r="K66" s="5">
        <v>-5951629</v>
      </c>
      <c r="L66" s="5">
        <v>-14080030</v>
      </c>
      <c r="M66" s="5">
        <v>33205212</v>
      </c>
      <c r="N66" s="5">
        <v>-39394166</v>
      </c>
    </row>
    <row r="67" spans="2:14" ht="15.5" x14ac:dyDescent="0.35">
      <c r="C67" t="s">
        <v>428</v>
      </c>
      <c r="E67" s="5">
        <v>-70157410</v>
      </c>
      <c r="F67" s="5">
        <v>69734167</v>
      </c>
      <c r="G67" s="5">
        <v>69734167</v>
      </c>
      <c r="I67" s="5">
        <v>-423243</v>
      </c>
      <c r="J67" s="5">
        <v>69734167</v>
      </c>
      <c r="K67" s="5">
        <v>-5951629</v>
      </c>
      <c r="L67" s="5">
        <v>-14080030</v>
      </c>
      <c r="M67" s="5">
        <v>33205212</v>
      </c>
      <c r="N67" s="5">
        <v>-39394166</v>
      </c>
    </row>
    <row r="68" spans="2:14" ht="15.5" x14ac:dyDescent="0.35">
      <c r="C68" t="s">
        <v>91</v>
      </c>
      <c r="D68" s="5">
        <v>-1515075681</v>
      </c>
      <c r="E68" s="5">
        <v>-1205213094</v>
      </c>
      <c r="F68" s="5">
        <v>747517952</v>
      </c>
      <c r="G68" s="5">
        <v>-453967434</v>
      </c>
      <c r="I68" s="5">
        <v>-457695142</v>
      </c>
      <c r="J68" s="5">
        <v>189813235</v>
      </c>
      <c r="K68" s="5">
        <v>221344769</v>
      </c>
      <c r="L68" s="5">
        <v>1606754970</v>
      </c>
      <c r="M68" s="5">
        <v>713259262</v>
      </c>
      <c r="N68" s="5">
        <v>-392633184</v>
      </c>
    </row>
    <row r="69" spans="2:14" ht="15.5" x14ac:dyDescent="0.35">
      <c r="C69" t="s">
        <v>92</v>
      </c>
      <c r="D69" s="5">
        <v>-1515075681</v>
      </c>
      <c r="E69" s="5">
        <v>-1135055684</v>
      </c>
      <c r="F69" s="5">
        <v>677783785</v>
      </c>
      <c r="G69" s="5">
        <v>-523701601</v>
      </c>
      <c r="I69" s="5">
        <v>-457271899</v>
      </c>
      <c r="J69" s="5">
        <v>120079068</v>
      </c>
      <c r="K69" s="5">
        <v>227296398</v>
      </c>
      <c r="L69" s="5">
        <v>1620835000</v>
      </c>
      <c r="M69" s="5">
        <v>680054050</v>
      </c>
      <c r="N69" s="5">
        <v>-353239018</v>
      </c>
    </row>
    <row r="70" spans="2:14" ht="15.5" x14ac:dyDescent="0.35">
      <c r="C70" t="s">
        <v>8</v>
      </c>
      <c r="D70" s="5">
        <v>-1515075681</v>
      </c>
      <c r="E70" s="5">
        <v>-1205213094</v>
      </c>
      <c r="F70" s="5">
        <v>747517952</v>
      </c>
      <c r="G70" s="5">
        <v>-453967434</v>
      </c>
      <c r="I70" s="5">
        <v>-457695142</v>
      </c>
      <c r="J70" s="5">
        <v>189813235</v>
      </c>
      <c r="K70" s="5">
        <v>221344769</v>
      </c>
      <c r="L70" s="5">
        <v>1606754970</v>
      </c>
      <c r="M70" s="5">
        <v>713259262</v>
      </c>
      <c r="N70" s="5">
        <v>-392633184</v>
      </c>
    </row>
    <row r="71" spans="2:14" ht="15.5" x14ac:dyDescent="0.35">
      <c r="C71" t="s">
        <v>93</v>
      </c>
    </row>
    <row r="72" spans="2:14" ht="15.5" x14ac:dyDescent="0.35">
      <c r="C72" t="s">
        <v>94</v>
      </c>
      <c r="D72" s="5">
        <v>-1515075681</v>
      </c>
      <c r="E72" s="5">
        <v>-1135055684</v>
      </c>
      <c r="F72" s="5">
        <v>677783785</v>
      </c>
      <c r="G72" s="5">
        <v>-523701601</v>
      </c>
      <c r="I72" s="5">
        <v>-457271899</v>
      </c>
      <c r="J72" s="5">
        <v>120079068</v>
      </c>
      <c r="K72" s="5">
        <v>227296398</v>
      </c>
      <c r="L72" s="5">
        <v>1620835000</v>
      </c>
      <c r="M72" s="5">
        <v>680054050</v>
      </c>
      <c r="N72" s="5">
        <v>-353239018</v>
      </c>
    </row>
    <row r="73" spans="2:14" ht="15.5" x14ac:dyDescent="0.35">
      <c r="C73" t="s">
        <v>95</v>
      </c>
      <c r="D73" s="5">
        <v>-1515075681</v>
      </c>
      <c r="E73" s="5">
        <v>-1205213094</v>
      </c>
      <c r="F73" s="5">
        <v>747517952</v>
      </c>
      <c r="G73" s="5">
        <v>-453967434</v>
      </c>
      <c r="I73" s="5">
        <v>-457695142</v>
      </c>
      <c r="J73" s="5">
        <v>189813235</v>
      </c>
      <c r="K73" s="5">
        <v>221344769</v>
      </c>
      <c r="L73" s="5">
        <v>1606754970</v>
      </c>
      <c r="M73" s="5">
        <v>713259262</v>
      </c>
      <c r="N73" s="5">
        <v>-392633184</v>
      </c>
    </row>
    <row r="74" spans="2:14" ht="15.5" x14ac:dyDescent="0.35">
      <c r="C74" t="s">
        <v>96</v>
      </c>
      <c r="D74" s="5">
        <v>-1515075681</v>
      </c>
      <c r="E74" s="5">
        <v>-1205213094</v>
      </c>
      <c r="F74" s="5">
        <v>747517952</v>
      </c>
      <c r="G74" s="5">
        <v>-453967434</v>
      </c>
      <c r="I74" s="5">
        <v>-457695142</v>
      </c>
      <c r="J74" s="5">
        <v>189813235</v>
      </c>
      <c r="K74" s="5">
        <v>221344769</v>
      </c>
      <c r="L74" s="5">
        <v>1606754970</v>
      </c>
      <c r="M74" s="5">
        <v>713259262</v>
      </c>
      <c r="N74" s="5">
        <v>-392633184</v>
      </c>
    </row>
    <row r="76" spans="2:14" ht="15.5" x14ac:dyDescent="0.35">
      <c r="B76" t="s">
        <v>97</v>
      </c>
      <c r="C76" t="s">
        <v>98</v>
      </c>
    </row>
    <row r="77" spans="2:14" ht="15.5" x14ac:dyDescent="0.35">
      <c r="C77" t="s">
        <v>99</v>
      </c>
    </row>
    <row r="78" spans="2:14" ht="15.5" x14ac:dyDescent="0.35">
      <c r="C78" t="s">
        <v>20</v>
      </c>
      <c r="D78" s="5">
        <v>6625066413</v>
      </c>
      <c r="E78" s="5">
        <v>6669173684</v>
      </c>
      <c r="F78" s="5">
        <v>6556806587</v>
      </c>
      <c r="G78" s="5">
        <v>10692544713</v>
      </c>
      <c r="I78" s="5">
        <v>6669173684</v>
      </c>
      <c r="J78" s="5">
        <v>10692544713</v>
      </c>
      <c r="K78" s="5">
        <v>22532576663</v>
      </c>
      <c r="L78" s="5">
        <v>25237211576</v>
      </c>
      <c r="M78" s="5">
        <v>3059744233</v>
      </c>
      <c r="N78" s="5">
        <v>2684362565</v>
      </c>
    </row>
    <row r="79" spans="2:14" ht="15.5" x14ac:dyDescent="0.35">
      <c r="C79" t="s">
        <v>100</v>
      </c>
      <c r="D79" s="5">
        <v>4097378597</v>
      </c>
      <c r="E79" s="5">
        <v>4570491714</v>
      </c>
      <c r="F79" s="5">
        <v>4387617396</v>
      </c>
      <c r="G79" s="5">
        <v>4070833541</v>
      </c>
      <c r="I79" s="5">
        <v>4570491714</v>
      </c>
      <c r="J79" s="5">
        <v>4070833541</v>
      </c>
      <c r="K79" s="5">
        <v>3826159500</v>
      </c>
      <c r="L79" s="5">
        <v>3188224004</v>
      </c>
      <c r="M79" s="5">
        <v>477500000</v>
      </c>
      <c r="N79" s="5">
        <v>461300008</v>
      </c>
    </row>
    <row r="80" spans="2:14" ht="15.5" x14ac:dyDescent="0.35">
      <c r="C80" t="s">
        <v>250</v>
      </c>
      <c r="N80" s="5">
        <v>2751248000</v>
      </c>
    </row>
    <row r="81" spans="3:14" ht="15.5" x14ac:dyDescent="0.35">
      <c r="C81" t="s">
        <v>249</v>
      </c>
    </row>
    <row r="82" spans="3:14" ht="15.5" x14ac:dyDescent="0.35">
      <c r="C82" t="s">
        <v>251</v>
      </c>
      <c r="D82" s="5">
        <v>4097378597</v>
      </c>
      <c r="E82" s="5">
        <v>4570491714</v>
      </c>
      <c r="F82" s="5">
        <v>4387617396</v>
      </c>
      <c r="G82" s="5">
        <v>4070833541</v>
      </c>
      <c r="I82" s="5">
        <v>4570491714</v>
      </c>
      <c r="J82" s="5">
        <v>4070833541</v>
      </c>
      <c r="K82" s="5">
        <v>3826159500</v>
      </c>
      <c r="L82" s="5">
        <v>3188224004</v>
      </c>
      <c r="M82" s="5">
        <v>477500000</v>
      </c>
      <c r="N82" s="5">
        <v>461300008</v>
      </c>
    </row>
    <row r="83" spans="3:14" ht="15.5" x14ac:dyDescent="0.35">
      <c r="C83" t="s">
        <v>102</v>
      </c>
      <c r="N83" s="5">
        <v>2751248000</v>
      </c>
    </row>
    <row r="84" spans="3:14" ht="15.5" x14ac:dyDescent="0.35">
      <c r="C84" t="s">
        <v>252</v>
      </c>
      <c r="N84" s="5">
        <v>2751248000</v>
      </c>
    </row>
    <row r="85" spans="3:14" ht="15.5" x14ac:dyDescent="0.35">
      <c r="C85" t="s">
        <v>103</v>
      </c>
      <c r="D85" s="5">
        <v>6676824746</v>
      </c>
      <c r="E85" s="5">
        <v>6231988388</v>
      </c>
      <c r="F85" s="5">
        <v>3922743880</v>
      </c>
      <c r="G85" s="5">
        <v>2663897402</v>
      </c>
      <c r="I85" s="5">
        <v>6231988388</v>
      </c>
      <c r="J85" s="5">
        <v>2663897402</v>
      </c>
    </row>
    <row r="86" spans="3:14" ht="15.5" x14ac:dyDescent="0.35">
      <c r="C86" t="s">
        <v>83</v>
      </c>
      <c r="D86" s="5">
        <v>64338063</v>
      </c>
      <c r="E86" s="5">
        <v>64338063</v>
      </c>
      <c r="F86" s="5">
        <v>64761306</v>
      </c>
      <c r="G86" s="5">
        <v>64761306</v>
      </c>
      <c r="I86" s="5">
        <v>64338063</v>
      </c>
      <c r="J86" s="5">
        <v>64761306</v>
      </c>
      <c r="K86" s="5">
        <v>-4972862</v>
      </c>
      <c r="L86" s="5">
        <v>978768</v>
      </c>
      <c r="M86" s="5">
        <v>15058798</v>
      </c>
      <c r="N86" s="5">
        <v>-18146414</v>
      </c>
    </row>
    <row r="87" spans="3:14" ht="15.5" x14ac:dyDescent="0.35">
      <c r="C87" t="s">
        <v>104</v>
      </c>
      <c r="D87" s="5">
        <v>25380613135</v>
      </c>
      <c r="E87" s="5">
        <v>25528146429</v>
      </c>
      <c r="F87" s="5">
        <v>23127660505</v>
      </c>
      <c r="G87" s="5">
        <v>21231275656</v>
      </c>
      <c r="I87" s="5">
        <v>25528146429</v>
      </c>
      <c r="J87" s="5">
        <v>21231275656</v>
      </c>
      <c r="K87" s="5">
        <v>30525276763</v>
      </c>
      <c r="L87" s="5">
        <v>28581457380</v>
      </c>
      <c r="M87" s="5">
        <v>3719712233</v>
      </c>
      <c r="N87" s="5">
        <v>3203312573</v>
      </c>
    </row>
    <row r="88" spans="3:14" ht="15.5" x14ac:dyDescent="0.35">
      <c r="C88" t="s">
        <v>105</v>
      </c>
    </row>
    <row r="89" spans="3:14" ht="15.5" x14ac:dyDescent="0.35">
      <c r="C89" t="s">
        <v>106</v>
      </c>
      <c r="D89" s="5">
        <v>38982246000</v>
      </c>
      <c r="E89" s="5">
        <v>39052594227</v>
      </c>
      <c r="F89" s="5">
        <v>39657244326</v>
      </c>
      <c r="G89" s="5">
        <v>39657244327</v>
      </c>
      <c r="I89" s="5">
        <v>39052594227</v>
      </c>
      <c r="J89" s="5">
        <v>39657244327</v>
      </c>
      <c r="K89" s="5">
        <v>40485331927</v>
      </c>
      <c r="L89" s="5">
        <v>41298483700</v>
      </c>
      <c r="M89" s="5">
        <v>42126571300</v>
      </c>
      <c r="N89" s="5">
        <v>41143408900</v>
      </c>
    </row>
    <row r="90" spans="3:14" ht="15.5" x14ac:dyDescent="0.35">
      <c r="C90" t="s">
        <v>107</v>
      </c>
      <c r="D90" s="5">
        <v>7720955520</v>
      </c>
      <c r="E90" s="5">
        <v>8337762290</v>
      </c>
      <c r="F90" s="5">
        <v>8866036770</v>
      </c>
      <c r="G90" s="5">
        <v>9645150832</v>
      </c>
      <c r="I90" s="5">
        <v>8337762290</v>
      </c>
      <c r="J90" s="5">
        <v>9645150832</v>
      </c>
      <c r="K90" s="5">
        <v>381589730</v>
      </c>
      <c r="L90" s="5">
        <v>696880830</v>
      </c>
      <c r="M90" s="5">
        <v>973828155</v>
      </c>
      <c r="N90" s="5">
        <v>1295450479</v>
      </c>
    </row>
    <row r="91" spans="3:14" ht="15.5" x14ac:dyDescent="0.35">
      <c r="C91" t="s">
        <v>519</v>
      </c>
    </row>
    <row r="92" spans="3:14" ht="15.5" x14ac:dyDescent="0.35">
      <c r="C92" t="s">
        <v>110</v>
      </c>
      <c r="D92" s="5">
        <v>46703201520</v>
      </c>
      <c r="E92" s="5">
        <v>47390356517</v>
      </c>
      <c r="F92" s="5">
        <v>48523281096</v>
      </c>
      <c r="G92" s="5">
        <v>49302395159</v>
      </c>
      <c r="I92" s="5">
        <v>47390356517</v>
      </c>
      <c r="J92" s="5">
        <v>49302395159</v>
      </c>
      <c r="K92" s="5">
        <v>40866921657</v>
      </c>
      <c r="L92" s="5">
        <v>41995364530</v>
      </c>
      <c r="M92" s="5">
        <v>43556759455</v>
      </c>
      <c r="N92" s="5">
        <v>45615107379</v>
      </c>
    </row>
    <row r="93" spans="3:14" ht="15.5" x14ac:dyDescent="0.35">
      <c r="C93" t="s">
        <v>111</v>
      </c>
      <c r="D93" s="5">
        <v>72083814655</v>
      </c>
      <c r="E93" s="5">
        <v>72918502946</v>
      </c>
      <c r="F93" s="5">
        <v>71650941601</v>
      </c>
      <c r="G93" s="5">
        <v>70533670815</v>
      </c>
      <c r="I93" s="5">
        <v>72918502946</v>
      </c>
      <c r="J93" s="5">
        <v>70533670815</v>
      </c>
      <c r="K93" s="5">
        <v>71392198420</v>
      </c>
      <c r="L93" s="5">
        <v>70576821910</v>
      </c>
      <c r="M93" s="5">
        <v>47276471688</v>
      </c>
      <c r="N93" s="5">
        <v>48818419952</v>
      </c>
    </row>
    <row r="94" spans="3:14" ht="15.5" x14ac:dyDescent="0.35">
      <c r="C94" t="s">
        <v>112</v>
      </c>
    </row>
    <row r="95" spans="3:14" ht="15.5" x14ac:dyDescent="0.35">
      <c r="C95" t="s">
        <v>113</v>
      </c>
    </row>
    <row r="96" spans="3:14" ht="15.5" x14ac:dyDescent="0.35">
      <c r="C96" t="s">
        <v>114</v>
      </c>
      <c r="D96" s="5">
        <v>1208708623</v>
      </c>
      <c r="E96" s="5">
        <v>528321233</v>
      </c>
      <c r="F96" s="5">
        <v>1311930253</v>
      </c>
      <c r="G96" s="5">
        <v>843476184</v>
      </c>
      <c r="I96" s="5">
        <v>528321233</v>
      </c>
      <c r="J96" s="5">
        <v>843476184</v>
      </c>
      <c r="K96" s="5">
        <v>1940101298</v>
      </c>
      <c r="L96" s="5">
        <v>1448613503</v>
      </c>
      <c r="M96" s="5">
        <v>654941370</v>
      </c>
      <c r="N96" s="5">
        <v>1113643760</v>
      </c>
    </row>
    <row r="97" spans="3:14" ht="15.5" x14ac:dyDescent="0.35">
      <c r="C97" t="s">
        <v>115</v>
      </c>
      <c r="F97" s="5">
        <v>233000000</v>
      </c>
      <c r="G97" s="5">
        <v>233000000</v>
      </c>
      <c r="J97" s="5">
        <v>233000000</v>
      </c>
      <c r="K97" s="5">
        <v>206892000</v>
      </c>
      <c r="L97" s="5">
        <v>42375000</v>
      </c>
      <c r="M97" s="5">
        <v>112375000</v>
      </c>
      <c r="N97" s="5">
        <v>7250000</v>
      </c>
    </row>
    <row r="98" spans="3:14" ht="15.5" x14ac:dyDescent="0.35">
      <c r="C98" t="s">
        <v>117</v>
      </c>
      <c r="D98" s="5">
        <v>191287693</v>
      </c>
      <c r="E98" s="5">
        <v>191287693</v>
      </c>
      <c r="F98" s="5">
        <v>249509323</v>
      </c>
      <c r="G98" s="5">
        <v>134168544</v>
      </c>
      <c r="I98" s="5">
        <v>191287693</v>
      </c>
      <c r="J98" s="5">
        <v>134168544</v>
      </c>
      <c r="K98" s="5">
        <v>505805198</v>
      </c>
      <c r="L98" s="5">
        <v>727408503</v>
      </c>
      <c r="M98" s="5">
        <v>270566370</v>
      </c>
      <c r="N98" s="5">
        <v>104672160</v>
      </c>
    </row>
    <row r="99" spans="3:14" ht="15.5" x14ac:dyDescent="0.35">
      <c r="C99" t="s">
        <v>116</v>
      </c>
      <c r="D99" s="5">
        <v>337033540</v>
      </c>
      <c r="E99" s="5">
        <v>337033540</v>
      </c>
      <c r="F99" s="5">
        <v>149033540</v>
      </c>
      <c r="G99" s="5">
        <v>212533540</v>
      </c>
      <c r="I99" s="5">
        <v>337033540</v>
      </c>
      <c r="J99" s="5">
        <v>212533540</v>
      </c>
      <c r="K99" s="5">
        <v>263630000</v>
      </c>
      <c r="L99" s="5">
        <v>63630000</v>
      </c>
      <c r="M99" s="5">
        <v>22000000</v>
      </c>
    </row>
    <row r="100" spans="3:14" ht="15.5" x14ac:dyDescent="0.35">
      <c r="C100" t="s">
        <v>122</v>
      </c>
      <c r="D100" s="5">
        <v>340542353</v>
      </c>
      <c r="E100" s="5">
        <v>340542353</v>
      </c>
      <c r="F100" s="5">
        <v>712540329</v>
      </c>
      <c r="G100" s="5">
        <v>712540329</v>
      </c>
      <c r="I100" s="5">
        <v>340542353</v>
      </c>
      <c r="J100" s="5">
        <v>712540329</v>
      </c>
      <c r="K100" s="5">
        <v>664256055</v>
      </c>
      <c r="L100" s="5">
        <v>561712109</v>
      </c>
      <c r="M100" s="5">
        <v>488663990</v>
      </c>
      <c r="N100" s="5">
        <v>8285169126</v>
      </c>
    </row>
    <row r="101" spans="3:14" ht="15.5" x14ac:dyDescent="0.35">
      <c r="C101" t="s">
        <v>123</v>
      </c>
      <c r="D101" s="5">
        <v>340542353</v>
      </c>
      <c r="E101" s="5">
        <v>340542353</v>
      </c>
      <c r="F101" s="5">
        <v>712540329</v>
      </c>
      <c r="G101" s="5">
        <v>712540329</v>
      </c>
      <c r="I101" s="5">
        <v>340542353</v>
      </c>
      <c r="J101" s="5">
        <v>712540329</v>
      </c>
      <c r="K101" s="5">
        <v>664256055</v>
      </c>
      <c r="L101" s="5">
        <v>561712109</v>
      </c>
      <c r="M101" s="5">
        <v>488663990</v>
      </c>
      <c r="N101" s="5">
        <v>8285169126</v>
      </c>
    </row>
    <row r="102" spans="3:14" ht="15.5" x14ac:dyDescent="0.35">
      <c r="C102" t="s">
        <v>315</v>
      </c>
      <c r="N102" s="5">
        <v>7768549219</v>
      </c>
    </row>
    <row r="103" spans="3:14" ht="15.5" x14ac:dyDescent="0.35">
      <c r="C103" t="s">
        <v>126</v>
      </c>
      <c r="D103" s="5">
        <v>1549250976</v>
      </c>
      <c r="E103" s="5">
        <v>868863586</v>
      </c>
      <c r="F103" s="5">
        <v>2024470582</v>
      </c>
      <c r="G103" s="5">
        <v>1556016513</v>
      </c>
      <c r="I103" s="5">
        <v>868863586</v>
      </c>
      <c r="J103" s="5">
        <v>1556016513</v>
      </c>
      <c r="K103" s="5">
        <v>2604357353</v>
      </c>
      <c r="L103" s="5">
        <v>2010325612</v>
      </c>
      <c r="M103" s="5">
        <v>1143605360</v>
      </c>
      <c r="N103" s="5">
        <v>9398812886</v>
      </c>
    </row>
    <row r="104" spans="3:14" ht="15.5" x14ac:dyDescent="0.35">
      <c r="C104" t="s">
        <v>127</v>
      </c>
    </row>
    <row r="105" spans="3:14" ht="15.5" x14ac:dyDescent="0.35">
      <c r="C105" t="s">
        <v>128</v>
      </c>
      <c r="D105" s="5">
        <v>60000000000</v>
      </c>
      <c r="E105" s="5">
        <v>60000000000</v>
      </c>
      <c r="F105" s="5">
        <v>60000000000</v>
      </c>
      <c r="G105" s="5">
        <v>60000000000</v>
      </c>
      <c r="I105" s="5">
        <v>60000000000</v>
      </c>
      <c r="J105" s="5">
        <v>60000000000</v>
      </c>
      <c r="K105" s="5">
        <v>60000000000</v>
      </c>
      <c r="L105" s="5">
        <v>60000000000</v>
      </c>
      <c r="M105" s="5">
        <v>48000000000</v>
      </c>
      <c r="N105" s="5">
        <v>42000000000</v>
      </c>
    </row>
    <row r="106" spans="3:14" ht="15.5" x14ac:dyDescent="0.35">
      <c r="C106" t="s">
        <v>129</v>
      </c>
      <c r="D106" s="5">
        <v>12356555200</v>
      </c>
      <c r="E106" s="5">
        <v>12356555200</v>
      </c>
      <c r="F106" s="5">
        <v>8917987000</v>
      </c>
      <c r="G106" s="5">
        <v>8826875000</v>
      </c>
      <c r="I106" s="5">
        <v>12356555200</v>
      </c>
      <c r="J106" s="5">
        <v>8826875000</v>
      </c>
      <c r="K106" s="5">
        <v>8826875000</v>
      </c>
      <c r="L106" s="5">
        <v>8826875000</v>
      </c>
    </row>
    <row r="107" spans="3:14" ht="15.5" x14ac:dyDescent="0.35">
      <c r="C107" t="s">
        <v>130</v>
      </c>
      <c r="D107" s="5">
        <v>-1886329584</v>
      </c>
      <c r="E107" s="5">
        <v>-371253903</v>
      </c>
      <c r="F107" s="5">
        <v>643722713</v>
      </c>
      <c r="G107" s="5">
        <v>86017996</v>
      </c>
      <c r="I107" s="5">
        <v>-371253903</v>
      </c>
      <c r="J107" s="5">
        <v>86017996</v>
      </c>
      <c r="K107" s="5">
        <v>-34061071</v>
      </c>
      <c r="L107" s="5">
        <v>-261357470</v>
      </c>
      <c r="M107" s="5">
        <v>-1882192470</v>
      </c>
      <c r="N107" s="5">
        <v>-2562246520</v>
      </c>
    </row>
    <row r="108" spans="3:14" ht="15.5" x14ac:dyDescent="0.35">
      <c r="C108" t="s">
        <v>257</v>
      </c>
    </row>
    <row r="109" spans="3:14" ht="15.5" x14ac:dyDescent="0.35">
      <c r="C109" t="s">
        <v>258</v>
      </c>
    </row>
    <row r="110" spans="3:14" ht="15.5" x14ac:dyDescent="0.35">
      <c r="C110" t="s">
        <v>259</v>
      </c>
      <c r="D110" s="5">
        <v>-1886329584</v>
      </c>
      <c r="E110" s="5">
        <v>-371253903</v>
      </c>
      <c r="F110" s="5">
        <v>643722713</v>
      </c>
      <c r="G110" s="5">
        <v>86017996</v>
      </c>
      <c r="I110" s="5">
        <v>-371253903</v>
      </c>
      <c r="J110" s="5">
        <v>86017996</v>
      </c>
      <c r="K110" s="5">
        <v>-34061071</v>
      </c>
      <c r="L110" s="5">
        <v>-261357470</v>
      </c>
      <c r="M110" s="5">
        <v>-1882192470</v>
      </c>
      <c r="N110" s="5">
        <v>-2562246520</v>
      </c>
    </row>
    <row r="111" spans="3:14" ht="15.5" x14ac:dyDescent="0.35">
      <c r="C111" t="s">
        <v>10</v>
      </c>
      <c r="D111" s="5">
        <v>70534563679</v>
      </c>
      <c r="E111" s="5">
        <v>72049639360</v>
      </c>
      <c r="F111" s="5">
        <v>69626471019</v>
      </c>
      <c r="G111" s="5">
        <v>68977654302</v>
      </c>
      <c r="I111" s="5">
        <v>72049639360</v>
      </c>
      <c r="J111" s="5">
        <v>68977654302</v>
      </c>
      <c r="K111" s="5">
        <v>68787841067</v>
      </c>
      <c r="L111" s="5">
        <v>68566496298</v>
      </c>
      <c r="M111" s="5">
        <v>46132866328</v>
      </c>
      <c r="N111" s="5">
        <v>39419607066</v>
      </c>
    </row>
    <row r="112" spans="3:14" ht="15.5" x14ac:dyDescent="0.35">
      <c r="C112" t="s">
        <v>132</v>
      </c>
      <c r="D112" s="5">
        <v>72083814655</v>
      </c>
      <c r="E112" s="5">
        <v>72918502946</v>
      </c>
      <c r="F112" s="5">
        <v>71650941601</v>
      </c>
      <c r="G112" s="5">
        <v>70533670815</v>
      </c>
      <c r="I112" s="5">
        <v>72918502946</v>
      </c>
      <c r="J112" s="5">
        <v>70533670815</v>
      </c>
      <c r="K112" s="5">
        <v>71392198420</v>
      </c>
      <c r="L112" s="5">
        <v>70576821910</v>
      </c>
      <c r="M112" s="5">
        <v>47276471688</v>
      </c>
      <c r="N112" s="5">
        <v>48818419952</v>
      </c>
    </row>
    <row r="113" spans="2:14" ht="15.5" x14ac:dyDescent="0.35">
      <c r="C113" t="s">
        <v>133</v>
      </c>
      <c r="D113" s="5">
        <v>1200000000</v>
      </c>
      <c r="E113" s="5">
        <v>1200000000</v>
      </c>
      <c r="F113" s="5">
        <v>1200091000</v>
      </c>
      <c r="G113" s="5">
        <v>1200000000</v>
      </c>
      <c r="I113" s="5">
        <v>1200000000</v>
      </c>
      <c r="J113" s="5">
        <v>1200000000</v>
      </c>
      <c r="K113" s="5">
        <v>1200000000</v>
      </c>
      <c r="L113" s="5">
        <v>960000000</v>
      </c>
      <c r="M113" s="5">
        <v>960000000</v>
      </c>
      <c r="N113" s="5">
        <v>420000</v>
      </c>
    </row>
    <row r="115" spans="2:14" ht="15.5" x14ac:dyDescent="0.35">
      <c r="B115" t="s">
        <v>134</v>
      </c>
      <c r="C115" t="s">
        <v>135</v>
      </c>
      <c r="D115" s="5">
        <v>-44107270</v>
      </c>
      <c r="E115" s="5">
        <v>-3417313104</v>
      </c>
      <c r="F115" s="5">
        <v>-1635738125</v>
      </c>
      <c r="G115" s="5">
        <v>4950123842</v>
      </c>
      <c r="I115" s="5">
        <v>-5053051229</v>
      </c>
      <c r="J115" s="5">
        <v>-438906950</v>
      </c>
      <c r="K115" s="5">
        <v>-1000734913</v>
      </c>
      <c r="L115" s="5">
        <v>1389267341</v>
      </c>
      <c r="M115" s="5">
        <v>1203932887</v>
      </c>
      <c r="N115" s="5">
        <v>1028481275</v>
      </c>
    </row>
    <row r="116" spans="2:14" ht="15.5" x14ac:dyDescent="0.35">
      <c r="C116" t="s">
        <v>316</v>
      </c>
      <c r="D116" s="5">
        <v>5133497372</v>
      </c>
      <c r="E116" s="5">
        <v>10903004495</v>
      </c>
      <c r="F116" s="5">
        <v>3971872504</v>
      </c>
      <c r="G116" s="5">
        <v>4383342987</v>
      </c>
      <c r="I116" s="5">
        <v>14874876999</v>
      </c>
      <c r="J116" s="5">
        <v>10550852001</v>
      </c>
      <c r="K116" s="5">
        <v>10020186868</v>
      </c>
      <c r="L116" s="5">
        <v>6905500184</v>
      </c>
      <c r="M116" s="5">
        <v>4894812508</v>
      </c>
      <c r="N116" s="5">
        <v>2616171600</v>
      </c>
    </row>
    <row r="117" spans="2:14" ht="15.5" x14ac:dyDescent="0.35">
      <c r="C117" t="s">
        <v>137</v>
      </c>
      <c r="D117" s="5">
        <v>-2664477586</v>
      </c>
      <c r="E117" s="5">
        <v>-12647077920</v>
      </c>
      <c r="F117" s="5">
        <v>-3166933961</v>
      </c>
      <c r="G117" s="5">
        <v>859038306</v>
      </c>
      <c r="I117" s="5">
        <v>-15814011881</v>
      </c>
      <c r="J117" s="5">
        <v>-7826026651</v>
      </c>
      <c r="K117" s="5">
        <v>-6179456148</v>
      </c>
      <c r="L117" s="5">
        <v>-5099705218</v>
      </c>
      <c r="M117" s="5">
        <v>-1682067891</v>
      </c>
      <c r="N117" s="5">
        <v>-305097900</v>
      </c>
    </row>
    <row r="118" spans="2:14" ht="15.5" x14ac:dyDescent="0.35">
      <c r="C118" t="s">
        <v>139</v>
      </c>
      <c r="D118" s="5">
        <v>-898625651</v>
      </c>
      <c r="E118" s="5">
        <v>-1321910472</v>
      </c>
      <c r="F118" s="5">
        <v>-806000000</v>
      </c>
      <c r="G118" s="5">
        <v>-646870512</v>
      </c>
      <c r="I118" s="5">
        <v>-2127910472</v>
      </c>
      <c r="J118" s="5">
        <v>-1552245480</v>
      </c>
      <c r="K118" s="5">
        <v>-1621693077</v>
      </c>
      <c r="L118" s="5">
        <v>-1100672754</v>
      </c>
      <c r="M118" s="5">
        <v>-1165731116</v>
      </c>
      <c r="N118" s="5">
        <v>-623000000</v>
      </c>
    </row>
    <row r="119" spans="2:14" ht="15.5" x14ac:dyDescent="0.35">
      <c r="C119" t="s">
        <v>265</v>
      </c>
      <c r="G119" s="5">
        <v>285114716</v>
      </c>
    </row>
    <row r="120" spans="2:14" ht="15.5" x14ac:dyDescent="0.35">
      <c r="C120" t="s">
        <v>1224</v>
      </c>
      <c r="D120" s="5">
        <v>-1614501405</v>
      </c>
      <c r="E120" s="5">
        <v>-351329207</v>
      </c>
      <c r="F120" s="5">
        <v>-1634676668</v>
      </c>
      <c r="G120" s="5">
        <v>69498345</v>
      </c>
      <c r="I120" s="5">
        <v>-1986005875</v>
      </c>
      <c r="J120" s="5">
        <v>-1611486820</v>
      </c>
      <c r="K120" s="5">
        <v>-3219772556</v>
      </c>
      <c r="L120" s="5">
        <v>684145129</v>
      </c>
      <c r="M120" s="5">
        <v>-843080614</v>
      </c>
      <c r="N120" s="5">
        <v>-659592425</v>
      </c>
    </row>
    <row r="121" spans="2:14" ht="15.5" x14ac:dyDescent="0.35">
      <c r="C121" t="s">
        <v>144</v>
      </c>
      <c r="E121" s="5">
        <v>3529680200</v>
      </c>
      <c r="I121" s="5">
        <v>3529680200</v>
      </c>
      <c r="L121" s="5">
        <v>20826875000</v>
      </c>
      <c r="M121" s="5">
        <v>-1768549219</v>
      </c>
      <c r="N121" s="5">
        <v>32305189219</v>
      </c>
    </row>
    <row r="122" spans="2:14" ht="15.5" x14ac:dyDescent="0.35">
      <c r="C122" t="s">
        <v>145</v>
      </c>
      <c r="F122" s="5">
        <v>-2500000000</v>
      </c>
      <c r="G122" s="5">
        <v>-3496183891</v>
      </c>
      <c r="I122" s="5">
        <v>-2500000000</v>
      </c>
      <c r="J122" s="5">
        <v>-11401125000</v>
      </c>
      <c r="K122" s="5">
        <v>-1703900000</v>
      </c>
      <c r="L122" s="5">
        <v>-38674999</v>
      </c>
      <c r="M122" s="5">
        <v>939998000</v>
      </c>
      <c r="N122" s="5">
        <v>-30752089400</v>
      </c>
    </row>
    <row r="123" spans="2:14" ht="15.5" x14ac:dyDescent="0.35">
      <c r="C123" t="s">
        <v>106</v>
      </c>
      <c r="M123" s="5">
        <v>-1811250000</v>
      </c>
      <c r="N123" s="5">
        <v>-30750000000</v>
      </c>
    </row>
    <row r="124" spans="2:14" ht="15.5" x14ac:dyDescent="0.35">
      <c r="C124" t="s">
        <v>146</v>
      </c>
      <c r="G124" s="5">
        <v>-8401125000</v>
      </c>
      <c r="J124" s="5">
        <v>-8401125000</v>
      </c>
      <c r="L124" s="5">
        <v>-38674999</v>
      </c>
      <c r="N124" s="5">
        <v>-2089400</v>
      </c>
    </row>
    <row r="125" spans="2:14" ht="15.5" x14ac:dyDescent="0.35">
      <c r="C125" t="s">
        <v>157</v>
      </c>
      <c r="M125" s="5">
        <v>2751248000</v>
      </c>
    </row>
    <row r="126" spans="2:14" ht="15.5" x14ac:dyDescent="0.35">
      <c r="C126" t="s">
        <v>1343</v>
      </c>
      <c r="E126" s="5">
        <v>-2500000000</v>
      </c>
      <c r="G126" s="5">
        <v>-3000000000</v>
      </c>
      <c r="I126" s="5">
        <v>-2500000000</v>
      </c>
      <c r="J126" s="5">
        <v>-3000000000</v>
      </c>
      <c r="K126" s="5">
        <v>-1703900000</v>
      </c>
    </row>
    <row r="127" spans="2:14" ht="15.5" x14ac:dyDescent="0.35">
      <c r="C127" t="s">
        <v>322</v>
      </c>
      <c r="E127" s="5">
        <v>2500000000</v>
      </c>
      <c r="F127" s="5">
        <v>-2500000000</v>
      </c>
      <c r="G127" s="5">
        <v>7904941109</v>
      </c>
    </row>
    <row r="128" spans="2:14" ht="15.5" x14ac:dyDescent="0.35">
      <c r="C128" t="s">
        <v>153</v>
      </c>
      <c r="E128" s="5">
        <v>3529680200</v>
      </c>
      <c r="I128" s="5">
        <v>3529680200</v>
      </c>
      <c r="L128" s="5">
        <v>20826875000</v>
      </c>
      <c r="M128" s="5">
        <v>-1768549219</v>
      </c>
      <c r="N128" s="5">
        <v>32305189219</v>
      </c>
    </row>
    <row r="129" spans="2:14" ht="15.5" x14ac:dyDescent="0.35">
      <c r="C129" t="s">
        <v>1344</v>
      </c>
      <c r="L129" s="5">
        <v>20826875000</v>
      </c>
    </row>
    <row r="130" spans="2:14" ht="15.5" x14ac:dyDescent="0.35">
      <c r="C130" t="s">
        <v>1345</v>
      </c>
      <c r="E130" s="5">
        <v>3529680200</v>
      </c>
      <c r="I130" s="5">
        <v>3529680200</v>
      </c>
    </row>
    <row r="131" spans="2:14" ht="15.5" x14ac:dyDescent="0.35">
      <c r="C131" t="s">
        <v>549</v>
      </c>
      <c r="M131" s="5">
        <v>-7768549219</v>
      </c>
      <c r="N131" s="5">
        <v>-4694810781</v>
      </c>
    </row>
    <row r="132" spans="2:14" ht="15.5" x14ac:dyDescent="0.35">
      <c r="C132" t="s">
        <v>953</v>
      </c>
      <c r="M132" s="5">
        <v>6000000000</v>
      </c>
      <c r="N132" s="5">
        <v>37000000000</v>
      </c>
    </row>
    <row r="133" spans="2:14" ht="15.5" x14ac:dyDescent="0.35">
      <c r="C133" t="s">
        <v>163</v>
      </c>
      <c r="D133" s="5">
        <v>-44107270</v>
      </c>
      <c r="E133" s="5">
        <v>112367096</v>
      </c>
      <c r="F133" s="5">
        <v>-4135738125</v>
      </c>
      <c r="G133" s="5">
        <v>1453939951</v>
      </c>
      <c r="I133" s="5">
        <v>-4023371029</v>
      </c>
      <c r="J133" s="5">
        <v>-11840031950</v>
      </c>
      <c r="K133" s="5">
        <v>-2704634913</v>
      </c>
      <c r="L133" s="5">
        <v>22177467342</v>
      </c>
      <c r="M133" s="5">
        <v>375381668</v>
      </c>
      <c r="N133" s="5">
        <v>2581581094</v>
      </c>
    </row>
    <row r="134" spans="2:14" ht="15.5" x14ac:dyDescent="0.35">
      <c r="C134" t="s">
        <v>380</v>
      </c>
    </row>
    <row r="135" spans="2:14" ht="15.5" x14ac:dyDescent="0.35">
      <c r="C135" t="s">
        <v>164</v>
      </c>
      <c r="D135" s="5">
        <v>6669173684</v>
      </c>
      <c r="F135" s="5">
        <v>10692544713</v>
      </c>
      <c r="I135" s="5">
        <v>10692544713</v>
      </c>
      <c r="J135" s="5">
        <v>22532576663</v>
      </c>
      <c r="K135" s="5">
        <v>25237211576</v>
      </c>
      <c r="L135" s="5">
        <v>3059744234</v>
      </c>
      <c r="M135" s="5">
        <v>2684362565</v>
      </c>
      <c r="N135" s="5">
        <v>102781471</v>
      </c>
    </row>
    <row r="136" spans="2:14" ht="15.5" x14ac:dyDescent="0.35">
      <c r="C136" t="s">
        <v>166</v>
      </c>
      <c r="D136" s="5">
        <v>6625066414</v>
      </c>
      <c r="E136" s="5">
        <v>112367096</v>
      </c>
      <c r="F136" s="5">
        <v>6556806588</v>
      </c>
      <c r="G136" s="5">
        <v>1453939951</v>
      </c>
      <c r="I136" s="5">
        <v>6669173684</v>
      </c>
      <c r="J136" s="5">
        <v>10692544713</v>
      </c>
      <c r="K136" s="5">
        <v>22532576663</v>
      </c>
      <c r="L136" s="5">
        <v>25237211576</v>
      </c>
      <c r="M136" s="5">
        <v>3059744233</v>
      </c>
      <c r="N136" s="5">
        <v>2684362565</v>
      </c>
    </row>
    <row r="138" spans="2:14" ht="15.5" x14ac:dyDescent="0.35">
      <c r="B138" t="s">
        <v>167</v>
      </c>
      <c r="C138" t="s">
        <v>12</v>
      </c>
      <c r="D138" s="5">
        <v>1200000000</v>
      </c>
      <c r="E138" s="5">
        <v>1200000000</v>
      </c>
      <c r="F138" s="5">
        <v>1200000000</v>
      </c>
      <c r="G138" s="5">
        <v>1200000000</v>
      </c>
      <c r="I138" s="5">
        <v>1200000000</v>
      </c>
      <c r="J138" s="5">
        <v>1200000000</v>
      </c>
      <c r="K138" s="5">
        <v>1200000000</v>
      </c>
      <c r="L138" s="5">
        <v>960000000</v>
      </c>
      <c r="M138" s="5">
        <v>960000000</v>
      </c>
      <c r="N138" s="5">
        <v>0</v>
      </c>
    </row>
    <row r="139" spans="2:14" ht="15.5" x14ac:dyDescent="0.35">
      <c r="C139" t="s">
        <v>168</v>
      </c>
      <c r="D139" s="6">
        <v>-1.26</v>
      </c>
      <c r="E139" s="6">
        <v>-0.95</v>
      </c>
      <c r="F139" s="6">
        <v>0.56000000000000005</v>
      </c>
      <c r="G139" s="6">
        <v>-0.44</v>
      </c>
    </row>
    <row r="140" spans="2:14" ht="15.5" x14ac:dyDescent="0.35">
      <c r="C140" t="s">
        <v>169</v>
      </c>
      <c r="D140" s="6">
        <v>-250.79</v>
      </c>
      <c r="E140" s="6">
        <v>-486.32</v>
      </c>
      <c r="F140" s="5">
        <v>175</v>
      </c>
      <c r="G140" s="6">
        <v>-93.18</v>
      </c>
    </row>
    <row r="141" spans="2:14" ht="15.5" x14ac:dyDescent="0.35">
      <c r="C141" t="s">
        <v>63</v>
      </c>
      <c r="D141" s="6">
        <v>112.25</v>
      </c>
      <c r="E141" s="6">
        <v>50.69</v>
      </c>
      <c r="F141" s="6">
        <v>25.01</v>
      </c>
      <c r="G141" s="6">
        <v>11.88</v>
      </c>
    </row>
    <row r="142" spans="2:14" ht="15.5" x14ac:dyDescent="0.35">
      <c r="C142" t="s">
        <v>170</v>
      </c>
    </row>
    <row r="143" spans="2:14" ht="15.5" x14ac:dyDescent="0.35">
      <c r="C143" t="s">
        <v>171</v>
      </c>
      <c r="D143" s="6">
        <v>-2.1000000000000001E-2</v>
      </c>
      <c r="E143" s="6">
        <v>-1.5600000000000001E-2</v>
      </c>
      <c r="F143" s="6">
        <v>9.4999999999999998E-3</v>
      </c>
      <c r="G143" s="6">
        <v>-7.4000000000000003E-3</v>
      </c>
    </row>
    <row r="144" spans="2:14" ht="15.5" x14ac:dyDescent="0.35">
      <c r="C144" t="s">
        <v>172</v>
      </c>
      <c r="D144" s="6">
        <v>-2.1499999999999998E-2</v>
      </c>
      <c r="E144" s="6">
        <v>-1.5800000000000002E-2</v>
      </c>
      <c r="F144" s="6">
        <v>9.7000000000000003E-3</v>
      </c>
      <c r="G144" s="6">
        <v>-7.6E-3</v>
      </c>
    </row>
    <row r="145" spans="3:7" ht="15.5" x14ac:dyDescent="0.35">
      <c r="C145" t="s">
        <v>173</v>
      </c>
      <c r="D145" s="6">
        <v>-4.3799999999999999E-2</v>
      </c>
      <c r="E145" s="6">
        <v>-3.7599999999999995E-2</v>
      </c>
      <c r="F145" s="6">
        <v>2.4500000000000001E-2</v>
      </c>
      <c r="G145" s="6">
        <v>-2.18E-2</v>
      </c>
    </row>
    <row r="146" spans="3:7" ht="15.5" x14ac:dyDescent="0.35">
      <c r="C146" t="s">
        <v>174</v>
      </c>
    </row>
    <row r="147" spans="3:7" ht="15.5" x14ac:dyDescent="0.35">
      <c r="C147" t="s">
        <v>175</v>
      </c>
      <c r="D147" s="5">
        <v>71000000000</v>
      </c>
      <c r="E147" s="5">
        <v>72000000000</v>
      </c>
      <c r="F147" s="5">
        <v>70000000000</v>
      </c>
      <c r="G147" s="5">
        <v>69000000000</v>
      </c>
    </row>
    <row r="148" spans="3:7" ht="15.5" x14ac:dyDescent="0.35">
      <c r="C148" t="s">
        <v>176</v>
      </c>
      <c r="D148" s="6">
        <v>5.38</v>
      </c>
      <c r="E148" s="6">
        <v>7.69</v>
      </c>
      <c r="F148" s="6">
        <v>1.69</v>
      </c>
      <c r="G148" s="6">
        <v>0.71</v>
      </c>
    </row>
    <row r="149" spans="3:7" ht="15.5" x14ac:dyDescent="0.35">
      <c r="C149" t="s">
        <v>177</v>
      </c>
      <c r="D149" s="6">
        <v>58.78</v>
      </c>
      <c r="E149" s="6">
        <v>60.04</v>
      </c>
      <c r="F149" s="6">
        <v>58.02</v>
      </c>
      <c r="G149" s="6">
        <v>57.48</v>
      </c>
    </row>
    <row r="150" spans="3:7" ht="15.5" x14ac:dyDescent="0.35">
      <c r="C150" t="s">
        <v>178</v>
      </c>
      <c r="D150" s="6">
        <v>5.38</v>
      </c>
      <c r="E150" s="6">
        <v>7.69</v>
      </c>
      <c r="F150" s="6">
        <v>1.69</v>
      </c>
      <c r="G150" s="6">
        <v>0.71</v>
      </c>
    </row>
    <row r="151" spans="3:7" ht="15.5" x14ac:dyDescent="0.35">
      <c r="C151" t="s">
        <v>179</v>
      </c>
      <c r="D151" s="6">
        <v>58.78</v>
      </c>
      <c r="E151" s="6">
        <v>60.04</v>
      </c>
      <c r="F151" s="6">
        <v>58.02</v>
      </c>
      <c r="G151" s="6">
        <v>57.48</v>
      </c>
    </row>
    <row r="152" spans="3:7" ht="15.5" x14ac:dyDescent="0.35">
      <c r="C152" t="s">
        <v>180</v>
      </c>
    </row>
    <row r="153" spans="3:7" ht="15.5" x14ac:dyDescent="0.35">
      <c r="C153" t="s">
        <v>181</v>
      </c>
    </row>
    <row r="154" spans="3:7" ht="15.5" x14ac:dyDescent="0.35">
      <c r="C154" t="s">
        <v>182</v>
      </c>
      <c r="D154" s="5">
        <v>71000000000</v>
      </c>
      <c r="E154" s="5">
        <v>72000000000</v>
      </c>
      <c r="F154" s="5">
        <v>70000000000</v>
      </c>
      <c r="G154" s="5">
        <v>69000000000</v>
      </c>
    </row>
    <row r="155" spans="3:7" ht="15.5" x14ac:dyDescent="0.35">
      <c r="C155" t="s">
        <v>24</v>
      </c>
    </row>
    <row r="156" spans="3:7" ht="15.5" x14ac:dyDescent="0.35">
      <c r="C156" t="s">
        <v>21</v>
      </c>
      <c r="D156" s="5">
        <v>-7000000000</v>
      </c>
      <c r="E156" s="5">
        <v>-7000000000</v>
      </c>
      <c r="F156" s="5">
        <v>-7000000000</v>
      </c>
      <c r="G156" s="5">
        <v>-11000000000</v>
      </c>
    </row>
    <row r="157" spans="3:7" ht="15.5" x14ac:dyDescent="0.35">
      <c r="C157" t="s">
        <v>183</v>
      </c>
      <c r="D157" s="5">
        <v>24000000000</v>
      </c>
      <c r="E157" s="5">
        <v>25000000000</v>
      </c>
      <c r="F157" s="5">
        <v>22000000000</v>
      </c>
      <c r="G157" s="5">
        <v>20000000000</v>
      </c>
    </row>
    <row r="158" spans="3:7" ht="15.5" x14ac:dyDescent="0.35">
      <c r="C158" t="s">
        <v>184</v>
      </c>
      <c r="D158" s="5">
        <v>0</v>
      </c>
      <c r="E158" s="5">
        <v>-3000000000</v>
      </c>
      <c r="F158" s="5">
        <v>-2000000000</v>
      </c>
      <c r="G158" s="5">
        <v>5000000000</v>
      </c>
    </row>
    <row r="159" spans="3:7" ht="15.5" x14ac:dyDescent="0.35">
      <c r="C159" t="s">
        <v>185</v>
      </c>
      <c r="G159" s="5">
        <v>-8000000000</v>
      </c>
    </row>
    <row r="160" spans="3:7" ht="15.5" x14ac:dyDescent="0.35">
      <c r="C160" t="s">
        <v>13</v>
      </c>
      <c r="D160" s="5">
        <v>0</v>
      </c>
      <c r="E160" s="5">
        <v>-3000000000</v>
      </c>
      <c r="F160" s="5">
        <v>-2000000000</v>
      </c>
      <c r="G160" s="5">
        <v>-3000000000</v>
      </c>
    </row>
    <row r="161" spans="3:14" ht="15.5" x14ac:dyDescent="0.35">
      <c r="C161" t="s">
        <v>16</v>
      </c>
      <c r="D161" s="6">
        <v>-0.04</v>
      </c>
      <c r="E161" s="6">
        <v>-2.85</v>
      </c>
      <c r="F161" s="6">
        <v>-1.36</v>
      </c>
      <c r="G161" s="6">
        <v>-2.88</v>
      </c>
    </row>
    <row r="162" spans="3:14" ht="15.5" x14ac:dyDescent="0.35">
      <c r="C162" t="s">
        <v>48</v>
      </c>
      <c r="I162" s="6">
        <v>-0.38</v>
      </c>
      <c r="J162" s="6">
        <v>0.1</v>
      </c>
      <c r="K162" s="6">
        <v>0.19</v>
      </c>
      <c r="L162" s="6">
        <v>1.69</v>
      </c>
      <c r="M162" s="6">
        <v>0.71</v>
      </c>
      <c r="N162" s="6">
        <v>-841.05</v>
      </c>
    </row>
    <row r="163" spans="3:14" ht="15.5" x14ac:dyDescent="0.35">
      <c r="C163" t="s">
        <v>62</v>
      </c>
      <c r="I163" s="6">
        <v>-1215.79</v>
      </c>
      <c r="J163" s="5">
        <v>410</v>
      </c>
      <c r="K163" s="6">
        <v>210.53</v>
      </c>
      <c r="L163" s="6">
        <v>25.44</v>
      </c>
      <c r="M163" s="5">
        <v>0</v>
      </c>
      <c r="N163" s="5">
        <v>0</v>
      </c>
    </row>
    <row r="164" spans="3:14" ht="15.5" x14ac:dyDescent="0.35">
      <c r="C164" t="s">
        <v>65</v>
      </c>
      <c r="I164" s="6">
        <v>35.450000000000003</v>
      </c>
      <c r="J164" s="6">
        <v>4.28</v>
      </c>
      <c r="K164" s="6">
        <v>4.66</v>
      </c>
      <c r="L164" s="6">
        <v>4.1399999999999997</v>
      </c>
      <c r="M164" s="5">
        <v>0</v>
      </c>
      <c r="N164" s="5">
        <v>0</v>
      </c>
    </row>
    <row r="165" spans="3:14" ht="15.5" x14ac:dyDescent="0.35">
      <c r="C165" t="s">
        <v>186</v>
      </c>
    </row>
    <row r="166" spans="3:14" ht="15.5" x14ac:dyDescent="0.35">
      <c r="C166" t="s">
        <v>187</v>
      </c>
      <c r="I166" s="6">
        <v>-6.3E-3</v>
      </c>
      <c r="J166" s="6">
        <v>1.7000000000000001E-3</v>
      </c>
      <c r="K166" s="6">
        <v>3.2000000000000002E-3</v>
      </c>
      <c r="L166" s="6">
        <v>2.3E-2</v>
      </c>
      <c r="M166" s="6">
        <v>1.44E-2</v>
      </c>
      <c r="N166" s="6">
        <v>-7.1999999999999998E-3</v>
      </c>
    </row>
    <row r="167" spans="3:14" ht="15.5" x14ac:dyDescent="0.35">
      <c r="C167" t="s">
        <v>188</v>
      </c>
      <c r="I167" s="6">
        <v>-6.3E-3</v>
      </c>
      <c r="J167" s="6">
        <v>1.7000000000000001E-3</v>
      </c>
      <c r="K167" s="6">
        <v>3.3E-3</v>
      </c>
      <c r="L167" s="6">
        <v>2.3599999999999999E-2</v>
      </c>
      <c r="M167" s="6">
        <v>1.47E-2</v>
      </c>
      <c r="N167" s="6">
        <v>-9.0000000000000011E-3</v>
      </c>
    </row>
    <row r="168" spans="3:14" ht="15.5" x14ac:dyDescent="0.35">
      <c r="C168" t="s">
        <v>189</v>
      </c>
      <c r="I168" s="6">
        <v>-6.9999999999999993E-3</v>
      </c>
      <c r="J168" s="6">
        <v>8.9999999999999998E-4</v>
      </c>
      <c r="K168" s="6">
        <v>3.7000000000000002E-3</v>
      </c>
      <c r="L168" s="6">
        <v>3.27E-2</v>
      </c>
      <c r="M168" s="6">
        <v>1.7100000000000001E-2</v>
      </c>
      <c r="N168" s="6">
        <v>-1.5300000000000001E-2</v>
      </c>
    </row>
    <row r="169" spans="3:14" ht="15.5" x14ac:dyDescent="0.35">
      <c r="C169" t="s">
        <v>190</v>
      </c>
    </row>
    <row r="170" spans="3:14" ht="15.5" x14ac:dyDescent="0.35">
      <c r="C170" t="s">
        <v>59</v>
      </c>
      <c r="I170" s="6">
        <v>7.69</v>
      </c>
      <c r="J170" s="6">
        <v>0.71</v>
      </c>
      <c r="K170" s="6">
        <v>0.7</v>
      </c>
      <c r="L170" s="6">
        <v>0.6</v>
      </c>
      <c r="M170" s="5">
        <v>0</v>
      </c>
      <c r="N170" s="5">
        <v>0</v>
      </c>
    </row>
    <row r="171" spans="3:14" ht="15.5" x14ac:dyDescent="0.35">
      <c r="C171" t="s">
        <v>56</v>
      </c>
      <c r="I171" s="6">
        <v>60.04</v>
      </c>
      <c r="J171" s="6">
        <v>57.48</v>
      </c>
      <c r="K171" s="6">
        <v>57.32</v>
      </c>
      <c r="L171" s="6">
        <v>71.42</v>
      </c>
      <c r="M171" s="6">
        <v>48.06</v>
      </c>
      <c r="N171" s="6">
        <v>93856.21</v>
      </c>
    </row>
    <row r="172" spans="3:14" ht="15.5" x14ac:dyDescent="0.35">
      <c r="C172" t="s">
        <v>191</v>
      </c>
      <c r="I172" s="6">
        <v>7.69</v>
      </c>
      <c r="J172" s="6">
        <v>0.71</v>
      </c>
      <c r="K172" s="6">
        <v>0.7</v>
      </c>
      <c r="L172" s="6">
        <v>0.6</v>
      </c>
      <c r="M172" s="5">
        <v>0</v>
      </c>
      <c r="N172" s="5">
        <v>0</v>
      </c>
    </row>
    <row r="173" spans="3:14" ht="15.5" x14ac:dyDescent="0.35">
      <c r="C173" t="s">
        <v>192</v>
      </c>
      <c r="I173" s="6">
        <v>60.04</v>
      </c>
      <c r="J173" s="6">
        <v>57.48</v>
      </c>
      <c r="K173" s="6">
        <v>57.32</v>
      </c>
      <c r="L173" s="6">
        <v>71.42</v>
      </c>
      <c r="M173" s="6">
        <v>48.06</v>
      </c>
      <c r="N173" s="6">
        <v>93856.21</v>
      </c>
    </row>
    <row r="174" spans="3:14" ht="15.5" x14ac:dyDescent="0.35">
      <c r="C174" t="s">
        <v>193</v>
      </c>
    </row>
    <row r="175" spans="3:14" ht="15.5" x14ac:dyDescent="0.35">
      <c r="C175" t="s">
        <v>194</v>
      </c>
      <c r="N175" s="5">
        <v>8000000000</v>
      </c>
    </row>
    <row r="176" spans="3:14" ht="15.5" x14ac:dyDescent="0.35">
      <c r="C176" t="s">
        <v>26</v>
      </c>
      <c r="N176" s="5">
        <v>8000000000</v>
      </c>
    </row>
    <row r="177" spans="2:14" ht="15.5" x14ac:dyDescent="0.35">
      <c r="C177" t="s">
        <v>23</v>
      </c>
      <c r="I177" s="5">
        <v>-7000000000</v>
      </c>
      <c r="J177" s="5">
        <v>-11000000000</v>
      </c>
      <c r="K177" s="5">
        <v>-23000000000</v>
      </c>
      <c r="L177" s="5">
        <v>-25000000000</v>
      </c>
      <c r="M177" s="5">
        <v>-3000000000</v>
      </c>
      <c r="N177" s="5">
        <v>5000000000</v>
      </c>
    </row>
    <row r="178" spans="2:14" ht="15.5" x14ac:dyDescent="0.35">
      <c r="C178" t="s">
        <v>195</v>
      </c>
      <c r="I178" s="5">
        <v>25000000000</v>
      </c>
      <c r="J178" s="5">
        <v>20000000000</v>
      </c>
      <c r="K178" s="5">
        <v>29000000000</v>
      </c>
      <c r="L178" s="5">
        <v>27000000000</v>
      </c>
      <c r="M178" s="5">
        <v>3000000000</v>
      </c>
      <c r="N178" s="5">
        <v>2000000000</v>
      </c>
    </row>
    <row r="179" spans="2:14" ht="15.5" x14ac:dyDescent="0.35">
      <c r="C179" t="s">
        <v>196</v>
      </c>
      <c r="I179" s="5">
        <v>-5000000000</v>
      </c>
      <c r="J179" s="5">
        <v>0</v>
      </c>
      <c r="K179" s="5">
        <v>-1000000000</v>
      </c>
      <c r="L179" s="5">
        <v>1000000000</v>
      </c>
      <c r="M179" s="5">
        <v>1000000000</v>
      </c>
      <c r="N179" s="5">
        <v>1000000000</v>
      </c>
    </row>
    <row r="180" spans="2:14" ht="15.5" x14ac:dyDescent="0.35">
      <c r="C180" t="s">
        <v>197</v>
      </c>
      <c r="J180" s="5">
        <v>-8000000000</v>
      </c>
      <c r="L180" s="5">
        <v>0</v>
      </c>
      <c r="N180" s="5">
        <v>0</v>
      </c>
    </row>
    <row r="181" spans="2:14" ht="15.5" x14ac:dyDescent="0.35">
      <c r="C181" t="s">
        <v>15</v>
      </c>
      <c r="I181" s="5">
        <v>-5000000000</v>
      </c>
      <c r="J181" s="5">
        <v>-9000000000</v>
      </c>
      <c r="K181" s="5">
        <v>-1000000000</v>
      </c>
      <c r="L181" s="5">
        <v>1000000000</v>
      </c>
      <c r="M181" s="5">
        <v>1000000000</v>
      </c>
      <c r="N181" s="5">
        <v>1000000000</v>
      </c>
    </row>
    <row r="182" spans="2:14" ht="15.5" x14ac:dyDescent="0.35">
      <c r="C182" t="s">
        <v>17</v>
      </c>
      <c r="I182" s="6">
        <v>-4.21</v>
      </c>
      <c r="J182" s="6">
        <v>-7.37</v>
      </c>
      <c r="K182" s="6">
        <v>-0.83</v>
      </c>
      <c r="L182" s="6">
        <v>1.41</v>
      </c>
      <c r="M182" s="6">
        <v>1.25</v>
      </c>
      <c r="N182" s="6">
        <v>2443.79</v>
      </c>
    </row>
    <row r="184" spans="2:14" ht="15.5" x14ac:dyDescent="0.35">
      <c r="B184" t="s">
        <v>198</v>
      </c>
      <c r="C184" t="s">
        <v>199</v>
      </c>
      <c r="D184" s="5">
        <v>-2000000000</v>
      </c>
      <c r="E184" s="5">
        <v>-1000000000</v>
      </c>
      <c r="F184" s="5">
        <v>678000000</v>
      </c>
      <c r="G184" s="5">
        <v>-524000000</v>
      </c>
      <c r="H184" s="5">
        <v>-3000000000</v>
      </c>
      <c r="I184" s="5">
        <v>-457000000</v>
      </c>
      <c r="J184" s="5">
        <v>120000000</v>
      </c>
      <c r="K184" s="5">
        <v>227000000</v>
      </c>
      <c r="L184" s="5">
        <v>2000000000</v>
      </c>
      <c r="M184" s="5">
        <v>680000000</v>
      </c>
      <c r="N184" s="5">
        <v>-353000000</v>
      </c>
    </row>
    <row r="185" spans="2:14" ht="15.5" x14ac:dyDescent="0.35">
      <c r="C185" t="s">
        <v>47</v>
      </c>
      <c r="D185" s="6">
        <v>-1.23</v>
      </c>
      <c r="E185" s="6">
        <v>-0.92</v>
      </c>
      <c r="F185" s="6">
        <v>0.55000000000000004</v>
      </c>
      <c r="G185" s="6">
        <v>-0.42</v>
      </c>
      <c r="H185" s="6">
        <v>-2.4500000000000002</v>
      </c>
      <c r="I185" s="6">
        <v>-0.37</v>
      </c>
      <c r="J185" s="6">
        <v>0.1</v>
      </c>
      <c r="K185" s="6">
        <v>0.18</v>
      </c>
      <c r="L185" s="6">
        <v>1.31</v>
      </c>
      <c r="M185" s="6">
        <v>0.55000000000000004</v>
      </c>
      <c r="N185" s="6">
        <v>-0.28999999999999998</v>
      </c>
    </row>
    <row r="186" spans="2:14" ht="15.5" x14ac:dyDescent="0.35">
      <c r="C186" t="s">
        <v>200</v>
      </c>
      <c r="D186" s="5">
        <v>3000000000</v>
      </c>
      <c r="E186" s="5">
        <v>11000000000</v>
      </c>
      <c r="F186" s="5">
        <v>5000000000</v>
      </c>
      <c r="G186" s="5">
        <v>4000000000</v>
      </c>
      <c r="H186" s="5">
        <v>7000000000</v>
      </c>
      <c r="I186" s="5">
        <v>16000000000</v>
      </c>
      <c r="J186" s="5">
        <v>11000000000</v>
      </c>
      <c r="K186" s="5">
        <v>10000000000</v>
      </c>
      <c r="L186" s="5">
        <v>10000000000</v>
      </c>
      <c r="M186" s="5">
        <v>6000000000</v>
      </c>
      <c r="N186" s="5">
        <v>2000000000</v>
      </c>
    </row>
    <row r="187" spans="2:14" ht="15.5" x14ac:dyDescent="0.35">
      <c r="C187" t="s">
        <v>201</v>
      </c>
      <c r="I187" s="6">
        <v>-42.4</v>
      </c>
    </row>
    <row r="188" spans="2:14" ht="15.5" x14ac:dyDescent="0.35">
      <c r="C188" t="s">
        <v>202</v>
      </c>
      <c r="I188" s="6">
        <v>6.95</v>
      </c>
    </row>
    <row r="189" spans="2:14" ht="15.5" x14ac:dyDescent="0.35">
      <c r="C189" t="s">
        <v>203</v>
      </c>
      <c r="I189" s="6">
        <v>1.82</v>
      </c>
    </row>
    <row r="190" spans="2:14" ht="15.5" x14ac:dyDescent="0.35">
      <c r="C190" t="s">
        <v>204</v>
      </c>
      <c r="I190" s="6">
        <v>-2.4500000000000002</v>
      </c>
    </row>
    <row r="191" spans="2:14" ht="15.5" x14ac:dyDescent="0.35">
      <c r="C191" t="s">
        <v>205</v>
      </c>
      <c r="D191" s="6">
        <v>5.36</v>
      </c>
    </row>
    <row r="192" spans="2:14" ht="15.5" x14ac:dyDescent="0.35">
      <c r="C192" t="s">
        <v>206</v>
      </c>
      <c r="I192" s="6">
        <v>57.1</v>
      </c>
    </row>
    <row r="193" spans="3:9" ht="15.5" x14ac:dyDescent="0.35">
      <c r="C193" t="s">
        <v>207</v>
      </c>
      <c r="D193" s="5">
        <v>21</v>
      </c>
    </row>
    <row r="194" spans="3:9" ht="15.5" x14ac:dyDescent="0.35">
      <c r="C194" t="s">
        <v>208</v>
      </c>
      <c r="D194" s="6">
        <v>15.47</v>
      </c>
    </row>
    <row r="195" spans="3:9" ht="15.5" x14ac:dyDescent="0.35">
      <c r="C195" t="s">
        <v>209</v>
      </c>
      <c r="D195" s="6">
        <v>0.02</v>
      </c>
    </row>
    <row r="196" spans="3:9" ht="15.5" x14ac:dyDescent="0.35">
      <c r="C196" t="s">
        <v>210</v>
      </c>
      <c r="D196" s="6">
        <v>1.02</v>
      </c>
    </row>
    <row r="197" spans="3:9" ht="15.5" x14ac:dyDescent="0.35">
      <c r="C197" t="s">
        <v>13</v>
      </c>
      <c r="D197" s="5">
        <v>0</v>
      </c>
    </row>
    <row r="198" spans="3:9" ht="15.5" x14ac:dyDescent="0.35">
      <c r="C198" t="s">
        <v>211</v>
      </c>
      <c r="I198" s="6">
        <v>49.92</v>
      </c>
    </row>
    <row r="199" spans="3:9" ht="15.5" x14ac:dyDescent="0.35">
      <c r="C199" t="s">
        <v>212</v>
      </c>
      <c r="I199" s="5">
        <v>0</v>
      </c>
    </row>
    <row r="200" spans="3:9" ht="15.5" x14ac:dyDescent="0.35">
      <c r="C200" t="s">
        <v>213</v>
      </c>
      <c r="I200" s="5">
        <v>0</v>
      </c>
    </row>
    <row r="201" spans="3:9" ht="15.5" x14ac:dyDescent="0.35">
      <c r="C201" t="s">
        <v>214</v>
      </c>
      <c r="I201" s="5">
        <v>0</v>
      </c>
    </row>
    <row r="202" spans="3:9" ht="15.5" x14ac:dyDescent="0.35">
      <c r="C202" t="s">
        <v>215</v>
      </c>
      <c r="D202" s="6">
        <v>55.19</v>
      </c>
    </row>
    <row r="203" spans="3:9" ht="15.5" x14ac:dyDescent="0.35">
      <c r="C203" t="s">
        <v>216</v>
      </c>
      <c r="D203" s="6">
        <v>92.17</v>
      </c>
    </row>
    <row r="204" spans="3:9" ht="15.5" x14ac:dyDescent="0.35">
      <c r="C204" t="s">
        <v>218</v>
      </c>
      <c r="D204" s="6">
        <v>147.36000000000001</v>
      </c>
    </row>
    <row r="205" spans="3:9" ht="15.5" x14ac:dyDescent="0.35">
      <c r="C205" t="s">
        <v>219</v>
      </c>
      <c r="D205" s="6">
        <v>1.65</v>
      </c>
    </row>
    <row r="206" spans="3:9" ht="15.5" x14ac:dyDescent="0.35">
      <c r="C206" t="s">
        <v>43</v>
      </c>
      <c r="I206" s="5">
        <v>128000000000</v>
      </c>
    </row>
    <row r="207" spans="3:9" ht="15.5" x14ac:dyDescent="0.35">
      <c r="C207" t="s">
        <v>220</v>
      </c>
      <c r="I207" s="5">
        <v>122000000000</v>
      </c>
    </row>
    <row r="208" spans="3:9" ht="15.5" x14ac:dyDescent="0.35">
      <c r="C208" t="s">
        <v>221</v>
      </c>
      <c r="I208" s="5">
        <v>1240000000</v>
      </c>
    </row>
    <row r="209" spans="3:9" ht="15.5" x14ac:dyDescent="0.35">
      <c r="C209" t="s">
        <v>222</v>
      </c>
      <c r="I209" s="6">
        <v>0.249</v>
      </c>
    </row>
    <row r="210" spans="3:9" ht="15.5" x14ac:dyDescent="0.35">
      <c r="C210" t="s">
        <v>223</v>
      </c>
      <c r="D210" s="6">
        <v>2.4300000000000002E-2</v>
      </c>
    </row>
    <row r="211" spans="3:9" ht="15.5" x14ac:dyDescent="0.35">
      <c r="C211" t="s">
        <v>224</v>
      </c>
      <c r="D211" s="6">
        <v>-0.45990000000000003</v>
      </c>
    </row>
    <row r="212" spans="3:9" ht="15.5" x14ac:dyDescent="0.35">
      <c r="C212" t="s">
        <v>225</v>
      </c>
      <c r="D212" s="6">
        <v>-0.44850000000000001</v>
      </c>
    </row>
    <row r="213" spans="3:9" ht="15.5" x14ac:dyDescent="0.35">
      <c r="C213" t="s">
        <v>226</v>
      </c>
      <c r="D213" s="6">
        <v>-0.28160000000000002</v>
      </c>
    </row>
    <row r="214" spans="3:9" ht="15.5" x14ac:dyDescent="0.35">
      <c r="C214" t="s">
        <v>227</v>
      </c>
      <c r="D214" s="6">
        <v>-0.96530000000000005</v>
      </c>
    </row>
    <row r="215" spans="3:9" ht="15.5" x14ac:dyDescent="0.35">
      <c r="C215" t="s">
        <v>228</v>
      </c>
      <c r="D215" s="6">
        <v>-3.2352999999999996</v>
      </c>
    </row>
    <row r="216" spans="3:9" ht="15.5" x14ac:dyDescent="0.35">
      <c r="C216" t="s">
        <v>229</v>
      </c>
      <c r="I216" s="5">
        <v>3</v>
      </c>
    </row>
    <row r="217" spans="3:9" ht="15.5" x14ac:dyDescent="0.35">
      <c r="C217" t="s">
        <v>230</v>
      </c>
      <c r="I217" s="6">
        <v>0.01</v>
      </c>
    </row>
    <row r="218" spans="3:9" ht="15.5" x14ac:dyDescent="0.35">
      <c r="C218" t="s">
        <v>231</v>
      </c>
      <c r="I218" s="6">
        <v>0.14000000000000001</v>
      </c>
    </row>
    <row r="219" spans="3:9" ht="15.5" x14ac:dyDescent="0.35">
      <c r="C219" t="s">
        <v>232</v>
      </c>
      <c r="I219" s="6">
        <v>0.02</v>
      </c>
    </row>
    <row r="220" spans="3:9" ht="15.5" x14ac:dyDescent="0.35">
      <c r="C220" t="s">
        <v>233</v>
      </c>
      <c r="I220" s="6">
        <v>0.57999999999999996</v>
      </c>
    </row>
    <row r="221" spans="3:9" ht="15.5" x14ac:dyDescent="0.35">
      <c r="C221" t="s">
        <v>234</v>
      </c>
      <c r="I221" s="6">
        <v>7.0000000000000007E-2</v>
      </c>
    </row>
    <row r="222" spans="3:9" ht="15.5" x14ac:dyDescent="0.35">
      <c r="C222" t="s">
        <v>235</v>
      </c>
      <c r="I222" s="6">
        <v>0.34</v>
      </c>
    </row>
    <row r="223" spans="3:9" ht="15.5" x14ac:dyDescent="0.35">
      <c r="C223" t="s">
        <v>236</v>
      </c>
      <c r="I223" s="6">
        <v>0.03</v>
      </c>
    </row>
    <row r="224" spans="3:9" ht="15.5" x14ac:dyDescent="0.35">
      <c r="C224" t="s">
        <v>237</v>
      </c>
      <c r="D224" s="5">
        <v>7000000000</v>
      </c>
    </row>
    <row r="225" spans="3:9" ht="15.5" x14ac:dyDescent="0.35">
      <c r="C225" t="s">
        <v>238</v>
      </c>
      <c r="D225" s="5">
        <v>72000000000</v>
      </c>
    </row>
    <row r="226" spans="3:9" ht="15.5" x14ac:dyDescent="0.35">
      <c r="C226" t="s">
        <v>239</v>
      </c>
      <c r="D226" s="5">
        <v>2000000000</v>
      </c>
    </row>
    <row r="227" spans="3:9" ht="15.5" x14ac:dyDescent="0.35">
      <c r="C227" t="s">
        <v>183</v>
      </c>
      <c r="D227" s="5">
        <v>24000000000</v>
      </c>
    </row>
    <row r="228" spans="3:9" ht="15.5" x14ac:dyDescent="0.35">
      <c r="C228" t="s">
        <v>182</v>
      </c>
      <c r="I228" s="5">
        <v>71000000000</v>
      </c>
    </row>
    <row r="229" spans="3:9" ht="15.5" x14ac:dyDescent="0.35">
      <c r="C229" t="s">
        <v>21</v>
      </c>
      <c r="D229" s="5">
        <v>-7000000000</v>
      </c>
    </row>
    <row r="230" spans="3:9" ht="15.5" x14ac:dyDescent="0.35">
      <c r="C230" t="s">
        <v>240</v>
      </c>
      <c r="I230" s="5">
        <v>71000000000</v>
      </c>
    </row>
  </sheetData>
  <pageMargins left="0.7" right="0.7" top="0.75" bottom="0.75" header="0.3" footer="0.3"/>
  <ignoredErrors>
    <ignoredError sqref="A1:N231" numberStoredAsText="1"/>
  </ignoredError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N29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1346</v>
      </c>
      <c r="D1" t="s">
        <v>1</v>
      </c>
      <c r="E1" t="s">
        <v>2</v>
      </c>
      <c r="H1" t="s">
        <v>3</v>
      </c>
      <c r="I1" s="1">
        <v>45656</v>
      </c>
      <c r="J1" s="1">
        <v>45289</v>
      </c>
      <c r="K1" s="1">
        <v>44925</v>
      </c>
      <c r="L1" s="1">
        <v>44560</v>
      </c>
      <c r="M1" s="1">
        <v>44195</v>
      </c>
      <c r="N1" s="1">
        <v>43829</v>
      </c>
    </row>
    <row r="2" spans="1:14" ht="15.5" x14ac:dyDescent="0.35">
      <c r="C2" t="s">
        <v>1347</v>
      </c>
      <c r="D2" s="2" t="str">
        <f ca="1">IFERROR(_xlfn.STOCKHISTORY("XIDX:" &amp; $C$1, D3, , 0, 0, 1), "Libur")</f>
        <v>Libur</v>
      </c>
      <c r="E2" s="2" t="str">
        <f ca="1">IFERROR(_xlfn.STOCKHISTORY("XIDX:" &amp; $C$1, E3, , 0, 0, 1), "Libur")</f>
        <v>Libur</v>
      </c>
      <c r="H2" s="2" t="str">
        <f ca="1">IFERROR(INDEX(D2:G2,COUNT(D2:G2)),"")</f>
        <v/>
      </c>
      <c r="I2" s="2" vm="207">
        <f t="shared" ref="I2:N2" ca="1" si="0">IFERROR(_xlfn.STOCKHISTORY("XIDX:" &amp; $C$1, I1, , 0, 0, 1), "Libur")</f>
        <v>36</v>
      </c>
      <c r="J2" s="2" vm="9">
        <f t="shared" ca="1" si="0"/>
        <v>50</v>
      </c>
      <c r="K2" s="2" vm="287">
        <f t="shared" ca="1" si="0"/>
        <v>140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4" ht="15.5" x14ac:dyDescent="0.35">
      <c r="B4" t="s">
        <v>5</v>
      </c>
      <c r="C4" t="s">
        <v>6</v>
      </c>
      <c r="D4" s="2">
        <f>IFERROR(INDEX(D51:D500,MATCH($C$4,$C$51:$C$500,0)),"")</f>
        <v>6797760467</v>
      </c>
      <c r="E4" s="2">
        <f>IFERROR(INDEX(E51:E500,MATCH($C$4,$C$51:$C$500,0)),"")</f>
        <v>27586889051</v>
      </c>
      <c r="H4" s="2">
        <f>IFERROR(SUM(D4:G4)*(4/MAX(1,COUNT(D4:G4))),"")</f>
        <v>68769299036</v>
      </c>
      <c r="I4" s="2">
        <f t="shared" ref="I4:N4" si="1">IFERROR(INDEX(I51:I500,MATCH($C$4,$C$51:$C$500,0)),"")</f>
        <v>582844323878</v>
      </c>
      <c r="J4" s="2">
        <f t="shared" si="1"/>
        <v>407488545288</v>
      </c>
      <c r="K4" s="2">
        <f t="shared" si="1"/>
        <v>375886948579</v>
      </c>
      <c r="L4" s="2">
        <f t="shared" si="1"/>
        <v>117113203239</v>
      </c>
      <c r="M4" s="2">
        <f t="shared" si="1"/>
        <v>40564764362</v>
      </c>
      <c r="N4" s="2">
        <f t="shared" si="1"/>
        <v>38576006361</v>
      </c>
    </row>
    <row r="5" spans="1:14" ht="15.5" x14ac:dyDescent="0.35">
      <c r="B5" t="s">
        <v>7</v>
      </c>
      <c r="C5" t="s">
        <v>8</v>
      </c>
      <c r="D5" s="2">
        <f>IFERROR(INDEX(D51:D500,MATCH($C$5,$C$51:$C$500,0)),"")</f>
        <v>-8927971256</v>
      </c>
      <c r="E5" s="2">
        <f>IFERROR(INDEX(E51:E500,MATCH($C$5,$C$51:$C$500,0)),"")</f>
        <v>-8888482739</v>
      </c>
      <c r="H5" s="2">
        <f>IFERROR(SUM(D5:G5)*(4/MAX(1,COUNT(D5:G5))),"")</f>
        <v>-35632907990</v>
      </c>
      <c r="I5" s="2">
        <f t="shared" ref="I5:N5" si="2">IFERROR(INDEX(I51:I500,MATCH($C$5,$C$51:$C$500,0)),"")</f>
        <v>-6128894498</v>
      </c>
      <c r="J5" s="2">
        <f t="shared" si="2"/>
        <v>104766364989</v>
      </c>
      <c r="K5" s="2">
        <f t="shared" si="2"/>
        <v>10199690672</v>
      </c>
      <c r="L5" s="2">
        <f t="shared" si="2"/>
        <v>14217262335</v>
      </c>
      <c r="M5" s="2">
        <f t="shared" si="2"/>
        <v>5852221376</v>
      </c>
      <c r="N5" s="2">
        <f t="shared" si="2"/>
        <v>4483731467</v>
      </c>
    </row>
    <row r="6" spans="1:14" ht="15.5" x14ac:dyDescent="0.35">
      <c r="B6" t="s">
        <v>9</v>
      </c>
      <c r="C6" t="s">
        <v>10</v>
      </c>
      <c r="D6" s="2">
        <f>IFERROR(INDEX(D51:D500,MATCH($C$6,$C$51:$C$500,0)),"")</f>
        <v>289638602546</v>
      </c>
      <c r="E6" s="2">
        <f>IFERROR(INDEX(E51:E500,MATCH($C$6,$C$51:$C$500,0)),"")</f>
        <v>298566573802</v>
      </c>
      <c r="H6" s="2">
        <f>IFERROR(INDEX(D6:G6,COUNT(D6:G6)),"")</f>
        <v>298566573802</v>
      </c>
      <c r="I6" s="2">
        <f t="shared" ref="I6:N6" si="3">IFERROR(INDEX(I51:I500,MATCH($C$6,$C$51:$C$500,0)),"")</f>
        <v>312706935517</v>
      </c>
      <c r="J6" s="2">
        <f t="shared" si="3"/>
        <v>329304946308</v>
      </c>
      <c r="K6" s="2">
        <f t="shared" si="3"/>
        <v>225684816700</v>
      </c>
      <c r="L6" s="2">
        <f t="shared" si="3"/>
        <v>47693676312</v>
      </c>
      <c r="M6" s="2">
        <f t="shared" si="3"/>
        <v>15476413977</v>
      </c>
      <c r="N6" s="2">
        <f t="shared" si="3"/>
        <v>9624192601</v>
      </c>
    </row>
    <row r="7" spans="1:14" ht="15.5" x14ac:dyDescent="0.35">
      <c r="B7" t="s">
        <v>11</v>
      </c>
      <c r="C7" t="s">
        <v>12</v>
      </c>
      <c r="D7" s="3">
        <f>IFERROR(INDEX(D51:D500,MATCH($C$7,$C$51:$C$500,0))/1000000000,"")</f>
        <v>3.13</v>
      </c>
      <c r="E7" s="3">
        <f>IFERROR(INDEX(E51:E500,MATCH($C$7,$C$51:$C$500,0))/1000000000,"")</f>
        <v>3.13</v>
      </c>
      <c r="H7" s="3">
        <f>IFERROR(INDEX(D7:G7,COUNT(D7:G7)),"")</f>
        <v>3.13</v>
      </c>
      <c r="I7" s="3">
        <f t="shared" ref="I7:N7" si="4">IFERROR(INDEX(I51:I500,MATCH($C$7,$C$51:$C$500,0))/1000000000,"")</f>
        <v>3.13</v>
      </c>
      <c r="J7" s="3">
        <f t="shared" si="4"/>
        <v>3.13</v>
      </c>
      <c r="K7" s="3">
        <f t="shared" si="4"/>
        <v>3.13</v>
      </c>
      <c r="L7" s="3">
        <f t="shared" si="4"/>
        <v>0</v>
      </c>
      <c r="M7" s="3">
        <f t="shared" si="4"/>
        <v>0</v>
      </c>
      <c r="N7" s="3">
        <f t="shared" si="4"/>
        <v>0</v>
      </c>
    </row>
    <row r="8" spans="1:14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-6000000000</v>
      </c>
      <c r="E8" s="2">
        <f>IFERROR(INDEX(E51:E500,MATCH("Free cash flow (Quarter)",$C$51:$C$500,0)),"")</f>
        <v>0</v>
      </c>
      <c r="H8" s="2">
        <f>IFERROR(INDEX(D8:G8,COUNT(D8:G8)),"")</f>
        <v>0</v>
      </c>
      <c r="I8" s="2">
        <f t="shared" ref="I8:N8" si="5">IFERROR(INDEX(I51:I500,MATCH($C$8,$C$51:$C$500,0)),"")</f>
        <v>-8000000000</v>
      </c>
      <c r="J8" s="2">
        <f t="shared" si="5"/>
        <v>-5000000000</v>
      </c>
      <c r="K8" s="2">
        <f t="shared" si="5"/>
        <v>-23000000000</v>
      </c>
      <c r="L8" s="2">
        <f t="shared" si="5"/>
        <v>-13000000000</v>
      </c>
      <c r="M8" s="2">
        <f t="shared" si="5"/>
        <v>-2000000000</v>
      </c>
      <c r="N8" s="2">
        <f t="shared" si="5"/>
        <v>-2000000000</v>
      </c>
    </row>
    <row r="9" spans="1:14" ht="15.5" x14ac:dyDescent="0.35">
      <c r="A9" t="s">
        <v>16</v>
      </c>
      <c r="C9" t="s">
        <v>17</v>
      </c>
      <c r="D9" s="3">
        <f>IFERROR(INDEX(D51:D500,MATCH("Free cash flow per share (Quarter)",$C$51:$C$500,0)),"")</f>
        <v>-1.76</v>
      </c>
      <c r="E9" s="3">
        <f>IFERROR(INDEX(E51:E500,MATCH("Free cash flow per share (Quarter)",$C$51:$C$500,0)),"")</f>
        <v>0.1</v>
      </c>
      <c r="H9" s="3">
        <f>IFERROR(INDEX(D9:G9,COUNT(D9:G9)),"")</f>
        <v>0.1</v>
      </c>
      <c r="I9" s="3">
        <f t="shared" ref="I9:N9" si="6">IFERROR(INDEX(I51:I500,MATCH($C$9,$C$51:$C$500,0)),"")</f>
        <v>-2.57</v>
      </c>
      <c r="J9" s="3">
        <f t="shared" si="6"/>
        <v>-1.76</v>
      </c>
      <c r="K9" s="3">
        <f t="shared" si="6"/>
        <v>-7.21</v>
      </c>
      <c r="L9" s="3">
        <f t="shared" si="6"/>
        <v>-391092.47999999998</v>
      </c>
      <c r="M9" s="3">
        <f t="shared" si="6"/>
        <v>-9026432.5199999996</v>
      </c>
      <c r="N9" s="3">
        <f t="shared" si="6"/>
        <v>-11818797.58</v>
      </c>
    </row>
    <row r="10" spans="1:14" ht="15.5" x14ac:dyDescent="0.35">
      <c r="C10" t="s">
        <v>18</v>
      </c>
      <c r="D10" s="3" t="str">
        <f ca="1">IFERROR(IF(D9=0,"",D2/D9),"")</f>
        <v/>
      </c>
      <c r="E10" s="3" t="str">
        <f ca="1">IFERROR(IF(E9=0,"",E2/E9),"")</f>
        <v/>
      </c>
      <c r="I10" s="3">
        <f t="shared" ref="I10:N10" ca="1" si="7">IFERROR(IF(I9=0,"",I2/I9),"")</f>
        <v>-14.007782101167317</v>
      </c>
      <c r="J10" s="3">
        <f t="shared" ca="1" si="7"/>
        <v>-28.40909090909091</v>
      </c>
      <c r="K10" s="3">
        <f t="shared" ca="1" si="7"/>
        <v>-19.417475728155338</v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19</v>
      </c>
      <c r="C11" t="s">
        <v>20</v>
      </c>
      <c r="D11" s="2">
        <f>IFERROR(INDEX(D51:D500,MATCH($C$11,$C$51:$C$500,0)),"")</f>
        <v>3116113457</v>
      </c>
      <c r="E11" s="2">
        <f>IFERROR(INDEX(E51:E500,MATCH($C$11,$C$51:$C$500,0)),"")</f>
        <v>3112468395</v>
      </c>
      <c r="H11" s="2">
        <f>IFERROR(INDEX(D11:G11,COUNT(D11:G11)),"")</f>
        <v>3112468395</v>
      </c>
      <c r="I11" s="2">
        <f t="shared" ref="I11:N11" si="8">IFERROR(INDEX(I51:I500,MATCH($C$11,$C$51:$C$500,0)),"")</f>
        <v>8708395524</v>
      </c>
      <c r="J11" s="2">
        <f t="shared" si="8"/>
        <v>9484813612</v>
      </c>
      <c r="K11" s="2">
        <f t="shared" si="8"/>
        <v>2745460572</v>
      </c>
      <c r="L11" s="2">
        <f t="shared" si="8"/>
        <v>711551582</v>
      </c>
      <c r="M11" s="2">
        <f t="shared" si="8"/>
        <v>614710566</v>
      </c>
      <c r="N11" s="2">
        <f t="shared" si="8"/>
        <v>1510997070</v>
      </c>
    </row>
    <row r="12" spans="1:14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57000000000</v>
      </c>
      <c r="E12" s="2">
        <f>IFERROR(INDEX(E51:E500,MATCH("Net Debt (Quarter)",$C$51:$C$500,0)),"")</f>
        <v>57000000000</v>
      </c>
      <c r="H12" s="2">
        <f>IFERROR(INDEX(D12:G12,COUNT(D12:G12)),"")</f>
        <v>57000000000</v>
      </c>
      <c r="I12" s="2">
        <f t="shared" ref="I12:N12" si="9">IFERROR(INDEX(I51:I500,MATCH($C$12,$C$51:$C$500,0)),"")</f>
        <v>51000000000</v>
      </c>
      <c r="J12" s="2">
        <f t="shared" si="9"/>
        <v>30000000000</v>
      </c>
      <c r="K12" s="2">
        <f t="shared" si="9"/>
        <v>0</v>
      </c>
      <c r="L12" s="2">
        <f t="shared" si="9"/>
        <v>2000000000</v>
      </c>
      <c r="M12" s="2">
        <f t="shared" si="9"/>
        <v>2000000000</v>
      </c>
      <c r="N12" s="2">
        <f t="shared" si="9"/>
        <v>0</v>
      </c>
    </row>
    <row r="13" spans="1:14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60000000000</v>
      </c>
      <c r="E13" s="2">
        <f>IFERROR(INDEX(E51:E500,MATCH("Total Debt (Quarter)",$C$51:$C$500,0)),"")</f>
        <v>60000000000</v>
      </c>
      <c r="H13" s="2">
        <f>IFERROR(INDEX(D13:G13,COUNT(D13:G13)),"")</f>
        <v>60000000000</v>
      </c>
      <c r="I13" s="2">
        <f t="shared" ref="I13:N13" si="10">IFERROR(INDEX(I51:I500,MATCH($C$13,$C$51:$C$500,0)),"")</f>
        <v>60000000000</v>
      </c>
      <c r="J13" s="2">
        <f t="shared" si="10"/>
        <v>40000000000</v>
      </c>
      <c r="K13" s="2">
        <f t="shared" si="10"/>
        <v>3000000000</v>
      </c>
      <c r="L13" s="2">
        <f t="shared" si="10"/>
        <v>3000000000</v>
      </c>
      <c r="M13" s="2">
        <f t="shared" si="10"/>
        <v>3000000000</v>
      </c>
      <c r="N13" s="2">
        <f t="shared" si="10"/>
        <v>2000000000</v>
      </c>
    </row>
    <row r="14" spans="1:14" ht="15.5" x14ac:dyDescent="0.35">
      <c r="C14" t="s">
        <v>27</v>
      </c>
      <c r="D14" s="2">
        <f>IFERROR(INDEX(D51:D500,MATCH($C$14,$C$51:$C$500,0)),"")</f>
        <v>-3696579672</v>
      </c>
      <c r="E14" s="2">
        <f>IFERROR(INDEX(E51:E500,MATCH($C$14,$C$51:$C$500,0)),"")</f>
        <v>0</v>
      </c>
      <c r="H14" s="2">
        <f>IFERROR(SUM(D14:G14)*(4/MAX(1,COUNT(D14:G14))),"")</f>
        <v>-7393159344</v>
      </c>
      <c r="I14" s="2">
        <f t="shared" ref="I14:N14" si="11">IFERROR(INDEX(I51:I500,MATCH($C$14,$C$51:$C$500,0)),"")</f>
        <v>-10556371168</v>
      </c>
      <c r="J14" s="2">
        <f t="shared" si="11"/>
        <v>-2655476927</v>
      </c>
      <c r="K14" s="2">
        <f t="shared" si="11"/>
        <v>-979418791</v>
      </c>
      <c r="L14" s="2">
        <f t="shared" si="11"/>
        <v>-585627923</v>
      </c>
      <c r="M14" s="2">
        <f t="shared" si="11"/>
        <v>-141642409</v>
      </c>
      <c r="N14" s="2">
        <f t="shared" si="11"/>
        <v>-217222221</v>
      </c>
    </row>
    <row r="15" spans="1:14" ht="15.5" x14ac:dyDescent="0.35">
      <c r="C15" t="s">
        <v>28</v>
      </c>
      <c r="D15" s="2">
        <f>IFERROR(INDEX(D51:D500,MATCH($C$15,$C$51:$C$500,0)),"")</f>
        <v>1040310506</v>
      </c>
      <c r="E15" s="2">
        <f>IFERROR(INDEX(E51:E500,MATCH($C$15,$C$51:$C$500,0)),"")</f>
        <v>1305148120</v>
      </c>
      <c r="H15" s="2">
        <f>IFERROR(SUM(D15:G15)*(4/MAX(1,COUNT(D15:G15))),"")</f>
        <v>4690917252</v>
      </c>
      <c r="I15" s="2">
        <f t="shared" ref="I15:N15" si="12">IFERROR(INDEX(I51:I500,MATCH($C$15,$C$51:$C$500,0)),"")</f>
        <v>-8314352771</v>
      </c>
      <c r="J15" s="2">
        <f t="shared" si="12"/>
        <v>-31452522334</v>
      </c>
      <c r="K15" s="2">
        <f t="shared" si="12"/>
        <v>-3835020051</v>
      </c>
      <c r="L15" s="2">
        <f t="shared" si="12"/>
        <v>-4009388739</v>
      </c>
      <c r="M15" s="2">
        <f t="shared" si="12"/>
        <v>-1545373205</v>
      </c>
      <c r="N15" s="2">
        <f t="shared" si="12"/>
        <v>-1367441276</v>
      </c>
    </row>
    <row r="16" spans="1:14" ht="15.5" x14ac:dyDescent="0.35">
      <c r="C16" t="s">
        <v>29</v>
      </c>
      <c r="D16" s="2">
        <f>IFERROR(INDEX(D51:D500,MATCH($C$16,$C$51:$C$500,0)),"")</f>
        <v>-9968281762</v>
      </c>
      <c r="E16" s="2">
        <f>IFERROR(INDEX(E51:E500,MATCH($C$16,$C$51:$C$500,0)),"")</f>
        <v>-10193630859</v>
      </c>
      <c r="H16" s="2">
        <f>IFERROR(SUM(D16:G16)*(4/MAX(1,COUNT(D16:G16))),"")</f>
        <v>-40323825242</v>
      </c>
      <c r="I16" s="2">
        <f t="shared" ref="I16:N16" si="13">IFERROR(INDEX(I51:I500,MATCH($C$16,$C$51:$C$500,0)),"")</f>
        <v>-7348197296</v>
      </c>
      <c r="J16" s="2">
        <f t="shared" si="13"/>
        <v>134957032280</v>
      </c>
      <c r="K16" s="2">
        <f t="shared" si="13"/>
        <v>14262121248</v>
      </c>
      <c r="L16" s="2">
        <f t="shared" si="13"/>
        <v>18178188589</v>
      </c>
      <c r="M16" s="2">
        <f t="shared" si="13"/>
        <v>7057459820</v>
      </c>
      <c r="N16" s="2">
        <f t="shared" si="13"/>
        <v>5894625423</v>
      </c>
    </row>
    <row r="17" spans="1:14" ht="15.5" x14ac:dyDescent="0.35">
      <c r="A17" t="s">
        <v>30</v>
      </c>
    </row>
    <row r="18" spans="1:14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33</v>
      </c>
      <c r="J18" t="s">
        <v>34</v>
      </c>
      <c r="K18" t="s">
        <v>35</v>
      </c>
      <c r="L18" t="s">
        <v>36</v>
      </c>
      <c r="M18" t="s">
        <v>37</v>
      </c>
      <c r="N18" t="s">
        <v>38</v>
      </c>
    </row>
    <row r="19" spans="1:14" ht="15.5" x14ac:dyDescent="0.35">
      <c r="A19" t="s">
        <v>40</v>
      </c>
      <c r="C19" t="s">
        <v>41</v>
      </c>
    </row>
    <row r="20" spans="1:14" ht="15.5" x14ac:dyDescent="0.35">
      <c r="A20" t="s">
        <v>42</v>
      </c>
      <c r="C20" t="s">
        <v>43</v>
      </c>
      <c r="D20" s="2" t="str">
        <f ca="1">IFERROR(D21*D2,"")</f>
        <v/>
      </c>
      <c r="E20" s="2" t="str">
        <f ca="1">IFERROR(E21*E2,"")</f>
        <v/>
      </c>
      <c r="H20" s="2" t="str">
        <f t="shared" ref="H20:N20" ca="1" si="14">IFERROR(H21*H2,"")</f>
        <v/>
      </c>
      <c r="I20" s="2">
        <f t="shared" ca="1" si="14"/>
        <v>112680000000</v>
      </c>
      <c r="J20" s="2">
        <f t="shared" ca="1" si="14"/>
        <v>156500000000</v>
      </c>
      <c r="K20" s="2">
        <f t="shared" ca="1" si="14"/>
        <v>438200000000</v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12</v>
      </c>
      <c r="D21" s="2">
        <f>IFERROR(INDEX(D51:D500,MATCH($C$7,$C$51:$C$500,0)),"")</f>
        <v>3130000000</v>
      </c>
      <c r="E21" s="2">
        <f>IFERROR(INDEX(E51:E500,MATCH($C$7,$C$51:$C$500,0)),"")</f>
        <v>3130000000</v>
      </c>
      <c r="H21" s="2">
        <f>IFERROR(INDEX(D21:G21,COUNT(D21:G21)),"")</f>
        <v>3130000000</v>
      </c>
      <c r="I21" s="2">
        <f t="shared" ref="I21:N21" si="15">IFERROR(INDEX(I51:I500,MATCH($C$7,$C$51:$C$500,0)),"")</f>
        <v>3130000000</v>
      </c>
      <c r="J21" s="2">
        <f t="shared" si="15"/>
        <v>3130000000</v>
      </c>
      <c r="K21" s="2">
        <f t="shared" si="15"/>
        <v>3130000000</v>
      </c>
      <c r="L21" s="2">
        <f t="shared" si="15"/>
        <v>0</v>
      </c>
      <c r="M21" s="2">
        <f t="shared" si="15"/>
        <v>0</v>
      </c>
      <c r="N21" s="2">
        <f t="shared" si="15"/>
        <v>0</v>
      </c>
    </row>
    <row r="23" spans="1:14" ht="15.5" x14ac:dyDescent="0.35">
      <c r="B23" t="s">
        <v>44</v>
      </c>
      <c r="C23" t="s">
        <v>45</v>
      </c>
      <c r="D23" s="3">
        <f>IFERROR(D5/D6*100,"")</f>
        <v>-3.0824521239644054</v>
      </c>
      <c r="E23" s="3">
        <f>IFERROR(E5/E6*100,"")</f>
        <v>-2.9770521950305677</v>
      </c>
      <c r="H23" s="3">
        <f t="shared" ref="H23:N23" si="16">IFERROR(H5/H6*100,"")</f>
        <v>-11.934660848414541</v>
      </c>
      <c r="I23" s="3">
        <f t="shared" si="16"/>
        <v>-1.9599483739837962</v>
      </c>
      <c r="J23" s="3">
        <f t="shared" si="16"/>
        <v>31.814391543032478</v>
      </c>
      <c r="K23" s="3">
        <f t="shared" si="16"/>
        <v>4.5194403509910552</v>
      </c>
      <c r="L23" s="3">
        <f t="shared" si="16"/>
        <v>29.809533326796316</v>
      </c>
      <c r="M23" s="3">
        <f t="shared" si="16"/>
        <v>37.813807414929421</v>
      </c>
      <c r="N23" s="3">
        <f t="shared" si="16"/>
        <v>46.588131107581106</v>
      </c>
    </row>
    <row r="24" spans="1:14" ht="15.5" x14ac:dyDescent="0.35">
      <c r="C24" t="s">
        <v>46</v>
      </c>
      <c r="D24" s="4">
        <f>IFERROR(_xlfn.RRI(5,I23,D23),"")</f>
        <v>9.4788789384629979E-2</v>
      </c>
      <c r="E24" s="4" t="str">
        <f>IFERROR(_xlfn.RRI(5,J23,E23),"")</f>
        <v/>
      </c>
      <c r="H24" s="4" t="str">
        <f t="shared" ref="H24:N24" si="17">IFERROR(_xlfn.RRI(5,M23,H23),"")</f>
        <v/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47</v>
      </c>
      <c r="C25" t="s">
        <v>48</v>
      </c>
      <c r="D25" s="3">
        <f>IFERROR(INDEX(D51:D500,MATCH($A$25,$C$51:$C$500,0)),"")</f>
        <v>-2.85</v>
      </c>
      <c r="E25" s="3">
        <f>IFERROR(INDEX(E51:E500,MATCH($A$25,$C$51:$C$500,0)),"")</f>
        <v>-2.84</v>
      </c>
      <c r="H25" s="3">
        <f>IFERROR(INDEX(D25:G25,COUNT(D25:G25)),"")</f>
        <v>-2.84</v>
      </c>
      <c r="I25" s="3">
        <f t="shared" ref="I25:N25" si="18">IFERROR(INDEX(I51:I500,MATCH($C$25,$C$51:$C$500,0)),"")</f>
        <v>-1.98</v>
      </c>
      <c r="J25" s="3">
        <f t="shared" si="18"/>
        <v>33.47</v>
      </c>
      <c r="K25" s="3">
        <f t="shared" si="18"/>
        <v>3.97</v>
      </c>
      <c r="L25" s="3">
        <f t="shared" si="18"/>
        <v>433296.63</v>
      </c>
      <c r="M25" s="3">
        <f t="shared" si="18"/>
        <v>27560433.07</v>
      </c>
      <c r="N25" s="3">
        <f t="shared" si="18"/>
        <v>22635920.73</v>
      </c>
    </row>
    <row r="26" spans="1:14" ht="15.5" x14ac:dyDescent="0.35">
      <c r="C26" t="s">
        <v>49</v>
      </c>
      <c r="D26" s="4">
        <f>IFERROR(_xlfn.RRI(5,I25,D25),"")</f>
        <v>7.5563198440216084E-2</v>
      </c>
      <c r="E26" s="4" t="str">
        <f>IFERROR(_xlfn.RRI(5,J25,E25),"")</f>
        <v/>
      </c>
      <c r="H26" s="4" t="str">
        <f t="shared" ref="H26:N26" si="19">IFERROR(_xlfn.RRI(5,M25,H25),"")</f>
        <v/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50</v>
      </c>
      <c r="D27" s="3">
        <f>IFERROR(D4/D21,"")</f>
        <v>2.1718084559105431</v>
      </c>
      <c r="E27" s="3">
        <f>IFERROR(E4/E21,"")</f>
        <v>8.8137025722044733</v>
      </c>
      <c r="H27" s="3">
        <f t="shared" ref="H27:N27" si="20">IFERROR(H4/H21,"")</f>
        <v>21.971022056230034</v>
      </c>
      <c r="I27" s="3">
        <f t="shared" si="20"/>
        <v>186.21224405047923</v>
      </c>
      <c r="J27" s="3">
        <f t="shared" si="20"/>
        <v>130.18803363833865</v>
      </c>
      <c r="K27" s="3">
        <f t="shared" si="20"/>
        <v>120.09167686230032</v>
      </c>
      <c r="L27" s="3" t="str">
        <f t="shared" si="20"/>
        <v/>
      </c>
      <c r="M27" s="3" t="str">
        <f t="shared" si="20"/>
        <v/>
      </c>
      <c r="N27" s="3" t="str">
        <f t="shared" si="20"/>
        <v/>
      </c>
    </row>
    <row r="28" spans="1:14" ht="15.5" x14ac:dyDescent="0.35">
      <c r="C28" t="s">
        <v>51</v>
      </c>
      <c r="D28" s="4">
        <f>IFERROR(_xlfn.RRI(5,I27,D27),"")</f>
        <v>-0.58945321342544055</v>
      </c>
      <c r="E28" s="4">
        <f>IFERROR(_xlfn.RRI(5,J27,E27),"")</f>
        <v>-0.41639706861899228</v>
      </c>
      <c r="H28" s="4" t="str">
        <f t="shared" ref="H28:N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52</v>
      </c>
      <c r="H29" s="4">
        <f t="shared" ref="H29:N29" si="22">IFERROR(((H25-I25)/I25)*100%,"")</f>
        <v>0.43434343434343431</v>
      </c>
      <c r="I29" s="4">
        <f t="shared" si="22"/>
        <v>-1.059157454436809</v>
      </c>
      <c r="J29" s="4">
        <f t="shared" si="22"/>
        <v>7.4307304785894202</v>
      </c>
      <c r="K29" s="4">
        <f t="shared" si="22"/>
        <v>-0.99999083768549046</v>
      </c>
      <c r="L29" s="4">
        <f t="shared" si="22"/>
        <v>-0.98427830836694474</v>
      </c>
      <c r="M29" s="4">
        <f t="shared" si="22"/>
        <v>0.21755299458499208</v>
      </c>
      <c r="N29" s="4" t="str">
        <f t="shared" si="22"/>
        <v/>
      </c>
    </row>
    <row r="30" spans="1:14" ht="15.5" x14ac:dyDescent="0.35">
      <c r="C30" t="s">
        <v>53</v>
      </c>
      <c r="H30" s="4">
        <f t="shared" ref="H30:N30" si="23">IFERROR(((H27-I27)/I27)*100%,"")</f>
        <v>-0.88201086256028349</v>
      </c>
      <c r="I30" s="4">
        <f t="shared" si="23"/>
        <v>0.43033302559723269</v>
      </c>
      <c r="J30" s="4">
        <f t="shared" si="23"/>
        <v>8.4072077597975692E-2</v>
      </c>
      <c r="K30" s="4" t="str">
        <f t="shared" si="23"/>
        <v/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78.13</v>
      </c>
      <c r="E32" s="3">
        <f>IFERROR(INDEX(E51:E500,MATCH($A$32,$C$51:$C$500,0)),"")</f>
        <v>80.98</v>
      </c>
      <c r="H32" s="3">
        <f>IFERROR(INDEX(D32:G32,COUNT(D32:G32)),"")</f>
        <v>80.98</v>
      </c>
      <c r="I32" s="3">
        <f t="shared" ref="I32:N32" si="24">IFERROR(INDEX(I51:I500,MATCH($C$32,$C$51:$C$500,0)),"")</f>
        <v>87.55</v>
      </c>
      <c r="J32" s="3">
        <f t="shared" si="24"/>
        <v>89.83</v>
      </c>
      <c r="K32" s="3">
        <f t="shared" si="24"/>
        <v>56.32</v>
      </c>
      <c r="L32" s="3">
        <f t="shared" si="24"/>
        <v>1458522.21</v>
      </c>
      <c r="M32" s="3">
        <f t="shared" si="24"/>
        <v>77382069.890000001</v>
      </c>
      <c r="N32" s="3">
        <f t="shared" si="24"/>
        <v>48120963.009999998</v>
      </c>
    </row>
    <row r="33" spans="1:14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0.19</v>
      </c>
      <c r="E33" s="3">
        <f>IFERROR(INDEX(E51:E500,MATCH($A$33,$C$51:$C$500,0)),"")</f>
        <v>0.19</v>
      </c>
      <c r="H33" s="3">
        <f>IFERROR(INDEX(D33:G33,COUNT(D33:G33)),"")</f>
        <v>0.19</v>
      </c>
      <c r="I33" s="3">
        <f t="shared" ref="I33:N33" si="25">IFERROR(INDEX(I51:I500,MATCH($C$33,$C$51:$C$500,0)),"")</f>
        <v>0.41</v>
      </c>
      <c r="J33" s="3">
        <f t="shared" si="25"/>
        <v>0.56000000000000005</v>
      </c>
      <c r="K33" s="3">
        <f t="shared" si="25"/>
        <v>2.4900000000000002</v>
      </c>
      <c r="L33" s="3">
        <f t="shared" si="25"/>
        <v>0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-5.26</v>
      </c>
      <c r="E34" s="3">
        <f>IFERROR(INDEX(E51:E500,MATCH($A$34,$C$51:$C$500,0)),"")</f>
        <v>-5.28</v>
      </c>
      <c r="H34" s="3">
        <f>IFERROR(INDEX(D34:G34,COUNT(D34:G34)),"")</f>
        <v>-5.28</v>
      </c>
      <c r="I34" s="3">
        <f t="shared" ref="I34:N34" si="26">IFERROR(INDEX(I51:I500,MATCH($C$34,$C$51:$C$500,0)),"")</f>
        <v>-18.18</v>
      </c>
      <c r="J34" s="3">
        <f t="shared" si="26"/>
        <v>1.49</v>
      </c>
      <c r="K34" s="3">
        <f t="shared" si="26"/>
        <v>35.26</v>
      </c>
      <c r="L34" s="3">
        <f t="shared" si="26"/>
        <v>0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6.9</v>
      </c>
      <c r="E35" s="3">
        <f>IFERROR(INDEX(E51:E500,MATCH($A$35,$C$51:$C$500,0)),"")</f>
        <v>1.7</v>
      </c>
      <c r="H35" s="3">
        <f>IFERROR(INDEX(D35:G35,COUNT(D35:G35)),"")</f>
        <v>1.7</v>
      </c>
      <c r="I35" s="3">
        <f t="shared" ref="I35:N35" si="27">IFERROR(INDEX(I51:I500,MATCH($C$35,$C$51:$C$500,0)),"")</f>
        <v>0.19</v>
      </c>
      <c r="J35" s="3">
        <f t="shared" si="27"/>
        <v>0.38</v>
      </c>
      <c r="K35" s="3">
        <f t="shared" si="27"/>
        <v>1.17</v>
      </c>
      <c r="L35" s="3">
        <f t="shared" si="27"/>
        <v>0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66</v>
      </c>
      <c r="C36" t="s">
        <v>67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N36" si="28">IFERROR(INDEX(H51:H500,MATCH($C$36,$C$51:$C$500,0)),"")</f>
        <v>0</v>
      </c>
      <c r="I36" s="4">
        <f t="shared" si="28"/>
        <v>-0.16159999999999999</v>
      </c>
      <c r="J36" s="4">
        <f t="shared" si="28"/>
        <v>9.5999999999999992E-3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</row>
    <row r="37" spans="1:14" ht="15.5" x14ac:dyDescent="0.35">
      <c r="B37" t="s">
        <v>68</v>
      </c>
      <c r="C37" t="s">
        <v>69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N37" si="29">IFERROR(INDEX(H51:H500,MATCH($C$37,$C$51:$C$500,0)),"")</f>
        <v>0</v>
      </c>
      <c r="I37" s="3">
        <f t="shared" si="29"/>
        <v>0</v>
      </c>
      <c r="J37" s="3">
        <f t="shared" si="29"/>
        <v>0.32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</row>
    <row r="50" spans="2:14" ht="15.5" x14ac:dyDescent="0.35">
      <c r="D50" t="s">
        <v>244</v>
      </c>
      <c r="E50" t="s">
        <v>72</v>
      </c>
      <c r="F50" t="s">
        <v>856</v>
      </c>
      <c r="G50" t="s">
        <v>73</v>
      </c>
      <c r="H50" t="s">
        <v>857</v>
      </c>
      <c r="I50" t="s">
        <v>33</v>
      </c>
      <c r="J50" t="s">
        <v>34</v>
      </c>
      <c r="K50" t="s">
        <v>35</v>
      </c>
      <c r="L50" t="s">
        <v>36</v>
      </c>
      <c r="M50" t="s">
        <v>37</v>
      </c>
      <c r="N50" t="s">
        <v>38</v>
      </c>
    </row>
    <row r="51" spans="2:14" ht="15.5" x14ac:dyDescent="0.35">
      <c r="B51" t="s">
        <v>75</v>
      </c>
      <c r="C51" t="s">
        <v>6</v>
      </c>
      <c r="D51" s="5">
        <v>6797760467</v>
      </c>
      <c r="E51" s="5">
        <v>27586889051</v>
      </c>
      <c r="F51" s="5">
        <v>100651157287</v>
      </c>
      <c r="G51" s="5">
        <v>226842188913</v>
      </c>
      <c r="I51" s="5">
        <v>582844323878</v>
      </c>
      <c r="J51" s="5">
        <v>407488545288</v>
      </c>
      <c r="K51" s="5">
        <v>375886948579</v>
      </c>
      <c r="L51" s="5">
        <v>117113203239</v>
      </c>
      <c r="M51" s="5">
        <v>40564764362</v>
      </c>
      <c r="N51" s="5">
        <v>38576006361</v>
      </c>
    </row>
    <row r="52" spans="2:14" ht="15.5" x14ac:dyDescent="0.35">
      <c r="C52" t="s">
        <v>76</v>
      </c>
      <c r="D52" s="5">
        <v>-5875118515</v>
      </c>
      <c r="E52" s="5">
        <v>-25744127386</v>
      </c>
      <c r="F52" s="5">
        <v>-93063273701</v>
      </c>
      <c r="G52" s="5">
        <v>-208460587342</v>
      </c>
      <c r="I52" s="5">
        <v>-503406178893</v>
      </c>
      <c r="J52" s="5">
        <v>-315695596268</v>
      </c>
      <c r="K52" s="5">
        <v>-323734866763</v>
      </c>
      <c r="L52" s="5">
        <v>-89901586207</v>
      </c>
      <c r="M52" s="5">
        <v>-26917199851</v>
      </c>
      <c r="N52" s="5">
        <v>-27082292155</v>
      </c>
    </row>
    <row r="53" spans="2:14" ht="15.5" x14ac:dyDescent="0.35">
      <c r="C53" t="s">
        <v>77</v>
      </c>
      <c r="D53" s="5">
        <v>922641952</v>
      </c>
      <c r="E53" s="5">
        <v>1842761665</v>
      </c>
      <c r="F53" s="5">
        <v>7587883586</v>
      </c>
      <c r="G53" s="5">
        <v>18381601571</v>
      </c>
      <c r="I53" s="5">
        <v>79438144985</v>
      </c>
      <c r="J53" s="5">
        <v>91792949020</v>
      </c>
      <c r="K53" s="5">
        <v>52152081816</v>
      </c>
      <c r="L53" s="5">
        <v>27211617032</v>
      </c>
      <c r="M53" s="5">
        <v>13647564511</v>
      </c>
      <c r="N53" s="5">
        <v>11493714206</v>
      </c>
    </row>
    <row r="54" spans="2:14" ht="15.5" x14ac:dyDescent="0.35">
      <c r="C54" t="s">
        <v>78</v>
      </c>
      <c r="D54" s="5">
        <v>-7348536146</v>
      </c>
      <c r="E54" s="5">
        <v>-8010725486</v>
      </c>
      <c r="F54" s="5">
        <v>-7605638845</v>
      </c>
      <c r="G54" s="5">
        <v>-7444175942</v>
      </c>
      <c r="I54" s="5">
        <v>-34129444097</v>
      </c>
      <c r="J54" s="5">
        <v>-43786151655</v>
      </c>
      <c r="K54" s="5">
        <v>-28821717265</v>
      </c>
      <c r="L54" s="5">
        <v>-7703352636</v>
      </c>
      <c r="M54" s="5">
        <v>-6383263786</v>
      </c>
      <c r="N54" s="5">
        <v>-5383184763</v>
      </c>
    </row>
    <row r="55" spans="2:14" ht="15.5" x14ac:dyDescent="0.35">
      <c r="C55" t="s">
        <v>79</v>
      </c>
      <c r="D55" s="5">
        <v>-7348536146</v>
      </c>
      <c r="E55" s="5">
        <v>-8010725486</v>
      </c>
      <c r="F55" s="5">
        <v>-7605638845</v>
      </c>
      <c r="G55" s="5">
        <v>-7444175942</v>
      </c>
      <c r="I55" s="5">
        <v>-34129444097</v>
      </c>
      <c r="J55" s="5">
        <v>-43786151655</v>
      </c>
      <c r="K55" s="5">
        <v>-28821717265</v>
      </c>
      <c r="L55" s="5">
        <v>-7703352636</v>
      </c>
      <c r="M55" s="5">
        <v>-6383263786</v>
      </c>
      <c r="N55" s="5">
        <v>-5383184763</v>
      </c>
    </row>
    <row r="56" spans="2:14" ht="15.5" x14ac:dyDescent="0.35">
      <c r="C56" t="s">
        <v>80</v>
      </c>
      <c r="D56" s="5">
        <v>-6425894194</v>
      </c>
      <c r="E56" s="5">
        <v>-6167963821</v>
      </c>
      <c r="F56" s="5">
        <v>-17755259</v>
      </c>
      <c r="G56" s="5">
        <v>10937425629</v>
      </c>
      <c r="I56" s="5">
        <v>45308700888</v>
      </c>
      <c r="J56" s="5">
        <v>48006797365</v>
      </c>
      <c r="K56" s="5">
        <v>23330364551</v>
      </c>
      <c r="L56" s="5">
        <v>19508264396</v>
      </c>
      <c r="M56" s="5">
        <v>7264300725</v>
      </c>
      <c r="N56" s="5">
        <v>6110529443</v>
      </c>
    </row>
    <row r="57" spans="2:14" ht="15.5" x14ac:dyDescent="0.35">
      <c r="C57" t="s">
        <v>81</v>
      </c>
      <c r="D57" s="5">
        <v>601768632</v>
      </c>
      <c r="E57" s="5">
        <v>-4025667038</v>
      </c>
      <c r="F57" s="5">
        <v>-6384681294</v>
      </c>
      <c r="G57" s="5">
        <v>-31450904824</v>
      </c>
      <c r="I57" s="5">
        <v>-39006898184</v>
      </c>
      <c r="J57" s="5">
        <v>86950234915</v>
      </c>
      <c r="K57" s="5">
        <v>-6734806585</v>
      </c>
      <c r="L57" s="5">
        <v>-1330075807</v>
      </c>
      <c r="M57" s="5">
        <v>-206840905</v>
      </c>
      <c r="N57" s="5">
        <v>-215904020</v>
      </c>
    </row>
    <row r="58" spans="2:14" ht="15.5" x14ac:dyDescent="0.35">
      <c r="C58" t="s">
        <v>142</v>
      </c>
      <c r="D58" s="5">
        <v>-714120528</v>
      </c>
      <c r="E58" s="5">
        <v>571161035</v>
      </c>
      <c r="F58" s="5">
        <v>142959493</v>
      </c>
      <c r="G58" s="5">
        <v>130797548</v>
      </c>
      <c r="I58" s="5">
        <v>130797548</v>
      </c>
      <c r="J58" s="5">
        <v>99617168</v>
      </c>
      <c r="K58" s="5">
        <v>55819095</v>
      </c>
      <c r="L58" s="5">
        <v>2156802</v>
      </c>
      <c r="M58" s="5">
        <v>1334903</v>
      </c>
      <c r="N58" s="5">
        <v>1318201</v>
      </c>
    </row>
    <row r="59" spans="2:14" ht="15.5" x14ac:dyDescent="0.35">
      <c r="C59" t="s">
        <v>27</v>
      </c>
      <c r="D59" s="5">
        <v>-3696579672</v>
      </c>
      <c r="G59" s="5">
        <v>-2726846405</v>
      </c>
      <c r="I59" s="5">
        <v>-10556371168</v>
      </c>
      <c r="J59" s="5">
        <v>-2655476927</v>
      </c>
      <c r="K59" s="5">
        <v>-979418791</v>
      </c>
      <c r="L59" s="5">
        <v>-585627923</v>
      </c>
      <c r="M59" s="5">
        <v>-141642409</v>
      </c>
      <c r="N59" s="5">
        <v>-217222221</v>
      </c>
    </row>
    <row r="60" spans="2:14" ht="15.5" x14ac:dyDescent="0.35">
      <c r="C60" t="s">
        <v>83</v>
      </c>
      <c r="G60" s="5">
        <v>-9469116293</v>
      </c>
      <c r="I60" s="5">
        <v>-9469116293</v>
      </c>
      <c r="J60" s="5">
        <v>-1204045212</v>
      </c>
      <c r="K60" s="5">
        <v>71631279</v>
      </c>
    </row>
    <row r="61" spans="2:14" ht="15.5" x14ac:dyDescent="0.35">
      <c r="C61" t="s">
        <v>84</v>
      </c>
      <c r="D61" s="5">
        <v>601768632</v>
      </c>
      <c r="E61" s="5">
        <v>-4025667038</v>
      </c>
      <c r="F61" s="5">
        <v>-6384681294</v>
      </c>
      <c r="G61" s="5">
        <v>-31450904824</v>
      </c>
      <c r="I61" s="5">
        <v>-39006898184</v>
      </c>
      <c r="J61" s="5">
        <v>86950234915</v>
      </c>
      <c r="K61" s="5">
        <v>-6734806585</v>
      </c>
      <c r="L61" s="5">
        <v>-1330075807</v>
      </c>
      <c r="M61" s="5">
        <v>-206840905</v>
      </c>
      <c r="N61" s="5">
        <v>-215904020</v>
      </c>
    </row>
    <row r="62" spans="2:14" ht="15.5" x14ac:dyDescent="0.35">
      <c r="C62" t="s">
        <v>29</v>
      </c>
      <c r="D62" s="5">
        <v>-9968281762</v>
      </c>
      <c r="E62" s="5">
        <v>-10193630859</v>
      </c>
      <c r="F62" s="5">
        <v>-6402436553</v>
      </c>
      <c r="G62" s="5">
        <v>-33704926003</v>
      </c>
      <c r="I62" s="5">
        <v>-7348197296</v>
      </c>
      <c r="J62" s="5">
        <v>134957032280</v>
      </c>
      <c r="K62" s="5">
        <v>14262121248</v>
      </c>
      <c r="L62" s="5">
        <v>18178188589</v>
      </c>
      <c r="M62" s="5">
        <v>7057459820</v>
      </c>
      <c r="N62" s="5">
        <v>5894625423</v>
      </c>
    </row>
    <row r="63" spans="2:14" ht="15.5" x14ac:dyDescent="0.35">
      <c r="C63" t="s">
        <v>28</v>
      </c>
      <c r="D63" s="5">
        <v>1040310506</v>
      </c>
      <c r="E63" s="5">
        <v>1305148120</v>
      </c>
      <c r="F63" s="5">
        <v>1208326715</v>
      </c>
      <c r="G63" s="5">
        <v>-4059761790</v>
      </c>
      <c r="I63" s="5">
        <v>-8314352771</v>
      </c>
      <c r="J63" s="5">
        <v>-31452522334</v>
      </c>
      <c r="K63" s="5">
        <v>-3835020051</v>
      </c>
      <c r="L63" s="5">
        <v>-4009388739</v>
      </c>
      <c r="M63" s="5">
        <v>-1545373205</v>
      </c>
      <c r="N63" s="5">
        <v>-1367441276</v>
      </c>
    </row>
    <row r="64" spans="2:14" ht="15.5" x14ac:dyDescent="0.35">
      <c r="C64" t="s">
        <v>85</v>
      </c>
      <c r="G64" s="5">
        <v>-5013776061</v>
      </c>
      <c r="I64" s="5">
        <v>-9927881365</v>
      </c>
      <c r="J64" s="5">
        <v>-12398445730</v>
      </c>
      <c r="K64" s="5">
        <v>-4602925876</v>
      </c>
      <c r="L64" s="5">
        <v>-4366035372</v>
      </c>
      <c r="M64" s="5">
        <v>-1492874725</v>
      </c>
      <c r="N64" s="5">
        <v>-1432303944</v>
      </c>
    </row>
    <row r="65" spans="2:14" ht="15.5" x14ac:dyDescent="0.35">
      <c r="C65" t="s">
        <v>87</v>
      </c>
      <c r="D65" s="5">
        <v>1040310506</v>
      </c>
      <c r="E65" s="5">
        <v>1305148120</v>
      </c>
      <c r="F65" s="5">
        <v>1208326715</v>
      </c>
      <c r="G65" s="5">
        <v>954014271</v>
      </c>
      <c r="I65" s="5">
        <v>1613528594</v>
      </c>
      <c r="J65" s="5">
        <v>-19054076604</v>
      </c>
      <c r="K65" s="5">
        <v>767905825</v>
      </c>
      <c r="L65" s="5">
        <v>356646633</v>
      </c>
      <c r="M65" s="5">
        <v>-52498480</v>
      </c>
      <c r="N65" s="5">
        <v>64862668</v>
      </c>
    </row>
    <row r="66" spans="2:14" ht="15.5" x14ac:dyDescent="0.35">
      <c r="C66" t="s">
        <v>88</v>
      </c>
      <c r="D66" s="5">
        <v>1040310506</v>
      </c>
      <c r="E66" s="5">
        <v>1305148120</v>
      </c>
      <c r="F66" s="5">
        <v>1208326715</v>
      </c>
      <c r="G66" s="5">
        <v>-4059761790</v>
      </c>
      <c r="I66" s="5">
        <v>-8314352771</v>
      </c>
      <c r="J66" s="5">
        <v>-31452522334</v>
      </c>
      <c r="K66" s="5">
        <v>-3835020051</v>
      </c>
      <c r="L66" s="5">
        <v>-4009388739</v>
      </c>
      <c r="M66" s="5">
        <v>-1545373205</v>
      </c>
      <c r="N66" s="5">
        <v>-1367441276</v>
      </c>
    </row>
    <row r="67" spans="2:14" ht="15.5" x14ac:dyDescent="0.35">
      <c r="C67" t="s">
        <v>89</v>
      </c>
      <c r="D67" s="5">
        <v>-8927971256</v>
      </c>
      <c r="E67" s="5">
        <v>-8888482739</v>
      </c>
      <c r="F67" s="5">
        <v>-5194109838</v>
      </c>
      <c r="G67" s="5">
        <v>-37764687793</v>
      </c>
      <c r="I67" s="5">
        <v>-15662550067</v>
      </c>
      <c r="J67" s="5">
        <v>103504509946</v>
      </c>
      <c r="K67" s="5">
        <v>10427101197</v>
      </c>
      <c r="L67" s="5">
        <v>14168799850</v>
      </c>
      <c r="M67" s="5">
        <v>5512086615</v>
      </c>
      <c r="N67" s="5">
        <v>4527184147</v>
      </c>
    </row>
    <row r="68" spans="2:14" ht="15.5" x14ac:dyDescent="0.35">
      <c r="C68" t="s">
        <v>90</v>
      </c>
      <c r="G68" s="5">
        <v>101596859</v>
      </c>
      <c r="I68" s="5">
        <v>64539275</v>
      </c>
      <c r="J68" s="5">
        <v>57809831</v>
      </c>
      <c r="K68" s="5">
        <v>-155779245</v>
      </c>
      <c r="L68" s="5">
        <v>48462485</v>
      </c>
      <c r="M68" s="5">
        <v>340134761</v>
      </c>
      <c r="N68" s="5">
        <v>-43452680</v>
      </c>
    </row>
    <row r="69" spans="2:14" ht="15.5" x14ac:dyDescent="0.35">
      <c r="C69" t="s">
        <v>91</v>
      </c>
      <c r="D69" s="5">
        <v>-8927971256</v>
      </c>
      <c r="E69" s="5">
        <v>-8888482739</v>
      </c>
      <c r="F69" s="5">
        <v>-5194109838</v>
      </c>
      <c r="G69" s="5">
        <v>-37663090934</v>
      </c>
      <c r="I69" s="5">
        <v>-15598010792</v>
      </c>
      <c r="J69" s="5">
        <v>103562319777</v>
      </c>
      <c r="K69" s="5">
        <v>10271321952</v>
      </c>
      <c r="L69" s="5">
        <v>14217262335</v>
      </c>
      <c r="M69" s="5">
        <v>5852221376</v>
      </c>
      <c r="N69" s="5">
        <v>4483731467</v>
      </c>
    </row>
    <row r="70" spans="2:14" ht="15.5" x14ac:dyDescent="0.35">
      <c r="C70" t="s">
        <v>92</v>
      </c>
      <c r="D70" s="5">
        <v>-8927971256</v>
      </c>
      <c r="E70" s="5">
        <v>-8888482739</v>
      </c>
      <c r="F70" s="5">
        <v>-5194109838</v>
      </c>
      <c r="G70" s="5">
        <v>-37764687792</v>
      </c>
      <c r="I70" s="5">
        <v>-15662550066</v>
      </c>
      <c r="J70" s="5">
        <v>103504509946</v>
      </c>
      <c r="K70" s="5">
        <v>10427101196</v>
      </c>
      <c r="L70" s="5">
        <v>14168799850</v>
      </c>
      <c r="M70" s="5">
        <v>5512086615</v>
      </c>
      <c r="N70" s="5">
        <v>4527184147</v>
      </c>
    </row>
    <row r="71" spans="2:14" ht="15.5" x14ac:dyDescent="0.35">
      <c r="C71" t="s">
        <v>8</v>
      </c>
      <c r="D71" s="5">
        <v>-8927971256</v>
      </c>
      <c r="E71" s="5">
        <v>-8888482739</v>
      </c>
      <c r="F71" s="5">
        <v>-5194109838</v>
      </c>
      <c r="G71" s="5">
        <v>-28193974640</v>
      </c>
      <c r="I71" s="5">
        <v>-6128894498</v>
      </c>
      <c r="J71" s="5">
        <v>104766364989</v>
      </c>
      <c r="K71" s="5">
        <v>10199690672</v>
      </c>
      <c r="L71" s="5">
        <v>14217262335</v>
      </c>
      <c r="M71" s="5">
        <v>5852221376</v>
      </c>
      <c r="N71" s="5">
        <v>4483731467</v>
      </c>
    </row>
    <row r="72" spans="2:14" ht="15.5" x14ac:dyDescent="0.35">
      <c r="C72" t="s">
        <v>519</v>
      </c>
    </row>
    <row r="73" spans="2:14" ht="15.5" x14ac:dyDescent="0.35">
      <c r="C73" t="s">
        <v>94</v>
      </c>
      <c r="D73" s="5">
        <v>-8927971256</v>
      </c>
      <c r="E73" s="5">
        <v>-8888482739</v>
      </c>
      <c r="F73" s="5">
        <v>-5194109838</v>
      </c>
      <c r="G73" s="5">
        <v>-37764687792</v>
      </c>
      <c r="I73" s="5">
        <v>-15662550066</v>
      </c>
      <c r="J73" s="5">
        <v>103504509946</v>
      </c>
      <c r="K73" s="5">
        <v>10427101196</v>
      </c>
      <c r="L73" s="5">
        <v>14168799850</v>
      </c>
      <c r="M73" s="5">
        <v>5512086615</v>
      </c>
      <c r="N73" s="5">
        <v>4527184147</v>
      </c>
    </row>
    <row r="74" spans="2:14" ht="15.5" x14ac:dyDescent="0.35">
      <c r="C74" t="s">
        <v>95</v>
      </c>
      <c r="D74" s="5">
        <v>-8927971256</v>
      </c>
      <c r="E74" s="5">
        <v>-8888482739</v>
      </c>
      <c r="F74" s="5">
        <v>-5194109838</v>
      </c>
      <c r="G74" s="5">
        <v>-37663090933</v>
      </c>
      <c r="I74" s="5">
        <v>-15598010791</v>
      </c>
      <c r="J74" s="5">
        <v>103562319777</v>
      </c>
      <c r="K74" s="5">
        <v>10271321951</v>
      </c>
      <c r="L74" s="5">
        <v>14217262335</v>
      </c>
      <c r="M74" s="5">
        <v>5852221376</v>
      </c>
      <c r="N74" s="5">
        <v>4483731467</v>
      </c>
    </row>
    <row r="75" spans="2:14" ht="15.5" x14ac:dyDescent="0.35">
      <c r="C75" t="s">
        <v>96</v>
      </c>
      <c r="D75" s="5">
        <v>-8927971256</v>
      </c>
      <c r="E75" s="5">
        <v>-8888482739</v>
      </c>
      <c r="F75" s="5">
        <v>-5194109838</v>
      </c>
      <c r="G75" s="5">
        <v>-37663090933</v>
      </c>
      <c r="I75" s="5">
        <v>-15598010791</v>
      </c>
      <c r="J75" s="5">
        <v>103562319777</v>
      </c>
      <c r="K75" s="5">
        <v>10271321951</v>
      </c>
      <c r="L75" s="5">
        <v>14217262335</v>
      </c>
      <c r="M75" s="5">
        <v>5852221376</v>
      </c>
      <c r="N75" s="5">
        <v>4483731467</v>
      </c>
    </row>
    <row r="77" spans="2:14" ht="15.5" x14ac:dyDescent="0.35">
      <c r="B77" t="s">
        <v>97</v>
      </c>
      <c r="C77" t="s">
        <v>98</v>
      </c>
    </row>
    <row r="78" spans="2:14" ht="15.5" x14ac:dyDescent="0.35">
      <c r="C78" t="s">
        <v>99</v>
      </c>
    </row>
    <row r="79" spans="2:14" ht="15.5" x14ac:dyDescent="0.35">
      <c r="C79" t="s">
        <v>20</v>
      </c>
      <c r="D79" s="5">
        <v>3116113457</v>
      </c>
      <c r="E79" s="5">
        <v>3112468395</v>
      </c>
      <c r="F79" s="5">
        <v>2811493724</v>
      </c>
      <c r="G79" s="5">
        <v>8708395524</v>
      </c>
      <c r="I79" s="5">
        <v>8708395524</v>
      </c>
      <c r="J79" s="5">
        <v>9484813612</v>
      </c>
      <c r="K79" s="5">
        <v>2745460572</v>
      </c>
      <c r="L79" s="5">
        <v>711551582</v>
      </c>
      <c r="M79" s="5">
        <v>614710566</v>
      </c>
      <c r="N79" s="5">
        <v>1510997070</v>
      </c>
    </row>
    <row r="80" spans="2:14" ht="15.5" x14ac:dyDescent="0.35">
      <c r="C80" t="s">
        <v>100</v>
      </c>
      <c r="D80" s="5">
        <v>137772663709</v>
      </c>
      <c r="E80" s="5">
        <v>136474727165</v>
      </c>
      <c r="F80" s="5">
        <v>151033783236</v>
      </c>
      <c r="G80" s="5">
        <v>116106312509</v>
      </c>
      <c r="I80" s="5">
        <v>116106312509</v>
      </c>
      <c r="J80" s="5">
        <v>63775194830</v>
      </c>
      <c r="K80" s="5">
        <v>43700061303</v>
      </c>
      <c r="L80" s="5">
        <v>20774598675</v>
      </c>
      <c r="M80" s="5">
        <v>10438740106</v>
      </c>
      <c r="N80" s="5">
        <v>4995118586</v>
      </c>
    </row>
    <row r="81" spans="3:14" ht="15.5" x14ac:dyDescent="0.35">
      <c r="C81" t="s">
        <v>102</v>
      </c>
      <c r="D81" s="5">
        <v>22655532128</v>
      </c>
      <c r="E81" s="5">
        <v>22274370001</v>
      </c>
      <c r="F81" s="5">
        <v>23072070001</v>
      </c>
      <c r="G81" s="5">
        <v>23652265101</v>
      </c>
      <c r="I81" s="5">
        <v>23652265101</v>
      </c>
      <c r="J81" s="5">
        <v>32115775111</v>
      </c>
      <c r="K81" s="5">
        <v>10587500</v>
      </c>
      <c r="L81" s="5">
        <v>43371254</v>
      </c>
    </row>
    <row r="82" spans="3:14" ht="15.5" x14ac:dyDescent="0.35">
      <c r="C82" t="s">
        <v>250</v>
      </c>
      <c r="D82" s="5">
        <v>8819532128</v>
      </c>
      <c r="E82" s="5">
        <v>8437320001</v>
      </c>
      <c r="F82" s="5">
        <v>9227320001</v>
      </c>
      <c r="G82" s="5">
        <v>9845320001</v>
      </c>
      <c r="I82" s="5">
        <v>9845320001</v>
      </c>
      <c r="J82" s="5">
        <v>4136257452</v>
      </c>
    </row>
    <row r="83" spans="3:14" ht="15.5" x14ac:dyDescent="0.35">
      <c r="C83" t="s">
        <v>249</v>
      </c>
      <c r="D83" s="5">
        <v>13836000000</v>
      </c>
      <c r="E83" s="5">
        <v>13837050000</v>
      </c>
      <c r="F83" s="5">
        <v>13844750000</v>
      </c>
      <c r="G83" s="5">
        <v>13806945100</v>
      </c>
      <c r="I83" s="5">
        <v>13806945100</v>
      </c>
      <c r="J83" s="5">
        <v>27979517659</v>
      </c>
    </row>
    <row r="84" spans="3:14" ht="15.5" x14ac:dyDescent="0.35">
      <c r="C84" t="s">
        <v>252</v>
      </c>
      <c r="D84" s="5">
        <v>22655532128</v>
      </c>
      <c r="E84" s="5">
        <v>22274370001</v>
      </c>
      <c r="F84" s="5">
        <v>23072070001</v>
      </c>
      <c r="G84" s="5">
        <v>23652265101</v>
      </c>
      <c r="I84" s="5">
        <v>23652265101</v>
      </c>
      <c r="J84" s="5">
        <v>32115775111</v>
      </c>
      <c r="K84" s="5">
        <v>10587500</v>
      </c>
      <c r="L84" s="5">
        <v>43371254</v>
      </c>
    </row>
    <row r="85" spans="3:14" ht="15.5" x14ac:dyDescent="0.35">
      <c r="C85" t="s">
        <v>103</v>
      </c>
      <c r="D85" s="5">
        <v>26941286576</v>
      </c>
      <c r="E85" s="5">
        <v>25937916243</v>
      </c>
      <c r="F85" s="5">
        <v>23822363489</v>
      </c>
      <c r="G85" s="5">
        <v>74821928156</v>
      </c>
      <c r="I85" s="5">
        <v>74821928156</v>
      </c>
      <c r="J85" s="5">
        <v>71043602975</v>
      </c>
      <c r="K85" s="5">
        <v>81700604466</v>
      </c>
      <c r="L85" s="5">
        <v>35559146207</v>
      </c>
      <c r="M85" s="5">
        <v>12510538089</v>
      </c>
      <c r="N85" s="5">
        <v>8091272834</v>
      </c>
    </row>
    <row r="86" spans="3:14" ht="15.5" x14ac:dyDescent="0.35">
      <c r="C86" t="s">
        <v>83</v>
      </c>
      <c r="D86" s="5">
        <v>175543873</v>
      </c>
      <c r="E86" s="5">
        <v>175543873</v>
      </c>
      <c r="F86" s="5">
        <v>175543873</v>
      </c>
      <c r="G86" s="5">
        <v>240083148</v>
      </c>
      <c r="I86" s="5">
        <v>240083148</v>
      </c>
      <c r="J86" s="5">
        <v>175543873</v>
      </c>
      <c r="K86" s="5">
        <v>117734042</v>
      </c>
      <c r="L86" s="5">
        <v>345144566</v>
      </c>
      <c r="M86" s="5">
        <v>296682081</v>
      </c>
      <c r="N86" s="5">
        <v>-43452680</v>
      </c>
    </row>
    <row r="87" spans="3:14" ht="15.5" x14ac:dyDescent="0.35">
      <c r="C87" t="s">
        <v>104</v>
      </c>
      <c r="D87" s="5">
        <v>211092888293</v>
      </c>
      <c r="E87" s="5">
        <v>208687010624</v>
      </c>
      <c r="F87" s="5">
        <v>205204145172</v>
      </c>
      <c r="G87" s="5">
        <v>233595532765</v>
      </c>
      <c r="I87" s="5">
        <v>233595532765</v>
      </c>
      <c r="J87" s="5">
        <v>185949171406</v>
      </c>
      <c r="K87" s="5">
        <v>131172030876</v>
      </c>
      <c r="L87" s="5">
        <v>60161917719</v>
      </c>
      <c r="M87" s="5">
        <v>24762188761</v>
      </c>
      <c r="N87" s="5">
        <v>16007388490</v>
      </c>
    </row>
    <row r="88" spans="3:14" ht="15.5" x14ac:dyDescent="0.35">
      <c r="C88" t="s">
        <v>105</v>
      </c>
    </row>
    <row r="89" spans="3:14" ht="15.5" x14ac:dyDescent="0.35">
      <c r="C89" t="s">
        <v>109</v>
      </c>
      <c r="D89" s="5">
        <v>9044521241</v>
      </c>
      <c r="E89" s="5">
        <v>8683975667</v>
      </c>
      <c r="F89" s="5">
        <v>8323430093</v>
      </c>
      <c r="G89" s="5">
        <v>7962884518</v>
      </c>
      <c r="I89" s="5">
        <v>7962884518</v>
      </c>
      <c r="K89" s="5">
        <v>1197207262</v>
      </c>
      <c r="L89" s="5">
        <v>404780212</v>
      </c>
      <c r="M89" s="5">
        <v>48133580</v>
      </c>
      <c r="N89" s="5">
        <v>100632059</v>
      </c>
    </row>
    <row r="90" spans="3:14" ht="15.5" x14ac:dyDescent="0.35">
      <c r="C90" t="s">
        <v>106</v>
      </c>
      <c r="D90" s="5">
        <v>117210000000</v>
      </c>
      <c r="E90" s="5">
        <v>117210000000</v>
      </c>
      <c r="F90" s="5">
        <v>117210000000</v>
      </c>
      <c r="G90" s="5">
        <v>117210000000</v>
      </c>
      <c r="I90" s="5">
        <v>117210000000</v>
      </c>
      <c r="J90" s="5">
        <v>117210000000</v>
      </c>
    </row>
    <row r="91" spans="3:14" ht="15.5" x14ac:dyDescent="0.35">
      <c r="C91" t="s">
        <v>107</v>
      </c>
      <c r="D91" s="5">
        <v>53411403154</v>
      </c>
      <c r="E91" s="5">
        <v>54964102327</v>
      </c>
      <c r="F91" s="5">
        <v>58972680801</v>
      </c>
      <c r="G91" s="5">
        <v>60584818892</v>
      </c>
      <c r="I91" s="5">
        <v>60584818892</v>
      </c>
      <c r="J91" s="5">
        <v>58514565515</v>
      </c>
      <c r="K91" s="5">
        <v>70607412878</v>
      </c>
      <c r="L91" s="5">
        <v>1308319829</v>
      </c>
      <c r="M91" s="5">
        <v>953747486</v>
      </c>
      <c r="N91" s="5">
        <v>1397820626</v>
      </c>
    </row>
    <row r="92" spans="3:14" ht="15.5" x14ac:dyDescent="0.35">
      <c r="C92" t="s">
        <v>108</v>
      </c>
      <c r="D92" s="5">
        <v>17188290</v>
      </c>
      <c r="E92" s="5">
        <v>11688299</v>
      </c>
      <c r="F92" s="5">
        <v>14996601</v>
      </c>
      <c r="G92" s="5">
        <v>20024550</v>
      </c>
      <c r="I92" s="5">
        <v>20024550</v>
      </c>
      <c r="J92" s="5">
        <v>6813901</v>
      </c>
      <c r="K92" s="5">
        <v>14967743</v>
      </c>
      <c r="L92" s="5">
        <v>7562500</v>
      </c>
      <c r="M92" s="5">
        <v>19966146</v>
      </c>
      <c r="N92" s="5">
        <v>33200521</v>
      </c>
    </row>
    <row r="93" spans="3:14" ht="15.5" x14ac:dyDescent="0.35">
      <c r="C93" t="s">
        <v>110</v>
      </c>
      <c r="D93" s="5">
        <v>230393071090</v>
      </c>
      <c r="E93" s="5">
        <v>234329830609</v>
      </c>
      <c r="F93" s="5">
        <v>242329542637</v>
      </c>
      <c r="G93" s="5">
        <v>245763804994</v>
      </c>
      <c r="I93" s="5">
        <v>245763804994</v>
      </c>
      <c r="J93" s="5">
        <v>243203885434</v>
      </c>
      <c r="K93" s="5">
        <v>123437715326</v>
      </c>
      <c r="L93" s="5">
        <v>14161553462</v>
      </c>
      <c r="M93" s="5">
        <v>1021847212</v>
      </c>
      <c r="N93" s="5">
        <v>1531653206</v>
      </c>
    </row>
    <row r="94" spans="3:14" ht="15.5" x14ac:dyDescent="0.35">
      <c r="C94" t="s">
        <v>111</v>
      </c>
      <c r="D94" s="5">
        <v>441485959383</v>
      </c>
      <c r="E94" s="5">
        <v>443016841233</v>
      </c>
      <c r="F94" s="5">
        <v>447533687809</v>
      </c>
      <c r="G94" s="5">
        <v>479359337759</v>
      </c>
      <c r="I94" s="5">
        <v>479359337759</v>
      </c>
      <c r="J94" s="5">
        <v>429153056840</v>
      </c>
      <c r="K94" s="5">
        <v>254609746202</v>
      </c>
      <c r="L94" s="5">
        <v>74323471181</v>
      </c>
      <c r="M94" s="5">
        <v>25784035973</v>
      </c>
      <c r="N94" s="5">
        <v>17539041696</v>
      </c>
    </row>
    <row r="95" spans="3:14" ht="15.5" x14ac:dyDescent="0.35">
      <c r="C95" t="s">
        <v>112</v>
      </c>
    </row>
    <row r="96" spans="3:14" ht="15.5" x14ac:dyDescent="0.35">
      <c r="C96" t="s">
        <v>113</v>
      </c>
    </row>
    <row r="97" spans="3:14" ht="15.5" x14ac:dyDescent="0.35">
      <c r="C97" t="s">
        <v>114</v>
      </c>
      <c r="D97" s="5">
        <v>129524565093</v>
      </c>
      <c r="E97" s="5">
        <v>121447710755</v>
      </c>
      <c r="F97" s="5">
        <v>115186490694</v>
      </c>
      <c r="G97" s="5">
        <v>140772279944</v>
      </c>
      <c r="I97" s="5">
        <v>140772279944</v>
      </c>
      <c r="J97" s="5">
        <v>79800130432</v>
      </c>
      <c r="K97" s="5">
        <v>25341198086</v>
      </c>
      <c r="L97" s="5">
        <v>21509845173</v>
      </c>
      <c r="M97" s="5">
        <v>10155366400</v>
      </c>
      <c r="N97" s="5">
        <v>7512320859</v>
      </c>
    </row>
    <row r="98" spans="3:14" ht="15.5" x14ac:dyDescent="0.35">
      <c r="C98" t="s">
        <v>119</v>
      </c>
      <c r="D98" s="5">
        <v>59934342849</v>
      </c>
      <c r="E98" s="5">
        <v>59950994496</v>
      </c>
      <c r="F98" s="5">
        <v>59833447266</v>
      </c>
      <c r="G98" s="5">
        <v>59884049992</v>
      </c>
      <c r="I98" s="5">
        <v>59884049992</v>
      </c>
      <c r="J98" s="5">
        <v>39960578726</v>
      </c>
      <c r="L98" s="5">
        <v>2993565067</v>
      </c>
      <c r="M98" s="5">
        <v>3000000000</v>
      </c>
      <c r="N98" s="5">
        <v>2000000000</v>
      </c>
    </row>
    <row r="99" spans="3:14" ht="15.5" x14ac:dyDescent="0.35">
      <c r="C99" t="s">
        <v>115</v>
      </c>
      <c r="D99" s="5">
        <v>19839924708</v>
      </c>
      <c r="E99" s="5">
        <v>17347527094</v>
      </c>
      <c r="F99" s="5">
        <v>9512298484</v>
      </c>
      <c r="G99" s="5">
        <v>40985112020</v>
      </c>
      <c r="I99" s="5">
        <v>40985112020</v>
      </c>
      <c r="J99" s="5">
        <v>5261812803</v>
      </c>
      <c r="K99" s="5">
        <v>6042164431</v>
      </c>
      <c r="L99" s="5">
        <v>6081993357</v>
      </c>
      <c r="M99" s="5">
        <v>1568931698</v>
      </c>
      <c r="N99" s="5">
        <v>1596950704</v>
      </c>
    </row>
    <row r="100" spans="3:14" ht="15.5" x14ac:dyDescent="0.35">
      <c r="C100" t="s">
        <v>117</v>
      </c>
      <c r="D100" s="5">
        <v>34668850907</v>
      </c>
      <c r="E100" s="5">
        <v>34637406136</v>
      </c>
      <c r="F100" s="5">
        <v>34597642772</v>
      </c>
      <c r="G100" s="5">
        <v>34499218138</v>
      </c>
      <c r="I100" s="5">
        <v>34499218138</v>
      </c>
      <c r="J100" s="5">
        <v>22831957525</v>
      </c>
      <c r="K100" s="5">
        <v>9149807401</v>
      </c>
      <c r="L100" s="5">
        <v>9476882444</v>
      </c>
      <c r="M100" s="5">
        <v>4784726329</v>
      </c>
      <c r="N100" s="5">
        <v>2885225800</v>
      </c>
    </row>
    <row r="101" spans="3:14" ht="15.5" x14ac:dyDescent="0.35">
      <c r="C101" t="s">
        <v>118</v>
      </c>
      <c r="D101" s="5">
        <v>6660808790</v>
      </c>
      <c r="E101" s="5">
        <v>1430391635</v>
      </c>
      <c r="F101" s="5">
        <v>1642341635</v>
      </c>
      <c r="G101" s="5">
        <v>1131421635</v>
      </c>
      <c r="I101" s="5">
        <v>1131421635</v>
      </c>
      <c r="J101" s="5">
        <v>4729306288</v>
      </c>
      <c r="K101" s="5">
        <v>9215453469</v>
      </c>
      <c r="L101" s="5">
        <v>240866704</v>
      </c>
      <c r="M101" s="5">
        <v>801708373</v>
      </c>
      <c r="N101" s="5">
        <v>875708373</v>
      </c>
    </row>
    <row r="102" spans="3:14" ht="15.5" x14ac:dyDescent="0.35">
      <c r="C102" t="s">
        <v>122</v>
      </c>
      <c r="D102" s="5">
        <v>22322791744</v>
      </c>
      <c r="E102" s="5">
        <v>23002556676</v>
      </c>
      <c r="F102" s="5">
        <v>24892140574</v>
      </c>
      <c r="G102" s="5">
        <v>25880122298</v>
      </c>
      <c r="I102" s="5">
        <v>25880122298</v>
      </c>
      <c r="J102" s="5">
        <v>20047980100</v>
      </c>
      <c r="K102" s="5">
        <v>3583731416</v>
      </c>
      <c r="L102" s="5">
        <v>5924949696</v>
      </c>
      <c r="M102" s="5">
        <v>152255596</v>
      </c>
      <c r="N102" s="5">
        <v>402528236</v>
      </c>
    </row>
    <row r="103" spans="3:14" ht="15.5" x14ac:dyDescent="0.35">
      <c r="C103" t="s">
        <v>123</v>
      </c>
      <c r="D103" s="5">
        <v>22322791744</v>
      </c>
      <c r="E103" s="5">
        <v>23002556676</v>
      </c>
      <c r="F103" s="5">
        <v>24892140574</v>
      </c>
      <c r="G103" s="5">
        <v>25880122298</v>
      </c>
      <c r="I103" s="5">
        <v>25880122298</v>
      </c>
      <c r="J103" s="5">
        <v>20047980100</v>
      </c>
      <c r="K103" s="5">
        <v>3583731416</v>
      </c>
      <c r="L103" s="5">
        <v>5924949696</v>
      </c>
      <c r="M103" s="5">
        <v>152255596</v>
      </c>
      <c r="N103" s="5">
        <v>402528236</v>
      </c>
    </row>
    <row r="104" spans="3:14" ht="15.5" x14ac:dyDescent="0.35">
      <c r="C104" t="s">
        <v>255</v>
      </c>
      <c r="K104" s="5">
        <v>2982000000</v>
      </c>
    </row>
    <row r="105" spans="3:14" ht="15.5" x14ac:dyDescent="0.35">
      <c r="C105" t="s">
        <v>883</v>
      </c>
    </row>
    <row r="106" spans="3:14" ht="15.5" x14ac:dyDescent="0.35">
      <c r="C106" t="s">
        <v>357</v>
      </c>
      <c r="D106" s="5">
        <v>21768585369</v>
      </c>
      <c r="E106" s="5">
        <v>22448350301</v>
      </c>
      <c r="F106" s="5">
        <v>23392952847</v>
      </c>
      <c r="G106" s="5">
        <v>24240733987</v>
      </c>
      <c r="I106" s="5">
        <v>24240733987</v>
      </c>
      <c r="J106" s="5">
        <v>17873174679</v>
      </c>
    </row>
    <row r="107" spans="3:14" ht="15.5" x14ac:dyDescent="0.35">
      <c r="C107" t="s">
        <v>126</v>
      </c>
      <c r="D107" s="5">
        <v>151847356837</v>
      </c>
      <c r="E107" s="5">
        <v>144450267431</v>
      </c>
      <c r="F107" s="5">
        <v>140078631268</v>
      </c>
      <c r="G107" s="5">
        <v>166652402242</v>
      </c>
      <c r="I107" s="5">
        <v>166652402242</v>
      </c>
      <c r="J107" s="5">
        <v>99848110532</v>
      </c>
      <c r="K107" s="5">
        <v>28924929502</v>
      </c>
      <c r="L107" s="5">
        <v>27434794869</v>
      </c>
      <c r="M107" s="5">
        <v>10307621996</v>
      </c>
      <c r="N107" s="5">
        <v>7914849095</v>
      </c>
    </row>
    <row r="108" spans="3:14" ht="15.5" x14ac:dyDescent="0.35">
      <c r="C108" t="s">
        <v>127</v>
      </c>
    </row>
    <row r="109" spans="3:14" ht="15.5" x14ac:dyDescent="0.35">
      <c r="C109" t="s">
        <v>128</v>
      </c>
      <c r="D109" s="5">
        <v>46922107125</v>
      </c>
      <c r="E109" s="5">
        <v>46922107125</v>
      </c>
      <c r="F109" s="5">
        <v>46922107125</v>
      </c>
      <c r="G109" s="5">
        <v>46922107125</v>
      </c>
      <c r="I109" s="5">
        <v>46922107125</v>
      </c>
      <c r="J109" s="5">
        <v>46921350000</v>
      </c>
      <c r="K109" s="5">
        <v>46921350000</v>
      </c>
      <c r="L109" s="5">
        <v>32700000000</v>
      </c>
      <c r="M109" s="5">
        <v>200000000</v>
      </c>
      <c r="N109" s="5">
        <v>200000000</v>
      </c>
    </row>
    <row r="110" spans="3:14" ht="15.5" x14ac:dyDescent="0.35">
      <c r="C110" t="s">
        <v>129</v>
      </c>
      <c r="D110" s="5">
        <v>102059199126</v>
      </c>
      <c r="E110" s="5">
        <v>102059199126</v>
      </c>
      <c r="F110" s="5">
        <v>102059199126</v>
      </c>
      <c r="G110" s="5">
        <v>102059199126</v>
      </c>
      <c r="I110" s="5">
        <v>102059199126</v>
      </c>
      <c r="J110" s="5">
        <v>102059956251</v>
      </c>
      <c r="K110" s="5">
        <v>102059956251</v>
      </c>
    </row>
    <row r="111" spans="3:14" ht="15.5" x14ac:dyDescent="0.35">
      <c r="C111" t="s">
        <v>130</v>
      </c>
      <c r="D111" s="5">
        <v>95236191064</v>
      </c>
      <c r="E111" s="5">
        <v>104164162320</v>
      </c>
      <c r="F111" s="5">
        <v>113052645059</v>
      </c>
      <c r="G111" s="5">
        <v>124650284884</v>
      </c>
      <c r="I111" s="5">
        <v>124650284884</v>
      </c>
      <c r="J111" s="5">
        <v>131843718657</v>
      </c>
      <c r="K111" s="5">
        <v>27077353668</v>
      </c>
      <c r="L111" s="5">
        <v>14648531746</v>
      </c>
      <c r="M111" s="5">
        <v>14979731896</v>
      </c>
      <c r="N111" s="5">
        <v>9467645281</v>
      </c>
    </row>
    <row r="112" spans="3:14" ht="15.5" x14ac:dyDescent="0.35">
      <c r="C112" t="s">
        <v>257</v>
      </c>
      <c r="D112" s="5">
        <v>9000000000</v>
      </c>
      <c r="E112" s="5">
        <v>9000000000</v>
      </c>
      <c r="F112" s="5">
        <v>9000000000</v>
      </c>
      <c r="G112" s="5">
        <v>9000000000</v>
      </c>
      <c r="I112" s="5">
        <v>9000000000</v>
      </c>
    </row>
    <row r="113" spans="2:14" ht="15.5" x14ac:dyDescent="0.35">
      <c r="C113" t="s">
        <v>258</v>
      </c>
      <c r="D113" s="5">
        <v>86236191064</v>
      </c>
      <c r="E113" s="5">
        <v>95164162320</v>
      </c>
      <c r="F113" s="5">
        <v>104052645059</v>
      </c>
      <c r="G113" s="5">
        <v>115650284884</v>
      </c>
      <c r="I113" s="5">
        <v>115650284884</v>
      </c>
      <c r="J113" s="5">
        <v>131843718657</v>
      </c>
    </row>
    <row r="114" spans="2:14" ht="15.5" x14ac:dyDescent="0.35">
      <c r="C114" t="s">
        <v>259</v>
      </c>
      <c r="D114" s="5">
        <v>95236191064</v>
      </c>
      <c r="E114" s="5">
        <v>104164162320</v>
      </c>
      <c r="F114" s="5">
        <v>113052645059</v>
      </c>
      <c r="G114" s="5">
        <v>124650284884</v>
      </c>
      <c r="I114" s="5">
        <v>124650284884</v>
      </c>
      <c r="J114" s="5">
        <v>131843718657</v>
      </c>
      <c r="K114" s="5">
        <v>27077353668</v>
      </c>
      <c r="L114" s="5">
        <v>14648531746</v>
      </c>
      <c r="M114" s="5">
        <v>14979731896</v>
      </c>
      <c r="N114" s="5">
        <v>9467645281</v>
      </c>
    </row>
    <row r="115" spans="2:14" ht="15.5" x14ac:dyDescent="0.35">
      <c r="C115" t="s">
        <v>131</v>
      </c>
      <c r="D115" s="5">
        <v>45245561358</v>
      </c>
      <c r="E115" s="5">
        <v>45245561358</v>
      </c>
      <c r="F115" s="5">
        <v>45245561358</v>
      </c>
      <c r="G115" s="5">
        <v>38835261234</v>
      </c>
      <c r="I115" s="5">
        <v>38835261234</v>
      </c>
      <c r="J115" s="5">
        <v>48304377527</v>
      </c>
      <c r="K115" s="5">
        <v>49508422739</v>
      </c>
    </row>
    <row r="116" spans="2:14" ht="15.5" x14ac:dyDescent="0.35">
      <c r="C116" t="s">
        <v>10</v>
      </c>
      <c r="D116" s="5">
        <v>289638602546</v>
      </c>
      <c r="E116" s="5">
        <v>298566573802</v>
      </c>
      <c r="F116" s="5">
        <v>307455056541</v>
      </c>
      <c r="G116" s="5">
        <v>312706935517</v>
      </c>
      <c r="I116" s="5">
        <v>312706935517</v>
      </c>
      <c r="J116" s="5">
        <v>329304946308</v>
      </c>
      <c r="K116" s="5">
        <v>225684816700</v>
      </c>
      <c r="L116" s="5">
        <v>47693676312</v>
      </c>
      <c r="M116" s="5">
        <v>15476413977</v>
      </c>
      <c r="N116" s="5">
        <v>9624192601</v>
      </c>
    </row>
    <row r="117" spans="2:14" ht="15.5" x14ac:dyDescent="0.35">
      <c r="C117" t="s">
        <v>132</v>
      </c>
      <c r="D117" s="5">
        <v>441485959383</v>
      </c>
      <c r="E117" s="5">
        <v>443016841233</v>
      </c>
      <c r="F117" s="5">
        <v>447533687809</v>
      </c>
      <c r="G117" s="5">
        <v>479359337759</v>
      </c>
      <c r="I117" s="5">
        <v>479359337759</v>
      </c>
      <c r="J117" s="5">
        <v>429153056840</v>
      </c>
      <c r="K117" s="5">
        <v>254609746202</v>
      </c>
      <c r="L117" s="5">
        <v>75128471181</v>
      </c>
      <c r="M117" s="5">
        <v>25784035973</v>
      </c>
      <c r="N117" s="5">
        <v>17539041696</v>
      </c>
    </row>
    <row r="118" spans="2:14" ht="15.5" x14ac:dyDescent="0.35">
      <c r="C118" t="s">
        <v>133</v>
      </c>
      <c r="D118" s="5">
        <v>3128140475</v>
      </c>
      <c r="E118" s="5">
        <v>3128140475</v>
      </c>
      <c r="F118" s="5">
        <v>3128140475</v>
      </c>
      <c r="G118" s="5">
        <v>3128140475</v>
      </c>
      <c r="I118" s="5">
        <v>3128140475</v>
      </c>
      <c r="J118" s="5">
        <v>3128090000</v>
      </c>
      <c r="K118" s="5">
        <v>3128090000</v>
      </c>
      <c r="L118" s="5">
        <v>32700</v>
      </c>
      <c r="M118" s="5">
        <v>200</v>
      </c>
      <c r="N118" s="5">
        <v>200</v>
      </c>
    </row>
    <row r="120" spans="2:14" ht="15.5" x14ac:dyDescent="0.35">
      <c r="B120" t="s">
        <v>134</v>
      </c>
      <c r="C120" t="s">
        <v>135</v>
      </c>
      <c r="D120" s="5">
        <v>-5518979547</v>
      </c>
      <c r="E120" s="5">
        <v>303224671</v>
      </c>
      <c r="F120" s="5">
        <v>-8960276133</v>
      </c>
      <c r="G120" s="5">
        <v>-10623103029</v>
      </c>
      <c r="I120" s="5">
        <v>5717113369</v>
      </c>
      <c r="J120" s="5">
        <v>41314690822</v>
      </c>
      <c r="K120" s="5">
        <v>-17702974032</v>
      </c>
      <c r="L120" s="5">
        <v>-10767044051</v>
      </c>
      <c r="M120" s="5">
        <v>-1771280164</v>
      </c>
      <c r="N120" s="5">
        <v>-1587025153</v>
      </c>
    </row>
    <row r="121" spans="2:14" ht="15.5" x14ac:dyDescent="0.35">
      <c r="C121" t="s">
        <v>316</v>
      </c>
      <c r="D121" s="5">
        <v>5505724222</v>
      </c>
      <c r="E121" s="5">
        <v>38707364736</v>
      </c>
      <c r="F121" s="5">
        <v>69162266947</v>
      </c>
      <c r="G121" s="5">
        <v>181977417011</v>
      </c>
      <c r="I121" s="5">
        <v>522119946276</v>
      </c>
      <c r="J121" s="5">
        <v>387993042912</v>
      </c>
      <c r="K121" s="5">
        <v>337668110597</v>
      </c>
      <c r="L121" s="5">
        <v>106232999658</v>
      </c>
      <c r="M121" s="5">
        <v>34153568776</v>
      </c>
      <c r="N121" s="5">
        <v>35781240840</v>
      </c>
    </row>
    <row r="122" spans="2:14" ht="15.5" x14ac:dyDescent="0.35">
      <c r="C122" t="s">
        <v>317</v>
      </c>
      <c r="D122" s="5">
        <v>-4386091234</v>
      </c>
      <c r="E122" s="5">
        <v>-20024451530</v>
      </c>
      <c r="F122" s="5">
        <v>-73536522570</v>
      </c>
      <c r="G122" s="5">
        <v>-177948589386</v>
      </c>
      <c r="I122" s="5">
        <v>-484911507404</v>
      </c>
      <c r="J122" s="5">
        <v>-329159253735</v>
      </c>
      <c r="K122" s="5">
        <v>-368082544141</v>
      </c>
      <c r="L122" s="5">
        <v>-108437132667</v>
      </c>
      <c r="M122" s="5">
        <v>-31364484112</v>
      </c>
      <c r="N122" s="5">
        <v>-31323376358</v>
      </c>
    </row>
    <row r="123" spans="2:14" ht="15.5" x14ac:dyDescent="0.35">
      <c r="C123" t="s">
        <v>139</v>
      </c>
      <c r="D123" s="5">
        <v>-765514768</v>
      </c>
      <c r="E123" s="5">
        <v>-1374629123</v>
      </c>
      <c r="F123" s="5">
        <v>-2529787467</v>
      </c>
      <c r="G123" s="5">
        <v>-1955470402</v>
      </c>
      <c r="I123" s="5">
        <v>-8035391360</v>
      </c>
      <c r="J123" s="5">
        <v>-11390847586</v>
      </c>
      <c r="K123" s="5">
        <v>-12462359907</v>
      </c>
      <c r="L123" s="5">
        <v>-2020248054</v>
      </c>
      <c r="M123" s="5">
        <v>-2377158915</v>
      </c>
      <c r="N123" s="5">
        <v>-1828789380</v>
      </c>
    </row>
    <row r="124" spans="2:14" ht="15.5" x14ac:dyDescent="0.35">
      <c r="C124" t="s">
        <v>141</v>
      </c>
      <c r="D124" s="5">
        <v>-460087045</v>
      </c>
      <c r="E124" s="5">
        <v>-1763235634</v>
      </c>
      <c r="F124" s="5">
        <v>-1473256992</v>
      </c>
      <c r="G124" s="5">
        <v>-2889416405</v>
      </c>
      <c r="I124" s="5">
        <v>-10718941168</v>
      </c>
      <c r="J124" s="5">
        <v>-2655476927</v>
      </c>
      <c r="K124" s="5">
        <v>-840597456</v>
      </c>
      <c r="L124" s="5">
        <v>-486734005</v>
      </c>
      <c r="M124" s="5">
        <v>-141642409</v>
      </c>
      <c r="N124" s="5">
        <v>-217222221</v>
      </c>
    </row>
    <row r="125" spans="2:14" ht="15.5" x14ac:dyDescent="0.35">
      <c r="C125" t="s">
        <v>1348</v>
      </c>
      <c r="D125" s="5">
        <v>78762425</v>
      </c>
      <c r="E125" s="5">
        <v>571161035</v>
      </c>
      <c r="F125" s="5">
        <v>142959493</v>
      </c>
      <c r="G125" s="5">
        <v>-2479551168</v>
      </c>
      <c r="I125" s="5">
        <v>130797548</v>
      </c>
      <c r="J125" s="5">
        <v>99617169</v>
      </c>
      <c r="K125" s="5">
        <v>55819095</v>
      </c>
      <c r="L125" s="5">
        <v>2156802</v>
      </c>
      <c r="M125" s="5">
        <v>1334903</v>
      </c>
      <c r="N125" s="5">
        <v>1318201</v>
      </c>
    </row>
    <row r="126" spans="2:14" ht="15.5" x14ac:dyDescent="0.35">
      <c r="C126" t="s">
        <v>1349</v>
      </c>
      <c r="E126" s="5">
        <v>-15170371711</v>
      </c>
    </row>
    <row r="127" spans="2:14" ht="15.5" x14ac:dyDescent="0.35">
      <c r="C127" t="s">
        <v>1350</v>
      </c>
    </row>
    <row r="128" spans="2:14" ht="15.5" x14ac:dyDescent="0.35">
      <c r="C128" t="s">
        <v>1351</v>
      </c>
      <c r="G128" s="5">
        <v>-12834869739</v>
      </c>
      <c r="I128" s="5">
        <v>-12834869739</v>
      </c>
      <c r="J128" s="5">
        <v>2327805135</v>
      </c>
      <c r="K128" s="5">
        <v>30436155055</v>
      </c>
      <c r="M128" s="5">
        <v>17000000</v>
      </c>
      <c r="N128" s="5">
        <v>62000000</v>
      </c>
    </row>
    <row r="129" spans="3:14" ht="15.5" x14ac:dyDescent="0.35">
      <c r="C129" t="s">
        <v>639</v>
      </c>
      <c r="D129" s="5">
        <v>-5491773147</v>
      </c>
      <c r="E129" s="5">
        <v>-642613102</v>
      </c>
      <c r="F129" s="5">
        <v>-725935544</v>
      </c>
      <c r="G129" s="5">
        <v>5540297844</v>
      </c>
      <c r="L129" s="5">
        <v>-6058085785</v>
      </c>
      <c r="M129" s="5">
        <v>-2059898407</v>
      </c>
      <c r="N129" s="5">
        <v>-4062196235</v>
      </c>
    </row>
    <row r="130" spans="3:14" ht="15.5" x14ac:dyDescent="0.35">
      <c r="C130" t="s">
        <v>363</v>
      </c>
      <c r="G130" s="5">
        <v>-32920784</v>
      </c>
      <c r="I130" s="5">
        <v>-32920784</v>
      </c>
      <c r="J130" s="5">
        <v>-5900196146</v>
      </c>
      <c r="K130" s="5">
        <v>-4477557275</v>
      </c>
    </row>
    <row r="131" spans="3:14" ht="15.5" x14ac:dyDescent="0.35">
      <c r="C131" t="s">
        <v>144</v>
      </c>
      <c r="D131" s="5">
        <v>5522624609</v>
      </c>
      <c r="F131" s="5">
        <v>2055933333</v>
      </c>
      <c r="G131" s="5">
        <v>-1321535635</v>
      </c>
      <c r="I131" s="5">
        <v>15674062153</v>
      </c>
      <c r="J131" s="5">
        <v>39159986253</v>
      </c>
      <c r="K131" s="5">
        <v>114263710057</v>
      </c>
      <c r="L131" s="5">
        <v>17135565067</v>
      </c>
      <c r="M131" s="5">
        <v>909000000</v>
      </c>
      <c r="N131" s="5">
        <v>2000000000</v>
      </c>
    </row>
    <row r="132" spans="3:14" ht="15.5" x14ac:dyDescent="0.35">
      <c r="C132" t="s">
        <v>145</v>
      </c>
      <c r="E132" s="5">
        <v>-2250000</v>
      </c>
      <c r="F132" s="5">
        <v>1007441000</v>
      </c>
      <c r="G132" s="5">
        <v>2350795101</v>
      </c>
      <c r="I132" s="5">
        <v>-22167593610</v>
      </c>
      <c r="J132" s="5">
        <v>-73735324035</v>
      </c>
      <c r="K132" s="5">
        <v>-103007207418</v>
      </c>
      <c r="L132" s="5">
        <v>-6271680000</v>
      </c>
      <c r="M132" s="5">
        <v>-34006340</v>
      </c>
      <c r="N132" s="5">
        <v>-776734363</v>
      </c>
    </row>
    <row r="133" spans="3:14" ht="15.5" x14ac:dyDescent="0.35">
      <c r="C133" t="s">
        <v>847</v>
      </c>
      <c r="G133" s="5">
        <v>10000000000</v>
      </c>
      <c r="I133" s="5">
        <v>10000000000</v>
      </c>
      <c r="J133" s="5">
        <v>-50000000</v>
      </c>
      <c r="K133" s="5">
        <v>-10000000000</v>
      </c>
      <c r="L133" s="5">
        <v>-3000000000</v>
      </c>
    </row>
    <row r="134" spans="3:14" ht="15.5" x14ac:dyDescent="0.35">
      <c r="C134" t="s">
        <v>591</v>
      </c>
      <c r="K134" s="5">
        <v>-67606000000</v>
      </c>
    </row>
    <row r="135" spans="3:14" ht="15.5" x14ac:dyDescent="0.35">
      <c r="C135" t="s">
        <v>1352</v>
      </c>
      <c r="G135" s="5">
        <v>948992898</v>
      </c>
    </row>
    <row r="136" spans="3:14" ht="15.5" x14ac:dyDescent="0.35">
      <c r="C136" t="s">
        <v>505</v>
      </c>
      <c r="J136" s="5">
        <v>-28000000000</v>
      </c>
    </row>
    <row r="137" spans="3:14" ht="15.5" x14ac:dyDescent="0.35">
      <c r="C137" t="s">
        <v>1353</v>
      </c>
      <c r="F137" s="5">
        <v>1050000000</v>
      </c>
      <c r="G137" s="5">
        <v>-10050000000</v>
      </c>
    </row>
    <row r="138" spans="3:14" ht="15.5" x14ac:dyDescent="0.35">
      <c r="C138" t="s">
        <v>700</v>
      </c>
      <c r="J138" s="5">
        <v>1138687599</v>
      </c>
    </row>
    <row r="139" spans="3:14" ht="15.5" x14ac:dyDescent="0.35">
      <c r="C139" t="s">
        <v>146</v>
      </c>
      <c r="G139" s="5">
        <v>-12166953610</v>
      </c>
      <c r="I139" s="5">
        <v>-12166953610</v>
      </c>
      <c r="J139" s="5">
        <v>-22562383833</v>
      </c>
      <c r="K139" s="5">
        <v>-4861538688</v>
      </c>
      <c r="L139" s="5">
        <v>-830686121</v>
      </c>
      <c r="M139" s="5">
        <v>-34006340</v>
      </c>
      <c r="N139" s="5">
        <v>-776734363</v>
      </c>
    </row>
    <row r="140" spans="3:14" ht="15.5" x14ac:dyDescent="0.35">
      <c r="C140" t="s">
        <v>1354</v>
      </c>
    </row>
    <row r="141" spans="3:14" ht="15.5" x14ac:dyDescent="0.35">
      <c r="C141" t="s">
        <v>504</v>
      </c>
      <c r="G141" s="5">
        <v>-5000000000</v>
      </c>
      <c r="I141" s="5">
        <v>-5000000000</v>
      </c>
    </row>
    <row r="142" spans="3:14" ht="15.5" x14ac:dyDescent="0.35">
      <c r="C142" t="s">
        <v>151</v>
      </c>
      <c r="G142" s="5">
        <v>11499680000</v>
      </c>
      <c r="I142" s="5">
        <v>-12400640000</v>
      </c>
      <c r="K142" s="5">
        <v>-20520717975</v>
      </c>
      <c r="L142" s="5">
        <v>-1250000000</v>
      </c>
    </row>
    <row r="143" spans="3:14" ht="15.5" x14ac:dyDescent="0.35">
      <c r="C143" t="s">
        <v>1187</v>
      </c>
    </row>
    <row r="144" spans="3:14" ht="15.5" x14ac:dyDescent="0.35">
      <c r="C144" t="s">
        <v>542</v>
      </c>
      <c r="E144" s="5">
        <v>-2250000</v>
      </c>
      <c r="G144" s="5">
        <v>24158057</v>
      </c>
      <c r="J144" s="5">
        <v>-13627801</v>
      </c>
      <c r="K144" s="5">
        <v>-16950755</v>
      </c>
    </row>
    <row r="145" spans="3:14" ht="15.5" x14ac:dyDescent="0.35">
      <c r="C145" t="s">
        <v>323</v>
      </c>
      <c r="F145" s="5">
        <v>-42559000</v>
      </c>
      <c r="G145" s="5">
        <v>7329145635</v>
      </c>
      <c r="I145" s="5">
        <v>-1600000000</v>
      </c>
      <c r="J145" s="5">
        <v>-24248000000</v>
      </c>
      <c r="K145" s="5">
        <v>-2000000</v>
      </c>
      <c r="L145" s="5">
        <v>-1190993879</v>
      </c>
    </row>
    <row r="146" spans="3:14" ht="15.5" x14ac:dyDescent="0.35">
      <c r="C146" t="s">
        <v>153</v>
      </c>
      <c r="D146" s="5">
        <v>5522624609</v>
      </c>
      <c r="F146" s="5">
        <v>2055933333</v>
      </c>
      <c r="G146" s="5">
        <v>-1321535635</v>
      </c>
      <c r="I146" s="5">
        <v>15674062153</v>
      </c>
      <c r="J146" s="5">
        <v>39159986253</v>
      </c>
      <c r="K146" s="5">
        <v>114263710057</v>
      </c>
      <c r="L146" s="5">
        <v>17135565067</v>
      </c>
      <c r="M146" s="5">
        <v>909000000</v>
      </c>
      <c r="N146" s="5">
        <v>2000000000</v>
      </c>
    </row>
    <row r="147" spans="3:14" ht="15.5" x14ac:dyDescent="0.35">
      <c r="C147" t="s">
        <v>1355</v>
      </c>
      <c r="K147" s="5">
        <v>14221350000</v>
      </c>
      <c r="L147" s="5">
        <v>18000000000</v>
      </c>
    </row>
    <row r="148" spans="3:14" ht="15.5" x14ac:dyDescent="0.35">
      <c r="C148" t="s">
        <v>1356</v>
      </c>
      <c r="K148" s="5">
        <v>105237990000</v>
      </c>
    </row>
    <row r="149" spans="3:14" ht="15.5" x14ac:dyDescent="0.35">
      <c r="C149" t="s">
        <v>336</v>
      </c>
      <c r="F149" s="5">
        <v>2055933333</v>
      </c>
      <c r="G149" s="5">
        <v>11235299003</v>
      </c>
      <c r="I149" s="5">
        <v>32235299003</v>
      </c>
      <c r="M149" s="5">
        <v>1000000000</v>
      </c>
      <c r="N149" s="5">
        <v>2000000000</v>
      </c>
    </row>
    <row r="150" spans="3:14" ht="15.5" x14ac:dyDescent="0.35">
      <c r="C150" t="s">
        <v>274</v>
      </c>
      <c r="G150" s="5">
        <v>-11308430476</v>
      </c>
      <c r="I150" s="5">
        <v>-12311827736</v>
      </c>
      <c r="J150" s="5">
        <v>31311911726</v>
      </c>
      <c r="K150" s="5">
        <v>-11565067</v>
      </c>
      <c r="L150" s="5">
        <v>-6434933</v>
      </c>
    </row>
    <row r="151" spans="3:14" ht="15.5" x14ac:dyDescent="0.35">
      <c r="C151" t="s">
        <v>1357</v>
      </c>
    </row>
    <row r="152" spans="3:14" ht="15.5" x14ac:dyDescent="0.35">
      <c r="C152" t="s">
        <v>1358</v>
      </c>
      <c r="D152" s="5">
        <v>5522624609</v>
      </c>
      <c r="G152" s="5">
        <v>-63917053614</v>
      </c>
      <c r="I152" s="5">
        <v>-65917053614</v>
      </c>
    </row>
    <row r="153" spans="3:14" ht="15.5" x14ac:dyDescent="0.35">
      <c r="C153" t="s">
        <v>712</v>
      </c>
      <c r="G153" s="5">
        <v>1004952</v>
      </c>
      <c r="I153" s="5">
        <v>-1000000000</v>
      </c>
    </row>
    <row r="154" spans="3:14" ht="15.5" x14ac:dyDescent="0.35">
      <c r="C154" t="s">
        <v>1359</v>
      </c>
      <c r="G154" s="5">
        <v>-950000000</v>
      </c>
      <c r="I154" s="5">
        <v>-950000000</v>
      </c>
    </row>
    <row r="155" spans="3:14" ht="15.5" x14ac:dyDescent="0.35">
      <c r="C155" t="s">
        <v>1360</v>
      </c>
      <c r="J155" s="5">
        <v>2294221706</v>
      </c>
      <c r="K155" s="5">
        <v>-6961767409</v>
      </c>
      <c r="L155" s="5">
        <v>-340000000</v>
      </c>
    </row>
    <row r="156" spans="3:14" ht="15.5" x14ac:dyDescent="0.35">
      <c r="C156" t="s">
        <v>551</v>
      </c>
      <c r="G156" s="5">
        <v>63617644500</v>
      </c>
      <c r="I156" s="5">
        <v>63617644500</v>
      </c>
      <c r="J156" s="5">
        <v>5553852821</v>
      </c>
      <c r="K156" s="5">
        <v>4955736282</v>
      </c>
      <c r="L156" s="5">
        <v>-518000000</v>
      </c>
      <c r="M156" s="5">
        <v>-91000000</v>
      </c>
    </row>
    <row r="157" spans="3:14" ht="15.5" x14ac:dyDescent="0.35">
      <c r="C157" t="s">
        <v>1361</v>
      </c>
    </row>
    <row r="158" spans="3:14" ht="15.5" x14ac:dyDescent="0.35">
      <c r="C158" t="s">
        <v>1362</v>
      </c>
      <c r="K158" s="5">
        <v>-3178033749</v>
      </c>
    </row>
    <row r="159" spans="3:14" ht="15.5" x14ac:dyDescent="0.35">
      <c r="C159" t="s">
        <v>163</v>
      </c>
      <c r="D159" s="5">
        <v>3645062</v>
      </c>
      <c r="E159" s="5">
        <v>300974671</v>
      </c>
      <c r="F159" s="5">
        <v>-5896901800</v>
      </c>
      <c r="G159" s="5">
        <v>-9593843563</v>
      </c>
      <c r="I159" s="5">
        <v>-776418088</v>
      </c>
      <c r="J159" s="5">
        <v>6739353040</v>
      </c>
      <c r="K159" s="5">
        <v>-6446471393</v>
      </c>
      <c r="L159" s="5">
        <v>96841016</v>
      </c>
      <c r="M159" s="5">
        <v>-896286504</v>
      </c>
      <c r="N159" s="5">
        <v>449948857</v>
      </c>
    </row>
    <row r="160" spans="3:14" ht="15.5" x14ac:dyDescent="0.35">
      <c r="C160" t="s">
        <v>164</v>
      </c>
      <c r="F160" s="5">
        <v>8708395524</v>
      </c>
      <c r="I160" s="5">
        <v>9484813612</v>
      </c>
      <c r="J160" s="5">
        <v>2745460572</v>
      </c>
      <c r="K160" s="5">
        <v>711551582</v>
      </c>
      <c r="L160" s="5">
        <v>614710566</v>
      </c>
      <c r="M160" s="5">
        <v>1510997070</v>
      </c>
      <c r="N160" s="5">
        <v>1061048213</v>
      </c>
    </row>
    <row r="161" spans="2:14" ht="15.5" x14ac:dyDescent="0.35">
      <c r="C161" t="s">
        <v>1363</v>
      </c>
      <c r="K161" s="5">
        <v>8480380385</v>
      </c>
    </row>
    <row r="162" spans="2:14" ht="15.5" x14ac:dyDescent="0.35">
      <c r="C162" t="s">
        <v>166</v>
      </c>
      <c r="D162" s="5">
        <v>3645062</v>
      </c>
      <c r="E162" s="5">
        <v>300974671</v>
      </c>
      <c r="F162" s="5">
        <v>2811493724</v>
      </c>
      <c r="G162" s="5">
        <v>-9593843563</v>
      </c>
      <c r="I162" s="5">
        <v>8708395524</v>
      </c>
      <c r="J162" s="5">
        <v>9484813612</v>
      </c>
      <c r="K162" s="5">
        <v>2745460574</v>
      </c>
      <c r="L162" s="5">
        <v>711551582</v>
      </c>
      <c r="M162" s="5">
        <v>614710566</v>
      </c>
      <c r="N162" s="5">
        <v>1510997070</v>
      </c>
    </row>
    <row r="164" spans="2:14" ht="15.5" x14ac:dyDescent="0.35">
      <c r="B164" t="s">
        <v>167</v>
      </c>
      <c r="C164" t="s">
        <v>12</v>
      </c>
      <c r="D164" s="5">
        <v>3130000000</v>
      </c>
      <c r="E164" s="5">
        <v>3130000000</v>
      </c>
      <c r="F164" s="5">
        <v>3130000000</v>
      </c>
      <c r="G164" s="5">
        <v>3130000000</v>
      </c>
      <c r="I164" s="5">
        <v>3130000000</v>
      </c>
      <c r="J164" s="5">
        <v>3130000000</v>
      </c>
      <c r="K164" s="5">
        <v>3130000000</v>
      </c>
      <c r="L164" s="5">
        <v>0</v>
      </c>
      <c r="M164" s="5">
        <v>0</v>
      </c>
      <c r="N164" s="5">
        <v>0</v>
      </c>
    </row>
    <row r="165" spans="2:14" ht="15.5" x14ac:dyDescent="0.35">
      <c r="C165" t="s">
        <v>168</v>
      </c>
      <c r="D165" s="6">
        <v>-2.85</v>
      </c>
      <c r="E165" s="6">
        <v>-2.84</v>
      </c>
      <c r="F165" s="6">
        <v>-1.66</v>
      </c>
      <c r="G165" s="6">
        <v>-9.85</v>
      </c>
    </row>
    <row r="166" spans="2:14" ht="15.5" x14ac:dyDescent="0.35">
      <c r="C166" t="s">
        <v>169</v>
      </c>
      <c r="D166" s="6">
        <v>-5.26</v>
      </c>
      <c r="E166" s="6">
        <v>-5.28</v>
      </c>
      <c r="F166" s="6">
        <v>-19.88</v>
      </c>
      <c r="G166" s="6">
        <v>-3.65</v>
      </c>
    </row>
    <row r="167" spans="2:14" ht="15.5" x14ac:dyDescent="0.35">
      <c r="C167" t="s">
        <v>63</v>
      </c>
      <c r="D167" s="6">
        <v>6.9</v>
      </c>
      <c r="E167" s="6">
        <v>1.7</v>
      </c>
      <c r="F167" s="6">
        <v>1.03</v>
      </c>
      <c r="G167" s="6">
        <v>0.5</v>
      </c>
    </row>
    <row r="168" spans="2:14" ht="15.5" x14ac:dyDescent="0.35">
      <c r="C168" t="s">
        <v>170</v>
      </c>
      <c r="D168" s="5">
        <v>-2450000000</v>
      </c>
      <c r="E168" s="5">
        <v>-2170000000</v>
      </c>
      <c r="F168" s="5">
        <v>4050000000</v>
      </c>
      <c r="G168" s="5">
        <v>12070000000</v>
      </c>
    </row>
    <row r="169" spans="2:14" ht="15.5" x14ac:dyDescent="0.35">
      <c r="C169" t="s">
        <v>171</v>
      </c>
      <c r="D169" s="6">
        <v>-2.0199999999999999E-2</v>
      </c>
      <c r="E169" s="6">
        <v>-2.0099999999999996E-2</v>
      </c>
      <c r="F169" s="6">
        <v>-1.1599999999999999E-2</v>
      </c>
      <c r="G169" s="6">
        <v>-6.4299999999999996E-2</v>
      </c>
    </row>
    <row r="170" spans="2:14" ht="15.5" x14ac:dyDescent="0.35">
      <c r="C170" t="s">
        <v>172</v>
      </c>
      <c r="D170" s="6">
        <v>-3.6499999999999998E-2</v>
      </c>
      <c r="E170" s="6">
        <v>-3.5099999999999999E-2</v>
      </c>
      <c r="F170" s="6">
        <v>-1.9799999999999998E-2</v>
      </c>
      <c r="G170" s="6">
        <v>-0.1125</v>
      </c>
    </row>
    <row r="171" spans="2:14" ht="15.5" x14ac:dyDescent="0.35">
      <c r="C171" t="s">
        <v>173</v>
      </c>
      <c r="D171" s="6">
        <v>-2.0299999999999999E-2</v>
      </c>
      <c r="E171" s="6">
        <v>-1.89E-2</v>
      </c>
      <c r="F171" s="6">
        <v>-1E-4</v>
      </c>
      <c r="G171" s="6">
        <v>3.0699999999999998E-2</v>
      </c>
    </row>
    <row r="172" spans="2:14" ht="15.5" x14ac:dyDescent="0.35">
      <c r="C172" t="s">
        <v>174</v>
      </c>
      <c r="D172" s="6">
        <v>-1.74</v>
      </c>
      <c r="G172" s="6">
        <v>4.01</v>
      </c>
    </row>
    <row r="173" spans="2:14" ht="15.5" x14ac:dyDescent="0.35">
      <c r="C173" t="s">
        <v>176</v>
      </c>
      <c r="D173" s="6">
        <v>0.19</v>
      </c>
      <c r="E173" s="6">
        <v>0.19</v>
      </c>
      <c r="F173" s="6">
        <v>0.39</v>
      </c>
      <c r="G173" s="6">
        <v>0.41</v>
      </c>
    </row>
    <row r="174" spans="2:14" ht="15.5" x14ac:dyDescent="0.35">
      <c r="C174" t="s">
        <v>177</v>
      </c>
      <c r="D174" s="6">
        <v>78.13</v>
      </c>
      <c r="E174" s="6">
        <v>80.98</v>
      </c>
      <c r="F174" s="6">
        <v>83.82</v>
      </c>
      <c r="G174" s="6">
        <v>87.55</v>
      </c>
    </row>
    <row r="175" spans="2:14" ht="15.5" x14ac:dyDescent="0.35">
      <c r="C175" t="s">
        <v>178</v>
      </c>
      <c r="D175" s="6">
        <v>0.19</v>
      </c>
      <c r="E175" s="6">
        <v>0.19</v>
      </c>
      <c r="F175" s="6">
        <v>0.39</v>
      </c>
      <c r="G175" s="6">
        <v>0.41</v>
      </c>
    </row>
    <row r="176" spans="2:14" ht="15.5" x14ac:dyDescent="0.35">
      <c r="C176" t="s">
        <v>179</v>
      </c>
      <c r="D176" s="6">
        <v>78.12</v>
      </c>
      <c r="E176" s="6">
        <v>80.98</v>
      </c>
      <c r="F176" s="6">
        <v>83.82</v>
      </c>
      <c r="G176" s="6">
        <v>87.54</v>
      </c>
    </row>
    <row r="177" spans="3:14" ht="15.5" x14ac:dyDescent="0.35">
      <c r="C177" t="s">
        <v>180</v>
      </c>
      <c r="D177" s="5">
        <v>60000000000</v>
      </c>
      <c r="E177" s="5">
        <v>60000000000</v>
      </c>
      <c r="F177" s="5">
        <v>60000000000</v>
      </c>
      <c r="G177" s="5">
        <v>60000000000</v>
      </c>
    </row>
    <row r="178" spans="3:14" ht="15.5" x14ac:dyDescent="0.35">
      <c r="C178" t="s">
        <v>181</v>
      </c>
    </row>
    <row r="179" spans="3:14" ht="15.5" x14ac:dyDescent="0.35">
      <c r="C179" t="s">
        <v>240</v>
      </c>
      <c r="D179" s="5">
        <v>244000000000</v>
      </c>
      <c r="E179" s="5">
        <v>253000000000</v>
      </c>
      <c r="F179" s="5">
        <v>262000000000</v>
      </c>
      <c r="G179" s="5">
        <v>274000000000</v>
      </c>
    </row>
    <row r="180" spans="3:14" ht="15.5" x14ac:dyDescent="0.35">
      <c r="C180" t="s">
        <v>24</v>
      </c>
      <c r="D180" s="5">
        <v>60000000000</v>
      </c>
      <c r="E180" s="5">
        <v>60000000000</v>
      </c>
      <c r="F180" s="5">
        <v>60000000000</v>
      </c>
      <c r="G180" s="5">
        <v>60000000000</v>
      </c>
    </row>
    <row r="181" spans="3:14" ht="15.5" x14ac:dyDescent="0.35">
      <c r="C181" t="s">
        <v>21</v>
      </c>
      <c r="D181" s="5">
        <v>57000000000</v>
      </c>
      <c r="E181" s="5">
        <v>57000000000</v>
      </c>
      <c r="F181" s="5">
        <v>57000000000</v>
      </c>
      <c r="G181" s="5">
        <v>51000000000</v>
      </c>
    </row>
    <row r="182" spans="3:14" ht="15.5" x14ac:dyDescent="0.35">
      <c r="C182" t="s">
        <v>183</v>
      </c>
      <c r="D182" s="5">
        <v>82000000000</v>
      </c>
      <c r="E182" s="5">
        <v>87000000000</v>
      </c>
      <c r="F182" s="5">
        <v>90000000000</v>
      </c>
      <c r="G182" s="5">
        <v>93000000000</v>
      </c>
    </row>
    <row r="183" spans="3:14" ht="15.5" x14ac:dyDescent="0.35">
      <c r="C183" t="s">
        <v>184</v>
      </c>
      <c r="D183" s="5">
        <v>-6000000000</v>
      </c>
      <c r="E183" s="5">
        <v>0</v>
      </c>
      <c r="F183" s="5">
        <v>-9000000000</v>
      </c>
      <c r="G183" s="5">
        <v>-11000000000</v>
      </c>
    </row>
    <row r="184" spans="3:14" ht="15.5" x14ac:dyDescent="0.35">
      <c r="C184" t="s">
        <v>185</v>
      </c>
      <c r="F184" s="5">
        <v>0</v>
      </c>
      <c r="G184" s="5">
        <v>-5000000000</v>
      </c>
    </row>
    <row r="185" spans="3:14" ht="15.5" x14ac:dyDescent="0.35">
      <c r="C185" t="s">
        <v>13</v>
      </c>
      <c r="D185" s="5">
        <v>-6000000000</v>
      </c>
      <c r="E185" s="5">
        <v>0</v>
      </c>
      <c r="F185" s="5">
        <v>-9000000000</v>
      </c>
      <c r="G185" s="5">
        <v>-15000000000</v>
      </c>
    </row>
    <row r="186" spans="3:14" ht="15.5" x14ac:dyDescent="0.35">
      <c r="C186" t="s">
        <v>16</v>
      </c>
      <c r="D186" s="6">
        <v>-1.76</v>
      </c>
      <c r="E186" s="6">
        <v>0.1</v>
      </c>
      <c r="F186" s="6">
        <v>-2.88</v>
      </c>
      <c r="G186" s="6">
        <v>-4.9400000000000004</v>
      </c>
    </row>
    <row r="187" spans="3:14" ht="15.5" x14ac:dyDescent="0.35">
      <c r="C187" t="s">
        <v>48</v>
      </c>
      <c r="I187" s="6">
        <v>-1.98</v>
      </c>
      <c r="J187" s="6">
        <v>33.47</v>
      </c>
      <c r="K187" s="6">
        <v>3.97</v>
      </c>
      <c r="L187" s="6">
        <v>433296.63</v>
      </c>
      <c r="M187" s="6">
        <v>27560433.07</v>
      </c>
      <c r="N187" s="6">
        <v>22635920.73</v>
      </c>
    </row>
    <row r="188" spans="3:14" ht="15.5" x14ac:dyDescent="0.35">
      <c r="C188" t="s">
        <v>62</v>
      </c>
      <c r="I188" s="6">
        <v>-18.18</v>
      </c>
      <c r="J188" s="6">
        <v>1.49</v>
      </c>
      <c r="K188" s="6">
        <v>35.26</v>
      </c>
      <c r="L188" s="5">
        <v>0</v>
      </c>
      <c r="M188" s="5">
        <v>0</v>
      </c>
      <c r="N188" s="5">
        <v>0</v>
      </c>
    </row>
    <row r="189" spans="3:14" ht="15.5" x14ac:dyDescent="0.35">
      <c r="C189" t="s">
        <v>65</v>
      </c>
      <c r="I189" s="6">
        <v>0.19</v>
      </c>
      <c r="J189" s="6">
        <v>0.38</v>
      </c>
      <c r="K189" s="6">
        <v>1.17</v>
      </c>
      <c r="L189" s="5">
        <v>0</v>
      </c>
      <c r="M189" s="5">
        <v>0</v>
      </c>
      <c r="N189" s="5">
        <v>0</v>
      </c>
    </row>
    <row r="190" spans="3:14" ht="15.5" x14ac:dyDescent="0.35">
      <c r="C190" t="s">
        <v>186</v>
      </c>
      <c r="I190" s="5">
        <v>58630000000</v>
      </c>
      <c r="J190" s="5">
        <v>64160000000</v>
      </c>
      <c r="K190" s="5">
        <v>29000000000</v>
      </c>
      <c r="L190" s="5">
        <v>21070000000</v>
      </c>
      <c r="M190" s="5">
        <v>7760000000</v>
      </c>
      <c r="N190" s="5">
        <v>6590000000</v>
      </c>
    </row>
    <row r="191" spans="3:14" ht="15.5" x14ac:dyDescent="0.35">
      <c r="C191" t="s">
        <v>187</v>
      </c>
      <c r="I191" s="6">
        <v>-1.29E-2</v>
      </c>
      <c r="J191" s="6">
        <v>0.24399999999999999</v>
      </c>
      <c r="K191" s="6">
        <v>4.8799999999999996E-2</v>
      </c>
      <c r="L191" s="6">
        <v>0.19059999999999999</v>
      </c>
      <c r="M191" s="6">
        <v>0.21379999999999999</v>
      </c>
      <c r="N191" s="6">
        <v>0.2581</v>
      </c>
    </row>
    <row r="192" spans="3:14" ht="15.5" x14ac:dyDescent="0.35">
      <c r="C192" t="s">
        <v>188</v>
      </c>
      <c r="I192" s="6">
        <v>-2.2599999999999999E-2</v>
      </c>
      <c r="J192" s="6">
        <v>0.37259999999999999</v>
      </c>
      <c r="K192" s="6">
        <v>7.0499999999999993E-2</v>
      </c>
      <c r="L192" s="6">
        <v>0.29710000000000003</v>
      </c>
      <c r="M192" s="6">
        <v>0.35619999999999996</v>
      </c>
      <c r="N192" s="6">
        <v>0.47039999999999998</v>
      </c>
    </row>
    <row r="193" spans="3:14" ht="15.5" x14ac:dyDescent="0.35">
      <c r="C193" t="s">
        <v>189</v>
      </c>
      <c r="I193" s="6">
        <v>0.13170000000000001</v>
      </c>
      <c r="J193" s="6">
        <v>0.16589999999999999</v>
      </c>
      <c r="K193" s="6">
        <v>0.16539999999999999</v>
      </c>
      <c r="L193" s="6">
        <v>0.57009999999999994</v>
      </c>
      <c r="M193" s="6">
        <v>0.56630000000000003</v>
      </c>
      <c r="N193" s="6">
        <v>1.2187999999999999</v>
      </c>
    </row>
    <row r="194" spans="3:14" ht="15.5" x14ac:dyDescent="0.35">
      <c r="C194" t="s">
        <v>190</v>
      </c>
      <c r="I194" s="6">
        <v>4.29</v>
      </c>
      <c r="J194" s="6">
        <v>18.079999999999998</v>
      </c>
      <c r="K194" s="6">
        <v>23.82</v>
      </c>
      <c r="L194" s="6">
        <v>33.31</v>
      </c>
      <c r="M194" s="6">
        <v>51.29</v>
      </c>
      <c r="N194" s="6">
        <v>28.13</v>
      </c>
    </row>
    <row r="195" spans="3:14" ht="15.5" x14ac:dyDescent="0.35">
      <c r="C195" t="s">
        <v>59</v>
      </c>
      <c r="I195" s="6">
        <v>0.41</v>
      </c>
      <c r="J195" s="6">
        <v>0.56000000000000005</v>
      </c>
      <c r="K195" s="6">
        <v>2.4900000000000002</v>
      </c>
      <c r="L195" s="5">
        <v>0</v>
      </c>
      <c r="M195" s="5">
        <v>0</v>
      </c>
      <c r="N195" s="5">
        <v>0</v>
      </c>
    </row>
    <row r="196" spans="3:14" ht="15.5" x14ac:dyDescent="0.35">
      <c r="C196" t="s">
        <v>56</v>
      </c>
      <c r="I196" s="6">
        <v>87.55</v>
      </c>
      <c r="J196" s="6">
        <v>89.83</v>
      </c>
      <c r="K196" s="6">
        <v>56.32</v>
      </c>
      <c r="L196" s="6">
        <v>1458522.21</v>
      </c>
      <c r="M196" s="6">
        <v>77382069.890000001</v>
      </c>
      <c r="N196" s="6">
        <v>48120963.009999998</v>
      </c>
    </row>
    <row r="197" spans="3:14" ht="15.5" x14ac:dyDescent="0.35">
      <c r="C197" t="s">
        <v>191</v>
      </c>
      <c r="I197" s="6">
        <v>0.41</v>
      </c>
      <c r="J197" s="6">
        <v>0.56000000000000005</v>
      </c>
      <c r="K197" s="6">
        <v>2.4900000000000002</v>
      </c>
      <c r="L197" s="5">
        <v>0</v>
      </c>
      <c r="M197" s="5">
        <v>0</v>
      </c>
      <c r="N197" s="5">
        <v>0</v>
      </c>
    </row>
    <row r="198" spans="3:14" ht="15.5" x14ac:dyDescent="0.35">
      <c r="C198" t="s">
        <v>192</v>
      </c>
      <c r="I198" s="6">
        <v>87.54</v>
      </c>
      <c r="J198" s="6">
        <v>89.83</v>
      </c>
      <c r="K198" s="6">
        <v>56.32</v>
      </c>
      <c r="L198" s="6">
        <v>1458290.94</v>
      </c>
      <c r="M198" s="6">
        <v>77282239.159999996</v>
      </c>
      <c r="N198" s="6">
        <v>47954960.399999999</v>
      </c>
    </row>
    <row r="199" spans="3:14" ht="15.5" x14ac:dyDescent="0.35">
      <c r="C199" t="s">
        <v>193</v>
      </c>
      <c r="I199" s="5">
        <v>60000000000</v>
      </c>
      <c r="J199" s="5">
        <v>40000000000</v>
      </c>
      <c r="L199" s="5">
        <v>3000000000</v>
      </c>
      <c r="M199" s="5">
        <v>3000000000</v>
      </c>
      <c r="N199" s="5">
        <v>2000000000</v>
      </c>
    </row>
    <row r="200" spans="3:14" ht="15.5" x14ac:dyDescent="0.35">
      <c r="C200" t="s">
        <v>194</v>
      </c>
      <c r="K200" s="5">
        <v>3000000000</v>
      </c>
    </row>
    <row r="201" spans="3:14" ht="15.5" x14ac:dyDescent="0.35">
      <c r="C201" t="s">
        <v>26</v>
      </c>
      <c r="I201" s="5">
        <v>60000000000</v>
      </c>
      <c r="J201" s="5">
        <v>40000000000</v>
      </c>
      <c r="K201" s="5">
        <v>3000000000</v>
      </c>
      <c r="L201" s="5">
        <v>3000000000</v>
      </c>
      <c r="M201" s="5">
        <v>3000000000</v>
      </c>
      <c r="N201" s="5">
        <v>2000000000</v>
      </c>
    </row>
    <row r="202" spans="3:14" ht="15.5" x14ac:dyDescent="0.35">
      <c r="C202" t="s">
        <v>23</v>
      </c>
      <c r="I202" s="5">
        <v>51000000000</v>
      </c>
      <c r="J202" s="5">
        <v>30000000000</v>
      </c>
      <c r="K202" s="5">
        <v>0</v>
      </c>
      <c r="L202" s="5">
        <v>2000000000</v>
      </c>
      <c r="M202" s="5">
        <v>2000000000</v>
      </c>
      <c r="N202" s="5">
        <v>0</v>
      </c>
    </row>
    <row r="203" spans="3:14" ht="15.5" x14ac:dyDescent="0.35">
      <c r="C203" t="s">
        <v>195</v>
      </c>
      <c r="I203" s="5">
        <v>93000000000</v>
      </c>
      <c r="J203" s="5">
        <v>106000000000</v>
      </c>
      <c r="K203" s="5">
        <v>106000000000</v>
      </c>
      <c r="L203" s="5">
        <v>39000000000</v>
      </c>
      <c r="M203" s="5">
        <v>15000000000</v>
      </c>
      <c r="N203" s="5">
        <v>8000000000</v>
      </c>
    </row>
    <row r="204" spans="3:14" ht="15.5" x14ac:dyDescent="0.35">
      <c r="C204" t="s">
        <v>196</v>
      </c>
      <c r="I204" s="5">
        <v>6000000000</v>
      </c>
      <c r="J204" s="5">
        <v>41000000000</v>
      </c>
      <c r="K204" s="5">
        <v>-18000000000</v>
      </c>
      <c r="L204" s="5">
        <v>-11000000000</v>
      </c>
      <c r="M204" s="5">
        <v>-2000000000</v>
      </c>
      <c r="N204" s="5">
        <v>-2000000000</v>
      </c>
    </row>
    <row r="205" spans="3:14" ht="15.5" x14ac:dyDescent="0.35">
      <c r="C205" t="s">
        <v>197</v>
      </c>
      <c r="I205" s="5">
        <v>-14000000000</v>
      </c>
      <c r="J205" s="5">
        <v>-47000000000</v>
      </c>
      <c r="K205" s="5">
        <v>-5000000000</v>
      </c>
      <c r="L205" s="5">
        <v>-2000000000</v>
      </c>
      <c r="M205" s="5">
        <v>0</v>
      </c>
      <c r="N205" s="5">
        <v>-1000000000</v>
      </c>
    </row>
    <row r="206" spans="3:14" ht="15.5" x14ac:dyDescent="0.35">
      <c r="C206" t="s">
        <v>15</v>
      </c>
      <c r="I206" s="5">
        <v>-8000000000</v>
      </c>
      <c r="J206" s="5">
        <v>-5000000000</v>
      </c>
      <c r="K206" s="5">
        <v>-23000000000</v>
      </c>
      <c r="L206" s="5">
        <v>-13000000000</v>
      </c>
      <c r="M206" s="5">
        <v>-2000000000</v>
      </c>
      <c r="N206" s="5">
        <v>-2000000000</v>
      </c>
    </row>
    <row r="207" spans="3:14" ht="15.5" x14ac:dyDescent="0.35">
      <c r="C207" t="s">
        <v>17</v>
      </c>
      <c r="I207" s="6">
        <v>-2.57</v>
      </c>
      <c r="J207" s="6">
        <v>-1.76</v>
      </c>
      <c r="K207" s="6">
        <v>-7.21</v>
      </c>
      <c r="L207" s="6">
        <v>-391092.47999999998</v>
      </c>
      <c r="M207" s="6">
        <v>-9026432.5199999996</v>
      </c>
      <c r="N207" s="6">
        <v>-11818797.58</v>
      </c>
    </row>
    <row r="209" spans="2:14" ht="15.5" x14ac:dyDescent="0.35">
      <c r="B209" t="s">
        <v>198</v>
      </c>
      <c r="C209" t="s">
        <v>199</v>
      </c>
      <c r="D209" s="5">
        <v>-9000000000</v>
      </c>
      <c r="E209" s="5">
        <v>-9000000000</v>
      </c>
      <c r="F209" s="5">
        <v>-5000000000</v>
      </c>
      <c r="G209" s="5">
        <v>-31000000000</v>
      </c>
      <c r="H209" s="5">
        <v>-31000000000</v>
      </c>
      <c r="I209" s="5">
        <v>-6000000000</v>
      </c>
      <c r="J209" s="5">
        <v>105000000000</v>
      </c>
      <c r="K209" s="5">
        <v>12000000000</v>
      </c>
      <c r="L209" s="5">
        <v>14000000000</v>
      </c>
      <c r="M209" s="5">
        <v>6000000000</v>
      </c>
      <c r="N209" s="5">
        <v>5000000000</v>
      </c>
    </row>
    <row r="210" spans="2:14" ht="15.5" x14ac:dyDescent="0.35">
      <c r="C210" t="s">
        <v>381</v>
      </c>
      <c r="J210" s="6">
        <v>0.32</v>
      </c>
    </row>
    <row r="211" spans="2:14" ht="15.5" x14ac:dyDescent="0.35">
      <c r="C211" t="s">
        <v>67</v>
      </c>
      <c r="I211" s="6">
        <v>-0.16159999999999999</v>
      </c>
      <c r="J211" s="6">
        <v>9.5999999999999992E-3</v>
      </c>
    </row>
    <row r="212" spans="2:14" ht="15.5" x14ac:dyDescent="0.35">
      <c r="C212" t="s">
        <v>382</v>
      </c>
      <c r="I212" s="6">
        <v>1.0700000000000001E-2</v>
      </c>
      <c r="J212" s="6">
        <v>1.0700000000000001E-2</v>
      </c>
    </row>
    <row r="213" spans="2:14" ht="15.5" x14ac:dyDescent="0.35">
      <c r="C213" t="s">
        <v>47</v>
      </c>
      <c r="D213" s="6">
        <v>-2.85</v>
      </c>
      <c r="E213" s="6">
        <v>-2.84</v>
      </c>
      <c r="F213" s="6">
        <v>-1.66</v>
      </c>
      <c r="G213" s="6">
        <v>-9.85</v>
      </c>
      <c r="H213" s="6">
        <v>-9.81</v>
      </c>
      <c r="I213" s="6">
        <v>-1.98</v>
      </c>
      <c r="J213" s="6">
        <v>33.47</v>
      </c>
      <c r="K213" s="6">
        <v>3.97</v>
      </c>
      <c r="L213" s="6">
        <v>4.53</v>
      </c>
      <c r="M213" s="6">
        <v>1.76</v>
      </c>
      <c r="N213" s="6">
        <v>1.45</v>
      </c>
    </row>
    <row r="214" spans="2:14" ht="15.5" x14ac:dyDescent="0.35">
      <c r="C214" t="s">
        <v>69</v>
      </c>
      <c r="J214" s="6">
        <v>0.32</v>
      </c>
    </row>
    <row r="215" spans="2:14" ht="15.5" x14ac:dyDescent="0.35">
      <c r="C215" t="s">
        <v>383</v>
      </c>
      <c r="I215" s="6">
        <v>-0.16159999999999999</v>
      </c>
      <c r="J215" s="6">
        <v>9.5999999999999992E-3</v>
      </c>
    </row>
    <row r="216" spans="2:14" ht="15.5" x14ac:dyDescent="0.35">
      <c r="C216" t="s">
        <v>384</v>
      </c>
      <c r="I216" s="6">
        <v>1.0700000000000001E-2</v>
      </c>
      <c r="J216" s="6">
        <v>1.0700000000000001E-2</v>
      </c>
    </row>
    <row r="217" spans="2:14" ht="15.5" x14ac:dyDescent="0.35">
      <c r="C217" t="s">
        <v>200</v>
      </c>
      <c r="D217" s="5">
        <v>7000000000</v>
      </c>
      <c r="E217" s="5">
        <v>28000000000</v>
      </c>
      <c r="F217" s="5">
        <v>101000000000</v>
      </c>
      <c r="G217" s="5">
        <v>227000000000</v>
      </c>
      <c r="H217" s="5">
        <v>180000000000</v>
      </c>
      <c r="I217" s="5">
        <v>583000000000</v>
      </c>
      <c r="J217" s="5">
        <v>407000000000</v>
      </c>
      <c r="K217" s="5">
        <v>376000000000</v>
      </c>
      <c r="L217" s="5">
        <v>117000000000</v>
      </c>
      <c r="M217" s="5">
        <v>41000000000</v>
      </c>
      <c r="N217" s="5">
        <v>39000000000</v>
      </c>
    </row>
    <row r="218" spans="2:14" ht="15.5" x14ac:dyDescent="0.35">
      <c r="C218" t="s">
        <v>385</v>
      </c>
      <c r="J218" s="6">
        <v>0.32</v>
      </c>
    </row>
    <row r="219" spans="2:14" ht="15.5" x14ac:dyDescent="0.35">
      <c r="C219" t="s">
        <v>386</v>
      </c>
      <c r="I219" s="6">
        <v>-0.16159999999999999</v>
      </c>
      <c r="J219" s="6">
        <v>9.5999999999999992E-3</v>
      </c>
    </row>
    <row r="220" spans="2:14" ht="15.5" x14ac:dyDescent="0.35">
      <c r="C220" t="s">
        <v>387</v>
      </c>
      <c r="I220" s="6">
        <v>1.0700000000000001E-2</v>
      </c>
      <c r="J220" s="6">
        <v>1.0700000000000001E-2</v>
      </c>
    </row>
    <row r="221" spans="2:14" ht="15.5" x14ac:dyDescent="0.35">
      <c r="C221" t="s">
        <v>201</v>
      </c>
      <c r="I221" s="6">
        <v>-3.67</v>
      </c>
    </row>
    <row r="222" spans="2:14" ht="15.5" x14ac:dyDescent="0.35">
      <c r="C222" t="s">
        <v>281</v>
      </c>
      <c r="I222" s="6">
        <v>-2.09</v>
      </c>
    </row>
    <row r="223" spans="2:14" ht="15.5" x14ac:dyDescent="0.35">
      <c r="C223" t="s">
        <v>202</v>
      </c>
      <c r="I223" s="6">
        <v>6.95</v>
      </c>
    </row>
    <row r="224" spans="2:14" ht="15.5" x14ac:dyDescent="0.35">
      <c r="C224" t="s">
        <v>282</v>
      </c>
      <c r="I224" s="6">
        <v>-0.47789999999999999</v>
      </c>
    </row>
    <row r="225" spans="3:9" ht="15.5" x14ac:dyDescent="0.35">
      <c r="C225" t="s">
        <v>283</v>
      </c>
      <c r="I225" s="6">
        <v>0.31</v>
      </c>
    </row>
    <row r="226" spans="3:9" ht="15.5" x14ac:dyDescent="0.35">
      <c r="C226" t="s">
        <v>203</v>
      </c>
      <c r="I226" s="6">
        <v>0.46</v>
      </c>
    </row>
    <row r="227" spans="3:9" ht="15.5" x14ac:dyDescent="0.35">
      <c r="C227" t="s">
        <v>284</v>
      </c>
      <c r="I227" s="6">
        <v>-4.54</v>
      </c>
    </row>
    <row r="228" spans="3:9" ht="15.5" x14ac:dyDescent="0.35">
      <c r="C228" t="s">
        <v>285</v>
      </c>
      <c r="I228" s="6">
        <v>-3.79</v>
      </c>
    </row>
    <row r="229" spans="3:9" ht="15.5" x14ac:dyDescent="0.35">
      <c r="C229" t="s">
        <v>286</v>
      </c>
      <c r="I229" s="6">
        <v>-128.22999999999999</v>
      </c>
    </row>
    <row r="230" spans="3:9" ht="15.5" x14ac:dyDescent="0.35">
      <c r="C230" t="s">
        <v>287</v>
      </c>
      <c r="I230" s="6">
        <v>18.68</v>
      </c>
    </row>
    <row r="231" spans="3:9" ht="15.5" x14ac:dyDescent="0.35">
      <c r="C231" t="s">
        <v>290</v>
      </c>
      <c r="I231" s="6">
        <v>-17.21</v>
      </c>
    </row>
    <row r="232" spans="3:9" ht="15.5" x14ac:dyDescent="0.35">
      <c r="C232" t="s">
        <v>204</v>
      </c>
      <c r="I232" s="6">
        <v>-9.81</v>
      </c>
    </row>
    <row r="233" spans="3:9" ht="15.5" x14ac:dyDescent="0.35">
      <c r="C233" t="s">
        <v>291</v>
      </c>
      <c r="I233" s="6">
        <v>115.68</v>
      </c>
    </row>
    <row r="234" spans="3:9" ht="15.5" x14ac:dyDescent="0.35">
      <c r="C234" t="s">
        <v>205</v>
      </c>
      <c r="D234" s="5">
        <v>1</v>
      </c>
    </row>
    <row r="235" spans="3:9" ht="15.5" x14ac:dyDescent="0.35">
      <c r="C235" t="s">
        <v>206</v>
      </c>
      <c r="I235" s="6">
        <v>78.13</v>
      </c>
    </row>
    <row r="236" spans="3:9" ht="15.5" x14ac:dyDescent="0.35">
      <c r="C236" t="s">
        <v>292</v>
      </c>
      <c r="I236" s="6">
        <v>-9.49</v>
      </c>
    </row>
    <row r="237" spans="3:9" ht="15.5" x14ac:dyDescent="0.35">
      <c r="C237" t="s">
        <v>207</v>
      </c>
      <c r="D237" s="6">
        <v>1.63</v>
      </c>
    </row>
    <row r="238" spans="3:9" ht="15.5" x14ac:dyDescent="0.35">
      <c r="C238" t="s">
        <v>208</v>
      </c>
      <c r="D238" s="6">
        <v>1.42</v>
      </c>
    </row>
    <row r="239" spans="3:9" ht="15.5" x14ac:dyDescent="0.35">
      <c r="C239" t="s">
        <v>293</v>
      </c>
      <c r="D239" s="6">
        <v>0.25</v>
      </c>
    </row>
    <row r="240" spans="3:9" ht="15.5" x14ac:dyDescent="0.35">
      <c r="C240" t="s">
        <v>209</v>
      </c>
      <c r="D240" s="6">
        <v>0.62</v>
      </c>
    </row>
    <row r="241" spans="3:9" ht="15.5" x14ac:dyDescent="0.35">
      <c r="C241" t="s">
        <v>295</v>
      </c>
      <c r="D241" s="6">
        <v>0.14000000000000001</v>
      </c>
    </row>
    <row r="242" spans="3:9" ht="15.5" x14ac:dyDescent="0.35">
      <c r="C242" t="s">
        <v>210</v>
      </c>
      <c r="D242" s="6">
        <v>1.81</v>
      </c>
    </row>
    <row r="243" spans="3:9" ht="15.5" x14ac:dyDescent="0.35">
      <c r="C243" t="s">
        <v>296</v>
      </c>
      <c r="I243" s="6">
        <v>-0.26</v>
      </c>
    </row>
    <row r="244" spans="3:9" ht="15.5" x14ac:dyDescent="0.35">
      <c r="C244" t="s">
        <v>13</v>
      </c>
      <c r="D244" s="5">
        <v>-6000000000</v>
      </c>
    </row>
    <row r="245" spans="3:9" ht="15.5" x14ac:dyDescent="0.35">
      <c r="C245" t="s">
        <v>211</v>
      </c>
      <c r="I245" s="6">
        <v>3.58</v>
      </c>
    </row>
    <row r="246" spans="3:9" ht="15.5" x14ac:dyDescent="0.35">
      <c r="C246" t="s">
        <v>212</v>
      </c>
      <c r="I246" s="6">
        <v>-0.12189999999999999</v>
      </c>
    </row>
    <row r="247" spans="3:9" ht="15.5" x14ac:dyDescent="0.35">
      <c r="C247" t="s">
        <v>213</v>
      </c>
      <c r="I247" s="6">
        <v>-0.22020000000000001</v>
      </c>
    </row>
    <row r="248" spans="3:9" ht="15.5" x14ac:dyDescent="0.35">
      <c r="C248" t="s">
        <v>214</v>
      </c>
      <c r="I248" s="6">
        <v>-5.3E-3</v>
      </c>
    </row>
    <row r="249" spans="3:9" ht="15.5" x14ac:dyDescent="0.35">
      <c r="C249" t="s">
        <v>297</v>
      </c>
      <c r="I249" s="6">
        <v>-4.6999999999999993E-3</v>
      </c>
    </row>
    <row r="250" spans="3:9" ht="15.5" x14ac:dyDescent="0.35">
      <c r="C250" t="s">
        <v>215</v>
      </c>
      <c r="D250" s="6">
        <v>1835.64</v>
      </c>
    </row>
    <row r="251" spans="3:9" ht="15.5" x14ac:dyDescent="0.35">
      <c r="C251" t="s">
        <v>216</v>
      </c>
      <c r="D251" s="6">
        <v>409.52</v>
      </c>
    </row>
    <row r="252" spans="3:9" ht="15.5" x14ac:dyDescent="0.35">
      <c r="C252" t="s">
        <v>217</v>
      </c>
      <c r="D252" s="5">
        <v>288</v>
      </c>
    </row>
    <row r="253" spans="3:9" ht="15.5" x14ac:dyDescent="0.35">
      <c r="C253" t="s">
        <v>218</v>
      </c>
      <c r="D253" s="6">
        <v>1957.16</v>
      </c>
    </row>
    <row r="254" spans="3:9" ht="15.5" x14ac:dyDescent="0.35">
      <c r="C254" t="s">
        <v>219</v>
      </c>
      <c r="D254" s="6">
        <v>0.05</v>
      </c>
    </row>
    <row r="255" spans="3:9" ht="15.5" x14ac:dyDescent="0.35">
      <c r="C255" t="s">
        <v>298</v>
      </c>
      <c r="I255" s="6">
        <v>0.82</v>
      </c>
    </row>
    <row r="256" spans="3:9" ht="15.5" x14ac:dyDescent="0.35">
      <c r="C256" t="s">
        <v>299</v>
      </c>
      <c r="I256" s="6">
        <v>12.6</v>
      </c>
    </row>
    <row r="257" spans="3:9" ht="15.5" x14ac:dyDescent="0.35">
      <c r="C257" t="s">
        <v>43</v>
      </c>
      <c r="I257" s="5">
        <v>113000000000</v>
      </c>
    </row>
    <row r="258" spans="3:9" ht="15.5" x14ac:dyDescent="0.35">
      <c r="C258" t="s">
        <v>220</v>
      </c>
      <c r="I258" s="5">
        <v>215000000000</v>
      </c>
    </row>
    <row r="259" spans="3:9" ht="15.5" x14ac:dyDescent="0.35">
      <c r="C259" t="s">
        <v>221</v>
      </c>
      <c r="I259" s="5">
        <v>3130000000</v>
      </c>
    </row>
    <row r="260" spans="3:9" ht="15.5" x14ac:dyDescent="0.35">
      <c r="C260" t="s">
        <v>222</v>
      </c>
      <c r="I260" s="6">
        <v>0.57520000000000004</v>
      </c>
    </row>
    <row r="261" spans="3:9" ht="15.5" x14ac:dyDescent="0.35">
      <c r="C261" t="s">
        <v>223</v>
      </c>
      <c r="D261" s="6">
        <v>0.13570000000000002</v>
      </c>
    </row>
    <row r="262" spans="3:9" ht="15.5" x14ac:dyDescent="0.35">
      <c r="C262" t="s">
        <v>224</v>
      </c>
      <c r="D262" s="6">
        <v>-0.94530000000000003</v>
      </c>
    </row>
    <row r="263" spans="3:9" ht="15.5" x14ac:dyDescent="0.35">
      <c r="C263" t="s">
        <v>225</v>
      </c>
      <c r="D263" s="6">
        <v>-1.3134000000000001</v>
      </c>
    </row>
    <row r="264" spans="3:9" ht="15.5" x14ac:dyDescent="0.35">
      <c r="C264" t="s">
        <v>226</v>
      </c>
      <c r="D264" s="6">
        <v>-0.95530000000000004</v>
      </c>
    </row>
    <row r="265" spans="3:9" ht="15.5" x14ac:dyDescent="0.35">
      <c r="C265" t="s">
        <v>227</v>
      </c>
      <c r="D265" s="6">
        <v>-0.96349999999999991</v>
      </c>
    </row>
    <row r="266" spans="3:9" ht="15.5" x14ac:dyDescent="0.35">
      <c r="C266" t="s">
        <v>228</v>
      </c>
      <c r="D266" s="6">
        <v>-1.5568</v>
      </c>
    </row>
    <row r="267" spans="3:9" ht="15.5" x14ac:dyDescent="0.35">
      <c r="C267" t="s">
        <v>388</v>
      </c>
      <c r="I267" s="6">
        <v>0.32</v>
      </c>
    </row>
    <row r="268" spans="3:9" ht="15.5" x14ac:dyDescent="0.35">
      <c r="C268" t="s">
        <v>392</v>
      </c>
      <c r="I268" t="s">
        <v>827</v>
      </c>
    </row>
    <row r="269" spans="3:9" ht="15.5" x14ac:dyDescent="0.35">
      <c r="C269" t="s">
        <v>229</v>
      </c>
      <c r="I269" s="5">
        <v>3</v>
      </c>
    </row>
    <row r="270" spans="3:9" ht="15.5" x14ac:dyDescent="0.35">
      <c r="C270" t="s">
        <v>230</v>
      </c>
      <c r="I270" s="6">
        <v>0.75</v>
      </c>
    </row>
    <row r="271" spans="3:9" ht="15.5" x14ac:dyDescent="0.35">
      <c r="C271" t="s">
        <v>231</v>
      </c>
      <c r="I271" s="6">
        <v>0.11</v>
      </c>
    </row>
    <row r="272" spans="3:9" ht="15.5" x14ac:dyDescent="0.35">
      <c r="C272" t="s">
        <v>232</v>
      </c>
      <c r="I272" s="6">
        <v>0.99</v>
      </c>
    </row>
    <row r="273" spans="3:9" ht="15.5" x14ac:dyDescent="0.35">
      <c r="C273" t="s">
        <v>233</v>
      </c>
      <c r="I273" s="6">
        <v>0.99</v>
      </c>
    </row>
    <row r="274" spans="3:9" ht="15.5" x14ac:dyDescent="0.35">
      <c r="C274" t="s">
        <v>234</v>
      </c>
      <c r="I274" s="6">
        <v>0.85</v>
      </c>
    </row>
    <row r="275" spans="3:9" ht="15.5" x14ac:dyDescent="0.35">
      <c r="C275" t="s">
        <v>235</v>
      </c>
      <c r="I275" s="6">
        <v>0.83</v>
      </c>
    </row>
    <row r="276" spans="3:9" ht="15.5" x14ac:dyDescent="0.35">
      <c r="C276" t="s">
        <v>236</v>
      </c>
      <c r="I276" s="6">
        <v>0.62</v>
      </c>
    </row>
    <row r="277" spans="3:9" ht="15.5" x14ac:dyDescent="0.35">
      <c r="C277" t="s">
        <v>300</v>
      </c>
      <c r="I277" s="5">
        <v>362000000000</v>
      </c>
    </row>
    <row r="278" spans="3:9" ht="15.5" x14ac:dyDescent="0.35">
      <c r="C278" t="s">
        <v>301</v>
      </c>
      <c r="I278" s="5">
        <v>29000000000</v>
      </c>
    </row>
    <row r="279" spans="3:9" ht="15.5" x14ac:dyDescent="0.35">
      <c r="C279" t="s">
        <v>302</v>
      </c>
      <c r="I279" s="5">
        <v>11000000000</v>
      </c>
    </row>
    <row r="280" spans="3:9" ht="15.5" x14ac:dyDescent="0.35">
      <c r="C280" t="s">
        <v>303</v>
      </c>
      <c r="I280" s="5">
        <v>-54000000000</v>
      </c>
    </row>
    <row r="281" spans="3:9" ht="15.5" x14ac:dyDescent="0.35">
      <c r="C281" t="s">
        <v>237</v>
      </c>
      <c r="D281" s="5">
        <v>3000000000</v>
      </c>
    </row>
    <row r="282" spans="3:9" ht="15.5" x14ac:dyDescent="0.35">
      <c r="C282" t="s">
        <v>238</v>
      </c>
      <c r="D282" s="5">
        <v>441000000000</v>
      </c>
    </row>
    <row r="283" spans="3:9" ht="15.5" x14ac:dyDescent="0.35">
      <c r="C283" t="s">
        <v>239</v>
      </c>
      <c r="D283" s="5">
        <v>152000000000</v>
      </c>
    </row>
    <row r="284" spans="3:9" ht="15.5" x14ac:dyDescent="0.35">
      <c r="C284" t="s">
        <v>183</v>
      </c>
      <c r="D284" s="5">
        <v>82000000000</v>
      </c>
    </row>
    <row r="285" spans="3:9" ht="15.5" x14ac:dyDescent="0.35">
      <c r="C285" t="s">
        <v>182</v>
      </c>
      <c r="I285" s="5">
        <v>244000000000</v>
      </c>
    </row>
    <row r="286" spans="3:9" ht="15.5" x14ac:dyDescent="0.35">
      <c r="C286" t="s">
        <v>180</v>
      </c>
      <c r="D286" s="5">
        <v>60000000000</v>
      </c>
    </row>
    <row r="287" spans="3:9" ht="15.5" x14ac:dyDescent="0.35">
      <c r="C287" t="s">
        <v>24</v>
      </c>
      <c r="D287" s="5">
        <v>60000000000</v>
      </c>
    </row>
    <row r="288" spans="3:9" ht="15.5" x14ac:dyDescent="0.35">
      <c r="C288" t="s">
        <v>21</v>
      </c>
      <c r="D288" s="5">
        <v>57000000000</v>
      </c>
    </row>
    <row r="289" spans="3:9" ht="15.5" x14ac:dyDescent="0.35">
      <c r="C289" t="s">
        <v>240</v>
      </c>
      <c r="I289" s="5">
        <v>290000000000</v>
      </c>
    </row>
    <row r="290" spans="3:9" ht="15.5" x14ac:dyDescent="0.35">
      <c r="C290" t="s">
        <v>304</v>
      </c>
      <c r="I290" s="5">
        <v>-25000000000</v>
      </c>
    </row>
    <row r="291" spans="3:9" ht="15.5" x14ac:dyDescent="0.35">
      <c r="C291" t="s">
        <v>305</v>
      </c>
      <c r="I291" s="5">
        <v>3000000000</v>
      </c>
    </row>
    <row r="292" spans="3:9" ht="15.5" x14ac:dyDescent="0.35">
      <c r="C292" t="s">
        <v>306</v>
      </c>
      <c r="I292" s="5">
        <v>6000000000</v>
      </c>
    </row>
    <row r="293" spans="3:9" ht="15.5" x14ac:dyDescent="0.35">
      <c r="C293" t="s">
        <v>307</v>
      </c>
      <c r="I293" s="5">
        <v>-5000000000</v>
      </c>
    </row>
    <row r="294" spans="3:9" ht="15.5" x14ac:dyDescent="0.35">
      <c r="C294" t="s">
        <v>308</v>
      </c>
      <c r="I294" s="5">
        <v>-30000000000</v>
      </c>
    </row>
  </sheetData>
  <pageMargins left="0.7" right="0.7" top="0.75" bottom="0.75" header="0.3" footer="0.3"/>
  <ignoredErrors>
    <ignoredError sqref="A1:N295" numberStoredAsText="1"/>
  </ignoredError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P28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1364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1365</v>
      </c>
      <c r="D2" s="2" vm="288">
        <f ca="1">IFERROR(_xlfn.STOCKHISTORY("XIDX:" &amp; $C$1, D3, , 0, 0, 1), "Libur")</f>
        <v>32</v>
      </c>
      <c r="E2" s="2" vm="289">
        <f ca="1">IFERROR(_xlfn.STOCKHISTORY("XIDX:" &amp; $C$1, E3, , 0, 0, 1), "Libur")</f>
        <v>42</v>
      </c>
      <c r="H2" s="2" vm="289">
        <f ca="1">IFERROR(INDEX(D2:G2,COUNT(D2:G2)),"")</f>
        <v>42</v>
      </c>
      <c r="I2" s="2" vm="243">
        <f t="shared" ref="I2:P2" ca="1" si="0">IFERROR(_xlfn.STOCKHISTORY("XIDX:" &amp; $C$1, I1, , 0, 0, 1), "Libur")</f>
        <v>30</v>
      </c>
      <c r="J2" s="2" vm="224">
        <f t="shared" ca="1" si="0"/>
        <v>26</v>
      </c>
      <c r="K2" s="2" vm="9">
        <f t="shared" ca="1" si="0"/>
        <v>50</v>
      </c>
      <c r="L2" s="2" vm="290">
        <f t="shared" ca="1" si="0"/>
        <v>127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</row>
    <row r="3" spans="1:1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6" ht="15.5" x14ac:dyDescent="0.35">
      <c r="B4" t="s">
        <v>5</v>
      </c>
      <c r="C4" t="s">
        <v>6</v>
      </c>
      <c r="D4" s="2">
        <f>IFERROR(INDEX(D51:D500,MATCH($C$4,$C$51:$C$500,0)),"")</f>
        <v>62778960377</v>
      </c>
      <c r="E4" s="2">
        <f>IFERROR(INDEX(E51:E500,MATCH($C$4,$C$51:$C$500,0)),"")</f>
        <v>51640255387</v>
      </c>
      <c r="H4" s="2">
        <f>IFERROR(SUM(D4:G4)*(4/MAX(1,COUNT(D4:G4))),"")</f>
        <v>228838431528</v>
      </c>
      <c r="I4" s="2">
        <f t="shared" ref="I4:P4" si="1">IFERROR(INDEX(I51:I500,MATCH($C$4,$C$51:$C$500,0)),"")</f>
        <v>204006961894</v>
      </c>
      <c r="J4" s="2">
        <f t="shared" si="1"/>
        <v>221978524057</v>
      </c>
      <c r="K4" s="2">
        <f t="shared" si="1"/>
        <v>224359271969</v>
      </c>
      <c r="L4" s="2">
        <f t="shared" si="1"/>
        <v>230719095000</v>
      </c>
      <c r="M4" s="2">
        <f t="shared" si="1"/>
        <v>226399755093</v>
      </c>
      <c r="N4" s="2">
        <f t="shared" si="1"/>
        <v>205045830161</v>
      </c>
      <c r="O4" s="2">
        <f t="shared" si="1"/>
        <v>270308452874</v>
      </c>
      <c r="P4" s="2">
        <f t="shared" si="1"/>
        <v>0</v>
      </c>
    </row>
    <row r="5" spans="1:16" ht="15.5" x14ac:dyDescent="0.35">
      <c r="B5" t="s">
        <v>7</v>
      </c>
      <c r="C5" t="s">
        <v>8</v>
      </c>
      <c r="D5" s="2">
        <f>IFERROR(INDEX(D51:D500,MATCH($C$5,$C$51:$C$500,0)),"")</f>
        <v>1534177818</v>
      </c>
      <c r="E5" s="2">
        <f>IFERROR(INDEX(E51:E500,MATCH($C$5,$C$51:$C$500,0)),"")</f>
        <v>44430351</v>
      </c>
      <c r="H5" s="2">
        <f>IFERROR(SUM(D5:G5)*(4/MAX(1,COUNT(D5:G5))),"")</f>
        <v>3157216338</v>
      </c>
      <c r="I5" s="2">
        <f t="shared" ref="I5:P5" si="2">IFERROR(INDEX(I51:I500,MATCH($C$5,$C$51:$C$500,0)),"")</f>
        <v>-2898850835</v>
      </c>
      <c r="J5" s="2">
        <f t="shared" si="2"/>
        <v>-755203702</v>
      </c>
      <c r="K5" s="2">
        <f t="shared" si="2"/>
        <v>5427375280</v>
      </c>
      <c r="L5" s="2">
        <f t="shared" si="2"/>
        <v>6584135000</v>
      </c>
      <c r="M5" s="2">
        <f t="shared" si="2"/>
        <v>18746842537</v>
      </c>
      <c r="N5" s="2">
        <f t="shared" si="2"/>
        <v>-7468356980</v>
      </c>
      <c r="O5" s="2">
        <f t="shared" si="2"/>
        <v>929905649</v>
      </c>
      <c r="P5" s="2">
        <f t="shared" si="2"/>
        <v>0</v>
      </c>
    </row>
    <row r="6" spans="1:16" ht="15.5" x14ac:dyDescent="0.35">
      <c r="B6" t="s">
        <v>9</v>
      </c>
      <c r="C6" t="s">
        <v>10</v>
      </c>
      <c r="D6" s="2">
        <f>IFERROR(INDEX(D51:D500,MATCH($C$6,$C$51:$C$500,0)),"")</f>
        <v>63698763358</v>
      </c>
      <c r="E6" s="2">
        <f>IFERROR(INDEX(E51:E500,MATCH($C$6,$C$51:$C$500,0)),"")</f>
        <v>62164585623</v>
      </c>
      <c r="H6" s="2">
        <f>IFERROR(INDEX(D6:G6,COUNT(D6:G6)),"")</f>
        <v>62164585623</v>
      </c>
      <c r="I6" s="2">
        <f t="shared" ref="I6:P6" si="3">IFERROR(INDEX(I51:I500,MATCH($C$6,$C$51:$C$500,0)),"")</f>
        <v>62120155189</v>
      </c>
      <c r="J6" s="2">
        <f t="shared" si="3"/>
        <v>65019006024</v>
      </c>
      <c r="K6" s="2">
        <f t="shared" si="3"/>
        <v>66524209726</v>
      </c>
      <c r="L6" s="2">
        <f t="shared" si="3"/>
        <v>62596834000</v>
      </c>
      <c r="M6" s="2">
        <f t="shared" si="3"/>
        <v>31364722965</v>
      </c>
      <c r="N6" s="2">
        <f t="shared" si="3"/>
        <v>12617880428</v>
      </c>
      <c r="O6" s="2">
        <f t="shared" si="3"/>
        <v>20086237408</v>
      </c>
      <c r="P6" s="2">
        <f t="shared" si="3"/>
        <v>0</v>
      </c>
    </row>
    <row r="7" spans="1:16" ht="15.5" x14ac:dyDescent="0.35">
      <c r="B7" t="s">
        <v>11</v>
      </c>
      <c r="C7" t="s">
        <v>12</v>
      </c>
      <c r="D7" s="3">
        <f>IFERROR(INDEX(D51:D500,MATCH($C$7,$C$51:$C$500,0))/1000000000,"")</f>
        <v>1.5</v>
      </c>
      <c r="E7" s="3">
        <f>IFERROR(INDEX(E51:E500,MATCH($C$7,$C$51:$C$500,0))/1000000000,"")</f>
        <v>1.5</v>
      </c>
      <c r="H7" s="3">
        <f>IFERROR(INDEX(D7:G7,COUNT(D7:G7)),"")</f>
        <v>1.5</v>
      </c>
      <c r="I7" s="3">
        <f t="shared" ref="I7:P7" si="4">IFERROR(INDEX(I51:I500,MATCH($C$7,$C$51:$C$500,0))/1000000000,"")</f>
        <v>1.5</v>
      </c>
      <c r="J7" s="3">
        <f t="shared" si="4"/>
        <v>1.5</v>
      </c>
      <c r="K7" s="3">
        <f t="shared" si="4"/>
        <v>1.5</v>
      </c>
      <c r="L7" s="3">
        <f t="shared" si="4"/>
        <v>1.5</v>
      </c>
      <c r="M7" s="3">
        <f t="shared" si="4"/>
        <v>1.2</v>
      </c>
      <c r="N7" s="3">
        <f t="shared" si="4"/>
        <v>0</v>
      </c>
      <c r="O7" s="3">
        <f t="shared" si="4"/>
        <v>0</v>
      </c>
      <c r="P7" s="3">
        <f t="shared" si="4"/>
        <v>0</v>
      </c>
    </row>
    <row r="8" spans="1:1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-5000000000</v>
      </c>
      <c r="E8" s="2">
        <f>IFERROR(INDEX(E51:E500,MATCH("Free cash flow (Quarter)",$C$51:$C$500,0)),"")</f>
        <v>-7000000000</v>
      </c>
      <c r="H8" s="2">
        <f>IFERROR(INDEX(D8:G8,COUNT(D8:G8)),"")</f>
        <v>-7000000000</v>
      </c>
      <c r="I8" s="2">
        <f t="shared" ref="I8:P8" si="5">IFERROR(INDEX(I51:I500,MATCH($C$8,$C$51:$C$500,0)),"")</f>
        <v>-20000000000</v>
      </c>
      <c r="J8" s="2">
        <f t="shared" si="5"/>
        <v>8000000000</v>
      </c>
      <c r="K8" s="2">
        <f t="shared" si="5"/>
        <v>-8000000000</v>
      </c>
      <c r="L8" s="2">
        <f t="shared" si="5"/>
        <v>3000000000</v>
      </c>
      <c r="M8" s="2">
        <f t="shared" si="5"/>
        <v>4000000000</v>
      </c>
      <c r="N8" s="2">
        <f t="shared" si="5"/>
        <v>26000000000</v>
      </c>
      <c r="O8" s="2">
        <f t="shared" si="5"/>
        <v>-11000000000</v>
      </c>
      <c r="P8" s="2">
        <f t="shared" si="5"/>
        <v>0</v>
      </c>
    </row>
    <row r="9" spans="1:16" ht="15.5" x14ac:dyDescent="0.35">
      <c r="A9" t="s">
        <v>16</v>
      </c>
      <c r="C9" t="s">
        <v>17</v>
      </c>
      <c r="D9" s="3">
        <f>IFERROR(INDEX(D51:D500,MATCH("Free cash flow per share (Quarter)",$C$51:$C$500,0)),"")</f>
        <v>-3.14</v>
      </c>
      <c r="E9" s="3">
        <f>IFERROR(INDEX(E51:E500,MATCH("Free cash flow per share (Quarter)",$C$51:$C$500,0)),"")</f>
        <v>-4.5199999999999996</v>
      </c>
      <c r="H9" s="3">
        <f>IFERROR(INDEX(D9:G9,COUNT(D9:G9)),"")</f>
        <v>-4.5199999999999996</v>
      </c>
      <c r="I9" s="3">
        <f t="shared" ref="I9:P9" si="6">IFERROR(INDEX(I51:I500,MATCH($C$9,$C$51:$C$500,0)),"")</f>
        <v>-13.28</v>
      </c>
      <c r="J9" s="3">
        <f t="shared" si="6"/>
        <v>5.22</v>
      </c>
      <c r="K9" s="3">
        <f t="shared" si="6"/>
        <v>-5.04</v>
      </c>
      <c r="L9" s="3">
        <f t="shared" si="6"/>
        <v>2.2999999999999998</v>
      </c>
      <c r="M9" s="3">
        <f t="shared" si="6"/>
        <v>3.38</v>
      </c>
      <c r="N9" s="3">
        <f t="shared" si="6"/>
        <v>11697.26</v>
      </c>
      <c r="O9" s="3">
        <f t="shared" si="6"/>
        <v>-4950.2299999999996</v>
      </c>
      <c r="P9" s="3">
        <f t="shared" si="6"/>
        <v>0</v>
      </c>
    </row>
    <row r="10" spans="1:16" ht="15.5" x14ac:dyDescent="0.35">
      <c r="C10" t="s">
        <v>18</v>
      </c>
      <c r="D10" s="3">
        <f ca="1">IFERROR(IF(D9=0,"",D2/D9),"")</f>
        <v>-10.19108280254777</v>
      </c>
      <c r="E10" s="3">
        <f ca="1">IFERROR(IF(E9=0,"",E2/E9),"")</f>
        <v>-9.2920353982300892</v>
      </c>
      <c r="I10" s="3">
        <f t="shared" ref="I10:P10" ca="1" si="7">IFERROR(IF(I9=0,"",I2/I9),"")</f>
        <v>-2.2590361445783134</v>
      </c>
      <c r="J10" s="3">
        <f t="shared" ca="1" si="7"/>
        <v>4.9808429118773949</v>
      </c>
      <c r="K10" s="3">
        <f t="shared" ca="1" si="7"/>
        <v>-9.9206349206349209</v>
      </c>
      <c r="L10" s="3">
        <f t="shared" ca="1" si="7"/>
        <v>55.217391304347828</v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  <c r="P10" s="3" t="str">
        <f t="shared" si="7"/>
        <v/>
      </c>
    </row>
    <row r="11" spans="1:16" ht="15.5" x14ac:dyDescent="0.35">
      <c r="B11" t="s">
        <v>19</v>
      </c>
      <c r="C11" t="s">
        <v>20</v>
      </c>
      <c r="D11" s="2">
        <f>IFERROR(INDEX(D51:D500,MATCH($C$11,$C$51:$C$500,0)),"")</f>
        <v>985407055</v>
      </c>
      <c r="E11" s="2">
        <f>IFERROR(INDEX(E51:E500,MATCH($C$11,$C$51:$C$500,0)),"")</f>
        <v>755835411</v>
      </c>
      <c r="H11" s="2">
        <f>IFERROR(INDEX(D11:G11,COUNT(D11:G11)),"")</f>
        <v>755835411</v>
      </c>
      <c r="I11" s="2">
        <f t="shared" ref="I11:P11" si="8">IFERROR(INDEX(I51:I500,MATCH($C$11,$C$51:$C$500,0)),"")</f>
        <v>914191311</v>
      </c>
      <c r="J11" s="2">
        <f t="shared" si="8"/>
        <v>1662128122</v>
      </c>
      <c r="K11" s="2">
        <f t="shared" si="8"/>
        <v>1090500553</v>
      </c>
      <c r="L11" s="2">
        <f t="shared" si="8"/>
        <v>1526125000</v>
      </c>
      <c r="M11" s="2">
        <f t="shared" si="8"/>
        <v>1980873742</v>
      </c>
      <c r="N11" s="2">
        <f t="shared" si="8"/>
        <v>1945989097</v>
      </c>
      <c r="O11" s="2">
        <f t="shared" si="8"/>
        <v>1133955608</v>
      </c>
      <c r="P11" s="2">
        <f t="shared" si="8"/>
        <v>0</v>
      </c>
    </row>
    <row r="12" spans="1:1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38000000000</v>
      </c>
      <c r="E12" s="2">
        <f>IFERROR(INDEX(E51:E500,MATCH("Net Debt (Quarter)",$C$51:$C$500,0)),"")</f>
        <v>33000000000</v>
      </c>
      <c r="H12" s="2">
        <f>IFERROR(INDEX(D12:G12,COUNT(D12:G12)),"")</f>
        <v>33000000000</v>
      </c>
      <c r="I12" s="2">
        <f t="shared" ref="I12:P12" si="9">IFERROR(INDEX(I51:I500,MATCH($C$12,$C$51:$C$500,0)),"")</f>
        <v>26000000000</v>
      </c>
      <c r="J12" s="2">
        <f t="shared" si="9"/>
        <v>5000000000</v>
      </c>
      <c r="K12" s="2">
        <f t="shared" si="9"/>
        <v>10000000000</v>
      </c>
      <c r="L12" s="2">
        <f t="shared" si="9"/>
        <v>1000000000</v>
      </c>
      <c r="M12" s="2">
        <f t="shared" si="9"/>
        <v>29000000000</v>
      </c>
      <c r="N12" s="2">
        <f t="shared" si="9"/>
        <v>42000000000</v>
      </c>
      <c r="O12" s="2">
        <f t="shared" si="9"/>
        <v>67000000000</v>
      </c>
      <c r="P12" s="2">
        <f t="shared" si="9"/>
        <v>0</v>
      </c>
    </row>
    <row r="13" spans="1:1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39000000000</v>
      </c>
      <c r="E13" s="2">
        <f>IFERROR(INDEX(E51:E500,MATCH("Total Debt (Quarter)",$C$51:$C$500,0)),"")</f>
        <v>34000000000</v>
      </c>
      <c r="H13" s="2">
        <f>IFERROR(INDEX(D13:G13,COUNT(D13:G13)),"")</f>
        <v>34000000000</v>
      </c>
      <c r="I13" s="2">
        <f t="shared" ref="I13:P13" si="10">IFERROR(INDEX(I51:I500,MATCH($C$13,$C$51:$C$500,0)),"")</f>
        <v>27000000000</v>
      </c>
      <c r="J13" s="2">
        <f t="shared" si="10"/>
        <v>6000000000</v>
      </c>
      <c r="K13" s="2">
        <f t="shared" si="10"/>
        <v>11000000000</v>
      </c>
      <c r="L13" s="2">
        <f t="shared" si="10"/>
        <v>3000000000</v>
      </c>
      <c r="M13" s="2">
        <f t="shared" si="10"/>
        <v>31000000000</v>
      </c>
      <c r="N13" s="2">
        <f t="shared" si="10"/>
        <v>44000000000</v>
      </c>
      <c r="O13" s="2">
        <f t="shared" si="10"/>
        <v>69000000000</v>
      </c>
      <c r="P13" s="2">
        <f t="shared" si="10"/>
        <v>0</v>
      </c>
    </row>
    <row r="14" spans="1:16" ht="15.5" x14ac:dyDescent="0.35">
      <c r="C14" t="s">
        <v>27</v>
      </c>
      <c r="D14" s="2">
        <f>IFERROR(INDEX(D51:D500,MATCH($C$14,$C$51:$C$500,0)),"")</f>
        <v>-585297384</v>
      </c>
      <c r="E14" s="2">
        <f>IFERROR(INDEX(E51:E500,MATCH($C$14,$C$51:$C$500,0)),"")</f>
        <v>-490881953</v>
      </c>
      <c r="H14" s="2">
        <f>IFERROR(SUM(D14:G14)*(4/MAX(1,COUNT(D14:G14))),"")</f>
        <v>-2152358674</v>
      </c>
      <c r="I14" s="2">
        <f t="shared" ref="I14:P14" si="11">IFERROR(INDEX(I51:I500,MATCH($C$14,$C$51:$C$500,0)),"")</f>
        <v>0</v>
      </c>
      <c r="J14" s="2">
        <f t="shared" si="11"/>
        <v>0</v>
      </c>
      <c r="K14" s="2">
        <f t="shared" si="11"/>
        <v>-753144953</v>
      </c>
      <c r="L14" s="2">
        <f t="shared" si="11"/>
        <v>-1581350000</v>
      </c>
      <c r="M14" s="2">
        <f t="shared" si="11"/>
        <v>-3351600132</v>
      </c>
      <c r="N14" s="2">
        <f t="shared" si="11"/>
        <v>-6370299835</v>
      </c>
      <c r="O14" s="2">
        <f t="shared" si="11"/>
        <v>-7585848433</v>
      </c>
      <c r="P14" s="2">
        <f t="shared" si="11"/>
        <v>0</v>
      </c>
    </row>
    <row r="15" spans="1:16" ht="15.5" x14ac:dyDescent="0.35">
      <c r="C15" t="s">
        <v>28</v>
      </c>
      <c r="D15" s="2">
        <f>IFERROR(INDEX(D51:D500,MATCH($C$15,$C$51:$C$500,0)),"")</f>
        <v>-465858859</v>
      </c>
      <c r="E15" s="2">
        <f>IFERROR(INDEX(E51:E500,MATCH($C$15,$C$51:$C$500,0)),"")</f>
        <v>-31070067</v>
      </c>
      <c r="H15" s="2">
        <f>IFERROR(SUM(D15:G15)*(4/MAX(1,COUNT(D15:G15))),"")</f>
        <v>-993857852</v>
      </c>
      <c r="I15" s="2">
        <f t="shared" ref="I15:P15" si="12">IFERROR(INDEX(I51:I500,MATCH($C$15,$C$51:$C$500,0)),"")</f>
        <v>815338061</v>
      </c>
      <c r="J15" s="2">
        <f t="shared" si="12"/>
        <v>252308522</v>
      </c>
      <c r="K15" s="2">
        <f t="shared" si="12"/>
        <v>892550203</v>
      </c>
      <c r="L15" s="2">
        <f t="shared" si="12"/>
        <v>-1961597000</v>
      </c>
      <c r="M15" s="2">
        <f t="shared" si="12"/>
        <v>-3248036347</v>
      </c>
      <c r="N15" s="2">
        <f t="shared" si="12"/>
        <v>-482123753</v>
      </c>
      <c r="O15" s="2">
        <f t="shared" si="12"/>
        <v>-2438011000</v>
      </c>
      <c r="P15" s="2">
        <f t="shared" si="12"/>
        <v>0</v>
      </c>
    </row>
    <row r="16" spans="1:16" ht="15.5" x14ac:dyDescent="0.35">
      <c r="C16" t="s">
        <v>29</v>
      </c>
      <c r="D16" s="2">
        <f>IFERROR(INDEX(D51:D500,MATCH($C$16,$C$51:$C$500,0)),"")</f>
        <v>2000036677</v>
      </c>
      <c r="E16" s="2">
        <f>IFERROR(INDEX(E51:E500,MATCH($C$16,$C$51:$C$500,0)),"")</f>
        <v>75500418</v>
      </c>
      <c r="H16" s="2">
        <f>IFERROR(SUM(D16:G16)*(4/MAX(1,COUNT(D16:G16))),"")</f>
        <v>4151074190</v>
      </c>
      <c r="I16" s="2">
        <f t="shared" ref="I16:P16" si="13">IFERROR(INDEX(I51:I500,MATCH($C$16,$C$51:$C$500,0)),"")</f>
        <v>-3900035596</v>
      </c>
      <c r="J16" s="2">
        <f t="shared" si="13"/>
        <v>-1424635164</v>
      </c>
      <c r="K16" s="2">
        <f t="shared" si="13"/>
        <v>4278459026</v>
      </c>
      <c r="L16" s="2">
        <f t="shared" si="13"/>
        <v>8177154000</v>
      </c>
      <c r="M16" s="2">
        <f t="shared" si="13"/>
        <v>21740554824</v>
      </c>
      <c r="N16" s="2">
        <f t="shared" si="13"/>
        <v>-8410527577</v>
      </c>
      <c r="O16" s="2">
        <f t="shared" si="13"/>
        <v>3733867149</v>
      </c>
      <c r="P16" s="2">
        <f t="shared" si="13"/>
        <v>0</v>
      </c>
    </row>
    <row r="17" spans="1:16" ht="15.5" x14ac:dyDescent="0.35">
      <c r="A17" t="s">
        <v>30</v>
      </c>
    </row>
    <row r="18" spans="1:1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</row>
    <row r="19" spans="1:16" ht="15.5" x14ac:dyDescent="0.35">
      <c r="A19" t="s">
        <v>40</v>
      </c>
      <c r="C19" t="s">
        <v>41</v>
      </c>
    </row>
    <row r="20" spans="1:16" ht="15.5" x14ac:dyDescent="0.35">
      <c r="A20" t="s">
        <v>42</v>
      </c>
      <c r="C20" t="s">
        <v>43</v>
      </c>
      <c r="D20" s="2">
        <f ca="1">IFERROR(D21*D2,"")</f>
        <v>48000000000</v>
      </c>
      <c r="E20" s="2">
        <f ca="1">IFERROR(E21*E2,"")</f>
        <v>63000000000</v>
      </c>
      <c r="H20" s="2">
        <f t="shared" ref="H20:P20" ca="1" si="14">IFERROR(H21*H2,"")</f>
        <v>63000000000</v>
      </c>
      <c r="I20" s="2">
        <f t="shared" ca="1" si="14"/>
        <v>45000000000</v>
      </c>
      <c r="J20" s="2">
        <f t="shared" ca="1" si="14"/>
        <v>39000000000</v>
      </c>
      <c r="K20" s="2">
        <f t="shared" ca="1" si="14"/>
        <v>75000000000</v>
      </c>
      <c r="L20" s="2">
        <f t="shared" ca="1" si="14"/>
        <v>190500000000</v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</row>
    <row r="21" spans="1:16" ht="15.5" x14ac:dyDescent="0.35">
      <c r="C21" t="s">
        <v>12</v>
      </c>
      <c r="D21" s="2">
        <f>IFERROR(INDEX(D51:D500,MATCH($C$7,$C$51:$C$500,0)),"")</f>
        <v>1500000000</v>
      </c>
      <c r="E21" s="2">
        <f>IFERROR(INDEX(E51:E500,MATCH($C$7,$C$51:$C$500,0)),"")</f>
        <v>1500000000</v>
      </c>
      <c r="H21" s="2">
        <f>IFERROR(INDEX(D21:G21,COUNT(D21:G21)),"")</f>
        <v>1500000000</v>
      </c>
      <c r="I21" s="2">
        <f t="shared" ref="I21:P21" si="15">IFERROR(INDEX(I51:I500,MATCH($C$7,$C$51:$C$500,0)),"")</f>
        <v>1500000000</v>
      </c>
      <c r="J21" s="2">
        <f t="shared" si="15"/>
        <v>1500000000</v>
      </c>
      <c r="K21" s="2">
        <f t="shared" si="15"/>
        <v>1500000000</v>
      </c>
      <c r="L21" s="2">
        <f t="shared" si="15"/>
        <v>1500000000</v>
      </c>
      <c r="M21" s="2">
        <f t="shared" si="15"/>
        <v>1200000000</v>
      </c>
      <c r="N21" s="2">
        <f t="shared" si="15"/>
        <v>0</v>
      </c>
      <c r="O21" s="2">
        <f t="shared" si="15"/>
        <v>0</v>
      </c>
      <c r="P21" s="2">
        <f t="shared" si="15"/>
        <v>0</v>
      </c>
    </row>
    <row r="23" spans="1:16" ht="15.5" x14ac:dyDescent="0.35">
      <c r="B23" t="s">
        <v>44</v>
      </c>
      <c r="C23" t="s">
        <v>45</v>
      </c>
      <c r="D23" s="3">
        <f>IFERROR(D5/D6*100,"")</f>
        <v>2.4084891717247459</v>
      </c>
      <c r="E23" s="3">
        <f>IFERROR(E5/E6*100,"")</f>
        <v>7.1472126058154575E-2</v>
      </c>
      <c r="H23" s="3">
        <f t="shared" ref="H23:P23" si="16">IFERROR(H5/H6*100,"")</f>
        <v>5.0788021931764886</v>
      </c>
      <c r="I23" s="3">
        <f t="shared" si="16"/>
        <v>-4.6665222039131633</v>
      </c>
      <c r="J23" s="3">
        <f t="shared" si="16"/>
        <v>-1.1615122226280068</v>
      </c>
      <c r="K23" s="3">
        <f t="shared" si="16"/>
        <v>8.1584964366420589</v>
      </c>
      <c r="L23" s="3">
        <f t="shared" si="16"/>
        <v>10.518319504785179</v>
      </c>
      <c r="M23" s="3">
        <f t="shared" si="16"/>
        <v>59.77047065877057</v>
      </c>
      <c r="N23" s="3">
        <f t="shared" si="16"/>
        <v>-59.188680877234887</v>
      </c>
      <c r="O23" s="3">
        <f t="shared" si="16"/>
        <v>4.6295661557282735</v>
      </c>
      <c r="P23" s="3" t="str">
        <f t="shared" si="16"/>
        <v/>
      </c>
    </row>
    <row r="24" spans="1:16" ht="15.5" x14ac:dyDescent="0.35">
      <c r="C24" t="s">
        <v>46</v>
      </c>
      <c r="D24" s="4" t="str">
        <f>IFERROR(_xlfn.RRI(5,I23,D23),"")</f>
        <v/>
      </c>
      <c r="E24" s="4" t="str">
        <f>IFERROR(_xlfn.RRI(5,J23,E23),"")</f>
        <v/>
      </c>
      <c r="H24" s="4">
        <f t="shared" ref="H24:P24" si="17">IFERROR(_xlfn.RRI(5,M23,H23),"")</f>
        <v>-0.38926202530958587</v>
      </c>
      <c r="I24" s="4">
        <f t="shared" si="17"/>
        <v>-0.39834028298007695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47</v>
      </c>
      <c r="C25" t="s">
        <v>48</v>
      </c>
      <c r="D25" s="3">
        <f>IFERROR(INDEX(D51:D500,MATCH($A$25,$C$51:$C$500,0)),"")</f>
        <v>1.02</v>
      </c>
      <c r="E25" s="3">
        <f>IFERROR(INDEX(E51:E500,MATCH($A$25,$C$51:$C$500,0)),"")</f>
        <v>0.03</v>
      </c>
      <c r="H25" s="3">
        <f>IFERROR(INDEX(D25:G25,COUNT(D25:G25)),"")</f>
        <v>0.03</v>
      </c>
      <c r="I25" s="3">
        <f t="shared" ref="I25:P25" si="18">IFERROR(INDEX(I51:I500,MATCH($C$25,$C$51:$C$500,0)),"")</f>
        <v>-2.06</v>
      </c>
      <c r="J25" s="3">
        <f t="shared" si="18"/>
        <v>-0.78</v>
      </c>
      <c r="K25" s="3">
        <f t="shared" si="18"/>
        <v>3.45</v>
      </c>
      <c r="L25" s="3">
        <f t="shared" si="18"/>
        <v>4.1399999999999997</v>
      </c>
      <c r="M25" s="3">
        <f t="shared" si="18"/>
        <v>15.41</v>
      </c>
      <c r="N25" s="3">
        <f t="shared" si="18"/>
        <v>-4042.11</v>
      </c>
      <c r="O25" s="3">
        <f t="shared" si="18"/>
        <v>589.03</v>
      </c>
      <c r="P25" s="3">
        <f t="shared" si="18"/>
        <v>0</v>
      </c>
    </row>
    <row r="26" spans="1:16" ht="15.5" x14ac:dyDescent="0.35">
      <c r="C26" t="s">
        <v>49</v>
      </c>
      <c r="D26" s="4" t="str">
        <f>IFERROR(_xlfn.RRI(5,I25,D25),"")</f>
        <v/>
      </c>
      <c r="E26" s="4" t="str">
        <f>IFERROR(_xlfn.RRI(5,J25,E25),"")</f>
        <v/>
      </c>
      <c r="H26" s="4">
        <f t="shared" ref="H26:P26" si="19">IFERROR(_xlfn.RRI(5,M25,H25),"")</f>
        <v>-0.71301200958168431</v>
      </c>
      <c r="I26" s="4">
        <f t="shared" si="19"/>
        <v>-0.78049125919143203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>
        <f t="shared" si="19"/>
        <v>0</v>
      </c>
    </row>
    <row r="27" spans="1:16" ht="15.5" x14ac:dyDescent="0.35">
      <c r="C27" t="s">
        <v>50</v>
      </c>
      <c r="D27" s="3">
        <f>IFERROR(D4/D21,"")</f>
        <v>41.852640251333334</v>
      </c>
      <c r="E27" s="3">
        <f>IFERROR(E4/E21,"")</f>
        <v>34.426836924666667</v>
      </c>
      <c r="H27" s="3">
        <f t="shared" ref="H27:P27" si="20">IFERROR(H4/H21,"")</f>
        <v>152.558954352</v>
      </c>
      <c r="I27" s="3">
        <f t="shared" si="20"/>
        <v>136.00464126266667</v>
      </c>
      <c r="J27" s="3">
        <f t="shared" si="20"/>
        <v>147.98568270466666</v>
      </c>
      <c r="K27" s="3">
        <f t="shared" si="20"/>
        <v>149.57284797933335</v>
      </c>
      <c r="L27" s="3">
        <f t="shared" si="20"/>
        <v>153.81272999999999</v>
      </c>
      <c r="M27" s="3">
        <f t="shared" si="20"/>
        <v>188.6664625775</v>
      </c>
      <c r="N27" s="3" t="str">
        <f t="shared" si="20"/>
        <v/>
      </c>
      <c r="O27" s="3" t="str">
        <f t="shared" si="20"/>
        <v/>
      </c>
      <c r="P27" s="3" t="str">
        <f t="shared" si="20"/>
        <v/>
      </c>
    </row>
    <row r="28" spans="1:16" ht="15.5" x14ac:dyDescent="0.35">
      <c r="C28" t="s">
        <v>51</v>
      </c>
      <c r="D28" s="4">
        <f>IFERROR(_xlfn.RRI(5,I27,D27),"")</f>
        <v>-0.20998774875744997</v>
      </c>
      <c r="E28" s="4">
        <f>IFERROR(_xlfn.RRI(5,J27,E27),"")</f>
        <v>-0.25297440106229641</v>
      </c>
      <c r="H28" s="4">
        <f t="shared" ref="H28:P28" si="21">IFERROR(_xlfn.RRI(5,M27,H27),"")</f>
        <v>-4.1596040348398144E-2</v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52</v>
      </c>
      <c r="H29" s="4">
        <f t="shared" ref="H29:P29" si="22">IFERROR(((H25-I25)/I25)*100%,"")</f>
        <v>-1.0145631067961165</v>
      </c>
      <c r="I29" s="4">
        <f t="shared" si="22"/>
        <v>1.641025641025641</v>
      </c>
      <c r="J29" s="4">
        <f t="shared" si="22"/>
        <v>-1.2260869565217392</v>
      </c>
      <c r="K29" s="4">
        <f t="shared" si="22"/>
        <v>-0.16666666666666655</v>
      </c>
      <c r="L29" s="4">
        <f t="shared" si="22"/>
        <v>-0.73134328358208955</v>
      </c>
      <c r="M29" s="4">
        <f t="shared" si="22"/>
        <v>-1.0038123653240509</v>
      </c>
      <c r="N29" s="4">
        <f t="shared" si="22"/>
        <v>-7.8623160110690469</v>
      </c>
      <c r="O29" s="4" t="str">
        <f t="shared" si="22"/>
        <v/>
      </c>
      <c r="P29" s="4" t="str">
        <f t="shared" si="22"/>
        <v/>
      </c>
    </row>
    <row r="30" spans="1:16" ht="15.5" x14ac:dyDescent="0.35">
      <c r="C30" t="s">
        <v>53</v>
      </c>
      <c r="H30" s="4">
        <f t="shared" ref="H30:P30" si="23">IFERROR(((H27-I27)/I27)*100%,"")</f>
        <v>0.12171873647577865</v>
      </c>
      <c r="I30" s="4">
        <f t="shared" si="23"/>
        <v>-8.0960814742534387E-2</v>
      </c>
      <c r="J30" s="4">
        <f t="shared" si="23"/>
        <v>-1.0611319474815299E-2</v>
      </c>
      <c r="K30" s="4">
        <f t="shared" si="23"/>
        <v>-2.7565221816598935E-2</v>
      </c>
      <c r="L30" s="4">
        <f t="shared" si="23"/>
        <v>-0.18473729830590782</v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  <c r="P30" s="4" t="str">
        <f t="shared" si="23"/>
        <v/>
      </c>
    </row>
    <row r="32" spans="1:16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42.47</v>
      </c>
      <c r="E32" s="3">
        <f>IFERROR(INDEX(E51:E500,MATCH($A$32,$C$51:$C$500,0)),"")</f>
        <v>41.44</v>
      </c>
      <c r="H32" s="3">
        <f>IFERROR(INDEX(D32:G32,COUNT(D32:G32)),"")</f>
        <v>41.44</v>
      </c>
      <c r="I32" s="3">
        <f t="shared" ref="I32:P32" si="24">IFERROR(INDEX(I51:I500,MATCH($C$32,$C$51:$C$500,0)),"")</f>
        <v>41.41</v>
      </c>
      <c r="J32" s="3">
        <f t="shared" si="24"/>
        <v>43.35</v>
      </c>
      <c r="K32" s="3">
        <f t="shared" si="24"/>
        <v>44.35</v>
      </c>
      <c r="L32" s="3">
        <f t="shared" si="24"/>
        <v>41.73</v>
      </c>
      <c r="M32" s="3">
        <f t="shared" si="24"/>
        <v>26.14</v>
      </c>
      <c r="N32" s="3">
        <f t="shared" si="24"/>
        <v>5735.4</v>
      </c>
      <c r="O32" s="3">
        <f t="shared" si="24"/>
        <v>9130.11</v>
      </c>
      <c r="P32" s="3">
        <f t="shared" si="24"/>
        <v>0</v>
      </c>
    </row>
    <row r="33" spans="1:16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0.99</v>
      </c>
      <c r="E33" s="3">
        <f>IFERROR(INDEX(E51:E500,MATCH($A$33,$C$51:$C$500,0)),"")</f>
        <v>0.82</v>
      </c>
      <c r="H33" s="3">
        <f>IFERROR(INDEX(D33:G33,COUNT(D33:G33)),"")</f>
        <v>0.82</v>
      </c>
      <c r="I33" s="3">
        <f t="shared" ref="I33:P33" si="25">IFERROR(INDEX(I51:I500,MATCH($C$33,$C$51:$C$500,0)),"")</f>
        <v>0.72</v>
      </c>
      <c r="J33" s="3">
        <f t="shared" si="25"/>
        <v>0.6</v>
      </c>
      <c r="K33" s="3">
        <f t="shared" si="25"/>
        <v>1.1299999999999999</v>
      </c>
      <c r="L33" s="3">
        <f t="shared" si="25"/>
        <v>3.04</v>
      </c>
      <c r="M33" s="3">
        <f t="shared" si="25"/>
        <v>0</v>
      </c>
      <c r="N33" s="3">
        <f t="shared" si="25"/>
        <v>0</v>
      </c>
      <c r="O33" s="3">
        <f t="shared" si="25"/>
        <v>0</v>
      </c>
      <c r="P33" s="3">
        <f t="shared" si="25"/>
        <v>0</v>
      </c>
    </row>
    <row r="34" spans="1:16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41.18</v>
      </c>
      <c r="E34" s="3">
        <f>IFERROR(INDEX(E51:E500,MATCH($A$34,$C$51:$C$500,0)),"")</f>
        <v>1133.33</v>
      </c>
      <c r="H34" s="3">
        <f>IFERROR(INDEX(D34:G34,COUNT(D34:G34)),"")</f>
        <v>1133.33</v>
      </c>
      <c r="I34" s="3">
        <f t="shared" ref="I34:P34" si="26">IFERROR(INDEX(I51:I500,MATCH($C$34,$C$51:$C$500,0)),"")</f>
        <v>-14.56</v>
      </c>
      <c r="J34" s="3">
        <f t="shared" si="26"/>
        <v>-33.33</v>
      </c>
      <c r="K34" s="3">
        <f t="shared" si="26"/>
        <v>14.49</v>
      </c>
      <c r="L34" s="3">
        <f t="shared" si="26"/>
        <v>30.68</v>
      </c>
      <c r="M34" s="3">
        <f t="shared" si="26"/>
        <v>0</v>
      </c>
      <c r="N34" s="3">
        <f t="shared" si="26"/>
        <v>0</v>
      </c>
      <c r="O34" s="3">
        <f t="shared" si="26"/>
        <v>0</v>
      </c>
      <c r="P34" s="3">
        <f t="shared" si="26"/>
        <v>0</v>
      </c>
    </row>
    <row r="35" spans="1:16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1</v>
      </c>
      <c r="E35" s="3">
        <f>IFERROR(INDEX(E51:E500,MATCH($A$35,$C$51:$C$500,0)),"")</f>
        <v>0.99</v>
      </c>
      <c r="H35" s="3">
        <f>IFERROR(INDEX(D35:G35,COUNT(D35:G35)),"")</f>
        <v>0.99</v>
      </c>
      <c r="I35" s="3">
        <f t="shared" ref="I35:P35" si="27">IFERROR(INDEX(I51:I500,MATCH($C$35,$C$51:$C$500,0)),"")</f>
        <v>0.22</v>
      </c>
      <c r="J35" s="3">
        <f t="shared" si="27"/>
        <v>0.18</v>
      </c>
      <c r="K35" s="3">
        <f t="shared" si="27"/>
        <v>0.33</v>
      </c>
      <c r="L35" s="3">
        <f t="shared" si="27"/>
        <v>0.83</v>
      </c>
      <c r="M35" s="3">
        <f t="shared" si="27"/>
        <v>0</v>
      </c>
      <c r="N35" s="3">
        <f t="shared" si="27"/>
        <v>0</v>
      </c>
      <c r="O35" s="3">
        <f t="shared" si="27"/>
        <v>0</v>
      </c>
      <c r="P35" s="3">
        <f t="shared" si="27"/>
        <v>0</v>
      </c>
    </row>
    <row r="36" spans="1:16" ht="15.5" x14ac:dyDescent="0.35">
      <c r="B36" t="s">
        <v>66</v>
      </c>
      <c r="C36" t="s">
        <v>67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P36" si="28">IFERROR(INDEX(H51:H500,MATCH($C$36,$C$51:$C$500,0)),"")</f>
        <v>0</v>
      </c>
      <c r="I36" s="4">
        <f t="shared" si="28"/>
        <v>-0.63979999999999992</v>
      </c>
      <c r="J36" s="4">
        <f t="shared" si="28"/>
        <v>0</v>
      </c>
      <c r="K36" s="4">
        <f t="shared" si="28"/>
        <v>0.14499999999999999</v>
      </c>
      <c r="L36" s="4">
        <f t="shared" si="28"/>
        <v>0.24129999999999999</v>
      </c>
      <c r="M36" s="4">
        <f t="shared" si="28"/>
        <v>0</v>
      </c>
      <c r="N36" s="4">
        <f t="shared" si="28"/>
        <v>0</v>
      </c>
      <c r="O36" s="4">
        <f t="shared" si="28"/>
        <v>0</v>
      </c>
      <c r="P36" s="4">
        <f t="shared" si="28"/>
        <v>0</v>
      </c>
    </row>
    <row r="37" spans="1:16" ht="15.5" x14ac:dyDescent="0.35">
      <c r="B37" t="s">
        <v>68</v>
      </c>
      <c r="C37" t="s">
        <v>69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P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0.5</v>
      </c>
      <c r="L37" s="3">
        <f t="shared" si="29"/>
        <v>1</v>
      </c>
      <c r="M37" s="3">
        <f t="shared" si="29"/>
        <v>0</v>
      </c>
      <c r="N37" s="3">
        <f t="shared" si="29"/>
        <v>0</v>
      </c>
      <c r="O37" s="3">
        <f t="shared" si="29"/>
        <v>0</v>
      </c>
      <c r="P37" s="3">
        <f t="shared" si="29"/>
        <v>0</v>
      </c>
    </row>
    <row r="50" spans="2:16" ht="15.5" x14ac:dyDescent="0.35">
      <c r="D50" t="s">
        <v>70</v>
      </c>
      <c r="E50" t="s">
        <v>243</v>
      </c>
      <c r="F50" t="s">
        <v>71</v>
      </c>
      <c r="G50" t="s">
        <v>244</v>
      </c>
      <c r="H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</row>
    <row r="51" spans="2:16" ht="15.5" x14ac:dyDescent="0.35">
      <c r="B51" t="s">
        <v>75</v>
      </c>
      <c r="C51" t="s">
        <v>6</v>
      </c>
      <c r="D51" s="5">
        <v>62778960377</v>
      </c>
      <c r="E51" s="5">
        <v>51640255387</v>
      </c>
      <c r="F51" s="5">
        <v>59245737725</v>
      </c>
      <c r="G51" s="5">
        <v>52692992650</v>
      </c>
      <c r="I51" s="5">
        <v>204006961894</v>
      </c>
      <c r="J51" s="5">
        <v>221978524057</v>
      </c>
      <c r="K51" s="5">
        <v>224359271969</v>
      </c>
      <c r="L51" s="5">
        <v>230719095000</v>
      </c>
      <c r="M51" s="5">
        <v>226399755093</v>
      </c>
      <c r="N51" s="5">
        <v>205045830161</v>
      </c>
      <c r="O51" s="5">
        <v>270308452874</v>
      </c>
    </row>
    <row r="52" spans="2:16" ht="15.5" x14ac:dyDescent="0.35">
      <c r="C52" t="s">
        <v>76</v>
      </c>
      <c r="D52" s="5">
        <v>-50070295983</v>
      </c>
      <c r="E52" s="5">
        <v>-44242126132</v>
      </c>
      <c r="F52" s="5">
        <v>-50204963474</v>
      </c>
      <c r="G52" s="5">
        <v>-45870867525</v>
      </c>
      <c r="I52" s="5">
        <v>-175554319041</v>
      </c>
      <c r="J52" s="5">
        <v>-190304165594</v>
      </c>
      <c r="K52" s="5">
        <v>-187798281704</v>
      </c>
      <c r="L52" s="5">
        <v>-187122582000</v>
      </c>
      <c r="M52" s="5">
        <v>-182516572820</v>
      </c>
      <c r="N52" s="5">
        <v>-169691309628</v>
      </c>
      <c r="O52" s="5">
        <v>-228464445595</v>
      </c>
    </row>
    <row r="53" spans="2:16" ht="15.5" x14ac:dyDescent="0.35">
      <c r="C53" t="s">
        <v>77</v>
      </c>
      <c r="D53" s="5">
        <v>12708664394</v>
      </c>
      <c r="E53" s="5">
        <v>7398129255</v>
      </c>
      <c r="F53" s="5">
        <v>9040774251</v>
      </c>
      <c r="G53" s="5">
        <v>6822125125</v>
      </c>
      <c r="I53" s="5">
        <v>28452642853</v>
      </c>
      <c r="J53" s="5">
        <v>31674358463</v>
      </c>
      <c r="K53" s="5">
        <v>36560990265</v>
      </c>
      <c r="L53" s="5">
        <v>43596513000</v>
      </c>
      <c r="M53" s="5">
        <v>43883182273</v>
      </c>
      <c r="N53" s="5">
        <v>35354520533</v>
      </c>
      <c r="O53" s="5">
        <v>41844007279</v>
      </c>
    </row>
    <row r="54" spans="2:16" ht="15.5" x14ac:dyDescent="0.35">
      <c r="C54" t="s">
        <v>78</v>
      </c>
      <c r="D54" s="5">
        <v>-7838265823</v>
      </c>
      <c r="E54" s="5">
        <v>-6312709235</v>
      </c>
      <c r="F54" s="5">
        <v>-7451932396</v>
      </c>
      <c r="G54" s="5">
        <v>-7648207702</v>
      </c>
      <c r="I54" s="5">
        <v>-30034831768</v>
      </c>
      <c r="J54" s="5">
        <v>-31058488944</v>
      </c>
      <c r="K54" s="5">
        <v>-32647809304</v>
      </c>
      <c r="L54" s="5">
        <v>-30135438000</v>
      </c>
      <c r="M54" s="5">
        <v>-26793312289</v>
      </c>
      <c r="N54" s="5">
        <v>-33403440347</v>
      </c>
      <c r="O54" s="5">
        <v>-32357296630</v>
      </c>
    </row>
    <row r="55" spans="2:16" ht="15.5" x14ac:dyDescent="0.35">
      <c r="C55" t="s">
        <v>79</v>
      </c>
      <c r="D55" s="5">
        <v>-7838265823</v>
      </c>
      <c r="E55" s="5">
        <v>-6312709235</v>
      </c>
      <c r="F55" s="5">
        <v>-7451932396</v>
      </c>
      <c r="G55" s="5">
        <v>-7648207702</v>
      </c>
      <c r="I55" s="5">
        <v>-30034831768</v>
      </c>
      <c r="J55" s="5">
        <v>-31058488944</v>
      </c>
      <c r="K55" s="5">
        <v>-32647809304</v>
      </c>
      <c r="L55" s="5">
        <v>-30135438000</v>
      </c>
      <c r="M55" s="5">
        <v>-26793312289</v>
      </c>
      <c r="N55" s="5">
        <v>-33403440347</v>
      </c>
      <c r="O55" s="5">
        <v>-32357296630</v>
      </c>
    </row>
    <row r="56" spans="2:16" ht="15.5" x14ac:dyDescent="0.35">
      <c r="C56" t="s">
        <v>80</v>
      </c>
      <c r="D56" s="5">
        <v>4870398571</v>
      </c>
      <c r="E56" s="5">
        <v>1085420020</v>
      </c>
      <c r="F56" s="5">
        <v>1588841855</v>
      </c>
      <c r="G56" s="5">
        <v>-826082577</v>
      </c>
      <c r="I56" s="5">
        <v>-1582188915</v>
      </c>
      <c r="J56" s="5">
        <v>615869519</v>
      </c>
      <c r="K56" s="5">
        <v>3913180961</v>
      </c>
      <c r="L56" s="5">
        <v>13461075000</v>
      </c>
      <c r="M56" s="5">
        <v>17089869984</v>
      </c>
      <c r="N56" s="5">
        <v>1951080186</v>
      </c>
      <c r="O56" s="5">
        <v>9486710649</v>
      </c>
    </row>
    <row r="57" spans="2:16" ht="15.5" x14ac:dyDescent="0.35">
      <c r="C57" t="s">
        <v>81</v>
      </c>
      <c r="D57" s="5">
        <v>-2870361894</v>
      </c>
      <c r="E57" s="5">
        <v>-1009919602</v>
      </c>
      <c r="F57" s="5">
        <v>-129003772</v>
      </c>
      <c r="G57" s="5">
        <v>-1259332035</v>
      </c>
      <c r="I57" s="5">
        <v>-2317846681</v>
      </c>
      <c r="J57" s="5">
        <v>-2040504683</v>
      </c>
      <c r="K57" s="5">
        <v>365278065</v>
      </c>
      <c r="L57" s="5">
        <v>-5283921000</v>
      </c>
      <c r="M57" s="5">
        <v>4650684840</v>
      </c>
      <c r="N57" s="5">
        <v>-10361607763</v>
      </c>
      <c r="O57" s="5">
        <v>-5752843500</v>
      </c>
    </row>
    <row r="58" spans="2:16" ht="15.5" x14ac:dyDescent="0.35">
      <c r="C58" t="s">
        <v>27</v>
      </c>
      <c r="D58" s="5">
        <v>-585297384</v>
      </c>
      <c r="E58" s="5">
        <v>-490881953</v>
      </c>
      <c r="F58" s="5">
        <v>941779157</v>
      </c>
      <c r="G58" s="5">
        <v>-408770650</v>
      </c>
      <c r="K58" s="5">
        <v>-753144953</v>
      </c>
      <c r="L58" s="5">
        <v>-1581350000</v>
      </c>
      <c r="M58" s="5">
        <v>-3351600132</v>
      </c>
      <c r="N58" s="5">
        <v>-6370299835</v>
      </c>
      <c r="O58" s="5">
        <v>-7585848433</v>
      </c>
    </row>
    <row r="59" spans="2:16" ht="15.5" x14ac:dyDescent="0.35">
      <c r="C59" t="s">
        <v>82</v>
      </c>
      <c r="D59" s="5">
        <v>-2285607880</v>
      </c>
      <c r="E59" s="5">
        <v>-519912377</v>
      </c>
      <c r="F59" s="5">
        <v>-362222617</v>
      </c>
      <c r="G59" s="5">
        <v>-856485865</v>
      </c>
      <c r="I59" s="5">
        <v>-1621400224</v>
      </c>
      <c r="J59" s="5">
        <v>-1305915377</v>
      </c>
      <c r="K59" s="5">
        <v>1465396460</v>
      </c>
      <c r="L59" s="5">
        <v>-3939075000</v>
      </c>
      <c r="M59" s="5">
        <v>-585705019</v>
      </c>
      <c r="N59" s="5">
        <v>-4000327912</v>
      </c>
      <c r="O59" s="5">
        <v>1815592282</v>
      </c>
    </row>
    <row r="60" spans="2:16" ht="15.5" x14ac:dyDescent="0.35">
      <c r="C60" t="s">
        <v>312</v>
      </c>
      <c r="E60" s="5">
        <v>125000</v>
      </c>
      <c r="F60" s="5">
        <v>24390997</v>
      </c>
      <c r="G60" s="5">
        <v>5200000</v>
      </c>
      <c r="I60" s="5">
        <v>33931748</v>
      </c>
      <c r="J60" s="5">
        <v>-503902</v>
      </c>
      <c r="K60" s="5">
        <v>174841242</v>
      </c>
      <c r="L60" s="5">
        <v>171493000</v>
      </c>
      <c r="M60" s="5">
        <v>7492333095</v>
      </c>
      <c r="N60" s="5">
        <v>900000</v>
      </c>
      <c r="O60" s="5">
        <v>5800000</v>
      </c>
    </row>
    <row r="61" spans="2:16" ht="15.5" x14ac:dyDescent="0.35">
      <c r="C61" t="s">
        <v>142</v>
      </c>
      <c r="D61" s="5">
        <v>424562</v>
      </c>
      <c r="E61" s="5">
        <v>394994</v>
      </c>
      <c r="F61" s="5">
        <v>430054</v>
      </c>
      <c r="G61" s="5">
        <v>380392</v>
      </c>
      <c r="I61" s="5">
        <v>2542487</v>
      </c>
      <c r="J61" s="5">
        <v>3390131</v>
      </c>
      <c r="K61" s="5">
        <v>3598997</v>
      </c>
      <c r="L61" s="5">
        <v>75121000</v>
      </c>
      <c r="M61" s="5">
        <v>163960967</v>
      </c>
      <c r="N61" s="5">
        <v>7683741</v>
      </c>
      <c r="O61" s="5">
        <v>10454502</v>
      </c>
    </row>
    <row r="62" spans="2:16" ht="15.5" x14ac:dyDescent="0.35">
      <c r="C62" t="s">
        <v>83</v>
      </c>
    </row>
    <row r="63" spans="2:16" ht="15.5" x14ac:dyDescent="0.35">
      <c r="C63" t="s">
        <v>84</v>
      </c>
      <c r="D63" s="5">
        <v>-2870361894</v>
      </c>
      <c r="E63" s="5">
        <v>-1009919602</v>
      </c>
      <c r="F63" s="5">
        <v>-129003772</v>
      </c>
      <c r="G63" s="5">
        <v>-1259332035</v>
      </c>
      <c r="I63" s="5">
        <v>-2317846681</v>
      </c>
      <c r="J63" s="5">
        <v>-2040504683</v>
      </c>
      <c r="K63" s="5">
        <v>365278065</v>
      </c>
      <c r="L63" s="5">
        <v>-5283921000</v>
      </c>
      <c r="M63" s="5">
        <v>4650684840</v>
      </c>
      <c r="N63" s="5">
        <v>-10361607763</v>
      </c>
      <c r="O63" s="5">
        <v>-5752843500</v>
      </c>
    </row>
    <row r="64" spans="2:16" ht="15.5" x14ac:dyDescent="0.35">
      <c r="C64" t="s">
        <v>29</v>
      </c>
      <c r="D64" s="5">
        <v>2000036677</v>
      </c>
      <c r="E64" s="5">
        <v>75500418</v>
      </c>
      <c r="F64" s="5">
        <v>1459838083</v>
      </c>
      <c r="G64" s="5">
        <v>-2085414612</v>
      </c>
      <c r="I64" s="5">
        <v>-3900035596</v>
      </c>
      <c r="J64" s="5">
        <v>-1424635164</v>
      </c>
      <c r="K64" s="5">
        <v>4278459026</v>
      </c>
      <c r="L64" s="5">
        <v>8177154000</v>
      </c>
      <c r="M64" s="5">
        <v>21740554824</v>
      </c>
      <c r="N64" s="5">
        <v>-8410527577</v>
      </c>
      <c r="O64" s="5">
        <v>3733867149</v>
      </c>
    </row>
    <row r="65" spans="2:15" ht="15.5" x14ac:dyDescent="0.35">
      <c r="C65" t="s">
        <v>28</v>
      </c>
      <c r="D65" s="5">
        <v>-465858859</v>
      </c>
      <c r="E65" s="5">
        <v>-31070067</v>
      </c>
      <c r="F65" s="5">
        <v>-306994228</v>
      </c>
      <c r="G65" s="5">
        <v>436404317</v>
      </c>
      <c r="I65" s="5">
        <v>815338061</v>
      </c>
      <c r="J65" s="5">
        <v>252308522</v>
      </c>
      <c r="K65" s="5">
        <v>892550203</v>
      </c>
      <c r="L65" s="5">
        <v>-1961597000</v>
      </c>
      <c r="M65" s="5">
        <v>-3248036347</v>
      </c>
      <c r="N65" s="5">
        <v>-482123753</v>
      </c>
      <c r="O65" s="5">
        <v>-2438011000</v>
      </c>
    </row>
    <row r="66" spans="2:15" ht="15.5" x14ac:dyDescent="0.35">
      <c r="C66" t="s">
        <v>89</v>
      </c>
      <c r="D66" s="5">
        <v>1534177818</v>
      </c>
      <c r="E66" s="5">
        <v>44430351</v>
      </c>
      <c r="F66" s="5">
        <v>1152843855</v>
      </c>
      <c r="G66" s="5">
        <v>-1649010295</v>
      </c>
      <c r="I66" s="5">
        <v>-3084697535</v>
      </c>
      <c r="J66" s="5">
        <v>-1172326642</v>
      </c>
      <c r="K66" s="5">
        <v>5171009229</v>
      </c>
      <c r="L66" s="5">
        <v>6215557000</v>
      </c>
      <c r="M66" s="5">
        <v>18492518477</v>
      </c>
      <c r="N66" s="5">
        <v>-8892651330</v>
      </c>
      <c r="O66" s="5">
        <v>1295856149</v>
      </c>
    </row>
    <row r="67" spans="2:15" ht="15.5" x14ac:dyDescent="0.35">
      <c r="C67" t="s">
        <v>90</v>
      </c>
      <c r="F67" s="5">
        <v>185846700</v>
      </c>
      <c r="I67" s="5">
        <v>185846700</v>
      </c>
      <c r="J67" s="5">
        <v>417122940</v>
      </c>
      <c r="K67" s="5">
        <v>256366051</v>
      </c>
      <c r="L67" s="5">
        <v>368578000</v>
      </c>
      <c r="M67" s="5">
        <v>254324060</v>
      </c>
      <c r="N67" s="5">
        <v>1424294350</v>
      </c>
      <c r="O67" s="5">
        <v>-365950500</v>
      </c>
    </row>
    <row r="68" spans="2:15" ht="15.5" x14ac:dyDescent="0.35">
      <c r="C68" t="s">
        <v>91</v>
      </c>
      <c r="D68" s="5">
        <v>1534177818</v>
      </c>
      <c r="E68" s="5">
        <v>44430351</v>
      </c>
      <c r="F68" s="5">
        <v>1338690555</v>
      </c>
      <c r="G68" s="5">
        <v>-1649010295</v>
      </c>
      <c r="I68" s="5">
        <v>-2898850835</v>
      </c>
      <c r="J68" s="5">
        <v>-755203702</v>
      </c>
      <c r="K68" s="5">
        <v>5427375280</v>
      </c>
      <c r="L68" s="5">
        <v>6584135000</v>
      </c>
      <c r="M68" s="5">
        <v>18746842537</v>
      </c>
      <c r="N68" s="5">
        <v>-7468356980</v>
      </c>
      <c r="O68" s="5">
        <v>929905649</v>
      </c>
    </row>
    <row r="69" spans="2:15" ht="15.5" x14ac:dyDescent="0.35">
      <c r="C69" t="s">
        <v>92</v>
      </c>
      <c r="D69" s="5">
        <v>1534177818</v>
      </c>
      <c r="E69" s="5">
        <v>44430351</v>
      </c>
      <c r="F69" s="5">
        <v>1152843855</v>
      </c>
      <c r="G69" s="5">
        <v>-1649010295</v>
      </c>
      <c r="I69" s="5">
        <v>-3084697535</v>
      </c>
      <c r="J69" s="5">
        <v>-1172326642</v>
      </c>
      <c r="K69" s="5">
        <v>5171009229</v>
      </c>
      <c r="L69" s="5">
        <v>6215557000</v>
      </c>
      <c r="M69" s="5">
        <v>18492518477</v>
      </c>
      <c r="N69" s="5">
        <v>-8892651330</v>
      </c>
      <c r="O69" s="5">
        <v>1295856149</v>
      </c>
    </row>
    <row r="70" spans="2:15" ht="15.5" x14ac:dyDescent="0.35">
      <c r="C70" t="s">
        <v>8</v>
      </c>
      <c r="D70" s="5">
        <v>1534177818</v>
      </c>
      <c r="E70" s="5">
        <v>44430351</v>
      </c>
      <c r="F70" s="5">
        <v>1338690555</v>
      </c>
      <c r="G70" s="5">
        <v>-1649010295</v>
      </c>
      <c r="I70" s="5">
        <v>-2898850835</v>
      </c>
      <c r="J70" s="5">
        <v>-755203702</v>
      </c>
      <c r="K70" s="5">
        <v>5427375280</v>
      </c>
      <c r="L70" s="5">
        <v>6584135000</v>
      </c>
      <c r="M70" s="5">
        <v>18746842537</v>
      </c>
      <c r="N70" s="5">
        <v>-7468356980</v>
      </c>
      <c r="O70" s="5">
        <v>929905649</v>
      </c>
    </row>
    <row r="71" spans="2:15" ht="15.5" x14ac:dyDescent="0.35">
      <c r="C71" t="s">
        <v>94</v>
      </c>
      <c r="D71" s="5">
        <v>1534177818</v>
      </c>
      <c r="E71" s="5">
        <v>44430351</v>
      </c>
      <c r="F71" s="5">
        <v>1152843855</v>
      </c>
      <c r="G71" s="5">
        <v>-1649010295</v>
      </c>
      <c r="I71" s="5">
        <v>-3084697535</v>
      </c>
      <c r="J71" s="5">
        <v>-1172326642</v>
      </c>
      <c r="K71" s="5">
        <v>5171009229</v>
      </c>
      <c r="L71" s="5">
        <v>6215557000</v>
      </c>
      <c r="M71" s="5">
        <v>18492518477</v>
      </c>
      <c r="N71" s="5">
        <v>-8892651330</v>
      </c>
      <c r="O71" s="5">
        <v>1295856149</v>
      </c>
    </row>
    <row r="72" spans="2:15" ht="15.5" x14ac:dyDescent="0.35">
      <c r="C72" t="s">
        <v>95</v>
      </c>
      <c r="D72" s="5">
        <v>1534177818</v>
      </c>
      <c r="E72" s="5">
        <v>44430351</v>
      </c>
      <c r="F72" s="5">
        <v>1338690555</v>
      </c>
      <c r="G72" s="5">
        <v>-1649010295</v>
      </c>
      <c r="I72" s="5">
        <v>-2898850835</v>
      </c>
      <c r="J72" s="5">
        <v>-755203702</v>
      </c>
      <c r="K72" s="5">
        <v>5427375280</v>
      </c>
      <c r="L72" s="5">
        <v>6584135000</v>
      </c>
      <c r="M72" s="5">
        <v>18746842537</v>
      </c>
      <c r="N72" s="5">
        <v>-7468356980</v>
      </c>
      <c r="O72" s="5">
        <v>929905649</v>
      </c>
    </row>
    <row r="73" spans="2:15" ht="15.5" x14ac:dyDescent="0.35">
      <c r="C73" t="s">
        <v>96</v>
      </c>
      <c r="D73" s="5">
        <v>1534177818</v>
      </c>
      <c r="E73" s="5">
        <v>44430351</v>
      </c>
      <c r="F73" s="5">
        <v>1338690555</v>
      </c>
      <c r="G73" s="5">
        <v>-1649010295</v>
      </c>
      <c r="I73" s="5">
        <v>-2898850835</v>
      </c>
      <c r="J73" s="5">
        <v>-755203702</v>
      </c>
      <c r="K73" s="5">
        <v>5427375280</v>
      </c>
      <c r="L73" s="5">
        <v>6584135000</v>
      </c>
      <c r="M73" s="5">
        <v>18746842537</v>
      </c>
      <c r="N73" s="5">
        <v>-7468356980</v>
      </c>
      <c r="O73" s="5">
        <v>929905649</v>
      </c>
    </row>
    <row r="75" spans="2:15" ht="15.5" x14ac:dyDescent="0.35">
      <c r="B75" t="s">
        <v>97</v>
      </c>
      <c r="C75" t="s">
        <v>98</v>
      </c>
    </row>
    <row r="76" spans="2:15" ht="15.5" x14ac:dyDescent="0.35">
      <c r="C76" t="s">
        <v>99</v>
      </c>
    </row>
    <row r="77" spans="2:15" ht="15.5" x14ac:dyDescent="0.35">
      <c r="C77" t="s">
        <v>20</v>
      </c>
      <c r="D77" s="5">
        <v>985407055</v>
      </c>
      <c r="E77" s="5">
        <v>755835411</v>
      </c>
      <c r="F77" s="5">
        <v>914191311</v>
      </c>
      <c r="G77" s="5">
        <v>951928202</v>
      </c>
      <c r="I77" s="5">
        <v>914191311</v>
      </c>
      <c r="J77" s="5">
        <v>1662128122</v>
      </c>
      <c r="K77" s="5">
        <v>1090500553</v>
      </c>
      <c r="L77" s="5">
        <v>1526125000</v>
      </c>
      <c r="M77" s="5">
        <v>1980873742</v>
      </c>
      <c r="N77" s="5">
        <v>1945989097</v>
      </c>
      <c r="O77" s="5">
        <v>1133955608</v>
      </c>
    </row>
    <row r="78" spans="2:15" ht="15.5" x14ac:dyDescent="0.35">
      <c r="C78" t="s">
        <v>100</v>
      </c>
      <c r="D78" s="5">
        <v>62582464911</v>
      </c>
      <c r="E78" s="5">
        <v>62316341993</v>
      </c>
      <c r="F78" s="5">
        <v>59821581946</v>
      </c>
      <c r="G78" s="5">
        <v>54454769775</v>
      </c>
      <c r="I78" s="5">
        <v>59821581946</v>
      </c>
      <c r="J78" s="5">
        <v>47612434373</v>
      </c>
      <c r="K78" s="5">
        <v>54942362058</v>
      </c>
      <c r="L78" s="5">
        <v>60218676000</v>
      </c>
      <c r="M78" s="5">
        <v>57191230532</v>
      </c>
      <c r="N78" s="5">
        <v>49102869953</v>
      </c>
      <c r="O78" s="5">
        <v>75702021254</v>
      </c>
    </row>
    <row r="79" spans="2:15" ht="15.5" x14ac:dyDescent="0.35">
      <c r="C79" t="s">
        <v>250</v>
      </c>
      <c r="D79" s="5">
        <v>517654017</v>
      </c>
      <c r="E79" s="5">
        <v>684589552</v>
      </c>
      <c r="F79" s="5">
        <v>686156328</v>
      </c>
      <c r="G79" s="5">
        <v>418374775</v>
      </c>
      <c r="I79" s="5">
        <v>686156328</v>
      </c>
      <c r="J79" s="5">
        <v>540178541</v>
      </c>
      <c r="K79" s="5">
        <v>609999043</v>
      </c>
      <c r="L79" s="5">
        <v>556121000</v>
      </c>
      <c r="M79" s="5">
        <v>830625207</v>
      </c>
      <c r="N79" s="5">
        <v>1538623592</v>
      </c>
      <c r="O79" s="5">
        <v>1348674798</v>
      </c>
    </row>
    <row r="80" spans="2:15" ht="15.5" x14ac:dyDescent="0.35">
      <c r="C80" t="s">
        <v>251</v>
      </c>
      <c r="D80" s="5">
        <v>62582464911</v>
      </c>
      <c r="E80" s="5">
        <v>62316341993</v>
      </c>
      <c r="F80" s="5">
        <v>59821581946</v>
      </c>
      <c r="G80" s="5">
        <v>54454769775</v>
      </c>
      <c r="I80" s="5">
        <v>59821581946</v>
      </c>
      <c r="J80" s="5">
        <v>47612434373</v>
      </c>
      <c r="K80" s="5">
        <v>54942362058</v>
      </c>
      <c r="L80" s="5">
        <v>60218676000</v>
      </c>
      <c r="M80" s="5">
        <v>57191230532</v>
      </c>
      <c r="N80" s="5">
        <v>49102869953</v>
      </c>
      <c r="O80" s="5">
        <v>75702021254</v>
      </c>
    </row>
    <row r="81" spans="3:15" ht="15.5" x14ac:dyDescent="0.35">
      <c r="C81" t="s">
        <v>102</v>
      </c>
      <c r="D81" s="5">
        <v>124094792</v>
      </c>
      <c r="E81" s="5">
        <v>168434714</v>
      </c>
      <c r="F81" s="5">
        <v>78242841</v>
      </c>
      <c r="G81" s="5">
        <v>1296941289</v>
      </c>
      <c r="I81" s="5">
        <v>78242841</v>
      </c>
      <c r="J81" s="5">
        <v>174078180</v>
      </c>
      <c r="K81" s="5">
        <v>2876496426</v>
      </c>
      <c r="L81" s="5">
        <v>394754000</v>
      </c>
      <c r="M81" s="5">
        <v>116224915</v>
      </c>
      <c r="N81" s="5">
        <v>176741135</v>
      </c>
      <c r="O81" s="5">
        <v>7965776597</v>
      </c>
    </row>
    <row r="82" spans="3:15" ht="15.5" x14ac:dyDescent="0.35">
      <c r="C82" t="s">
        <v>252</v>
      </c>
      <c r="D82" s="5">
        <v>124094792</v>
      </c>
      <c r="E82" s="5">
        <v>168434714</v>
      </c>
      <c r="F82" s="5">
        <v>78242841</v>
      </c>
      <c r="G82" s="5">
        <v>1296941289</v>
      </c>
      <c r="I82" s="5">
        <v>78242841</v>
      </c>
      <c r="J82" s="5">
        <v>174078180</v>
      </c>
      <c r="K82" s="5">
        <v>2876496426</v>
      </c>
      <c r="L82" s="5">
        <v>394754000</v>
      </c>
      <c r="M82" s="5">
        <v>116224915</v>
      </c>
      <c r="N82" s="5">
        <v>176741135</v>
      </c>
      <c r="O82" s="5">
        <v>7965776597</v>
      </c>
    </row>
    <row r="83" spans="3:15" ht="15.5" x14ac:dyDescent="0.35">
      <c r="C83" t="s">
        <v>103</v>
      </c>
      <c r="D83" s="5">
        <v>54647046202</v>
      </c>
      <c r="E83" s="5">
        <v>45829851674</v>
      </c>
      <c r="F83" s="5">
        <v>41753937222</v>
      </c>
      <c r="G83" s="5">
        <v>45053753382</v>
      </c>
      <c r="I83" s="5">
        <v>41753937222</v>
      </c>
      <c r="J83" s="5">
        <v>36224359814</v>
      </c>
      <c r="K83" s="5">
        <v>46618950806</v>
      </c>
      <c r="L83" s="5">
        <v>38704781000</v>
      </c>
      <c r="M83" s="5">
        <v>29479747400</v>
      </c>
      <c r="N83" s="5">
        <v>34253000479</v>
      </c>
      <c r="O83" s="5">
        <v>56608728968</v>
      </c>
    </row>
    <row r="84" spans="3:15" ht="15.5" x14ac:dyDescent="0.35">
      <c r="C84" t="s">
        <v>83</v>
      </c>
      <c r="D84" s="5">
        <v>6576060153</v>
      </c>
      <c r="E84" s="5">
        <v>6807135422</v>
      </c>
      <c r="F84" s="5">
        <v>6958756000</v>
      </c>
      <c r="G84" s="5">
        <v>7344043404</v>
      </c>
      <c r="I84" s="5">
        <v>6958756000</v>
      </c>
      <c r="J84" s="5">
        <v>9410817000</v>
      </c>
      <c r="K84" s="5">
        <v>9182529000</v>
      </c>
      <c r="L84" s="5">
        <v>8572957000</v>
      </c>
      <c r="M84" s="5">
        <v>8721759000</v>
      </c>
      <c r="N84" s="5">
        <v>13343933000</v>
      </c>
      <c r="O84" s="5">
        <v>13470613000</v>
      </c>
    </row>
    <row r="85" spans="3:15" ht="15.5" x14ac:dyDescent="0.35">
      <c r="C85" t="s">
        <v>104</v>
      </c>
      <c r="D85" s="5">
        <v>123142050040</v>
      </c>
      <c r="E85" s="5">
        <v>110648056226</v>
      </c>
      <c r="F85" s="5">
        <v>102947679045</v>
      </c>
      <c r="G85" s="5">
        <v>102766937593</v>
      </c>
      <c r="I85" s="5">
        <v>102947679045</v>
      </c>
      <c r="J85" s="5">
        <v>86444966734</v>
      </c>
      <c r="K85" s="5">
        <v>106217499844</v>
      </c>
      <c r="L85" s="5">
        <v>102075036000</v>
      </c>
      <c r="M85" s="5">
        <v>98623772675</v>
      </c>
      <c r="N85" s="5">
        <v>85720918504</v>
      </c>
      <c r="O85" s="5">
        <v>142990762548</v>
      </c>
    </row>
    <row r="86" spans="3:15" ht="15.5" x14ac:dyDescent="0.35">
      <c r="C86" t="s">
        <v>105</v>
      </c>
    </row>
    <row r="87" spans="3:15" ht="15.5" x14ac:dyDescent="0.35">
      <c r="C87" t="s">
        <v>109</v>
      </c>
      <c r="D87" s="5">
        <v>4235389132</v>
      </c>
      <c r="E87" s="5">
        <v>4701247991</v>
      </c>
      <c r="F87" s="5">
        <v>4732318058</v>
      </c>
      <c r="G87" s="5">
        <v>5091730586</v>
      </c>
      <c r="I87" s="5">
        <v>4732318058</v>
      </c>
      <c r="J87" s="5">
        <v>3969398297</v>
      </c>
      <c r="K87" s="5">
        <v>3789175489</v>
      </c>
      <c r="L87" s="5">
        <v>1886051000</v>
      </c>
      <c r="M87" s="5">
        <v>1918786980</v>
      </c>
      <c r="N87" s="5">
        <v>2772451847</v>
      </c>
      <c r="O87" s="5">
        <v>3367653250</v>
      </c>
    </row>
    <row r="88" spans="3:15" ht="15.5" x14ac:dyDescent="0.35">
      <c r="C88" t="s">
        <v>107</v>
      </c>
      <c r="D88" s="5">
        <v>9193567868</v>
      </c>
      <c r="E88" s="5">
        <v>9420445762</v>
      </c>
      <c r="F88" s="5">
        <v>9208122355</v>
      </c>
      <c r="G88" s="5">
        <v>8054421585</v>
      </c>
      <c r="I88" s="5">
        <v>9208122355</v>
      </c>
      <c r="J88" s="5">
        <v>7691028294</v>
      </c>
      <c r="K88" s="5">
        <v>6993839266</v>
      </c>
      <c r="L88" s="5">
        <v>7107460000</v>
      </c>
      <c r="M88" s="5">
        <v>6113215858</v>
      </c>
      <c r="N88" s="5">
        <v>5954102454</v>
      </c>
      <c r="O88" s="5">
        <v>6743480115</v>
      </c>
    </row>
    <row r="89" spans="3:15" ht="15.5" x14ac:dyDescent="0.35">
      <c r="C89" t="s">
        <v>110</v>
      </c>
      <c r="D89" s="5">
        <v>23573261950</v>
      </c>
      <c r="E89" s="5">
        <v>27439389171</v>
      </c>
      <c r="F89" s="5">
        <v>26835672007</v>
      </c>
      <c r="G89" s="5">
        <v>23227590673</v>
      </c>
      <c r="I89" s="5">
        <v>26835672007</v>
      </c>
      <c r="J89" s="5">
        <v>22376141975</v>
      </c>
      <c r="K89" s="5">
        <v>17501208855</v>
      </c>
      <c r="L89" s="5">
        <v>12358977000</v>
      </c>
      <c r="M89" s="5">
        <v>13476704594</v>
      </c>
      <c r="N89" s="5">
        <v>17841120639</v>
      </c>
      <c r="O89" s="5">
        <v>17808620115</v>
      </c>
    </row>
    <row r="90" spans="3:15" ht="15.5" x14ac:dyDescent="0.35">
      <c r="C90" t="s">
        <v>111</v>
      </c>
      <c r="D90" s="5">
        <v>146715311990</v>
      </c>
      <c r="E90" s="5">
        <v>138087445397</v>
      </c>
      <c r="F90" s="5">
        <v>129783351052</v>
      </c>
      <c r="G90" s="5">
        <v>125994528266</v>
      </c>
      <c r="I90" s="5">
        <v>129783351052</v>
      </c>
      <c r="J90" s="5">
        <v>108821108709</v>
      </c>
      <c r="K90" s="5">
        <v>123718708699</v>
      </c>
      <c r="L90" s="5">
        <v>114434013000</v>
      </c>
      <c r="M90" s="5">
        <v>112100477269</v>
      </c>
      <c r="N90" s="5">
        <v>103562039143</v>
      </c>
      <c r="O90" s="5">
        <v>160799382663</v>
      </c>
    </row>
    <row r="91" spans="3:15" ht="15.5" x14ac:dyDescent="0.35">
      <c r="C91" t="s">
        <v>112</v>
      </c>
    </row>
    <row r="92" spans="3:15" ht="15.5" x14ac:dyDescent="0.35">
      <c r="C92" t="s">
        <v>113</v>
      </c>
    </row>
    <row r="93" spans="3:15" ht="15.5" x14ac:dyDescent="0.35">
      <c r="C93" t="s">
        <v>114</v>
      </c>
      <c r="D93" s="5">
        <v>75566502361</v>
      </c>
      <c r="E93" s="5">
        <v>68241738234</v>
      </c>
      <c r="F93" s="5">
        <v>59830453745</v>
      </c>
      <c r="G93" s="5">
        <v>57437306694</v>
      </c>
      <c r="I93" s="5">
        <v>59830453745</v>
      </c>
      <c r="J93" s="5">
        <v>33646355521</v>
      </c>
      <c r="K93" s="5">
        <v>48011969973</v>
      </c>
      <c r="L93" s="5">
        <v>43082332000</v>
      </c>
      <c r="M93" s="5">
        <v>71842863852</v>
      </c>
      <c r="N93" s="5">
        <v>77600225715</v>
      </c>
      <c r="O93" s="5">
        <v>127242532255</v>
      </c>
    </row>
    <row r="94" spans="3:15" ht="15.5" x14ac:dyDescent="0.35">
      <c r="C94" t="s">
        <v>119</v>
      </c>
      <c r="D94" s="5">
        <v>38602524038</v>
      </c>
      <c r="E94" s="5">
        <v>33110867253</v>
      </c>
      <c r="F94" s="5">
        <v>26421826696</v>
      </c>
      <c r="G94" s="5">
        <v>27199828928</v>
      </c>
      <c r="I94" s="5">
        <v>26421826696</v>
      </c>
      <c r="J94" s="5">
        <v>5631878912</v>
      </c>
      <c r="K94" s="5">
        <v>10888203032</v>
      </c>
      <c r="L94" s="5">
        <v>2356398000</v>
      </c>
      <c r="M94" s="5">
        <v>30843193738</v>
      </c>
      <c r="N94" s="5">
        <v>40774725914</v>
      </c>
      <c r="O94" s="5">
        <v>68513373523</v>
      </c>
    </row>
    <row r="95" spans="3:15" ht="15.5" x14ac:dyDescent="0.35">
      <c r="C95" t="s">
        <v>115</v>
      </c>
    </row>
    <row r="96" spans="3:15" ht="15.5" x14ac:dyDescent="0.35">
      <c r="C96" t="s">
        <v>253</v>
      </c>
      <c r="D96" s="5">
        <v>35628254478</v>
      </c>
      <c r="E96" s="5">
        <v>33100405482</v>
      </c>
      <c r="F96" s="5">
        <v>31315087211</v>
      </c>
      <c r="G96" s="5">
        <v>28434419496</v>
      </c>
      <c r="I96" s="5">
        <v>31315087211</v>
      </c>
      <c r="J96" s="5">
        <v>25630968167</v>
      </c>
      <c r="K96" s="5">
        <v>35655084879</v>
      </c>
      <c r="L96" s="5">
        <v>39227536000</v>
      </c>
      <c r="M96" s="5">
        <v>39135379376</v>
      </c>
      <c r="N96" s="5">
        <v>31394126574</v>
      </c>
      <c r="O96" s="5">
        <v>56626809958</v>
      </c>
    </row>
    <row r="97" spans="3:15" ht="15.5" x14ac:dyDescent="0.35">
      <c r="C97" t="s">
        <v>118</v>
      </c>
    </row>
    <row r="98" spans="3:15" ht="15.5" x14ac:dyDescent="0.35">
      <c r="C98" t="s">
        <v>254</v>
      </c>
      <c r="D98" s="5">
        <v>517654017</v>
      </c>
      <c r="E98" s="5">
        <v>684589552</v>
      </c>
      <c r="F98" s="5">
        <v>686156328</v>
      </c>
      <c r="G98" s="5">
        <v>418374775</v>
      </c>
      <c r="I98" s="5">
        <v>686156328</v>
      </c>
      <c r="J98" s="5">
        <v>540178541</v>
      </c>
      <c r="K98" s="5">
        <v>609999043</v>
      </c>
      <c r="L98" s="5">
        <v>556121000</v>
      </c>
      <c r="M98" s="5">
        <v>830625207</v>
      </c>
      <c r="N98" s="5">
        <v>1538623592</v>
      </c>
      <c r="O98" s="5">
        <v>1348674798</v>
      </c>
    </row>
    <row r="99" spans="3:15" ht="15.5" x14ac:dyDescent="0.35">
      <c r="C99" t="s">
        <v>117</v>
      </c>
      <c r="D99" s="5">
        <v>126166569</v>
      </c>
      <c r="E99" s="5">
        <v>340366660</v>
      </c>
      <c r="F99" s="5">
        <v>79773998</v>
      </c>
      <c r="G99" s="5">
        <v>681182431</v>
      </c>
      <c r="I99" s="5">
        <v>79773998</v>
      </c>
      <c r="J99" s="5">
        <v>395811197</v>
      </c>
      <c r="K99" s="5">
        <v>272491468</v>
      </c>
      <c r="L99" s="5">
        <v>518002000</v>
      </c>
      <c r="M99" s="5">
        <v>763077421</v>
      </c>
      <c r="N99" s="5">
        <v>812897135</v>
      </c>
      <c r="O99" s="5">
        <v>716493976</v>
      </c>
    </row>
    <row r="100" spans="3:15" ht="15.5" x14ac:dyDescent="0.35">
      <c r="C100" t="s">
        <v>116</v>
      </c>
      <c r="D100" s="5">
        <v>107216199</v>
      </c>
      <c r="E100" s="5">
        <v>195080116</v>
      </c>
      <c r="F100" s="5">
        <v>177690341</v>
      </c>
      <c r="G100" s="5">
        <v>225823597</v>
      </c>
      <c r="I100" s="5">
        <v>177690341</v>
      </c>
      <c r="J100" s="5">
        <v>348390284</v>
      </c>
      <c r="K100" s="5">
        <v>404301250</v>
      </c>
      <c r="L100" s="5">
        <v>234422000</v>
      </c>
      <c r="M100" s="5">
        <v>184819203</v>
      </c>
      <c r="N100" s="5">
        <v>79852500</v>
      </c>
      <c r="O100" s="5">
        <v>37180000</v>
      </c>
    </row>
    <row r="101" spans="3:15" ht="15.5" x14ac:dyDescent="0.35">
      <c r="C101" t="s">
        <v>315</v>
      </c>
      <c r="N101" s="5">
        <v>3000000000</v>
      </c>
    </row>
    <row r="102" spans="3:15" ht="15.5" x14ac:dyDescent="0.35">
      <c r="C102" t="s">
        <v>120</v>
      </c>
    </row>
    <row r="103" spans="3:15" ht="15.5" x14ac:dyDescent="0.35">
      <c r="C103" t="s">
        <v>256</v>
      </c>
      <c r="L103" s="5">
        <v>181890000</v>
      </c>
      <c r="M103" s="5">
        <v>171131452</v>
      </c>
    </row>
    <row r="104" spans="3:15" ht="15.5" x14ac:dyDescent="0.35">
      <c r="C104" t="s">
        <v>121</v>
      </c>
      <c r="K104" s="5">
        <v>181890301</v>
      </c>
      <c r="L104" s="5">
        <v>189853000</v>
      </c>
      <c r="M104" s="5">
        <v>85768907</v>
      </c>
    </row>
    <row r="105" spans="3:15" ht="15.5" x14ac:dyDescent="0.35">
      <c r="C105" t="s">
        <v>122</v>
      </c>
      <c r="D105" s="5">
        <v>7450046271</v>
      </c>
      <c r="E105" s="5">
        <v>7681121540</v>
      </c>
      <c r="F105" s="5">
        <v>7832742118</v>
      </c>
      <c r="G105" s="5">
        <v>7775756938</v>
      </c>
      <c r="I105" s="5">
        <v>7832742118</v>
      </c>
      <c r="J105" s="5">
        <v>10155747164</v>
      </c>
      <c r="K105" s="5">
        <v>9182529000</v>
      </c>
      <c r="L105" s="5">
        <v>8754847000</v>
      </c>
      <c r="M105" s="5">
        <v>8892890452</v>
      </c>
      <c r="N105" s="5">
        <v>13343933000</v>
      </c>
      <c r="O105" s="5">
        <v>13470613000</v>
      </c>
    </row>
    <row r="106" spans="3:15" ht="15.5" x14ac:dyDescent="0.35">
      <c r="C106" t="s">
        <v>123</v>
      </c>
      <c r="D106" s="5">
        <v>7450046271</v>
      </c>
      <c r="E106" s="5">
        <v>7681121540</v>
      </c>
      <c r="F106" s="5">
        <v>7832742118</v>
      </c>
      <c r="G106" s="5">
        <v>7775756938</v>
      </c>
      <c r="I106" s="5">
        <v>7832742118</v>
      </c>
      <c r="J106" s="5">
        <v>10155747164</v>
      </c>
      <c r="K106" s="5">
        <v>9182529000</v>
      </c>
      <c r="L106" s="5">
        <v>8754847000</v>
      </c>
      <c r="M106" s="5">
        <v>8892890452</v>
      </c>
      <c r="N106" s="5">
        <v>13343933000</v>
      </c>
      <c r="O106" s="5">
        <v>13470613000</v>
      </c>
    </row>
    <row r="107" spans="3:15" ht="15.5" x14ac:dyDescent="0.35">
      <c r="C107" t="s">
        <v>124</v>
      </c>
      <c r="D107" s="5">
        <v>873986118</v>
      </c>
      <c r="E107" s="5">
        <v>873986118</v>
      </c>
      <c r="F107" s="5">
        <v>873986118</v>
      </c>
      <c r="G107" s="5">
        <v>431713534</v>
      </c>
      <c r="I107" s="5">
        <v>873986118</v>
      </c>
      <c r="J107" s="5">
        <v>744930164</v>
      </c>
    </row>
    <row r="108" spans="3:15" ht="15.5" x14ac:dyDescent="0.35">
      <c r="C108" t="s">
        <v>125</v>
      </c>
      <c r="D108" s="5">
        <v>873986118</v>
      </c>
      <c r="E108" s="5">
        <v>873986118</v>
      </c>
      <c r="F108" s="5">
        <v>873986118</v>
      </c>
      <c r="G108" s="5">
        <v>431713534</v>
      </c>
      <c r="I108" s="5">
        <v>873986118</v>
      </c>
      <c r="J108" s="5">
        <v>744930164</v>
      </c>
      <c r="L108" s="5">
        <v>181890000</v>
      </c>
      <c r="M108" s="5">
        <v>171131452</v>
      </c>
    </row>
    <row r="109" spans="3:15" ht="15.5" x14ac:dyDescent="0.35">
      <c r="C109" t="s">
        <v>126</v>
      </c>
      <c r="D109" s="5">
        <v>83016548632</v>
      </c>
      <c r="E109" s="5">
        <v>75922859774</v>
      </c>
      <c r="F109" s="5">
        <v>67663195863</v>
      </c>
      <c r="G109" s="5">
        <v>65213063632</v>
      </c>
      <c r="I109" s="5">
        <v>67663195863</v>
      </c>
      <c r="J109" s="5">
        <v>43802102685</v>
      </c>
      <c r="K109" s="5">
        <v>57194498973</v>
      </c>
      <c r="L109" s="5">
        <v>51837179000</v>
      </c>
      <c r="M109" s="5">
        <v>80735754304</v>
      </c>
      <c r="N109" s="5">
        <v>90944158715</v>
      </c>
      <c r="O109" s="5">
        <v>140713145255</v>
      </c>
    </row>
    <row r="110" spans="3:15" ht="15.5" x14ac:dyDescent="0.35">
      <c r="C110" t="s">
        <v>127</v>
      </c>
    </row>
    <row r="111" spans="3:15" ht="15.5" x14ac:dyDescent="0.35">
      <c r="C111" t="s">
        <v>128</v>
      </c>
      <c r="D111" s="5">
        <v>15000000000</v>
      </c>
      <c r="E111" s="5">
        <v>15000000000</v>
      </c>
      <c r="F111" s="5">
        <v>15000000000</v>
      </c>
      <c r="G111" s="5">
        <v>15000000000</v>
      </c>
      <c r="I111" s="5">
        <v>15000000000</v>
      </c>
      <c r="J111" s="5">
        <v>15000000000</v>
      </c>
      <c r="K111" s="5">
        <v>15000000000</v>
      </c>
      <c r="L111" s="5">
        <v>15000000000</v>
      </c>
      <c r="M111" s="5">
        <v>12000000000</v>
      </c>
      <c r="N111" s="5">
        <v>2200000000</v>
      </c>
      <c r="O111" s="5">
        <v>2200000000</v>
      </c>
    </row>
    <row r="112" spans="3:15" ht="15.5" x14ac:dyDescent="0.35">
      <c r="C112" t="s">
        <v>129</v>
      </c>
      <c r="D112" s="5">
        <v>25347976640</v>
      </c>
      <c r="E112" s="5">
        <v>25347976640</v>
      </c>
      <c r="F112" s="5">
        <v>25347976640</v>
      </c>
      <c r="G112" s="5">
        <v>25347976640</v>
      </c>
      <c r="I112" s="5">
        <v>25347976640</v>
      </c>
      <c r="J112" s="5">
        <v>25347976640</v>
      </c>
      <c r="K112" s="5">
        <v>25347976640</v>
      </c>
      <c r="L112" s="5">
        <v>25347976000</v>
      </c>
    </row>
    <row r="113" spans="2:15" ht="15.5" x14ac:dyDescent="0.35">
      <c r="C113" t="s">
        <v>130</v>
      </c>
      <c r="D113" s="5">
        <v>23350786718</v>
      </c>
      <c r="E113" s="5">
        <v>21816608983</v>
      </c>
      <c r="F113" s="5">
        <v>21772178549</v>
      </c>
      <c r="G113" s="5">
        <v>20433487994</v>
      </c>
      <c r="I113" s="5">
        <v>21772178549</v>
      </c>
      <c r="J113" s="5">
        <v>24671029384</v>
      </c>
      <c r="K113" s="5">
        <v>26176233086</v>
      </c>
      <c r="L113" s="5">
        <v>22248858000</v>
      </c>
      <c r="M113" s="5">
        <v>19364722965</v>
      </c>
      <c r="N113" s="5">
        <v>10417880428</v>
      </c>
      <c r="O113" s="5">
        <v>17886237408</v>
      </c>
    </row>
    <row r="114" spans="2:15" ht="15.5" x14ac:dyDescent="0.35">
      <c r="C114" t="s">
        <v>257</v>
      </c>
      <c r="D114" s="5">
        <v>150000000</v>
      </c>
      <c r="E114" s="5">
        <v>150000000</v>
      </c>
      <c r="F114" s="5">
        <v>150000000</v>
      </c>
      <c r="G114" s="5">
        <v>150000000</v>
      </c>
      <c r="I114" s="5">
        <v>150000000</v>
      </c>
      <c r="J114" s="5">
        <v>150000000</v>
      </c>
      <c r="K114" s="5">
        <v>100000000</v>
      </c>
      <c r="L114" s="5">
        <v>50000000</v>
      </c>
    </row>
    <row r="115" spans="2:15" ht="15.5" x14ac:dyDescent="0.35">
      <c r="C115" t="s">
        <v>258</v>
      </c>
      <c r="D115" s="5">
        <v>23200786718</v>
      </c>
      <c r="E115" s="5">
        <v>21666608983</v>
      </c>
      <c r="F115" s="5">
        <v>21622178549</v>
      </c>
      <c r="G115" s="5">
        <v>20283487994</v>
      </c>
      <c r="I115" s="5">
        <v>21622178549</v>
      </c>
      <c r="J115" s="5">
        <v>24521029384</v>
      </c>
      <c r="K115" s="5">
        <v>26076233086</v>
      </c>
      <c r="L115" s="5">
        <v>22198858000</v>
      </c>
      <c r="M115" s="5">
        <v>19364722965</v>
      </c>
      <c r="N115" s="5">
        <v>10417880428</v>
      </c>
      <c r="O115" s="5">
        <v>17886237408</v>
      </c>
    </row>
    <row r="116" spans="2:15" ht="15.5" x14ac:dyDescent="0.35">
      <c r="C116" t="s">
        <v>259</v>
      </c>
      <c r="D116" s="5">
        <v>23350786718</v>
      </c>
      <c r="E116" s="5">
        <v>21816608983</v>
      </c>
      <c r="F116" s="5">
        <v>21772178549</v>
      </c>
      <c r="G116" s="5">
        <v>20433487994</v>
      </c>
      <c r="I116" s="5">
        <v>21772178549</v>
      </c>
      <c r="J116" s="5">
        <v>24671029384</v>
      </c>
      <c r="K116" s="5">
        <v>26176233086</v>
      </c>
      <c r="L116" s="5">
        <v>22248858000</v>
      </c>
      <c r="M116" s="5">
        <v>19364722965</v>
      </c>
      <c r="N116" s="5">
        <v>10417880428</v>
      </c>
      <c r="O116" s="5">
        <v>17886237408</v>
      </c>
    </row>
    <row r="117" spans="2:15" ht="15.5" x14ac:dyDescent="0.35">
      <c r="C117" t="s">
        <v>131</v>
      </c>
    </row>
    <row r="118" spans="2:15" ht="15.5" x14ac:dyDescent="0.35">
      <c r="C118" t="s">
        <v>10</v>
      </c>
      <c r="D118" s="5">
        <v>63698763358</v>
      </c>
      <c r="E118" s="5">
        <v>62164585623</v>
      </c>
      <c r="F118" s="5">
        <v>62120155189</v>
      </c>
      <c r="G118" s="5">
        <v>60781464634</v>
      </c>
      <c r="I118" s="5">
        <v>62120155189</v>
      </c>
      <c r="J118" s="5">
        <v>65019006024</v>
      </c>
      <c r="K118" s="5">
        <v>66524209726</v>
      </c>
      <c r="L118" s="5">
        <v>62596834000</v>
      </c>
      <c r="M118" s="5">
        <v>31364722965</v>
      </c>
      <c r="N118" s="5">
        <v>12617880428</v>
      </c>
      <c r="O118" s="5">
        <v>20086237408</v>
      </c>
    </row>
    <row r="119" spans="2:15" ht="15.5" x14ac:dyDescent="0.35">
      <c r="C119" t="s">
        <v>132</v>
      </c>
      <c r="D119" s="5">
        <v>146715311990</v>
      </c>
      <c r="E119" s="5">
        <v>138087445397</v>
      </c>
      <c r="F119" s="5">
        <v>129783351052</v>
      </c>
      <c r="G119" s="5">
        <v>125994528266</v>
      </c>
      <c r="I119" s="5">
        <v>129783351052</v>
      </c>
      <c r="J119" s="5">
        <v>108821108709</v>
      </c>
      <c r="K119" s="5">
        <v>123718708699</v>
      </c>
      <c r="L119" s="5">
        <v>114434013000</v>
      </c>
      <c r="M119" s="5">
        <v>112100477269</v>
      </c>
      <c r="N119" s="5">
        <v>103562039143</v>
      </c>
      <c r="O119" s="5">
        <v>160799382663</v>
      </c>
    </row>
    <row r="120" spans="2:15" ht="15.5" x14ac:dyDescent="0.35">
      <c r="C120" t="s">
        <v>133</v>
      </c>
      <c r="D120" s="5">
        <v>1500000000</v>
      </c>
      <c r="E120" s="5">
        <v>1500000000</v>
      </c>
      <c r="F120" s="5">
        <v>1500000000</v>
      </c>
      <c r="G120" s="5">
        <v>1500000000</v>
      </c>
      <c r="I120" s="5">
        <v>1500000000</v>
      </c>
      <c r="J120" s="5">
        <v>1500000000</v>
      </c>
      <c r="K120" s="5">
        <v>1500000000</v>
      </c>
      <c r="L120" s="5">
        <v>1500000000</v>
      </c>
      <c r="M120" s="5">
        <v>1200000000</v>
      </c>
      <c r="N120" s="5">
        <v>2200000</v>
      </c>
      <c r="O120" s="5">
        <v>2200000</v>
      </c>
    </row>
    <row r="122" spans="2:15" ht="15.5" x14ac:dyDescent="0.35">
      <c r="B122" t="s">
        <v>134</v>
      </c>
      <c r="C122" t="s">
        <v>135</v>
      </c>
      <c r="D122" s="5">
        <v>-4653296389</v>
      </c>
      <c r="E122" s="5">
        <v>-6295334022</v>
      </c>
      <c r="F122" s="5">
        <v>2189347648</v>
      </c>
      <c r="G122" s="5">
        <v>-6783433268</v>
      </c>
      <c r="I122" s="5">
        <v>-16634589337</v>
      </c>
      <c r="J122" s="5">
        <v>9343189173</v>
      </c>
      <c r="K122" s="5">
        <v>-6970901624</v>
      </c>
      <c r="L122" s="5">
        <v>4844001000</v>
      </c>
      <c r="M122" s="5">
        <v>4875417982</v>
      </c>
      <c r="N122" s="5">
        <v>25964545747</v>
      </c>
      <c r="O122" s="5">
        <v>-10764912121</v>
      </c>
    </row>
    <row r="123" spans="2:15" ht="15.5" x14ac:dyDescent="0.35">
      <c r="C123" t="s">
        <v>136</v>
      </c>
      <c r="D123" s="5">
        <v>62632682512</v>
      </c>
      <c r="E123" s="5">
        <v>49145495340</v>
      </c>
      <c r="F123" s="5">
        <v>53954330878</v>
      </c>
      <c r="G123" s="5">
        <v>51675227181</v>
      </c>
      <c r="I123" s="5">
        <v>191873219645</v>
      </c>
      <c r="J123" s="5">
        <v>229211658972</v>
      </c>
      <c r="K123" s="5">
        <v>229691907095</v>
      </c>
      <c r="L123" s="5">
        <v>224055349000</v>
      </c>
      <c r="M123" s="5">
        <v>218335915639</v>
      </c>
      <c r="N123" s="5">
        <v>231625361386</v>
      </c>
      <c r="O123" s="5">
        <v>263615755249</v>
      </c>
    </row>
    <row r="124" spans="2:15" ht="15.5" x14ac:dyDescent="0.35">
      <c r="C124" t="s">
        <v>137</v>
      </c>
      <c r="D124" s="5">
        <v>-60139672292</v>
      </c>
      <c r="E124" s="5">
        <v>-48855327857</v>
      </c>
      <c r="F124" s="5">
        <v>-42008131961</v>
      </c>
      <c r="G124" s="5">
        <v>-52685041060</v>
      </c>
      <c r="I124" s="5">
        <v>-177097039559</v>
      </c>
      <c r="J124" s="5">
        <v>-188531033842</v>
      </c>
      <c r="K124" s="5">
        <v>-200810043664</v>
      </c>
      <c r="L124" s="5">
        <v>-196545848000</v>
      </c>
      <c r="M124" s="5">
        <v>-170591503588</v>
      </c>
      <c r="N124" s="5">
        <v>-176364775885</v>
      </c>
      <c r="O124" s="5">
        <v>-226939234310</v>
      </c>
    </row>
    <row r="125" spans="2:15" ht="15.5" x14ac:dyDescent="0.35">
      <c r="C125" t="s">
        <v>139</v>
      </c>
      <c r="D125" s="5">
        <v>-4567151615</v>
      </c>
      <c r="E125" s="5">
        <v>-3882219861</v>
      </c>
      <c r="F125" s="5">
        <v>-4331182809</v>
      </c>
      <c r="G125" s="5">
        <v>-2460353911</v>
      </c>
      <c r="I125" s="5">
        <v>-17832776611</v>
      </c>
      <c r="J125" s="5">
        <v>-18352264758</v>
      </c>
      <c r="K125" s="5">
        <v>-18572626163</v>
      </c>
      <c r="L125" s="5">
        <v>-17977685000</v>
      </c>
      <c r="M125" s="5">
        <v>-15434236700</v>
      </c>
      <c r="N125" s="5">
        <v>-14895180340</v>
      </c>
      <c r="O125" s="5">
        <v>-17432602107</v>
      </c>
    </row>
    <row r="126" spans="2:15" ht="15.5" x14ac:dyDescent="0.35">
      <c r="C126" t="s">
        <v>1366</v>
      </c>
      <c r="D126" s="5">
        <v>-4443187579</v>
      </c>
      <c r="E126" s="5">
        <v>-1107859982</v>
      </c>
      <c r="F126" s="5">
        <v>-4221503207</v>
      </c>
      <c r="G126" s="5">
        <v>-1682197915</v>
      </c>
      <c r="I126" s="5">
        <v>-11493347585</v>
      </c>
      <c r="J126" s="5">
        <v>-10073267754</v>
      </c>
      <c r="K126" s="5">
        <v>-11434029380</v>
      </c>
      <c r="L126" s="5">
        <v>-3293452000</v>
      </c>
      <c r="M126" s="5">
        <v>-25283583632</v>
      </c>
      <c r="N126" s="5">
        <v>-7883990313</v>
      </c>
      <c r="O126" s="5">
        <v>-20593219421</v>
      </c>
    </row>
    <row r="127" spans="2:15" ht="15.5" x14ac:dyDescent="0.35">
      <c r="C127" t="s">
        <v>408</v>
      </c>
      <c r="D127" s="5">
        <v>424563</v>
      </c>
      <c r="E127" s="5">
        <v>394993</v>
      </c>
      <c r="F127" s="5">
        <v>430054</v>
      </c>
      <c r="G127" s="5">
        <v>380392</v>
      </c>
      <c r="I127" s="5">
        <v>2542487</v>
      </c>
      <c r="J127" s="5">
        <v>3390131</v>
      </c>
      <c r="K127" s="5">
        <v>3598997</v>
      </c>
      <c r="L127" s="5">
        <v>75121000</v>
      </c>
      <c r="M127" s="5">
        <v>163960967</v>
      </c>
      <c r="N127" s="5">
        <v>7683741</v>
      </c>
      <c r="O127" s="5">
        <v>10454502</v>
      </c>
    </row>
    <row r="128" spans="2:15" ht="15.5" x14ac:dyDescent="0.35">
      <c r="C128" t="s">
        <v>141</v>
      </c>
      <c r="D128" s="5">
        <v>-631018898</v>
      </c>
      <c r="E128" s="5">
        <v>-445160439</v>
      </c>
      <c r="F128" s="5">
        <v>-490916768</v>
      </c>
      <c r="G128" s="5">
        <v>-408770650</v>
      </c>
      <c r="I128" s="5">
        <v>-1432695925</v>
      </c>
      <c r="J128" s="5">
        <v>-1237667144</v>
      </c>
      <c r="K128" s="5">
        <v>-753144953</v>
      </c>
      <c r="L128" s="5">
        <v>-1581350000</v>
      </c>
      <c r="M128" s="5">
        <v>-3351600132</v>
      </c>
      <c r="N128" s="5">
        <v>-6370299835</v>
      </c>
      <c r="O128" s="5">
        <v>-7585848433</v>
      </c>
    </row>
    <row r="129" spans="3:15" ht="15.5" x14ac:dyDescent="0.35">
      <c r="C129" t="s">
        <v>535</v>
      </c>
      <c r="D129" s="5">
        <v>-1351468075</v>
      </c>
      <c r="E129" s="5">
        <v>-1151010950</v>
      </c>
      <c r="F129" s="5">
        <v>-1441724850</v>
      </c>
      <c r="G129" s="5">
        <v>-1149774325</v>
      </c>
      <c r="I129" s="5">
        <v>-4798218458</v>
      </c>
      <c r="J129" s="5">
        <v>-4351079850</v>
      </c>
      <c r="K129" s="5">
        <v>-4571149875</v>
      </c>
      <c r="L129" s="5">
        <v>-4416373000</v>
      </c>
      <c r="M129" s="5">
        <v>-1964748000</v>
      </c>
      <c r="N129" s="5">
        <v>-3560524000</v>
      </c>
      <c r="O129" s="5">
        <v>-5597858000</v>
      </c>
    </row>
    <row r="130" spans="3:15" ht="15.5" x14ac:dyDescent="0.35">
      <c r="C130" t="s">
        <v>654</v>
      </c>
      <c r="D130" s="5">
        <v>3845976187</v>
      </c>
      <c r="G130" s="5">
        <v>-78247068</v>
      </c>
      <c r="I130" s="5">
        <v>3410019687</v>
      </c>
      <c r="J130" s="5">
        <v>2337989955</v>
      </c>
      <c r="L130" s="5">
        <v>4538349000</v>
      </c>
      <c r="M130" s="5">
        <v>3000630500</v>
      </c>
      <c r="N130" s="5">
        <v>3405834750</v>
      </c>
      <c r="O130" s="5">
        <v>3756482250</v>
      </c>
    </row>
    <row r="131" spans="3:15" ht="15.5" x14ac:dyDescent="0.35">
      <c r="C131" t="s">
        <v>1367</v>
      </c>
      <c r="D131" s="5">
        <v>118808</v>
      </c>
      <c r="E131" s="5">
        <v>354734</v>
      </c>
      <c r="F131" s="5">
        <v>728046311</v>
      </c>
      <c r="G131" s="5">
        <v>5344088</v>
      </c>
      <c r="I131" s="5">
        <v>733706982</v>
      </c>
      <c r="J131" s="5">
        <v>335463463</v>
      </c>
      <c r="K131" s="5">
        <v>-525413681</v>
      </c>
      <c r="L131" s="5">
        <v>-10110000</v>
      </c>
      <c r="M131" s="5">
        <v>582928</v>
      </c>
      <c r="N131" s="5">
        <v>436243</v>
      </c>
      <c r="O131" s="5">
        <v>1158149</v>
      </c>
    </row>
    <row r="132" spans="3:15" ht="15.5" x14ac:dyDescent="0.35">
      <c r="C132" t="s">
        <v>144</v>
      </c>
      <c r="D132" s="5">
        <v>5265914674</v>
      </c>
      <c r="E132" s="5">
        <v>6349550557</v>
      </c>
      <c r="F132" s="5">
        <v>-890554394</v>
      </c>
      <c r="G132" s="5">
        <v>7057498044</v>
      </c>
      <c r="I132" s="5">
        <v>19742728039</v>
      </c>
      <c r="J132" s="5">
        <v>-7217946275</v>
      </c>
      <c r="K132" s="5">
        <v>6841951800</v>
      </c>
      <c r="L132" s="5">
        <v>-4013776000</v>
      </c>
      <c r="M132" s="5">
        <v>-13073631817</v>
      </c>
      <c r="N132" s="5">
        <v>-24738647609</v>
      </c>
      <c r="O132" s="5">
        <v>10123597053</v>
      </c>
    </row>
    <row r="133" spans="3:15" ht="15.5" x14ac:dyDescent="0.35">
      <c r="C133" t="s">
        <v>145</v>
      </c>
      <c r="D133" s="5">
        <v>-383046641</v>
      </c>
      <c r="E133" s="5">
        <v>-212572435</v>
      </c>
      <c r="F133" s="5">
        <v>-1336986750</v>
      </c>
      <c r="G133" s="5">
        <v>-1150733700</v>
      </c>
      <c r="I133" s="5">
        <v>-3856532118</v>
      </c>
      <c r="J133" s="5">
        <v>-1553665999</v>
      </c>
      <c r="K133" s="5">
        <v>-310098522</v>
      </c>
      <c r="L133" s="5">
        <v>-1272588000</v>
      </c>
      <c r="M133" s="5">
        <v>8253887976</v>
      </c>
      <c r="N133" s="5">
        <v>-229668176</v>
      </c>
      <c r="O133" s="5">
        <v>-119792182</v>
      </c>
    </row>
    <row r="134" spans="3:15" ht="15.5" x14ac:dyDescent="0.35">
      <c r="C134" t="s">
        <v>146</v>
      </c>
      <c r="D134" s="5">
        <v>-54955641</v>
      </c>
      <c r="E134" s="5">
        <v>-483708435</v>
      </c>
      <c r="F134" s="5">
        <v>-1621420750</v>
      </c>
      <c r="G134" s="5">
        <v>-741185700</v>
      </c>
      <c r="I134" s="5">
        <v>-3286618118</v>
      </c>
      <c r="J134" s="5">
        <v>-1519268338</v>
      </c>
      <c r="K134" s="5">
        <v>-584475529</v>
      </c>
      <c r="L134" s="5">
        <v>-1400118000</v>
      </c>
      <c r="M134" s="5">
        <v>-825192024</v>
      </c>
      <c r="N134" s="5">
        <v>-230568176</v>
      </c>
      <c r="O134" s="5">
        <v>-125592182</v>
      </c>
    </row>
    <row r="135" spans="3:15" ht="15.5" x14ac:dyDescent="0.35">
      <c r="C135" t="s">
        <v>685</v>
      </c>
      <c r="D135" s="5">
        <v>-328091000</v>
      </c>
      <c r="E135" s="5">
        <v>271011000</v>
      </c>
      <c r="F135" s="5">
        <v>210234000</v>
      </c>
      <c r="G135" s="5">
        <v>-409548000</v>
      </c>
      <c r="I135" s="5">
        <v>-689314000</v>
      </c>
      <c r="J135" s="5">
        <v>-36077661</v>
      </c>
    </row>
    <row r="136" spans="3:15" ht="15.5" x14ac:dyDescent="0.35">
      <c r="C136" t="s">
        <v>687</v>
      </c>
      <c r="L136" s="5">
        <v>-71920000</v>
      </c>
    </row>
    <row r="137" spans="3:15" ht="15.5" x14ac:dyDescent="0.35">
      <c r="C137" t="s">
        <v>326</v>
      </c>
      <c r="E137" s="5">
        <v>125000</v>
      </c>
      <c r="F137" s="5">
        <v>74200000</v>
      </c>
      <c r="I137" s="5">
        <v>119400000</v>
      </c>
      <c r="J137" s="5">
        <v>1680000</v>
      </c>
      <c r="K137" s="5">
        <v>274377007</v>
      </c>
      <c r="L137" s="5">
        <v>199450000</v>
      </c>
      <c r="M137" s="5">
        <v>9079080000</v>
      </c>
      <c r="N137" s="5">
        <v>900000</v>
      </c>
      <c r="O137" s="5">
        <v>5800000</v>
      </c>
    </row>
    <row r="138" spans="3:15" ht="15.5" x14ac:dyDescent="0.35">
      <c r="C138" t="s">
        <v>153</v>
      </c>
      <c r="D138" s="5">
        <v>5265914674</v>
      </c>
      <c r="E138" s="5">
        <v>6349550557</v>
      </c>
      <c r="F138" s="5">
        <v>-890554394</v>
      </c>
      <c r="G138" s="5">
        <v>7057498044</v>
      </c>
      <c r="I138" s="5">
        <v>19742728039</v>
      </c>
      <c r="J138" s="5">
        <v>-7217946275</v>
      </c>
      <c r="K138" s="5">
        <v>6841951800</v>
      </c>
      <c r="L138" s="5">
        <v>-4013776000</v>
      </c>
      <c r="M138" s="5">
        <v>-13073631817</v>
      </c>
      <c r="N138" s="5">
        <v>-24738647609</v>
      </c>
      <c r="O138" s="5">
        <v>10123597053</v>
      </c>
    </row>
    <row r="139" spans="3:15" ht="15.5" x14ac:dyDescent="0.35">
      <c r="C139" t="s">
        <v>370</v>
      </c>
      <c r="D139" s="5">
        <v>44191523749</v>
      </c>
      <c r="E139" s="5">
        <v>28055936740</v>
      </c>
      <c r="F139" s="5">
        <v>-153663379249</v>
      </c>
      <c r="G139" s="5">
        <v>99170707355</v>
      </c>
      <c r="I139" s="5">
        <v>99835158000</v>
      </c>
      <c r="J139" s="5">
        <v>52144835595</v>
      </c>
      <c r="K139" s="5">
        <v>34106908941</v>
      </c>
      <c r="L139" s="5">
        <v>21254017000</v>
      </c>
      <c r="M139" s="5">
        <v>128026308985</v>
      </c>
      <c r="N139" s="5">
        <v>246694664868</v>
      </c>
      <c r="O139" s="5">
        <v>349669348441</v>
      </c>
    </row>
    <row r="140" spans="3:15" ht="15.5" x14ac:dyDescent="0.35">
      <c r="C140" t="s">
        <v>371</v>
      </c>
      <c r="D140" s="5">
        <v>-38699866964</v>
      </c>
      <c r="E140" s="5">
        <v>-21366896183</v>
      </c>
      <c r="F140" s="5">
        <v>152885377017</v>
      </c>
      <c r="G140" s="5">
        <v>-91819688608</v>
      </c>
      <c r="I140" s="5">
        <v>-79045210216</v>
      </c>
      <c r="J140" s="5">
        <v>-57401159715</v>
      </c>
      <c r="K140" s="5">
        <v>-25575104215</v>
      </c>
      <c r="L140" s="5">
        <v>-49740813000</v>
      </c>
      <c r="M140" s="5">
        <v>-137957841161</v>
      </c>
      <c r="N140" s="5">
        <v>-274433312477</v>
      </c>
      <c r="O140" s="5">
        <v>-339545751388</v>
      </c>
    </row>
    <row r="141" spans="3:15" ht="15.5" x14ac:dyDescent="0.35">
      <c r="C141" t="s">
        <v>347</v>
      </c>
      <c r="J141" s="5">
        <v>-750000000</v>
      </c>
      <c r="K141" s="5">
        <v>-1500000000</v>
      </c>
      <c r="L141" s="5">
        <v>-3700000000</v>
      </c>
      <c r="M141" s="5">
        <v>-9800000000</v>
      </c>
    </row>
    <row r="142" spans="3:15" ht="15.5" x14ac:dyDescent="0.35">
      <c r="C142" t="s">
        <v>1368</v>
      </c>
      <c r="L142" s="5">
        <v>25347977000</v>
      </c>
      <c r="M142" s="5">
        <v>9800000000</v>
      </c>
    </row>
    <row r="143" spans="3:15" ht="15.5" x14ac:dyDescent="0.35">
      <c r="C143" t="s">
        <v>1369</v>
      </c>
      <c r="D143" s="5">
        <v>-225742111</v>
      </c>
      <c r="E143" s="5">
        <v>-339490000</v>
      </c>
      <c r="F143" s="5">
        <v>-1047219745</v>
      </c>
      <c r="G143" s="5">
        <v>641146880</v>
      </c>
      <c r="I143" s="5">
        <v>-1047219745</v>
      </c>
      <c r="J143" s="5">
        <v>-1029731854</v>
      </c>
    </row>
    <row r="144" spans="3:15" ht="15.5" x14ac:dyDescent="0.35">
      <c r="C144" t="s">
        <v>1021</v>
      </c>
      <c r="L144" s="5">
        <v>3000000000</v>
      </c>
    </row>
    <row r="145" spans="2:15" ht="15.5" x14ac:dyDescent="0.35">
      <c r="C145" t="s">
        <v>614</v>
      </c>
      <c r="N145" s="5">
        <v>3000000000</v>
      </c>
    </row>
    <row r="146" spans="2:15" ht="15.5" x14ac:dyDescent="0.35">
      <c r="C146" t="s">
        <v>512</v>
      </c>
      <c r="F146" s="5">
        <v>934667583</v>
      </c>
      <c r="G146" s="5">
        <v>-934667583</v>
      </c>
    </row>
    <row r="147" spans="2:15" ht="15.5" x14ac:dyDescent="0.35">
      <c r="C147" t="s">
        <v>549</v>
      </c>
      <c r="M147" s="5">
        <v>-3000000000</v>
      </c>
    </row>
    <row r="148" spans="2:15" ht="15.5" x14ac:dyDescent="0.35">
      <c r="C148" t="s">
        <v>159</v>
      </c>
      <c r="J148" s="5">
        <v>-181890301</v>
      </c>
      <c r="K148" s="5">
        <v>-189852926</v>
      </c>
      <c r="L148" s="5">
        <v>-174957000</v>
      </c>
      <c r="M148" s="5">
        <v>-142099641</v>
      </c>
    </row>
    <row r="149" spans="2:15" ht="15.5" x14ac:dyDescent="0.35">
      <c r="C149" t="s">
        <v>647</v>
      </c>
      <c r="D149" s="5">
        <v>229571644</v>
      </c>
      <c r="E149" s="5">
        <v>-158355900</v>
      </c>
      <c r="F149" s="5">
        <v>-38193496</v>
      </c>
      <c r="G149" s="5">
        <v>-876668924</v>
      </c>
      <c r="I149" s="5">
        <v>-748393416</v>
      </c>
      <c r="J149" s="5">
        <v>571576899</v>
      </c>
      <c r="K149" s="5">
        <v>-439048346</v>
      </c>
      <c r="L149" s="5">
        <v>-442363000</v>
      </c>
      <c r="M149" s="5">
        <v>55674141</v>
      </c>
      <c r="N149" s="5">
        <v>996229962</v>
      </c>
      <c r="O149" s="5">
        <v>-761107250</v>
      </c>
    </row>
    <row r="150" spans="2:15" ht="15.5" x14ac:dyDescent="0.35">
      <c r="C150" t="s">
        <v>380</v>
      </c>
      <c r="F150" s="5">
        <v>456605</v>
      </c>
      <c r="I150" s="5">
        <v>456605</v>
      </c>
      <c r="J150" s="5">
        <v>50670</v>
      </c>
      <c r="K150" s="5">
        <v>3423691</v>
      </c>
      <c r="L150" s="5">
        <v>-12386000</v>
      </c>
      <c r="M150" s="5">
        <v>-20789496</v>
      </c>
      <c r="N150" s="5">
        <v>-184196473</v>
      </c>
      <c r="O150" s="5">
        <v>81124656</v>
      </c>
    </row>
    <row r="151" spans="2:15" ht="15.5" x14ac:dyDescent="0.35">
      <c r="C151" t="s">
        <v>557</v>
      </c>
      <c r="E151" s="5">
        <v>914191311</v>
      </c>
      <c r="I151" s="5">
        <v>1662128122</v>
      </c>
      <c r="J151" s="5">
        <v>1090500553</v>
      </c>
      <c r="K151" s="5">
        <v>1526125208</v>
      </c>
      <c r="L151" s="5">
        <v>1980874000</v>
      </c>
      <c r="M151" s="5">
        <v>1945989097</v>
      </c>
      <c r="N151" s="5">
        <v>1133955608</v>
      </c>
      <c r="O151" s="5">
        <v>1813938202</v>
      </c>
    </row>
    <row r="152" spans="2:15" ht="15.5" x14ac:dyDescent="0.35">
      <c r="C152" t="s">
        <v>558</v>
      </c>
      <c r="D152" s="5">
        <v>229571644</v>
      </c>
      <c r="E152" s="5">
        <v>755835411</v>
      </c>
      <c r="F152" s="5">
        <v>-37736891</v>
      </c>
      <c r="G152" s="5">
        <v>-876668924</v>
      </c>
      <c r="I152" s="5">
        <v>914191311</v>
      </c>
      <c r="J152" s="5">
        <v>1662128122</v>
      </c>
      <c r="K152" s="5">
        <v>1090500553</v>
      </c>
      <c r="L152" s="5">
        <v>1526125000</v>
      </c>
      <c r="M152" s="5">
        <v>1980873742</v>
      </c>
      <c r="N152" s="5">
        <v>1945989097</v>
      </c>
      <c r="O152" s="5">
        <v>1133955608</v>
      </c>
    </row>
    <row r="154" spans="2:15" ht="15.5" x14ac:dyDescent="0.35">
      <c r="B154" t="s">
        <v>167</v>
      </c>
      <c r="C154" t="s">
        <v>12</v>
      </c>
      <c r="D154" s="5">
        <v>1500000000</v>
      </c>
      <c r="E154" s="5">
        <v>1500000000</v>
      </c>
      <c r="F154" s="5">
        <v>1500000000</v>
      </c>
      <c r="G154" s="5">
        <v>1500000000</v>
      </c>
      <c r="I154" s="5">
        <v>1500000000</v>
      </c>
      <c r="J154" s="5">
        <v>1500000000</v>
      </c>
      <c r="K154" s="5">
        <v>1500000000</v>
      </c>
      <c r="L154" s="5">
        <v>1500000000</v>
      </c>
      <c r="M154" s="5">
        <v>1200000000</v>
      </c>
      <c r="N154" s="5">
        <v>0</v>
      </c>
      <c r="O154" s="5">
        <v>0</v>
      </c>
    </row>
    <row r="155" spans="2:15" ht="15.5" x14ac:dyDescent="0.35">
      <c r="C155" t="s">
        <v>168</v>
      </c>
      <c r="D155" s="6">
        <v>1.02</v>
      </c>
      <c r="E155" s="6">
        <v>0.03</v>
      </c>
      <c r="F155" s="6">
        <v>0.77</v>
      </c>
      <c r="G155" s="6">
        <v>-1.1000000000000001</v>
      </c>
    </row>
    <row r="156" spans="2:15" ht="15.5" x14ac:dyDescent="0.35">
      <c r="C156" t="s">
        <v>169</v>
      </c>
      <c r="D156" s="6">
        <v>41.18</v>
      </c>
      <c r="E156" s="6">
        <v>1133.33</v>
      </c>
      <c r="F156" s="6">
        <v>38.96</v>
      </c>
      <c r="G156" s="6">
        <v>-31.82</v>
      </c>
    </row>
    <row r="157" spans="2:15" ht="15.5" x14ac:dyDescent="0.35">
      <c r="C157" t="s">
        <v>63</v>
      </c>
      <c r="D157" s="5">
        <v>1</v>
      </c>
      <c r="E157" s="6">
        <v>0.99</v>
      </c>
      <c r="F157" s="6">
        <v>0.76</v>
      </c>
      <c r="G157" s="5">
        <v>1</v>
      </c>
    </row>
    <row r="158" spans="2:15" ht="15.5" x14ac:dyDescent="0.35">
      <c r="C158" t="s">
        <v>170</v>
      </c>
      <c r="D158" s="5">
        <v>5550000000</v>
      </c>
      <c r="E158" s="5">
        <v>1770000000</v>
      </c>
      <c r="F158" s="5">
        <v>2300000000</v>
      </c>
      <c r="G158" s="5">
        <v>-100000000</v>
      </c>
    </row>
    <row r="159" spans="2:15" ht="15.5" x14ac:dyDescent="0.35">
      <c r="C159" t="s">
        <v>171</v>
      </c>
      <c r="D159" s="6">
        <v>1.0500000000000001E-2</v>
      </c>
      <c r="E159" s="6">
        <v>2.9999999999999997E-4</v>
      </c>
      <c r="F159" s="6">
        <v>8.8999999999999999E-3</v>
      </c>
      <c r="G159" s="6">
        <v>-1.3100000000000001E-2</v>
      </c>
    </row>
    <row r="160" spans="2:15" ht="15.5" x14ac:dyDescent="0.35">
      <c r="C160" t="s">
        <v>172</v>
      </c>
      <c r="D160" s="6">
        <v>2.41E-2</v>
      </c>
      <c r="E160" s="6">
        <v>7.000000000000001E-4</v>
      </c>
      <c r="F160" s="6">
        <v>1.8600000000000002E-2</v>
      </c>
      <c r="G160" s="6">
        <v>-2.7099999999999999E-2</v>
      </c>
    </row>
    <row r="161" spans="3:7" ht="15.5" x14ac:dyDescent="0.35">
      <c r="C161" t="s">
        <v>173</v>
      </c>
      <c r="D161" s="6">
        <v>6.9099999999999995E-2</v>
      </c>
      <c r="E161" s="6">
        <v>1.55E-2</v>
      </c>
      <c r="F161" s="6">
        <v>2.29E-2</v>
      </c>
      <c r="G161" s="6">
        <v>-1.1899999999999999E-2</v>
      </c>
    </row>
    <row r="162" spans="3:7" ht="15.5" x14ac:dyDescent="0.35">
      <c r="C162" t="s">
        <v>174</v>
      </c>
      <c r="D162" s="6">
        <v>8.32</v>
      </c>
      <c r="E162" s="6">
        <v>2.21</v>
      </c>
      <c r="F162" s="6">
        <v>1.69</v>
      </c>
      <c r="G162" s="6">
        <v>-2.02</v>
      </c>
    </row>
    <row r="163" spans="3:7" ht="15.5" x14ac:dyDescent="0.35">
      <c r="C163" t="s">
        <v>175</v>
      </c>
      <c r="D163" s="5">
        <v>64000000000</v>
      </c>
      <c r="E163" s="5">
        <v>62000000000</v>
      </c>
      <c r="F163" s="5">
        <v>62000000000</v>
      </c>
      <c r="G163" s="5">
        <v>61000000000</v>
      </c>
    </row>
    <row r="164" spans="3:7" ht="15.5" x14ac:dyDescent="0.35">
      <c r="C164" t="s">
        <v>176</v>
      </c>
      <c r="D164" s="6">
        <v>0.99</v>
      </c>
      <c r="E164" s="6">
        <v>0.82</v>
      </c>
      <c r="F164" s="6">
        <v>0.72</v>
      </c>
      <c r="G164" s="6">
        <v>0.86</v>
      </c>
    </row>
    <row r="165" spans="3:7" ht="15.5" x14ac:dyDescent="0.35">
      <c r="C165" t="s">
        <v>177</v>
      </c>
      <c r="D165" s="6">
        <v>42.47</v>
      </c>
      <c r="E165" s="6">
        <v>41.44</v>
      </c>
      <c r="F165" s="6">
        <v>41.41</v>
      </c>
      <c r="G165" s="6">
        <v>40.520000000000003</v>
      </c>
    </row>
    <row r="166" spans="3:7" ht="15.5" x14ac:dyDescent="0.35">
      <c r="C166" t="s">
        <v>178</v>
      </c>
      <c r="D166" s="6">
        <v>0.99</v>
      </c>
      <c r="E166" s="6">
        <v>0.82</v>
      </c>
      <c r="F166" s="6">
        <v>0.72</v>
      </c>
      <c r="G166" s="6">
        <v>0.86</v>
      </c>
    </row>
    <row r="167" spans="3:7" ht="15.5" x14ac:dyDescent="0.35">
      <c r="C167" t="s">
        <v>179</v>
      </c>
      <c r="D167" s="6">
        <v>42.47</v>
      </c>
      <c r="E167" s="6">
        <v>41.44</v>
      </c>
      <c r="F167" s="6">
        <v>41.41</v>
      </c>
      <c r="G167" s="6">
        <v>40.520000000000003</v>
      </c>
    </row>
    <row r="168" spans="3:7" ht="15.5" x14ac:dyDescent="0.35">
      <c r="C168" t="s">
        <v>180</v>
      </c>
      <c r="D168" s="5">
        <v>39000000000</v>
      </c>
      <c r="E168" s="5">
        <v>33000000000</v>
      </c>
      <c r="F168" s="5">
        <v>26000000000</v>
      </c>
      <c r="G168" s="5">
        <v>27000000000</v>
      </c>
    </row>
    <row r="169" spans="3:7" ht="15.5" x14ac:dyDescent="0.35">
      <c r="C169" t="s">
        <v>181</v>
      </c>
      <c r="D169" s="5">
        <v>1000000000</v>
      </c>
      <c r="E169" s="5">
        <v>1000000000</v>
      </c>
      <c r="F169" s="5">
        <v>1000000000</v>
      </c>
      <c r="G169" s="5">
        <v>0</v>
      </c>
    </row>
    <row r="170" spans="3:7" ht="15.5" x14ac:dyDescent="0.35">
      <c r="C170" t="s">
        <v>182</v>
      </c>
      <c r="D170" s="5">
        <v>64000000000</v>
      </c>
      <c r="E170" s="5">
        <v>62000000000</v>
      </c>
      <c r="F170" s="5">
        <v>62000000000</v>
      </c>
      <c r="G170" s="5">
        <v>61000000000</v>
      </c>
    </row>
    <row r="171" spans="3:7" ht="15.5" x14ac:dyDescent="0.35">
      <c r="C171" t="s">
        <v>24</v>
      </c>
      <c r="D171" s="5">
        <v>39000000000</v>
      </c>
      <c r="E171" s="5">
        <v>34000000000</v>
      </c>
      <c r="F171" s="5">
        <v>27000000000</v>
      </c>
      <c r="G171" s="5">
        <v>28000000000</v>
      </c>
    </row>
    <row r="172" spans="3:7" ht="15.5" x14ac:dyDescent="0.35">
      <c r="C172" t="s">
        <v>21</v>
      </c>
      <c r="D172" s="5">
        <v>38000000000</v>
      </c>
      <c r="E172" s="5">
        <v>33000000000</v>
      </c>
      <c r="F172" s="5">
        <v>26000000000</v>
      </c>
      <c r="G172" s="5">
        <v>27000000000</v>
      </c>
    </row>
    <row r="173" spans="3:7" ht="15.5" x14ac:dyDescent="0.35">
      <c r="C173" t="s">
        <v>183</v>
      </c>
      <c r="D173" s="5">
        <v>48000000000</v>
      </c>
      <c r="E173" s="5">
        <v>42000000000</v>
      </c>
      <c r="F173" s="5">
        <v>43000000000</v>
      </c>
      <c r="G173" s="5">
        <v>45000000000</v>
      </c>
    </row>
    <row r="174" spans="3:7" ht="15.5" x14ac:dyDescent="0.35">
      <c r="C174" t="s">
        <v>184</v>
      </c>
      <c r="D174" s="5">
        <v>-5000000000</v>
      </c>
      <c r="E174" s="5">
        <v>-6000000000</v>
      </c>
      <c r="F174" s="5">
        <v>2000000000</v>
      </c>
      <c r="G174" s="5">
        <v>-7000000000</v>
      </c>
    </row>
    <row r="175" spans="3:7" ht="15.5" x14ac:dyDescent="0.35">
      <c r="C175" t="s">
        <v>185</v>
      </c>
      <c r="D175" s="5">
        <v>0</v>
      </c>
      <c r="E175" s="5">
        <v>0</v>
      </c>
      <c r="F175" s="5">
        <v>-2000000000</v>
      </c>
      <c r="G175" s="5">
        <v>-1000000000</v>
      </c>
    </row>
    <row r="176" spans="3:7" ht="15.5" x14ac:dyDescent="0.35">
      <c r="C176" t="s">
        <v>13</v>
      </c>
      <c r="D176" s="5">
        <v>-5000000000</v>
      </c>
      <c r="E176" s="5">
        <v>-7000000000</v>
      </c>
      <c r="F176" s="5">
        <v>1000000000</v>
      </c>
      <c r="G176" s="5">
        <v>-8000000000</v>
      </c>
    </row>
    <row r="177" spans="3:16" ht="15.5" x14ac:dyDescent="0.35">
      <c r="C177" t="s">
        <v>16</v>
      </c>
      <c r="D177" s="6">
        <v>-3.14</v>
      </c>
      <c r="E177" s="6">
        <v>-4.5199999999999996</v>
      </c>
      <c r="F177" s="6">
        <v>0.38</v>
      </c>
      <c r="G177" s="6">
        <v>-5.0199999999999996</v>
      </c>
    </row>
    <row r="178" spans="3:16" ht="15.5" x14ac:dyDescent="0.35">
      <c r="C178" t="s">
        <v>48</v>
      </c>
      <c r="I178" s="6">
        <v>-2.06</v>
      </c>
      <c r="J178" s="6">
        <v>-0.78</v>
      </c>
      <c r="K178" s="6">
        <v>3.45</v>
      </c>
      <c r="L178" s="6">
        <v>4.1399999999999997</v>
      </c>
      <c r="M178" s="6">
        <v>15.41</v>
      </c>
      <c r="N178" s="6">
        <v>-4042.11</v>
      </c>
      <c r="O178" s="6">
        <v>589.03</v>
      </c>
    </row>
    <row r="179" spans="3:16" ht="15.5" x14ac:dyDescent="0.35">
      <c r="C179" t="s">
        <v>62</v>
      </c>
      <c r="I179" s="6">
        <v>-14.56</v>
      </c>
      <c r="J179" s="6">
        <v>-33.33</v>
      </c>
      <c r="K179" s="6">
        <v>14.49</v>
      </c>
      <c r="L179" s="6">
        <v>30.68</v>
      </c>
      <c r="M179" s="5">
        <v>0</v>
      </c>
      <c r="N179" s="5">
        <v>0</v>
      </c>
      <c r="O179" s="5">
        <v>0</v>
      </c>
      <c r="P179" s="5">
        <v>0</v>
      </c>
    </row>
    <row r="180" spans="3:16" ht="15.5" x14ac:dyDescent="0.35">
      <c r="C180" t="s">
        <v>65</v>
      </c>
      <c r="I180" s="6">
        <v>0.22</v>
      </c>
      <c r="J180" s="6">
        <v>0.18</v>
      </c>
      <c r="K180" s="6">
        <v>0.33</v>
      </c>
      <c r="L180" s="6">
        <v>0.83</v>
      </c>
      <c r="M180" s="5">
        <v>0</v>
      </c>
      <c r="N180" s="5">
        <v>0</v>
      </c>
      <c r="O180" s="5">
        <v>0</v>
      </c>
      <c r="P180" s="5">
        <v>0</v>
      </c>
    </row>
    <row r="181" spans="3:16" ht="15.5" x14ac:dyDescent="0.35">
      <c r="C181" t="s">
        <v>186</v>
      </c>
      <c r="I181" s="5">
        <v>1470000000</v>
      </c>
      <c r="J181" s="5">
        <v>3310000000</v>
      </c>
      <c r="K181" s="5">
        <v>5550000000</v>
      </c>
      <c r="L181" s="5">
        <v>14830000000</v>
      </c>
      <c r="M181" s="5">
        <v>18170000000</v>
      </c>
      <c r="N181" s="5">
        <v>3100000000</v>
      </c>
      <c r="O181" s="5">
        <v>10170000000</v>
      </c>
    </row>
    <row r="182" spans="3:16" ht="15.5" x14ac:dyDescent="0.35">
      <c r="C182" t="s">
        <v>187</v>
      </c>
      <c r="I182" s="6">
        <v>-2.3799999999999998E-2</v>
      </c>
      <c r="J182" s="6">
        <v>-1.0800000000000001E-2</v>
      </c>
      <c r="K182" s="6">
        <v>4.1799999999999997E-2</v>
      </c>
      <c r="L182" s="6">
        <v>5.4299999999999994E-2</v>
      </c>
      <c r="M182" s="6">
        <v>0.16500000000000001</v>
      </c>
      <c r="N182" s="6">
        <v>-8.5900000000000004E-2</v>
      </c>
      <c r="O182" s="6">
        <v>8.1000000000000013E-3</v>
      </c>
      <c r="P182" s="5">
        <v>0</v>
      </c>
    </row>
    <row r="183" spans="3:16" ht="15.5" x14ac:dyDescent="0.35">
      <c r="C183" t="s">
        <v>188</v>
      </c>
      <c r="I183" s="6">
        <v>-4.9699999999999994E-2</v>
      </c>
      <c r="J183" s="6">
        <v>-1.8000000000000002E-2</v>
      </c>
      <c r="K183" s="6">
        <v>7.7699999999999991E-2</v>
      </c>
      <c r="L183" s="6">
        <v>9.9299999999999999E-2</v>
      </c>
      <c r="M183" s="6">
        <v>0.58960000000000001</v>
      </c>
      <c r="N183" s="6">
        <v>-0.70480000000000009</v>
      </c>
      <c r="O183" s="6">
        <v>6.4500000000000002E-2</v>
      </c>
      <c r="P183" s="5">
        <v>0</v>
      </c>
    </row>
    <row r="184" spans="3:16" ht="15.5" x14ac:dyDescent="0.35">
      <c r="C184" t="s">
        <v>189</v>
      </c>
      <c r="I184" s="6">
        <v>-2.18E-2</v>
      </c>
      <c r="J184" s="6">
        <v>8.199999999999999E-3</v>
      </c>
      <c r="K184" s="6">
        <v>5.3200000000000004E-2</v>
      </c>
      <c r="L184" s="6">
        <v>0.2412</v>
      </c>
      <c r="M184" s="6">
        <v>0.51619999999999999</v>
      </c>
      <c r="N184" s="6">
        <v>6.5599999999999992E-2</v>
      </c>
      <c r="O184" s="6">
        <v>0.56540000000000001</v>
      </c>
      <c r="P184" s="5">
        <v>0</v>
      </c>
    </row>
    <row r="185" spans="3:16" ht="15.5" x14ac:dyDescent="0.35">
      <c r="C185" t="s">
        <v>190</v>
      </c>
      <c r="K185" s="6">
        <v>5.2</v>
      </c>
      <c r="L185" s="6">
        <v>8.51</v>
      </c>
      <c r="M185" s="6">
        <v>5.0999999999999996</v>
      </c>
      <c r="N185" s="6">
        <v>0.31</v>
      </c>
      <c r="O185" s="6">
        <v>1.25</v>
      </c>
    </row>
    <row r="186" spans="3:16" ht="15.5" x14ac:dyDescent="0.35">
      <c r="C186" t="s">
        <v>59</v>
      </c>
      <c r="I186" s="6">
        <v>0.72</v>
      </c>
      <c r="J186" s="6">
        <v>0.6</v>
      </c>
      <c r="K186" s="6">
        <v>1.1299999999999999</v>
      </c>
      <c r="L186" s="6">
        <v>3.04</v>
      </c>
      <c r="M186" s="5">
        <v>0</v>
      </c>
      <c r="N186" s="5">
        <v>0</v>
      </c>
      <c r="O186" s="5">
        <v>0</v>
      </c>
      <c r="P186" s="5">
        <v>0</v>
      </c>
    </row>
    <row r="187" spans="3:16" ht="15.5" x14ac:dyDescent="0.35">
      <c r="C187" t="s">
        <v>56</v>
      </c>
      <c r="I187" s="6">
        <v>41.41</v>
      </c>
      <c r="J187" s="6">
        <v>43.35</v>
      </c>
      <c r="K187" s="6">
        <v>44.35</v>
      </c>
      <c r="L187" s="6">
        <v>41.73</v>
      </c>
      <c r="M187" s="6">
        <v>26.14</v>
      </c>
      <c r="N187" s="6">
        <v>5735.4</v>
      </c>
      <c r="O187" s="6">
        <v>9130.11</v>
      </c>
      <c r="P187" s="5">
        <v>0</v>
      </c>
    </row>
    <row r="188" spans="3:16" ht="15.5" x14ac:dyDescent="0.35">
      <c r="C188" t="s">
        <v>191</v>
      </c>
      <c r="I188" s="6">
        <v>0.72</v>
      </c>
      <c r="J188" s="6">
        <v>0.6</v>
      </c>
      <c r="K188" s="6">
        <v>1.1299999999999999</v>
      </c>
      <c r="L188" s="6">
        <v>3.04</v>
      </c>
      <c r="M188" s="5">
        <v>0</v>
      </c>
      <c r="N188" s="5">
        <v>0</v>
      </c>
      <c r="O188" s="5">
        <v>0</v>
      </c>
      <c r="P188" s="5">
        <v>0</v>
      </c>
    </row>
    <row r="189" spans="3:16" ht="15.5" x14ac:dyDescent="0.35">
      <c r="C189" t="s">
        <v>192</v>
      </c>
      <c r="I189" s="6">
        <v>41.41</v>
      </c>
      <c r="J189" s="6">
        <v>43.35</v>
      </c>
      <c r="K189" s="6">
        <v>44.35</v>
      </c>
      <c r="L189" s="6">
        <v>41.73</v>
      </c>
      <c r="M189" s="6">
        <v>26.14</v>
      </c>
      <c r="N189" s="6">
        <v>5735.4</v>
      </c>
      <c r="O189" s="6">
        <v>9130.11</v>
      </c>
      <c r="P189" s="5">
        <v>0</v>
      </c>
    </row>
    <row r="190" spans="3:16" ht="15.5" x14ac:dyDescent="0.35">
      <c r="C190" t="s">
        <v>193</v>
      </c>
      <c r="I190" s="5">
        <v>26000000000</v>
      </c>
      <c r="J190" s="5">
        <v>6000000000</v>
      </c>
      <c r="K190" s="5">
        <v>11000000000</v>
      </c>
      <c r="L190" s="5">
        <v>3000000000</v>
      </c>
      <c r="M190" s="5">
        <v>31000000000</v>
      </c>
      <c r="N190" s="5">
        <v>44000000000</v>
      </c>
      <c r="O190" s="5">
        <v>69000000000</v>
      </c>
    </row>
    <row r="191" spans="3:16" ht="15.5" x14ac:dyDescent="0.35">
      <c r="C191" t="s">
        <v>194</v>
      </c>
      <c r="I191" s="5">
        <v>1000000000</v>
      </c>
      <c r="J191" s="5">
        <v>1000000000</v>
      </c>
      <c r="L191" s="5">
        <v>0</v>
      </c>
      <c r="M191" s="5">
        <v>0</v>
      </c>
    </row>
    <row r="192" spans="3:16" ht="15.5" x14ac:dyDescent="0.35">
      <c r="C192" t="s">
        <v>26</v>
      </c>
      <c r="I192" s="5">
        <v>27000000000</v>
      </c>
      <c r="J192" s="5">
        <v>6000000000</v>
      </c>
      <c r="K192" s="5">
        <v>11000000000</v>
      </c>
      <c r="L192" s="5">
        <v>3000000000</v>
      </c>
      <c r="M192" s="5">
        <v>31000000000</v>
      </c>
      <c r="N192" s="5">
        <v>44000000000</v>
      </c>
      <c r="O192" s="5">
        <v>69000000000</v>
      </c>
    </row>
    <row r="193" spans="2:16" ht="15.5" x14ac:dyDescent="0.35">
      <c r="C193" t="s">
        <v>23</v>
      </c>
      <c r="I193" s="5">
        <v>26000000000</v>
      </c>
      <c r="J193" s="5">
        <v>5000000000</v>
      </c>
      <c r="K193" s="5">
        <v>10000000000</v>
      </c>
      <c r="L193" s="5">
        <v>1000000000</v>
      </c>
      <c r="M193" s="5">
        <v>29000000000</v>
      </c>
      <c r="N193" s="5">
        <v>42000000000</v>
      </c>
      <c r="O193" s="5">
        <v>67000000000</v>
      </c>
    </row>
    <row r="194" spans="2:16" ht="15.5" x14ac:dyDescent="0.35">
      <c r="C194" t="s">
        <v>195</v>
      </c>
      <c r="I194" s="5">
        <v>43000000000</v>
      </c>
      <c r="J194" s="5">
        <v>53000000000</v>
      </c>
      <c r="K194" s="5">
        <v>58000000000</v>
      </c>
      <c r="L194" s="5">
        <v>59000000000</v>
      </c>
      <c r="M194" s="5">
        <v>27000000000</v>
      </c>
      <c r="N194" s="5">
        <v>8000000000</v>
      </c>
      <c r="O194" s="5">
        <v>16000000000</v>
      </c>
    </row>
    <row r="195" spans="2:16" ht="15.5" x14ac:dyDescent="0.35">
      <c r="C195" t="s">
        <v>196</v>
      </c>
      <c r="I195" s="5">
        <v>-17000000000</v>
      </c>
      <c r="J195" s="5">
        <v>9000000000</v>
      </c>
      <c r="K195" s="5">
        <v>-7000000000</v>
      </c>
      <c r="L195" s="5">
        <v>5000000000</v>
      </c>
      <c r="M195" s="5">
        <v>5000000000</v>
      </c>
      <c r="N195" s="5">
        <v>26000000000</v>
      </c>
      <c r="O195" s="5">
        <v>-11000000000</v>
      </c>
    </row>
    <row r="196" spans="2:16" ht="15.5" x14ac:dyDescent="0.35">
      <c r="C196" t="s">
        <v>197</v>
      </c>
      <c r="I196" s="5">
        <v>-3000000000</v>
      </c>
      <c r="J196" s="5">
        <v>-2000000000</v>
      </c>
      <c r="K196" s="5">
        <v>-1000000000</v>
      </c>
      <c r="L196" s="5">
        <v>-1000000000</v>
      </c>
      <c r="M196" s="5">
        <v>-1000000000</v>
      </c>
      <c r="N196" s="5">
        <v>0</v>
      </c>
      <c r="O196" s="5">
        <v>0</v>
      </c>
    </row>
    <row r="197" spans="2:16" ht="15.5" x14ac:dyDescent="0.35">
      <c r="C197" t="s">
        <v>15</v>
      </c>
      <c r="I197" s="5">
        <v>-20000000000</v>
      </c>
      <c r="J197" s="5">
        <v>8000000000</v>
      </c>
      <c r="K197" s="5">
        <v>-8000000000</v>
      </c>
      <c r="L197" s="5">
        <v>3000000000</v>
      </c>
      <c r="M197" s="5">
        <v>4000000000</v>
      </c>
      <c r="N197" s="5">
        <v>26000000000</v>
      </c>
      <c r="O197" s="5">
        <v>-11000000000</v>
      </c>
    </row>
    <row r="198" spans="2:16" ht="15.5" x14ac:dyDescent="0.35">
      <c r="C198" t="s">
        <v>17</v>
      </c>
      <c r="I198" s="6">
        <v>-13.28</v>
      </c>
      <c r="J198" s="6">
        <v>5.22</v>
      </c>
      <c r="K198" s="6">
        <v>-5.04</v>
      </c>
      <c r="L198" s="6">
        <v>2.2999999999999998</v>
      </c>
      <c r="M198" s="6">
        <v>3.38</v>
      </c>
      <c r="N198" s="6">
        <v>11697.26</v>
      </c>
      <c r="O198" s="6">
        <v>-4950.2299999999996</v>
      </c>
      <c r="P198" s="5">
        <v>0</v>
      </c>
    </row>
    <row r="200" spans="2:16" ht="15.5" x14ac:dyDescent="0.35">
      <c r="B200" t="s">
        <v>198</v>
      </c>
      <c r="C200" t="s">
        <v>199</v>
      </c>
      <c r="D200" s="5">
        <v>2000000000</v>
      </c>
      <c r="E200" s="5">
        <v>44000000</v>
      </c>
      <c r="F200" s="5">
        <v>1000000000</v>
      </c>
      <c r="G200" s="5">
        <v>-2000000000</v>
      </c>
      <c r="H200" s="5">
        <v>3000000000</v>
      </c>
      <c r="I200" s="5">
        <v>-3000000000</v>
      </c>
      <c r="J200" s="5">
        <v>-1000000000</v>
      </c>
      <c r="K200" s="5">
        <v>5000000000</v>
      </c>
      <c r="L200" s="5">
        <v>6000000000</v>
      </c>
      <c r="M200" s="5">
        <v>18000000000</v>
      </c>
      <c r="N200" s="5">
        <v>-9000000000</v>
      </c>
      <c r="O200" s="5">
        <v>1000000000</v>
      </c>
    </row>
    <row r="201" spans="2:16" ht="15.5" x14ac:dyDescent="0.35">
      <c r="C201" t="s">
        <v>381</v>
      </c>
      <c r="K201" s="6">
        <v>0.5</v>
      </c>
      <c r="L201" s="5">
        <v>1</v>
      </c>
    </row>
    <row r="202" spans="2:16" ht="15.5" x14ac:dyDescent="0.35">
      <c r="C202" t="s">
        <v>67</v>
      </c>
      <c r="I202" s="6">
        <v>-0.63979999999999992</v>
      </c>
      <c r="K202" s="6">
        <v>0.14499999999999999</v>
      </c>
      <c r="L202" s="6">
        <v>0.24129999999999999</v>
      </c>
    </row>
    <row r="203" spans="2:16" ht="15.5" x14ac:dyDescent="0.35">
      <c r="C203" t="s">
        <v>382</v>
      </c>
      <c r="I203" s="6">
        <v>2.7799999999999998E-2</v>
      </c>
      <c r="K203" s="6">
        <v>2.7799999999999998E-2</v>
      </c>
      <c r="L203" s="6">
        <v>1.1200000000000002E-2</v>
      </c>
    </row>
    <row r="204" spans="2:16" ht="15.5" x14ac:dyDescent="0.35">
      <c r="C204" t="s">
        <v>47</v>
      </c>
      <c r="D204" s="6">
        <v>1.02</v>
      </c>
      <c r="E204" s="6">
        <v>0.03</v>
      </c>
      <c r="F204" s="6">
        <v>0.77</v>
      </c>
      <c r="G204" s="6">
        <v>-1.1000000000000001</v>
      </c>
      <c r="H204" s="6">
        <v>2.1</v>
      </c>
      <c r="I204" s="6">
        <v>-2.06</v>
      </c>
      <c r="J204" s="6">
        <v>-0.78</v>
      </c>
      <c r="K204" s="6">
        <v>3.45</v>
      </c>
      <c r="L204" s="6">
        <v>4.1399999999999997</v>
      </c>
      <c r="M204" s="6">
        <v>12.33</v>
      </c>
      <c r="N204" s="6">
        <v>-5.93</v>
      </c>
      <c r="O204" s="6">
        <v>0.86</v>
      </c>
    </row>
    <row r="205" spans="2:16" ht="15.5" x14ac:dyDescent="0.35">
      <c r="C205" t="s">
        <v>69</v>
      </c>
      <c r="K205" s="6">
        <v>0.5</v>
      </c>
      <c r="L205" s="5">
        <v>1</v>
      </c>
    </row>
    <row r="206" spans="2:16" ht="15.5" x14ac:dyDescent="0.35">
      <c r="C206" t="s">
        <v>383</v>
      </c>
      <c r="I206" s="6">
        <v>-0.63979999999999992</v>
      </c>
      <c r="K206" s="6">
        <v>0.14499999999999999</v>
      </c>
      <c r="L206" s="6">
        <v>0.24129999999999999</v>
      </c>
    </row>
    <row r="207" spans="2:16" ht="15.5" x14ac:dyDescent="0.35">
      <c r="C207" t="s">
        <v>384</v>
      </c>
      <c r="I207" s="6">
        <v>2.7799999999999998E-2</v>
      </c>
      <c r="K207" s="6">
        <v>2.7799999999999998E-2</v>
      </c>
      <c r="L207" s="6">
        <v>1.1200000000000002E-2</v>
      </c>
    </row>
    <row r="208" spans="2:16" ht="15.5" x14ac:dyDescent="0.35">
      <c r="C208" t="s">
        <v>200</v>
      </c>
      <c r="D208" s="5">
        <v>63000000000</v>
      </c>
      <c r="E208" s="5">
        <v>52000000000</v>
      </c>
      <c r="F208" s="5">
        <v>59000000000</v>
      </c>
      <c r="G208" s="5">
        <v>53000000000</v>
      </c>
      <c r="H208" s="5">
        <v>229000000000</v>
      </c>
      <c r="I208" s="5">
        <v>204000000000</v>
      </c>
      <c r="J208" s="5">
        <v>222000000000</v>
      </c>
      <c r="K208" s="5">
        <v>224000000000</v>
      </c>
      <c r="L208" s="5">
        <v>231000000000</v>
      </c>
      <c r="M208" s="5">
        <v>226000000000</v>
      </c>
      <c r="N208" s="5">
        <v>205000000000</v>
      </c>
      <c r="O208" s="5">
        <v>270000000000</v>
      </c>
    </row>
    <row r="209" spans="3:12" ht="15.5" x14ac:dyDescent="0.35">
      <c r="C209" t="s">
        <v>385</v>
      </c>
      <c r="K209" s="6">
        <v>0.5</v>
      </c>
      <c r="L209" s="5">
        <v>1</v>
      </c>
    </row>
    <row r="210" spans="3:12" ht="15.5" x14ac:dyDescent="0.35">
      <c r="C210" t="s">
        <v>386</v>
      </c>
      <c r="I210" s="6">
        <v>-0.63979999999999992</v>
      </c>
      <c r="K210" s="6">
        <v>0.14499999999999999</v>
      </c>
      <c r="L210" s="6">
        <v>0.24129999999999999</v>
      </c>
    </row>
    <row r="211" spans="3:12" ht="15.5" x14ac:dyDescent="0.35">
      <c r="C211" t="s">
        <v>387</v>
      </c>
      <c r="I211" s="6">
        <v>2.7799999999999998E-2</v>
      </c>
      <c r="K211" s="6">
        <v>2.7799999999999998E-2</v>
      </c>
      <c r="L211" s="6">
        <v>1.1200000000000002E-2</v>
      </c>
    </row>
    <row r="212" spans="3:12" ht="15.5" x14ac:dyDescent="0.35">
      <c r="C212" t="s">
        <v>201</v>
      </c>
      <c r="I212" s="6">
        <v>32.31</v>
      </c>
    </row>
    <row r="213" spans="3:12" ht="15.5" x14ac:dyDescent="0.35">
      <c r="C213" t="s">
        <v>281</v>
      </c>
      <c r="I213" s="6">
        <v>94.23</v>
      </c>
    </row>
    <row r="214" spans="3:12" ht="15.5" x14ac:dyDescent="0.35">
      <c r="C214" t="s">
        <v>202</v>
      </c>
      <c r="I214" s="6">
        <v>6.95</v>
      </c>
    </row>
    <row r="215" spans="3:12" ht="15.5" x14ac:dyDescent="0.35">
      <c r="C215" t="s">
        <v>282</v>
      </c>
      <c r="I215" s="6">
        <v>1.06E-2</v>
      </c>
    </row>
    <row r="216" spans="3:12" ht="15.5" x14ac:dyDescent="0.35">
      <c r="C216" t="s">
        <v>283</v>
      </c>
      <c r="I216" s="6">
        <v>0.45</v>
      </c>
    </row>
    <row r="217" spans="3:12" ht="15.5" x14ac:dyDescent="0.35">
      <c r="C217" t="s">
        <v>203</v>
      </c>
      <c r="I217" s="6">
        <v>1.6</v>
      </c>
    </row>
    <row r="218" spans="3:12" ht="15.5" x14ac:dyDescent="0.35">
      <c r="C218" t="s">
        <v>284</v>
      </c>
      <c r="I218" s="6">
        <v>-6.56</v>
      </c>
    </row>
    <row r="219" spans="3:12" ht="15.5" x14ac:dyDescent="0.35">
      <c r="C219" t="s">
        <v>285</v>
      </c>
      <c r="I219" s="6">
        <v>-5.53</v>
      </c>
    </row>
    <row r="220" spans="3:12" ht="15.5" x14ac:dyDescent="0.35">
      <c r="C220" t="s">
        <v>286</v>
      </c>
      <c r="I220" s="6">
        <v>20.91</v>
      </c>
    </row>
    <row r="221" spans="3:12" ht="15.5" x14ac:dyDescent="0.35">
      <c r="C221" t="s">
        <v>287</v>
      </c>
      <c r="I221" s="6">
        <v>14.75</v>
      </c>
    </row>
    <row r="222" spans="3:12" ht="15.5" x14ac:dyDescent="0.35">
      <c r="C222" t="s">
        <v>288</v>
      </c>
      <c r="I222" s="6">
        <v>-0.56999999999999995</v>
      </c>
    </row>
    <row r="223" spans="3:12" ht="15.5" x14ac:dyDescent="0.35">
      <c r="C223" t="s">
        <v>289</v>
      </c>
      <c r="I223" s="6">
        <v>-4.54</v>
      </c>
    </row>
    <row r="224" spans="3:12" ht="15.5" x14ac:dyDescent="0.35">
      <c r="C224" t="s">
        <v>290</v>
      </c>
      <c r="I224" s="6">
        <v>0.72</v>
      </c>
    </row>
    <row r="225" spans="3:9" ht="15.5" x14ac:dyDescent="0.35">
      <c r="C225" t="s">
        <v>204</v>
      </c>
      <c r="I225" s="6">
        <v>2.1</v>
      </c>
    </row>
    <row r="226" spans="3:9" ht="15.5" x14ac:dyDescent="0.35">
      <c r="C226" t="s">
        <v>291</v>
      </c>
      <c r="I226" s="6">
        <v>150.91</v>
      </c>
    </row>
    <row r="227" spans="3:9" ht="15.5" x14ac:dyDescent="0.35">
      <c r="C227" t="s">
        <v>205</v>
      </c>
      <c r="D227" s="6">
        <v>0.66</v>
      </c>
    </row>
    <row r="228" spans="3:9" ht="15.5" x14ac:dyDescent="0.35">
      <c r="C228" t="s">
        <v>206</v>
      </c>
      <c r="I228" s="6">
        <v>42.47</v>
      </c>
    </row>
    <row r="229" spans="3:9" ht="15.5" x14ac:dyDescent="0.35">
      <c r="C229" t="s">
        <v>292</v>
      </c>
      <c r="I229" s="6">
        <v>-12.3</v>
      </c>
    </row>
    <row r="230" spans="3:9" ht="15.5" x14ac:dyDescent="0.35">
      <c r="C230" t="s">
        <v>207</v>
      </c>
      <c r="D230" s="6">
        <v>1.63</v>
      </c>
    </row>
    <row r="231" spans="3:9" ht="15.5" x14ac:dyDescent="0.35">
      <c r="C231" t="s">
        <v>208</v>
      </c>
      <c r="D231" s="6">
        <v>0.91</v>
      </c>
    </row>
    <row r="232" spans="3:9" ht="15.5" x14ac:dyDescent="0.35">
      <c r="C232" t="s">
        <v>293</v>
      </c>
      <c r="D232" s="6">
        <v>0.62</v>
      </c>
    </row>
    <row r="233" spans="3:9" ht="15.5" x14ac:dyDescent="0.35">
      <c r="C233" t="s">
        <v>294</v>
      </c>
      <c r="D233" s="6">
        <v>0.01</v>
      </c>
    </row>
    <row r="234" spans="3:9" ht="15.5" x14ac:dyDescent="0.35">
      <c r="C234" t="s">
        <v>209</v>
      </c>
      <c r="D234" s="6">
        <v>1.3</v>
      </c>
    </row>
    <row r="235" spans="3:9" ht="15.5" x14ac:dyDescent="0.35">
      <c r="C235" t="s">
        <v>295</v>
      </c>
      <c r="D235" s="6">
        <v>0.27</v>
      </c>
    </row>
    <row r="236" spans="3:9" ht="15.5" x14ac:dyDescent="0.35">
      <c r="C236" t="s">
        <v>210</v>
      </c>
      <c r="D236" s="6">
        <v>2.2999999999999998</v>
      </c>
    </row>
    <row r="237" spans="3:9" ht="15.5" x14ac:dyDescent="0.35">
      <c r="C237" t="s">
        <v>296</v>
      </c>
      <c r="I237" s="6">
        <v>12.37</v>
      </c>
    </row>
    <row r="238" spans="3:9" ht="15.5" x14ac:dyDescent="0.35">
      <c r="C238" t="s">
        <v>13</v>
      </c>
      <c r="D238" s="5">
        <v>-5000000000</v>
      </c>
    </row>
    <row r="239" spans="3:9" ht="15.5" x14ac:dyDescent="0.35">
      <c r="C239" t="s">
        <v>211</v>
      </c>
      <c r="I239" s="6">
        <v>3.76</v>
      </c>
    </row>
    <row r="240" spans="3:9" ht="15.5" x14ac:dyDescent="0.35">
      <c r="C240" t="s">
        <v>212</v>
      </c>
      <c r="I240" s="6">
        <v>7.4000000000000003E-3</v>
      </c>
    </row>
    <row r="241" spans="3:9" ht="15.5" x14ac:dyDescent="0.35">
      <c r="C241" t="s">
        <v>213</v>
      </c>
      <c r="I241" s="6">
        <v>1.7000000000000001E-2</v>
      </c>
    </row>
    <row r="242" spans="3:9" ht="15.5" x14ac:dyDescent="0.35">
      <c r="C242" t="s">
        <v>214</v>
      </c>
      <c r="I242" s="6">
        <v>9.5299999999999996E-2</v>
      </c>
    </row>
    <row r="243" spans="3:9" ht="15.5" x14ac:dyDescent="0.35">
      <c r="C243" t="s">
        <v>297</v>
      </c>
      <c r="I243" s="6">
        <v>5.0300000000000004E-2</v>
      </c>
    </row>
    <row r="244" spans="3:9" ht="15.5" x14ac:dyDescent="0.35">
      <c r="C244" t="s">
        <v>215</v>
      </c>
      <c r="D244" s="6">
        <v>90.52</v>
      </c>
    </row>
    <row r="245" spans="3:9" ht="15.5" x14ac:dyDescent="0.35">
      <c r="C245" t="s">
        <v>216</v>
      </c>
      <c r="D245" s="6">
        <v>91.31</v>
      </c>
    </row>
    <row r="246" spans="3:9" ht="15.5" x14ac:dyDescent="0.35">
      <c r="C246" t="s">
        <v>217</v>
      </c>
      <c r="D246" s="6">
        <v>62.46</v>
      </c>
    </row>
    <row r="247" spans="3:9" ht="15.5" x14ac:dyDescent="0.35">
      <c r="C247" t="s">
        <v>218</v>
      </c>
      <c r="D247" s="6">
        <v>119.37</v>
      </c>
    </row>
    <row r="248" spans="3:9" ht="15.5" x14ac:dyDescent="0.35">
      <c r="C248" t="s">
        <v>219</v>
      </c>
      <c r="D248" s="6">
        <v>1.01</v>
      </c>
    </row>
    <row r="249" spans="3:9" ht="15.5" x14ac:dyDescent="0.35">
      <c r="C249" t="s">
        <v>298</v>
      </c>
      <c r="I249" s="6">
        <v>1.59</v>
      </c>
    </row>
    <row r="250" spans="3:9" ht="15.5" x14ac:dyDescent="0.35">
      <c r="C250" t="s">
        <v>299</v>
      </c>
      <c r="I250" s="6">
        <v>3.79</v>
      </c>
    </row>
    <row r="251" spans="3:9" ht="15.5" x14ac:dyDescent="0.35">
      <c r="C251" t="s">
        <v>43</v>
      </c>
      <c r="I251" s="5">
        <v>102000000000</v>
      </c>
    </row>
    <row r="252" spans="3:9" ht="15.5" x14ac:dyDescent="0.35">
      <c r="C252" t="s">
        <v>220</v>
      </c>
      <c r="I252" s="5">
        <v>140000000000</v>
      </c>
    </row>
    <row r="253" spans="3:9" ht="15.5" x14ac:dyDescent="0.35">
      <c r="C253" t="s">
        <v>221</v>
      </c>
      <c r="I253" s="5">
        <v>1500000000</v>
      </c>
    </row>
    <row r="254" spans="3:9" ht="15.5" x14ac:dyDescent="0.35">
      <c r="C254" t="s">
        <v>222</v>
      </c>
      <c r="I254" s="6">
        <v>0.37270000000000003</v>
      </c>
    </row>
    <row r="255" spans="3:9" ht="15.5" x14ac:dyDescent="0.35">
      <c r="C255" t="s">
        <v>223</v>
      </c>
      <c r="D255" s="6">
        <v>0.2024</v>
      </c>
    </row>
    <row r="256" spans="3:9" ht="15.5" x14ac:dyDescent="0.35">
      <c r="C256" t="s">
        <v>224</v>
      </c>
      <c r="D256" s="6">
        <v>7.7600000000000002E-2</v>
      </c>
    </row>
    <row r="257" spans="3:9" ht="15.5" x14ac:dyDescent="0.35">
      <c r="C257" t="s">
        <v>225</v>
      </c>
      <c r="D257" s="6">
        <v>2.4399999999999998E-2</v>
      </c>
    </row>
    <row r="258" spans="3:9" ht="15.5" x14ac:dyDescent="0.35">
      <c r="C258" t="s">
        <v>226</v>
      </c>
      <c r="D258" s="6">
        <v>0.4158</v>
      </c>
    </row>
    <row r="259" spans="3:9" ht="15.5" x14ac:dyDescent="0.35">
      <c r="C259" t="s">
        <v>227</v>
      </c>
      <c r="D259" s="6">
        <v>1.1279999999999999</v>
      </c>
    </row>
    <row r="260" spans="3:9" ht="15.5" x14ac:dyDescent="0.35">
      <c r="C260" t="s">
        <v>228</v>
      </c>
      <c r="D260" s="6">
        <v>2.3105000000000002</v>
      </c>
    </row>
    <row r="261" spans="3:9" ht="15.5" x14ac:dyDescent="0.35">
      <c r="C261" t="s">
        <v>388</v>
      </c>
      <c r="I261" s="6">
        <v>0.5</v>
      </c>
    </row>
    <row r="262" spans="3:9" ht="15.5" x14ac:dyDescent="0.35">
      <c r="C262" t="s">
        <v>392</v>
      </c>
      <c r="I262" t="s">
        <v>1370</v>
      </c>
    </row>
    <row r="263" spans="3:9" ht="15.5" x14ac:dyDescent="0.35">
      <c r="C263" t="s">
        <v>229</v>
      </c>
      <c r="I263" s="5">
        <v>5</v>
      </c>
    </row>
    <row r="264" spans="3:9" ht="15.5" x14ac:dyDescent="0.35">
      <c r="C264" t="s">
        <v>230</v>
      </c>
      <c r="I264" s="6">
        <v>0.95</v>
      </c>
    </row>
    <row r="265" spans="3:9" ht="15.5" x14ac:dyDescent="0.35">
      <c r="C265" t="s">
        <v>231</v>
      </c>
      <c r="I265" s="6">
        <v>0.09</v>
      </c>
    </row>
    <row r="266" spans="3:9" ht="15.5" x14ac:dyDescent="0.35">
      <c r="C266" t="s">
        <v>232</v>
      </c>
      <c r="I266" s="6">
        <v>0.1</v>
      </c>
    </row>
    <row r="267" spans="3:9" ht="15.5" x14ac:dyDescent="0.35">
      <c r="C267" t="s">
        <v>233</v>
      </c>
      <c r="I267" s="6">
        <v>0.61</v>
      </c>
    </row>
    <row r="268" spans="3:9" ht="15.5" x14ac:dyDescent="0.35">
      <c r="C268" t="s">
        <v>234</v>
      </c>
      <c r="I268" s="6">
        <v>0.77</v>
      </c>
    </row>
    <row r="269" spans="3:9" ht="15.5" x14ac:dyDescent="0.35">
      <c r="C269" t="s">
        <v>235</v>
      </c>
      <c r="I269" s="6">
        <v>0.39</v>
      </c>
    </row>
    <row r="270" spans="3:9" ht="15.5" x14ac:dyDescent="0.35">
      <c r="C270" t="s">
        <v>236</v>
      </c>
      <c r="I270" s="6">
        <v>0.52</v>
      </c>
    </row>
    <row r="271" spans="3:9" ht="15.5" x14ac:dyDescent="0.35">
      <c r="C271" t="s">
        <v>300</v>
      </c>
      <c r="I271" s="5">
        <v>226000000000</v>
      </c>
    </row>
    <row r="272" spans="3:9" ht="15.5" x14ac:dyDescent="0.35">
      <c r="C272" t="s">
        <v>301</v>
      </c>
      <c r="I272" s="5">
        <v>36000000000</v>
      </c>
    </row>
    <row r="273" spans="3:9" ht="15.5" x14ac:dyDescent="0.35">
      <c r="C273" t="s">
        <v>302</v>
      </c>
      <c r="I273" s="5">
        <v>10000000000</v>
      </c>
    </row>
    <row r="274" spans="3:9" ht="15.5" x14ac:dyDescent="0.35">
      <c r="C274" t="s">
        <v>303</v>
      </c>
      <c r="I274" s="5">
        <v>1000000000</v>
      </c>
    </row>
    <row r="275" spans="3:9" ht="15.5" x14ac:dyDescent="0.35">
      <c r="C275" t="s">
        <v>237</v>
      </c>
      <c r="D275" s="5">
        <v>1000000000</v>
      </c>
    </row>
    <row r="276" spans="3:9" ht="15.5" x14ac:dyDescent="0.35">
      <c r="C276" t="s">
        <v>238</v>
      </c>
      <c r="D276" s="5">
        <v>147000000000</v>
      </c>
    </row>
    <row r="277" spans="3:9" ht="15.5" x14ac:dyDescent="0.35">
      <c r="C277" t="s">
        <v>239</v>
      </c>
      <c r="D277" s="5">
        <v>83000000000</v>
      </c>
    </row>
    <row r="278" spans="3:9" ht="15.5" x14ac:dyDescent="0.35">
      <c r="C278" t="s">
        <v>183</v>
      </c>
      <c r="D278" s="5">
        <v>48000000000</v>
      </c>
    </row>
    <row r="279" spans="3:9" ht="15.5" x14ac:dyDescent="0.35">
      <c r="C279" t="s">
        <v>182</v>
      </c>
      <c r="I279" s="5">
        <v>64000000000</v>
      </c>
    </row>
    <row r="280" spans="3:9" ht="15.5" x14ac:dyDescent="0.35">
      <c r="C280" t="s">
        <v>181</v>
      </c>
      <c r="D280" s="5">
        <v>1000000000</v>
      </c>
    </row>
    <row r="281" spans="3:9" ht="15.5" x14ac:dyDescent="0.35">
      <c r="C281" t="s">
        <v>180</v>
      </c>
      <c r="D281" s="5">
        <v>39000000000</v>
      </c>
    </row>
    <row r="282" spans="3:9" ht="15.5" x14ac:dyDescent="0.35">
      <c r="C282" t="s">
        <v>24</v>
      </c>
      <c r="D282" s="5">
        <v>39000000000</v>
      </c>
    </row>
    <row r="283" spans="3:9" ht="15.5" x14ac:dyDescent="0.35">
      <c r="C283" t="s">
        <v>21</v>
      </c>
      <c r="D283" s="5">
        <v>38000000000</v>
      </c>
    </row>
    <row r="284" spans="3:9" ht="15.5" x14ac:dyDescent="0.35">
      <c r="C284" t="s">
        <v>240</v>
      </c>
      <c r="I284" s="5">
        <v>64000000000</v>
      </c>
    </row>
    <row r="285" spans="3:9" ht="15.5" x14ac:dyDescent="0.35">
      <c r="C285" t="s">
        <v>304</v>
      </c>
      <c r="I285" s="5">
        <v>-16000000000</v>
      </c>
    </row>
    <row r="286" spans="3:9" ht="15.5" x14ac:dyDescent="0.35">
      <c r="C286" t="s">
        <v>305</v>
      </c>
      <c r="I286" s="5">
        <v>-3000000000</v>
      </c>
    </row>
    <row r="287" spans="3:9" ht="15.5" x14ac:dyDescent="0.35">
      <c r="C287" t="s">
        <v>306</v>
      </c>
      <c r="I287" s="5">
        <v>18000000000</v>
      </c>
    </row>
    <row r="288" spans="3:9" ht="15.5" x14ac:dyDescent="0.35">
      <c r="C288" t="s">
        <v>307</v>
      </c>
      <c r="I288" s="5">
        <v>-3000000000</v>
      </c>
    </row>
    <row r="289" spans="3:9" ht="15.5" x14ac:dyDescent="0.35">
      <c r="C289" t="s">
        <v>308</v>
      </c>
      <c r="I289" s="5">
        <v>-18000000000</v>
      </c>
    </row>
  </sheetData>
  <pageMargins left="0.7" right="0.7" top="0.75" bottom="0.75" header="0.3" footer="0.3"/>
  <ignoredErrors>
    <ignoredError sqref="A1:P290" numberStoredAsText="1"/>
  </ignoredError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O32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1371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ht="15.5" x14ac:dyDescent="0.35">
      <c r="C2" t="s">
        <v>1372</v>
      </c>
      <c r="D2" s="2" vm="291">
        <f ca="1">IFERROR(_xlfn.STOCKHISTORY("XIDX:" &amp; $C$1, D3, , 0, 0, 1), "Libur")</f>
        <v>1797.701</v>
      </c>
      <c r="E2" s="2" vm="292">
        <f ca="1">IFERROR(_xlfn.STOCKHISTORY("XIDX:" &amp; $C$1, E3, , 0, 0, 1), "Libur")</f>
        <v>1086.982</v>
      </c>
      <c r="H2" s="2" vm="292">
        <f ca="1">IFERROR(INDEX(D2:G2,COUNT(D2:G2)),"")</f>
        <v>1086.982</v>
      </c>
      <c r="I2" s="2" vm="293">
        <f t="shared" ref="I2:O2" ca="1" si="0">IFERROR(_xlfn.STOCKHISTORY("XIDX:" &amp; $C$1, I1, , 0, 0, 1), "Libur")</f>
        <v>668.91200000000003</v>
      </c>
      <c r="J2" s="2" vm="294">
        <f t="shared" ca="1" si="0"/>
        <v>295.99360000000001</v>
      </c>
      <c r="K2" s="2" vm="295">
        <f t="shared" ca="1" si="0"/>
        <v>239.136</v>
      </c>
      <c r="L2" s="2" vm="296">
        <f t="shared" ca="1" si="0"/>
        <v>178.934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</row>
    <row r="3" spans="1:15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5" ht="15.5" x14ac:dyDescent="0.35">
      <c r="B4" t="s">
        <v>5</v>
      </c>
      <c r="C4" t="s">
        <v>6</v>
      </c>
      <c r="D4" s="2">
        <f>IFERROR(INDEX(D51:D500,MATCH($C$4,$C$51:$C$500,0)),"")</f>
        <v>234303000000</v>
      </c>
      <c r="E4" s="2">
        <f>IFERROR(INDEX(E51:E500,MATCH($C$4,$C$51:$C$500,0)),"")</f>
        <v>196049000000</v>
      </c>
      <c r="H4" s="2">
        <f>IFERROR(SUM(D4:G4)*(4/MAX(1,COUNT(D4:G4))),"")</f>
        <v>860704000000</v>
      </c>
      <c r="I4" s="2">
        <f t="shared" ref="I4:O4" si="1">IFERROR(INDEX(I51:I500,MATCH($C$4,$C$51:$C$500,0)),"")</f>
        <v>1013750000000</v>
      </c>
      <c r="J4" s="2">
        <f t="shared" si="1"/>
        <v>1205219000000</v>
      </c>
      <c r="K4" s="2">
        <f t="shared" si="1"/>
        <v>1078642000000</v>
      </c>
      <c r="L4" s="2">
        <f t="shared" si="1"/>
        <v>632831000000</v>
      </c>
      <c r="M4" s="2">
        <f t="shared" si="1"/>
        <v>540588000000</v>
      </c>
      <c r="N4" s="2">
        <f t="shared" si="1"/>
        <v>481300000000</v>
      </c>
      <c r="O4" s="2">
        <f t="shared" si="1"/>
        <v>406418000000</v>
      </c>
    </row>
    <row r="5" spans="1:15" ht="15.5" x14ac:dyDescent="0.35">
      <c r="B5" t="s">
        <v>7</v>
      </c>
      <c r="C5" t="s">
        <v>8</v>
      </c>
      <c r="D5" s="2">
        <f>IFERROR(INDEX(D51:D500,MATCH($C$5,$C$51:$C$500,0)),"")</f>
        <v>41866000000</v>
      </c>
      <c r="E5" s="2">
        <f>IFERROR(INDEX(E51:E500,MATCH($C$5,$C$51:$C$500,0)),"")</f>
        <v>34170000000</v>
      </c>
      <c r="H5" s="2">
        <f>IFERROR(SUM(D5:G5)*(4/MAX(1,COUNT(D5:G5))),"")</f>
        <v>152072000000</v>
      </c>
      <c r="I5" s="2">
        <f t="shared" ref="I5:O5" si="2">IFERROR(INDEX(I51:I500,MATCH($C$5,$C$51:$C$500,0)),"")</f>
        <v>666827000000</v>
      </c>
      <c r="J5" s="2">
        <f t="shared" si="2"/>
        <v>263195000000</v>
      </c>
      <c r="K5" s="2">
        <f t="shared" si="2"/>
        <v>152406000000</v>
      </c>
      <c r="L5" s="2">
        <f t="shared" si="2"/>
        <v>102667000000</v>
      </c>
      <c r="M5" s="2">
        <f t="shared" si="2"/>
        <v>180038000000</v>
      </c>
      <c r="N5" s="2">
        <f t="shared" si="2"/>
        <v>119662000000</v>
      </c>
      <c r="O5" s="2">
        <f t="shared" si="2"/>
        <v>353008000000</v>
      </c>
    </row>
    <row r="6" spans="1:15" ht="15.5" x14ac:dyDescent="0.35">
      <c r="B6" t="s">
        <v>9</v>
      </c>
      <c r="C6" t="s">
        <v>10</v>
      </c>
      <c r="D6" s="2">
        <f>IFERROR(INDEX(D51:D500,MATCH($C$6,$C$51:$C$500,0)),"")</f>
        <v>2650623000000</v>
      </c>
      <c r="E6" s="2">
        <f>IFERROR(INDEX(E51:E500,MATCH($C$6,$C$51:$C$500,0)),"")</f>
        <v>2739417000000</v>
      </c>
      <c r="H6" s="2">
        <f>IFERROR(INDEX(D6:G6,COUNT(D6:G6)),"")</f>
        <v>2739417000000</v>
      </c>
      <c r="I6" s="2">
        <f t="shared" ref="I6:O6" si="3">IFERROR(INDEX(I51:I500,MATCH($C$6,$C$51:$C$500,0)),"")</f>
        <v>2700544000000</v>
      </c>
      <c r="J6" s="2">
        <f t="shared" si="3"/>
        <v>2106803000000</v>
      </c>
      <c r="K6" s="2">
        <f t="shared" si="3"/>
        <v>1869031000000</v>
      </c>
      <c r="L6" s="2">
        <f t="shared" si="3"/>
        <v>1688052000000</v>
      </c>
      <c r="M6" s="2">
        <f t="shared" si="3"/>
        <v>1336335000000</v>
      </c>
      <c r="N6" s="2">
        <f t="shared" si="3"/>
        <v>1425578000000</v>
      </c>
      <c r="O6" s="2">
        <f t="shared" si="3"/>
        <v>1271266000000</v>
      </c>
    </row>
    <row r="7" spans="1:15" ht="15.5" x14ac:dyDescent="0.35">
      <c r="B7" t="s">
        <v>11</v>
      </c>
      <c r="C7" t="s">
        <v>12</v>
      </c>
      <c r="D7" s="3">
        <f>IFERROR(INDEX(D51:D500,MATCH($C$7,$C$51:$C$500,0))/1000000000,"")</f>
        <v>7.41</v>
      </c>
      <c r="E7" s="3">
        <f>IFERROR(INDEX(E51:E500,MATCH($C$7,$C$51:$C$500,0))/1000000000,"")</f>
        <v>7.41</v>
      </c>
      <c r="H7" s="3">
        <f>IFERROR(INDEX(D7:G7,COUNT(D7:G7)),"")</f>
        <v>7.41</v>
      </c>
      <c r="I7" s="3">
        <f t="shared" ref="I7:O7" si="4">IFERROR(INDEX(I51:I500,MATCH($C$7,$C$51:$C$500,0))/1000000000,"")</f>
        <v>7.41</v>
      </c>
      <c r="J7" s="3">
        <f t="shared" si="4"/>
        <v>7.41</v>
      </c>
      <c r="K7" s="3">
        <f t="shared" si="4"/>
        <v>7.41</v>
      </c>
      <c r="L7" s="3">
        <f t="shared" si="4"/>
        <v>7.41</v>
      </c>
      <c r="M7" s="3">
        <f t="shared" si="4"/>
        <v>0</v>
      </c>
      <c r="N7" s="3">
        <f t="shared" si="4"/>
        <v>0</v>
      </c>
      <c r="O7" s="3">
        <f t="shared" si="4"/>
        <v>0</v>
      </c>
    </row>
    <row r="8" spans="1:15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118000000000</v>
      </c>
      <c r="E8" s="2">
        <f>IFERROR(INDEX(E51:E500,MATCH("Free cash flow (Quarter)",$C$51:$C$500,0)),"")</f>
        <v>-141000000000</v>
      </c>
      <c r="H8" s="2">
        <f>IFERROR(INDEX(D8:G8,COUNT(D8:G8)),"")</f>
        <v>-141000000000</v>
      </c>
      <c r="I8" s="2">
        <f t="shared" ref="I8:O8" si="5">IFERROR(INDEX(I51:I500,MATCH($C$8,$C$51:$C$500,0)),"")</f>
        <v>37000000000</v>
      </c>
      <c r="J8" s="2">
        <f t="shared" si="5"/>
        <v>328000000000</v>
      </c>
      <c r="K8" s="2">
        <f t="shared" si="5"/>
        <v>-182000000000</v>
      </c>
      <c r="L8" s="2">
        <f t="shared" si="5"/>
        <v>144000000000</v>
      </c>
      <c r="M8" s="2">
        <f t="shared" si="5"/>
        <v>85000000000</v>
      </c>
      <c r="N8" s="2">
        <f t="shared" si="5"/>
        <v>86000000000</v>
      </c>
      <c r="O8" s="2">
        <f t="shared" si="5"/>
        <v>-8000000000</v>
      </c>
    </row>
    <row r="9" spans="1:15" ht="15.5" x14ac:dyDescent="0.35">
      <c r="A9" t="s">
        <v>16</v>
      </c>
      <c r="C9" t="s">
        <v>17</v>
      </c>
      <c r="D9" s="3">
        <f>IFERROR(INDEX(D51:D500,MATCH("Free cash flow per share (Quarter)",$C$51:$C$500,0)),"")</f>
        <v>15.86</v>
      </c>
      <c r="E9" s="3">
        <f>IFERROR(INDEX(E51:E500,MATCH("Free cash flow per share (Quarter)",$C$51:$C$500,0)),"")</f>
        <v>-18.98</v>
      </c>
      <c r="H9" s="3">
        <f>IFERROR(INDEX(D9:G9,COUNT(D9:G9)),"")</f>
        <v>-18.98</v>
      </c>
      <c r="I9" s="3">
        <f t="shared" ref="I9:O9" si="6">IFERROR(INDEX(I51:I500,MATCH($C$9,$C$51:$C$500,0)),"")</f>
        <v>5.03</v>
      </c>
      <c r="J9" s="3">
        <f t="shared" si="6"/>
        <v>44.23</v>
      </c>
      <c r="K9" s="3">
        <f t="shared" si="6"/>
        <v>-24.6</v>
      </c>
      <c r="L9" s="3">
        <f t="shared" si="6"/>
        <v>19.41</v>
      </c>
      <c r="M9" s="3">
        <f t="shared" si="6"/>
        <v>134196.82999999999</v>
      </c>
      <c r="N9" s="3">
        <f t="shared" si="6"/>
        <v>628908.42000000004</v>
      </c>
      <c r="O9" s="3">
        <f t="shared" si="6"/>
        <v>-56842.49</v>
      </c>
    </row>
    <row r="10" spans="1:15" ht="15.5" x14ac:dyDescent="0.35">
      <c r="C10" t="s">
        <v>18</v>
      </c>
      <c r="D10" s="3">
        <f ca="1">IFERROR(IF(D9=0,"",D2/D9),"")</f>
        <v>113.34810844892813</v>
      </c>
      <c r="E10" s="3">
        <f ca="1">IFERROR(IF(E9=0,"",E2/E9),"")</f>
        <v>-57.269863013698625</v>
      </c>
      <c r="I10" s="3">
        <f t="shared" ref="I10:O10" ca="1" si="7">IFERROR(IF(I9=0,"",I2/I9),"")</f>
        <v>132.98449304174952</v>
      </c>
      <c r="J10" s="3">
        <f t="shared" ca="1" si="7"/>
        <v>6.6921456025322188</v>
      </c>
      <c r="K10" s="3">
        <f t="shared" ca="1" si="7"/>
        <v>-9.7209756097560973</v>
      </c>
      <c r="L10" s="3">
        <f t="shared" ca="1" si="7"/>
        <v>9.2186501803194236</v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</row>
    <row r="11" spans="1:15" ht="15.5" x14ac:dyDescent="0.35">
      <c r="B11" t="s">
        <v>19</v>
      </c>
      <c r="C11" t="s">
        <v>20</v>
      </c>
      <c r="D11" s="2">
        <f>IFERROR(INDEX(D51:D500,MATCH($C$11,$C$51:$C$500,0)),"")</f>
        <v>154737000000</v>
      </c>
      <c r="E11" s="2">
        <f>IFERROR(INDEX(E51:E500,MATCH($C$11,$C$51:$C$500,0)),"")</f>
        <v>120339000000</v>
      </c>
      <c r="H11" s="2">
        <f>IFERROR(INDEX(D11:G11,COUNT(D11:G11)),"")</f>
        <v>120339000000</v>
      </c>
      <c r="I11" s="2">
        <f t="shared" ref="I11:O11" si="8">IFERROR(INDEX(I51:I500,MATCH($C$11,$C$51:$C$500,0)),"")</f>
        <v>172151000000</v>
      </c>
      <c r="J11" s="2">
        <f t="shared" si="8"/>
        <v>212015000000</v>
      </c>
      <c r="K11" s="2">
        <f t="shared" si="8"/>
        <v>280636000000</v>
      </c>
      <c r="L11" s="2">
        <f t="shared" si="8"/>
        <v>190613000000</v>
      </c>
      <c r="M11" s="2">
        <f t="shared" si="8"/>
        <v>51738000000</v>
      </c>
      <c r="N11" s="2">
        <f t="shared" si="8"/>
        <v>100082000000</v>
      </c>
      <c r="O11" s="2">
        <f t="shared" si="8"/>
        <v>100765000000</v>
      </c>
    </row>
    <row r="12" spans="1:15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233000000000</v>
      </c>
      <c r="E12" s="2">
        <f>IFERROR(INDEX(E51:E500,MATCH("Net Debt (Quarter)",$C$51:$C$500,0)),"")</f>
        <v>279000000000</v>
      </c>
      <c r="H12" s="2">
        <f>IFERROR(INDEX(D12:G12,COUNT(D12:G12)),"")</f>
        <v>279000000000</v>
      </c>
      <c r="I12" s="2">
        <f t="shared" ref="I12:O12" si="9">IFERROR(INDEX(I51:I500,MATCH($C$12,$C$51:$C$500,0)),"")</f>
        <v>137000000000</v>
      </c>
      <c r="J12" s="2">
        <f t="shared" si="9"/>
        <v>72000000000</v>
      </c>
      <c r="K12" s="2">
        <f t="shared" si="9"/>
        <v>44000000000</v>
      </c>
      <c r="L12" s="2">
        <f t="shared" si="9"/>
        <v>-103000000000</v>
      </c>
      <c r="M12" s="2">
        <f t="shared" si="9"/>
        <v>101000000000</v>
      </c>
      <c r="N12" s="2">
        <f t="shared" si="9"/>
        <v>94000000000</v>
      </c>
      <c r="O12" s="2">
        <f t="shared" si="9"/>
        <v>-5000000000</v>
      </c>
    </row>
    <row r="13" spans="1:15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388000000000</v>
      </c>
      <c r="E13" s="2">
        <f>IFERROR(INDEX(E51:E500,MATCH("Total Debt (Quarter)",$C$51:$C$500,0)),"")</f>
        <v>399000000000</v>
      </c>
      <c r="H13" s="2">
        <f>IFERROR(INDEX(D13:G13,COUNT(D13:G13)),"")</f>
        <v>399000000000</v>
      </c>
      <c r="I13" s="2">
        <f t="shared" ref="I13:O13" si="10">IFERROR(INDEX(I51:I500,MATCH($C$13,$C$51:$C$500,0)),"")</f>
        <v>309000000000</v>
      </c>
      <c r="J13" s="2">
        <f t="shared" si="10"/>
        <v>284000000000</v>
      </c>
      <c r="K13" s="2">
        <f t="shared" si="10"/>
        <v>325000000000</v>
      </c>
      <c r="L13" s="2">
        <f t="shared" si="10"/>
        <v>88000000000</v>
      </c>
      <c r="M13" s="2">
        <f t="shared" si="10"/>
        <v>153000000000</v>
      </c>
      <c r="N13" s="2">
        <f t="shared" si="10"/>
        <v>194000000000</v>
      </c>
      <c r="O13" s="2">
        <f t="shared" si="10"/>
        <v>95000000000</v>
      </c>
    </row>
    <row r="14" spans="1:15" ht="15.5" x14ac:dyDescent="0.35">
      <c r="C14" t="s">
        <v>27</v>
      </c>
      <c r="D14" s="2">
        <f>IFERROR(INDEX(D51:D500,MATCH($C$14,$C$51:$C$500,0)),"")</f>
        <v>-4760000000</v>
      </c>
      <c r="E14" s="2">
        <f>IFERROR(INDEX(E51:E500,MATCH($C$14,$C$51:$C$500,0)),"")</f>
        <v>-6448000000</v>
      </c>
      <c r="H14" s="2">
        <f>IFERROR(SUM(D14:G14)*(4/MAX(1,COUNT(D14:G14))),"")</f>
        <v>-22416000000</v>
      </c>
      <c r="I14" s="2">
        <f t="shared" ref="I14:O14" si="11">IFERROR(INDEX(I51:I500,MATCH($C$14,$C$51:$C$500,0)),"")</f>
        <v>-20184000000</v>
      </c>
      <c r="J14" s="2">
        <f t="shared" si="11"/>
        <v>-34961000000</v>
      </c>
      <c r="K14" s="2">
        <f t="shared" si="11"/>
        <v>-13423000000</v>
      </c>
      <c r="L14" s="2">
        <f t="shared" si="11"/>
        <v>-6804000000</v>
      </c>
      <c r="M14" s="2">
        <f t="shared" si="11"/>
        <v>-9216000000</v>
      </c>
      <c r="N14" s="2">
        <f t="shared" si="11"/>
        <v>-6702000000</v>
      </c>
      <c r="O14" s="2">
        <f t="shared" si="11"/>
        <v>-5356000000</v>
      </c>
    </row>
    <row r="15" spans="1:15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 t="shared" ref="I15:O15" si="12">IFERROR(INDEX(I51:I500,MATCH($C$15,$C$51:$C$500,0)),"")</f>
        <v>-1423000000</v>
      </c>
      <c r="J15" s="2">
        <f t="shared" si="12"/>
        <v>-2965000000</v>
      </c>
      <c r="K15" s="2">
        <f t="shared" si="12"/>
        <v>-2229000000</v>
      </c>
      <c r="L15" s="2">
        <f t="shared" si="12"/>
        <v>-482000000</v>
      </c>
      <c r="M15" s="2">
        <f t="shared" si="12"/>
        <v>-538000000</v>
      </c>
      <c r="N15" s="2">
        <f t="shared" si="12"/>
        <v>-1555000000</v>
      </c>
      <c r="O15" s="2">
        <f t="shared" si="12"/>
        <v>-1477000000</v>
      </c>
    </row>
    <row r="16" spans="1:15" ht="15.5" x14ac:dyDescent="0.35">
      <c r="C16" t="s">
        <v>29</v>
      </c>
      <c r="D16" s="2">
        <f>IFERROR(INDEX(D51:D500,MATCH($C$16,$C$51:$C$500,0)),"")</f>
        <v>28732000000</v>
      </c>
      <c r="E16" s="2">
        <f>IFERROR(INDEX(E51:E500,MATCH($C$16,$C$51:$C$500,0)),"")</f>
        <v>20655000000</v>
      </c>
      <c r="H16" s="2">
        <f>IFERROR(SUM(D16:G16)*(4/MAX(1,COUNT(D16:G16))),"")</f>
        <v>98774000000</v>
      </c>
      <c r="I16" s="2">
        <f t="shared" ref="I16:O16" si="13">IFERROR(INDEX(I51:I500,MATCH($C$16,$C$51:$C$500,0)),"")</f>
        <v>210615000000</v>
      </c>
      <c r="J16" s="2">
        <f t="shared" si="13"/>
        <v>266947000000</v>
      </c>
      <c r="K16" s="2">
        <f t="shared" si="13"/>
        <v>163419000000</v>
      </c>
      <c r="L16" s="2">
        <f t="shared" si="13"/>
        <v>104384000000</v>
      </c>
      <c r="M16" s="2">
        <f t="shared" si="13"/>
        <v>112343000000</v>
      </c>
      <c r="N16" s="2">
        <f t="shared" si="13"/>
        <v>126912000000</v>
      </c>
      <c r="O16" s="2">
        <f t="shared" si="13"/>
        <v>71641000000</v>
      </c>
    </row>
    <row r="17" spans="1:15" ht="15.5" x14ac:dyDescent="0.35">
      <c r="A17" t="s">
        <v>30</v>
      </c>
    </row>
    <row r="18" spans="1:15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</row>
    <row r="19" spans="1:15" ht="15.5" x14ac:dyDescent="0.35">
      <c r="A19" t="s">
        <v>40</v>
      </c>
      <c r="C19" t="s">
        <v>41</v>
      </c>
    </row>
    <row r="20" spans="1:15" ht="15.5" x14ac:dyDescent="0.35">
      <c r="A20" t="s">
        <v>42</v>
      </c>
      <c r="C20" t="s">
        <v>43</v>
      </c>
      <c r="D20" s="2">
        <f ca="1">IFERROR(D21*D2,"")</f>
        <v>13320964410000</v>
      </c>
      <c r="E20" s="2">
        <f ca="1">IFERROR(E21*E2,"")</f>
        <v>8054536620000</v>
      </c>
      <c r="H20" s="2">
        <f t="shared" ref="H20:O20" ca="1" si="14">IFERROR(H21*H2,"")</f>
        <v>8054536620000</v>
      </c>
      <c r="I20" s="2">
        <f t="shared" ca="1" si="14"/>
        <v>4956637920000</v>
      </c>
      <c r="J20" s="2">
        <f t="shared" ca="1" si="14"/>
        <v>2193312576000</v>
      </c>
      <c r="K20" s="2">
        <f t="shared" ca="1" si="14"/>
        <v>1771997760000</v>
      </c>
      <c r="L20" s="2">
        <f t="shared" ca="1" si="14"/>
        <v>1325900940000</v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</row>
    <row r="21" spans="1:15" ht="15.5" x14ac:dyDescent="0.35">
      <c r="C21" t="s">
        <v>12</v>
      </c>
      <c r="D21" s="2">
        <f>IFERROR(INDEX(D51:D500,MATCH($C$7,$C$51:$C$500,0)),"")</f>
        <v>7410000000</v>
      </c>
      <c r="E21" s="2">
        <f>IFERROR(INDEX(E51:E500,MATCH($C$7,$C$51:$C$500,0)),"")</f>
        <v>7410000000</v>
      </c>
      <c r="H21" s="2">
        <f>IFERROR(INDEX(D21:G21,COUNT(D21:G21)),"")</f>
        <v>7410000000</v>
      </c>
      <c r="I21" s="2">
        <f t="shared" ref="I21:O21" si="15">IFERROR(INDEX(I51:I500,MATCH($C$7,$C$51:$C$500,0)),"")</f>
        <v>7410000000</v>
      </c>
      <c r="J21" s="2">
        <f t="shared" si="15"/>
        <v>7410000000</v>
      </c>
      <c r="K21" s="2">
        <f t="shared" si="15"/>
        <v>7410000000</v>
      </c>
      <c r="L21" s="2">
        <f t="shared" si="15"/>
        <v>7410000000</v>
      </c>
      <c r="M21" s="2">
        <f t="shared" si="15"/>
        <v>0</v>
      </c>
      <c r="N21" s="2">
        <f t="shared" si="15"/>
        <v>0</v>
      </c>
      <c r="O21" s="2">
        <f t="shared" si="15"/>
        <v>0</v>
      </c>
    </row>
    <row r="23" spans="1:15" ht="15.5" x14ac:dyDescent="0.35">
      <c r="B23" t="s">
        <v>44</v>
      </c>
      <c r="C23" t="s">
        <v>45</v>
      </c>
      <c r="D23" s="3">
        <f>IFERROR(D5/D6*100,"")</f>
        <v>1.5794777303298129</v>
      </c>
      <c r="E23" s="3">
        <f>IFERROR(E5/E6*100,"")</f>
        <v>1.2473456943575951</v>
      </c>
      <c r="H23" s="3">
        <f t="shared" ref="H23:O23" si="16">IFERROR(H5/H6*100,"")</f>
        <v>5.5512541537122679</v>
      </c>
      <c r="I23" s="3">
        <f t="shared" si="16"/>
        <v>24.692321250829462</v>
      </c>
      <c r="J23" s="3">
        <f t="shared" si="16"/>
        <v>12.492625081699618</v>
      </c>
      <c r="K23" s="3">
        <f t="shared" si="16"/>
        <v>8.1542788749892328</v>
      </c>
      <c r="L23" s="3">
        <f t="shared" si="16"/>
        <v>6.0819808868447183</v>
      </c>
      <c r="M23" s="3">
        <f t="shared" si="16"/>
        <v>13.472519989373922</v>
      </c>
      <c r="N23" s="3">
        <f t="shared" si="16"/>
        <v>8.3939286380682088</v>
      </c>
      <c r="O23" s="3">
        <f t="shared" si="16"/>
        <v>27.768224746040559</v>
      </c>
    </row>
    <row r="24" spans="1:15" ht="15.5" x14ac:dyDescent="0.35">
      <c r="C24" t="s">
        <v>46</v>
      </c>
      <c r="D24" s="4">
        <f>IFERROR(_xlfn.RRI(5,I23,D23),"")</f>
        <v>-0.42298072908139028</v>
      </c>
      <c r="E24" s="4">
        <f>IFERROR(_xlfn.RRI(5,J23,E23),"")</f>
        <v>-0.36923639714037515</v>
      </c>
      <c r="H24" s="4">
        <f t="shared" ref="H24:O24" si="17">IFERROR(_xlfn.RRI(5,M23,H23),"")</f>
        <v>-0.1624929820982407</v>
      </c>
      <c r="I24" s="4">
        <f t="shared" si="17"/>
        <v>0.24085012611426726</v>
      </c>
      <c r="J24" s="4">
        <f t="shared" si="17"/>
        <v>-0.14764381252640957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47</v>
      </c>
      <c r="C25" t="s">
        <v>48</v>
      </c>
      <c r="D25" s="3">
        <f>IFERROR(INDEX(D51:D500,MATCH($A$25,$C$51:$C$500,0)),"")</f>
        <v>3.49</v>
      </c>
      <c r="E25" s="3">
        <f>IFERROR(INDEX(E51:E500,MATCH($A$25,$C$51:$C$500,0)),"")</f>
        <v>2.4900000000000002</v>
      </c>
      <c r="H25" s="3">
        <f>IFERROR(INDEX(D25:G25,COUNT(D25:G25)),"")</f>
        <v>2.4900000000000002</v>
      </c>
      <c r="I25" s="3">
        <f t="shared" ref="I25:O25" si="18">IFERROR(INDEX(I51:I500,MATCH($C$25,$C$51:$C$500,0)),"")</f>
        <v>28.78</v>
      </c>
      <c r="J25" s="3">
        <f t="shared" si="18"/>
        <v>34.049999999999997</v>
      </c>
      <c r="K25" s="3">
        <f t="shared" si="18"/>
        <v>21.03</v>
      </c>
      <c r="L25" s="3">
        <f t="shared" si="18"/>
        <v>13.91</v>
      </c>
      <c r="M25" s="3">
        <f t="shared" si="18"/>
        <v>170873.02</v>
      </c>
      <c r="N25" s="3">
        <f t="shared" si="18"/>
        <v>877465.2</v>
      </c>
      <c r="O25" s="3">
        <f t="shared" si="18"/>
        <v>469135.53</v>
      </c>
    </row>
    <row r="26" spans="1:15" ht="15.5" x14ac:dyDescent="0.35">
      <c r="C26" t="s">
        <v>49</v>
      </c>
      <c r="D26" s="4">
        <f>IFERROR(_xlfn.RRI(5,I25,D25),"")</f>
        <v>-0.34423697196324976</v>
      </c>
      <c r="E26" s="4">
        <f>IFERROR(_xlfn.RRI(5,J25,E25),"")</f>
        <v>-0.40732522135870153</v>
      </c>
      <c r="H26" s="4">
        <f t="shared" ref="H26:O26" si="19">IFERROR(_xlfn.RRI(5,M25,H25),"")</f>
        <v>-0.8921785494073855</v>
      </c>
      <c r="I26" s="4">
        <f t="shared" si="19"/>
        <v>-0.87318454693305458</v>
      </c>
      <c r="J26" s="4">
        <f t="shared" si="19"/>
        <v>-0.85135039546623659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50</v>
      </c>
      <c r="D27" s="3">
        <f>IFERROR(D4/D21,"")</f>
        <v>31.619838056680162</v>
      </c>
      <c r="E27" s="3">
        <f>IFERROR(E4/E21,"")</f>
        <v>26.457354925775977</v>
      </c>
      <c r="H27" s="3">
        <f t="shared" ref="H27:O27" si="20">IFERROR(H4/H21,"")</f>
        <v>116.15438596491228</v>
      </c>
      <c r="I27" s="3">
        <f t="shared" si="20"/>
        <v>136.80836707152497</v>
      </c>
      <c r="J27" s="3">
        <f t="shared" si="20"/>
        <v>162.64763832658571</v>
      </c>
      <c r="K27" s="3">
        <f t="shared" si="20"/>
        <v>145.56572199730095</v>
      </c>
      <c r="L27" s="3">
        <f t="shared" si="20"/>
        <v>85.40229419703104</v>
      </c>
      <c r="M27" s="3" t="str">
        <f t="shared" si="20"/>
        <v/>
      </c>
      <c r="N27" s="3" t="str">
        <f t="shared" si="20"/>
        <v/>
      </c>
      <c r="O27" s="3" t="str">
        <f t="shared" si="20"/>
        <v/>
      </c>
    </row>
    <row r="28" spans="1:15" ht="15.5" x14ac:dyDescent="0.35">
      <c r="C28" t="s">
        <v>51</v>
      </c>
      <c r="D28" s="4">
        <f>IFERROR(_xlfn.RRI(5,I27,D27),"")</f>
        <v>-0.25394748900365116</v>
      </c>
      <c r="E28" s="4">
        <f>IFERROR(_xlfn.RRI(5,J27,E27),"")</f>
        <v>-0.30455989472536538</v>
      </c>
      <c r="H28" s="4" t="str">
        <f t="shared" ref="H28:O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52</v>
      </c>
      <c r="H29" s="4">
        <f t="shared" ref="H29:O29" si="22">IFERROR(((H25-I25)/I25)*100%,"")</f>
        <v>-0.91348158443363436</v>
      </c>
      <c r="I29" s="4">
        <f t="shared" si="22"/>
        <v>-0.15477239353891326</v>
      </c>
      <c r="J29" s="4">
        <f t="shared" si="22"/>
        <v>0.61911554921540635</v>
      </c>
      <c r="K29" s="4">
        <f t="shared" si="22"/>
        <v>0.51186196980589516</v>
      </c>
      <c r="L29" s="4">
        <f t="shared" si="22"/>
        <v>-0.99991859452124154</v>
      </c>
      <c r="M29" s="4">
        <f t="shared" si="22"/>
        <v>-0.80526518886447007</v>
      </c>
      <c r="N29" s="4">
        <f t="shared" si="22"/>
        <v>0.87038743366975402</v>
      </c>
      <c r="O29" s="4" t="str">
        <f t="shared" si="22"/>
        <v/>
      </c>
    </row>
    <row r="30" spans="1:15" ht="15.5" x14ac:dyDescent="0.35">
      <c r="C30" t="s">
        <v>53</v>
      </c>
      <c r="H30" s="4">
        <f t="shared" ref="H30:O30" si="23">IFERROR(((H27-I27)/I27)*100%,"")</f>
        <v>-0.15097016029593097</v>
      </c>
      <c r="I30" s="4">
        <f t="shared" si="23"/>
        <v>-0.15886656284044645</v>
      </c>
      <c r="J30" s="4">
        <f t="shared" si="23"/>
        <v>0.11734848077490029</v>
      </c>
      <c r="K30" s="4">
        <f t="shared" si="23"/>
        <v>0.7044708618888772</v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</row>
    <row r="32" spans="1:15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342.85</v>
      </c>
      <c r="E32" s="3">
        <f>IFERROR(INDEX(E51:E500,MATCH($A$32,$C$51:$C$500,0)),"")</f>
        <v>354.23</v>
      </c>
      <c r="H32" s="3">
        <f>IFERROR(INDEX(D32:G32,COUNT(D32:G32)),"")</f>
        <v>354.23</v>
      </c>
      <c r="I32" s="3">
        <f t="shared" ref="I32:O32" si="24">IFERROR(INDEX(I51:I500,MATCH($C$32,$C$51:$C$500,0)),"")</f>
        <v>348.6</v>
      </c>
      <c r="J32" s="3">
        <f t="shared" si="24"/>
        <v>271.02999999999997</v>
      </c>
      <c r="K32" s="3">
        <f t="shared" si="24"/>
        <v>240.5</v>
      </c>
      <c r="L32" s="3">
        <f t="shared" si="24"/>
        <v>222.66</v>
      </c>
      <c r="M32" s="3">
        <f t="shared" si="24"/>
        <v>2091604.76</v>
      </c>
      <c r="N32" s="3">
        <f t="shared" si="24"/>
        <v>9902065.9299999997</v>
      </c>
      <c r="O32" s="3">
        <f t="shared" si="24"/>
        <v>8802000</v>
      </c>
    </row>
    <row r="33" spans="1:15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3.79</v>
      </c>
      <c r="E33" s="3">
        <f>IFERROR(INDEX(E51:E500,MATCH($A$33,$C$51:$C$500,0)),"")</f>
        <v>5.46</v>
      </c>
      <c r="H33" s="3">
        <f>IFERROR(INDEX(D33:G33,COUNT(D33:G33)),"")</f>
        <v>5.46</v>
      </c>
      <c r="I33" s="3">
        <f t="shared" ref="I33:O33" si="25">IFERROR(INDEX(I51:I500,MATCH($C$33,$C$51:$C$500,0)),"")</f>
        <v>2.29</v>
      </c>
      <c r="J33" s="3">
        <f t="shared" si="25"/>
        <v>1.31</v>
      </c>
      <c r="K33" s="3">
        <f t="shared" si="25"/>
        <v>1.19</v>
      </c>
      <c r="L33" s="3">
        <f t="shared" si="25"/>
        <v>0.96</v>
      </c>
      <c r="M33" s="3">
        <f t="shared" si="25"/>
        <v>0</v>
      </c>
      <c r="N33" s="3">
        <f t="shared" si="25"/>
        <v>0</v>
      </c>
      <c r="O33" s="3">
        <f t="shared" si="25"/>
        <v>0</v>
      </c>
    </row>
    <row r="34" spans="1:15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290.18</v>
      </c>
      <c r="E34" s="3">
        <f>IFERROR(INDEX(E51:E500,MATCH($A$34,$C$51:$C$500,0)),"")</f>
        <v>604.69000000000005</v>
      </c>
      <c r="H34" s="3">
        <f>IFERROR(INDEX(D34:G34,COUNT(D34:G34)),"")</f>
        <v>604.69000000000005</v>
      </c>
      <c r="I34" s="3">
        <f t="shared" ref="I34:O34" si="26">IFERROR(INDEX(I51:I500,MATCH($C$34,$C$51:$C$500,0)),"")</f>
        <v>27.8</v>
      </c>
      <c r="J34" s="3">
        <f t="shared" si="26"/>
        <v>10.4</v>
      </c>
      <c r="K34" s="3">
        <f t="shared" si="26"/>
        <v>13.6</v>
      </c>
      <c r="L34" s="3">
        <f t="shared" si="26"/>
        <v>15.38</v>
      </c>
      <c r="M34" s="3">
        <f t="shared" si="26"/>
        <v>0</v>
      </c>
      <c r="N34" s="3">
        <f t="shared" si="26"/>
        <v>0</v>
      </c>
      <c r="O34" s="3">
        <f t="shared" si="26"/>
        <v>0</v>
      </c>
    </row>
    <row r="35" spans="1:15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41.12</v>
      </c>
      <c r="E35" s="3">
        <f>IFERROR(INDEX(E51:E500,MATCH($A$35,$C$51:$C$500,0)),"")</f>
        <v>73.16</v>
      </c>
      <c r="H35" s="3">
        <f>IFERROR(INDEX(D35:G35,COUNT(D35:G35)),"")</f>
        <v>73.16</v>
      </c>
      <c r="I35" s="3">
        <f t="shared" ref="I35:O35" si="27">IFERROR(INDEX(I51:I500,MATCH($C$35,$C$51:$C$500,0)),"")</f>
        <v>5.85</v>
      </c>
      <c r="J35" s="3">
        <f t="shared" si="27"/>
        <v>2.1800000000000002</v>
      </c>
      <c r="K35" s="3">
        <f t="shared" si="27"/>
        <v>1.97</v>
      </c>
      <c r="L35" s="3">
        <f t="shared" si="27"/>
        <v>2.5099999999999998</v>
      </c>
      <c r="M35" s="3">
        <f t="shared" si="27"/>
        <v>0</v>
      </c>
      <c r="N35" s="3">
        <f t="shared" si="27"/>
        <v>0</v>
      </c>
      <c r="O35" s="3">
        <f t="shared" si="27"/>
        <v>0</v>
      </c>
    </row>
    <row r="36" spans="1:15" ht="15.5" x14ac:dyDescent="0.35">
      <c r="B36" t="s">
        <v>66</v>
      </c>
      <c r="C36" t="s">
        <v>67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O36" si="28">IFERROR(INDEX(H51:H500,MATCH($C$36,$C$51:$C$500,0)),"")</f>
        <v>1.4217</v>
      </c>
      <c r="I36" s="4">
        <f t="shared" si="28"/>
        <v>0.7591</v>
      </c>
      <c r="J36" s="4">
        <f t="shared" si="28"/>
        <v>0.39649999999999996</v>
      </c>
      <c r="K36" s="4">
        <f t="shared" si="28"/>
        <v>0.29960000000000003</v>
      </c>
      <c r="L36" s="4">
        <f t="shared" si="28"/>
        <v>0.30059999999999998</v>
      </c>
      <c r="M36" s="4">
        <f t="shared" si="28"/>
        <v>0</v>
      </c>
      <c r="N36" s="4">
        <f t="shared" si="28"/>
        <v>0</v>
      </c>
      <c r="O36" s="4">
        <f t="shared" si="28"/>
        <v>0</v>
      </c>
    </row>
    <row r="37" spans="1:15" ht="15.5" x14ac:dyDescent="0.35">
      <c r="B37" t="s">
        <v>68</v>
      </c>
      <c r="C37" t="s">
        <v>69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O37" si="29">IFERROR(INDEX(H51:H500,MATCH($C$37,$C$51:$C$500,0)),"")</f>
        <v>17</v>
      </c>
      <c r="I37" s="3">
        <f t="shared" si="29"/>
        <v>17</v>
      </c>
      <c r="J37" s="3">
        <f t="shared" si="29"/>
        <v>13.5</v>
      </c>
      <c r="K37" s="3">
        <f t="shared" si="29"/>
        <v>6.3</v>
      </c>
      <c r="L37" s="3">
        <f t="shared" si="29"/>
        <v>4.18</v>
      </c>
      <c r="M37" s="3">
        <f t="shared" si="29"/>
        <v>0</v>
      </c>
      <c r="N37" s="3">
        <f t="shared" si="29"/>
        <v>0</v>
      </c>
      <c r="O37" s="3">
        <f t="shared" si="29"/>
        <v>0</v>
      </c>
    </row>
    <row r="50" spans="2:15" ht="15.5" x14ac:dyDescent="0.35">
      <c r="D50" t="s">
        <v>70</v>
      </c>
      <c r="E50" t="s">
        <v>243</v>
      </c>
      <c r="F50" t="s">
        <v>71</v>
      </c>
      <c r="G50" t="s">
        <v>244</v>
      </c>
      <c r="H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</row>
    <row r="51" spans="2:15" ht="15.5" x14ac:dyDescent="0.35">
      <c r="B51" t="s">
        <v>75</v>
      </c>
      <c r="C51" t="s">
        <v>6</v>
      </c>
      <c r="D51" s="5">
        <v>234303000000</v>
      </c>
      <c r="E51" s="5">
        <v>196049000000</v>
      </c>
      <c r="F51" s="5">
        <v>252799000000</v>
      </c>
      <c r="G51" s="5">
        <v>217294000000</v>
      </c>
      <c r="I51" s="5">
        <v>1013750000000</v>
      </c>
      <c r="J51" s="5">
        <v>1205219000000</v>
      </c>
      <c r="K51" s="5">
        <v>1078642000000</v>
      </c>
      <c r="L51" s="5">
        <v>632831000000</v>
      </c>
      <c r="M51" s="5">
        <v>540588000000</v>
      </c>
      <c r="N51" s="5">
        <v>481300000000</v>
      </c>
      <c r="O51" s="5">
        <v>406418000000</v>
      </c>
    </row>
    <row r="52" spans="2:15" ht="15.5" x14ac:dyDescent="0.35">
      <c r="C52" t="s">
        <v>76</v>
      </c>
      <c r="D52" s="5">
        <v>-192439000000</v>
      </c>
      <c r="E52" s="5">
        <v>-156073000000</v>
      </c>
      <c r="F52" s="5">
        <v>-201904000000</v>
      </c>
      <c r="G52" s="5">
        <v>-165317000000</v>
      </c>
      <c r="I52" s="5">
        <v>-770229000000</v>
      </c>
      <c r="J52" s="5">
        <v>-889195000000</v>
      </c>
      <c r="K52" s="5">
        <v>-841019000000</v>
      </c>
      <c r="L52" s="5">
        <v>-461971000000</v>
      </c>
      <c r="M52" s="5">
        <v>-377393000000</v>
      </c>
      <c r="N52" s="5">
        <v>-317681000000</v>
      </c>
      <c r="O52" s="5">
        <v>-277769000000</v>
      </c>
    </row>
    <row r="53" spans="2:15" ht="15.5" x14ac:dyDescent="0.35">
      <c r="C53" t="s">
        <v>77</v>
      </c>
      <c r="D53" s="5">
        <v>41864000000</v>
      </c>
      <c r="E53" s="5">
        <v>39976000000</v>
      </c>
      <c r="F53" s="5">
        <v>50895000000</v>
      </c>
      <c r="G53" s="5">
        <v>51977000000</v>
      </c>
      <c r="I53" s="5">
        <v>243521000000</v>
      </c>
      <c r="J53" s="5">
        <v>316024000000</v>
      </c>
      <c r="K53" s="5">
        <v>237623000000</v>
      </c>
      <c r="L53" s="5">
        <v>170860000000</v>
      </c>
      <c r="M53" s="5">
        <v>163195000000</v>
      </c>
      <c r="N53" s="5">
        <v>163619000000</v>
      </c>
      <c r="O53" s="5">
        <v>128649000000</v>
      </c>
    </row>
    <row r="54" spans="2:15" ht="15.5" x14ac:dyDescent="0.35">
      <c r="C54" t="s">
        <v>78</v>
      </c>
      <c r="D54" s="5">
        <v>-13761000000</v>
      </c>
      <c r="E54" s="5">
        <v>-13689000000</v>
      </c>
      <c r="F54" s="5">
        <v>-13633000000</v>
      </c>
      <c r="G54" s="5">
        <v>-10623000000</v>
      </c>
      <c r="I54" s="5">
        <v>-48149000000</v>
      </c>
      <c r="J54" s="5">
        <v>-46786000000</v>
      </c>
      <c r="K54" s="5">
        <v>-47788000000</v>
      </c>
      <c r="L54" s="5">
        <v>-47584000000</v>
      </c>
      <c r="M54" s="5">
        <v>-33645000000</v>
      </c>
      <c r="N54" s="5">
        <v>-30868000000</v>
      </c>
      <c r="O54" s="5">
        <v>-27735000000</v>
      </c>
    </row>
    <row r="55" spans="2:15" ht="15.5" x14ac:dyDescent="0.35">
      <c r="C55" t="s">
        <v>246</v>
      </c>
      <c r="D55" s="5">
        <v>-13761000000</v>
      </c>
      <c r="E55" s="5">
        <v>-13689000000</v>
      </c>
      <c r="F55" s="5">
        <v>-13633000000</v>
      </c>
      <c r="G55" s="5">
        <v>-10623000000</v>
      </c>
      <c r="I55" s="5">
        <v>-48149000000</v>
      </c>
      <c r="J55" s="5">
        <v>-46786000000</v>
      </c>
      <c r="K55" s="5">
        <v>-47788000000</v>
      </c>
      <c r="L55" s="5">
        <v>-47584000000</v>
      </c>
      <c r="M55" s="5">
        <v>-33645000000</v>
      </c>
      <c r="N55" s="5">
        <v>-30868000000</v>
      </c>
      <c r="O55" s="5">
        <v>-27735000000</v>
      </c>
    </row>
    <row r="56" spans="2:15" ht="15.5" x14ac:dyDescent="0.35">
      <c r="C56" t="s">
        <v>80</v>
      </c>
      <c r="D56" s="5">
        <v>28103000000</v>
      </c>
      <c r="E56" s="5">
        <v>26287000000</v>
      </c>
      <c r="F56" s="5">
        <v>37262000000</v>
      </c>
      <c r="G56" s="5">
        <v>41354000000</v>
      </c>
      <c r="I56" s="5">
        <v>195372000000</v>
      </c>
      <c r="J56" s="5">
        <v>269238000000</v>
      </c>
      <c r="K56" s="5">
        <v>189835000000</v>
      </c>
      <c r="L56" s="5">
        <v>123276000000</v>
      </c>
      <c r="M56" s="5">
        <v>129550000000</v>
      </c>
      <c r="N56" s="5">
        <v>132751000000</v>
      </c>
      <c r="O56" s="5">
        <v>100914000000</v>
      </c>
    </row>
    <row r="57" spans="2:15" ht="15.5" x14ac:dyDescent="0.35">
      <c r="C57" t="s">
        <v>81</v>
      </c>
      <c r="D57" s="5">
        <v>629000000</v>
      </c>
      <c r="E57" s="5">
        <v>-5632000000</v>
      </c>
      <c r="F57" s="5">
        <v>-13457000000</v>
      </c>
      <c r="G57" s="5">
        <v>7893000000</v>
      </c>
      <c r="I57" s="5">
        <v>15243000000</v>
      </c>
      <c r="J57" s="5">
        <v>-2291000000</v>
      </c>
      <c r="K57" s="5">
        <v>-26416000000</v>
      </c>
      <c r="L57" s="5">
        <v>-18892000000</v>
      </c>
      <c r="M57" s="5">
        <v>-23813000000</v>
      </c>
      <c r="N57" s="5">
        <v>-11516000000</v>
      </c>
      <c r="O57" s="5">
        <v>-33820000000</v>
      </c>
    </row>
    <row r="58" spans="2:15" ht="15.5" x14ac:dyDescent="0.35">
      <c r="C58" t="s">
        <v>27</v>
      </c>
      <c r="D58" s="5">
        <v>-4760000000</v>
      </c>
      <c r="E58" s="5">
        <v>-6448000000</v>
      </c>
      <c r="F58" s="5">
        <v>-4440000000</v>
      </c>
      <c r="G58" s="5">
        <v>-4674000000</v>
      </c>
      <c r="I58" s="5">
        <v>-20184000000</v>
      </c>
      <c r="J58" s="5">
        <v>-34961000000</v>
      </c>
      <c r="K58" s="5">
        <v>-13423000000</v>
      </c>
      <c r="L58" s="5">
        <v>-6804000000</v>
      </c>
      <c r="M58" s="5">
        <v>-9216000000</v>
      </c>
      <c r="N58" s="5">
        <v>-6702000000</v>
      </c>
      <c r="O58" s="5">
        <v>-5356000000</v>
      </c>
    </row>
    <row r="59" spans="2:15" ht="15.5" x14ac:dyDescent="0.35">
      <c r="C59" t="s">
        <v>352</v>
      </c>
      <c r="D59" s="5">
        <v>7335000000</v>
      </c>
      <c r="E59" s="5">
        <v>452000000</v>
      </c>
      <c r="F59" s="5">
        <v>-6464000000</v>
      </c>
      <c r="G59" s="5">
        <v>9409000000</v>
      </c>
      <c r="I59" s="5">
        <v>30659000000</v>
      </c>
      <c r="J59" s="5">
        <v>43039000000</v>
      </c>
      <c r="K59" s="5">
        <v>4256000000</v>
      </c>
      <c r="L59" s="5">
        <v>-323000000</v>
      </c>
    </row>
    <row r="60" spans="2:15" ht="15.5" x14ac:dyDescent="0.35">
      <c r="C60" t="s">
        <v>83</v>
      </c>
      <c r="D60" s="5">
        <v>-1946000000</v>
      </c>
      <c r="E60" s="5">
        <v>364000000</v>
      </c>
      <c r="F60" s="5">
        <v>-2553000000</v>
      </c>
      <c r="G60" s="5">
        <v>3158000000</v>
      </c>
      <c r="I60" s="5">
        <v>4768000000</v>
      </c>
      <c r="J60" s="5">
        <v>-10369000000</v>
      </c>
      <c r="K60" s="5">
        <v>-17249000000</v>
      </c>
      <c r="L60" s="5">
        <v>-11765000000</v>
      </c>
      <c r="M60" s="5">
        <v>-14597000000</v>
      </c>
      <c r="N60" s="5">
        <v>-4814000000</v>
      </c>
      <c r="O60" s="5">
        <v>-28464000000</v>
      </c>
    </row>
    <row r="61" spans="2:15" ht="15.5" x14ac:dyDescent="0.35">
      <c r="C61" t="s">
        <v>84</v>
      </c>
      <c r="D61" s="5">
        <v>629000000</v>
      </c>
      <c r="E61" s="5">
        <v>-5632000000</v>
      </c>
      <c r="F61" s="5">
        <v>-13457000000</v>
      </c>
      <c r="G61" s="5">
        <v>7893000000</v>
      </c>
      <c r="I61" s="5">
        <v>15243000000</v>
      </c>
      <c r="J61" s="5">
        <v>-2291000000</v>
      </c>
      <c r="K61" s="5">
        <v>-26416000000</v>
      </c>
      <c r="L61" s="5">
        <v>-18892000000</v>
      </c>
      <c r="M61" s="5">
        <v>-23813000000</v>
      </c>
      <c r="N61" s="5">
        <v>-11516000000</v>
      </c>
      <c r="O61" s="5">
        <v>-33820000000</v>
      </c>
    </row>
    <row r="62" spans="2:15" ht="15.5" x14ac:dyDescent="0.35">
      <c r="C62" t="s">
        <v>519</v>
      </c>
    </row>
    <row r="63" spans="2:15" ht="15.5" x14ac:dyDescent="0.35">
      <c r="C63" t="s">
        <v>29</v>
      </c>
      <c r="D63" s="5">
        <v>28732000000</v>
      </c>
      <c r="E63" s="5">
        <v>20655000000</v>
      </c>
      <c r="F63" s="5">
        <v>23805000000</v>
      </c>
      <c r="G63" s="5">
        <v>49247000000</v>
      </c>
      <c r="I63" s="5">
        <v>210615000000</v>
      </c>
      <c r="J63" s="5">
        <v>266947000000</v>
      </c>
      <c r="K63" s="5">
        <v>163419000000</v>
      </c>
      <c r="L63" s="5">
        <v>104384000000</v>
      </c>
      <c r="M63" s="5">
        <v>112343000000</v>
      </c>
      <c r="N63" s="5">
        <v>126912000000</v>
      </c>
      <c r="O63" s="5">
        <v>71641000000</v>
      </c>
    </row>
    <row r="64" spans="2:15" ht="15.5" x14ac:dyDescent="0.35">
      <c r="C64" t="s">
        <v>28</v>
      </c>
      <c r="F64" s="5">
        <v>-1423000000</v>
      </c>
      <c r="I64" s="5">
        <v>-1423000000</v>
      </c>
      <c r="J64" s="5">
        <v>-2965000000</v>
      </c>
      <c r="K64" s="5">
        <v>-2229000000</v>
      </c>
      <c r="L64" s="5">
        <v>-482000000</v>
      </c>
      <c r="M64" s="5">
        <v>-538000000</v>
      </c>
      <c r="N64" s="5">
        <v>-1555000000</v>
      </c>
      <c r="O64" s="5">
        <v>-1477000000</v>
      </c>
    </row>
    <row r="65" spans="3:15" ht="15.5" x14ac:dyDescent="0.35">
      <c r="C65" t="s">
        <v>85</v>
      </c>
      <c r="F65" s="5">
        <v>-1518000000</v>
      </c>
      <c r="I65" s="5">
        <v>-1518000000</v>
      </c>
      <c r="J65" s="5">
        <v>-3058000000</v>
      </c>
      <c r="K65" s="5">
        <v>-2243000000</v>
      </c>
      <c r="L65" s="5">
        <v>-533000000</v>
      </c>
      <c r="M65" s="5">
        <v>-490000000</v>
      </c>
      <c r="N65" s="5">
        <v>-1563000000</v>
      </c>
      <c r="O65" s="5">
        <v>-1524000000</v>
      </c>
    </row>
    <row r="66" spans="3:15" ht="15.5" x14ac:dyDescent="0.35">
      <c r="C66" t="s">
        <v>87</v>
      </c>
      <c r="F66" s="5">
        <v>95000000</v>
      </c>
      <c r="I66" s="5">
        <v>95000000</v>
      </c>
      <c r="J66" s="5">
        <v>93000000</v>
      </c>
      <c r="K66" s="5">
        <v>14000000</v>
      </c>
      <c r="L66" s="5">
        <v>51000000</v>
      </c>
      <c r="M66" s="5">
        <v>-48000000</v>
      </c>
      <c r="N66" s="5">
        <v>8000000</v>
      </c>
      <c r="O66" s="5">
        <v>47000000</v>
      </c>
    </row>
    <row r="67" spans="3:15" ht="15.5" x14ac:dyDescent="0.35">
      <c r="C67" t="s">
        <v>86</v>
      </c>
    </row>
    <row r="68" spans="3:15" ht="15.5" x14ac:dyDescent="0.35">
      <c r="C68" t="s">
        <v>88</v>
      </c>
      <c r="F68" s="5">
        <v>-1423000000</v>
      </c>
      <c r="I68" s="5">
        <v>-1423000000</v>
      </c>
      <c r="J68" s="5">
        <v>-2965000000</v>
      </c>
      <c r="K68" s="5">
        <v>-2229000000</v>
      </c>
      <c r="L68" s="5">
        <v>-482000000</v>
      </c>
      <c r="M68" s="5">
        <v>-538000000</v>
      </c>
      <c r="N68" s="5">
        <v>-1555000000</v>
      </c>
      <c r="O68" s="5">
        <v>-1477000000</v>
      </c>
    </row>
    <row r="69" spans="3:15" ht="15.5" x14ac:dyDescent="0.35">
      <c r="C69" t="s">
        <v>247</v>
      </c>
      <c r="D69" s="5">
        <v>28732000000</v>
      </c>
      <c r="E69" s="5">
        <v>20655000000</v>
      </c>
      <c r="F69" s="5">
        <v>22382000000</v>
      </c>
      <c r="G69" s="5">
        <v>49247000000</v>
      </c>
      <c r="I69" s="5">
        <v>209192000000</v>
      </c>
      <c r="J69" s="5">
        <v>263982000000</v>
      </c>
      <c r="K69" s="5">
        <v>161190000000</v>
      </c>
      <c r="L69" s="5">
        <v>103902000000</v>
      </c>
      <c r="M69" s="5">
        <v>111805000000</v>
      </c>
      <c r="N69" s="5">
        <v>125357000000</v>
      </c>
      <c r="O69" s="5">
        <v>70164000000</v>
      </c>
    </row>
    <row r="70" spans="3:15" ht="15.5" x14ac:dyDescent="0.35">
      <c r="C70" t="s">
        <v>248</v>
      </c>
    </row>
    <row r="71" spans="3:15" ht="15.5" x14ac:dyDescent="0.35">
      <c r="C71" t="s">
        <v>89</v>
      </c>
      <c r="D71" s="5">
        <v>28732000000</v>
      </c>
      <c r="E71" s="5">
        <v>20655000000</v>
      </c>
      <c r="F71" s="5">
        <v>22382000000</v>
      </c>
      <c r="G71" s="5">
        <v>49247000000</v>
      </c>
      <c r="I71" s="5">
        <v>209192000000</v>
      </c>
      <c r="J71" s="5">
        <v>263982000000</v>
      </c>
      <c r="K71" s="5">
        <v>161190000000</v>
      </c>
      <c r="L71" s="5">
        <v>103902000000</v>
      </c>
      <c r="M71" s="5">
        <v>111805000000</v>
      </c>
      <c r="N71" s="5">
        <v>125357000000</v>
      </c>
      <c r="O71" s="5">
        <v>70164000000</v>
      </c>
    </row>
    <row r="72" spans="3:15" ht="15.5" x14ac:dyDescent="0.35">
      <c r="C72" t="s">
        <v>90</v>
      </c>
      <c r="D72" s="5">
        <v>8658000000</v>
      </c>
      <c r="E72" s="5">
        <v>10432000000</v>
      </c>
      <c r="F72" s="5">
        <v>455547000000</v>
      </c>
      <c r="G72" s="5">
        <v>5565000000</v>
      </c>
      <c r="I72" s="5">
        <v>471588000000</v>
      </c>
      <c r="J72" s="5">
        <v>10824000000</v>
      </c>
      <c r="K72" s="5">
        <v>-3451000000</v>
      </c>
      <c r="L72" s="5">
        <v>-407000000</v>
      </c>
      <c r="M72" s="5">
        <v>77670000000</v>
      </c>
      <c r="N72" s="5">
        <v>-132000000</v>
      </c>
      <c r="O72" s="5">
        <v>335229000000</v>
      </c>
    </row>
    <row r="73" spans="3:15" ht="15.5" x14ac:dyDescent="0.35">
      <c r="C73" t="s">
        <v>91</v>
      </c>
      <c r="D73" s="5">
        <v>37390000000</v>
      </c>
      <c r="E73" s="5">
        <v>31087000000</v>
      </c>
      <c r="F73" s="5">
        <v>477929000000</v>
      </c>
      <c r="G73" s="5">
        <v>54812000000</v>
      </c>
      <c r="I73" s="5">
        <v>680780000000</v>
      </c>
      <c r="J73" s="5">
        <v>274806000000</v>
      </c>
      <c r="K73" s="5">
        <v>157739000000</v>
      </c>
      <c r="L73" s="5">
        <v>103495000000</v>
      </c>
      <c r="M73" s="5">
        <v>189475000000</v>
      </c>
      <c r="N73" s="5">
        <v>125225000000</v>
      </c>
      <c r="O73" s="5">
        <v>405393000000</v>
      </c>
    </row>
    <row r="74" spans="3:15" ht="15.5" x14ac:dyDescent="0.35">
      <c r="C74" t="s">
        <v>92</v>
      </c>
      <c r="D74" s="5">
        <v>28732000000</v>
      </c>
      <c r="E74" s="5">
        <v>20655000000</v>
      </c>
      <c r="F74" s="5">
        <v>22382000000</v>
      </c>
      <c r="G74" s="5">
        <v>49247000000</v>
      </c>
      <c r="I74" s="5">
        <v>209192000000</v>
      </c>
      <c r="J74" s="5">
        <v>263982000000</v>
      </c>
      <c r="K74" s="5">
        <v>161190000000</v>
      </c>
      <c r="L74" s="5">
        <v>103902000000</v>
      </c>
      <c r="M74" s="5">
        <v>105199000000</v>
      </c>
      <c r="N74" s="5">
        <v>119680000000</v>
      </c>
      <c r="O74" s="5">
        <v>65617000000</v>
      </c>
    </row>
    <row r="75" spans="3:15" ht="15.5" x14ac:dyDescent="0.35">
      <c r="C75" t="s">
        <v>8</v>
      </c>
      <c r="D75" s="5">
        <v>41866000000</v>
      </c>
      <c r="E75" s="5">
        <v>34170000000</v>
      </c>
      <c r="F75" s="5">
        <v>461600000000</v>
      </c>
      <c r="G75" s="5">
        <v>58145000000</v>
      </c>
      <c r="I75" s="5">
        <v>666827000000</v>
      </c>
      <c r="J75" s="5">
        <v>263195000000</v>
      </c>
      <c r="K75" s="5">
        <v>152406000000</v>
      </c>
      <c r="L75" s="5">
        <v>102667000000</v>
      </c>
      <c r="M75" s="5">
        <v>180038000000</v>
      </c>
      <c r="N75" s="5">
        <v>119662000000</v>
      </c>
      <c r="O75" s="5">
        <v>353008000000</v>
      </c>
    </row>
    <row r="76" spans="3:15" ht="15.5" x14ac:dyDescent="0.35">
      <c r="C76" t="s">
        <v>93</v>
      </c>
      <c r="D76" s="5">
        <v>-4476000000</v>
      </c>
      <c r="E76" s="5">
        <v>-3083000000</v>
      </c>
      <c r="F76" s="5">
        <v>16329000000</v>
      </c>
      <c r="G76" s="5">
        <v>-3333000000</v>
      </c>
      <c r="I76" s="5">
        <v>13953000000</v>
      </c>
      <c r="J76" s="5">
        <v>11611000000</v>
      </c>
      <c r="K76" s="5">
        <v>5333000000</v>
      </c>
      <c r="L76" s="5">
        <v>828000000</v>
      </c>
      <c r="M76" s="5">
        <v>2831000000</v>
      </c>
      <c r="N76" s="5">
        <v>-114000000</v>
      </c>
      <c r="O76" s="5">
        <v>47838000000</v>
      </c>
    </row>
    <row r="77" spans="3:15" ht="15.5" x14ac:dyDescent="0.35">
      <c r="C77" t="s">
        <v>94</v>
      </c>
      <c r="D77" s="5">
        <v>28732000000</v>
      </c>
      <c r="E77" s="5">
        <v>20655000000</v>
      </c>
      <c r="F77" s="5">
        <v>22382000000</v>
      </c>
      <c r="G77" s="5">
        <v>49247000000</v>
      </c>
      <c r="I77" s="5">
        <v>209192000000</v>
      </c>
      <c r="J77" s="5">
        <v>263982000000</v>
      </c>
      <c r="K77" s="5">
        <v>161190000000</v>
      </c>
      <c r="L77" s="5">
        <v>103902000000</v>
      </c>
      <c r="M77" s="5">
        <v>105199000000</v>
      </c>
      <c r="N77" s="5">
        <v>119680000000</v>
      </c>
      <c r="O77" s="5">
        <v>65617000000</v>
      </c>
    </row>
    <row r="78" spans="3:15" ht="15.5" x14ac:dyDescent="0.35">
      <c r="C78" t="s">
        <v>95</v>
      </c>
      <c r="D78" s="5">
        <v>37390000000</v>
      </c>
      <c r="E78" s="5">
        <v>31087000000</v>
      </c>
      <c r="F78" s="5">
        <v>477929000000</v>
      </c>
      <c r="G78" s="5">
        <v>54812000000</v>
      </c>
      <c r="I78" s="5">
        <v>680780000000</v>
      </c>
      <c r="J78" s="5">
        <v>274806000000</v>
      </c>
      <c r="K78" s="5">
        <v>157739000000</v>
      </c>
      <c r="L78" s="5">
        <v>103495000000</v>
      </c>
      <c r="M78" s="5">
        <v>182869000000</v>
      </c>
      <c r="N78" s="5">
        <v>119548000000</v>
      </c>
      <c r="O78" s="5">
        <v>400846000000</v>
      </c>
    </row>
    <row r="79" spans="3:15" ht="15.5" x14ac:dyDescent="0.35">
      <c r="C79" t="s">
        <v>96</v>
      </c>
      <c r="D79" s="5">
        <v>37390000000</v>
      </c>
      <c r="E79" s="5">
        <v>31087000000</v>
      </c>
      <c r="F79" s="5">
        <v>477929000000</v>
      </c>
      <c r="G79" s="5">
        <v>54812000000</v>
      </c>
      <c r="I79" s="5">
        <v>680780000000</v>
      </c>
      <c r="J79" s="5">
        <v>274806000000</v>
      </c>
      <c r="K79" s="5">
        <v>157739000000</v>
      </c>
      <c r="L79" s="5">
        <v>103495000000</v>
      </c>
      <c r="M79" s="5">
        <v>182869000000</v>
      </c>
      <c r="N79" s="5">
        <v>119548000000</v>
      </c>
      <c r="O79" s="5">
        <v>400846000000</v>
      </c>
    </row>
    <row r="81" spans="2:15" ht="15.5" x14ac:dyDescent="0.35">
      <c r="B81" t="s">
        <v>97</v>
      </c>
      <c r="C81" t="s">
        <v>98</v>
      </c>
    </row>
    <row r="82" spans="2:15" ht="15.5" x14ac:dyDescent="0.35">
      <c r="C82" t="s">
        <v>99</v>
      </c>
    </row>
    <row r="83" spans="2:15" ht="15.5" x14ac:dyDescent="0.35">
      <c r="C83" t="s">
        <v>20</v>
      </c>
      <c r="D83" s="5">
        <v>154737000000</v>
      </c>
      <c r="E83" s="5">
        <v>120339000000</v>
      </c>
      <c r="F83" s="5">
        <v>172151000000</v>
      </c>
      <c r="G83" s="5">
        <v>241743000000</v>
      </c>
      <c r="I83" s="5">
        <v>172151000000</v>
      </c>
      <c r="J83" s="5">
        <v>212015000000</v>
      </c>
      <c r="K83" s="5">
        <v>280636000000</v>
      </c>
      <c r="L83" s="5">
        <v>190613000000</v>
      </c>
      <c r="M83" s="5">
        <v>51738000000</v>
      </c>
      <c r="N83" s="5">
        <v>100082000000</v>
      </c>
      <c r="O83" s="5">
        <v>100765000000</v>
      </c>
    </row>
    <row r="84" spans="2:15" ht="15.5" x14ac:dyDescent="0.35">
      <c r="C84" t="s">
        <v>650</v>
      </c>
      <c r="D84" s="5">
        <v>209387000000</v>
      </c>
      <c r="E84" s="5">
        <v>320629000000</v>
      </c>
      <c r="F84" s="5">
        <v>249383000000</v>
      </c>
      <c r="G84" s="5">
        <v>176947000000</v>
      </c>
      <c r="I84" s="5">
        <v>249383000000</v>
      </c>
      <c r="J84" s="5">
        <v>260828000000</v>
      </c>
      <c r="K84" s="5">
        <v>56355000000</v>
      </c>
      <c r="L84" s="5">
        <v>160009000000</v>
      </c>
      <c r="M84" s="5">
        <v>7006000000</v>
      </c>
      <c r="N84" s="5">
        <v>146873000000</v>
      </c>
      <c r="O84" s="5">
        <v>10053000000</v>
      </c>
    </row>
    <row r="85" spans="2:15" ht="15.5" x14ac:dyDescent="0.35">
      <c r="C85" t="s">
        <v>100</v>
      </c>
      <c r="D85" s="5">
        <v>146774000000</v>
      </c>
      <c r="E85" s="5">
        <v>147225000000</v>
      </c>
      <c r="F85" s="5">
        <v>134470000000</v>
      </c>
      <c r="G85" s="5">
        <v>134067000000</v>
      </c>
      <c r="I85" s="5">
        <v>134470000000</v>
      </c>
      <c r="J85" s="5">
        <v>128276000000</v>
      </c>
      <c r="K85" s="5">
        <v>111320000000</v>
      </c>
      <c r="L85" s="5">
        <v>105762000000</v>
      </c>
      <c r="M85" s="5">
        <v>58957000000</v>
      </c>
      <c r="N85" s="5">
        <v>30113000000</v>
      </c>
      <c r="O85" s="5">
        <v>53748000000</v>
      </c>
    </row>
    <row r="86" spans="2:15" ht="15.5" x14ac:dyDescent="0.35">
      <c r="C86" t="s">
        <v>250</v>
      </c>
      <c r="D86" s="5">
        <v>33374000000</v>
      </c>
      <c r="E86" s="5">
        <v>116083000000</v>
      </c>
      <c r="F86" s="5">
        <v>20604000000</v>
      </c>
      <c r="G86" s="5">
        <v>19837000000</v>
      </c>
      <c r="I86" s="5">
        <v>20604000000</v>
      </c>
      <c r="J86" s="5">
        <v>20703000000</v>
      </c>
      <c r="K86" s="5">
        <v>4417000000</v>
      </c>
      <c r="L86" s="5">
        <v>2680000000</v>
      </c>
      <c r="M86" s="5">
        <v>1647000000</v>
      </c>
      <c r="N86" s="5">
        <v>17824000000</v>
      </c>
      <c r="O86" s="5">
        <v>19912000000</v>
      </c>
    </row>
    <row r="87" spans="2:15" ht="15.5" x14ac:dyDescent="0.35">
      <c r="C87" t="s">
        <v>249</v>
      </c>
      <c r="D87" s="5">
        <v>38000000000</v>
      </c>
      <c r="E87" s="5">
        <v>2221000000</v>
      </c>
      <c r="J87" s="5">
        <v>18220000000</v>
      </c>
      <c r="O87" s="5">
        <v>91000000</v>
      </c>
    </row>
    <row r="88" spans="2:15" ht="15.5" x14ac:dyDescent="0.35">
      <c r="C88" t="s">
        <v>251</v>
      </c>
      <c r="D88" s="5">
        <v>146774000000</v>
      </c>
      <c r="E88" s="5">
        <v>147225000000</v>
      </c>
      <c r="F88" s="5">
        <v>134470000000</v>
      </c>
      <c r="G88" s="5">
        <v>134067000000</v>
      </c>
      <c r="I88" s="5">
        <v>134470000000</v>
      </c>
      <c r="J88" s="5">
        <v>128276000000</v>
      </c>
      <c r="K88" s="5">
        <v>111320000000</v>
      </c>
      <c r="L88" s="5">
        <v>105762000000</v>
      </c>
      <c r="M88" s="5">
        <v>58957000000</v>
      </c>
      <c r="N88" s="5">
        <v>30113000000</v>
      </c>
      <c r="O88" s="5">
        <v>53748000000</v>
      </c>
    </row>
    <row r="89" spans="2:15" ht="15.5" x14ac:dyDescent="0.35">
      <c r="C89" t="s">
        <v>102</v>
      </c>
      <c r="D89" s="5">
        <v>133219000000</v>
      </c>
      <c r="E89" s="5">
        <v>26370000000</v>
      </c>
      <c r="F89" s="5">
        <v>26363000000</v>
      </c>
      <c r="G89" s="5">
        <v>65949000000</v>
      </c>
      <c r="I89" s="5">
        <v>26363000000</v>
      </c>
      <c r="J89" s="5">
        <v>74089000000</v>
      </c>
      <c r="K89" s="5">
        <v>4391000000</v>
      </c>
      <c r="L89" s="5">
        <v>3889000000</v>
      </c>
      <c r="M89" s="5">
        <v>668000000</v>
      </c>
      <c r="N89" s="5">
        <v>873000000</v>
      </c>
      <c r="O89" s="5">
        <v>1758000000</v>
      </c>
    </row>
    <row r="90" spans="2:15" ht="15.5" x14ac:dyDescent="0.35">
      <c r="C90" t="s">
        <v>252</v>
      </c>
      <c r="D90" s="5">
        <v>133219000000</v>
      </c>
      <c r="E90" s="5">
        <v>26370000000</v>
      </c>
      <c r="F90" s="5">
        <v>26363000000</v>
      </c>
      <c r="G90" s="5">
        <v>65949000000</v>
      </c>
      <c r="I90" s="5">
        <v>26363000000</v>
      </c>
      <c r="J90" s="5">
        <v>74089000000</v>
      </c>
      <c r="K90" s="5">
        <v>4391000000</v>
      </c>
      <c r="L90" s="5">
        <v>3889000000</v>
      </c>
      <c r="M90" s="5">
        <v>668000000</v>
      </c>
      <c r="N90" s="5">
        <v>873000000</v>
      </c>
      <c r="O90" s="5">
        <v>1758000000</v>
      </c>
    </row>
    <row r="91" spans="2:15" ht="15.5" x14ac:dyDescent="0.35">
      <c r="C91" t="s">
        <v>562</v>
      </c>
      <c r="D91" s="5">
        <v>148715000000</v>
      </c>
      <c r="E91" s="5">
        <v>142738000000</v>
      </c>
      <c r="F91" s="5">
        <v>144489000000</v>
      </c>
      <c r="G91" s="5">
        <v>146110000000</v>
      </c>
      <c r="I91" s="5">
        <v>144489000000</v>
      </c>
      <c r="J91" s="5">
        <v>151517000000</v>
      </c>
      <c r="K91" s="5">
        <v>39002000000</v>
      </c>
    </row>
    <row r="92" spans="2:15" ht="15.5" x14ac:dyDescent="0.35">
      <c r="C92" t="s">
        <v>103</v>
      </c>
      <c r="D92" s="5">
        <v>67537000000</v>
      </c>
      <c r="E92" s="5">
        <v>64045000000</v>
      </c>
      <c r="F92" s="5">
        <v>50811000000</v>
      </c>
      <c r="G92" s="5">
        <v>145320000000</v>
      </c>
      <c r="I92" s="5">
        <v>50811000000</v>
      </c>
      <c r="J92" s="5">
        <v>74775000000</v>
      </c>
      <c r="K92" s="5">
        <v>80332000000</v>
      </c>
      <c r="L92" s="5">
        <v>55064000000</v>
      </c>
      <c r="M92" s="5">
        <v>52136000000</v>
      </c>
      <c r="N92" s="5">
        <v>60644000000</v>
      </c>
      <c r="O92" s="5">
        <v>44686000000</v>
      </c>
    </row>
    <row r="93" spans="2:15" ht="15.5" x14ac:dyDescent="0.35">
      <c r="C93" t="s">
        <v>83</v>
      </c>
      <c r="D93" s="5">
        <v>715067000000</v>
      </c>
      <c r="E93" s="5">
        <v>735541000000</v>
      </c>
      <c r="F93" s="5">
        <v>748069000000</v>
      </c>
      <c r="G93" s="5">
        <v>317851000000</v>
      </c>
      <c r="I93" s="5">
        <v>748069000000</v>
      </c>
      <c r="J93" s="5">
        <v>323604000000</v>
      </c>
      <c r="K93" s="5">
        <v>377981000000</v>
      </c>
      <c r="L93" s="5">
        <v>420716000000</v>
      </c>
      <c r="M93" s="5">
        <v>456376000000</v>
      </c>
      <c r="N93" s="5">
        <v>359918000000</v>
      </c>
      <c r="O93" s="5">
        <v>361504000000</v>
      </c>
    </row>
    <row r="94" spans="2:15" ht="15.5" x14ac:dyDescent="0.35">
      <c r="C94" t="s">
        <v>104</v>
      </c>
      <c r="D94" s="5">
        <v>836086000000</v>
      </c>
      <c r="E94" s="5">
        <v>802604000000</v>
      </c>
      <c r="F94" s="5">
        <v>740664000000</v>
      </c>
      <c r="G94" s="5">
        <v>972831000000</v>
      </c>
      <c r="I94" s="5">
        <v>740664000000</v>
      </c>
      <c r="J94" s="5">
        <v>924853000000</v>
      </c>
      <c r="K94" s="5">
        <v>615197000000</v>
      </c>
      <c r="L94" s="5">
        <v>571500000000</v>
      </c>
      <c r="M94" s="5">
        <v>236655000000</v>
      </c>
      <c r="N94" s="5">
        <v>418864000000</v>
      </c>
      <c r="O94" s="5">
        <v>243770000000</v>
      </c>
    </row>
    <row r="95" spans="2:15" ht="15.5" x14ac:dyDescent="0.35">
      <c r="C95" t="s">
        <v>105</v>
      </c>
    </row>
    <row r="96" spans="2:15" ht="15.5" x14ac:dyDescent="0.35">
      <c r="C96" t="s">
        <v>107</v>
      </c>
      <c r="D96" s="5">
        <v>2071050000000</v>
      </c>
      <c r="E96" s="5">
        <v>2130252000000</v>
      </c>
      <c r="F96" s="5">
        <v>2059598000000</v>
      </c>
      <c r="G96" s="5">
        <v>1402987000000</v>
      </c>
      <c r="I96" s="5">
        <v>2059598000000</v>
      </c>
      <c r="J96" s="5">
        <v>1441986000000</v>
      </c>
      <c r="K96" s="5">
        <v>1602440000000</v>
      </c>
      <c r="L96" s="5">
        <v>1330996000000</v>
      </c>
      <c r="M96" s="5">
        <v>1392231000000</v>
      </c>
      <c r="N96" s="5">
        <v>1327918000000</v>
      </c>
      <c r="O96" s="5">
        <v>1311946000000</v>
      </c>
    </row>
    <row r="97" spans="3:15" ht="15.5" x14ac:dyDescent="0.35">
      <c r="C97" t="s">
        <v>108</v>
      </c>
      <c r="D97" s="5">
        <v>1112000000</v>
      </c>
      <c r="E97" s="5">
        <v>1292000000</v>
      </c>
      <c r="F97" s="5">
        <v>1473000000</v>
      </c>
      <c r="G97" s="5">
        <v>1693000000</v>
      </c>
      <c r="I97" s="5">
        <v>1473000000</v>
      </c>
      <c r="J97" s="5">
        <v>2354000000</v>
      </c>
      <c r="K97" s="5">
        <v>2393000000</v>
      </c>
      <c r="L97" s="5">
        <v>554000000</v>
      </c>
      <c r="M97" s="5">
        <v>674000000</v>
      </c>
      <c r="N97" s="5">
        <v>41000000</v>
      </c>
    </row>
    <row r="98" spans="3:15" ht="15.5" x14ac:dyDescent="0.35">
      <c r="C98" t="s">
        <v>110</v>
      </c>
      <c r="D98" s="5">
        <v>2591159000000</v>
      </c>
      <c r="E98" s="5">
        <v>2773145000000</v>
      </c>
      <c r="F98" s="5">
        <v>2623912000000</v>
      </c>
      <c r="G98" s="5">
        <v>1763397000000</v>
      </c>
      <c r="I98" s="5">
        <v>2623912000000</v>
      </c>
      <c r="J98" s="5">
        <v>1721167000000</v>
      </c>
      <c r="K98" s="5">
        <v>1747405000000</v>
      </c>
      <c r="L98" s="5">
        <v>1359438000000</v>
      </c>
      <c r="M98" s="5">
        <v>1397635000000</v>
      </c>
      <c r="N98" s="5">
        <v>1336728000000</v>
      </c>
      <c r="O98" s="5">
        <v>1313916000000</v>
      </c>
    </row>
    <row r="99" spans="3:15" ht="15.5" x14ac:dyDescent="0.35">
      <c r="C99" t="s">
        <v>111</v>
      </c>
      <c r="D99" s="5">
        <v>3427245000000</v>
      </c>
      <c r="E99" s="5">
        <v>3575749000000</v>
      </c>
      <c r="F99" s="5">
        <v>3364576000000</v>
      </c>
      <c r="G99" s="5">
        <v>2736228000000</v>
      </c>
      <c r="I99" s="5">
        <v>3364576000000</v>
      </c>
      <c r="J99" s="5">
        <v>2646020000000</v>
      </c>
      <c r="K99" s="5">
        <v>2362602000000</v>
      </c>
      <c r="L99" s="5">
        <v>1930938000000</v>
      </c>
      <c r="M99" s="5">
        <v>1634290000000</v>
      </c>
      <c r="N99" s="5">
        <v>1755592000000</v>
      </c>
      <c r="O99" s="5">
        <v>1557686000000</v>
      </c>
    </row>
    <row r="100" spans="3:15" ht="15.5" x14ac:dyDescent="0.35">
      <c r="C100" t="s">
        <v>112</v>
      </c>
    </row>
    <row r="101" spans="3:15" ht="15.5" x14ac:dyDescent="0.35">
      <c r="C101" t="s">
        <v>113</v>
      </c>
    </row>
    <row r="102" spans="3:15" ht="15.5" x14ac:dyDescent="0.35">
      <c r="C102" t="s">
        <v>114</v>
      </c>
      <c r="D102" s="5">
        <v>207658000000</v>
      </c>
      <c r="E102" s="5">
        <v>266253000000</v>
      </c>
      <c r="F102" s="5">
        <v>177543000000</v>
      </c>
      <c r="G102" s="5">
        <v>140897000000</v>
      </c>
      <c r="I102" s="5">
        <v>177543000000</v>
      </c>
      <c r="J102" s="5">
        <v>176570000000</v>
      </c>
      <c r="K102" s="5">
        <v>122403000000</v>
      </c>
      <c r="L102" s="5">
        <v>84381000000</v>
      </c>
      <c r="M102" s="5">
        <v>85837000000</v>
      </c>
      <c r="N102" s="5">
        <v>98609000000</v>
      </c>
      <c r="O102" s="5">
        <v>95438000000</v>
      </c>
    </row>
    <row r="103" spans="3:15" ht="15.5" x14ac:dyDescent="0.35">
      <c r="C103" t="s">
        <v>115</v>
      </c>
    </row>
    <row r="104" spans="3:15" ht="15.5" x14ac:dyDescent="0.35">
      <c r="C104" t="s">
        <v>253</v>
      </c>
      <c r="D104" s="5">
        <v>77607000000</v>
      </c>
      <c r="E104" s="5">
        <v>81618000000</v>
      </c>
      <c r="F104" s="5">
        <v>89478000000</v>
      </c>
      <c r="G104" s="5">
        <v>83269000000</v>
      </c>
      <c r="I104" s="5">
        <v>89478000000</v>
      </c>
      <c r="J104" s="5">
        <v>52665000000</v>
      </c>
      <c r="K104" s="5">
        <v>44268000000</v>
      </c>
      <c r="L104" s="5">
        <v>32184000000</v>
      </c>
      <c r="M104" s="5">
        <v>13084000000</v>
      </c>
      <c r="N104" s="5">
        <v>13778000000</v>
      </c>
      <c r="O104" s="5">
        <v>32707000000</v>
      </c>
    </row>
    <row r="105" spans="3:15" ht="15.5" x14ac:dyDescent="0.35">
      <c r="C105" t="s">
        <v>118</v>
      </c>
      <c r="D105" s="5">
        <v>41190000000</v>
      </c>
      <c r="E105" s="5">
        <v>39258000000</v>
      </c>
      <c r="F105" s="5">
        <v>38703000000</v>
      </c>
      <c r="G105" s="5">
        <v>47908000000</v>
      </c>
      <c r="I105" s="5">
        <v>38703000000</v>
      </c>
      <c r="J105" s="5">
        <v>55833000000</v>
      </c>
    </row>
    <row r="106" spans="3:15" ht="15.5" x14ac:dyDescent="0.35">
      <c r="C106" t="s">
        <v>254</v>
      </c>
      <c r="D106" s="5">
        <v>71374000000</v>
      </c>
      <c r="E106" s="5">
        <v>118304000000</v>
      </c>
      <c r="F106" s="5">
        <v>20604000000</v>
      </c>
      <c r="G106" s="5">
        <v>19837000000</v>
      </c>
      <c r="I106" s="5">
        <v>20604000000</v>
      </c>
      <c r="J106" s="5">
        <v>38923000000</v>
      </c>
      <c r="K106" s="5">
        <v>4417000000</v>
      </c>
      <c r="L106" s="5">
        <v>2680000000</v>
      </c>
      <c r="M106" s="5">
        <v>1647000000</v>
      </c>
      <c r="N106" s="5">
        <v>17824000000</v>
      </c>
      <c r="O106" s="5">
        <v>20003000000</v>
      </c>
    </row>
    <row r="107" spans="3:15" ht="15.5" x14ac:dyDescent="0.35">
      <c r="C107" t="s">
        <v>117</v>
      </c>
      <c r="D107" s="5">
        <v>8075000000</v>
      </c>
      <c r="E107" s="5">
        <v>4944000000</v>
      </c>
      <c r="F107" s="5">
        <v>2478000000</v>
      </c>
      <c r="G107" s="5">
        <v>11422000000</v>
      </c>
      <c r="I107" s="5">
        <v>2478000000</v>
      </c>
      <c r="J107" s="5">
        <v>6934000000</v>
      </c>
      <c r="K107" s="5">
        <v>4969000000</v>
      </c>
      <c r="L107" s="5">
        <v>1226000000</v>
      </c>
      <c r="M107" s="5">
        <v>470000000</v>
      </c>
      <c r="N107" s="5">
        <v>608000000</v>
      </c>
      <c r="O107" s="5">
        <v>423000000</v>
      </c>
    </row>
    <row r="108" spans="3:15" ht="15.5" x14ac:dyDescent="0.35">
      <c r="C108" t="s">
        <v>116</v>
      </c>
      <c r="D108" s="5">
        <v>4970000000</v>
      </c>
      <c r="E108" s="5">
        <v>3212000000</v>
      </c>
      <c r="F108" s="5">
        <v>537000000</v>
      </c>
      <c r="G108" s="5">
        <v>5926000000</v>
      </c>
      <c r="I108" s="5">
        <v>537000000</v>
      </c>
      <c r="J108" s="5">
        <v>8678000000</v>
      </c>
      <c r="K108" s="5">
        <v>9817000000</v>
      </c>
      <c r="L108" s="5">
        <v>1493000000</v>
      </c>
      <c r="M108" s="5">
        <v>2345000000</v>
      </c>
      <c r="N108" s="5">
        <v>103000000</v>
      </c>
      <c r="O108" s="5">
        <v>139000000</v>
      </c>
    </row>
    <row r="109" spans="3:15" ht="15.5" x14ac:dyDescent="0.35">
      <c r="C109" t="s">
        <v>120</v>
      </c>
    </row>
    <row r="110" spans="3:15" ht="15.5" x14ac:dyDescent="0.35">
      <c r="C110" t="s">
        <v>313</v>
      </c>
      <c r="D110" s="5">
        <v>337336000000</v>
      </c>
      <c r="E110" s="5">
        <v>335418000000</v>
      </c>
      <c r="F110" s="5">
        <v>239141000000</v>
      </c>
      <c r="G110" s="5">
        <v>231092000000</v>
      </c>
      <c r="I110" s="5">
        <v>239141000000</v>
      </c>
      <c r="J110" s="5">
        <v>209095000000</v>
      </c>
      <c r="K110" s="5">
        <v>264950000000</v>
      </c>
      <c r="L110" s="5">
        <v>37086000000</v>
      </c>
      <c r="M110" s="5">
        <v>82327000000</v>
      </c>
      <c r="N110" s="5">
        <v>123278000000</v>
      </c>
      <c r="O110" s="5">
        <v>53143000000</v>
      </c>
    </row>
    <row r="111" spans="3:15" ht="15.5" x14ac:dyDescent="0.35">
      <c r="C111" t="s">
        <v>520</v>
      </c>
      <c r="D111" s="5">
        <v>5045000000</v>
      </c>
      <c r="E111" s="5">
        <v>5045000000</v>
      </c>
      <c r="F111" s="5">
        <v>5045000000</v>
      </c>
      <c r="G111" s="5">
        <v>4475000000</v>
      </c>
      <c r="I111" s="5">
        <v>5045000000</v>
      </c>
      <c r="J111" s="5">
        <v>4996000000</v>
      </c>
      <c r="K111" s="5">
        <v>1017000000</v>
      </c>
      <c r="L111" s="5">
        <v>3824000000</v>
      </c>
      <c r="M111" s="5">
        <v>2561000000</v>
      </c>
      <c r="N111" s="5">
        <v>4818000000</v>
      </c>
    </row>
    <row r="112" spans="3:15" ht="15.5" x14ac:dyDescent="0.35">
      <c r="C112" t="s">
        <v>1138</v>
      </c>
      <c r="D112" s="5">
        <v>162000000</v>
      </c>
      <c r="E112" s="5">
        <v>281000000</v>
      </c>
      <c r="F112" s="5">
        <v>399000000</v>
      </c>
      <c r="G112" s="5">
        <v>516000000</v>
      </c>
      <c r="I112" s="5">
        <v>399000000</v>
      </c>
      <c r="J112" s="5">
        <v>855000000</v>
      </c>
      <c r="O112" s="5">
        <v>135000000</v>
      </c>
    </row>
    <row r="113" spans="3:15" ht="15.5" x14ac:dyDescent="0.35">
      <c r="C113" t="s">
        <v>121</v>
      </c>
      <c r="D113" s="5">
        <v>45632000000</v>
      </c>
      <c r="E113" s="5">
        <v>58175000000</v>
      </c>
      <c r="F113" s="5">
        <v>64446000000</v>
      </c>
      <c r="G113" s="5">
        <v>20443000000</v>
      </c>
      <c r="I113" s="5">
        <v>64446000000</v>
      </c>
      <c r="J113" s="5">
        <v>69370000000</v>
      </c>
      <c r="K113" s="5">
        <v>58932000000</v>
      </c>
      <c r="L113" s="5">
        <v>46798000000</v>
      </c>
      <c r="M113" s="5">
        <v>68291000000</v>
      </c>
      <c r="N113" s="5">
        <v>66296000000</v>
      </c>
      <c r="O113" s="5">
        <v>42166000000</v>
      </c>
    </row>
    <row r="114" spans="3:15" ht="15.5" x14ac:dyDescent="0.35">
      <c r="C114" t="s">
        <v>122</v>
      </c>
      <c r="D114" s="5">
        <v>568964000000</v>
      </c>
      <c r="E114" s="5">
        <v>570079000000</v>
      </c>
      <c r="F114" s="5">
        <v>486489000000</v>
      </c>
      <c r="G114" s="5">
        <v>373949000000</v>
      </c>
      <c r="I114" s="5">
        <v>486489000000</v>
      </c>
      <c r="J114" s="5">
        <v>362647000000</v>
      </c>
      <c r="K114" s="5">
        <v>371168000000</v>
      </c>
      <c r="L114" s="5">
        <v>158505000000</v>
      </c>
      <c r="M114" s="5">
        <v>212118000000</v>
      </c>
      <c r="N114" s="5">
        <v>231405000000</v>
      </c>
      <c r="O114" s="5">
        <v>190982000000</v>
      </c>
    </row>
    <row r="115" spans="3:15" ht="15.5" x14ac:dyDescent="0.35">
      <c r="C115" t="s">
        <v>123</v>
      </c>
      <c r="D115" s="5">
        <v>568964000000</v>
      </c>
      <c r="E115" s="5">
        <v>570079000000</v>
      </c>
      <c r="F115" s="5">
        <v>486489000000</v>
      </c>
      <c r="G115" s="5">
        <v>373949000000</v>
      </c>
      <c r="I115" s="5">
        <v>486489000000</v>
      </c>
      <c r="J115" s="5">
        <v>362647000000</v>
      </c>
      <c r="K115" s="5">
        <v>371168000000</v>
      </c>
      <c r="L115" s="5">
        <v>158505000000</v>
      </c>
      <c r="M115" s="5">
        <v>212118000000</v>
      </c>
      <c r="N115" s="5">
        <v>231405000000</v>
      </c>
      <c r="O115" s="5">
        <v>190982000000</v>
      </c>
    </row>
    <row r="116" spans="3:15" ht="15.5" x14ac:dyDescent="0.35">
      <c r="C116" t="s">
        <v>124</v>
      </c>
    </row>
    <row r="117" spans="3:15" ht="15.5" x14ac:dyDescent="0.35">
      <c r="C117" t="s">
        <v>125</v>
      </c>
      <c r="D117" s="5">
        <v>342543000000</v>
      </c>
      <c r="E117" s="5">
        <v>340744000000</v>
      </c>
      <c r="F117" s="5">
        <v>244585000000</v>
      </c>
      <c r="G117" s="5">
        <v>236083000000</v>
      </c>
      <c r="I117" s="5">
        <v>244585000000</v>
      </c>
      <c r="J117" s="5">
        <v>214946000000</v>
      </c>
      <c r="K117" s="5">
        <v>265967000000</v>
      </c>
      <c r="L117" s="5">
        <v>40910000000</v>
      </c>
      <c r="M117" s="5">
        <v>84888000000</v>
      </c>
      <c r="N117" s="5">
        <v>128096000000</v>
      </c>
      <c r="O117" s="5">
        <v>53278000000</v>
      </c>
    </row>
    <row r="118" spans="3:15" ht="15.5" x14ac:dyDescent="0.35">
      <c r="C118" t="s">
        <v>357</v>
      </c>
      <c r="D118" s="5">
        <v>182338000000</v>
      </c>
      <c r="E118" s="5">
        <v>187184000000</v>
      </c>
      <c r="F118" s="5">
        <v>200299000000</v>
      </c>
      <c r="G118" s="5">
        <v>87598000000</v>
      </c>
      <c r="I118" s="5">
        <v>200299000000</v>
      </c>
      <c r="J118" s="5">
        <v>89385000000</v>
      </c>
      <c r="K118" s="5">
        <v>103151000000</v>
      </c>
      <c r="L118" s="5">
        <v>115743000000</v>
      </c>
      <c r="M118" s="5">
        <v>126131000000</v>
      </c>
      <c r="N118" s="5">
        <v>102054000000</v>
      </c>
      <c r="O118" s="5">
        <v>136857000000</v>
      </c>
    </row>
    <row r="119" spans="3:15" ht="15.5" x14ac:dyDescent="0.35">
      <c r="C119" t="s">
        <v>126</v>
      </c>
      <c r="D119" s="5">
        <v>776622000000</v>
      </c>
      <c r="E119" s="5">
        <v>836332000000</v>
      </c>
      <c r="F119" s="5">
        <v>664032000000</v>
      </c>
      <c r="G119" s="5">
        <v>514846000000</v>
      </c>
      <c r="I119" s="5">
        <v>664032000000</v>
      </c>
      <c r="J119" s="5">
        <v>539217000000</v>
      </c>
      <c r="K119" s="5">
        <v>493571000000</v>
      </c>
      <c r="L119" s="5">
        <v>242886000000</v>
      </c>
      <c r="M119" s="5">
        <v>297955000000</v>
      </c>
      <c r="N119" s="5">
        <v>330014000000</v>
      </c>
      <c r="O119" s="5">
        <v>286420000000</v>
      </c>
    </row>
    <row r="120" spans="3:15" ht="15.5" x14ac:dyDescent="0.35">
      <c r="C120" t="s">
        <v>127</v>
      </c>
    </row>
    <row r="121" spans="3:15" ht="15.5" x14ac:dyDescent="0.35">
      <c r="C121" t="s">
        <v>128</v>
      </c>
      <c r="D121" s="5">
        <v>741200000000</v>
      </c>
      <c r="E121" s="5">
        <v>741200000000</v>
      </c>
      <c r="F121" s="5">
        <v>741200000000</v>
      </c>
      <c r="G121" s="5">
        <v>741200000000</v>
      </c>
      <c r="I121" s="5">
        <v>741200000000</v>
      </c>
      <c r="J121" s="5">
        <v>741200000000</v>
      </c>
      <c r="K121" s="5">
        <v>741200000000</v>
      </c>
      <c r="L121" s="5">
        <v>741200000000</v>
      </c>
      <c r="M121" s="5">
        <v>630000000000</v>
      </c>
      <c r="N121" s="5">
        <v>136500000000</v>
      </c>
      <c r="O121" s="5">
        <v>136500000000</v>
      </c>
    </row>
    <row r="122" spans="3:15" ht="15.5" x14ac:dyDescent="0.35">
      <c r="C122" t="s">
        <v>129</v>
      </c>
      <c r="D122" s="5">
        <v>214140000000</v>
      </c>
      <c r="E122" s="5">
        <v>215067000000</v>
      </c>
      <c r="F122" s="5">
        <v>215067000000</v>
      </c>
      <c r="G122" s="5">
        <v>215067000000</v>
      </c>
      <c r="I122" s="5">
        <v>215067000000</v>
      </c>
      <c r="J122" s="5">
        <v>215067000000</v>
      </c>
      <c r="K122" s="5">
        <v>215067000000</v>
      </c>
      <c r="L122" s="5">
        <v>216594000000</v>
      </c>
      <c r="M122" s="5">
        <v>107794000000</v>
      </c>
      <c r="N122" s="5">
        <v>107794000000</v>
      </c>
      <c r="O122" s="5">
        <v>107794000000</v>
      </c>
    </row>
    <row r="123" spans="3:15" ht="15.5" x14ac:dyDescent="0.35">
      <c r="C123" t="s">
        <v>130</v>
      </c>
      <c r="D123" s="5">
        <v>870795000000</v>
      </c>
      <c r="E123" s="5">
        <v>933732000000</v>
      </c>
      <c r="F123" s="5">
        <v>879500000000</v>
      </c>
      <c r="G123" s="5">
        <v>839820000000</v>
      </c>
      <c r="I123" s="5">
        <v>879500000000</v>
      </c>
      <c r="J123" s="5">
        <v>729006000000</v>
      </c>
      <c r="K123" s="5">
        <v>448305000000</v>
      </c>
      <c r="L123" s="5">
        <v>271812000000</v>
      </c>
      <c r="M123" s="5">
        <v>123541000000</v>
      </c>
      <c r="N123" s="5">
        <v>747420000000</v>
      </c>
      <c r="O123" s="5">
        <v>595675000000</v>
      </c>
    </row>
    <row r="124" spans="3:15" ht="15.5" x14ac:dyDescent="0.35">
      <c r="C124" t="s">
        <v>257</v>
      </c>
      <c r="D124" s="5">
        <v>72153000000</v>
      </c>
      <c r="E124" s="5">
        <v>72153000000</v>
      </c>
      <c r="F124" s="5">
        <v>72153000000</v>
      </c>
      <c r="G124" s="5">
        <v>25585000000</v>
      </c>
      <c r="I124" s="5">
        <v>72153000000</v>
      </c>
      <c r="J124" s="5">
        <v>25585000000</v>
      </c>
      <c r="K124" s="5">
        <v>25585000000</v>
      </c>
    </row>
    <row r="125" spans="3:15" ht="15.5" x14ac:dyDescent="0.35">
      <c r="C125" t="s">
        <v>258</v>
      </c>
      <c r="D125" s="5">
        <v>798642000000</v>
      </c>
      <c r="E125" s="5">
        <v>861579000000</v>
      </c>
      <c r="F125" s="5">
        <v>807347000000</v>
      </c>
      <c r="G125" s="5">
        <v>814235000000</v>
      </c>
      <c r="I125" s="5">
        <v>807347000000</v>
      </c>
      <c r="J125" s="5">
        <v>703421000000</v>
      </c>
      <c r="K125" s="5">
        <v>422720000000</v>
      </c>
      <c r="L125" s="5">
        <v>271812000000</v>
      </c>
      <c r="M125" s="5">
        <v>123541000000</v>
      </c>
      <c r="N125" s="5">
        <v>747420000000</v>
      </c>
      <c r="O125" s="5">
        <v>595675000000</v>
      </c>
    </row>
    <row r="126" spans="3:15" ht="15.5" x14ac:dyDescent="0.35">
      <c r="C126" t="s">
        <v>259</v>
      </c>
      <c r="D126" s="5">
        <v>870795000000</v>
      </c>
      <c r="E126" s="5">
        <v>933732000000</v>
      </c>
      <c r="F126" s="5">
        <v>879500000000</v>
      </c>
      <c r="G126" s="5">
        <v>839820000000</v>
      </c>
      <c r="I126" s="5">
        <v>879500000000</v>
      </c>
      <c r="J126" s="5">
        <v>729006000000</v>
      </c>
      <c r="K126" s="5">
        <v>448305000000</v>
      </c>
      <c r="L126" s="5">
        <v>271812000000</v>
      </c>
      <c r="M126" s="5">
        <v>123541000000</v>
      </c>
      <c r="N126" s="5">
        <v>747420000000</v>
      </c>
      <c r="O126" s="5">
        <v>595675000000</v>
      </c>
    </row>
    <row r="127" spans="3:15" ht="15.5" x14ac:dyDescent="0.35">
      <c r="C127" t="s">
        <v>131</v>
      </c>
      <c r="D127" s="5">
        <v>109421000000</v>
      </c>
      <c r="E127" s="5">
        <v>113877000000</v>
      </c>
      <c r="F127" s="5">
        <v>116708000000</v>
      </c>
      <c r="G127" s="5">
        <v>107444000000</v>
      </c>
      <c r="I127" s="5">
        <v>116708000000</v>
      </c>
      <c r="J127" s="5">
        <v>97926000000</v>
      </c>
      <c r="K127" s="5">
        <v>86478000000</v>
      </c>
      <c r="L127" s="5">
        <v>37730000000</v>
      </c>
      <c r="M127" s="5">
        <v>18624000000</v>
      </c>
      <c r="N127" s="5">
        <v>73946000000</v>
      </c>
      <c r="O127" s="5">
        <v>69793000000</v>
      </c>
    </row>
    <row r="128" spans="3:15" ht="15.5" x14ac:dyDescent="0.35">
      <c r="C128" t="s">
        <v>10</v>
      </c>
      <c r="D128" s="5">
        <v>2650623000000</v>
      </c>
      <c r="E128" s="5">
        <v>2739417000000</v>
      </c>
      <c r="F128" s="5">
        <v>2700544000000</v>
      </c>
      <c r="G128" s="5">
        <v>2221382000000</v>
      </c>
      <c r="I128" s="5">
        <v>2700544000000</v>
      </c>
      <c r="J128" s="5">
        <v>2106803000000</v>
      </c>
      <c r="K128" s="5">
        <v>1869031000000</v>
      </c>
      <c r="L128" s="5">
        <v>1688052000000</v>
      </c>
      <c r="M128" s="5">
        <v>1336335000000</v>
      </c>
      <c r="N128" s="5">
        <v>1425578000000</v>
      </c>
      <c r="O128" s="5">
        <v>1271266000000</v>
      </c>
    </row>
    <row r="129" spans="2:15" ht="15.5" x14ac:dyDescent="0.35">
      <c r="C129" t="s">
        <v>132</v>
      </c>
      <c r="D129" s="5">
        <v>3427245000000</v>
      </c>
      <c r="E129" s="5">
        <v>3575749000000</v>
      </c>
      <c r="F129" s="5">
        <v>3364576000000</v>
      </c>
      <c r="G129" s="5">
        <v>2736228000000</v>
      </c>
      <c r="I129" s="5">
        <v>3364576000000</v>
      </c>
      <c r="J129" s="5">
        <v>2646020000000</v>
      </c>
      <c r="K129" s="5">
        <v>2362602000000</v>
      </c>
      <c r="L129" s="5">
        <v>1930938000000</v>
      </c>
      <c r="M129" s="5">
        <v>1634290000000</v>
      </c>
      <c r="N129" s="5">
        <v>1755592000000</v>
      </c>
      <c r="O129" s="5">
        <v>1557686000000</v>
      </c>
    </row>
    <row r="130" spans="2:15" ht="15.5" x14ac:dyDescent="0.35">
      <c r="C130" t="s">
        <v>133</v>
      </c>
      <c r="D130" s="5">
        <v>7412000000</v>
      </c>
      <c r="E130" s="5">
        <v>7412000000</v>
      </c>
      <c r="F130" s="5">
        <v>7412000000</v>
      </c>
      <c r="G130" s="5">
        <v>7412000000</v>
      </c>
      <c r="I130" s="5">
        <v>7412000000</v>
      </c>
      <c r="J130" s="5">
        <v>7412000000</v>
      </c>
      <c r="K130" s="5">
        <v>7412000000</v>
      </c>
      <c r="L130" s="5">
        <v>7412000000</v>
      </c>
      <c r="M130" s="5">
        <v>630000</v>
      </c>
      <c r="N130" s="5">
        <v>136500</v>
      </c>
      <c r="O130" s="5">
        <v>136500</v>
      </c>
    </row>
    <row r="132" spans="2:15" ht="15.5" x14ac:dyDescent="0.35">
      <c r="B132" t="s">
        <v>134</v>
      </c>
      <c r="C132" t="s">
        <v>135</v>
      </c>
      <c r="D132" s="5">
        <v>164533000000</v>
      </c>
      <c r="E132" s="5">
        <v>-140652000000</v>
      </c>
      <c r="F132" s="5">
        <v>194761000000</v>
      </c>
      <c r="G132" s="5">
        <v>-662000000</v>
      </c>
      <c r="I132" s="5">
        <v>262542000000</v>
      </c>
      <c r="J132" s="5">
        <v>379802000000</v>
      </c>
      <c r="K132" s="5">
        <v>225847000000</v>
      </c>
      <c r="L132" s="5">
        <v>196582000000</v>
      </c>
      <c r="M132" s="5">
        <v>152901000000</v>
      </c>
      <c r="N132" s="5">
        <v>198023000000</v>
      </c>
      <c r="O132" s="5">
        <v>158803000000</v>
      </c>
    </row>
    <row r="133" spans="2:15" ht="15.5" x14ac:dyDescent="0.35">
      <c r="C133" t="s">
        <v>316</v>
      </c>
      <c r="D133" s="5">
        <v>244035000000</v>
      </c>
      <c r="E133" s="5">
        <v>187212000000</v>
      </c>
      <c r="F133" s="5">
        <v>405430000000</v>
      </c>
      <c r="G133" s="5">
        <v>98733000000</v>
      </c>
      <c r="I133" s="5">
        <v>1070842000000</v>
      </c>
      <c r="J133" s="5">
        <v>1204468000000</v>
      </c>
      <c r="K133" s="5">
        <v>1080523000000</v>
      </c>
      <c r="L133" s="5">
        <v>606356000000</v>
      </c>
      <c r="M133" s="5">
        <v>529407000000</v>
      </c>
      <c r="N133" s="5">
        <v>522626000000</v>
      </c>
      <c r="O133" s="5">
        <v>415945000000</v>
      </c>
    </row>
    <row r="134" spans="2:15" ht="15.5" x14ac:dyDescent="0.35">
      <c r="C134" t="s">
        <v>1299</v>
      </c>
    </row>
    <row r="135" spans="2:15" ht="15.5" x14ac:dyDescent="0.35">
      <c r="C135" t="s">
        <v>1194</v>
      </c>
      <c r="D135" s="5">
        <v>-38984000000</v>
      </c>
      <c r="E135" s="5">
        <v>-19256000000</v>
      </c>
      <c r="F135" s="5">
        <v>-35827000000</v>
      </c>
      <c r="G135" s="5">
        <v>-22579000000</v>
      </c>
      <c r="I135" s="5">
        <v>-106789000000</v>
      </c>
      <c r="J135" s="5">
        <v>-102179000000</v>
      </c>
      <c r="K135" s="5">
        <v>-100521000000</v>
      </c>
      <c r="L135" s="5">
        <v>-97668000000</v>
      </c>
      <c r="M135" s="5">
        <v>-114626000000</v>
      </c>
      <c r="N135" s="5">
        <v>-103274000000</v>
      </c>
      <c r="O135" s="5">
        <v>-85766000000</v>
      </c>
    </row>
    <row r="136" spans="2:15" ht="15.5" x14ac:dyDescent="0.35">
      <c r="C136" t="s">
        <v>1192</v>
      </c>
      <c r="D136" s="5">
        <v>-39666000000</v>
      </c>
      <c r="E136" s="5">
        <v>-301486000000</v>
      </c>
      <c r="F136" s="5">
        <v>-188578000000</v>
      </c>
      <c r="G136" s="5">
        <v>-60564000000</v>
      </c>
      <c r="I136" s="5">
        <v>-679629000000</v>
      </c>
      <c r="J136" s="5">
        <v>-685326000000</v>
      </c>
      <c r="K136" s="5">
        <v>-749405000000</v>
      </c>
      <c r="L136" s="5">
        <v>-291904000000</v>
      </c>
      <c r="M136" s="5">
        <v>-247968000000</v>
      </c>
      <c r="N136" s="5">
        <v>-210326000000</v>
      </c>
      <c r="O136" s="5">
        <v>-163903000000</v>
      </c>
    </row>
    <row r="137" spans="2:15" ht="15.5" x14ac:dyDescent="0.35">
      <c r="C137" t="s">
        <v>1195</v>
      </c>
      <c r="D137" s="5">
        <v>-78650000000</v>
      </c>
      <c r="E137" s="5">
        <v>-320742000000</v>
      </c>
      <c r="F137" s="5">
        <v>-224405000000</v>
      </c>
      <c r="G137" s="5">
        <v>-83143000000</v>
      </c>
      <c r="I137" s="5">
        <v>-786418000000</v>
      </c>
      <c r="J137" s="5">
        <v>-787505000000</v>
      </c>
      <c r="K137" s="5">
        <v>-849926000000</v>
      </c>
      <c r="L137" s="5">
        <v>-389572000000</v>
      </c>
      <c r="M137" s="5">
        <v>-362594000000</v>
      </c>
      <c r="N137" s="5">
        <v>-313600000000</v>
      </c>
      <c r="O137" s="5">
        <v>-249669000000</v>
      </c>
    </row>
    <row r="138" spans="2:15" ht="15.5" x14ac:dyDescent="0.35">
      <c r="C138" t="s">
        <v>266</v>
      </c>
      <c r="D138" s="5">
        <v>278000000</v>
      </c>
      <c r="E138" s="5">
        <v>2009000000</v>
      </c>
      <c r="F138" s="5">
        <v>1362000000</v>
      </c>
      <c r="G138" s="5">
        <v>2322000000</v>
      </c>
      <c r="I138" s="5">
        <v>12117000000</v>
      </c>
      <c r="J138" s="5">
        <v>8994000000</v>
      </c>
      <c r="K138" s="5">
        <v>6930000000</v>
      </c>
      <c r="L138" s="5">
        <v>1406000000</v>
      </c>
      <c r="M138" s="5">
        <v>1934000000</v>
      </c>
      <c r="N138" s="5">
        <v>1393000000</v>
      </c>
      <c r="O138" s="5">
        <v>2485000000</v>
      </c>
    </row>
    <row r="139" spans="2:15" ht="15.5" x14ac:dyDescent="0.35">
      <c r="C139" t="s">
        <v>625</v>
      </c>
      <c r="J139" s="5">
        <v>6735000000</v>
      </c>
      <c r="K139" s="5">
        <v>7389000000</v>
      </c>
    </row>
    <row r="140" spans="2:15" ht="15.5" x14ac:dyDescent="0.35">
      <c r="C140" t="s">
        <v>1300</v>
      </c>
    </row>
    <row r="141" spans="2:15" ht="15.5" x14ac:dyDescent="0.35">
      <c r="C141" t="s">
        <v>410</v>
      </c>
      <c r="D141" s="5">
        <v>-4202000000</v>
      </c>
      <c r="E141" s="5">
        <v>-5684000000</v>
      </c>
      <c r="F141" s="5">
        <v>4890000000</v>
      </c>
      <c r="G141" s="5">
        <v>-4886000000</v>
      </c>
      <c r="I141" s="5">
        <v>-13815000000</v>
      </c>
      <c r="J141" s="5">
        <v>-17929000000</v>
      </c>
      <c r="K141" s="5">
        <v>-5646000000</v>
      </c>
      <c r="L141" s="5">
        <v>-14804000000</v>
      </c>
      <c r="M141" s="5">
        <v>-6630000000</v>
      </c>
      <c r="N141" s="5">
        <v>-6702000000</v>
      </c>
      <c r="O141" s="5">
        <v>-5356000000</v>
      </c>
    </row>
    <row r="142" spans="2:15" ht="15.5" x14ac:dyDescent="0.35">
      <c r="C142" t="s">
        <v>1301</v>
      </c>
      <c r="D142" s="5">
        <v>3072000000</v>
      </c>
      <c r="E142" s="5">
        <v>-3447000000</v>
      </c>
      <c r="F142" s="5">
        <v>7484000000</v>
      </c>
      <c r="G142" s="5">
        <v>-13688000000</v>
      </c>
      <c r="I142" s="5">
        <v>-20184000000</v>
      </c>
      <c r="J142" s="5">
        <v>-34961000000</v>
      </c>
      <c r="K142" s="5">
        <v>-13423000000</v>
      </c>
      <c r="L142" s="5">
        <v>-6804000000</v>
      </c>
      <c r="M142" s="5">
        <v>-9216000000</v>
      </c>
      <c r="N142" s="5">
        <v>-5694000000</v>
      </c>
      <c r="O142" s="5">
        <v>-4602000000</v>
      </c>
    </row>
    <row r="143" spans="2:15" ht="15.5" x14ac:dyDescent="0.35">
      <c r="C143" t="s">
        <v>1302</v>
      </c>
      <c r="D143" s="5">
        <v>-1130000000</v>
      </c>
      <c r="E143" s="5">
        <v>-9131000000</v>
      </c>
      <c r="F143" s="5">
        <v>12374000000</v>
      </c>
      <c r="G143" s="5">
        <v>-18574000000</v>
      </c>
      <c r="I143" s="5">
        <v>-33999000000</v>
      </c>
      <c r="J143" s="5">
        <v>-52890000000</v>
      </c>
      <c r="K143" s="5">
        <v>-19069000000</v>
      </c>
      <c r="L143" s="5">
        <v>-21608000000</v>
      </c>
      <c r="M143" s="5">
        <v>-15846000000</v>
      </c>
      <c r="N143" s="5">
        <v>-12396000000</v>
      </c>
      <c r="O143" s="5">
        <v>-9958000000</v>
      </c>
    </row>
    <row r="144" spans="2:15" ht="15.5" x14ac:dyDescent="0.35">
      <c r="C144" t="s">
        <v>144</v>
      </c>
      <c r="D144" s="5">
        <v>-101867000000</v>
      </c>
      <c r="E144" s="5">
        <v>118890000000</v>
      </c>
      <c r="F144" s="5">
        <v>-32299000000</v>
      </c>
      <c r="G144" s="5">
        <v>26756000000</v>
      </c>
      <c r="I144" s="5">
        <v>-121824000000</v>
      </c>
      <c r="J144" s="5">
        <v>-137347000000</v>
      </c>
      <c r="K144" s="5">
        <v>256582000000</v>
      </c>
      <c r="L144" s="5">
        <v>167063000000</v>
      </c>
      <c r="M144" s="5">
        <v>-309847000000</v>
      </c>
      <c r="N144" s="5">
        <v>91431000000</v>
      </c>
      <c r="O144" s="5">
        <v>25306000000</v>
      </c>
    </row>
    <row r="145" spans="3:15" ht="15.5" x14ac:dyDescent="0.35">
      <c r="C145" t="s">
        <v>145</v>
      </c>
      <c r="D145" s="5">
        <v>-28268000000</v>
      </c>
      <c r="E145" s="5">
        <v>-30050000000</v>
      </c>
      <c r="F145" s="5">
        <v>-232054000000</v>
      </c>
      <c r="G145" s="5">
        <v>-53686000000</v>
      </c>
      <c r="I145" s="5">
        <v>-180582000000</v>
      </c>
      <c r="J145" s="5">
        <v>-311076000000</v>
      </c>
      <c r="K145" s="5">
        <v>-392406000000</v>
      </c>
      <c r="L145" s="5">
        <v>-224770000000</v>
      </c>
      <c r="M145" s="5">
        <v>108602000000</v>
      </c>
      <c r="N145" s="5">
        <v>-290137000000</v>
      </c>
      <c r="O145" s="5">
        <v>-177521000000</v>
      </c>
    </row>
    <row r="146" spans="3:15" ht="15.5" x14ac:dyDescent="0.35">
      <c r="C146" t="s">
        <v>1373</v>
      </c>
      <c r="D146" s="5">
        <v>-142300000000</v>
      </c>
      <c r="E146" s="5">
        <v>-448450000000</v>
      </c>
      <c r="F146" s="5">
        <v>-471516000000</v>
      </c>
      <c r="G146" s="5">
        <v>-283790000000</v>
      </c>
      <c r="I146" s="5">
        <v>-1318408000000</v>
      </c>
      <c r="J146" s="5">
        <v>-1065853000000</v>
      </c>
      <c r="K146" s="5">
        <v>-627758000000</v>
      </c>
      <c r="L146" s="5">
        <v>-792904000000</v>
      </c>
      <c r="M146" s="5">
        <v>-348975000000</v>
      </c>
      <c r="N146" s="5">
        <v>-390445000000</v>
      </c>
      <c r="O146" s="5">
        <v>-185846000000</v>
      </c>
    </row>
    <row r="147" spans="3:15" ht="15.5" x14ac:dyDescent="0.35">
      <c r="C147" t="s">
        <v>1287</v>
      </c>
      <c r="D147" s="5">
        <v>252702000000</v>
      </c>
      <c r="E147" s="5">
        <v>378390000000</v>
      </c>
      <c r="F147" s="5">
        <v>405581000000</v>
      </c>
      <c r="G147" s="5">
        <v>236963000000</v>
      </c>
      <c r="I147" s="5">
        <v>1343395000000</v>
      </c>
      <c r="J147" s="5">
        <v>870927000000</v>
      </c>
      <c r="K147" s="5">
        <v>735169000000</v>
      </c>
      <c r="L147" s="5">
        <v>642629000000</v>
      </c>
      <c r="M147" s="5">
        <v>491651000000</v>
      </c>
      <c r="N147" s="5">
        <v>256929000000</v>
      </c>
      <c r="O147" s="5">
        <v>178478000000</v>
      </c>
    </row>
    <row r="148" spans="3:15" ht="15.5" x14ac:dyDescent="0.35">
      <c r="C148" t="s">
        <v>1374</v>
      </c>
      <c r="D148" s="5">
        <v>17250000000</v>
      </c>
      <c r="F148" s="5">
        <v>-7150000000</v>
      </c>
      <c r="G148" s="5">
        <v>7150000000</v>
      </c>
    </row>
    <row r="149" spans="3:15" ht="15.5" x14ac:dyDescent="0.35">
      <c r="C149" t="s">
        <v>1375</v>
      </c>
      <c r="J149" s="5">
        <v>-14000000000</v>
      </c>
      <c r="K149" s="5">
        <v>6223000000</v>
      </c>
    </row>
    <row r="150" spans="3:15" ht="15.5" x14ac:dyDescent="0.35">
      <c r="C150" t="s">
        <v>1376</v>
      </c>
      <c r="L150" s="5">
        <v>381000000</v>
      </c>
    </row>
    <row r="151" spans="3:15" ht="15.5" x14ac:dyDescent="0.35">
      <c r="C151" t="s">
        <v>1377</v>
      </c>
    </row>
    <row r="152" spans="3:15" ht="15.5" x14ac:dyDescent="0.35">
      <c r="C152" t="s">
        <v>1378</v>
      </c>
      <c r="F152" s="5">
        <v>40093000000</v>
      </c>
      <c r="I152" s="5">
        <v>40093000000</v>
      </c>
    </row>
    <row r="153" spans="3:15" ht="15.5" x14ac:dyDescent="0.35">
      <c r="C153" t="s">
        <v>1379</v>
      </c>
      <c r="F153" s="5">
        <v>-166535000000</v>
      </c>
      <c r="I153" s="5">
        <v>-166535000000</v>
      </c>
    </row>
    <row r="154" spans="3:15" ht="15.5" x14ac:dyDescent="0.35">
      <c r="C154" t="s">
        <v>888</v>
      </c>
      <c r="D154" s="5">
        <v>-36293000000</v>
      </c>
      <c r="E154" s="5">
        <v>36293000000</v>
      </c>
    </row>
    <row r="155" spans="3:15" ht="15.5" x14ac:dyDescent="0.35">
      <c r="C155" t="s">
        <v>1380</v>
      </c>
      <c r="F155" s="5">
        <v>-1000000000</v>
      </c>
      <c r="G155" s="5">
        <v>1000000000</v>
      </c>
    </row>
    <row r="156" spans="3:15" ht="15.5" x14ac:dyDescent="0.35">
      <c r="C156" t="s">
        <v>665</v>
      </c>
      <c r="F156" s="5">
        <v>-5035000000</v>
      </c>
      <c r="I156" s="5">
        <v>-5035000000</v>
      </c>
      <c r="J156" s="5">
        <v>-63733000000</v>
      </c>
      <c r="K156" s="5">
        <v>-25696000000</v>
      </c>
      <c r="L156" s="5">
        <v>-833000000</v>
      </c>
      <c r="M156" s="5">
        <v>-68005000000</v>
      </c>
      <c r="N156" s="5">
        <v>-59442000000</v>
      </c>
      <c r="O156" s="5">
        <v>-16256000000</v>
      </c>
    </row>
    <row r="157" spans="3:15" ht="15.5" x14ac:dyDescent="0.35">
      <c r="C157" t="s">
        <v>562</v>
      </c>
      <c r="F157" s="5">
        <v>-29656000000</v>
      </c>
      <c r="G157" s="5">
        <v>10282000000</v>
      </c>
      <c r="J157" s="5">
        <v>23655000000</v>
      </c>
    </row>
    <row r="158" spans="3:15" ht="15.5" x14ac:dyDescent="0.35">
      <c r="C158" t="s">
        <v>570</v>
      </c>
    </row>
    <row r="159" spans="3:15" ht="15.5" x14ac:dyDescent="0.35">
      <c r="C159" t="s">
        <v>507</v>
      </c>
      <c r="D159" s="5">
        <v>-321000000</v>
      </c>
      <c r="F159" s="5">
        <v>7150000000</v>
      </c>
      <c r="I159" s="5">
        <v>7150000000</v>
      </c>
      <c r="J159" s="5">
        <v>-6272000000</v>
      </c>
      <c r="K159" s="5">
        <v>-7936000000</v>
      </c>
      <c r="L159" s="5">
        <v>-675000000</v>
      </c>
    </row>
    <row r="160" spans="3:15" ht="15.5" x14ac:dyDescent="0.35">
      <c r="C160" t="s">
        <v>1381</v>
      </c>
      <c r="L160" s="5">
        <v>-2925000000</v>
      </c>
    </row>
    <row r="161" spans="3:15" ht="15.5" x14ac:dyDescent="0.35">
      <c r="C161" t="s">
        <v>1117</v>
      </c>
      <c r="D161" s="5">
        <v>-220000000</v>
      </c>
    </row>
    <row r="162" spans="3:15" ht="15.5" x14ac:dyDescent="0.35">
      <c r="C162" t="s">
        <v>1382</v>
      </c>
      <c r="D162" s="5">
        <v>-7228000000</v>
      </c>
      <c r="F162" s="5">
        <v>86997000000</v>
      </c>
      <c r="I162" s="5">
        <v>86997000000</v>
      </c>
      <c r="J162" s="5">
        <v>18310000000</v>
      </c>
      <c r="K162" s="5">
        <v>9969000000</v>
      </c>
      <c r="L162" s="5">
        <v>898000000</v>
      </c>
      <c r="M162" s="5">
        <v>102852000000</v>
      </c>
      <c r="N162" s="5">
        <v>11951000000</v>
      </c>
      <c r="O162" s="5">
        <v>13250000000</v>
      </c>
    </row>
    <row r="163" spans="3:15" ht="15.5" x14ac:dyDescent="0.35">
      <c r="C163" t="s">
        <v>541</v>
      </c>
      <c r="G163" s="5">
        <v>32591000000</v>
      </c>
      <c r="K163" s="5">
        <v>-52656000000</v>
      </c>
      <c r="L163" s="5">
        <v>-18601000000</v>
      </c>
      <c r="M163" s="5">
        <v>-255000000</v>
      </c>
      <c r="N163" s="5">
        <v>-1057000000</v>
      </c>
      <c r="O163" s="5">
        <v>-585000000</v>
      </c>
    </row>
    <row r="164" spans="3:15" ht="15.5" x14ac:dyDescent="0.35">
      <c r="C164" t="s">
        <v>326</v>
      </c>
      <c r="F164" s="5">
        <v>-48000000000</v>
      </c>
      <c r="G164" s="5">
        <v>48000000000</v>
      </c>
      <c r="J164" s="5">
        <v>2196000000</v>
      </c>
      <c r="K164" s="5">
        <v>9500000000</v>
      </c>
      <c r="N164" s="5">
        <v>4150000000</v>
      </c>
    </row>
    <row r="165" spans="3:15" ht="15.5" x14ac:dyDescent="0.35">
      <c r="C165" t="s">
        <v>146</v>
      </c>
      <c r="D165" s="5">
        <v>-46976000000</v>
      </c>
      <c r="F165" s="5">
        <v>-129683000000</v>
      </c>
      <c r="G165" s="5">
        <v>-95600000000</v>
      </c>
      <c r="I165" s="5">
        <v>-225283000000</v>
      </c>
      <c r="J165" s="5">
        <v>-51958000000</v>
      </c>
      <c r="K165" s="5">
        <v>-408177000000</v>
      </c>
      <c r="L165" s="5">
        <v>-52740000000</v>
      </c>
      <c r="M165" s="5">
        <v>-68357000000</v>
      </c>
      <c r="N165" s="5">
        <v>-112177000000</v>
      </c>
      <c r="O165" s="5">
        <v>-166562000000</v>
      </c>
    </row>
    <row r="166" spans="3:15" ht="15.5" x14ac:dyDescent="0.35">
      <c r="C166" t="s">
        <v>400</v>
      </c>
      <c r="J166" s="5">
        <v>-693000000</v>
      </c>
      <c r="K166" s="5">
        <v>-1433000000</v>
      </c>
      <c r="M166" s="5">
        <v>-309000000</v>
      </c>
      <c r="N166" s="5">
        <v>-46000000</v>
      </c>
    </row>
    <row r="167" spans="3:15" ht="15.5" x14ac:dyDescent="0.35">
      <c r="C167" t="s">
        <v>153</v>
      </c>
      <c r="D167" s="5">
        <v>-101867000000</v>
      </c>
      <c r="E167" s="5">
        <v>118890000000</v>
      </c>
      <c r="F167" s="5">
        <v>-32299000000</v>
      </c>
      <c r="G167" s="5">
        <v>26756000000</v>
      </c>
      <c r="I167" s="5">
        <v>-121824000000</v>
      </c>
      <c r="J167" s="5">
        <v>-137347000000</v>
      </c>
      <c r="K167" s="5">
        <v>256582000000</v>
      </c>
      <c r="L167" s="5">
        <v>167063000000</v>
      </c>
      <c r="M167" s="5">
        <v>-309847000000</v>
      </c>
      <c r="N167" s="5">
        <v>91431000000</v>
      </c>
      <c r="O167" s="5">
        <v>25306000000</v>
      </c>
    </row>
    <row r="168" spans="3:15" ht="15.5" x14ac:dyDescent="0.35">
      <c r="C168" t="s">
        <v>161</v>
      </c>
      <c r="F168" s="5">
        <v>-17578000000</v>
      </c>
      <c r="G168" s="5">
        <v>11619000000</v>
      </c>
      <c r="M168" s="5">
        <v>493500000000</v>
      </c>
    </row>
    <row r="169" spans="3:15" ht="15.5" x14ac:dyDescent="0.35">
      <c r="C169" t="s">
        <v>1383</v>
      </c>
      <c r="F169" s="5">
        <v>17578000000</v>
      </c>
      <c r="I169" s="5">
        <v>17578000000</v>
      </c>
      <c r="K169" s="5">
        <v>47760000000</v>
      </c>
      <c r="L169" s="5">
        <v>18000000000</v>
      </c>
    </row>
    <row r="170" spans="3:15" ht="15.5" x14ac:dyDescent="0.35">
      <c r="C170" t="s">
        <v>1384</v>
      </c>
    </row>
    <row r="171" spans="3:15" ht="15.5" x14ac:dyDescent="0.35">
      <c r="C171" t="s">
        <v>1321</v>
      </c>
      <c r="D171" s="5">
        <v>-25253000000</v>
      </c>
      <c r="F171" s="5">
        <v>-15576000000</v>
      </c>
      <c r="G171" s="5">
        <v>-53288000000</v>
      </c>
      <c r="I171" s="5">
        <v>-68864000000</v>
      </c>
      <c r="J171" s="5">
        <v>-45402000000</v>
      </c>
      <c r="K171" s="5">
        <v>-45242000000</v>
      </c>
    </row>
    <row r="172" spans="3:15" ht="15.5" x14ac:dyDescent="0.35">
      <c r="C172" t="s">
        <v>1385</v>
      </c>
      <c r="D172" s="5">
        <v>15626000000</v>
      </c>
      <c r="E172" s="5">
        <v>-15626000000</v>
      </c>
      <c r="G172" s="5">
        <v>35087000000</v>
      </c>
      <c r="L172" s="5">
        <v>-67098000000</v>
      </c>
      <c r="M172" s="5">
        <v>-65011000000</v>
      </c>
      <c r="N172" s="5">
        <v>-50494000000</v>
      </c>
      <c r="O172" s="5">
        <v>-69020000000</v>
      </c>
    </row>
    <row r="173" spans="3:15" ht="15.5" x14ac:dyDescent="0.35">
      <c r="C173" t="s">
        <v>909</v>
      </c>
      <c r="D173" s="5">
        <v>-489000000</v>
      </c>
      <c r="F173" s="5">
        <v>-556000000</v>
      </c>
      <c r="I173" s="5">
        <v>-556000000</v>
      </c>
      <c r="J173" s="5">
        <v>-983000000</v>
      </c>
      <c r="K173" s="5">
        <v>-914000000</v>
      </c>
      <c r="L173" s="5">
        <v>-1439000000</v>
      </c>
      <c r="M173" s="5">
        <v>-1101000000</v>
      </c>
      <c r="N173" s="5">
        <v>-1295000000</v>
      </c>
    </row>
    <row r="174" spans="3:15" ht="15.5" x14ac:dyDescent="0.35">
      <c r="C174" t="s">
        <v>1386</v>
      </c>
      <c r="D174" s="5">
        <v>37376000000</v>
      </c>
      <c r="E174" s="5">
        <v>104530000000</v>
      </c>
      <c r="F174" s="5">
        <v>66619000000</v>
      </c>
      <c r="G174" s="5">
        <v>23166000000</v>
      </c>
      <c r="I174" s="5">
        <v>89785000000</v>
      </c>
      <c r="K174" s="5">
        <v>285815000000</v>
      </c>
      <c r="M174" s="5">
        <v>26400000000</v>
      </c>
      <c r="N174" s="5">
        <v>143450000000</v>
      </c>
      <c r="O174" s="5">
        <v>94465000000</v>
      </c>
    </row>
    <row r="175" spans="3:15" ht="15.5" x14ac:dyDescent="0.35">
      <c r="C175" t="s">
        <v>1387</v>
      </c>
    </row>
    <row r="176" spans="3:15" ht="15.5" x14ac:dyDescent="0.35">
      <c r="C176" t="s">
        <v>1388</v>
      </c>
      <c r="D176" s="5">
        <v>-114000000</v>
      </c>
      <c r="E176" s="5">
        <v>-112000000</v>
      </c>
      <c r="F176" s="5">
        <v>-110000000</v>
      </c>
      <c r="G176" s="5">
        <v>-110000000</v>
      </c>
      <c r="I176" s="5">
        <v>-435000000</v>
      </c>
      <c r="J176" s="5">
        <v>-76000000</v>
      </c>
      <c r="M176" s="5">
        <v>-135000000</v>
      </c>
      <c r="N176" s="5">
        <v>-230000000</v>
      </c>
      <c r="O176" s="5">
        <v>-139000000</v>
      </c>
    </row>
    <row r="177" spans="2:15" ht="15.5" x14ac:dyDescent="0.35">
      <c r="C177" t="s">
        <v>1389</v>
      </c>
      <c r="D177" s="5">
        <v>-10230000000</v>
      </c>
      <c r="E177" s="5">
        <v>-15738000000</v>
      </c>
      <c r="F177" s="5">
        <v>-16242000000</v>
      </c>
      <c r="G177" s="5">
        <v>-18311000000</v>
      </c>
      <c r="I177" s="5">
        <v>-69855000000</v>
      </c>
      <c r="J177" s="5">
        <v>-46461000000</v>
      </c>
      <c r="K177" s="5">
        <v>-46156000000</v>
      </c>
      <c r="L177" s="5">
        <v>-68537000000</v>
      </c>
      <c r="M177" s="5">
        <v>-66247000000</v>
      </c>
      <c r="N177" s="5">
        <v>-52019000000</v>
      </c>
      <c r="O177" s="5">
        <v>-69159000000</v>
      </c>
    </row>
    <row r="178" spans="2:15" ht="15.5" x14ac:dyDescent="0.35">
      <c r="C178" t="s">
        <v>155</v>
      </c>
      <c r="D178" s="5">
        <v>-3042000000</v>
      </c>
      <c r="E178" s="5">
        <v>555000000</v>
      </c>
      <c r="F178" s="5">
        <v>-53018000000</v>
      </c>
      <c r="I178" s="5">
        <v>-53018000000</v>
      </c>
      <c r="J178" s="5">
        <v>-85123000000</v>
      </c>
    </row>
    <row r="179" spans="2:15" ht="15.5" x14ac:dyDescent="0.35">
      <c r="C179" t="s">
        <v>156</v>
      </c>
      <c r="D179" s="5">
        <v>32000000</v>
      </c>
      <c r="E179" s="5">
        <v>29543000000</v>
      </c>
    </row>
    <row r="180" spans="2:15" ht="15.5" x14ac:dyDescent="0.35">
      <c r="C180" t="s">
        <v>337</v>
      </c>
      <c r="J180" s="5">
        <v>17278000000</v>
      </c>
    </row>
    <row r="181" spans="2:15" ht="15.5" x14ac:dyDescent="0.35">
      <c r="C181" t="s">
        <v>712</v>
      </c>
      <c r="D181" s="5">
        <v>-126003000000</v>
      </c>
      <c r="F181" s="5">
        <v>-2000000</v>
      </c>
      <c r="I181" s="5">
        <v>-106314000000</v>
      </c>
      <c r="J181" s="5">
        <v>-46696000000</v>
      </c>
      <c r="K181" s="5">
        <v>-30837000000</v>
      </c>
      <c r="M181" s="5">
        <v>-763500000000</v>
      </c>
    </row>
    <row r="182" spans="2:15" ht="15.5" x14ac:dyDescent="0.35">
      <c r="C182" t="s">
        <v>344</v>
      </c>
      <c r="L182" s="5">
        <v>-2400000000</v>
      </c>
    </row>
    <row r="183" spans="2:15" ht="15.5" x14ac:dyDescent="0.35">
      <c r="C183" t="s">
        <v>509</v>
      </c>
      <c r="L183" s="5">
        <v>220000000000</v>
      </c>
    </row>
    <row r="184" spans="2:15" ht="15.5" x14ac:dyDescent="0.35">
      <c r="C184" t="s">
        <v>519</v>
      </c>
    </row>
    <row r="185" spans="2:15" ht="15.5" x14ac:dyDescent="0.35">
      <c r="C185" t="s">
        <v>163</v>
      </c>
      <c r="D185" s="5">
        <v>34398000000</v>
      </c>
      <c r="E185" s="5">
        <v>-51812000000</v>
      </c>
      <c r="F185" s="5">
        <v>-69592000000</v>
      </c>
      <c r="G185" s="5">
        <v>-27592000000</v>
      </c>
      <c r="I185" s="5">
        <v>-39864000000</v>
      </c>
      <c r="J185" s="5">
        <v>-68621000000</v>
      </c>
      <c r="K185" s="5">
        <v>90023000000</v>
      </c>
      <c r="L185" s="5">
        <v>138875000000</v>
      </c>
      <c r="M185" s="5">
        <v>-48344000000</v>
      </c>
      <c r="N185" s="5">
        <v>-683000000</v>
      </c>
      <c r="O185" s="5">
        <v>6588000000</v>
      </c>
    </row>
    <row r="186" spans="2:15" ht="15.5" x14ac:dyDescent="0.35">
      <c r="C186" t="s">
        <v>164</v>
      </c>
      <c r="E186" s="5">
        <v>172151000000</v>
      </c>
      <c r="I186" s="5">
        <v>212015000000</v>
      </c>
      <c r="J186" s="5">
        <v>280636000000</v>
      </c>
      <c r="K186" s="5">
        <v>190613000000</v>
      </c>
      <c r="L186" s="5">
        <v>51738000000</v>
      </c>
      <c r="M186" s="5">
        <v>100082000000</v>
      </c>
      <c r="N186" s="5">
        <v>100765000000</v>
      </c>
      <c r="O186" s="5">
        <v>94177000000</v>
      </c>
    </row>
    <row r="187" spans="2:15" ht="15.5" x14ac:dyDescent="0.35">
      <c r="C187" t="s">
        <v>380</v>
      </c>
    </row>
    <row r="188" spans="2:15" ht="15.5" x14ac:dyDescent="0.35">
      <c r="C188" t="s">
        <v>166</v>
      </c>
      <c r="D188" s="5">
        <v>34398000000</v>
      </c>
      <c r="E188" s="5">
        <v>120339000000</v>
      </c>
      <c r="F188" s="5">
        <v>-69592000000</v>
      </c>
      <c r="G188" s="5">
        <v>-27592000000</v>
      </c>
      <c r="I188" s="5">
        <v>172151000000</v>
      </c>
      <c r="J188" s="5">
        <v>212015000000</v>
      </c>
      <c r="K188" s="5">
        <v>280636000000</v>
      </c>
      <c r="L188" s="5">
        <v>190613000000</v>
      </c>
      <c r="M188" s="5">
        <v>51738000000</v>
      </c>
      <c r="N188" s="5">
        <v>100082000000</v>
      </c>
      <c r="O188" s="5">
        <v>100765000000</v>
      </c>
    </row>
    <row r="190" spans="2:15" ht="15.5" x14ac:dyDescent="0.35">
      <c r="B190" t="s">
        <v>167</v>
      </c>
      <c r="C190" t="s">
        <v>12</v>
      </c>
      <c r="D190" s="5">
        <v>7410000000</v>
      </c>
      <c r="E190" s="5">
        <v>7410000000</v>
      </c>
      <c r="F190" s="5">
        <v>7410000000</v>
      </c>
      <c r="G190" s="5">
        <v>7410000000</v>
      </c>
      <c r="I190" s="5">
        <v>7410000000</v>
      </c>
      <c r="J190" s="5">
        <v>7410000000</v>
      </c>
      <c r="K190" s="5">
        <v>7410000000</v>
      </c>
      <c r="L190" s="5">
        <v>7410000000</v>
      </c>
      <c r="M190" s="5">
        <v>0</v>
      </c>
      <c r="N190" s="5">
        <v>0</v>
      </c>
      <c r="O190" s="5">
        <v>0</v>
      </c>
    </row>
    <row r="191" spans="2:15" ht="15.5" x14ac:dyDescent="0.35">
      <c r="C191" t="s">
        <v>168</v>
      </c>
      <c r="D191" s="6">
        <v>4.4800000000000004</v>
      </c>
      <c r="E191" s="6">
        <v>3.2</v>
      </c>
      <c r="F191" s="6">
        <v>3.25</v>
      </c>
      <c r="G191" s="6">
        <v>7.09</v>
      </c>
    </row>
    <row r="192" spans="2:15" ht="15.5" x14ac:dyDescent="0.35">
      <c r="C192" t="s">
        <v>169</v>
      </c>
      <c r="D192" s="6">
        <v>290.18</v>
      </c>
      <c r="E192" s="6">
        <v>604.69000000000005</v>
      </c>
      <c r="F192" s="6">
        <v>246.15</v>
      </c>
      <c r="G192" s="6">
        <v>49.37</v>
      </c>
    </row>
    <row r="193" spans="3:7" ht="15.5" x14ac:dyDescent="0.35">
      <c r="C193" t="s">
        <v>63</v>
      </c>
      <c r="D193" s="6">
        <v>41.12</v>
      </c>
      <c r="E193" s="6">
        <v>73.16</v>
      </c>
      <c r="F193" s="6">
        <v>23.46</v>
      </c>
      <c r="G193" s="6">
        <v>11.94</v>
      </c>
    </row>
    <row r="194" spans="3:7" ht="15.5" x14ac:dyDescent="0.35">
      <c r="C194" t="s">
        <v>170</v>
      </c>
      <c r="D194" s="5">
        <v>74360000000</v>
      </c>
      <c r="E194" s="5">
        <v>71580000000</v>
      </c>
      <c r="F194" s="5">
        <v>71600000000</v>
      </c>
      <c r="G194" s="5">
        <v>75700000000</v>
      </c>
    </row>
    <row r="195" spans="3:7" ht="15.5" x14ac:dyDescent="0.35">
      <c r="C195" t="s">
        <v>171</v>
      </c>
      <c r="D195" s="6">
        <v>9.7000000000000003E-3</v>
      </c>
      <c r="E195" s="6">
        <v>6.6E-3</v>
      </c>
      <c r="F195" s="6">
        <v>7.1999999999999998E-3</v>
      </c>
      <c r="G195" s="6">
        <v>1.9199999999999998E-2</v>
      </c>
    </row>
    <row r="196" spans="3:7" ht="15.5" x14ac:dyDescent="0.35">
      <c r="C196" t="s">
        <v>172</v>
      </c>
      <c r="D196" s="6">
        <v>1.3100000000000001E-2</v>
      </c>
      <c r="E196" s="6">
        <v>9.0000000000000011E-3</v>
      </c>
      <c r="F196" s="6">
        <v>9.300000000000001E-3</v>
      </c>
      <c r="G196" s="6">
        <v>2.4900000000000002E-2</v>
      </c>
    </row>
    <row r="197" spans="3:7" ht="15.5" x14ac:dyDescent="0.35">
      <c r="C197" t="s">
        <v>173</v>
      </c>
      <c r="D197" s="6">
        <v>8.6E-3</v>
      </c>
      <c r="E197" s="6">
        <v>8.1000000000000013E-3</v>
      </c>
      <c r="F197" s="6">
        <v>1.29E-2</v>
      </c>
      <c r="G197" s="6">
        <v>1.6200000000000003E-2</v>
      </c>
    </row>
    <row r="198" spans="3:7" ht="15.5" x14ac:dyDescent="0.35">
      <c r="C198" t="s">
        <v>174</v>
      </c>
      <c r="D198" s="6">
        <v>5.9</v>
      </c>
      <c r="E198" s="6">
        <v>4.08</v>
      </c>
      <c r="F198" s="6">
        <v>8.39</v>
      </c>
      <c r="G198" s="6">
        <v>8.85</v>
      </c>
    </row>
    <row r="199" spans="3:7" ht="15.5" x14ac:dyDescent="0.35">
      <c r="C199" t="s">
        <v>175</v>
      </c>
      <c r="D199" s="5">
        <v>2651000000000</v>
      </c>
      <c r="E199" s="5">
        <v>2739000000000</v>
      </c>
      <c r="F199" s="5">
        <v>2701000000000</v>
      </c>
      <c r="G199" s="5">
        <v>2221000000000</v>
      </c>
    </row>
    <row r="200" spans="3:7" ht="15.5" x14ac:dyDescent="0.35">
      <c r="C200" t="s">
        <v>176</v>
      </c>
      <c r="D200" s="6">
        <v>3.79</v>
      </c>
      <c r="E200" s="6">
        <v>5.46</v>
      </c>
      <c r="F200" s="6">
        <v>2.29</v>
      </c>
      <c r="G200" s="6">
        <v>1.23</v>
      </c>
    </row>
    <row r="201" spans="3:7" ht="15.5" x14ac:dyDescent="0.35">
      <c r="C201" t="s">
        <v>177</v>
      </c>
      <c r="D201" s="6">
        <v>342.85</v>
      </c>
      <c r="E201" s="6">
        <v>354.23</v>
      </c>
      <c r="F201" s="6">
        <v>348.6</v>
      </c>
      <c r="G201" s="6">
        <v>285.2</v>
      </c>
    </row>
    <row r="202" spans="3:7" ht="15.5" x14ac:dyDescent="0.35">
      <c r="C202" t="s">
        <v>178</v>
      </c>
      <c r="D202" s="6">
        <v>3.79</v>
      </c>
      <c r="E202" s="6">
        <v>5.47</v>
      </c>
      <c r="F202" s="6">
        <v>2.2999999999999998</v>
      </c>
      <c r="G202" s="6">
        <v>1.23</v>
      </c>
    </row>
    <row r="203" spans="3:7" ht="15.5" x14ac:dyDescent="0.35">
      <c r="C203" t="s">
        <v>179</v>
      </c>
      <c r="D203" s="6">
        <v>342.7</v>
      </c>
      <c r="E203" s="6">
        <v>354.05</v>
      </c>
      <c r="F203" s="6">
        <v>348.4</v>
      </c>
      <c r="G203" s="6">
        <v>284.98</v>
      </c>
    </row>
    <row r="204" spans="3:7" ht="15.5" x14ac:dyDescent="0.35">
      <c r="C204" t="s">
        <v>180</v>
      </c>
      <c r="D204" s="5">
        <v>46000000000</v>
      </c>
      <c r="E204" s="5">
        <v>58000000000</v>
      </c>
      <c r="F204" s="5">
        <v>64000000000</v>
      </c>
      <c r="G204" s="5">
        <v>20000000000</v>
      </c>
    </row>
    <row r="205" spans="3:7" ht="15.5" x14ac:dyDescent="0.35">
      <c r="C205" t="s">
        <v>181</v>
      </c>
      <c r="D205" s="5">
        <v>343000000000</v>
      </c>
      <c r="E205" s="5">
        <v>341000000000</v>
      </c>
      <c r="F205" s="5">
        <v>245000000000</v>
      </c>
      <c r="G205" s="5">
        <v>236000000000</v>
      </c>
    </row>
    <row r="206" spans="3:7" ht="15.5" x14ac:dyDescent="0.35">
      <c r="C206" t="s">
        <v>182</v>
      </c>
      <c r="D206" s="5">
        <v>2541000000000</v>
      </c>
      <c r="E206" s="5">
        <v>2626000000000</v>
      </c>
      <c r="F206" s="5">
        <v>2584000000000</v>
      </c>
      <c r="G206" s="5">
        <v>2114000000000</v>
      </c>
    </row>
    <row r="207" spans="3:7" ht="15.5" x14ac:dyDescent="0.35">
      <c r="C207" t="s">
        <v>24</v>
      </c>
      <c r="D207" s="5">
        <v>388000000000</v>
      </c>
      <c r="E207" s="5">
        <v>399000000000</v>
      </c>
      <c r="F207" s="5">
        <v>309000000000</v>
      </c>
      <c r="G207" s="5">
        <v>257000000000</v>
      </c>
    </row>
    <row r="208" spans="3:7" ht="15.5" x14ac:dyDescent="0.35">
      <c r="C208" t="s">
        <v>21</v>
      </c>
      <c r="D208" s="5">
        <v>233000000000</v>
      </c>
      <c r="E208" s="5">
        <v>279000000000</v>
      </c>
      <c r="F208" s="5">
        <v>137000000000</v>
      </c>
      <c r="G208" s="5">
        <v>15000000000</v>
      </c>
    </row>
    <row r="209" spans="3:15" ht="15.5" x14ac:dyDescent="0.35">
      <c r="C209" t="s">
        <v>183</v>
      </c>
      <c r="D209" s="5">
        <v>628000000000</v>
      </c>
      <c r="E209" s="5">
        <v>536000000000</v>
      </c>
      <c r="F209" s="5">
        <v>563000000000</v>
      </c>
      <c r="G209" s="5">
        <v>832000000000</v>
      </c>
    </row>
    <row r="210" spans="3:15" ht="15.5" x14ac:dyDescent="0.35">
      <c r="C210" t="s">
        <v>184</v>
      </c>
      <c r="D210" s="5">
        <v>165000000000</v>
      </c>
      <c r="E210" s="5">
        <v>-141000000000</v>
      </c>
      <c r="F210" s="5">
        <v>195000000000</v>
      </c>
      <c r="G210" s="5">
        <v>-1000000000</v>
      </c>
    </row>
    <row r="211" spans="3:15" ht="15.5" x14ac:dyDescent="0.35">
      <c r="C211" t="s">
        <v>185</v>
      </c>
      <c r="D211" s="5">
        <v>-47000000000</v>
      </c>
      <c r="F211" s="5">
        <v>-130000000000</v>
      </c>
      <c r="G211" s="5">
        <v>-96000000000</v>
      </c>
    </row>
    <row r="212" spans="3:15" ht="15.5" x14ac:dyDescent="0.35">
      <c r="C212" t="s">
        <v>13</v>
      </c>
      <c r="D212" s="5">
        <v>118000000000</v>
      </c>
      <c r="E212" s="5">
        <v>-141000000000</v>
      </c>
      <c r="F212" s="5">
        <v>65000000000</v>
      </c>
      <c r="G212" s="5">
        <v>-96000000000</v>
      </c>
    </row>
    <row r="213" spans="3:15" ht="15.5" x14ac:dyDescent="0.35">
      <c r="C213" t="s">
        <v>16</v>
      </c>
      <c r="D213" s="6">
        <v>15.86</v>
      </c>
      <c r="E213" s="6">
        <v>-18.98</v>
      </c>
      <c r="F213" s="6">
        <v>8.7799999999999994</v>
      </c>
      <c r="G213" s="6">
        <v>-12.99</v>
      </c>
    </row>
    <row r="214" spans="3:15" ht="15.5" x14ac:dyDescent="0.35">
      <c r="C214" t="s">
        <v>48</v>
      </c>
      <c r="I214" s="6">
        <v>28.78</v>
      </c>
      <c r="J214" s="6">
        <v>34.049999999999997</v>
      </c>
      <c r="K214" s="6">
        <v>21.03</v>
      </c>
      <c r="L214" s="6">
        <v>13.91</v>
      </c>
      <c r="M214" s="6">
        <v>170873.02</v>
      </c>
      <c r="N214" s="6">
        <v>877465.2</v>
      </c>
      <c r="O214" s="6">
        <v>469135.53</v>
      </c>
    </row>
    <row r="215" spans="3:15" ht="15.5" x14ac:dyDescent="0.35">
      <c r="C215" t="s">
        <v>62</v>
      </c>
      <c r="I215" s="6">
        <v>27.8</v>
      </c>
      <c r="J215" s="6">
        <v>10.4</v>
      </c>
      <c r="K215" s="6">
        <v>13.6</v>
      </c>
      <c r="L215" s="6">
        <v>15.38</v>
      </c>
      <c r="M215" s="5">
        <v>0</v>
      </c>
      <c r="N215" s="5">
        <v>0</v>
      </c>
      <c r="O215" s="5">
        <v>0</v>
      </c>
    </row>
    <row r="216" spans="3:15" ht="15.5" x14ac:dyDescent="0.35">
      <c r="C216" t="s">
        <v>65</v>
      </c>
      <c r="I216" s="6">
        <v>5.85</v>
      </c>
      <c r="J216" s="6">
        <v>2.1800000000000002</v>
      </c>
      <c r="K216" s="6">
        <v>1.97</v>
      </c>
      <c r="L216" s="6">
        <v>2.5099999999999998</v>
      </c>
      <c r="M216" s="5">
        <v>0</v>
      </c>
      <c r="N216" s="5">
        <v>0</v>
      </c>
      <c r="O216" s="5">
        <v>0</v>
      </c>
    </row>
    <row r="217" spans="3:15" ht="15.5" x14ac:dyDescent="0.35">
      <c r="C217" t="s">
        <v>186</v>
      </c>
      <c r="I217" s="5">
        <v>331880000000</v>
      </c>
      <c r="J217" s="5">
        <v>394190000000</v>
      </c>
      <c r="K217" s="5">
        <v>311750000000</v>
      </c>
      <c r="L217" s="5">
        <v>239220000000</v>
      </c>
      <c r="M217" s="5">
        <v>220960000000</v>
      </c>
      <c r="N217" s="5">
        <v>225160000000</v>
      </c>
      <c r="O217" s="5">
        <v>155770000000</v>
      </c>
    </row>
    <row r="218" spans="3:15" ht="15.5" x14ac:dyDescent="0.35">
      <c r="C218" t="s">
        <v>187</v>
      </c>
      <c r="I218" s="6">
        <v>6.3399999999999998E-2</v>
      </c>
      <c r="J218" s="6">
        <v>9.5399999999999985E-2</v>
      </c>
      <c r="K218" s="6">
        <v>6.6000000000000003E-2</v>
      </c>
      <c r="L218" s="6">
        <v>5.3399999999999996E-2</v>
      </c>
      <c r="M218" s="6">
        <v>6.59E-2</v>
      </c>
      <c r="N218" s="6">
        <v>6.8199999999999997E-2</v>
      </c>
      <c r="O218" s="6">
        <v>4.1100000000000005E-2</v>
      </c>
    </row>
    <row r="219" spans="3:15" ht="15.5" x14ac:dyDescent="0.35">
      <c r="C219" t="s">
        <v>188</v>
      </c>
      <c r="I219" s="6">
        <v>8.2599999999999993E-2</v>
      </c>
      <c r="J219" s="6">
        <v>0.12560000000000002</v>
      </c>
      <c r="K219" s="6">
        <v>8.7400000000000005E-2</v>
      </c>
      <c r="L219" s="6">
        <v>6.25E-2</v>
      </c>
      <c r="M219" s="6">
        <v>8.1699999999999995E-2</v>
      </c>
      <c r="N219" s="6">
        <v>8.8599999999999998E-2</v>
      </c>
      <c r="O219" s="6">
        <v>5.33E-2</v>
      </c>
    </row>
    <row r="220" spans="3:15" ht="15.5" x14ac:dyDescent="0.35">
      <c r="C220" t="s">
        <v>189</v>
      </c>
      <c r="I220" s="6">
        <v>6.9099999999999995E-2</v>
      </c>
      <c r="J220" s="6">
        <v>0.1143</v>
      </c>
      <c r="K220" s="6">
        <v>9.2899999999999996E-2</v>
      </c>
      <c r="L220" s="6">
        <v>7.2599999999999998E-2</v>
      </c>
      <c r="M220" s="6">
        <v>8.0799999999999997E-2</v>
      </c>
      <c r="N220" s="6">
        <v>8.5099999999999995E-2</v>
      </c>
      <c r="O220" s="6">
        <v>0.13800000000000001</v>
      </c>
    </row>
    <row r="221" spans="3:15" ht="15.5" x14ac:dyDescent="0.35">
      <c r="C221" t="s">
        <v>190</v>
      </c>
      <c r="I221" s="6">
        <v>9.68</v>
      </c>
      <c r="J221" s="6">
        <v>7.7</v>
      </c>
      <c r="K221" s="6">
        <v>14.14</v>
      </c>
      <c r="L221" s="6">
        <v>18.12</v>
      </c>
      <c r="M221" s="6">
        <v>14.06</v>
      </c>
      <c r="N221" s="6">
        <v>19.809999999999999</v>
      </c>
      <c r="O221" s="6">
        <v>18.84</v>
      </c>
    </row>
    <row r="222" spans="3:15" ht="15.5" x14ac:dyDescent="0.35">
      <c r="C222" t="s">
        <v>59</v>
      </c>
      <c r="I222" s="6">
        <v>2.29</v>
      </c>
      <c r="J222" s="6">
        <v>1.31</v>
      </c>
      <c r="K222" s="6">
        <v>1.19</v>
      </c>
      <c r="L222" s="6">
        <v>0.96</v>
      </c>
      <c r="M222" s="5">
        <v>0</v>
      </c>
      <c r="N222" s="5">
        <v>0</v>
      </c>
      <c r="O222" s="5">
        <v>0</v>
      </c>
    </row>
    <row r="223" spans="3:15" ht="15.5" x14ac:dyDescent="0.35">
      <c r="C223" t="s">
        <v>56</v>
      </c>
      <c r="I223" s="6">
        <v>348.6</v>
      </c>
      <c r="J223" s="6">
        <v>271.02999999999997</v>
      </c>
      <c r="K223" s="6">
        <v>240.5</v>
      </c>
      <c r="L223" s="6">
        <v>222.66</v>
      </c>
      <c r="M223" s="6">
        <v>2091604.76</v>
      </c>
      <c r="N223" s="6">
        <v>9902065.9299999997</v>
      </c>
      <c r="O223" s="5">
        <v>8802000</v>
      </c>
    </row>
    <row r="224" spans="3:15" ht="15.5" x14ac:dyDescent="0.35">
      <c r="C224" t="s">
        <v>191</v>
      </c>
      <c r="I224" s="6">
        <v>2.2999999999999998</v>
      </c>
      <c r="J224" s="6">
        <v>1.31</v>
      </c>
      <c r="K224" s="6">
        <v>1.19</v>
      </c>
      <c r="L224" s="6">
        <v>0.96</v>
      </c>
      <c r="M224" s="5">
        <v>0</v>
      </c>
      <c r="N224" s="5">
        <v>0</v>
      </c>
      <c r="O224" s="5">
        <v>0</v>
      </c>
    </row>
    <row r="225" spans="2:15" ht="15.5" x14ac:dyDescent="0.35">
      <c r="C225" t="s">
        <v>192</v>
      </c>
      <c r="I225" s="6">
        <v>348.4</v>
      </c>
      <c r="J225" s="6">
        <v>270.70999999999998</v>
      </c>
      <c r="K225" s="6">
        <v>240.17</v>
      </c>
      <c r="L225" s="6">
        <v>222.58</v>
      </c>
      <c r="M225" s="6">
        <v>2090534.92</v>
      </c>
      <c r="N225" s="6">
        <v>9901765.5700000003</v>
      </c>
      <c r="O225" s="5">
        <v>8802000</v>
      </c>
    </row>
    <row r="226" spans="2:15" ht="15.5" x14ac:dyDescent="0.35">
      <c r="C226" t="s">
        <v>193</v>
      </c>
      <c r="I226" s="5">
        <v>64000000000</v>
      </c>
      <c r="J226" s="5">
        <v>69000000000</v>
      </c>
      <c r="K226" s="5">
        <v>59000000000</v>
      </c>
      <c r="L226" s="5">
        <v>47000000000</v>
      </c>
      <c r="M226" s="5">
        <v>68000000000</v>
      </c>
      <c r="N226" s="5">
        <v>66000000000</v>
      </c>
      <c r="O226" s="5">
        <v>42000000000</v>
      </c>
    </row>
    <row r="227" spans="2:15" ht="15.5" x14ac:dyDescent="0.35">
      <c r="C227" t="s">
        <v>194</v>
      </c>
      <c r="I227" s="5">
        <v>245000000000</v>
      </c>
      <c r="J227" s="5">
        <v>215000000000</v>
      </c>
      <c r="K227" s="5">
        <v>266000000000</v>
      </c>
      <c r="L227" s="5">
        <v>41000000000</v>
      </c>
      <c r="M227" s="5">
        <v>85000000000</v>
      </c>
      <c r="N227" s="5">
        <v>128000000000</v>
      </c>
      <c r="O227" s="5">
        <v>53000000000</v>
      </c>
    </row>
    <row r="228" spans="2:15" ht="15.5" x14ac:dyDescent="0.35">
      <c r="C228" t="s">
        <v>26</v>
      </c>
      <c r="I228" s="5">
        <v>309000000000</v>
      </c>
      <c r="J228" s="5">
        <v>284000000000</v>
      </c>
      <c r="K228" s="5">
        <v>325000000000</v>
      </c>
      <c r="L228" s="5">
        <v>88000000000</v>
      </c>
      <c r="M228" s="5">
        <v>153000000000</v>
      </c>
      <c r="N228" s="5">
        <v>194000000000</v>
      </c>
      <c r="O228" s="5">
        <v>95000000000</v>
      </c>
    </row>
    <row r="229" spans="2:15" ht="15.5" x14ac:dyDescent="0.35">
      <c r="C229" t="s">
        <v>23</v>
      </c>
      <c r="I229" s="5">
        <v>137000000000</v>
      </c>
      <c r="J229" s="5">
        <v>72000000000</v>
      </c>
      <c r="K229" s="5">
        <v>44000000000</v>
      </c>
      <c r="L229" s="5">
        <v>-103000000000</v>
      </c>
      <c r="M229" s="5">
        <v>101000000000</v>
      </c>
      <c r="N229" s="5">
        <v>94000000000</v>
      </c>
      <c r="O229" s="5">
        <v>-5000000000</v>
      </c>
    </row>
    <row r="230" spans="2:15" ht="15.5" x14ac:dyDescent="0.35">
      <c r="C230" t="s">
        <v>195</v>
      </c>
      <c r="I230" s="5">
        <v>563000000000</v>
      </c>
      <c r="J230" s="5">
        <v>748000000000</v>
      </c>
      <c r="K230" s="5">
        <v>493000000000</v>
      </c>
      <c r="L230" s="5">
        <v>487000000000</v>
      </c>
      <c r="M230" s="5">
        <v>151000000000</v>
      </c>
      <c r="N230" s="5">
        <v>320000000000</v>
      </c>
      <c r="O230" s="5">
        <v>148000000000</v>
      </c>
    </row>
    <row r="231" spans="2:15" ht="15.5" x14ac:dyDescent="0.35">
      <c r="C231" t="s">
        <v>196</v>
      </c>
      <c r="I231" s="5">
        <v>263000000000</v>
      </c>
      <c r="J231" s="5">
        <v>380000000000</v>
      </c>
      <c r="K231" s="5">
        <v>226000000000</v>
      </c>
      <c r="L231" s="5">
        <v>197000000000</v>
      </c>
      <c r="M231" s="5">
        <v>153000000000</v>
      </c>
      <c r="N231" s="5">
        <v>198000000000</v>
      </c>
      <c r="O231" s="5">
        <v>159000000000</v>
      </c>
    </row>
    <row r="232" spans="2:15" ht="15.5" x14ac:dyDescent="0.35">
      <c r="C232" t="s">
        <v>197</v>
      </c>
      <c r="I232" s="5">
        <v>-225000000000</v>
      </c>
      <c r="J232" s="5">
        <v>-52000000000</v>
      </c>
      <c r="K232" s="5">
        <v>-408000000000</v>
      </c>
      <c r="L232" s="5">
        <v>-53000000000</v>
      </c>
      <c r="M232" s="5">
        <v>-68000000000</v>
      </c>
      <c r="N232" s="5">
        <v>-112000000000</v>
      </c>
      <c r="O232" s="5">
        <v>-167000000000</v>
      </c>
    </row>
    <row r="233" spans="2:15" ht="15.5" x14ac:dyDescent="0.35">
      <c r="C233" t="s">
        <v>15</v>
      </c>
      <c r="I233" s="5">
        <v>37000000000</v>
      </c>
      <c r="J233" s="5">
        <v>328000000000</v>
      </c>
      <c r="K233" s="5">
        <v>-182000000000</v>
      </c>
      <c r="L233" s="5">
        <v>144000000000</v>
      </c>
      <c r="M233" s="5">
        <v>85000000000</v>
      </c>
      <c r="N233" s="5">
        <v>86000000000</v>
      </c>
      <c r="O233" s="5">
        <v>-8000000000</v>
      </c>
    </row>
    <row r="234" spans="2:15" ht="15.5" x14ac:dyDescent="0.35">
      <c r="C234" t="s">
        <v>17</v>
      </c>
      <c r="I234" s="6">
        <v>5.03</v>
      </c>
      <c r="J234" s="6">
        <v>44.23</v>
      </c>
      <c r="K234" s="6">
        <v>-24.6</v>
      </c>
      <c r="L234" s="6">
        <v>19.41</v>
      </c>
      <c r="M234" s="6">
        <v>134196.82999999999</v>
      </c>
      <c r="N234" s="6">
        <v>628908.42000000004</v>
      </c>
      <c r="O234" s="6">
        <v>-56842.49</v>
      </c>
    </row>
    <row r="236" spans="2:15" ht="15.5" x14ac:dyDescent="0.35">
      <c r="B236" t="s">
        <v>198</v>
      </c>
      <c r="C236" t="s">
        <v>199</v>
      </c>
      <c r="D236" s="5">
        <v>33000000000</v>
      </c>
      <c r="E236" s="5">
        <v>24000000000</v>
      </c>
      <c r="F236" s="5">
        <v>24000000000</v>
      </c>
      <c r="G236" s="5">
        <v>53000000000</v>
      </c>
      <c r="H236" s="5">
        <v>114000000000</v>
      </c>
      <c r="I236" s="5">
        <v>213000000000</v>
      </c>
      <c r="J236" s="5">
        <v>252000000000</v>
      </c>
      <c r="K236" s="5">
        <v>156000000000</v>
      </c>
      <c r="L236" s="5">
        <v>103000000000</v>
      </c>
      <c r="M236" s="5">
        <v>108000000000</v>
      </c>
      <c r="N236" s="5">
        <v>120000000000</v>
      </c>
      <c r="O236" s="5">
        <v>64000000000</v>
      </c>
    </row>
    <row r="237" spans="2:15" ht="15.5" x14ac:dyDescent="0.35">
      <c r="C237" t="s">
        <v>381</v>
      </c>
      <c r="H237" s="5">
        <v>17</v>
      </c>
      <c r="I237" s="5">
        <v>17</v>
      </c>
      <c r="J237" s="6">
        <v>13.5</v>
      </c>
      <c r="K237" s="6">
        <v>6.3</v>
      </c>
      <c r="L237" s="6">
        <v>4.18</v>
      </c>
    </row>
    <row r="238" spans="2:15" ht="15.5" x14ac:dyDescent="0.35">
      <c r="C238" t="s">
        <v>67</v>
      </c>
      <c r="H238" s="6">
        <v>1.4217</v>
      </c>
      <c r="I238" s="6">
        <v>0.7591</v>
      </c>
      <c r="J238" s="6">
        <v>0.39649999999999996</v>
      </c>
      <c r="K238" s="6">
        <v>0.29960000000000003</v>
      </c>
      <c r="L238" s="6">
        <v>0.30059999999999998</v>
      </c>
    </row>
    <row r="239" spans="2:15" ht="15.5" x14ac:dyDescent="0.35">
      <c r="C239" t="s">
        <v>382</v>
      </c>
      <c r="H239" s="6">
        <v>3.73E-2</v>
      </c>
      <c r="I239" s="6">
        <v>1.4499999999999999E-2</v>
      </c>
      <c r="J239" s="6">
        <v>3.5900000000000001E-2</v>
      </c>
      <c r="K239" s="6">
        <v>2.1000000000000001E-2</v>
      </c>
      <c r="L239" s="6">
        <v>1.6500000000000001E-2</v>
      </c>
    </row>
    <row r="240" spans="2:15" ht="15.5" x14ac:dyDescent="0.35">
      <c r="C240" t="s">
        <v>47</v>
      </c>
      <c r="D240" s="6">
        <v>3.49</v>
      </c>
      <c r="E240" s="6">
        <v>2.4900000000000002</v>
      </c>
      <c r="F240" s="6">
        <v>2.5299999999999998</v>
      </c>
      <c r="G240" s="6">
        <v>5.52</v>
      </c>
      <c r="H240" s="6">
        <v>11.96</v>
      </c>
      <c r="I240" s="6">
        <v>22.4</v>
      </c>
      <c r="J240" s="6">
        <v>26.5</v>
      </c>
      <c r="K240" s="6">
        <v>16.36</v>
      </c>
      <c r="L240" s="6">
        <v>10.82</v>
      </c>
      <c r="M240" s="6">
        <v>11.3</v>
      </c>
      <c r="N240" s="6">
        <v>12.58</v>
      </c>
      <c r="O240" s="6">
        <v>6.72</v>
      </c>
    </row>
    <row r="241" spans="3:15" ht="15.5" x14ac:dyDescent="0.35">
      <c r="C241" t="s">
        <v>69</v>
      </c>
      <c r="H241" s="5">
        <v>17</v>
      </c>
      <c r="I241" s="5">
        <v>17</v>
      </c>
      <c r="J241" s="6">
        <v>13.5</v>
      </c>
      <c r="K241" s="6">
        <v>6.3</v>
      </c>
      <c r="L241" s="6">
        <v>4.18</v>
      </c>
    </row>
    <row r="242" spans="3:15" ht="15.5" x14ac:dyDescent="0.35">
      <c r="C242" t="s">
        <v>383</v>
      </c>
      <c r="H242" s="6">
        <v>1.4217</v>
      </c>
      <c r="I242" s="6">
        <v>0.7591</v>
      </c>
      <c r="J242" s="6">
        <v>0.39649999999999996</v>
      </c>
      <c r="K242" s="6">
        <v>0.29960000000000003</v>
      </c>
      <c r="L242" s="6">
        <v>0.30059999999999998</v>
      </c>
    </row>
    <row r="243" spans="3:15" ht="15.5" x14ac:dyDescent="0.35">
      <c r="C243" t="s">
        <v>384</v>
      </c>
      <c r="H243" s="6">
        <v>3.73E-2</v>
      </c>
      <c r="I243" s="6">
        <v>1.4499999999999999E-2</v>
      </c>
      <c r="J243" s="6">
        <v>3.5900000000000001E-2</v>
      </c>
      <c r="K243" s="6">
        <v>2.1000000000000001E-2</v>
      </c>
      <c r="L243" s="6">
        <v>1.6500000000000001E-2</v>
      </c>
    </row>
    <row r="244" spans="3:15" ht="15.5" x14ac:dyDescent="0.35">
      <c r="C244" t="s">
        <v>200</v>
      </c>
      <c r="D244" s="5">
        <v>234000000000</v>
      </c>
      <c r="E244" s="5">
        <v>196000000000</v>
      </c>
      <c r="F244" s="5">
        <v>253000000000</v>
      </c>
      <c r="G244" s="5">
        <v>217000000000</v>
      </c>
      <c r="H244" s="5">
        <v>861000000000</v>
      </c>
      <c r="I244" s="5">
        <v>1014000000000</v>
      </c>
      <c r="J244" s="5">
        <v>1205000000000</v>
      </c>
      <c r="K244" s="5">
        <v>1079000000000</v>
      </c>
      <c r="L244" s="5">
        <v>633000000000</v>
      </c>
      <c r="M244" s="5">
        <v>541000000000</v>
      </c>
      <c r="N244" s="5">
        <v>481000000000</v>
      </c>
      <c r="O244" s="5">
        <v>406000000000</v>
      </c>
    </row>
    <row r="245" spans="3:15" ht="15.5" x14ac:dyDescent="0.35">
      <c r="C245" t="s">
        <v>385</v>
      </c>
      <c r="H245" s="5">
        <v>17</v>
      </c>
      <c r="I245" s="5">
        <v>17</v>
      </c>
      <c r="J245" s="6">
        <v>13.5</v>
      </c>
      <c r="K245" s="6">
        <v>6.3</v>
      </c>
      <c r="L245" s="6">
        <v>4.18</v>
      </c>
    </row>
    <row r="246" spans="3:15" ht="15.5" x14ac:dyDescent="0.35">
      <c r="C246" t="s">
        <v>386</v>
      </c>
      <c r="H246" s="6">
        <v>1.4217</v>
      </c>
      <c r="I246" s="6">
        <v>0.7591</v>
      </c>
      <c r="J246" s="6">
        <v>0.39649999999999996</v>
      </c>
      <c r="K246" s="6">
        <v>0.29960000000000003</v>
      </c>
      <c r="L246" s="6">
        <v>0.30059999999999998</v>
      </c>
    </row>
    <row r="247" spans="3:15" ht="15.5" x14ac:dyDescent="0.35">
      <c r="C247" t="s">
        <v>387</v>
      </c>
      <c r="H247" s="6">
        <v>3.73E-2</v>
      </c>
      <c r="I247" s="6">
        <v>1.4499999999999999E-2</v>
      </c>
      <c r="J247" s="6">
        <v>3.5900000000000001E-2</v>
      </c>
      <c r="K247" s="6">
        <v>2.1000000000000001E-2</v>
      </c>
      <c r="L247" s="6">
        <v>1.6500000000000001E-2</v>
      </c>
    </row>
    <row r="248" spans="3:15" ht="15.5" x14ac:dyDescent="0.35">
      <c r="C248" t="s">
        <v>201</v>
      </c>
      <c r="I248" s="6">
        <v>38.130000000000003</v>
      </c>
    </row>
    <row r="249" spans="3:15" ht="15.5" x14ac:dyDescent="0.35">
      <c r="C249" t="s">
        <v>281</v>
      </c>
      <c r="I249" s="6">
        <v>32.5</v>
      </c>
    </row>
    <row r="250" spans="3:15" ht="15.5" x14ac:dyDescent="0.35">
      <c r="C250" t="s">
        <v>202</v>
      </c>
      <c r="I250" s="6">
        <v>6.95</v>
      </c>
    </row>
    <row r="251" spans="3:15" ht="15.5" x14ac:dyDescent="0.35">
      <c r="C251" t="s">
        <v>282</v>
      </c>
      <c r="I251" s="6">
        <v>3.0800000000000001E-2</v>
      </c>
    </row>
    <row r="252" spans="3:15" ht="15.5" x14ac:dyDescent="0.35">
      <c r="C252" t="s">
        <v>283</v>
      </c>
      <c r="I252" s="6">
        <v>4.82</v>
      </c>
    </row>
    <row r="253" spans="3:15" ht="15.5" x14ac:dyDescent="0.35">
      <c r="C253" t="s">
        <v>203</v>
      </c>
      <c r="I253" s="6">
        <v>1.71</v>
      </c>
    </row>
    <row r="254" spans="3:15" ht="15.5" x14ac:dyDescent="0.35">
      <c r="C254" t="s">
        <v>284</v>
      </c>
      <c r="I254" s="6">
        <v>19.920000000000002</v>
      </c>
    </row>
    <row r="255" spans="3:15" ht="15.5" x14ac:dyDescent="0.35">
      <c r="C255" t="s">
        <v>285</v>
      </c>
      <c r="I255" s="6">
        <v>-80.02</v>
      </c>
    </row>
    <row r="256" spans="3:15" ht="15.5" x14ac:dyDescent="0.35">
      <c r="C256" t="s">
        <v>286</v>
      </c>
      <c r="I256" s="6">
        <v>35.229999999999997</v>
      </c>
    </row>
    <row r="257" spans="3:9" ht="15.5" x14ac:dyDescent="0.35">
      <c r="C257" t="s">
        <v>287</v>
      </c>
      <c r="I257" s="6">
        <v>15.98</v>
      </c>
    </row>
    <row r="258" spans="3:9" ht="15.5" x14ac:dyDescent="0.35">
      <c r="C258" t="s">
        <v>288</v>
      </c>
      <c r="I258" s="6">
        <v>-2.1</v>
      </c>
    </row>
    <row r="259" spans="3:9" ht="15.5" x14ac:dyDescent="0.35">
      <c r="C259" t="s">
        <v>289</v>
      </c>
      <c r="I259" s="6">
        <v>1.19</v>
      </c>
    </row>
    <row r="260" spans="3:9" ht="15.5" x14ac:dyDescent="0.35">
      <c r="C260" t="s">
        <v>290</v>
      </c>
      <c r="I260" s="6">
        <v>14.03</v>
      </c>
    </row>
    <row r="261" spans="3:9" ht="15.5" x14ac:dyDescent="0.35">
      <c r="C261" t="s">
        <v>204</v>
      </c>
      <c r="I261" s="6">
        <v>11.96</v>
      </c>
    </row>
    <row r="262" spans="3:9" ht="15.5" x14ac:dyDescent="0.35">
      <c r="C262" t="s">
        <v>291</v>
      </c>
      <c r="I262" s="6">
        <v>94.54</v>
      </c>
    </row>
    <row r="263" spans="3:9" ht="15.5" x14ac:dyDescent="0.35">
      <c r="C263" t="s">
        <v>205</v>
      </c>
      <c r="D263" s="6">
        <v>16.25</v>
      </c>
    </row>
    <row r="264" spans="3:9" ht="15.5" x14ac:dyDescent="0.35">
      <c r="C264" t="s">
        <v>206</v>
      </c>
      <c r="I264" s="6">
        <v>266.81</v>
      </c>
    </row>
    <row r="265" spans="3:9" ht="15.5" x14ac:dyDescent="0.35">
      <c r="C265" t="s">
        <v>292</v>
      </c>
      <c r="I265" s="6">
        <v>-5.7</v>
      </c>
    </row>
    <row r="266" spans="3:9" ht="15.5" x14ac:dyDescent="0.35">
      <c r="C266" t="s">
        <v>207</v>
      </c>
      <c r="D266" s="6">
        <v>4.03</v>
      </c>
    </row>
    <row r="267" spans="3:9" ht="15.5" x14ac:dyDescent="0.35">
      <c r="C267" t="s">
        <v>208</v>
      </c>
      <c r="D267" s="6">
        <v>3.7</v>
      </c>
    </row>
    <row r="268" spans="3:9" ht="15.5" x14ac:dyDescent="0.35">
      <c r="C268" t="s">
        <v>293</v>
      </c>
      <c r="D268" s="6">
        <v>0.15</v>
      </c>
    </row>
    <row r="269" spans="3:9" ht="15.5" x14ac:dyDescent="0.35">
      <c r="C269" t="s">
        <v>294</v>
      </c>
      <c r="D269" s="6">
        <v>0.13</v>
      </c>
    </row>
    <row r="270" spans="3:9" ht="15.5" x14ac:dyDescent="0.35">
      <c r="C270" t="s">
        <v>209</v>
      </c>
      <c r="D270" s="6">
        <v>0.31</v>
      </c>
    </row>
    <row r="271" spans="3:9" ht="15.5" x14ac:dyDescent="0.35">
      <c r="C271" t="s">
        <v>295</v>
      </c>
      <c r="D271" s="6">
        <v>0.11</v>
      </c>
    </row>
    <row r="272" spans="3:9" ht="15.5" x14ac:dyDescent="0.35">
      <c r="C272" t="s">
        <v>210</v>
      </c>
      <c r="D272" s="6">
        <v>1.35</v>
      </c>
    </row>
    <row r="273" spans="3:9" ht="15.5" x14ac:dyDescent="0.35">
      <c r="C273" t="s">
        <v>296</v>
      </c>
      <c r="I273" s="6">
        <v>6.54</v>
      </c>
    </row>
    <row r="274" spans="3:9" ht="15.5" x14ac:dyDescent="0.35">
      <c r="C274" t="s">
        <v>13</v>
      </c>
      <c r="D274" s="5">
        <v>118000000000</v>
      </c>
    </row>
    <row r="275" spans="3:9" ht="15.5" x14ac:dyDescent="0.35">
      <c r="C275" t="s">
        <v>211</v>
      </c>
      <c r="I275" s="6">
        <v>5.73</v>
      </c>
    </row>
    <row r="276" spans="3:9" ht="15.5" x14ac:dyDescent="0.35">
      <c r="C276" t="s">
        <v>212</v>
      </c>
      <c r="I276" s="6">
        <v>3.9E-2</v>
      </c>
    </row>
    <row r="277" spans="3:9" ht="15.5" x14ac:dyDescent="0.35">
      <c r="C277" t="s">
        <v>213</v>
      </c>
      <c r="I277" s="6">
        <v>5.2600000000000001E-2</v>
      </c>
    </row>
    <row r="278" spans="3:9" ht="15.5" x14ac:dyDescent="0.35">
      <c r="C278" t="s">
        <v>214</v>
      </c>
      <c r="I278" s="6">
        <v>4.07E-2</v>
      </c>
    </row>
    <row r="279" spans="3:9" ht="15.5" x14ac:dyDescent="0.35">
      <c r="C279" t="s">
        <v>297</v>
      </c>
      <c r="I279" s="6">
        <v>4.2599999999999999E-2</v>
      </c>
    </row>
    <row r="280" spans="3:9" ht="15.5" x14ac:dyDescent="0.35">
      <c r="C280" t="s">
        <v>215</v>
      </c>
      <c r="D280" s="6">
        <v>57.09</v>
      </c>
    </row>
    <row r="281" spans="3:9" ht="15.5" x14ac:dyDescent="0.35">
      <c r="C281" t="s">
        <v>216</v>
      </c>
      <c r="D281" s="6">
        <v>31.11</v>
      </c>
    </row>
    <row r="282" spans="3:9" ht="15.5" x14ac:dyDescent="0.35">
      <c r="C282" t="s">
        <v>217</v>
      </c>
      <c r="D282" s="6">
        <v>37.65</v>
      </c>
    </row>
    <row r="283" spans="3:9" ht="15.5" x14ac:dyDescent="0.35">
      <c r="C283" t="s">
        <v>218</v>
      </c>
      <c r="D283" s="6">
        <v>50.55</v>
      </c>
    </row>
    <row r="284" spans="3:9" ht="15.5" x14ac:dyDescent="0.35">
      <c r="C284" t="s">
        <v>219</v>
      </c>
      <c r="D284" s="6">
        <v>1.59</v>
      </c>
    </row>
    <row r="285" spans="3:9" ht="15.5" x14ac:dyDescent="0.35">
      <c r="C285" t="s">
        <v>298</v>
      </c>
      <c r="I285" s="6">
        <v>0.26</v>
      </c>
    </row>
    <row r="286" spans="3:9" ht="15.5" x14ac:dyDescent="0.35">
      <c r="C286" t="s">
        <v>299</v>
      </c>
      <c r="I286" s="6">
        <v>10.88</v>
      </c>
    </row>
    <row r="287" spans="3:9" ht="15.5" x14ac:dyDescent="0.35">
      <c r="C287" t="s">
        <v>43</v>
      </c>
      <c r="I287" s="5">
        <v>4343000000000</v>
      </c>
    </row>
    <row r="288" spans="3:9" ht="15.5" x14ac:dyDescent="0.35">
      <c r="C288" t="s">
        <v>220</v>
      </c>
      <c r="I288" s="5">
        <v>4686000000000</v>
      </c>
    </row>
    <row r="289" spans="3:9" ht="15.5" x14ac:dyDescent="0.35">
      <c r="C289" t="s">
        <v>221</v>
      </c>
      <c r="I289" s="5">
        <v>9520000000</v>
      </c>
    </row>
    <row r="290" spans="3:9" ht="15.5" x14ac:dyDescent="0.35">
      <c r="C290" t="s">
        <v>222</v>
      </c>
      <c r="I290" s="6">
        <v>0.15</v>
      </c>
    </row>
    <row r="291" spans="3:9" ht="15.5" x14ac:dyDescent="0.35">
      <c r="C291" t="s">
        <v>223</v>
      </c>
      <c r="D291" s="6">
        <v>0.1787</v>
      </c>
    </row>
    <row r="292" spans="3:9" ht="15.5" x14ac:dyDescent="0.35">
      <c r="C292" t="s">
        <v>224</v>
      </c>
      <c r="D292" s="6">
        <v>0.11990000000000001</v>
      </c>
    </row>
    <row r="293" spans="3:9" ht="15.5" x14ac:dyDescent="0.35">
      <c r="C293" t="s">
        <v>225</v>
      </c>
      <c r="D293" s="6">
        <v>0.14169999999999999</v>
      </c>
    </row>
    <row r="294" spans="3:9" ht="15.5" x14ac:dyDescent="0.35">
      <c r="C294" t="s">
        <v>226</v>
      </c>
      <c r="D294" s="6">
        <v>-0.2923</v>
      </c>
    </row>
    <row r="295" spans="3:9" ht="15.5" x14ac:dyDescent="0.35">
      <c r="C295" t="s">
        <v>227</v>
      </c>
      <c r="D295" s="6">
        <v>-0.5575</v>
      </c>
    </row>
    <row r="296" spans="3:9" ht="15.5" x14ac:dyDescent="0.35">
      <c r="C296" t="s">
        <v>228</v>
      </c>
      <c r="D296" s="6">
        <v>-0.63359999999999994</v>
      </c>
    </row>
    <row r="297" spans="3:9" ht="15.5" x14ac:dyDescent="0.35">
      <c r="C297" t="s">
        <v>388</v>
      </c>
      <c r="I297" s="5">
        <v>17</v>
      </c>
    </row>
    <row r="298" spans="3:9" ht="15.5" x14ac:dyDescent="0.35">
      <c r="C298" t="s">
        <v>389</v>
      </c>
      <c r="I298" s="5">
        <v>17</v>
      </c>
    </row>
    <row r="299" spans="3:9" ht="15.5" x14ac:dyDescent="0.35">
      <c r="C299" t="s">
        <v>390</v>
      </c>
      <c r="I299" s="6">
        <v>1.4217</v>
      </c>
    </row>
    <row r="300" spans="3:9" ht="15.5" x14ac:dyDescent="0.35">
      <c r="C300" t="s">
        <v>391</v>
      </c>
      <c r="I300" s="6">
        <v>3.73E-2</v>
      </c>
    </row>
    <row r="301" spans="3:9" ht="15.5" x14ac:dyDescent="0.35">
      <c r="C301" t="s">
        <v>392</v>
      </c>
      <c r="I301" t="s">
        <v>1390</v>
      </c>
    </row>
    <row r="302" spans="3:9" ht="15.5" x14ac:dyDescent="0.35">
      <c r="C302" t="s">
        <v>229</v>
      </c>
      <c r="I302" s="5">
        <v>4</v>
      </c>
    </row>
    <row r="303" spans="3:9" ht="15.5" x14ac:dyDescent="0.35">
      <c r="C303" t="s">
        <v>230</v>
      </c>
      <c r="I303" s="6">
        <v>0.16</v>
      </c>
    </row>
    <row r="304" spans="3:9" ht="15.5" x14ac:dyDescent="0.35">
      <c r="C304" t="s">
        <v>231</v>
      </c>
      <c r="I304" s="6">
        <v>0.75</v>
      </c>
    </row>
    <row r="305" spans="3:9" ht="15.5" x14ac:dyDescent="0.35">
      <c r="C305" t="s">
        <v>232</v>
      </c>
      <c r="I305" s="6">
        <v>0.25</v>
      </c>
    </row>
    <row r="306" spans="3:9" ht="15.5" x14ac:dyDescent="0.35">
      <c r="C306" t="s">
        <v>233</v>
      </c>
      <c r="I306" s="6">
        <v>0.71</v>
      </c>
    </row>
    <row r="307" spans="3:9" ht="15.5" x14ac:dyDescent="0.35">
      <c r="C307" t="s">
        <v>234</v>
      </c>
      <c r="I307" s="6">
        <v>0.23</v>
      </c>
    </row>
    <row r="308" spans="3:9" ht="15.5" x14ac:dyDescent="0.35">
      <c r="C308" t="s">
        <v>235</v>
      </c>
      <c r="I308" s="6">
        <v>0.37</v>
      </c>
    </row>
    <row r="309" spans="3:9" ht="15.5" x14ac:dyDescent="0.35">
      <c r="C309" t="s">
        <v>236</v>
      </c>
      <c r="I309" s="6">
        <v>0.05</v>
      </c>
    </row>
    <row r="310" spans="3:9" ht="15.5" x14ac:dyDescent="0.35">
      <c r="C310" t="s">
        <v>300</v>
      </c>
      <c r="I310" s="5">
        <v>900000000000</v>
      </c>
    </row>
    <row r="311" spans="3:9" ht="15.5" x14ac:dyDescent="0.35">
      <c r="C311" t="s">
        <v>301</v>
      </c>
      <c r="I311" s="5">
        <v>185000000000</v>
      </c>
    </row>
    <row r="312" spans="3:9" ht="15.5" x14ac:dyDescent="0.35">
      <c r="C312" t="s">
        <v>302</v>
      </c>
      <c r="I312" s="5">
        <v>293000000000</v>
      </c>
    </row>
    <row r="313" spans="3:9" ht="15.5" x14ac:dyDescent="0.35">
      <c r="C313" t="s">
        <v>303</v>
      </c>
      <c r="I313" s="5">
        <v>134000000000</v>
      </c>
    </row>
    <row r="314" spans="3:9" ht="15.5" x14ac:dyDescent="0.35">
      <c r="C314" t="s">
        <v>237</v>
      </c>
      <c r="D314" s="5">
        <v>155000000000</v>
      </c>
    </row>
    <row r="315" spans="3:9" ht="15.5" x14ac:dyDescent="0.35">
      <c r="C315" t="s">
        <v>238</v>
      </c>
      <c r="D315" s="5">
        <v>3427000000000</v>
      </c>
    </row>
    <row r="316" spans="3:9" ht="15.5" x14ac:dyDescent="0.35">
      <c r="C316" t="s">
        <v>239</v>
      </c>
      <c r="D316" s="5">
        <v>777000000000</v>
      </c>
    </row>
    <row r="317" spans="3:9" ht="15.5" x14ac:dyDescent="0.35">
      <c r="C317" t="s">
        <v>183</v>
      </c>
      <c r="D317" s="5">
        <v>628000000000</v>
      </c>
    </row>
    <row r="318" spans="3:9" ht="15.5" x14ac:dyDescent="0.35">
      <c r="C318" t="s">
        <v>182</v>
      </c>
      <c r="I318" s="5">
        <v>2541000000000</v>
      </c>
    </row>
    <row r="319" spans="3:9" ht="15.5" x14ac:dyDescent="0.35">
      <c r="C319" t="s">
        <v>181</v>
      </c>
      <c r="D319" s="5">
        <v>343000000000</v>
      </c>
    </row>
    <row r="320" spans="3:9" ht="15.5" x14ac:dyDescent="0.35">
      <c r="C320" t="s">
        <v>180</v>
      </c>
      <c r="D320" s="5">
        <v>46000000000</v>
      </c>
    </row>
    <row r="321" spans="3:9" ht="15.5" x14ac:dyDescent="0.35">
      <c r="C321" t="s">
        <v>24</v>
      </c>
      <c r="D321" s="5">
        <v>388000000000</v>
      </c>
    </row>
    <row r="322" spans="3:9" ht="15.5" x14ac:dyDescent="0.35">
      <c r="C322" t="s">
        <v>21</v>
      </c>
      <c r="D322" s="5">
        <v>233000000000</v>
      </c>
    </row>
    <row r="323" spans="3:9" ht="15.5" x14ac:dyDescent="0.35">
      <c r="C323" t="s">
        <v>240</v>
      </c>
      <c r="I323" s="5">
        <v>2651000000000</v>
      </c>
    </row>
    <row r="324" spans="3:9" ht="15.5" x14ac:dyDescent="0.35">
      <c r="C324" t="s">
        <v>304</v>
      </c>
      <c r="I324" s="5">
        <v>218000000000</v>
      </c>
    </row>
    <row r="325" spans="3:9" ht="15.5" x14ac:dyDescent="0.35">
      <c r="C325" t="s">
        <v>305</v>
      </c>
      <c r="I325" s="5">
        <v>-344000000000</v>
      </c>
    </row>
    <row r="326" spans="3:9" ht="15.5" x14ac:dyDescent="0.35">
      <c r="C326" t="s">
        <v>306</v>
      </c>
      <c r="I326" s="5">
        <v>11000000000</v>
      </c>
    </row>
    <row r="327" spans="3:9" ht="15.5" x14ac:dyDescent="0.35">
      <c r="C327" t="s">
        <v>307</v>
      </c>
      <c r="I327" s="5">
        <v>-272000000000</v>
      </c>
    </row>
    <row r="328" spans="3:9" ht="15.5" x14ac:dyDescent="0.35">
      <c r="C328" t="s">
        <v>308</v>
      </c>
      <c r="I328" s="5">
        <v>-54000000000</v>
      </c>
    </row>
  </sheetData>
  <pageMargins left="0.7" right="0.7" top="0.75" bottom="0.75" header="0.3" footer="0.3"/>
  <ignoredErrors>
    <ignoredError sqref="A1:O329" numberStoredAsText="1"/>
  </ignoredError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N25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1391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1392</v>
      </c>
      <c r="D2" s="2" vm="297">
        <f ca="1">IFERROR(_xlfn.STOCKHISTORY("XIDX:" &amp; $C$1, D3, , 0, 0, 1), "Libur")</f>
        <v>2230</v>
      </c>
      <c r="E2" s="2" vm="298">
        <f ca="1">IFERROR(_xlfn.STOCKHISTORY("XIDX:" &amp; $C$1, E3, , 0, 0, 1), "Libur")</f>
        <v>1665</v>
      </c>
      <c r="H2" s="2" vm="298">
        <f ca="1">IFERROR(INDEX(D2:G2,COUNT(D2:G2)),"")</f>
        <v>1665</v>
      </c>
      <c r="I2" s="2" vm="50">
        <f t="shared" ref="I2:N2" ca="1" si="0">IFERROR(_xlfn.STOCKHISTORY("XIDX:" &amp; $C$1, I1, , 0, 0, 1), "Libur")</f>
        <v>260</v>
      </c>
      <c r="J2" s="2" vm="28">
        <f t="shared" ca="1" si="0"/>
        <v>113</v>
      </c>
      <c r="K2" s="2" vm="299">
        <f t="shared" ca="1" si="0"/>
        <v>166</v>
      </c>
      <c r="L2" s="2" vm="272">
        <f t="shared" ca="1" si="0"/>
        <v>284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4" ht="15.5" x14ac:dyDescent="0.35">
      <c r="B4" t="s">
        <v>5</v>
      </c>
      <c r="C4" t="s">
        <v>6</v>
      </c>
      <c r="D4" s="2">
        <f>IFERROR(INDEX(D51:D500,MATCH($C$4,$C$51:$C$500,0)),"")</f>
        <v>9510416000</v>
      </c>
      <c r="E4" s="2">
        <f>IFERROR(INDEX(E51:E500,MATCH($C$4,$C$51:$C$500,0)),"")</f>
        <v>13517998000</v>
      </c>
      <c r="H4" s="2">
        <f>IFERROR(SUM(D4:G4)*(4/MAX(1,COUNT(D4:G4))),"")</f>
        <v>46056828000</v>
      </c>
      <c r="I4" s="2">
        <f t="shared" ref="I4:N4" si="1">IFERROR(INDEX(I51:I500,MATCH($C$4,$C$51:$C$500,0)),"")</f>
        <v>22958676000</v>
      </c>
      <c r="J4" s="2">
        <f t="shared" si="1"/>
        <v>27533752000</v>
      </c>
      <c r="K4" s="2">
        <f t="shared" si="1"/>
        <v>23780277000</v>
      </c>
      <c r="L4" s="2">
        <f t="shared" si="1"/>
        <v>30319967000</v>
      </c>
      <c r="M4" s="2">
        <f t="shared" si="1"/>
        <v>24878124000</v>
      </c>
      <c r="N4" s="2">
        <f t="shared" si="1"/>
        <v>18793995000</v>
      </c>
    </row>
    <row r="5" spans="1:14" ht="15.5" x14ac:dyDescent="0.35">
      <c r="B5" t="s">
        <v>7</v>
      </c>
      <c r="C5" t="s">
        <v>8</v>
      </c>
      <c r="D5" s="2">
        <f>IFERROR(INDEX(D51:D500,MATCH($C$5,$C$51:$C$500,0)),"")</f>
        <v>599274000</v>
      </c>
      <c r="E5" s="2">
        <f>IFERROR(INDEX(E51:E500,MATCH($C$5,$C$51:$C$500,0)),"")</f>
        <v>1125014000</v>
      </c>
      <c r="H5" s="2">
        <f>IFERROR(SUM(D5:G5)*(4/MAX(1,COUNT(D5:G5))),"")</f>
        <v>3448576000</v>
      </c>
      <c r="I5" s="2">
        <f t="shared" ref="I5:N5" si="2">IFERROR(INDEX(I51:I500,MATCH($C$5,$C$51:$C$500,0)),"")</f>
        <v>1885970000</v>
      </c>
      <c r="J5" s="2">
        <f t="shared" si="2"/>
        <v>4161361000</v>
      </c>
      <c r="K5" s="2">
        <f t="shared" si="2"/>
        <v>5123194000</v>
      </c>
      <c r="L5" s="2">
        <f t="shared" si="2"/>
        <v>5917341000</v>
      </c>
      <c r="M5" s="2">
        <f t="shared" si="2"/>
        <v>3823840000</v>
      </c>
      <c r="N5" s="2">
        <f t="shared" si="2"/>
        <v>3033217000</v>
      </c>
    </row>
    <row r="6" spans="1:14" ht="15.5" x14ac:dyDescent="0.35">
      <c r="B6" t="s">
        <v>9</v>
      </c>
      <c r="C6" t="s">
        <v>10</v>
      </c>
      <c r="D6" s="2">
        <f>IFERROR(INDEX(D51:D500,MATCH($C$6,$C$51:$C$500,0)),"")</f>
        <v>51576946000</v>
      </c>
      <c r="E6" s="2">
        <f>IFERROR(INDEX(E51:E500,MATCH($C$6,$C$51:$C$500,0)),"")</f>
        <v>53000866000</v>
      </c>
      <c r="H6" s="2">
        <f>IFERROR(INDEX(D6:G6,COUNT(D6:G6)),"")</f>
        <v>53000866000</v>
      </c>
      <c r="I6" s="2">
        <f t="shared" ref="I6:N6" si="3">IFERROR(INDEX(I51:I500,MATCH($C$6,$C$51:$C$500,0)),"")</f>
        <v>53000866000</v>
      </c>
      <c r="J6" s="2">
        <f t="shared" si="3"/>
        <v>54938138000</v>
      </c>
      <c r="K6" s="2">
        <f t="shared" si="3"/>
        <v>62400914000</v>
      </c>
      <c r="L6" s="2">
        <f t="shared" si="3"/>
        <v>52394877000</v>
      </c>
      <c r="M6" s="2">
        <f t="shared" si="3"/>
        <v>15574336000</v>
      </c>
      <c r="N6" s="2">
        <f t="shared" si="3"/>
        <v>11750496000</v>
      </c>
    </row>
    <row r="7" spans="1:14" ht="15.5" x14ac:dyDescent="0.35">
      <c r="B7" t="s">
        <v>11</v>
      </c>
      <c r="C7" t="s">
        <v>12</v>
      </c>
      <c r="D7" s="3">
        <f>IFERROR(INDEX(D51:D500,MATCH($C$7,$C$51:$C$500,0))/1000000000,"")</f>
        <v>2.5499999999999998</v>
      </c>
      <c r="E7" s="3">
        <f>IFERROR(INDEX(E51:E500,MATCH($C$7,$C$51:$C$500,0))/1000000000,"")</f>
        <v>2.5499999999999998</v>
      </c>
      <c r="H7" s="3">
        <f>IFERROR(INDEX(D7:G7,COUNT(D7:G7)),"")</f>
        <v>2.5499999999999998</v>
      </c>
      <c r="I7" s="3">
        <f t="shared" ref="I7:N7" si="4">IFERROR(INDEX(I51:I500,MATCH($C$7,$C$51:$C$500,0))/1000000000,"")</f>
        <v>2.5499999999999998</v>
      </c>
      <c r="J7" s="3">
        <f t="shared" si="4"/>
        <v>2.5499999999999998</v>
      </c>
      <c r="K7" s="3">
        <f t="shared" si="4"/>
        <v>2.5499999999999998</v>
      </c>
      <c r="L7" s="3">
        <f t="shared" si="4"/>
        <v>2.5</v>
      </c>
      <c r="M7" s="3">
        <f t="shared" si="4"/>
        <v>0</v>
      </c>
      <c r="N7" s="3">
        <f t="shared" si="4"/>
        <v>0</v>
      </c>
    </row>
    <row r="8" spans="1:14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0</v>
      </c>
      <c r="E8" s="2">
        <f>IFERROR(INDEX(E51:E500,MATCH("Free cash flow (Quarter)",$C$51:$C$500,0)),"")</f>
        <v>6000000000</v>
      </c>
      <c r="H8" s="2">
        <f>IFERROR(INDEX(D8:G8,COUNT(D8:G8)),"")</f>
        <v>6000000000</v>
      </c>
      <c r="I8" s="2">
        <f t="shared" ref="I8:N8" si="5">IFERROR(INDEX(I51:I500,MATCH($C$8,$C$51:$C$500,0)),"")</f>
        <v>1000000000</v>
      </c>
      <c r="J8" s="2">
        <f t="shared" si="5"/>
        <v>10000000000</v>
      </c>
      <c r="K8" s="2">
        <f t="shared" si="5"/>
        <v>-14000000000</v>
      </c>
      <c r="L8" s="2">
        <f t="shared" si="5"/>
        <v>-1000000000</v>
      </c>
      <c r="M8" s="2">
        <f t="shared" si="5"/>
        <v>1000000000</v>
      </c>
      <c r="N8" s="2">
        <f t="shared" si="5"/>
        <v>5000000000</v>
      </c>
    </row>
    <row r="9" spans="1:14" ht="15.5" x14ac:dyDescent="0.35">
      <c r="A9" t="s">
        <v>16</v>
      </c>
      <c r="C9" t="s">
        <v>17</v>
      </c>
      <c r="D9" s="3">
        <f>IFERROR(INDEX(D51:D500,MATCH("Free cash flow per share (Quarter)",$C$51:$C$500,0)),"")</f>
        <v>-0.19</v>
      </c>
      <c r="E9" s="3">
        <f>IFERROR(INDEX(E51:E500,MATCH("Free cash flow per share (Quarter)",$C$51:$C$500,0)),"")</f>
        <v>2.19</v>
      </c>
      <c r="H9" s="3">
        <f>IFERROR(INDEX(D9:G9,COUNT(D9:G9)),"")</f>
        <v>2.19</v>
      </c>
      <c r="I9" s="3">
        <f t="shared" ref="I9:N9" si="6">IFERROR(INDEX(I51:I500,MATCH($C$9,$C$51:$C$500,0)),"")</f>
        <v>0.4</v>
      </c>
      <c r="J9" s="3">
        <f t="shared" si="6"/>
        <v>3.93</v>
      </c>
      <c r="K9" s="3">
        <f t="shared" si="6"/>
        <v>-5.52</v>
      </c>
      <c r="L9" s="3">
        <f t="shared" si="6"/>
        <v>-0.52</v>
      </c>
      <c r="M9" s="3">
        <f t="shared" si="6"/>
        <v>32567.61</v>
      </c>
      <c r="N9" s="3">
        <f t="shared" si="6"/>
        <v>148206.01999999999</v>
      </c>
    </row>
    <row r="10" spans="1:14" ht="15.5" x14ac:dyDescent="0.35">
      <c r="C10" t="s">
        <v>18</v>
      </c>
      <c r="D10" s="3">
        <f ca="1">IFERROR(IF(D9=0,"",D2/D9),"")</f>
        <v>-11736.842105263158</v>
      </c>
      <c r="E10" s="3">
        <f ca="1">IFERROR(IF(E9=0,"",E2/E9),"")</f>
        <v>760.27397260273972</v>
      </c>
      <c r="I10" s="3">
        <f t="shared" ref="I10:N10" ca="1" si="7">IFERROR(IF(I9=0,"",I2/I9),"")</f>
        <v>650</v>
      </c>
      <c r="J10" s="3">
        <f t="shared" ca="1" si="7"/>
        <v>28.753180661577606</v>
      </c>
      <c r="K10" s="3">
        <f t="shared" ca="1" si="7"/>
        <v>-30.072463768115945</v>
      </c>
      <c r="L10" s="3">
        <f t="shared" ca="1" si="7"/>
        <v>-546.15384615384619</v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19</v>
      </c>
      <c r="C11" t="s">
        <v>20</v>
      </c>
      <c r="D11" s="2">
        <f>IFERROR(INDEX(D51:D500,MATCH($C$11,$C$51:$C$500,0)),"")</f>
        <v>1760800000</v>
      </c>
      <c r="E11" s="2">
        <f>IFERROR(INDEX(E51:E500,MATCH($C$11,$C$51:$C$500,0)),"")</f>
        <v>7181500000</v>
      </c>
      <c r="H11" s="2">
        <f>IFERROR(INDEX(D11:G11,COUNT(D11:G11)),"")</f>
        <v>7181500000</v>
      </c>
      <c r="I11" s="2">
        <f t="shared" ref="I11:N11" si="8">IFERROR(INDEX(I51:I500,MATCH($C$11,$C$51:$C$500,0)),"")</f>
        <v>7181500000</v>
      </c>
      <c r="J11" s="2">
        <f t="shared" si="8"/>
        <v>11517756000</v>
      </c>
      <c r="K11" s="2">
        <f t="shared" si="8"/>
        <v>14962795000</v>
      </c>
      <c r="L11" s="2">
        <f t="shared" si="8"/>
        <v>6155139000</v>
      </c>
      <c r="M11" s="2">
        <f t="shared" si="8"/>
        <v>7023637000</v>
      </c>
      <c r="N11" s="2">
        <f t="shared" si="8"/>
        <v>1754396000</v>
      </c>
    </row>
    <row r="12" spans="1:14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-2000000000</v>
      </c>
      <c r="E12" s="2">
        <f>IFERROR(INDEX(E51:E500,MATCH("Net Debt (Quarter)",$C$51:$C$500,0)),"")</f>
        <v>-7000000000</v>
      </c>
      <c r="H12" s="2">
        <f>IFERROR(INDEX(D12:G12,COUNT(D12:G12)),"")</f>
        <v>-7000000000</v>
      </c>
      <c r="I12" s="2">
        <f t="shared" ref="I12:N12" si="9">IFERROR(INDEX(I51:I500,MATCH($C$12,$C$51:$C$500,0)),"")</f>
        <v>-7000000000</v>
      </c>
      <c r="J12" s="2">
        <f t="shared" si="9"/>
        <v>-12000000000</v>
      </c>
      <c r="K12" s="2">
        <f t="shared" si="9"/>
        <v>-15000000000</v>
      </c>
      <c r="L12" s="2">
        <f t="shared" si="9"/>
        <v>-6000000000</v>
      </c>
      <c r="M12" s="2">
        <f t="shared" si="9"/>
        <v>-7000000000</v>
      </c>
      <c r="N12" s="2">
        <f t="shared" si="9"/>
        <v>-2000000000</v>
      </c>
    </row>
    <row r="13" spans="1:14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N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</row>
    <row r="14" spans="1:14" ht="15.5" x14ac:dyDescent="0.35">
      <c r="C14" t="s">
        <v>27</v>
      </c>
      <c r="D14" s="2">
        <f>IFERROR(INDEX(D51:D500,MATCH($C$14,$C$51:$C$500,0)),"")</f>
        <v>0</v>
      </c>
      <c r="E14" s="2">
        <f>IFERROR(INDEX(E51:E500,MATCH($C$14,$C$51:$C$500,0)),"")</f>
        <v>0</v>
      </c>
      <c r="H14" s="2">
        <f>IFERROR(SUM(D14:G14)*(4/MAX(1,COUNT(D14:G14))),"")</f>
        <v>0</v>
      </c>
      <c r="I14" s="2">
        <f t="shared" ref="I14:N14" si="11">IFERROR(INDEX(I51:I500,MATCH($C$14,$C$51:$C$500,0)),"")</f>
        <v>0</v>
      </c>
      <c r="J14" s="2">
        <f t="shared" si="11"/>
        <v>0</v>
      </c>
      <c r="K14" s="2">
        <f t="shared" si="11"/>
        <v>0</v>
      </c>
      <c r="L14" s="2">
        <f t="shared" si="11"/>
        <v>62431000</v>
      </c>
      <c r="M14" s="2">
        <f t="shared" si="11"/>
        <v>223862000</v>
      </c>
      <c r="N14" s="2">
        <f t="shared" si="11"/>
        <v>104442000</v>
      </c>
    </row>
    <row r="15" spans="1:14" ht="15.5" x14ac:dyDescent="0.35">
      <c r="C15" t="s">
        <v>28</v>
      </c>
      <c r="D15" s="2">
        <f>IFERROR(INDEX(D51:D500,MATCH($C$15,$C$51:$C$500,0)),"")</f>
        <v>-132920000</v>
      </c>
      <c r="E15" s="2">
        <f>IFERROR(INDEX(E51:E500,MATCH($C$15,$C$51:$C$500,0)),"")</f>
        <v>-1003081000</v>
      </c>
      <c r="H15" s="2">
        <f>IFERROR(SUM(D15:G15)*(4/MAX(1,COUNT(D15:G15))),"")</f>
        <v>-2272002000</v>
      </c>
      <c r="I15" s="2">
        <f t="shared" ref="I15:N15" si="12">IFERROR(INDEX(I51:I500,MATCH($C$15,$C$51:$C$500,0)),"")</f>
        <v>-1152940000</v>
      </c>
      <c r="J15" s="2">
        <f t="shared" si="12"/>
        <v>-1148630000</v>
      </c>
      <c r="K15" s="2">
        <f t="shared" si="12"/>
        <v>-1236218000</v>
      </c>
      <c r="L15" s="2">
        <f t="shared" si="12"/>
        <v>-1494197000</v>
      </c>
      <c r="M15" s="2">
        <f t="shared" si="12"/>
        <v>-848687000</v>
      </c>
      <c r="N15" s="2">
        <f t="shared" si="12"/>
        <v>-828352000</v>
      </c>
    </row>
    <row r="16" spans="1:14" ht="15.5" x14ac:dyDescent="0.35">
      <c r="C16" t="s">
        <v>29</v>
      </c>
      <c r="D16" s="2">
        <f>IFERROR(INDEX(D51:D500,MATCH($C$16,$C$51:$C$500,0)),"")</f>
        <v>732194000</v>
      </c>
      <c r="E16" s="2">
        <f>IFERROR(INDEX(E51:E500,MATCH($C$16,$C$51:$C$500,0)),"")</f>
        <v>2230742000</v>
      </c>
      <c r="H16" s="2">
        <f>IFERROR(SUM(D16:G16)*(4/MAX(1,COUNT(D16:G16))),"")</f>
        <v>5925872000</v>
      </c>
      <c r="I16" s="2">
        <f t="shared" ref="I16:N16" si="13">IFERROR(INDEX(I51:I500,MATCH($C$16,$C$51:$C$500,0)),"")</f>
        <v>3141557000</v>
      </c>
      <c r="J16" s="2">
        <f t="shared" si="13"/>
        <v>4783136000</v>
      </c>
      <c r="K16" s="2">
        <f t="shared" si="13"/>
        <v>6367594000</v>
      </c>
      <c r="L16" s="2">
        <f t="shared" si="13"/>
        <v>7375695000</v>
      </c>
      <c r="M16" s="2">
        <f t="shared" si="13"/>
        <v>4672527000</v>
      </c>
      <c r="N16" s="2">
        <f t="shared" si="13"/>
        <v>3861569000</v>
      </c>
    </row>
    <row r="17" spans="1:14" ht="15.5" x14ac:dyDescent="0.35">
      <c r="A17" t="s">
        <v>30</v>
      </c>
    </row>
    <row r="18" spans="1:14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</row>
    <row r="19" spans="1:14" ht="15.5" x14ac:dyDescent="0.35">
      <c r="A19" t="s">
        <v>40</v>
      </c>
      <c r="C19" t="s">
        <v>41</v>
      </c>
    </row>
    <row r="20" spans="1:14" ht="15.5" x14ac:dyDescent="0.35">
      <c r="A20" t="s">
        <v>42</v>
      </c>
      <c r="C20" t="s">
        <v>43</v>
      </c>
      <c r="D20" s="2">
        <f ca="1">IFERROR(D21*D2,"")</f>
        <v>5686500000000</v>
      </c>
      <c r="E20" s="2">
        <f ca="1">IFERROR(E21*E2,"")</f>
        <v>4245750000000</v>
      </c>
      <c r="H20" s="2">
        <f t="shared" ref="H20:N20" ca="1" si="14">IFERROR(H21*H2,"")</f>
        <v>4245750000000</v>
      </c>
      <c r="I20" s="2">
        <f t="shared" ca="1" si="14"/>
        <v>663000000000</v>
      </c>
      <c r="J20" s="2">
        <f t="shared" ca="1" si="14"/>
        <v>288150000000</v>
      </c>
      <c r="K20" s="2">
        <f t="shared" ca="1" si="14"/>
        <v>423300000000</v>
      </c>
      <c r="L20" s="2">
        <f t="shared" ca="1" si="14"/>
        <v>710000000000</v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12</v>
      </c>
      <c r="D21" s="2">
        <f>IFERROR(INDEX(D51:D500,MATCH($C$7,$C$51:$C$500,0)),"")</f>
        <v>2550000000</v>
      </c>
      <c r="E21" s="2">
        <f>IFERROR(INDEX(E51:E500,MATCH($C$7,$C$51:$C$500,0)),"")</f>
        <v>2550000000</v>
      </c>
      <c r="H21" s="2">
        <f>IFERROR(INDEX(D21:G21,COUNT(D21:G21)),"")</f>
        <v>2550000000</v>
      </c>
      <c r="I21" s="2">
        <f t="shared" ref="I21:N21" si="15">IFERROR(INDEX(I51:I500,MATCH($C$7,$C$51:$C$500,0)),"")</f>
        <v>2550000000</v>
      </c>
      <c r="J21" s="2">
        <f t="shared" si="15"/>
        <v>2550000000</v>
      </c>
      <c r="K21" s="2">
        <f t="shared" si="15"/>
        <v>2550000000</v>
      </c>
      <c r="L21" s="2">
        <f t="shared" si="15"/>
        <v>2500000000</v>
      </c>
      <c r="M21" s="2">
        <f t="shared" si="15"/>
        <v>0</v>
      </c>
      <c r="N21" s="2">
        <f t="shared" si="15"/>
        <v>0</v>
      </c>
    </row>
    <row r="23" spans="1:14" ht="15.5" x14ac:dyDescent="0.35">
      <c r="B23" t="s">
        <v>44</v>
      </c>
      <c r="C23" t="s">
        <v>45</v>
      </c>
      <c r="D23" s="3">
        <f>IFERROR(D5/D6*100,"")</f>
        <v>1.1619028393034361</v>
      </c>
      <c r="E23" s="3">
        <f>IFERROR(E5/E6*100,"")</f>
        <v>2.1226332415021294</v>
      </c>
      <c r="H23" s="3">
        <f t="shared" ref="H23:N23" si="16">IFERROR(H5/H6*100,"")</f>
        <v>6.5066408537551066</v>
      </c>
      <c r="I23" s="3">
        <f t="shared" si="16"/>
        <v>3.5583758197460393</v>
      </c>
      <c r="J23" s="3">
        <f t="shared" si="16"/>
        <v>7.5746305781240713</v>
      </c>
      <c r="K23" s="3">
        <f t="shared" si="16"/>
        <v>8.2101265375696251</v>
      </c>
      <c r="L23" s="3">
        <f t="shared" si="16"/>
        <v>11.293739653210752</v>
      </c>
      <c r="M23" s="3">
        <f t="shared" si="16"/>
        <v>24.55218636608328</v>
      </c>
      <c r="N23" s="3">
        <f t="shared" si="16"/>
        <v>25.813523105748047</v>
      </c>
    </row>
    <row r="24" spans="1:14" ht="15.5" x14ac:dyDescent="0.35">
      <c r="C24" t="s">
        <v>46</v>
      </c>
      <c r="D24" s="4">
        <f>IFERROR(_xlfn.RRI(5,I23,D23),"")</f>
        <v>-0.20056418718894098</v>
      </c>
      <c r="E24" s="4">
        <f>IFERROR(_xlfn.RRI(5,J23,E23),"")</f>
        <v>-0.22464123466702701</v>
      </c>
      <c r="H24" s="4">
        <f t="shared" ref="H24:N24" si="17">IFERROR(_xlfn.RRI(5,M23,H23),"")</f>
        <v>-0.23325079785773262</v>
      </c>
      <c r="I24" s="4">
        <f t="shared" si="17"/>
        <v>-0.3272078641821824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47</v>
      </c>
      <c r="C25" t="s">
        <v>48</v>
      </c>
      <c r="D25" s="3">
        <f>IFERROR(INDEX(D51:D500,MATCH($A$25,$C$51:$C$500,0)),"")</f>
        <v>0.24</v>
      </c>
      <c r="E25" s="3">
        <f>IFERROR(INDEX(E51:E500,MATCH($A$25,$C$51:$C$500,0)),"")</f>
        <v>0.48</v>
      </c>
      <c r="H25" s="3">
        <f>IFERROR(INDEX(D25:G25,COUNT(D25:G25)),"")</f>
        <v>0.48</v>
      </c>
      <c r="I25" s="3">
        <f t="shared" ref="I25:N25" si="18">IFERROR(INDEX(I51:I500,MATCH($C$25,$C$51:$C$500,0)),"")</f>
        <v>0.78</v>
      </c>
      <c r="J25" s="3">
        <f t="shared" si="18"/>
        <v>1.43</v>
      </c>
      <c r="K25" s="3">
        <f t="shared" si="18"/>
        <v>2.0099999999999998</v>
      </c>
      <c r="L25" s="3">
        <f t="shared" si="18"/>
        <v>2.35</v>
      </c>
      <c r="M25" s="3">
        <f t="shared" si="18"/>
        <v>109321.29</v>
      </c>
      <c r="N25" s="3">
        <f t="shared" si="18"/>
        <v>86717.85</v>
      </c>
    </row>
    <row r="26" spans="1:14" ht="15.5" x14ac:dyDescent="0.35">
      <c r="C26" t="s">
        <v>49</v>
      </c>
      <c r="D26" s="4">
        <f>IFERROR(_xlfn.RRI(5,I25,D25),"")</f>
        <v>-0.21000684591067242</v>
      </c>
      <c r="E26" s="4">
        <f>IFERROR(_xlfn.RRI(5,J25,E25),"")</f>
        <v>-0.19613885011902543</v>
      </c>
      <c r="H26" s="4">
        <f t="shared" ref="H26:N26" si="19">IFERROR(_xlfn.RRI(5,M25,H25),"")</f>
        <v>-0.91517823641429674</v>
      </c>
      <c r="I26" s="4">
        <f t="shared" si="19"/>
        <v>-0.90209672491611659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50</v>
      </c>
      <c r="D27" s="3">
        <f>IFERROR(D4/D21,"")</f>
        <v>3.7295749019607842</v>
      </c>
      <c r="E27" s="3">
        <f>IFERROR(E4/E21,"")</f>
        <v>5.3011756862745099</v>
      </c>
      <c r="H27" s="3">
        <f t="shared" ref="H27:N27" si="20">IFERROR(H4/H21,"")</f>
        <v>18.061501176470589</v>
      </c>
      <c r="I27" s="3">
        <f t="shared" si="20"/>
        <v>9.0034023529411762</v>
      </c>
      <c r="J27" s="3">
        <f t="shared" si="20"/>
        <v>10.797549803921569</v>
      </c>
      <c r="K27" s="3">
        <f t="shared" si="20"/>
        <v>9.3255988235294112</v>
      </c>
      <c r="L27" s="3">
        <f t="shared" si="20"/>
        <v>12.1279868</v>
      </c>
      <c r="M27" s="3" t="str">
        <f t="shared" si="20"/>
        <v/>
      </c>
      <c r="N27" s="3" t="str">
        <f t="shared" si="20"/>
        <v/>
      </c>
    </row>
    <row r="28" spans="1:14" ht="15.5" x14ac:dyDescent="0.35">
      <c r="C28" t="s">
        <v>51</v>
      </c>
      <c r="D28" s="4">
        <f>IFERROR(_xlfn.RRI(5,I27,D27),"")</f>
        <v>-0.16160141826609908</v>
      </c>
      <c r="E28" s="4">
        <f>IFERROR(_xlfn.RRI(5,J27,E27),"")</f>
        <v>-0.13262001535762269</v>
      </c>
      <c r="H28" s="4" t="str">
        <f t="shared" ref="H28:N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52</v>
      </c>
      <c r="H29" s="4">
        <f t="shared" ref="H29:N29" si="22">IFERROR(((H25-I25)/I25)*100%,"")</f>
        <v>-0.38461538461538464</v>
      </c>
      <c r="I29" s="4">
        <f t="shared" si="22"/>
        <v>-0.45454545454545453</v>
      </c>
      <c r="J29" s="4">
        <f t="shared" si="22"/>
        <v>-0.28855721393034822</v>
      </c>
      <c r="K29" s="4">
        <f t="shared" si="22"/>
        <v>-0.14468085106382991</v>
      </c>
      <c r="L29" s="4">
        <f t="shared" si="22"/>
        <v>-0.99997850372969432</v>
      </c>
      <c r="M29" s="4">
        <f t="shared" si="22"/>
        <v>0.2606549862571545</v>
      </c>
      <c r="N29" s="4" t="str">
        <f t="shared" si="22"/>
        <v/>
      </c>
    </row>
    <row r="30" spans="1:14" ht="15.5" x14ac:dyDescent="0.35">
      <c r="C30" t="s">
        <v>53</v>
      </c>
      <c r="H30" s="4">
        <f t="shared" ref="H30:N30" si="23">IFERROR(((H27-I27)/I27)*100%,"")</f>
        <v>1.0060750889990349</v>
      </c>
      <c r="I30" s="4">
        <f t="shared" si="23"/>
        <v>-0.16616246125845843</v>
      </c>
      <c r="J30" s="4">
        <f t="shared" si="23"/>
        <v>0.15783983508686647</v>
      </c>
      <c r="K30" s="4">
        <f t="shared" si="23"/>
        <v>-0.23106786168917903</v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20.239999999999998</v>
      </c>
      <c r="E32" s="3">
        <f>IFERROR(INDEX(E51:E500,MATCH($A$32,$C$51:$C$500,0)),"")</f>
        <v>20.79</v>
      </c>
      <c r="H32" s="3">
        <f>IFERROR(INDEX(D32:G32,COUNT(D32:G32)),"")</f>
        <v>20.79</v>
      </c>
      <c r="I32" s="3">
        <f t="shared" ref="I32:N32" si="24">IFERROR(INDEX(I51:I500,MATCH($C$32,$C$51:$C$500,0)),"")</f>
        <v>20.79</v>
      </c>
      <c r="J32" s="3">
        <f t="shared" si="24"/>
        <v>21.55</v>
      </c>
      <c r="K32" s="3">
        <f t="shared" si="24"/>
        <v>24.48</v>
      </c>
      <c r="L32" s="3">
        <f t="shared" si="24"/>
        <v>20.96</v>
      </c>
      <c r="M32" s="3">
        <f t="shared" si="24"/>
        <v>445260.91</v>
      </c>
      <c r="N32" s="3">
        <f t="shared" si="24"/>
        <v>335939.62</v>
      </c>
    </row>
    <row r="33" spans="1:14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82.26</v>
      </c>
      <c r="E33" s="3">
        <f>IFERROR(INDEX(E51:E500,MATCH($A$33,$C$51:$C$500,0)),"")</f>
        <v>12.51</v>
      </c>
      <c r="H33" s="3">
        <f>IFERROR(INDEX(D33:G33,COUNT(D33:G33)),"")</f>
        <v>12.51</v>
      </c>
      <c r="I33" s="3">
        <f t="shared" ref="I33:N33" si="25">IFERROR(INDEX(I51:I500,MATCH($C$33,$C$51:$C$500,0)),"")</f>
        <v>12.51</v>
      </c>
      <c r="J33" s="3">
        <f t="shared" si="25"/>
        <v>5.24</v>
      </c>
      <c r="K33" s="3">
        <f t="shared" si="25"/>
        <v>6.78</v>
      </c>
      <c r="L33" s="3">
        <f t="shared" si="25"/>
        <v>13.55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6937.5</v>
      </c>
      <c r="E34" s="3">
        <f>IFERROR(INDEX(E51:E500,MATCH($A$34,$C$51:$C$500,0)),"")</f>
        <v>541.66999999999996</v>
      </c>
      <c r="H34" s="3">
        <f>IFERROR(INDEX(D34:G34,COUNT(D34:G34)),"")</f>
        <v>541.66999999999996</v>
      </c>
      <c r="I34" s="3">
        <f t="shared" ref="I34:N34" si="26">IFERROR(INDEX(I51:I500,MATCH($C$34,$C$51:$C$500,0)),"")</f>
        <v>333.33</v>
      </c>
      <c r="J34" s="3">
        <f t="shared" si="26"/>
        <v>79.02</v>
      </c>
      <c r="K34" s="3">
        <f t="shared" si="26"/>
        <v>82.59</v>
      </c>
      <c r="L34" s="3">
        <f t="shared" si="26"/>
        <v>120.85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446.23</v>
      </c>
      <c r="E35" s="3">
        <f>IFERROR(INDEX(E51:E500,MATCH($A$35,$C$51:$C$500,0)),"")</f>
        <v>49.02</v>
      </c>
      <c r="H35" s="3">
        <f>IFERROR(INDEX(D35:G35,COUNT(D35:G35)),"")</f>
        <v>49.02</v>
      </c>
      <c r="I35" s="3">
        <f t="shared" ref="I35:N35" si="27">IFERROR(INDEX(I51:I500,MATCH($C$35,$C$51:$C$500,0)),"")</f>
        <v>28.86</v>
      </c>
      <c r="J35" s="3">
        <f t="shared" si="27"/>
        <v>10.46</v>
      </c>
      <c r="K35" s="3">
        <f t="shared" si="27"/>
        <v>17.79</v>
      </c>
      <c r="L35" s="3">
        <f t="shared" si="27"/>
        <v>23.42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66</v>
      </c>
      <c r="C36" t="s">
        <v>67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N36" si="28">IFERROR(INDEX(H51:H500,MATCH($C$36,$C$51:$C$500,0)),"")</f>
        <v>1.7013</v>
      </c>
      <c r="I36" s="4">
        <f t="shared" si="28"/>
        <v>1.0254000000000001</v>
      </c>
      <c r="J36" s="4">
        <f t="shared" si="28"/>
        <v>1.0519000000000001</v>
      </c>
      <c r="K36" s="4">
        <f t="shared" si="28"/>
        <v>2.2848999999999999</v>
      </c>
      <c r="L36" s="4">
        <f t="shared" si="28"/>
        <v>0</v>
      </c>
      <c r="M36" s="4">
        <f t="shared" si="28"/>
        <v>0</v>
      </c>
      <c r="N36" s="4">
        <f t="shared" si="28"/>
        <v>0</v>
      </c>
    </row>
    <row r="37" spans="1:14" ht="15.5" x14ac:dyDescent="0.35">
      <c r="B37" t="s">
        <v>68</v>
      </c>
      <c r="C37" t="s">
        <v>69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N37" si="29">IFERROR(INDEX(H51:H500,MATCH($C$37,$C$51:$C$500,0)),"")</f>
        <v>0.8</v>
      </c>
      <c r="I37" s="3">
        <f t="shared" si="29"/>
        <v>0.8</v>
      </c>
      <c r="J37" s="3">
        <f t="shared" si="29"/>
        <v>1.5</v>
      </c>
      <c r="K37" s="3">
        <f t="shared" si="29"/>
        <v>4.5999999999999996</v>
      </c>
      <c r="L37" s="3">
        <f t="shared" si="29"/>
        <v>0</v>
      </c>
      <c r="M37" s="3">
        <f t="shared" si="29"/>
        <v>0</v>
      </c>
      <c r="N37" s="3">
        <f t="shared" si="29"/>
        <v>0</v>
      </c>
    </row>
    <row r="50" spans="2:14" ht="15.5" x14ac:dyDescent="0.35">
      <c r="D50" t="s">
        <v>70</v>
      </c>
      <c r="E50" t="s">
        <v>71</v>
      </c>
      <c r="F50" t="s">
        <v>72</v>
      </c>
      <c r="G50" t="s">
        <v>73</v>
      </c>
      <c r="H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</row>
    <row r="51" spans="2:14" ht="15.5" x14ac:dyDescent="0.35">
      <c r="B51" t="s">
        <v>75</v>
      </c>
      <c r="C51" t="s">
        <v>6</v>
      </c>
      <c r="D51" s="5">
        <v>9510416000</v>
      </c>
      <c r="E51" s="5">
        <v>13517998000</v>
      </c>
      <c r="F51" s="5">
        <v>9440678000</v>
      </c>
      <c r="G51" s="5">
        <v>13759634000</v>
      </c>
      <c r="I51" s="5">
        <v>22958676000</v>
      </c>
      <c r="J51" s="5">
        <v>27533752000</v>
      </c>
      <c r="K51" s="5">
        <v>23780277000</v>
      </c>
      <c r="L51" s="5">
        <v>30319967000</v>
      </c>
      <c r="M51" s="5">
        <v>24878124000</v>
      </c>
      <c r="N51" s="5">
        <v>18793995000</v>
      </c>
    </row>
    <row r="52" spans="2:14" ht="15.5" x14ac:dyDescent="0.35">
      <c r="C52" t="s">
        <v>76</v>
      </c>
      <c r="D52" s="5">
        <v>-7710607000</v>
      </c>
      <c r="E52" s="5">
        <v>-10367596000</v>
      </c>
      <c r="F52" s="5">
        <v>-7593047000</v>
      </c>
      <c r="G52" s="5">
        <v>-9908658000</v>
      </c>
      <c r="I52" s="5">
        <v>-17960643000</v>
      </c>
      <c r="J52" s="5">
        <v>-19473303000</v>
      </c>
      <c r="K52" s="5">
        <v>-15963291000</v>
      </c>
      <c r="L52" s="5">
        <v>-21529550000</v>
      </c>
      <c r="M52" s="5">
        <v>-15973185000</v>
      </c>
      <c r="N52" s="5">
        <v>-11490367000</v>
      </c>
    </row>
    <row r="53" spans="2:14" ht="15.5" x14ac:dyDescent="0.35">
      <c r="C53" t="s">
        <v>77</v>
      </c>
      <c r="D53" s="5">
        <v>1799809000</v>
      </c>
      <c r="E53" s="5">
        <v>3150402000</v>
      </c>
      <c r="F53" s="5">
        <v>1847631000</v>
      </c>
      <c r="G53" s="5">
        <v>3850976000</v>
      </c>
      <c r="I53" s="5">
        <v>4998033000</v>
      </c>
      <c r="J53" s="5">
        <v>8060449000</v>
      </c>
      <c r="K53" s="5">
        <v>7816986000</v>
      </c>
      <c r="L53" s="5">
        <v>8790417000</v>
      </c>
      <c r="M53" s="5">
        <v>8904939000</v>
      </c>
      <c r="N53" s="5">
        <v>7303628000</v>
      </c>
    </row>
    <row r="54" spans="2:14" ht="15.5" x14ac:dyDescent="0.35">
      <c r="C54" t="s">
        <v>78</v>
      </c>
      <c r="D54" s="5">
        <v>-2154649000</v>
      </c>
      <c r="E54" s="5">
        <v>-2692260000</v>
      </c>
      <c r="F54" s="5">
        <v>-2060427000</v>
      </c>
      <c r="G54" s="5">
        <v>-2755233000</v>
      </c>
      <c r="I54" s="5">
        <v>-4752687000</v>
      </c>
      <c r="J54" s="5">
        <v>-4798260000</v>
      </c>
      <c r="K54" s="5">
        <v>-4707922000</v>
      </c>
      <c r="L54" s="5">
        <v>-3050591000</v>
      </c>
      <c r="M54" s="5">
        <v>-4664698000</v>
      </c>
      <c r="N54" s="5">
        <v>-2944533000</v>
      </c>
    </row>
    <row r="55" spans="2:14" ht="15.5" x14ac:dyDescent="0.35">
      <c r="C55" t="s">
        <v>246</v>
      </c>
      <c r="D55" s="5">
        <v>-2154649000</v>
      </c>
      <c r="E55" s="5">
        <v>-2692260000</v>
      </c>
      <c r="F55" s="5">
        <v>-2060427000</v>
      </c>
      <c r="G55" s="5">
        <v>-2755233000</v>
      </c>
      <c r="I55" s="5">
        <v>-4752687000</v>
      </c>
      <c r="J55" s="5">
        <v>-4798260000</v>
      </c>
      <c r="K55" s="5">
        <v>-4707922000</v>
      </c>
      <c r="L55" s="5">
        <v>-3050591000</v>
      </c>
      <c r="M55" s="5">
        <v>-4664698000</v>
      </c>
      <c r="N55" s="5">
        <v>-2944533000</v>
      </c>
    </row>
    <row r="56" spans="2:14" ht="15.5" x14ac:dyDescent="0.35">
      <c r="C56" t="s">
        <v>80</v>
      </c>
      <c r="D56" s="5">
        <v>-354840000</v>
      </c>
      <c r="E56" s="5">
        <v>458142000</v>
      </c>
      <c r="F56" s="5">
        <v>-212796000</v>
      </c>
      <c r="G56" s="5">
        <v>1095743000</v>
      </c>
      <c r="I56" s="5">
        <v>245346000</v>
      </c>
      <c r="J56" s="5">
        <v>3262189000</v>
      </c>
      <c r="K56" s="5">
        <v>3109064000</v>
      </c>
      <c r="L56" s="5">
        <v>5739826000</v>
      </c>
      <c r="M56" s="5">
        <v>4240241000</v>
      </c>
      <c r="N56" s="5">
        <v>4359095000</v>
      </c>
    </row>
    <row r="57" spans="2:14" ht="15.5" x14ac:dyDescent="0.35">
      <c r="C57" t="s">
        <v>81</v>
      </c>
      <c r="D57" s="5">
        <v>1087034000</v>
      </c>
      <c r="E57" s="5">
        <v>1772600000</v>
      </c>
      <c r="F57" s="5">
        <v>1123611000</v>
      </c>
      <c r="G57" s="5">
        <v>179048000</v>
      </c>
      <c r="I57" s="5">
        <v>2896211000</v>
      </c>
      <c r="J57" s="5">
        <v>1520947000</v>
      </c>
      <c r="K57" s="5">
        <v>3258530000</v>
      </c>
      <c r="L57" s="5">
        <v>1635869000</v>
      </c>
      <c r="M57" s="5">
        <v>432286000</v>
      </c>
      <c r="N57" s="5">
        <v>-497526000</v>
      </c>
    </row>
    <row r="58" spans="2:14" ht="15.5" x14ac:dyDescent="0.35">
      <c r="C58" t="s">
        <v>142</v>
      </c>
      <c r="E58" s="5">
        <v>169188000</v>
      </c>
      <c r="G58" s="5">
        <v>286680000</v>
      </c>
      <c r="I58" s="5">
        <v>169188000</v>
      </c>
      <c r="J58" s="5">
        <v>286680000</v>
      </c>
    </row>
    <row r="59" spans="2:14" ht="15.5" x14ac:dyDescent="0.35">
      <c r="C59" t="s">
        <v>27</v>
      </c>
      <c r="L59" s="5">
        <v>62431000</v>
      </c>
      <c r="M59" s="5">
        <v>223862000</v>
      </c>
      <c r="N59" s="5">
        <v>104442000</v>
      </c>
    </row>
    <row r="60" spans="2:14" ht="15.5" x14ac:dyDescent="0.35">
      <c r="C60" t="s">
        <v>83</v>
      </c>
      <c r="K60" s="5">
        <v>-8182000</v>
      </c>
      <c r="L60" s="5">
        <v>35843000</v>
      </c>
    </row>
    <row r="61" spans="2:14" ht="15.5" x14ac:dyDescent="0.35">
      <c r="C61" t="s">
        <v>84</v>
      </c>
      <c r="D61" s="5">
        <v>1087034000</v>
      </c>
      <c r="E61" s="5">
        <v>1772600000</v>
      </c>
      <c r="F61" s="5">
        <v>1123611000</v>
      </c>
      <c r="G61" s="5">
        <v>179048000</v>
      </c>
      <c r="I61" s="5">
        <v>2896211000</v>
      </c>
      <c r="J61" s="5">
        <v>1520947000</v>
      </c>
      <c r="K61" s="5">
        <v>3258530000</v>
      </c>
      <c r="L61" s="5">
        <v>1635869000</v>
      </c>
      <c r="M61" s="5">
        <v>432286000</v>
      </c>
      <c r="N61" s="5">
        <v>-497526000</v>
      </c>
    </row>
    <row r="62" spans="2:14" ht="15.5" x14ac:dyDescent="0.35">
      <c r="C62" t="s">
        <v>29</v>
      </c>
      <c r="D62" s="5">
        <v>732194000</v>
      </c>
      <c r="E62" s="5">
        <v>2230742000</v>
      </c>
      <c r="F62" s="5">
        <v>910815000</v>
      </c>
      <c r="G62" s="5">
        <v>1274791000</v>
      </c>
      <c r="I62" s="5">
        <v>3141557000</v>
      </c>
      <c r="J62" s="5">
        <v>4783136000</v>
      </c>
      <c r="K62" s="5">
        <v>6367594000</v>
      </c>
      <c r="L62" s="5">
        <v>7375695000</v>
      </c>
      <c r="M62" s="5">
        <v>4672527000</v>
      </c>
      <c r="N62" s="5">
        <v>3861569000</v>
      </c>
    </row>
    <row r="63" spans="2:14" ht="15.5" x14ac:dyDescent="0.35">
      <c r="C63" t="s">
        <v>28</v>
      </c>
      <c r="D63" s="5">
        <v>-132920000</v>
      </c>
      <c r="E63" s="5">
        <v>-1003081000</v>
      </c>
      <c r="F63" s="5">
        <v>-149859000</v>
      </c>
      <c r="G63" s="5">
        <v>-519663000</v>
      </c>
      <c r="I63" s="5">
        <v>-1152940000</v>
      </c>
      <c r="J63" s="5">
        <v>-1148630000</v>
      </c>
      <c r="K63" s="5">
        <v>-1236218000</v>
      </c>
      <c r="L63" s="5">
        <v>-1494197000</v>
      </c>
      <c r="M63" s="5">
        <v>-848687000</v>
      </c>
      <c r="N63" s="5">
        <v>-828352000</v>
      </c>
    </row>
    <row r="64" spans="2:14" ht="15.5" x14ac:dyDescent="0.35">
      <c r="C64" t="s">
        <v>87</v>
      </c>
    </row>
    <row r="65" spans="2:14" ht="15.5" x14ac:dyDescent="0.35">
      <c r="C65" t="s">
        <v>88</v>
      </c>
      <c r="D65" s="5">
        <v>-132920000</v>
      </c>
      <c r="E65" s="5">
        <v>-1003081000</v>
      </c>
      <c r="F65" s="5">
        <v>-149859000</v>
      </c>
      <c r="G65" s="5">
        <v>-519663000</v>
      </c>
      <c r="I65" s="5">
        <v>-1152940000</v>
      </c>
      <c r="J65" s="5">
        <v>-1148630000</v>
      </c>
      <c r="K65" s="5">
        <v>-1236218000</v>
      </c>
      <c r="L65" s="5">
        <v>-1494197000</v>
      </c>
      <c r="M65" s="5">
        <v>-848687000</v>
      </c>
      <c r="N65" s="5">
        <v>-828352000</v>
      </c>
    </row>
    <row r="66" spans="2:14" ht="15.5" x14ac:dyDescent="0.35">
      <c r="C66" t="s">
        <v>89</v>
      </c>
      <c r="D66" s="5">
        <v>599274000</v>
      </c>
      <c r="E66" s="5">
        <v>1227661000</v>
      </c>
      <c r="F66" s="5">
        <v>760956000</v>
      </c>
      <c r="G66" s="5">
        <v>755128000</v>
      </c>
      <c r="I66" s="5">
        <v>1988617000</v>
      </c>
      <c r="J66" s="5">
        <v>3634506000</v>
      </c>
      <c r="K66" s="5">
        <v>5131376000</v>
      </c>
      <c r="L66" s="5">
        <v>5881498000</v>
      </c>
      <c r="M66" s="5">
        <v>3823840000</v>
      </c>
      <c r="N66" s="5">
        <v>3033217000</v>
      </c>
    </row>
    <row r="67" spans="2:14" ht="15.5" x14ac:dyDescent="0.35">
      <c r="C67" t="s">
        <v>90</v>
      </c>
      <c r="E67" s="5">
        <v>-102649000</v>
      </c>
      <c r="G67" s="5">
        <v>526855000</v>
      </c>
      <c r="I67" s="5">
        <v>-102649000</v>
      </c>
      <c r="J67" s="5">
        <v>526855000</v>
      </c>
      <c r="K67" s="5">
        <v>-8182000</v>
      </c>
      <c r="L67" s="5">
        <v>35843000</v>
      </c>
    </row>
    <row r="68" spans="2:14" ht="15.5" x14ac:dyDescent="0.35">
      <c r="C68" t="s">
        <v>428</v>
      </c>
      <c r="E68" s="5">
        <v>-102649000</v>
      </c>
      <c r="G68" s="5">
        <v>526855000</v>
      </c>
      <c r="I68" s="5">
        <v>-102649000</v>
      </c>
      <c r="J68" s="5">
        <v>526855000</v>
      </c>
      <c r="K68" s="5">
        <v>-8182000</v>
      </c>
      <c r="L68" s="5">
        <v>35843000</v>
      </c>
    </row>
    <row r="69" spans="2:14" ht="15.5" x14ac:dyDescent="0.35">
      <c r="C69" t="s">
        <v>91</v>
      </c>
      <c r="D69" s="5">
        <v>599274000</v>
      </c>
      <c r="E69" s="5">
        <v>1125012000</v>
      </c>
      <c r="F69" s="5">
        <v>760956000</v>
      </c>
      <c r="G69" s="5">
        <v>1281983000</v>
      </c>
      <c r="I69" s="5">
        <v>1885968000</v>
      </c>
      <c r="J69" s="5">
        <v>4161361000</v>
      </c>
      <c r="K69" s="5">
        <v>5123194000</v>
      </c>
      <c r="L69" s="5">
        <v>5917341000</v>
      </c>
      <c r="M69" s="5">
        <v>3823840000</v>
      </c>
      <c r="N69" s="5">
        <v>3033217000</v>
      </c>
    </row>
    <row r="70" spans="2:14" ht="15.5" x14ac:dyDescent="0.35">
      <c r="C70" t="s">
        <v>92</v>
      </c>
      <c r="D70" s="5">
        <v>599274000</v>
      </c>
      <c r="E70" s="5">
        <v>1227661000</v>
      </c>
      <c r="F70" s="5">
        <v>760956000</v>
      </c>
      <c r="G70" s="5">
        <v>755128000</v>
      </c>
      <c r="I70" s="5">
        <v>1988617000</v>
      </c>
      <c r="J70" s="5">
        <v>3634506000</v>
      </c>
      <c r="K70" s="5">
        <v>5131376000</v>
      </c>
      <c r="L70" s="5">
        <v>5881498000</v>
      </c>
      <c r="M70" s="5">
        <v>3823840000</v>
      </c>
      <c r="N70" s="5">
        <v>3033217000</v>
      </c>
    </row>
    <row r="71" spans="2:14" ht="15.5" x14ac:dyDescent="0.35">
      <c r="C71" t="s">
        <v>8</v>
      </c>
      <c r="D71" s="5">
        <v>599274000</v>
      </c>
      <c r="E71" s="5">
        <v>1125014000</v>
      </c>
      <c r="F71" s="5">
        <v>760956000</v>
      </c>
      <c r="G71" s="5">
        <v>1281983000</v>
      </c>
      <c r="I71" s="5">
        <v>1885970000</v>
      </c>
      <c r="J71" s="5">
        <v>4161361000</v>
      </c>
      <c r="K71" s="5">
        <v>5123194000</v>
      </c>
      <c r="L71" s="5">
        <v>5917341000</v>
      </c>
      <c r="M71" s="5">
        <v>3823840000</v>
      </c>
      <c r="N71" s="5">
        <v>3033217000</v>
      </c>
    </row>
    <row r="72" spans="2:14" ht="15.5" x14ac:dyDescent="0.35">
      <c r="C72" t="s">
        <v>93</v>
      </c>
      <c r="E72" s="5">
        <v>-2000</v>
      </c>
      <c r="I72" s="5">
        <v>-2000</v>
      </c>
    </row>
    <row r="73" spans="2:14" ht="15.5" x14ac:dyDescent="0.35">
      <c r="C73" t="s">
        <v>94</v>
      </c>
      <c r="D73" s="5">
        <v>599274000</v>
      </c>
      <c r="E73" s="5">
        <v>1227661000</v>
      </c>
      <c r="F73" s="5">
        <v>760956000</v>
      </c>
      <c r="G73" s="5">
        <v>755128000</v>
      </c>
      <c r="I73" s="5">
        <v>1988617000</v>
      </c>
      <c r="J73" s="5">
        <v>3634506000</v>
      </c>
      <c r="K73" s="5">
        <v>5131376000</v>
      </c>
      <c r="L73" s="5">
        <v>5881498000</v>
      </c>
      <c r="M73" s="5">
        <v>3823840000</v>
      </c>
      <c r="N73" s="5">
        <v>3033217000</v>
      </c>
    </row>
    <row r="74" spans="2:14" ht="15.5" x14ac:dyDescent="0.35">
      <c r="C74" t="s">
        <v>95</v>
      </c>
      <c r="D74" s="5">
        <v>599274000</v>
      </c>
      <c r="E74" s="5">
        <v>1125012000</v>
      </c>
      <c r="F74" s="5">
        <v>760956000</v>
      </c>
      <c r="G74" s="5">
        <v>1281983000</v>
      </c>
      <c r="I74" s="5">
        <v>1885968000</v>
      </c>
      <c r="J74" s="5">
        <v>4161361000</v>
      </c>
      <c r="K74" s="5">
        <v>5123194000</v>
      </c>
      <c r="L74" s="5">
        <v>5917341000</v>
      </c>
      <c r="M74" s="5">
        <v>3823840000</v>
      </c>
      <c r="N74" s="5">
        <v>3033217000</v>
      </c>
    </row>
    <row r="75" spans="2:14" ht="15.5" x14ac:dyDescent="0.35">
      <c r="C75" t="s">
        <v>96</v>
      </c>
      <c r="D75" s="5">
        <v>599274000</v>
      </c>
      <c r="E75" s="5">
        <v>1125012000</v>
      </c>
      <c r="F75" s="5">
        <v>760956000</v>
      </c>
      <c r="G75" s="5">
        <v>1281983000</v>
      </c>
      <c r="I75" s="5">
        <v>1885968000</v>
      </c>
      <c r="J75" s="5">
        <v>4161361000</v>
      </c>
      <c r="K75" s="5">
        <v>5123194000</v>
      </c>
      <c r="L75" s="5">
        <v>5917341000</v>
      </c>
      <c r="M75" s="5">
        <v>3823840000</v>
      </c>
      <c r="N75" s="5">
        <v>3033217000</v>
      </c>
    </row>
    <row r="77" spans="2:14" ht="15.5" x14ac:dyDescent="0.35">
      <c r="B77" t="s">
        <v>97</v>
      </c>
      <c r="C77" t="s">
        <v>98</v>
      </c>
    </row>
    <row r="78" spans="2:14" ht="15.5" x14ac:dyDescent="0.35">
      <c r="C78" t="s">
        <v>99</v>
      </c>
    </row>
    <row r="79" spans="2:14" ht="15.5" x14ac:dyDescent="0.35">
      <c r="C79" t="s">
        <v>20</v>
      </c>
      <c r="D79" s="5">
        <v>1760800000</v>
      </c>
      <c r="E79" s="5">
        <v>7181500000</v>
      </c>
      <c r="F79" s="5">
        <v>4121662000</v>
      </c>
      <c r="G79" s="5">
        <v>11517756000</v>
      </c>
      <c r="I79" s="5">
        <v>7181500000</v>
      </c>
      <c r="J79" s="5">
        <v>11517756000</v>
      </c>
      <c r="K79" s="5">
        <v>14962795000</v>
      </c>
      <c r="L79" s="5">
        <v>6155139000</v>
      </c>
      <c r="M79" s="5">
        <v>7023637000</v>
      </c>
      <c r="N79" s="5">
        <v>1754396000</v>
      </c>
    </row>
    <row r="80" spans="2:14" ht="15.5" x14ac:dyDescent="0.35">
      <c r="C80" t="s">
        <v>100</v>
      </c>
      <c r="D80" s="5">
        <v>3618969000</v>
      </c>
      <c r="E80" s="5">
        <v>2845801000</v>
      </c>
      <c r="F80" s="5">
        <v>2697129000</v>
      </c>
      <c r="G80" s="5">
        <v>1751933000</v>
      </c>
      <c r="I80" s="5">
        <v>2845801000</v>
      </c>
      <c r="J80" s="5">
        <v>1751933000</v>
      </c>
      <c r="K80" s="5">
        <v>1891235000</v>
      </c>
      <c r="L80" s="5">
        <v>2262276000</v>
      </c>
      <c r="M80" s="5">
        <v>2148415000</v>
      </c>
      <c r="N80" s="5">
        <v>953676000</v>
      </c>
    </row>
    <row r="81" spans="3:14" ht="15.5" x14ac:dyDescent="0.35">
      <c r="C81" t="s">
        <v>250</v>
      </c>
    </row>
    <row r="82" spans="3:14" ht="15.5" x14ac:dyDescent="0.35">
      <c r="C82" t="s">
        <v>249</v>
      </c>
    </row>
    <row r="83" spans="3:14" ht="15.5" x14ac:dyDescent="0.35">
      <c r="C83" t="s">
        <v>251</v>
      </c>
      <c r="D83" s="5">
        <v>3618969000</v>
      </c>
      <c r="E83" s="5">
        <v>2845801000</v>
      </c>
      <c r="F83" s="5">
        <v>2697129000</v>
      </c>
      <c r="G83" s="5">
        <v>1751933000</v>
      </c>
      <c r="I83" s="5">
        <v>2845801000</v>
      </c>
      <c r="J83" s="5">
        <v>1751933000</v>
      </c>
      <c r="K83" s="5">
        <v>1891235000</v>
      </c>
      <c r="L83" s="5">
        <v>2262276000</v>
      </c>
      <c r="M83" s="5">
        <v>2148415000</v>
      </c>
      <c r="N83" s="5">
        <v>953676000</v>
      </c>
    </row>
    <row r="84" spans="3:14" ht="15.5" x14ac:dyDescent="0.35">
      <c r="C84" t="s">
        <v>102</v>
      </c>
      <c r="D84" s="5">
        <v>8913000000</v>
      </c>
    </row>
    <row r="85" spans="3:14" ht="15.5" x14ac:dyDescent="0.35">
      <c r="C85" t="s">
        <v>252</v>
      </c>
      <c r="D85" s="5">
        <v>8913000000</v>
      </c>
    </row>
    <row r="86" spans="3:14" ht="15.5" x14ac:dyDescent="0.35">
      <c r="C86" t="s">
        <v>650</v>
      </c>
      <c r="E86" s="5">
        <v>15368000000</v>
      </c>
      <c r="F86" s="5">
        <v>15368000000</v>
      </c>
      <c r="G86" s="5">
        <v>15368000000</v>
      </c>
      <c r="I86" s="5">
        <v>15368000000</v>
      </c>
      <c r="J86" s="5">
        <v>15368000000</v>
      </c>
      <c r="L86" s="5">
        <v>32000000000</v>
      </c>
      <c r="N86" s="5">
        <v>4100000000</v>
      </c>
    </row>
    <row r="87" spans="3:14" ht="15.5" x14ac:dyDescent="0.35">
      <c r="C87" t="s">
        <v>83</v>
      </c>
      <c r="D87" s="5">
        <v>451867000</v>
      </c>
      <c r="E87" s="5">
        <v>451867000</v>
      </c>
      <c r="F87" s="5">
        <v>554516000</v>
      </c>
      <c r="G87" s="5">
        <v>554516000</v>
      </c>
      <c r="I87" s="5">
        <v>451867000</v>
      </c>
      <c r="J87" s="5">
        <v>554516000</v>
      </c>
      <c r="K87" s="5">
        <v>27661000</v>
      </c>
      <c r="L87" s="5">
        <v>35843000</v>
      </c>
    </row>
    <row r="88" spans="3:14" ht="15.5" x14ac:dyDescent="0.35">
      <c r="C88" t="s">
        <v>104</v>
      </c>
      <c r="D88" s="5">
        <v>15340207000</v>
      </c>
      <c r="E88" s="5">
        <v>25902058000</v>
      </c>
      <c r="F88" s="5">
        <v>27357614000</v>
      </c>
      <c r="G88" s="5">
        <v>29148543000</v>
      </c>
      <c r="I88" s="5">
        <v>25902058000</v>
      </c>
      <c r="J88" s="5">
        <v>29148543000</v>
      </c>
      <c r="K88" s="5">
        <v>21777311000</v>
      </c>
      <c r="L88" s="5">
        <v>40650888000</v>
      </c>
      <c r="M88" s="5">
        <v>9238276000</v>
      </c>
      <c r="N88" s="5">
        <v>12583581000</v>
      </c>
    </row>
    <row r="89" spans="3:14" ht="15.5" x14ac:dyDescent="0.35">
      <c r="C89" t="s">
        <v>105</v>
      </c>
    </row>
    <row r="90" spans="3:14" ht="15.5" x14ac:dyDescent="0.35">
      <c r="C90" t="s">
        <v>107</v>
      </c>
      <c r="D90" s="5">
        <v>16763509000</v>
      </c>
      <c r="E90" s="5">
        <v>17647546000</v>
      </c>
      <c r="F90" s="5">
        <v>18601930000</v>
      </c>
      <c r="G90" s="5">
        <v>19487771000</v>
      </c>
      <c r="I90" s="5">
        <v>17647546000</v>
      </c>
      <c r="J90" s="5">
        <v>19487771000</v>
      </c>
      <c r="K90" s="5">
        <v>22291820000</v>
      </c>
      <c r="L90" s="5">
        <v>18523302000</v>
      </c>
      <c r="M90" s="5">
        <v>10981742000</v>
      </c>
      <c r="N90" s="5">
        <v>8211079000</v>
      </c>
    </row>
    <row r="91" spans="3:14" ht="15.5" x14ac:dyDescent="0.35">
      <c r="C91" t="s">
        <v>109</v>
      </c>
      <c r="D91" s="5">
        <v>756960000</v>
      </c>
      <c r="E91" s="5">
        <v>756960000</v>
      </c>
      <c r="F91" s="5">
        <v>746011000</v>
      </c>
      <c r="G91" s="5">
        <v>746011000</v>
      </c>
      <c r="I91" s="5">
        <v>756960000</v>
      </c>
      <c r="J91" s="5">
        <v>746011000</v>
      </c>
      <c r="K91" s="5">
        <v>650838000</v>
      </c>
      <c r="L91" s="5">
        <v>535097000</v>
      </c>
      <c r="M91" s="5">
        <v>539963000</v>
      </c>
      <c r="N91" s="5">
        <v>386802000</v>
      </c>
    </row>
    <row r="92" spans="3:14" ht="15.5" x14ac:dyDescent="0.35">
      <c r="C92" t="s">
        <v>110</v>
      </c>
      <c r="D92" s="5">
        <v>44337428000</v>
      </c>
      <c r="E92" s="5">
        <v>33331506000</v>
      </c>
      <c r="F92" s="5">
        <v>30597941000</v>
      </c>
      <c r="G92" s="5">
        <v>31483782000</v>
      </c>
      <c r="I92" s="5">
        <v>33331506000</v>
      </c>
      <c r="J92" s="5">
        <v>31483782000</v>
      </c>
      <c r="K92" s="5">
        <v>45650658000</v>
      </c>
      <c r="L92" s="5">
        <v>19962899000</v>
      </c>
      <c r="M92" s="5">
        <v>12426205000</v>
      </c>
      <c r="N92" s="5">
        <v>9502381000</v>
      </c>
    </row>
    <row r="93" spans="3:14" ht="15.5" x14ac:dyDescent="0.35">
      <c r="C93" t="s">
        <v>111</v>
      </c>
      <c r="D93" s="5">
        <v>59677635000</v>
      </c>
      <c r="E93" s="5">
        <v>59233564000</v>
      </c>
      <c r="F93" s="5">
        <v>57955555000</v>
      </c>
      <c r="G93" s="5">
        <v>60632325000</v>
      </c>
      <c r="I93" s="5">
        <v>59233564000</v>
      </c>
      <c r="J93" s="5">
        <v>60632325000</v>
      </c>
      <c r="K93" s="5">
        <v>67427969000</v>
      </c>
      <c r="L93" s="5">
        <v>60613787000</v>
      </c>
      <c r="M93" s="5">
        <v>21664481000</v>
      </c>
      <c r="N93" s="5">
        <v>22085962000</v>
      </c>
    </row>
    <row r="94" spans="3:14" ht="15.5" x14ac:dyDescent="0.35">
      <c r="C94" t="s">
        <v>112</v>
      </c>
    </row>
    <row r="95" spans="3:14" ht="15.5" x14ac:dyDescent="0.35">
      <c r="C95" t="s">
        <v>113</v>
      </c>
    </row>
    <row r="96" spans="3:14" ht="15.5" x14ac:dyDescent="0.35">
      <c r="C96" t="s">
        <v>114</v>
      </c>
      <c r="D96" s="5">
        <v>4734869000</v>
      </c>
      <c r="E96" s="5">
        <v>2866878000</v>
      </c>
      <c r="F96" s="5">
        <v>3324573000</v>
      </c>
      <c r="G96" s="5">
        <v>2954258000</v>
      </c>
      <c r="I96" s="5">
        <v>2866878000</v>
      </c>
      <c r="J96" s="5">
        <v>2954258000</v>
      </c>
      <c r="K96" s="5">
        <v>2068699000</v>
      </c>
      <c r="L96" s="5">
        <v>5786650000</v>
      </c>
      <c r="M96" s="5">
        <v>3635767000</v>
      </c>
      <c r="N96" s="5">
        <v>8577277000</v>
      </c>
    </row>
    <row r="97" spans="3:14" ht="15.5" x14ac:dyDescent="0.35">
      <c r="C97" t="s">
        <v>115</v>
      </c>
      <c r="D97" s="5">
        <v>1611768000</v>
      </c>
      <c r="E97" s="5">
        <v>1902619000</v>
      </c>
      <c r="F97" s="5">
        <v>1771266000</v>
      </c>
      <c r="G97" s="5">
        <v>1525280000</v>
      </c>
      <c r="I97" s="5">
        <v>1902619000</v>
      </c>
      <c r="J97" s="5">
        <v>1525280000</v>
      </c>
      <c r="K97" s="5">
        <v>949627000</v>
      </c>
      <c r="L97" s="5">
        <v>4831657000</v>
      </c>
      <c r="M97" s="5">
        <v>1132479000</v>
      </c>
      <c r="N97" s="5">
        <v>6695182000</v>
      </c>
    </row>
    <row r="98" spans="3:14" ht="15.5" x14ac:dyDescent="0.35">
      <c r="C98" t="s">
        <v>118</v>
      </c>
      <c r="D98" s="5">
        <v>2000000000</v>
      </c>
      <c r="K98" s="5">
        <v>199800000</v>
      </c>
    </row>
    <row r="99" spans="3:14" ht="15.5" x14ac:dyDescent="0.35">
      <c r="C99" t="s">
        <v>116</v>
      </c>
      <c r="D99" s="5">
        <v>765102000</v>
      </c>
      <c r="E99" s="5">
        <v>633442000</v>
      </c>
      <c r="F99" s="5">
        <v>672377000</v>
      </c>
      <c r="G99" s="5">
        <v>583019000</v>
      </c>
      <c r="I99" s="5">
        <v>633442000</v>
      </c>
      <c r="J99" s="5">
        <v>583019000</v>
      </c>
      <c r="K99" s="5">
        <v>583019000</v>
      </c>
      <c r="L99" s="5">
        <v>211700000</v>
      </c>
    </row>
    <row r="100" spans="3:14" ht="15.5" x14ac:dyDescent="0.35">
      <c r="C100" t="s">
        <v>117</v>
      </c>
      <c r="D100" s="5">
        <v>283091000</v>
      </c>
      <c r="E100" s="5">
        <v>255909000</v>
      </c>
      <c r="F100" s="5">
        <v>229898000</v>
      </c>
      <c r="G100" s="5">
        <v>194927000</v>
      </c>
      <c r="I100" s="5">
        <v>255909000</v>
      </c>
      <c r="J100" s="5">
        <v>194927000</v>
      </c>
      <c r="K100" s="5">
        <v>336253000</v>
      </c>
      <c r="L100" s="5">
        <v>743293000</v>
      </c>
      <c r="M100" s="5">
        <v>2503288000</v>
      </c>
      <c r="N100" s="5">
        <v>1882095000</v>
      </c>
    </row>
    <row r="101" spans="3:14" ht="15.5" x14ac:dyDescent="0.35">
      <c r="C101" t="s">
        <v>122</v>
      </c>
      <c r="D101" s="5">
        <v>3365820000</v>
      </c>
      <c r="E101" s="5">
        <v>3365820000</v>
      </c>
      <c r="F101" s="5">
        <v>2739929000</v>
      </c>
      <c r="G101" s="5">
        <v>2739929000</v>
      </c>
      <c r="I101" s="5">
        <v>3365820000</v>
      </c>
      <c r="J101" s="5">
        <v>2739929000</v>
      </c>
      <c r="K101" s="5">
        <v>2958356000</v>
      </c>
      <c r="L101" s="5">
        <v>2432260000</v>
      </c>
      <c r="M101" s="5">
        <v>2454378000</v>
      </c>
      <c r="N101" s="5">
        <v>1758190000</v>
      </c>
    </row>
    <row r="102" spans="3:14" ht="15.5" x14ac:dyDescent="0.35">
      <c r="C102" t="s">
        <v>123</v>
      </c>
      <c r="D102" s="5">
        <v>3365820000</v>
      </c>
      <c r="E102" s="5">
        <v>3365820000</v>
      </c>
      <c r="F102" s="5">
        <v>2739929000</v>
      </c>
      <c r="G102" s="5">
        <v>2739929000</v>
      </c>
      <c r="I102" s="5">
        <v>3365820000</v>
      </c>
      <c r="J102" s="5">
        <v>2739929000</v>
      </c>
      <c r="K102" s="5">
        <v>2958356000</v>
      </c>
      <c r="L102" s="5">
        <v>2432260000</v>
      </c>
      <c r="M102" s="5">
        <v>2454378000</v>
      </c>
      <c r="N102" s="5">
        <v>1758190000</v>
      </c>
    </row>
    <row r="103" spans="3:14" ht="15.5" x14ac:dyDescent="0.35">
      <c r="C103" t="s">
        <v>126</v>
      </c>
      <c r="D103" s="5">
        <v>8100689000</v>
      </c>
      <c r="E103" s="5">
        <v>6232698000</v>
      </c>
      <c r="F103" s="5">
        <v>6064502000</v>
      </c>
      <c r="G103" s="5">
        <v>5694187000</v>
      </c>
      <c r="I103" s="5">
        <v>6232698000</v>
      </c>
      <c r="J103" s="5">
        <v>5694187000</v>
      </c>
      <c r="K103" s="5">
        <v>5027055000</v>
      </c>
      <c r="L103" s="5">
        <v>8218910000</v>
      </c>
      <c r="M103" s="5">
        <v>6090145000</v>
      </c>
      <c r="N103" s="5">
        <v>10335467000</v>
      </c>
    </row>
    <row r="104" spans="3:14" ht="15.5" x14ac:dyDescent="0.35">
      <c r="C104" t="s">
        <v>127</v>
      </c>
    </row>
    <row r="105" spans="3:14" ht="15.5" x14ac:dyDescent="0.35">
      <c r="C105" t="s">
        <v>128</v>
      </c>
      <c r="D105" s="5">
        <v>12744132000</v>
      </c>
      <c r="E105" s="5">
        <v>12744132000</v>
      </c>
      <c r="F105" s="5">
        <v>12744132000</v>
      </c>
      <c r="G105" s="5">
        <v>12744132000</v>
      </c>
      <c r="I105" s="5">
        <v>12744132000</v>
      </c>
      <c r="J105" s="5">
        <v>12744132000</v>
      </c>
      <c r="K105" s="5">
        <v>12744132000</v>
      </c>
      <c r="L105" s="5">
        <v>12500000000</v>
      </c>
      <c r="M105" s="5">
        <v>8744500000</v>
      </c>
      <c r="N105" s="5">
        <v>8744500000</v>
      </c>
    </row>
    <row r="106" spans="3:14" ht="15.5" x14ac:dyDescent="0.35">
      <c r="C106" t="s">
        <v>129</v>
      </c>
      <c r="D106" s="5">
        <v>35041711000</v>
      </c>
      <c r="E106" s="5">
        <v>35041711000</v>
      </c>
      <c r="F106" s="5">
        <v>35041711000</v>
      </c>
      <c r="G106" s="5">
        <v>35041711000</v>
      </c>
      <c r="I106" s="5">
        <v>35041711000</v>
      </c>
      <c r="J106" s="5">
        <v>35041711000</v>
      </c>
      <c r="K106" s="5">
        <v>35041711000</v>
      </c>
      <c r="L106" s="5">
        <v>30403200000</v>
      </c>
    </row>
    <row r="107" spans="3:14" ht="15.5" x14ac:dyDescent="0.35">
      <c r="C107" t="s">
        <v>130</v>
      </c>
      <c r="D107" s="5">
        <v>3339038000</v>
      </c>
      <c r="E107" s="5">
        <v>4762958000</v>
      </c>
      <c r="F107" s="5">
        <v>3550494000</v>
      </c>
      <c r="G107" s="5">
        <v>6597579000</v>
      </c>
      <c r="I107" s="5">
        <v>4762958000</v>
      </c>
      <c r="J107" s="5">
        <v>6597579000</v>
      </c>
      <c r="K107" s="5">
        <v>14587210000</v>
      </c>
      <c r="L107" s="5">
        <v>9455834000</v>
      </c>
      <c r="M107" s="5">
        <v>6829836000</v>
      </c>
      <c r="N107" s="5">
        <v>3005996000</v>
      </c>
    </row>
    <row r="108" spans="3:14" ht="15.5" x14ac:dyDescent="0.35">
      <c r="C108" t="s">
        <v>257</v>
      </c>
      <c r="D108" s="5">
        <v>2550000000</v>
      </c>
      <c r="E108" s="5">
        <v>2550000000</v>
      </c>
      <c r="F108" s="5">
        <v>2550000000</v>
      </c>
      <c r="G108" s="5">
        <v>2550000000</v>
      </c>
      <c r="I108" s="5">
        <v>2550000000</v>
      </c>
      <c r="J108" s="5">
        <v>2550000000</v>
      </c>
      <c r="K108" s="5">
        <v>2550000000</v>
      </c>
      <c r="L108" s="5">
        <v>1800000000</v>
      </c>
    </row>
    <row r="109" spans="3:14" ht="15.5" x14ac:dyDescent="0.35">
      <c r="C109" t="s">
        <v>258</v>
      </c>
      <c r="D109" s="5">
        <v>789038000</v>
      </c>
      <c r="E109" s="5">
        <v>2212958000</v>
      </c>
      <c r="F109" s="5">
        <v>1000494000</v>
      </c>
      <c r="G109" s="5">
        <v>4047579000</v>
      </c>
      <c r="I109" s="5">
        <v>2212958000</v>
      </c>
      <c r="J109" s="5">
        <v>4047579000</v>
      </c>
      <c r="K109" s="5">
        <v>12037210000</v>
      </c>
      <c r="L109" s="5">
        <v>7655834000</v>
      </c>
    </row>
    <row r="110" spans="3:14" ht="15.5" x14ac:dyDescent="0.35">
      <c r="C110" t="s">
        <v>259</v>
      </c>
      <c r="D110" s="5">
        <v>3339038000</v>
      </c>
      <c r="E110" s="5">
        <v>4762958000</v>
      </c>
      <c r="F110" s="5">
        <v>3550494000</v>
      </c>
      <c r="G110" s="5">
        <v>6597579000</v>
      </c>
      <c r="I110" s="5">
        <v>4762958000</v>
      </c>
      <c r="J110" s="5">
        <v>6597579000</v>
      </c>
      <c r="K110" s="5">
        <v>14587210000</v>
      </c>
      <c r="L110" s="5">
        <v>9455834000</v>
      </c>
      <c r="M110" s="5">
        <v>6829836000</v>
      </c>
      <c r="N110" s="5">
        <v>3005996000</v>
      </c>
    </row>
    <row r="111" spans="3:14" ht="15.5" x14ac:dyDescent="0.35">
      <c r="C111" t="s">
        <v>131</v>
      </c>
      <c r="D111" s="5">
        <v>198000</v>
      </c>
      <c r="E111" s="5">
        <v>198000</v>
      </c>
      <c r="F111" s="5">
        <v>200000</v>
      </c>
      <c r="G111" s="5">
        <v>200000</v>
      </c>
      <c r="I111" s="5">
        <v>198000</v>
      </c>
      <c r="J111" s="5">
        <v>200000</v>
      </c>
      <c r="K111" s="5">
        <v>200000</v>
      </c>
    </row>
    <row r="112" spans="3:14" ht="15.5" x14ac:dyDescent="0.35">
      <c r="C112" t="s">
        <v>10</v>
      </c>
      <c r="D112" s="5">
        <v>51576946000</v>
      </c>
      <c r="E112" s="5">
        <v>53000866000</v>
      </c>
      <c r="F112" s="5">
        <v>51891053000</v>
      </c>
      <c r="G112" s="5">
        <v>54938138000</v>
      </c>
      <c r="I112" s="5">
        <v>53000866000</v>
      </c>
      <c r="J112" s="5">
        <v>54938138000</v>
      </c>
      <c r="K112" s="5">
        <v>62400914000</v>
      </c>
      <c r="L112" s="5">
        <v>52394877000</v>
      </c>
      <c r="M112" s="5">
        <v>15574336000</v>
      </c>
      <c r="N112" s="5">
        <v>11750496000</v>
      </c>
    </row>
    <row r="113" spans="2:14" ht="15.5" x14ac:dyDescent="0.35">
      <c r="C113" t="s">
        <v>132</v>
      </c>
      <c r="D113" s="5">
        <v>59677635000</v>
      </c>
      <c r="E113" s="5">
        <v>59233564000</v>
      </c>
      <c r="F113" s="5">
        <v>57955555000</v>
      </c>
      <c r="G113" s="5">
        <v>60632325000</v>
      </c>
      <c r="I113" s="5">
        <v>59233564000</v>
      </c>
      <c r="J113" s="5">
        <v>60632325000</v>
      </c>
      <c r="K113" s="5">
        <v>67427969000</v>
      </c>
      <c r="L113" s="5">
        <v>60613787000</v>
      </c>
      <c r="M113" s="5">
        <v>21664481000</v>
      </c>
      <c r="N113" s="5">
        <v>22085963000</v>
      </c>
    </row>
    <row r="114" spans="2:14" ht="15.5" x14ac:dyDescent="0.35">
      <c r="C114" t="s">
        <v>133</v>
      </c>
      <c r="D114" s="5">
        <v>2548826428</v>
      </c>
      <c r="E114" s="5">
        <v>2548826428</v>
      </c>
      <c r="F114" s="5">
        <v>2548826428</v>
      </c>
      <c r="G114" s="5">
        <v>2548826428</v>
      </c>
      <c r="I114" s="5">
        <v>2548826428</v>
      </c>
      <c r="J114" s="5">
        <v>2548826428</v>
      </c>
      <c r="K114" s="5">
        <v>2548826428</v>
      </c>
      <c r="L114" s="5">
        <v>2500000000</v>
      </c>
      <c r="M114" s="5">
        <v>34978</v>
      </c>
      <c r="N114" s="5">
        <v>34978</v>
      </c>
    </row>
    <row r="116" spans="2:14" ht="15.5" x14ac:dyDescent="0.35">
      <c r="B116" t="s">
        <v>134</v>
      </c>
      <c r="C116" t="s">
        <v>135</v>
      </c>
      <c r="D116" s="5">
        <v>-481942000</v>
      </c>
      <c r="E116" s="5">
        <v>5719705000</v>
      </c>
      <c r="F116" s="5">
        <v>-4553527000</v>
      </c>
      <c r="G116" s="5">
        <v>8971927000</v>
      </c>
      <c r="I116" s="5">
        <v>1166178000</v>
      </c>
      <c r="J116" s="5">
        <v>10084874000</v>
      </c>
      <c r="K116" s="5">
        <v>-3789239000</v>
      </c>
      <c r="L116" s="5">
        <v>7248451000</v>
      </c>
      <c r="M116" s="5">
        <v>4784323000</v>
      </c>
      <c r="N116" s="5">
        <v>5231447000</v>
      </c>
    </row>
    <row r="117" spans="2:14" ht="15.5" x14ac:dyDescent="0.35">
      <c r="C117" t="s">
        <v>316</v>
      </c>
      <c r="D117" s="5">
        <v>8737249000</v>
      </c>
      <c r="E117" s="5">
        <v>13369327000</v>
      </c>
      <c r="F117" s="5">
        <v>8495482000</v>
      </c>
      <c r="G117" s="5">
        <v>14713310000</v>
      </c>
      <c r="I117" s="5">
        <v>21864809000</v>
      </c>
      <c r="J117" s="5">
        <v>27673054000</v>
      </c>
      <c r="K117" s="5">
        <v>24151319000</v>
      </c>
      <c r="L117" s="5">
        <v>30206106000</v>
      </c>
      <c r="M117" s="5">
        <v>23683385000</v>
      </c>
      <c r="N117" s="5">
        <v>17202166000</v>
      </c>
    </row>
    <row r="118" spans="2:14" ht="15.5" x14ac:dyDescent="0.35">
      <c r="C118" t="s">
        <v>137</v>
      </c>
      <c r="D118" s="5">
        <v>-4559133000</v>
      </c>
      <c r="E118" s="5">
        <v>-2832524000</v>
      </c>
      <c r="F118" s="5">
        <v>-8988739000</v>
      </c>
      <c r="G118" s="5">
        <v>-1105121000</v>
      </c>
      <c r="I118" s="5">
        <v>-11821263000</v>
      </c>
      <c r="J118" s="5">
        <v>-8307063000</v>
      </c>
      <c r="K118" s="5">
        <v>-19598453000</v>
      </c>
      <c r="L118" s="5">
        <v>-14400161000</v>
      </c>
      <c r="M118" s="5">
        <v>-19123036000</v>
      </c>
      <c r="N118" s="5">
        <v>-7569281000</v>
      </c>
    </row>
    <row r="119" spans="2:14" ht="15.5" x14ac:dyDescent="0.35">
      <c r="C119" t="s">
        <v>139</v>
      </c>
      <c r="D119" s="5">
        <v>-4105233000</v>
      </c>
      <c r="E119" s="5">
        <v>-4386976000</v>
      </c>
      <c r="F119" s="5">
        <v>-3525367000</v>
      </c>
      <c r="G119" s="5">
        <v>-4016679000</v>
      </c>
      <c r="I119" s="5">
        <v>-7912343000</v>
      </c>
      <c r="J119" s="5">
        <v>-8237767000</v>
      </c>
      <c r="K119" s="5">
        <v>-6889835000</v>
      </c>
      <c r="L119" s="5">
        <v>-6484008000</v>
      </c>
      <c r="M119" s="5">
        <v>-4926709000</v>
      </c>
      <c r="N119" s="5">
        <v>-3677528000</v>
      </c>
    </row>
    <row r="120" spans="2:14" ht="15.5" x14ac:dyDescent="0.35">
      <c r="C120" t="s">
        <v>501</v>
      </c>
      <c r="D120" s="5">
        <v>47805000</v>
      </c>
      <c r="E120" s="5">
        <v>128010000</v>
      </c>
      <c r="F120" s="5">
        <v>41178000</v>
      </c>
      <c r="G120" s="5">
        <v>132919000</v>
      </c>
      <c r="I120" s="5">
        <v>169188000</v>
      </c>
      <c r="J120" s="5">
        <v>286680000</v>
      </c>
      <c r="K120" s="5">
        <v>238583000</v>
      </c>
      <c r="L120" s="5">
        <v>66731000</v>
      </c>
      <c r="M120" s="5">
        <v>226649000</v>
      </c>
      <c r="N120" s="5">
        <v>105772000</v>
      </c>
    </row>
    <row r="121" spans="2:14" ht="15.5" x14ac:dyDescent="0.35">
      <c r="C121" t="s">
        <v>502</v>
      </c>
      <c r="G121" s="5">
        <v>43391000</v>
      </c>
      <c r="L121" s="5">
        <v>-4300000</v>
      </c>
      <c r="M121" s="5">
        <v>-2788000</v>
      </c>
      <c r="N121" s="5">
        <v>-1330000</v>
      </c>
    </row>
    <row r="122" spans="2:14" ht="15.5" x14ac:dyDescent="0.35">
      <c r="C122" t="s">
        <v>152</v>
      </c>
      <c r="M122" s="5">
        <v>5775509000</v>
      </c>
    </row>
    <row r="123" spans="2:14" ht="15.5" x14ac:dyDescent="0.35">
      <c r="C123" t="s">
        <v>363</v>
      </c>
      <c r="D123" s="5">
        <v>-602630000</v>
      </c>
      <c r="E123" s="5">
        <v>-558132000</v>
      </c>
      <c r="F123" s="5">
        <v>-576081000</v>
      </c>
      <c r="G123" s="5">
        <v>-795893000</v>
      </c>
      <c r="I123" s="5">
        <v>-1134213000</v>
      </c>
      <c r="J123" s="5">
        <v>-1330030000</v>
      </c>
      <c r="K123" s="5">
        <v>-1690853000</v>
      </c>
      <c r="L123" s="5">
        <v>-2135917000</v>
      </c>
      <c r="M123" s="5">
        <v>-848687000</v>
      </c>
      <c r="N123" s="5">
        <v>-828352000</v>
      </c>
    </row>
    <row r="124" spans="2:14" ht="15.5" x14ac:dyDescent="0.35">
      <c r="C124" t="s">
        <v>144</v>
      </c>
      <c r="D124" s="5">
        <v>-23194000</v>
      </c>
      <c r="E124" s="5">
        <v>-15199000</v>
      </c>
      <c r="F124" s="5">
        <v>-3808041000</v>
      </c>
      <c r="G124" s="5">
        <v>91928000</v>
      </c>
      <c r="I124" s="5">
        <v>-3823240000</v>
      </c>
      <c r="J124" s="5">
        <v>-11823937000</v>
      </c>
      <c r="K124" s="5">
        <v>4882643000</v>
      </c>
      <c r="L124" s="5">
        <v>30903200000</v>
      </c>
    </row>
    <row r="125" spans="2:14" ht="15.5" x14ac:dyDescent="0.35">
      <c r="C125" t="s">
        <v>145</v>
      </c>
      <c r="D125" s="5">
        <v>-4915564000</v>
      </c>
      <c r="E125" s="5">
        <v>-2644668000</v>
      </c>
      <c r="F125" s="5">
        <v>965474000</v>
      </c>
      <c r="G125" s="5">
        <v>-4456616000</v>
      </c>
      <c r="I125" s="5">
        <v>-1679194000</v>
      </c>
      <c r="J125" s="5">
        <v>-1705976000</v>
      </c>
      <c r="K125" s="5">
        <v>7714252000</v>
      </c>
      <c r="L125" s="5">
        <v>-39020149000</v>
      </c>
      <c r="M125" s="5">
        <v>484919000</v>
      </c>
      <c r="N125" s="5">
        <v>-4147497000</v>
      </c>
    </row>
    <row r="126" spans="2:14" ht="15.5" x14ac:dyDescent="0.35">
      <c r="C126" t="s">
        <v>146</v>
      </c>
      <c r="E126" s="5">
        <v>-147819000</v>
      </c>
      <c r="G126" s="5">
        <v>-1712724000</v>
      </c>
      <c r="I126" s="5">
        <v>-147819000</v>
      </c>
      <c r="J126" s="5">
        <v>-80724000</v>
      </c>
      <c r="K126" s="5">
        <v>-10291977000</v>
      </c>
      <c r="L126" s="5">
        <v>-8540587000</v>
      </c>
      <c r="M126" s="5">
        <v>-3645173000</v>
      </c>
      <c r="N126" s="5">
        <v>-47497000</v>
      </c>
    </row>
    <row r="127" spans="2:14" ht="15.5" x14ac:dyDescent="0.35">
      <c r="C127" t="s">
        <v>1393</v>
      </c>
      <c r="D127" s="5">
        <v>536406000</v>
      </c>
      <c r="E127" s="5">
        <v>-1066918000</v>
      </c>
      <c r="F127" s="5">
        <v>1066918000</v>
      </c>
      <c r="G127" s="5">
        <v>-1186740000</v>
      </c>
      <c r="M127" s="5">
        <v>4130092000</v>
      </c>
    </row>
    <row r="128" spans="2:14" ht="15.5" x14ac:dyDescent="0.35">
      <c r="C128" t="s">
        <v>1394</v>
      </c>
      <c r="D128" s="5">
        <v>6455000000</v>
      </c>
    </row>
    <row r="129" spans="3:14" ht="15.5" x14ac:dyDescent="0.35">
      <c r="C129" t="s">
        <v>1395</v>
      </c>
      <c r="E129" s="5">
        <v>2145625000</v>
      </c>
      <c r="G129" s="5">
        <v>2284748000</v>
      </c>
      <c r="I129" s="5">
        <v>2145625000</v>
      </c>
      <c r="J129" s="5">
        <v>2284748000</v>
      </c>
      <c r="K129" s="5">
        <v>3006229000</v>
      </c>
      <c r="L129" s="5">
        <v>1520438000</v>
      </c>
    </row>
    <row r="130" spans="3:14" ht="15.5" x14ac:dyDescent="0.35">
      <c r="C130" t="s">
        <v>539</v>
      </c>
      <c r="G130" s="5">
        <v>-11250000000</v>
      </c>
      <c r="J130" s="5">
        <v>-11250000000</v>
      </c>
    </row>
    <row r="131" spans="3:14" ht="15.5" x14ac:dyDescent="0.35">
      <c r="C131" t="s">
        <v>1396</v>
      </c>
      <c r="D131" s="5">
        <v>-4380000000</v>
      </c>
      <c r="E131" s="5">
        <v>-3677000000</v>
      </c>
      <c r="I131" s="5">
        <v>-3677000000</v>
      </c>
    </row>
    <row r="132" spans="3:14" ht="15.5" x14ac:dyDescent="0.35">
      <c r="C132" t="s">
        <v>1397</v>
      </c>
      <c r="D132" s="5">
        <v>-7509959000</v>
      </c>
    </row>
    <row r="133" spans="3:14" ht="15.5" x14ac:dyDescent="0.35">
      <c r="C133" t="s">
        <v>1398</v>
      </c>
      <c r="G133" s="5">
        <v>5708000000</v>
      </c>
      <c r="J133" s="5">
        <v>5708000000</v>
      </c>
    </row>
    <row r="134" spans="3:14" ht="15.5" x14ac:dyDescent="0.35">
      <c r="C134" t="s">
        <v>640</v>
      </c>
      <c r="D134" s="5">
        <v>-17011000</v>
      </c>
      <c r="E134" s="5">
        <v>101444000</v>
      </c>
      <c r="F134" s="5">
        <v>-101444000</v>
      </c>
      <c r="G134" s="5">
        <v>1700100000</v>
      </c>
      <c r="J134" s="5">
        <v>1632000000</v>
      </c>
      <c r="K134" s="5">
        <v>15000000000</v>
      </c>
      <c r="L134" s="5">
        <v>-32000000000</v>
      </c>
      <c r="N134" s="5">
        <v>-4100000000</v>
      </c>
    </row>
    <row r="135" spans="3:14" ht="15.5" x14ac:dyDescent="0.35">
      <c r="C135" t="s">
        <v>153</v>
      </c>
      <c r="D135" s="5">
        <v>-23194000</v>
      </c>
      <c r="E135" s="5">
        <v>-15199000</v>
      </c>
      <c r="F135" s="5">
        <v>-3808041000</v>
      </c>
      <c r="G135" s="5">
        <v>91928000</v>
      </c>
      <c r="I135" s="5">
        <v>-3823240000</v>
      </c>
      <c r="J135" s="5">
        <v>-11823937000</v>
      </c>
      <c r="K135" s="5">
        <v>4882643000</v>
      </c>
      <c r="L135" s="5">
        <v>30903200000</v>
      </c>
    </row>
    <row r="136" spans="3:14" ht="15.5" x14ac:dyDescent="0.35">
      <c r="C136" t="s">
        <v>797</v>
      </c>
      <c r="L136" s="5">
        <v>2500000000</v>
      </c>
    </row>
    <row r="137" spans="3:14" ht="15.5" x14ac:dyDescent="0.35">
      <c r="C137" t="s">
        <v>1232</v>
      </c>
      <c r="L137" s="5">
        <v>30403200000</v>
      </c>
    </row>
    <row r="138" spans="3:14" ht="15.5" x14ac:dyDescent="0.35">
      <c r="C138" t="s">
        <v>509</v>
      </c>
      <c r="K138" s="5">
        <v>4882643000</v>
      </c>
    </row>
    <row r="139" spans="3:14" ht="15.5" x14ac:dyDescent="0.35">
      <c r="C139" t="s">
        <v>780</v>
      </c>
      <c r="D139" s="5">
        <v>-2023194000</v>
      </c>
      <c r="E139" s="5">
        <v>-15199000</v>
      </c>
      <c r="F139" s="5">
        <v>-3808041000</v>
      </c>
      <c r="G139" s="5">
        <v>91928000</v>
      </c>
      <c r="I139" s="5">
        <v>-3823240000</v>
      </c>
      <c r="J139" s="5">
        <v>-11624137000</v>
      </c>
      <c r="L139" s="5">
        <v>-2000000000</v>
      </c>
    </row>
    <row r="140" spans="3:14" ht="15.5" x14ac:dyDescent="0.35">
      <c r="C140" t="s">
        <v>689</v>
      </c>
      <c r="D140" s="5">
        <v>2000000000</v>
      </c>
    </row>
    <row r="141" spans="3:14" ht="15.5" x14ac:dyDescent="0.35">
      <c r="C141" t="s">
        <v>155</v>
      </c>
      <c r="G141" s="5">
        <v>-199800000</v>
      </c>
      <c r="J141" s="5">
        <v>-199800000</v>
      </c>
    </row>
    <row r="142" spans="3:14" ht="15.5" x14ac:dyDescent="0.35">
      <c r="C142" t="s">
        <v>1399</v>
      </c>
      <c r="G142" s="5">
        <v>199800000</v>
      </c>
    </row>
    <row r="143" spans="3:14" ht="15.5" x14ac:dyDescent="0.35">
      <c r="C143" t="s">
        <v>163</v>
      </c>
      <c r="D143" s="5">
        <v>-5420700000</v>
      </c>
      <c r="E143" s="5">
        <v>3059838000</v>
      </c>
      <c r="F143" s="5">
        <v>-7396094000</v>
      </c>
      <c r="G143" s="5">
        <v>4607239000</v>
      </c>
      <c r="I143" s="5">
        <v>-4336256000</v>
      </c>
      <c r="J143" s="5">
        <v>-3445039000</v>
      </c>
      <c r="K143" s="5">
        <v>8807656000</v>
      </c>
      <c r="L143" s="5">
        <v>-868498000</v>
      </c>
      <c r="M143" s="5">
        <v>5269242000</v>
      </c>
      <c r="N143" s="5">
        <v>1083950000</v>
      </c>
    </row>
    <row r="144" spans="3:14" ht="15.5" x14ac:dyDescent="0.35">
      <c r="C144" t="s">
        <v>380</v>
      </c>
    </row>
    <row r="145" spans="2:14" ht="15.5" x14ac:dyDescent="0.35">
      <c r="C145" t="s">
        <v>164</v>
      </c>
      <c r="D145" s="5">
        <v>7181500000</v>
      </c>
      <c r="F145" s="5">
        <v>11517756000</v>
      </c>
      <c r="I145" s="5">
        <v>11517756000</v>
      </c>
      <c r="J145" s="5">
        <v>14962795000</v>
      </c>
      <c r="K145" s="5">
        <v>6155139000</v>
      </c>
      <c r="L145" s="5">
        <v>7023637000</v>
      </c>
      <c r="M145" s="5">
        <v>1754395000</v>
      </c>
      <c r="N145" s="5">
        <v>670445000</v>
      </c>
    </row>
    <row r="146" spans="2:14" ht="15.5" x14ac:dyDescent="0.35">
      <c r="C146" t="s">
        <v>166</v>
      </c>
      <c r="D146" s="5">
        <v>1760800000</v>
      </c>
      <c r="E146" s="5">
        <v>3059838000</v>
      </c>
      <c r="F146" s="5">
        <v>4121662000</v>
      </c>
      <c r="G146" s="5">
        <v>4607239000</v>
      </c>
      <c r="I146" s="5">
        <v>7181500000</v>
      </c>
      <c r="J146" s="5">
        <v>11517756000</v>
      </c>
      <c r="K146" s="5">
        <v>14962795000</v>
      </c>
      <c r="L146" s="5">
        <v>6155139000</v>
      </c>
      <c r="M146" s="5">
        <v>7023637000</v>
      </c>
      <c r="N146" s="5">
        <v>1754395000</v>
      </c>
    </row>
    <row r="148" spans="2:14" ht="15.5" x14ac:dyDescent="0.35">
      <c r="B148" t="s">
        <v>167</v>
      </c>
      <c r="C148" t="s">
        <v>12</v>
      </c>
      <c r="D148" s="5">
        <v>2550000000</v>
      </c>
      <c r="E148" s="5">
        <v>2550000000</v>
      </c>
      <c r="F148" s="5">
        <v>2550000000</v>
      </c>
      <c r="G148" s="5">
        <v>2550000000</v>
      </c>
      <c r="I148" s="5">
        <v>2550000000</v>
      </c>
      <c r="J148" s="5">
        <v>2550000000</v>
      </c>
      <c r="K148" s="5">
        <v>2550000000</v>
      </c>
      <c r="L148" s="5">
        <v>2500000000</v>
      </c>
      <c r="M148" s="5">
        <v>0</v>
      </c>
      <c r="N148" s="5">
        <v>0</v>
      </c>
    </row>
    <row r="149" spans="2:14" ht="15.5" x14ac:dyDescent="0.35">
      <c r="C149" t="s">
        <v>168</v>
      </c>
      <c r="D149" s="6">
        <v>0.24</v>
      </c>
      <c r="E149" s="6">
        <v>0.48</v>
      </c>
      <c r="F149" s="6">
        <v>0.3</v>
      </c>
      <c r="G149" s="6">
        <v>0.3</v>
      </c>
    </row>
    <row r="150" spans="2:14" ht="15.5" x14ac:dyDescent="0.35">
      <c r="C150" t="s">
        <v>169</v>
      </c>
      <c r="D150" s="6">
        <v>6937.5</v>
      </c>
      <c r="E150" s="6">
        <v>541.66999999999996</v>
      </c>
      <c r="F150" s="6">
        <v>533.33000000000004</v>
      </c>
      <c r="G150" s="6">
        <v>376.67</v>
      </c>
    </row>
    <row r="151" spans="2:14" ht="15.5" x14ac:dyDescent="0.35">
      <c r="C151" t="s">
        <v>63</v>
      </c>
      <c r="D151" s="6">
        <v>446.23</v>
      </c>
      <c r="E151" s="6">
        <v>49.02</v>
      </c>
      <c r="F151" s="6">
        <v>43.2</v>
      </c>
      <c r="G151" s="6">
        <v>20.93</v>
      </c>
    </row>
    <row r="152" spans="2:14" ht="15.5" x14ac:dyDescent="0.35">
      <c r="C152" t="s">
        <v>170</v>
      </c>
    </row>
    <row r="153" spans="2:14" ht="15.5" x14ac:dyDescent="0.35">
      <c r="C153" t="s">
        <v>171</v>
      </c>
      <c r="D153" s="6">
        <v>0.01</v>
      </c>
      <c r="E153" s="6">
        <v>2.07E-2</v>
      </c>
      <c r="F153" s="6">
        <v>1.3100000000000001E-2</v>
      </c>
      <c r="G153" s="6">
        <v>1.2500000000000001E-2</v>
      </c>
    </row>
    <row r="154" spans="2:14" ht="15.5" x14ac:dyDescent="0.35">
      <c r="C154" t="s">
        <v>172</v>
      </c>
      <c r="D154" s="6">
        <v>1.1599999999999999E-2</v>
      </c>
      <c r="E154" s="6">
        <v>2.3199999999999998E-2</v>
      </c>
      <c r="F154" s="6">
        <v>1.47E-2</v>
      </c>
      <c r="G154" s="6">
        <v>1.37E-2</v>
      </c>
    </row>
    <row r="155" spans="2:14" ht="15.5" x14ac:dyDescent="0.35">
      <c r="C155" t="s">
        <v>173</v>
      </c>
      <c r="D155" s="6">
        <v>-1.29E-2</v>
      </c>
      <c r="E155" s="6">
        <v>1.6299999999999999E-2</v>
      </c>
      <c r="F155" s="6">
        <v>-7.8000000000000005E-3</v>
      </c>
      <c r="G155" s="6">
        <v>3.7999999999999999E-2</v>
      </c>
    </row>
    <row r="156" spans="2:14" ht="15.5" x14ac:dyDescent="0.35">
      <c r="C156" t="s">
        <v>174</v>
      </c>
    </row>
    <row r="157" spans="2:14" ht="15.5" x14ac:dyDescent="0.35">
      <c r="C157" t="s">
        <v>175</v>
      </c>
      <c r="D157" s="5">
        <v>52000000000</v>
      </c>
      <c r="E157" s="5">
        <v>53000000000</v>
      </c>
      <c r="F157" s="5">
        <v>52000000000</v>
      </c>
      <c r="G157" s="5">
        <v>55000000000</v>
      </c>
    </row>
    <row r="158" spans="2:14" ht="15.5" x14ac:dyDescent="0.35">
      <c r="C158" t="s">
        <v>176</v>
      </c>
      <c r="D158" s="6">
        <v>82.26</v>
      </c>
      <c r="E158" s="6">
        <v>12.51</v>
      </c>
      <c r="F158" s="6">
        <v>7.86</v>
      </c>
      <c r="G158" s="6">
        <v>5.24</v>
      </c>
    </row>
    <row r="159" spans="2:14" ht="15.5" x14ac:dyDescent="0.35">
      <c r="C159" t="s">
        <v>177</v>
      </c>
      <c r="D159" s="6">
        <v>20.239999999999998</v>
      </c>
      <c r="E159" s="6">
        <v>20.79</v>
      </c>
      <c r="F159" s="6">
        <v>20.36</v>
      </c>
      <c r="G159" s="6">
        <v>21.55</v>
      </c>
    </row>
    <row r="160" spans="2:14" ht="15.5" x14ac:dyDescent="0.35">
      <c r="C160" t="s">
        <v>178</v>
      </c>
      <c r="D160" s="6">
        <v>82.26</v>
      </c>
      <c r="E160" s="6">
        <v>12.51</v>
      </c>
      <c r="F160" s="6">
        <v>7.86</v>
      </c>
      <c r="G160" s="6">
        <v>5.24</v>
      </c>
    </row>
    <row r="161" spans="3:14" ht="15.5" x14ac:dyDescent="0.35">
      <c r="C161" t="s">
        <v>179</v>
      </c>
      <c r="D161" s="6">
        <v>20.239999999999998</v>
      </c>
      <c r="E161" s="6">
        <v>20.79</v>
      </c>
      <c r="F161" s="6">
        <v>20.36</v>
      </c>
      <c r="G161" s="6">
        <v>21.55</v>
      </c>
    </row>
    <row r="162" spans="3:14" ht="15.5" x14ac:dyDescent="0.35">
      <c r="C162" t="s">
        <v>180</v>
      </c>
    </row>
    <row r="163" spans="3:14" ht="15.5" x14ac:dyDescent="0.35">
      <c r="C163" t="s">
        <v>181</v>
      </c>
    </row>
    <row r="164" spans="3:14" ht="15.5" x14ac:dyDescent="0.35">
      <c r="C164" t="s">
        <v>182</v>
      </c>
      <c r="D164" s="5">
        <v>52000000000</v>
      </c>
      <c r="E164" s="5">
        <v>53000000000</v>
      </c>
      <c r="F164" s="5">
        <v>52000000000</v>
      </c>
      <c r="G164" s="5">
        <v>55000000000</v>
      </c>
    </row>
    <row r="165" spans="3:14" ht="15.5" x14ac:dyDescent="0.35">
      <c r="C165" t="s">
        <v>24</v>
      </c>
    </row>
    <row r="166" spans="3:14" ht="15.5" x14ac:dyDescent="0.35">
      <c r="C166" t="s">
        <v>21</v>
      </c>
      <c r="D166" s="5">
        <v>-2000000000</v>
      </c>
      <c r="E166" s="5">
        <v>-7000000000</v>
      </c>
      <c r="F166" s="5">
        <v>-4000000000</v>
      </c>
      <c r="G166" s="5">
        <v>-12000000000</v>
      </c>
    </row>
    <row r="167" spans="3:14" ht="15.5" x14ac:dyDescent="0.35">
      <c r="C167" t="s">
        <v>183</v>
      </c>
      <c r="D167" s="5">
        <v>11000000000</v>
      </c>
      <c r="E167" s="5">
        <v>23000000000</v>
      </c>
      <c r="F167" s="5">
        <v>24000000000</v>
      </c>
      <c r="G167" s="5">
        <v>26000000000</v>
      </c>
    </row>
    <row r="168" spans="3:14" ht="15.5" x14ac:dyDescent="0.35">
      <c r="C168" t="s">
        <v>184</v>
      </c>
      <c r="D168" s="5">
        <v>0</v>
      </c>
      <c r="E168" s="5">
        <v>6000000000</v>
      </c>
      <c r="F168" s="5">
        <v>-5000000000</v>
      </c>
      <c r="G168" s="5">
        <v>9000000000</v>
      </c>
    </row>
    <row r="169" spans="3:14" ht="15.5" x14ac:dyDescent="0.35">
      <c r="C169" t="s">
        <v>185</v>
      </c>
      <c r="E169" s="5">
        <v>0</v>
      </c>
      <c r="G169" s="5">
        <v>-2000000000</v>
      </c>
    </row>
    <row r="170" spans="3:14" ht="15.5" x14ac:dyDescent="0.35">
      <c r="C170" t="s">
        <v>13</v>
      </c>
      <c r="D170" s="5">
        <v>0</v>
      </c>
      <c r="E170" s="5">
        <v>6000000000</v>
      </c>
      <c r="F170" s="5">
        <v>-5000000000</v>
      </c>
      <c r="G170" s="5">
        <v>7000000000</v>
      </c>
    </row>
    <row r="171" spans="3:14" ht="15.5" x14ac:dyDescent="0.35">
      <c r="C171" t="s">
        <v>16</v>
      </c>
      <c r="D171" s="6">
        <v>-0.19</v>
      </c>
      <c r="E171" s="6">
        <v>2.19</v>
      </c>
      <c r="F171" s="6">
        <v>-1.79</v>
      </c>
      <c r="G171" s="6">
        <v>2.85</v>
      </c>
    </row>
    <row r="172" spans="3:14" ht="15.5" x14ac:dyDescent="0.35">
      <c r="C172" t="s">
        <v>48</v>
      </c>
      <c r="I172" s="6">
        <v>0.78</v>
      </c>
      <c r="J172" s="6">
        <v>1.43</v>
      </c>
      <c r="K172" s="6">
        <v>2.0099999999999998</v>
      </c>
      <c r="L172" s="6">
        <v>2.35</v>
      </c>
      <c r="M172" s="6">
        <v>109321.29</v>
      </c>
      <c r="N172" s="6">
        <v>86717.85</v>
      </c>
    </row>
    <row r="173" spans="3:14" ht="15.5" x14ac:dyDescent="0.35">
      <c r="C173" t="s">
        <v>62</v>
      </c>
      <c r="I173" s="6">
        <v>333.33</v>
      </c>
      <c r="J173" s="6">
        <v>79.02</v>
      </c>
      <c r="K173" s="6">
        <v>82.59</v>
      </c>
      <c r="L173" s="6">
        <v>120.85</v>
      </c>
      <c r="M173" s="5">
        <v>0</v>
      </c>
      <c r="N173" s="5">
        <v>0</v>
      </c>
    </row>
    <row r="174" spans="3:14" ht="15.5" x14ac:dyDescent="0.35">
      <c r="C174" t="s">
        <v>65</v>
      </c>
      <c r="I174" s="6">
        <v>28.86</v>
      </c>
      <c r="J174" s="6">
        <v>10.46</v>
      </c>
      <c r="K174" s="6">
        <v>17.79</v>
      </c>
      <c r="L174" s="6">
        <v>23.42</v>
      </c>
      <c r="M174" s="5">
        <v>0</v>
      </c>
      <c r="N174" s="5">
        <v>0</v>
      </c>
    </row>
    <row r="175" spans="3:14" ht="15.5" x14ac:dyDescent="0.35">
      <c r="C175" t="s">
        <v>186</v>
      </c>
    </row>
    <row r="176" spans="3:14" ht="15.5" x14ac:dyDescent="0.35">
      <c r="C176" t="s">
        <v>187</v>
      </c>
      <c r="I176" s="6">
        <v>3.3599999999999998E-2</v>
      </c>
      <c r="J176" s="6">
        <v>5.9900000000000002E-2</v>
      </c>
      <c r="K176" s="6">
        <v>7.6100000000000001E-2</v>
      </c>
      <c r="L176" s="6">
        <v>9.6999999999999989E-2</v>
      </c>
      <c r="M176" s="6">
        <v>0.17649999999999999</v>
      </c>
      <c r="N176" s="6">
        <v>0.13730000000000001</v>
      </c>
    </row>
    <row r="177" spans="3:14" ht="15.5" x14ac:dyDescent="0.35">
      <c r="C177" t="s">
        <v>188</v>
      </c>
      <c r="I177" s="6">
        <v>3.7499999999999999E-2</v>
      </c>
      <c r="J177" s="6">
        <v>6.6199999999999995E-2</v>
      </c>
      <c r="K177" s="6">
        <v>8.2200000000000009E-2</v>
      </c>
      <c r="L177" s="6">
        <v>0.11230000000000001</v>
      </c>
      <c r="M177" s="6">
        <v>0.2455</v>
      </c>
      <c r="N177" s="6">
        <v>0.2581</v>
      </c>
    </row>
    <row r="178" spans="3:14" ht="15.5" x14ac:dyDescent="0.35">
      <c r="C178" t="s">
        <v>189</v>
      </c>
      <c r="I178" s="6">
        <v>4.3E-3</v>
      </c>
      <c r="J178" s="6">
        <v>5.2999999999999999E-2</v>
      </c>
      <c r="K178" s="6">
        <v>5.1699999999999996E-2</v>
      </c>
      <c r="L178" s="6">
        <v>0.15759999999999999</v>
      </c>
      <c r="M178" s="6">
        <v>0.26890000000000003</v>
      </c>
      <c r="N178" s="6">
        <v>0.64540000000000008</v>
      </c>
    </row>
    <row r="179" spans="3:14" ht="15.5" x14ac:dyDescent="0.35">
      <c r="C179" t="s">
        <v>190</v>
      </c>
      <c r="L179" s="6">
        <v>91.94</v>
      </c>
      <c r="M179" s="6">
        <v>18.940000000000001</v>
      </c>
      <c r="N179" s="6">
        <v>41.74</v>
      </c>
    </row>
    <row r="180" spans="3:14" ht="15.5" x14ac:dyDescent="0.35">
      <c r="C180" t="s">
        <v>59</v>
      </c>
      <c r="I180" s="6">
        <v>12.51</v>
      </c>
      <c r="J180" s="6">
        <v>5.24</v>
      </c>
      <c r="K180" s="6">
        <v>6.78</v>
      </c>
      <c r="L180" s="6">
        <v>13.55</v>
      </c>
      <c r="M180" s="5">
        <v>0</v>
      </c>
      <c r="N180" s="5">
        <v>0</v>
      </c>
    </row>
    <row r="181" spans="3:14" ht="15.5" x14ac:dyDescent="0.35">
      <c r="C181" t="s">
        <v>56</v>
      </c>
      <c r="I181" s="6">
        <v>20.79</v>
      </c>
      <c r="J181" s="6">
        <v>21.55</v>
      </c>
      <c r="K181" s="6">
        <v>24.48</v>
      </c>
      <c r="L181" s="6">
        <v>20.96</v>
      </c>
      <c r="M181" s="6">
        <v>445260.91</v>
      </c>
      <c r="N181" s="6">
        <v>335939.62</v>
      </c>
    </row>
    <row r="182" spans="3:14" ht="15.5" x14ac:dyDescent="0.35">
      <c r="C182" t="s">
        <v>191</v>
      </c>
      <c r="I182" s="6">
        <v>12.51</v>
      </c>
      <c r="J182" s="6">
        <v>5.24</v>
      </c>
      <c r="K182" s="6">
        <v>6.78</v>
      </c>
      <c r="L182" s="6">
        <v>13.55</v>
      </c>
      <c r="M182" s="5">
        <v>0</v>
      </c>
      <c r="N182" s="5">
        <v>0</v>
      </c>
    </row>
    <row r="183" spans="3:14" ht="15.5" x14ac:dyDescent="0.35">
      <c r="C183" t="s">
        <v>192</v>
      </c>
      <c r="I183" s="6">
        <v>20.79</v>
      </c>
      <c r="J183" s="6">
        <v>21.55</v>
      </c>
      <c r="K183" s="6">
        <v>24.48</v>
      </c>
      <c r="L183" s="6">
        <v>20.96</v>
      </c>
      <c r="M183" s="6">
        <v>445260.91</v>
      </c>
      <c r="N183" s="6">
        <v>335939.62</v>
      </c>
    </row>
    <row r="184" spans="3:14" ht="15.5" x14ac:dyDescent="0.35">
      <c r="C184" t="s">
        <v>193</v>
      </c>
    </row>
    <row r="185" spans="3:14" ht="15.5" x14ac:dyDescent="0.35">
      <c r="C185" t="s">
        <v>194</v>
      </c>
    </row>
    <row r="186" spans="3:14" ht="15.5" x14ac:dyDescent="0.35">
      <c r="C186" t="s">
        <v>26</v>
      </c>
    </row>
    <row r="187" spans="3:14" ht="15.5" x14ac:dyDescent="0.35">
      <c r="C187" t="s">
        <v>23</v>
      </c>
      <c r="I187" s="5">
        <v>-7000000000</v>
      </c>
      <c r="J187" s="5">
        <v>-12000000000</v>
      </c>
      <c r="K187" s="5">
        <v>-15000000000</v>
      </c>
      <c r="L187" s="5">
        <v>-6000000000</v>
      </c>
      <c r="M187" s="5">
        <v>-7000000000</v>
      </c>
      <c r="N187" s="5">
        <v>-2000000000</v>
      </c>
    </row>
    <row r="188" spans="3:14" ht="15.5" x14ac:dyDescent="0.35">
      <c r="C188" t="s">
        <v>195</v>
      </c>
      <c r="I188" s="5">
        <v>23000000000</v>
      </c>
      <c r="J188" s="5">
        <v>26000000000</v>
      </c>
      <c r="K188" s="5">
        <v>20000000000</v>
      </c>
      <c r="L188" s="5">
        <v>35000000000</v>
      </c>
      <c r="M188" s="5">
        <v>6000000000</v>
      </c>
      <c r="N188" s="5">
        <v>4000000000</v>
      </c>
    </row>
    <row r="189" spans="3:14" ht="15.5" x14ac:dyDescent="0.35">
      <c r="C189" t="s">
        <v>196</v>
      </c>
      <c r="I189" s="5">
        <v>1000000000</v>
      </c>
      <c r="J189" s="5">
        <v>10000000000</v>
      </c>
      <c r="K189" s="5">
        <v>-4000000000</v>
      </c>
      <c r="L189" s="5">
        <v>7000000000</v>
      </c>
      <c r="M189" s="5">
        <v>5000000000</v>
      </c>
      <c r="N189" s="5">
        <v>5000000000</v>
      </c>
    </row>
    <row r="190" spans="3:14" ht="15.5" x14ac:dyDescent="0.35">
      <c r="C190" t="s">
        <v>197</v>
      </c>
      <c r="I190" s="5">
        <v>0</v>
      </c>
      <c r="J190" s="5">
        <v>0</v>
      </c>
      <c r="K190" s="5">
        <v>-10000000000</v>
      </c>
      <c r="L190" s="5">
        <v>-9000000000</v>
      </c>
      <c r="M190" s="5">
        <v>-4000000000</v>
      </c>
      <c r="N190" s="5">
        <v>0</v>
      </c>
    </row>
    <row r="191" spans="3:14" ht="15.5" x14ac:dyDescent="0.35">
      <c r="C191" t="s">
        <v>15</v>
      </c>
      <c r="I191" s="5">
        <v>1000000000</v>
      </c>
      <c r="J191" s="5">
        <v>10000000000</v>
      </c>
      <c r="K191" s="5">
        <v>-14000000000</v>
      </c>
      <c r="L191" s="5">
        <v>-1000000000</v>
      </c>
      <c r="M191" s="5">
        <v>1000000000</v>
      </c>
      <c r="N191" s="5">
        <v>5000000000</v>
      </c>
    </row>
    <row r="192" spans="3:14" ht="15.5" x14ac:dyDescent="0.35">
      <c r="C192" t="s">
        <v>17</v>
      </c>
      <c r="I192" s="6">
        <v>0.4</v>
      </c>
      <c r="J192" s="6">
        <v>3.93</v>
      </c>
      <c r="K192" s="6">
        <v>-5.52</v>
      </c>
      <c r="L192" s="6">
        <v>-0.52</v>
      </c>
      <c r="M192" s="6">
        <v>32567.61</v>
      </c>
      <c r="N192" s="6">
        <v>148206.01999999999</v>
      </c>
    </row>
    <row r="194" spans="2:14" ht="15.5" x14ac:dyDescent="0.35">
      <c r="B194" t="s">
        <v>198</v>
      </c>
      <c r="C194" t="s">
        <v>199</v>
      </c>
      <c r="D194" s="5">
        <v>599000000</v>
      </c>
      <c r="E194" s="5">
        <v>1000000000</v>
      </c>
      <c r="F194" s="5">
        <v>761000000</v>
      </c>
      <c r="G194" s="5">
        <v>755000000</v>
      </c>
      <c r="H194" s="5">
        <v>1000000000</v>
      </c>
      <c r="I194" s="5">
        <v>2000000000</v>
      </c>
      <c r="J194" s="5">
        <v>4000000000</v>
      </c>
      <c r="K194" s="5">
        <v>5000000000</v>
      </c>
      <c r="L194" s="5">
        <v>6000000000</v>
      </c>
      <c r="M194" s="5">
        <v>4000000000</v>
      </c>
      <c r="N194" s="5">
        <v>3000000000</v>
      </c>
    </row>
    <row r="195" spans="2:14" ht="15.5" x14ac:dyDescent="0.35">
      <c r="C195" t="s">
        <v>381</v>
      </c>
      <c r="H195" s="6">
        <v>0.8</v>
      </c>
      <c r="I195" s="6">
        <v>0.8</v>
      </c>
      <c r="J195" s="6">
        <v>1.5</v>
      </c>
      <c r="K195" s="6">
        <v>4.5999999999999996</v>
      </c>
    </row>
    <row r="196" spans="2:14" ht="15.5" x14ac:dyDescent="0.35">
      <c r="C196" t="s">
        <v>67</v>
      </c>
      <c r="H196" s="6">
        <v>1.7013</v>
      </c>
      <c r="I196" s="6">
        <v>1.0254000000000001</v>
      </c>
      <c r="J196" s="6">
        <v>1.0519000000000001</v>
      </c>
      <c r="K196" s="6">
        <v>2.2848999999999999</v>
      </c>
    </row>
    <row r="197" spans="2:14" ht="15.5" x14ac:dyDescent="0.35">
      <c r="C197" t="s">
        <v>382</v>
      </c>
      <c r="H197" s="6">
        <v>7.000000000000001E-4</v>
      </c>
      <c r="I197" s="6">
        <v>5.9999999999999995E-4</v>
      </c>
      <c r="J197" s="6">
        <v>7.9000000000000008E-3</v>
      </c>
      <c r="K197" s="6">
        <v>1.6399999999999998E-2</v>
      </c>
    </row>
    <row r="198" spans="2:14" ht="15.5" x14ac:dyDescent="0.35">
      <c r="C198" t="s">
        <v>47</v>
      </c>
      <c r="D198" s="6">
        <v>0.24</v>
      </c>
      <c r="E198" s="6">
        <v>0.48</v>
      </c>
      <c r="F198" s="6">
        <v>0.3</v>
      </c>
      <c r="G198" s="6">
        <v>0.3</v>
      </c>
      <c r="H198" s="6">
        <v>0.47</v>
      </c>
      <c r="I198" s="6">
        <v>0.78</v>
      </c>
      <c r="J198" s="6">
        <v>1.43</v>
      </c>
      <c r="K198" s="6">
        <v>2.0099999999999998</v>
      </c>
      <c r="L198" s="6">
        <v>2.31</v>
      </c>
      <c r="M198" s="6">
        <v>1.5</v>
      </c>
      <c r="N198" s="6">
        <v>1.19</v>
      </c>
    </row>
    <row r="199" spans="2:14" ht="15.5" x14ac:dyDescent="0.35">
      <c r="C199" t="s">
        <v>69</v>
      </c>
      <c r="H199" s="6">
        <v>0.8</v>
      </c>
      <c r="I199" s="6">
        <v>0.8</v>
      </c>
      <c r="J199" s="6">
        <v>1.5</v>
      </c>
      <c r="K199" s="6">
        <v>4.5999999999999996</v>
      </c>
    </row>
    <row r="200" spans="2:14" ht="15.5" x14ac:dyDescent="0.35">
      <c r="C200" t="s">
        <v>383</v>
      </c>
      <c r="H200" s="6">
        <v>1.7013</v>
      </c>
      <c r="I200" s="6">
        <v>1.0254000000000001</v>
      </c>
      <c r="J200" s="6">
        <v>1.0519000000000001</v>
      </c>
      <c r="K200" s="6">
        <v>2.2848999999999999</v>
      </c>
    </row>
    <row r="201" spans="2:14" ht="15.5" x14ac:dyDescent="0.35">
      <c r="C201" t="s">
        <v>384</v>
      </c>
      <c r="H201" s="6">
        <v>7.000000000000001E-4</v>
      </c>
      <c r="I201" s="6">
        <v>5.9999999999999995E-4</v>
      </c>
      <c r="J201" s="6">
        <v>7.9000000000000008E-3</v>
      </c>
      <c r="K201" s="6">
        <v>1.6399999999999998E-2</v>
      </c>
    </row>
    <row r="202" spans="2:14" ht="15.5" x14ac:dyDescent="0.35">
      <c r="C202" t="s">
        <v>200</v>
      </c>
      <c r="D202" s="5">
        <v>10000000000</v>
      </c>
      <c r="E202" s="5">
        <v>14000000000</v>
      </c>
      <c r="F202" s="5">
        <v>9000000000</v>
      </c>
      <c r="G202" s="5">
        <v>14000000000</v>
      </c>
      <c r="H202" s="5">
        <v>19000000000</v>
      </c>
      <c r="I202" s="5">
        <v>23000000000</v>
      </c>
      <c r="J202" s="5">
        <v>28000000000</v>
      </c>
      <c r="K202" s="5">
        <v>24000000000</v>
      </c>
      <c r="L202" s="5">
        <v>30000000000</v>
      </c>
      <c r="M202" s="5">
        <v>25000000000</v>
      </c>
      <c r="N202" s="5">
        <v>19000000000</v>
      </c>
    </row>
    <row r="203" spans="2:14" ht="15.5" x14ac:dyDescent="0.35">
      <c r="C203" t="s">
        <v>385</v>
      </c>
      <c r="H203" s="6">
        <v>0.8</v>
      </c>
      <c r="I203" s="6">
        <v>0.8</v>
      </c>
      <c r="J203" s="6">
        <v>1.5</v>
      </c>
      <c r="K203" s="6">
        <v>4.5999999999999996</v>
      </c>
    </row>
    <row r="204" spans="2:14" ht="15.5" x14ac:dyDescent="0.35">
      <c r="C204" t="s">
        <v>386</v>
      </c>
      <c r="H204" s="6">
        <v>1.7013</v>
      </c>
      <c r="I204" s="6">
        <v>1.0254000000000001</v>
      </c>
      <c r="J204" s="6">
        <v>1.0519000000000001</v>
      </c>
      <c r="K204" s="6">
        <v>2.2848999999999999</v>
      </c>
    </row>
    <row r="205" spans="2:14" ht="15.5" x14ac:dyDescent="0.35">
      <c r="C205" t="s">
        <v>387</v>
      </c>
      <c r="H205" s="6">
        <v>7.000000000000001E-4</v>
      </c>
      <c r="I205" s="6">
        <v>5.9999999999999995E-4</v>
      </c>
      <c r="J205" s="6">
        <v>7.9000000000000008E-3</v>
      </c>
      <c r="K205" s="6">
        <v>1.6399999999999998E-2</v>
      </c>
    </row>
    <row r="206" spans="2:14" ht="15.5" x14ac:dyDescent="0.35">
      <c r="C206" t="s">
        <v>201</v>
      </c>
      <c r="I206" s="6">
        <v>2541.2800000000002</v>
      </c>
    </row>
    <row r="207" spans="2:14" ht="15.5" x14ac:dyDescent="0.35">
      <c r="C207" t="s">
        <v>202</v>
      </c>
      <c r="I207" s="6">
        <v>6.95</v>
      </c>
    </row>
    <row r="208" spans="2:14" ht="15.5" x14ac:dyDescent="0.35">
      <c r="C208" t="s">
        <v>203</v>
      </c>
      <c r="I208" s="6">
        <v>59.05</v>
      </c>
    </row>
    <row r="209" spans="3:9" ht="15.5" x14ac:dyDescent="0.35">
      <c r="C209" t="s">
        <v>204</v>
      </c>
      <c r="I209" s="6">
        <v>0.47</v>
      </c>
    </row>
    <row r="210" spans="3:9" ht="15.5" x14ac:dyDescent="0.35">
      <c r="C210" t="s">
        <v>205</v>
      </c>
      <c r="D210" s="6">
        <v>0.69</v>
      </c>
    </row>
    <row r="211" spans="3:9" ht="15.5" x14ac:dyDescent="0.35">
      <c r="C211" t="s">
        <v>206</v>
      </c>
      <c r="I211" s="6">
        <v>20.239999999999998</v>
      </c>
    </row>
    <row r="212" spans="3:9" ht="15.5" x14ac:dyDescent="0.35">
      <c r="C212" t="s">
        <v>207</v>
      </c>
      <c r="D212" s="6">
        <v>3.24</v>
      </c>
    </row>
    <row r="213" spans="3:9" ht="15.5" x14ac:dyDescent="0.35">
      <c r="C213" t="s">
        <v>208</v>
      </c>
      <c r="D213" s="6">
        <v>3.24</v>
      </c>
    </row>
    <row r="214" spans="3:9" ht="15.5" x14ac:dyDescent="0.35">
      <c r="C214" t="s">
        <v>209</v>
      </c>
      <c r="D214" s="6">
        <v>0.16</v>
      </c>
    </row>
    <row r="215" spans="3:9" ht="15.5" x14ac:dyDescent="0.35">
      <c r="C215" t="s">
        <v>210</v>
      </c>
      <c r="D215" s="6">
        <v>1.1599999999999999</v>
      </c>
    </row>
    <row r="216" spans="3:9" ht="15.5" x14ac:dyDescent="0.35">
      <c r="C216" t="s">
        <v>13</v>
      </c>
      <c r="D216" s="5">
        <v>0</v>
      </c>
    </row>
    <row r="217" spans="3:9" ht="15.5" x14ac:dyDescent="0.35">
      <c r="C217" t="s">
        <v>211</v>
      </c>
      <c r="I217" s="6">
        <v>8.0299999999999994</v>
      </c>
    </row>
    <row r="218" spans="3:9" ht="15.5" x14ac:dyDescent="0.35">
      <c r="C218" t="s">
        <v>212</v>
      </c>
      <c r="I218" s="5">
        <v>0</v>
      </c>
    </row>
    <row r="219" spans="3:9" ht="15.5" x14ac:dyDescent="0.35">
      <c r="C219" t="s">
        <v>213</v>
      </c>
      <c r="I219" s="5">
        <v>0</v>
      </c>
    </row>
    <row r="220" spans="3:9" ht="15.5" x14ac:dyDescent="0.35">
      <c r="C220" t="s">
        <v>214</v>
      </c>
      <c r="I220" s="5">
        <v>0</v>
      </c>
    </row>
    <row r="221" spans="3:9" ht="15.5" x14ac:dyDescent="0.35">
      <c r="C221" t="s">
        <v>215</v>
      </c>
      <c r="D221" s="6">
        <v>17.309999999999999</v>
      </c>
    </row>
    <row r="222" spans="3:9" ht="15.5" x14ac:dyDescent="0.35">
      <c r="C222" t="s">
        <v>217</v>
      </c>
      <c r="D222" s="6">
        <v>9.51</v>
      </c>
    </row>
    <row r="223" spans="3:9" ht="15.5" x14ac:dyDescent="0.35">
      <c r="C223" t="s">
        <v>219</v>
      </c>
      <c r="D223" s="6">
        <v>5.26</v>
      </c>
    </row>
    <row r="224" spans="3:9" ht="15.5" x14ac:dyDescent="0.35">
      <c r="C224" t="s">
        <v>43</v>
      </c>
      <c r="I224" s="5">
        <v>3046000000000</v>
      </c>
    </row>
    <row r="225" spans="3:9" ht="15.5" x14ac:dyDescent="0.35">
      <c r="C225" t="s">
        <v>220</v>
      </c>
      <c r="I225" s="5">
        <v>3044000000000</v>
      </c>
    </row>
    <row r="226" spans="3:9" ht="15.5" x14ac:dyDescent="0.35">
      <c r="C226" t="s">
        <v>221</v>
      </c>
      <c r="I226" s="5">
        <v>2550000000</v>
      </c>
    </row>
    <row r="227" spans="3:9" ht="15.5" x14ac:dyDescent="0.35">
      <c r="C227" t="s">
        <v>222</v>
      </c>
      <c r="I227" s="6">
        <v>0.42060000000000003</v>
      </c>
    </row>
    <row r="228" spans="3:9" ht="15.5" x14ac:dyDescent="0.35">
      <c r="C228" t="s">
        <v>223</v>
      </c>
      <c r="D228" s="6">
        <v>0.18920000000000001</v>
      </c>
    </row>
    <row r="229" spans="3:9" ht="15.5" x14ac:dyDescent="0.35">
      <c r="C229" t="s">
        <v>224</v>
      </c>
      <c r="D229" s="6">
        <v>-3.73E-2</v>
      </c>
    </row>
    <row r="230" spans="3:9" ht="15.5" x14ac:dyDescent="0.35">
      <c r="C230" t="s">
        <v>225</v>
      </c>
      <c r="D230" s="6">
        <v>6.3E-2</v>
      </c>
    </row>
    <row r="231" spans="3:9" ht="15.5" x14ac:dyDescent="0.35">
      <c r="C231" t="s">
        <v>226</v>
      </c>
      <c r="D231" s="6">
        <v>7.4000000000000003E-3</v>
      </c>
    </row>
    <row r="232" spans="3:9" ht="15.5" x14ac:dyDescent="0.35">
      <c r="C232" t="s">
        <v>227</v>
      </c>
      <c r="D232" s="6">
        <v>-2.5899999999999999E-2</v>
      </c>
    </row>
    <row r="233" spans="3:9" ht="15.5" x14ac:dyDescent="0.35">
      <c r="C233" t="s">
        <v>228</v>
      </c>
      <c r="D233" s="6">
        <v>-0.21249999999999999</v>
      </c>
    </row>
    <row r="234" spans="3:9" ht="15.5" x14ac:dyDescent="0.35">
      <c r="C234" t="s">
        <v>388</v>
      </c>
      <c r="I234" s="6">
        <v>0.8</v>
      </c>
    </row>
    <row r="235" spans="3:9" ht="15.5" x14ac:dyDescent="0.35">
      <c r="C235" t="s">
        <v>389</v>
      </c>
      <c r="I235" s="6">
        <v>0.8</v>
      </c>
    </row>
    <row r="236" spans="3:9" ht="15.5" x14ac:dyDescent="0.35">
      <c r="C236" t="s">
        <v>390</v>
      </c>
      <c r="I236" s="6">
        <v>1.7013</v>
      </c>
    </row>
    <row r="237" spans="3:9" ht="15.5" x14ac:dyDescent="0.35">
      <c r="C237" t="s">
        <v>391</v>
      </c>
      <c r="I237" s="6">
        <v>7.000000000000001E-4</v>
      </c>
    </row>
    <row r="238" spans="3:9" ht="15.5" x14ac:dyDescent="0.35">
      <c r="C238" t="s">
        <v>392</v>
      </c>
      <c r="I238" t="s">
        <v>1400</v>
      </c>
    </row>
    <row r="239" spans="3:9" ht="15.5" x14ac:dyDescent="0.35">
      <c r="C239" t="s">
        <v>229</v>
      </c>
      <c r="I239" s="5">
        <v>2</v>
      </c>
    </row>
    <row r="240" spans="3:9" ht="15.5" x14ac:dyDescent="0.35">
      <c r="C240" t="s">
        <v>230</v>
      </c>
      <c r="I240" s="6">
        <v>0.9</v>
      </c>
    </row>
    <row r="241" spans="3:9" ht="15.5" x14ac:dyDescent="0.35">
      <c r="C241" t="s">
        <v>231</v>
      </c>
      <c r="I241" s="6">
        <v>0.7</v>
      </c>
    </row>
    <row r="242" spans="3:9" ht="15.5" x14ac:dyDescent="0.35">
      <c r="C242" t="s">
        <v>232</v>
      </c>
      <c r="I242" s="6">
        <v>0.01</v>
      </c>
    </row>
    <row r="243" spans="3:9" ht="15.5" x14ac:dyDescent="0.35">
      <c r="C243" t="s">
        <v>233</v>
      </c>
      <c r="I243" s="6">
        <v>0.43</v>
      </c>
    </row>
    <row r="244" spans="3:9" ht="15.5" x14ac:dyDescent="0.35">
      <c r="C244" t="s">
        <v>234</v>
      </c>
      <c r="I244" s="6">
        <v>0.02</v>
      </c>
    </row>
    <row r="245" spans="3:9" ht="15.5" x14ac:dyDescent="0.35">
      <c r="C245" t="s">
        <v>235</v>
      </c>
      <c r="I245" s="6">
        <v>0.02</v>
      </c>
    </row>
    <row r="246" spans="3:9" ht="15.5" x14ac:dyDescent="0.35">
      <c r="C246" t="s">
        <v>236</v>
      </c>
      <c r="I246" s="6">
        <v>0.16</v>
      </c>
    </row>
    <row r="247" spans="3:9" ht="15.5" x14ac:dyDescent="0.35">
      <c r="C247" t="s">
        <v>237</v>
      </c>
      <c r="D247" s="5">
        <v>2000000000</v>
      </c>
    </row>
    <row r="248" spans="3:9" ht="15.5" x14ac:dyDescent="0.35">
      <c r="C248" t="s">
        <v>238</v>
      </c>
      <c r="D248" s="5">
        <v>60000000000</v>
      </c>
    </row>
    <row r="249" spans="3:9" ht="15.5" x14ac:dyDescent="0.35">
      <c r="C249" t="s">
        <v>239</v>
      </c>
      <c r="D249" s="5">
        <v>8000000000</v>
      </c>
    </row>
    <row r="250" spans="3:9" ht="15.5" x14ac:dyDescent="0.35">
      <c r="C250" t="s">
        <v>183</v>
      </c>
      <c r="D250" s="5">
        <v>11000000000</v>
      </c>
    </row>
    <row r="251" spans="3:9" ht="15.5" x14ac:dyDescent="0.35">
      <c r="C251" t="s">
        <v>182</v>
      </c>
      <c r="I251" s="5">
        <v>52000000000</v>
      </c>
    </row>
    <row r="252" spans="3:9" ht="15.5" x14ac:dyDescent="0.35">
      <c r="C252" t="s">
        <v>21</v>
      </c>
      <c r="D252" s="5">
        <v>-2000000000</v>
      </c>
    </row>
    <row r="253" spans="3:9" ht="15.5" x14ac:dyDescent="0.35">
      <c r="C253" t="s">
        <v>240</v>
      </c>
      <c r="I253" s="5">
        <v>52000000000</v>
      </c>
    </row>
  </sheetData>
  <pageMargins left="0.7" right="0.7" top="0.75" bottom="0.75" header="0.3" footer="0.3"/>
  <ignoredErrors>
    <ignoredError sqref="A1:N254" numberStoredAsText="1"/>
  </ignoredError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N25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1401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1402</v>
      </c>
      <c r="D2" s="2" vm="263">
        <f ca="1">IFERROR(_xlfn.STOCKHISTORY("XIDX:" &amp; $C$1, D3, , 0, 0, 1), "Libur")</f>
        <v>152</v>
      </c>
      <c r="E2" s="2" vm="300">
        <f ca="1">IFERROR(_xlfn.STOCKHISTORY("XIDX:" &amp; $C$1, E3, , 0, 0, 1), "Libur")</f>
        <v>96</v>
      </c>
      <c r="H2" s="2" vm="300">
        <f ca="1">IFERROR(INDEX(D2:G2,COUNT(D2:G2)),"")</f>
        <v>96</v>
      </c>
      <c r="I2" s="2" vm="266">
        <f t="shared" ref="I2:N2" ca="1" si="0">IFERROR(_xlfn.STOCKHISTORY("XIDX:" &amp; $C$1, I1, , 0, 0, 1), "Libur")</f>
        <v>181</v>
      </c>
      <c r="J2" s="2" vm="301">
        <f t="shared" ca="1" si="0"/>
        <v>189</v>
      </c>
      <c r="K2" s="2" vm="225">
        <f t="shared" ca="1" si="0"/>
        <v>28</v>
      </c>
      <c r="L2" s="2" vm="121">
        <f t="shared" ca="1" si="0"/>
        <v>35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4" ht="15.5" x14ac:dyDescent="0.35">
      <c r="B4" t="s">
        <v>5</v>
      </c>
      <c r="C4" t="s">
        <v>6</v>
      </c>
      <c r="D4" s="2">
        <f>IFERROR(INDEX(D51:D500,MATCH($C$4,$C$51:$C$500,0)),"")</f>
        <v>1106054567</v>
      </c>
      <c r="E4" s="2">
        <f>IFERROR(INDEX(E51:E500,MATCH($C$4,$C$51:$C$500,0)),"")</f>
        <v>3173163702</v>
      </c>
      <c r="H4" s="2">
        <f>IFERROR(SUM(D4:G4)*(4/MAX(1,COUNT(D4:G4))),"")</f>
        <v>8558436538</v>
      </c>
      <c r="I4" s="2">
        <f t="shared" ref="I4:N4" si="1">IFERROR(INDEX(I51:I500,MATCH($C$4,$C$51:$C$500,0)),"")</f>
        <v>7920822376</v>
      </c>
      <c r="J4" s="2">
        <f t="shared" si="1"/>
        <v>19113702394</v>
      </c>
      <c r="K4" s="2">
        <f t="shared" si="1"/>
        <v>16960809889</v>
      </c>
      <c r="L4" s="2">
        <f t="shared" si="1"/>
        <v>7514581488</v>
      </c>
      <c r="M4" s="2">
        <f t="shared" si="1"/>
        <v>3948020351</v>
      </c>
      <c r="N4" s="2">
        <f t="shared" si="1"/>
        <v>2701284737</v>
      </c>
    </row>
    <row r="5" spans="1:14" ht="15.5" x14ac:dyDescent="0.35">
      <c r="B5" t="s">
        <v>7</v>
      </c>
      <c r="C5" t="s">
        <v>8</v>
      </c>
      <c r="D5" s="2">
        <f>IFERROR(INDEX(D51:D500,MATCH($C$5,$C$51:$C$500,0)),"")</f>
        <v>-1577163280</v>
      </c>
      <c r="E5" s="2">
        <f>IFERROR(INDEX(E51:E500,MATCH($C$5,$C$51:$C$500,0)),"")</f>
        <v>-2609459238</v>
      </c>
      <c r="H5" s="2">
        <f>IFERROR(SUM(D5:G5)*(4/MAX(1,COUNT(D5:G5))),"")</f>
        <v>-8373245036</v>
      </c>
      <c r="I5" s="2">
        <f t="shared" ref="I5:N5" si="2">IFERROR(INDEX(I51:I500,MATCH($C$5,$C$51:$C$500,0)),"")</f>
        <v>-4339065883</v>
      </c>
      <c r="J5" s="2">
        <f t="shared" si="2"/>
        <v>-479677499</v>
      </c>
      <c r="K5" s="2">
        <f t="shared" si="2"/>
        <v>467120837</v>
      </c>
      <c r="L5" s="2">
        <f t="shared" si="2"/>
        <v>-1079601070</v>
      </c>
      <c r="M5" s="2">
        <f t="shared" si="2"/>
        <v>282470673</v>
      </c>
      <c r="N5" s="2">
        <f t="shared" si="2"/>
        <v>100159335</v>
      </c>
    </row>
    <row r="6" spans="1:14" ht="15.5" x14ac:dyDescent="0.35">
      <c r="B6" t="s">
        <v>9</v>
      </c>
      <c r="C6" t="s">
        <v>10</v>
      </c>
      <c r="D6" s="2">
        <f>IFERROR(INDEX(D51:D500,MATCH($C$6,$C$51:$C$500,0)),"")</f>
        <v>34018682305</v>
      </c>
      <c r="E6" s="2">
        <f>IFERROR(INDEX(E51:E500,MATCH($C$6,$C$51:$C$500,0)),"")</f>
        <v>34018474345</v>
      </c>
      <c r="H6" s="2">
        <f>IFERROR(INDEX(D6:G6,COUNT(D6:G6)),"")</f>
        <v>34018474345</v>
      </c>
      <c r="I6" s="2">
        <f t="shared" ref="I6:N6" si="3">IFERROR(INDEX(I51:I500,MATCH($C$6,$C$51:$C$500,0)),"")</f>
        <v>34018474345</v>
      </c>
      <c r="J6" s="2">
        <f t="shared" si="3"/>
        <v>33998759806</v>
      </c>
      <c r="K6" s="2">
        <f t="shared" si="3"/>
        <v>33946584776</v>
      </c>
      <c r="L6" s="2">
        <f t="shared" si="3"/>
        <v>33947625669</v>
      </c>
      <c r="M6" s="2">
        <f t="shared" si="3"/>
        <v>10882967804</v>
      </c>
      <c r="N6" s="2">
        <f t="shared" si="3"/>
        <v>600497131</v>
      </c>
    </row>
    <row r="7" spans="1:14" ht="15.5" x14ac:dyDescent="0.35">
      <c r="B7" t="s">
        <v>11</v>
      </c>
      <c r="C7" t="s">
        <v>12</v>
      </c>
      <c r="D7" s="3">
        <f>IFERROR(INDEX(D51:D500,MATCH($C$7,$C$51:$C$500,0))/1000000000,"")</f>
        <v>1.31</v>
      </c>
      <c r="E7" s="3">
        <f>IFERROR(INDEX(E51:E500,MATCH($C$7,$C$51:$C$500,0))/1000000000,"")</f>
        <v>1.31</v>
      </c>
      <c r="H7" s="3">
        <f>IFERROR(INDEX(D7:G7,COUNT(D7:G7)),"")</f>
        <v>1.31</v>
      </c>
      <c r="I7" s="3">
        <f t="shared" ref="I7:N7" si="4">IFERROR(INDEX(I51:I500,MATCH($C$7,$C$51:$C$500,0))/1000000000,"")</f>
        <v>1.31</v>
      </c>
      <c r="J7" s="3">
        <f t="shared" si="4"/>
        <v>1.31</v>
      </c>
      <c r="K7" s="3">
        <f t="shared" si="4"/>
        <v>1.31</v>
      </c>
      <c r="L7" s="3">
        <f t="shared" si="4"/>
        <v>1.31</v>
      </c>
      <c r="M7" s="3">
        <f t="shared" si="4"/>
        <v>1.04</v>
      </c>
      <c r="N7" s="3">
        <f t="shared" si="4"/>
        <v>0</v>
      </c>
    </row>
    <row r="8" spans="1:14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0</v>
      </c>
      <c r="E8" s="2">
        <f>IFERROR(INDEX(E51:E500,MATCH("Free cash flow (Quarter)",$C$51:$C$500,0)),"")</f>
        <v>-1000000000</v>
      </c>
      <c r="H8" s="2">
        <f>IFERROR(INDEX(D8:G8,COUNT(D8:G8)),"")</f>
        <v>-1000000000</v>
      </c>
      <c r="I8" s="2">
        <f t="shared" ref="I8:N8" si="5">IFERROR(INDEX(I51:I500,MATCH($C$8,$C$51:$C$500,0)),"")</f>
        <v>1000000000</v>
      </c>
      <c r="J8" s="2">
        <f t="shared" si="5"/>
        <v>3000000000</v>
      </c>
      <c r="K8" s="2">
        <f t="shared" si="5"/>
        <v>-1000000000</v>
      </c>
      <c r="L8" s="2">
        <f t="shared" si="5"/>
        <v>-23000000000</v>
      </c>
      <c r="M8" s="2">
        <f t="shared" si="5"/>
        <v>-4000000000</v>
      </c>
      <c r="N8" s="2">
        <f t="shared" si="5"/>
        <v>0</v>
      </c>
    </row>
    <row r="9" spans="1:14" ht="15.5" x14ac:dyDescent="0.35">
      <c r="A9" t="s">
        <v>16</v>
      </c>
      <c r="C9" t="s">
        <v>17</v>
      </c>
      <c r="D9" s="3">
        <f>IFERROR(INDEX(D51:D500,MATCH("Free cash flow per share (Quarter)",$C$51:$C$500,0)),"")</f>
        <v>7.0000000000000007E-2</v>
      </c>
      <c r="E9" s="3">
        <f>IFERROR(INDEX(E51:E500,MATCH("Free cash flow per share (Quarter)",$C$51:$C$500,0)),"")</f>
        <v>-0.79</v>
      </c>
      <c r="H9" s="3">
        <f>IFERROR(INDEX(D9:G9,COUNT(D9:G9)),"")</f>
        <v>-0.79</v>
      </c>
      <c r="I9" s="3">
        <f t="shared" ref="I9:N9" si="6">IFERROR(INDEX(I51:I500,MATCH($C$9,$C$51:$C$500,0)),"")</f>
        <v>0.85</v>
      </c>
      <c r="J9" s="3">
        <f t="shared" si="6"/>
        <v>1.96</v>
      </c>
      <c r="K9" s="3">
        <f t="shared" si="6"/>
        <v>-0.41</v>
      </c>
      <c r="L9" s="3">
        <f t="shared" si="6"/>
        <v>-17.96</v>
      </c>
      <c r="M9" s="3">
        <f t="shared" si="6"/>
        <v>-3.43</v>
      </c>
      <c r="N9" s="3">
        <f t="shared" si="6"/>
        <v>152366.32999999999</v>
      </c>
    </row>
    <row r="10" spans="1:14" ht="15.5" x14ac:dyDescent="0.35">
      <c r="C10" t="s">
        <v>18</v>
      </c>
      <c r="D10" s="3">
        <f ca="1">IFERROR(IF(D9=0,"",D2/D9),"")</f>
        <v>2171.4285714285711</v>
      </c>
      <c r="E10" s="3">
        <f ca="1">IFERROR(IF(E9=0,"",E2/E9),"")</f>
        <v>-121.51898734177215</v>
      </c>
      <c r="I10" s="3">
        <f t="shared" ref="I10:N10" ca="1" si="7">IFERROR(IF(I9=0,"",I2/I9),"")</f>
        <v>212.94117647058823</v>
      </c>
      <c r="J10" s="3">
        <f t="shared" ca="1" si="7"/>
        <v>96.428571428571431</v>
      </c>
      <c r="K10" s="3">
        <f t="shared" ca="1" si="7"/>
        <v>-68.292682926829272</v>
      </c>
      <c r="L10" s="3">
        <f t="shared" ca="1" si="7"/>
        <v>-1.9487750556792871</v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19</v>
      </c>
      <c r="C11" t="s">
        <v>20</v>
      </c>
      <c r="D11" s="2">
        <f>IFERROR(INDEX(D51:D500,MATCH($C$11,$C$51:$C$500,0)),"")</f>
        <v>84508058</v>
      </c>
      <c r="E11" s="2">
        <f>IFERROR(INDEX(E51:E500,MATCH($C$11,$C$51:$C$500,0)),"")</f>
        <v>49860565</v>
      </c>
      <c r="H11" s="2">
        <f>IFERROR(INDEX(D11:G11,COUNT(D11:G11)),"")</f>
        <v>49860565</v>
      </c>
      <c r="I11" s="2">
        <f t="shared" ref="I11:N11" si="8">IFERROR(INDEX(I51:I500,MATCH($C$11,$C$51:$C$500,0)),"")</f>
        <v>49860565</v>
      </c>
      <c r="J11" s="2">
        <f t="shared" si="8"/>
        <v>44193619</v>
      </c>
      <c r="K11" s="2">
        <f t="shared" si="8"/>
        <v>63651641</v>
      </c>
      <c r="L11" s="2">
        <f t="shared" si="8"/>
        <v>133217872</v>
      </c>
      <c r="M11" s="2">
        <f t="shared" si="8"/>
        <v>103268393</v>
      </c>
      <c r="N11" s="2">
        <f t="shared" si="8"/>
        <v>239578341</v>
      </c>
    </row>
    <row r="12" spans="1:14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>
        <f t="shared" ref="I12:N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</row>
    <row r="13" spans="1:14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N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</row>
    <row r="14" spans="1:14" ht="15.5" x14ac:dyDescent="0.35">
      <c r="C14" t="s">
        <v>27</v>
      </c>
      <c r="D14" s="2">
        <f>IFERROR(INDEX(D51:D500,MATCH($C$14,$C$51:$C$500,0)),"")</f>
        <v>-40449283</v>
      </c>
      <c r="E14" s="2">
        <f>IFERROR(INDEX(E51:E500,MATCH($C$14,$C$51:$C$500,0)),"")</f>
        <v>-261303007</v>
      </c>
      <c r="H14" s="2">
        <f>IFERROR(SUM(D14:G14)*(4/MAX(1,COUNT(D14:G14))),"")</f>
        <v>-603504580</v>
      </c>
      <c r="I14" s="2">
        <f t="shared" ref="I14:N14" si="11">IFERROR(INDEX(I51:I500,MATCH($C$14,$C$51:$C$500,0)),"")</f>
        <v>-627565472</v>
      </c>
      <c r="J14" s="2">
        <f t="shared" si="11"/>
        <v>-802653068</v>
      </c>
      <c r="K14" s="2">
        <f t="shared" si="11"/>
        <v>-838431917</v>
      </c>
      <c r="L14" s="2">
        <f t="shared" si="11"/>
        <v>-757509618</v>
      </c>
      <c r="M14" s="2">
        <f t="shared" si="11"/>
        <v>0</v>
      </c>
      <c r="N14" s="2">
        <f t="shared" si="11"/>
        <v>0</v>
      </c>
    </row>
    <row r="15" spans="1:14" ht="15.5" x14ac:dyDescent="0.35">
      <c r="C15" t="s">
        <v>28</v>
      </c>
      <c r="D15" s="2">
        <f>IFERROR(INDEX(D51:D500,MATCH($C$15,$C$51:$C$500,0)),"")</f>
        <v>63290676</v>
      </c>
      <c r="E15" s="2">
        <f>IFERROR(INDEX(E51:E500,MATCH($C$15,$C$51:$C$500,0)),"")</f>
        <v>-164318342</v>
      </c>
      <c r="H15" s="2">
        <f>IFERROR(SUM(D15:G15)*(4/MAX(1,COUNT(D15:G15))),"")</f>
        <v>-202055332</v>
      </c>
      <c r="I15" s="2">
        <f t="shared" ref="I15:N15" si="12">IFERROR(INDEX(I51:I500,MATCH($C$15,$C$51:$C$500,0)),"")</f>
        <v>-164318342</v>
      </c>
      <c r="J15" s="2">
        <f t="shared" si="12"/>
        <v>116721593</v>
      </c>
      <c r="K15" s="2">
        <f t="shared" si="12"/>
        <v>-520714336</v>
      </c>
      <c r="L15" s="2">
        <f t="shared" si="12"/>
        <v>72277584</v>
      </c>
      <c r="M15" s="2">
        <f t="shared" si="12"/>
        <v>-45537756</v>
      </c>
      <c r="N15" s="2">
        <f t="shared" si="12"/>
        <v>-16403057</v>
      </c>
    </row>
    <row r="16" spans="1:14" ht="15.5" x14ac:dyDescent="0.35">
      <c r="C16" t="s">
        <v>29</v>
      </c>
      <c r="D16" s="2">
        <f>IFERROR(INDEX(D51:D500,MATCH($C$16,$C$51:$C$500,0)),"")</f>
        <v>-1640661916</v>
      </c>
      <c r="E16" s="2">
        <f>IFERROR(INDEX(E51:E500,MATCH($C$16,$C$51:$C$500,0)),"")</f>
        <v>-2464855435</v>
      </c>
      <c r="H16" s="2">
        <f>IFERROR(SUM(D16:G16)*(4/MAX(1,COUNT(D16:G16))),"")</f>
        <v>-8211034702</v>
      </c>
      <c r="I16" s="2">
        <f t="shared" ref="I16:N16" si="13">IFERROR(INDEX(I51:I500,MATCH($C$16,$C$51:$C$500,0)),"")</f>
        <v>-4194462080</v>
      </c>
      <c r="J16" s="2">
        <f t="shared" si="13"/>
        <v>-648574122</v>
      </c>
      <c r="K16" s="2">
        <f t="shared" si="13"/>
        <v>991909066</v>
      </c>
      <c r="L16" s="2">
        <f t="shared" si="13"/>
        <v>-1146141327</v>
      </c>
      <c r="M16" s="2">
        <f t="shared" si="13"/>
        <v>319112608</v>
      </c>
      <c r="N16" s="2">
        <f t="shared" si="13"/>
        <v>134295215</v>
      </c>
    </row>
    <row r="17" spans="1:14" ht="15.5" x14ac:dyDescent="0.35">
      <c r="A17" t="s">
        <v>30</v>
      </c>
    </row>
    <row r="18" spans="1:14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</row>
    <row r="19" spans="1:14" ht="15.5" x14ac:dyDescent="0.35">
      <c r="A19" t="s">
        <v>40</v>
      </c>
      <c r="C19" t="s">
        <v>41</v>
      </c>
    </row>
    <row r="20" spans="1:14" ht="15.5" x14ac:dyDescent="0.35">
      <c r="A20" t="s">
        <v>42</v>
      </c>
      <c r="C20" t="s">
        <v>43</v>
      </c>
      <c r="D20" s="2">
        <f ca="1">IFERROR(D21*D2,"")</f>
        <v>199120000000</v>
      </c>
      <c r="E20" s="2">
        <f ca="1">IFERROR(E21*E2,"")</f>
        <v>125760000000</v>
      </c>
      <c r="H20" s="2">
        <f t="shared" ref="H20:N20" ca="1" si="14">IFERROR(H21*H2,"")</f>
        <v>125760000000</v>
      </c>
      <c r="I20" s="2">
        <f t="shared" ca="1" si="14"/>
        <v>237110000000</v>
      </c>
      <c r="J20" s="2">
        <f t="shared" ca="1" si="14"/>
        <v>247590000000</v>
      </c>
      <c r="K20" s="2">
        <f t="shared" ca="1" si="14"/>
        <v>36680000000</v>
      </c>
      <c r="L20" s="2">
        <f t="shared" ca="1" si="14"/>
        <v>45850000000</v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12</v>
      </c>
      <c r="D21" s="2">
        <f>IFERROR(INDEX(D51:D500,MATCH($C$7,$C$51:$C$500,0)),"")</f>
        <v>1310000000</v>
      </c>
      <c r="E21" s="2">
        <f>IFERROR(INDEX(E51:E500,MATCH($C$7,$C$51:$C$500,0)),"")</f>
        <v>1310000000</v>
      </c>
      <c r="H21" s="2">
        <f>IFERROR(INDEX(D21:G21,COUNT(D21:G21)),"")</f>
        <v>1310000000</v>
      </c>
      <c r="I21" s="2">
        <f t="shared" ref="I21:N21" si="15">IFERROR(INDEX(I51:I500,MATCH($C$7,$C$51:$C$500,0)),"")</f>
        <v>1310000000</v>
      </c>
      <c r="J21" s="2">
        <f t="shared" si="15"/>
        <v>1310000000</v>
      </c>
      <c r="K21" s="2">
        <f t="shared" si="15"/>
        <v>1310000000</v>
      </c>
      <c r="L21" s="2">
        <f t="shared" si="15"/>
        <v>1310000000</v>
      </c>
      <c r="M21" s="2">
        <f t="shared" si="15"/>
        <v>1040000000</v>
      </c>
      <c r="N21" s="2">
        <f t="shared" si="15"/>
        <v>0</v>
      </c>
    </row>
    <row r="23" spans="1:14" ht="15.5" x14ac:dyDescent="0.35">
      <c r="B23" t="s">
        <v>44</v>
      </c>
      <c r="C23" t="s">
        <v>45</v>
      </c>
      <c r="D23" s="3">
        <f>IFERROR(D5/D6*100,"")</f>
        <v>-4.6361680498371083</v>
      </c>
      <c r="E23" s="3">
        <f>IFERROR(E5/E6*100,"")</f>
        <v>-7.6707121299328218</v>
      </c>
      <c r="H23" s="3">
        <f t="shared" ref="H23:N23" si="16">IFERROR(H5/H6*100,"")</f>
        <v>-24.613817042711357</v>
      </c>
      <c r="I23" s="3">
        <f t="shared" si="16"/>
        <v>-12.755027868078839</v>
      </c>
      <c r="J23" s="3">
        <f t="shared" si="16"/>
        <v>-1.410867636752291</v>
      </c>
      <c r="K23" s="3">
        <f t="shared" si="16"/>
        <v>1.3760466335047972</v>
      </c>
      <c r="L23" s="3">
        <f t="shared" si="16"/>
        <v>-3.1801961071635736</v>
      </c>
      <c r="M23" s="3">
        <f t="shared" si="16"/>
        <v>2.5955298048036015</v>
      </c>
      <c r="N23" s="3">
        <f t="shared" si="16"/>
        <v>16.679402753049956</v>
      </c>
    </row>
    <row r="24" spans="1:14" ht="15.5" x14ac:dyDescent="0.35">
      <c r="C24" t="s">
        <v>46</v>
      </c>
      <c r="D24" s="4">
        <f>IFERROR(_xlfn.RRI(5,I23,D23),"")</f>
        <v>-0.18323794798966686</v>
      </c>
      <c r="E24" s="4">
        <f>IFERROR(_xlfn.RRI(5,J23,E23),"")</f>
        <v>0.4030394504609196</v>
      </c>
      <c r="H24" s="4" t="str">
        <f t="shared" ref="H24:N24" si="17">IFERROR(_xlfn.RRI(5,M23,H23),"")</f>
        <v/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47</v>
      </c>
      <c r="C25" t="s">
        <v>48</v>
      </c>
      <c r="D25" s="3">
        <f>IFERROR(INDEX(D51:D500,MATCH($A$25,$C$51:$C$500,0)),"")</f>
        <v>-1.21</v>
      </c>
      <c r="E25" s="3">
        <f>IFERROR(INDEX(E51:E500,MATCH($A$25,$C$51:$C$500,0)),"")</f>
        <v>-2.0099999999999998</v>
      </c>
      <c r="H25" s="3">
        <f>IFERROR(INDEX(D25:G25,COUNT(D25:G25)),"")</f>
        <v>-2.0099999999999998</v>
      </c>
      <c r="I25" s="3">
        <f t="shared" ref="I25:N25" si="18">IFERROR(INDEX(I51:I500,MATCH($C$25,$C$51:$C$500,0)),"")</f>
        <v>-3.33</v>
      </c>
      <c r="J25" s="3">
        <f t="shared" si="18"/>
        <v>-0.41</v>
      </c>
      <c r="K25" s="3">
        <f t="shared" si="18"/>
        <v>0.36</v>
      </c>
      <c r="L25" s="3">
        <f t="shared" si="18"/>
        <v>-0.82</v>
      </c>
      <c r="M25" s="3">
        <f t="shared" si="18"/>
        <v>0.26</v>
      </c>
      <c r="N25" s="3">
        <f t="shared" si="18"/>
        <v>294730.40000000002</v>
      </c>
    </row>
    <row r="26" spans="1:14" ht="15.5" x14ac:dyDescent="0.35">
      <c r="C26" t="s">
        <v>49</v>
      </c>
      <c r="D26" s="4">
        <f>IFERROR(_xlfn.RRI(5,I25,D25),"")</f>
        <v>-0.18328933403974212</v>
      </c>
      <c r="E26" s="4">
        <f>IFERROR(_xlfn.RRI(5,J25,E25),"")</f>
        <v>0.37430282788941605</v>
      </c>
      <c r="H26" s="4" t="str">
        <f t="shared" ref="H26:N26" si="19">IFERROR(_xlfn.RRI(5,M25,H25),"")</f>
        <v/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50</v>
      </c>
      <c r="D27" s="3">
        <f>IFERROR(D4/D21,"")</f>
        <v>0.84431646335877863</v>
      </c>
      <c r="E27" s="3">
        <f>IFERROR(E4/E21,"")</f>
        <v>2.4222623679389312</v>
      </c>
      <c r="H27" s="3">
        <f t="shared" ref="H27:N27" si="20">IFERROR(H4/H21,"")</f>
        <v>6.5331576625954195</v>
      </c>
      <c r="I27" s="3">
        <f t="shared" si="20"/>
        <v>6.0464292946564884</v>
      </c>
      <c r="J27" s="3">
        <f t="shared" si="20"/>
        <v>14.590612514503817</v>
      </c>
      <c r="K27" s="3">
        <f t="shared" si="20"/>
        <v>12.947183121374046</v>
      </c>
      <c r="L27" s="3">
        <f t="shared" si="20"/>
        <v>5.7363217465648857</v>
      </c>
      <c r="M27" s="3">
        <f t="shared" si="20"/>
        <v>3.7961734144230768</v>
      </c>
      <c r="N27" s="3" t="str">
        <f t="shared" si="20"/>
        <v/>
      </c>
    </row>
    <row r="28" spans="1:14" ht="15.5" x14ac:dyDescent="0.35">
      <c r="C28" t="s">
        <v>51</v>
      </c>
      <c r="D28" s="4">
        <f>IFERROR(_xlfn.RRI(5,I27,D27),"")</f>
        <v>-0.32547002185357277</v>
      </c>
      <c r="E28" s="4">
        <f>IFERROR(_xlfn.RRI(5,J27,E27),"")</f>
        <v>-0.30172011515855979</v>
      </c>
      <c r="H28" s="4">
        <f t="shared" ref="H28:N28" si="21">IFERROR(_xlfn.RRI(5,M27,H27),"")</f>
        <v>0.11469337281493264</v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52</v>
      </c>
      <c r="H29" s="4">
        <f t="shared" ref="H29:N29" si="22">IFERROR(((H25-I25)/I25)*100%,"")</f>
        <v>-0.39639639639639646</v>
      </c>
      <c r="I29" s="4">
        <f t="shared" si="22"/>
        <v>7.1219512195121952</v>
      </c>
      <c r="J29" s="4">
        <f t="shared" si="22"/>
        <v>-2.1388888888888888</v>
      </c>
      <c r="K29" s="4">
        <f t="shared" si="22"/>
        <v>-1.4390243902439024</v>
      </c>
      <c r="L29" s="4">
        <f t="shared" si="22"/>
        <v>-4.1538461538461542</v>
      </c>
      <c r="M29" s="4">
        <f t="shared" si="22"/>
        <v>-0.99999911783786133</v>
      </c>
      <c r="N29" s="4" t="str">
        <f t="shared" si="22"/>
        <v/>
      </c>
    </row>
    <row r="30" spans="1:14" ht="15.5" x14ac:dyDescent="0.35">
      <c r="C30" t="s">
        <v>53</v>
      </c>
      <c r="H30" s="4">
        <f t="shared" ref="H30:N30" si="23">IFERROR(((H27-I27)/I27)*100%,"")</f>
        <v>8.0498480048228752E-2</v>
      </c>
      <c r="I30" s="4">
        <f t="shared" si="23"/>
        <v>-0.58559455344002687</v>
      </c>
      <c r="J30" s="4">
        <f t="shared" si="23"/>
        <v>0.12693335513395901</v>
      </c>
      <c r="K30" s="4">
        <f t="shared" si="23"/>
        <v>1.2570531593921281</v>
      </c>
      <c r="L30" s="4">
        <f t="shared" si="23"/>
        <v>0.51108000619003935</v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26.02</v>
      </c>
      <c r="E32" s="3">
        <f>IFERROR(INDEX(E51:E500,MATCH($A$32,$C$51:$C$500,0)),"")</f>
        <v>26.02</v>
      </c>
      <c r="H32" s="3">
        <f>IFERROR(INDEX(D32:G32,COUNT(D32:G32)),"")</f>
        <v>26.02</v>
      </c>
      <c r="I32" s="3">
        <f t="shared" ref="I32:N32" si="24">IFERROR(INDEX(I51:I500,MATCH($C$32,$C$51:$C$500,0)),"")</f>
        <v>26.02</v>
      </c>
      <c r="J32" s="3">
        <f t="shared" si="24"/>
        <v>26</v>
      </c>
      <c r="K32" s="3">
        <f t="shared" si="24"/>
        <v>25.96</v>
      </c>
      <c r="L32" s="3">
        <f t="shared" si="24"/>
        <v>25.96</v>
      </c>
      <c r="M32" s="3">
        <f t="shared" si="24"/>
        <v>10.46</v>
      </c>
      <c r="N32" s="3">
        <f t="shared" si="24"/>
        <v>1501242.83</v>
      </c>
    </row>
    <row r="33" spans="1:14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3.69</v>
      </c>
      <c r="E33" s="3">
        <f>IFERROR(INDEX(E51:E500,MATCH($A$33,$C$51:$C$500,0)),"")</f>
        <v>6.96</v>
      </c>
      <c r="H33" s="3">
        <f>IFERROR(INDEX(D33:G33,COUNT(D33:G33)),"")</f>
        <v>6.96</v>
      </c>
      <c r="I33" s="3">
        <f t="shared" ref="I33:N33" si="25">IFERROR(INDEX(I51:I500,MATCH($C$33,$C$51:$C$500,0)),"")</f>
        <v>6.96</v>
      </c>
      <c r="J33" s="3">
        <f t="shared" si="25"/>
        <v>7.27</v>
      </c>
      <c r="K33" s="3">
        <f t="shared" si="25"/>
        <v>1.08</v>
      </c>
      <c r="L33" s="3">
        <f t="shared" si="25"/>
        <v>1.35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-79.34</v>
      </c>
      <c r="E34" s="3">
        <f>IFERROR(INDEX(E51:E500,MATCH($A$34,$C$51:$C$500,0)),"")</f>
        <v>-90.05</v>
      </c>
      <c r="H34" s="3">
        <f>IFERROR(INDEX(D34:G34,COUNT(D34:G34)),"")</f>
        <v>-90.05</v>
      </c>
      <c r="I34" s="3">
        <f t="shared" ref="I34:N34" si="26">IFERROR(INDEX(I51:I500,MATCH($C$34,$C$51:$C$500,0)),"")</f>
        <v>-54.35</v>
      </c>
      <c r="J34" s="3">
        <f t="shared" si="26"/>
        <v>-460.98</v>
      </c>
      <c r="K34" s="3">
        <f t="shared" si="26"/>
        <v>77.78</v>
      </c>
      <c r="L34" s="3">
        <f t="shared" si="26"/>
        <v>-42.68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113.49</v>
      </c>
      <c r="E35" s="3">
        <f>IFERROR(INDEX(E51:E500,MATCH($A$35,$C$51:$C$500,0)),"")</f>
        <v>74.58</v>
      </c>
      <c r="H35" s="3">
        <f>IFERROR(INDEX(D35:G35,COUNT(D35:G35)),"")</f>
        <v>74.58</v>
      </c>
      <c r="I35" s="3">
        <f t="shared" ref="I35:N35" si="27">IFERROR(INDEX(I51:I500,MATCH($C$35,$C$51:$C$500,0)),"")</f>
        <v>29.88</v>
      </c>
      <c r="J35" s="3">
        <f t="shared" si="27"/>
        <v>12.93</v>
      </c>
      <c r="K35" s="3">
        <f t="shared" si="27"/>
        <v>2.16</v>
      </c>
      <c r="L35" s="3">
        <f t="shared" si="27"/>
        <v>6.09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66</v>
      </c>
      <c r="C36" t="s">
        <v>67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N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</row>
    <row r="37" spans="1:14" ht="15.5" x14ac:dyDescent="0.35">
      <c r="B37" t="s">
        <v>68</v>
      </c>
      <c r="C37" t="s">
        <v>69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N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</row>
    <row r="50" spans="2:14" ht="15.5" x14ac:dyDescent="0.35">
      <c r="D50" t="s">
        <v>70</v>
      </c>
      <c r="E50" t="s">
        <v>71</v>
      </c>
      <c r="F50" t="s">
        <v>72</v>
      </c>
      <c r="G50" t="s">
        <v>73</v>
      </c>
      <c r="H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</row>
    <row r="51" spans="2:14" ht="15.5" x14ac:dyDescent="0.35">
      <c r="B51" t="s">
        <v>75</v>
      </c>
      <c r="C51" t="s">
        <v>6</v>
      </c>
      <c r="D51" s="5">
        <v>1106054567</v>
      </c>
      <c r="E51" s="5">
        <v>3173163702</v>
      </c>
      <c r="F51" s="5">
        <v>4747658674</v>
      </c>
      <c r="G51" s="5">
        <v>8913788547</v>
      </c>
      <c r="I51" s="5">
        <v>7920822376</v>
      </c>
      <c r="J51" s="5">
        <v>19113702394</v>
      </c>
      <c r="K51" s="5">
        <v>16960809889</v>
      </c>
      <c r="L51" s="5">
        <v>7514581488</v>
      </c>
      <c r="M51" s="5">
        <v>3948020351</v>
      </c>
      <c r="N51" s="5">
        <v>2701284737</v>
      </c>
    </row>
    <row r="52" spans="2:14" ht="15.5" x14ac:dyDescent="0.35">
      <c r="C52" t="s">
        <v>76</v>
      </c>
      <c r="D52" s="5">
        <v>-1838662952</v>
      </c>
      <c r="E52" s="5">
        <v>-4021619779</v>
      </c>
      <c r="F52" s="5">
        <v>-4348089507</v>
      </c>
      <c r="G52" s="5">
        <v>-6692046972</v>
      </c>
      <c r="I52" s="5">
        <v>-8369709286</v>
      </c>
      <c r="J52" s="5">
        <v>-13118955997</v>
      </c>
      <c r="K52" s="5">
        <v>-9618176139</v>
      </c>
      <c r="L52" s="5">
        <v>-4473455433</v>
      </c>
      <c r="M52" s="5">
        <v>-2698489016</v>
      </c>
      <c r="N52" s="5">
        <v>-1923168840</v>
      </c>
    </row>
    <row r="53" spans="2:14" ht="15.5" x14ac:dyDescent="0.35">
      <c r="C53" t="s">
        <v>77</v>
      </c>
      <c r="D53" s="5">
        <v>-732608385</v>
      </c>
      <c r="E53" s="5">
        <v>-848456077</v>
      </c>
      <c r="F53" s="5">
        <v>399569167</v>
      </c>
      <c r="G53" s="5">
        <v>2221741575</v>
      </c>
      <c r="I53" s="5">
        <v>-448886910</v>
      </c>
      <c r="J53" s="5">
        <v>5994746397</v>
      </c>
      <c r="K53" s="5">
        <v>7342633750</v>
      </c>
      <c r="L53" s="5">
        <v>3041126055</v>
      </c>
      <c r="M53" s="5">
        <v>1249531335</v>
      </c>
      <c r="N53" s="5">
        <v>778115897</v>
      </c>
    </row>
    <row r="54" spans="2:14" ht="15.5" x14ac:dyDescent="0.35">
      <c r="C54" t="s">
        <v>78</v>
      </c>
      <c r="D54" s="5">
        <v>-785552006</v>
      </c>
      <c r="E54" s="5">
        <v>-1227130635</v>
      </c>
      <c r="F54" s="5">
        <v>-1683109667</v>
      </c>
      <c r="G54" s="5">
        <v>-2855045300</v>
      </c>
      <c r="I54" s="5">
        <v>-2910240302</v>
      </c>
      <c r="J54" s="5">
        <v>-5698266913</v>
      </c>
      <c r="K54" s="5">
        <v>-5373385134</v>
      </c>
      <c r="L54" s="5">
        <v>-3457814033</v>
      </c>
      <c r="M54" s="5">
        <v>-932746138</v>
      </c>
      <c r="N54" s="5">
        <v>-617090189</v>
      </c>
    </row>
    <row r="55" spans="2:14" ht="15.5" x14ac:dyDescent="0.35">
      <c r="C55" t="s">
        <v>245</v>
      </c>
      <c r="D55" s="5">
        <v>-81275278</v>
      </c>
      <c r="E55" s="5">
        <v>199597642</v>
      </c>
      <c r="F55" s="5">
        <v>-833407970</v>
      </c>
      <c r="G55" s="5">
        <v>-940836360</v>
      </c>
      <c r="I55" s="5">
        <v>-633810328</v>
      </c>
      <c r="J55" s="5">
        <v>-1699511472</v>
      </c>
      <c r="K55" s="5">
        <v>-1226512039</v>
      </c>
      <c r="L55" s="5">
        <v>-573774419</v>
      </c>
    </row>
    <row r="56" spans="2:14" ht="15.5" x14ac:dyDescent="0.35">
      <c r="C56" t="s">
        <v>246</v>
      </c>
      <c r="D56" s="5">
        <v>-704276728</v>
      </c>
      <c r="E56" s="5">
        <v>-1426728277</v>
      </c>
      <c r="F56" s="5">
        <v>-849701697</v>
      </c>
      <c r="G56" s="5">
        <v>-1914208940</v>
      </c>
      <c r="I56" s="5">
        <v>-2276429974</v>
      </c>
      <c r="J56" s="5">
        <v>-3998755441</v>
      </c>
      <c r="K56" s="5">
        <v>-4146873095</v>
      </c>
      <c r="L56" s="5">
        <v>-2884039614</v>
      </c>
      <c r="M56" s="5">
        <v>-932746138</v>
      </c>
      <c r="N56" s="5">
        <v>-617090189</v>
      </c>
    </row>
    <row r="57" spans="2:14" ht="15.5" x14ac:dyDescent="0.35">
      <c r="C57" t="s">
        <v>80</v>
      </c>
      <c r="D57" s="5">
        <v>-1518160391</v>
      </c>
      <c r="E57" s="5">
        <v>-2075586712</v>
      </c>
      <c r="F57" s="5">
        <v>-1283540500</v>
      </c>
      <c r="G57" s="5">
        <v>-633303725</v>
      </c>
      <c r="I57" s="5">
        <v>-3359127212</v>
      </c>
      <c r="J57" s="5">
        <v>296479484</v>
      </c>
      <c r="K57" s="5">
        <v>1969248616</v>
      </c>
      <c r="L57" s="5">
        <v>-416687978</v>
      </c>
      <c r="M57" s="5">
        <v>316785197</v>
      </c>
      <c r="N57" s="5">
        <v>161025708</v>
      </c>
    </row>
    <row r="58" spans="2:14" ht="15.5" x14ac:dyDescent="0.35">
      <c r="C58" t="s">
        <v>81</v>
      </c>
      <c r="D58" s="5">
        <v>-122501525</v>
      </c>
      <c r="E58" s="5">
        <v>-389268723</v>
      </c>
      <c r="F58" s="5">
        <v>-446066145</v>
      </c>
      <c r="G58" s="5">
        <v>-471281579</v>
      </c>
      <c r="I58" s="5">
        <v>-835334868</v>
      </c>
      <c r="J58" s="5">
        <v>-945053606</v>
      </c>
      <c r="K58" s="5">
        <v>-977339550</v>
      </c>
      <c r="L58" s="5">
        <v>-729453349</v>
      </c>
      <c r="M58" s="5">
        <v>2327411</v>
      </c>
      <c r="N58" s="5">
        <v>-26730493</v>
      </c>
    </row>
    <row r="59" spans="2:14" ht="15.5" x14ac:dyDescent="0.35">
      <c r="C59" t="s">
        <v>142</v>
      </c>
      <c r="G59" s="5">
        <v>-572182</v>
      </c>
      <c r="J59" s="5">
        <v>12909</v>
      </c>
      <c r="K59" s="5">
        <v>103552</v>
      </c>
      <c r="L59" s="5">
        <v>19732103</v>
      </c>
    </row>
    <row r="60" spans="2:14" ht="15.5" x14ac:dyDescent="0.35">
      <c r="C60" t="s">
        <v>27</v>
      </c>
      <c r="D60" s="5">
        <v>-40449283</v>
      </c>
      <c r="E60" s="5">
        <v>-261303007</v>
      </c>
      <c r="F60" s="5">
        <v>-366262465</v>
      </c>
      <c r="G60" s="5">
        <v>-390399394</v>
      </c>
      <c r="I60" s="5">
        <v>-627565472</v>
      </c>
      <c r="J60" s="5">
        <v>-802653068</v>
      </c>
      <c r="K60" s="5">
        <v>-838431917</v>
      </c>
      <c r="L60" s="5">
        <v>-757509618</v>
      </c>
    </row>
    <row r="61" spans="2:14" ht="15.5" x14ac:dyDescent="0.35">
      <c r="C61" t="s">
        <v>83</v>
      </c>
      <c r="D61" s="5">
        <v>207960</v>
      </c>
      <c r="E61" s="5">
        <v>19714539</v>
      </c>
      <c r="G61" s="5">
        <v>52175030</v>
      </c>
      <c r="I61" s="5">
        <v>19714539</v>
      </c>
      <c r="J61" s="5">
        <v>52175030</v>
      </c>
      <c r="K61" s="5">
        <v>-4073893</v>
      </c>
      <c r="L61" s="5">
        <v>-5737327</v>
      </c>
    </row>
    <row r="62" spans="2:14" ht="15.5" x14ac:dyDescent="0.35">
      <c r="C62" t="s">
        <v>84</v>
      </c>
      <c r="D62" s="5">
        <v>-122501525</v>
      </c>
      <c r="E62" s="5">
        <v>-389268723</v>
      </c>
      <c r="F62" s="5">
        <v>-446066145</v>
      </c>
      <c r="G62" s="5">
        <v>-471281579</v>
      </c>
      <c r="I62" s="5">
        <v>-835334868</v>
      </c>
      <c r="J62" s="5">
        <v>-945053606</v>
      </c>
      <c r="K62" s="5">
        <v>-977339550</v>
      </c>
      <c r="L62" s="5">
        <v>-729453349</v>
      </c>
      <c r="M62" s="5">
        <v>2327411</v>
      </c>
      <c r="N62" s="5">
        <v>-26730493</v>
      </c>
    </row>
    <row r="63" spans="2:14" ht="15.5" x14ac:dyDescent="0.35">
      <c r="C63" t="s">
        <v>29</v>
      </c>
      <c r="D63" s="5">
        <v>-1640661916</v>
      </c>
      <c r="E63" s="5">
        <v>-2464855435</v>
      </c>
      <c r="F63" s="5">
        <v>-1729606645</v>
      </c>
      <c r="G63" s="5">
        <v>-1104585304</v>
      </c>
      <c r="I63" s="5">
        <v>-4194462080</v>
      </c>
      <c r="J63" s="5">
        <v>-648574122</v>
      </c>
      <c r="K63" s="5">
        <v>991909066</v>
      </c>
      <c r="L63" s="5">
        <v>-1146141327</v>
      </c>
      <c r="M63" s="5">
        <v>319112608</v>
      </c>
      <c r="N63" s="5">
        <v>134295215</v>
      </c>
    </row>
    <row r="64" spans="2:14" ht="15.5" x14ac:dyDescent="0.35">
      <c r="C64" t="s">
        <v>28</v>
      </c>
      <c r="D64" s="5">
        <v>63290676</v>
      </c>
      <c r="E64" s="5">
        <v>-164318342</v>
      </c>
      <c r="G64" s="5">
        <v>116721593</v>
      </c>
      <c r="I64" s="5">
        <v>-164318342</v>
      </c>
      <c r="J64" s="5">
        <v>116721593</v>
      </c>
      <c r="K64" s="5">
        <v>-520714336</v>
      </c>
      <c r="L64" s="5">
        <v>72277584</v>
      </c>
      <c r="M64" s="5">
        <v>-45537756</v>
      </c>
      <c r="N64" s="5">
        <v>-16403057</v>
      </c>
    </row>
    <row r="65" spans="2:14" ht="15.5" x14ac:dyDescent="0.35">
      <c r="C65" t="s">
        <v>85</v>
      </c>
      <c r="K65" s="5">
        <v>-264963775</v>
      </c>
      <c r="L65" s="5">
        <v>-48953991</v>
      </c>
      <c r="M65" s="5">
        <v>-37352810</v>
      </c>
      <c r="N65" s="5">
        <v>-21516440</v>
      </c>
    </row>
    <row r="66" spans="2:14" ht="15.5" x14ac:dyDescent="0.35">
      <c r="C66" t="s">
        <v>87</v>
      </c>
      <c r="D66" s="5">
        <v>63290676</v>
      </c>
      <c r="E66" s="5">
        <v>-164318342</v>
      </c>
      <c r="G66" s="5">
        <v>116721593</v>
      </c>
      <c r="I66" s="5">
        <v>-164318342</v>
      </c>
      <c r="J66" s="5">
        <v>116721593</v>
      </c>
      <c r="K66" s="5">
        <v>-255750561</v>
      </c>
      <c r="L66" s="5">
        <v>121231575</v>
      </c>
      <c r="M66" s="5">
        <v>-8184946</v>
      </c>
      <c r="N66" s="5">
        <v>5113383</v>
      </c>
    </row>
    <row r="67" spans="2:14" ht="15.5" x14ac:dyDescent="0.35">
      <c r="C67" t="s">
        <v>88</v>
      </c>
      <c r="D67" s="5">
        <v>63290676</v>
      </c>
      <c r="E67" s="5">
        <v>-164318342</v>
      </c>
      <c r="G67" s="5">
        <v>116721593</v>
      </c>
      <c r="I67" s="5">
        <v>-164318342</v>
      </c>
      <c r="J67" s="5">
        <v>116721593</v>
      </c>
      <c r="K67" s="5">
        <v>-520714336</v>
      </c>
      <c r="L67" s="5">
        <v>72277584</v>
      </c>
      <c r="M67" s="5">
        <v>-45537756</v>
      </c>
      <c r="N67" s="5">
        <v>-16403057</v>
      </c>
    </row>
    <row r="68" spans="2:14" ht="15.5" x14ac:dyDescent="0.35">
      <c r="C68" t="s">
        <v>89</v>
      </c>
      <c r="D68" s="5">
        <v>-1577371240</v>
      </c>
      <c r="E68" s="5">
        <v>-2629173777</v>
      </c>
      <c r="F68" s="5">
        <v>-1729606645</v>
      </c>
      <c r="G68" s="5">
        <v>-987863711</v>
      </c>
      <c r="I68" s="5">
        <v>-4358780422</v>
      </c>
      <c r="J68" s="5">
        <v>-531852529</v>
      </c>
      <c r="K68" s="5">
        <v>471194730</v>
      </c>
      <c r="L68" s="5">
        <v>-1073863743</v>
      </c>
      <c r="M68" s="5">
        <v>273574852</v>
      </c>
      <c r="N68" s="5">
        <v>117892158</v>
      </c>
    </row>
    <row r="69" spans="2:14" ht="15.5" x14ac:dyDescent="0.35">
      <c r="C69" t="s">
        <v>90</v>
      </c>
      <c r="D69" s="5">
        <v>207960</v>
      </c>
      <c r="E69" s="5">
        <v>19714539</v>
      </c>
      <c r="G69" s="5">
        <v>52175030</v>
      </c>
      <c r="I69" s="5">
        <v>19714539</v>
      </c>
      <c r="J69" s="5">
        <v>52175030</v>
      </c>
      <c r="K69" s="5">
        <v>-4073893</v>
      </c>
      <c r="L69" s="5">
        <v>-5737327</v>
      </c>
      <c r="M69" s="5">
        <v>8895819</v>
      </c>
      <c r="N69" s="5">
        <v>-17732823</v>
      </c>
    </row>
    <row r="70" spans="2:14" ht="15.5" x14ac:dyDescent="0.35">
      <c r="C70" t="s">
        <v>428</v>
      </c>
      <c r="D70" s="5">
        <v>207960</v>
      </c>
      <c r="E70" s="5">
        <v>19714539</v>
      </c>
      <c r="G70" s="5">
        <v>52175030</v>
      </c>
      <c r="I70" s="5">
        <v>19714539</v>
      </c>
      <c r="J70" s="5">
        <v>52175030</v>
      </c>
      <c r="K70" s="5">
        <v>-4073893</v>
      </c>
      <c r="L70" s="5">
        <v>-5737327</v>
      </c>
      <c r="M70" s="5">
        <v>8895819</v>
      </c>
      <c r="N70" s="5">
        <v>-17732823</v>
      </c>
    </row>
    <row r="71" spans="2:14" ht="15.5" x14ac:dyDescent="0.35">
      <c r="C71" t="s">
        <v>91</v>
      </c>
      <c r="D71" s="5">
        <v>-1577163280</v>
      </c>
      <c r="E71" s="5">
        <v>-2609459238</v>
      </c>
      <c r="F71" s="5">
        <v>-1729606645</v>
      </c>
      <c r="G71" s="5">
        <v>-935688681</v>
      </c>
      <c r="I71" s="5">
        <v>-4339065883</v>
      </c>
      <c r="J71" s="5">
        <v>-479677499</v>
      </c>
      <c r="K71" s="5">
        <v>467120837</v>
      </c>
      <c r="L71" s="5">
        <v>-1079601070</v>
      </c>
      <c r="M71" s="5">
        <v>282470671</v>
      </c>
      <c r="N71" s="5">
        <v>100159335</v>
      </c>
    </row>
    <row r="72" spans="2:14" ht="15.5" x14ac:dyDescent="0.35">
      <c r="C72" t="s">
        <v>92</v>
      </c>
      <c r="D72" s="5">
        <v>-1577371240</v>
      </c>
      <c r="E72" s="5">
        <v>-2629173777</v>
      </c>
      <c r="F72" s="5">
        <v>-1729606645</v>
      </c>
      <c r="G72" s="5">
        <v>-987863711</v>
      </c>
      <c r="I72" s="5">
        <v>-4358780422</v>
      </c>
      <c r="J72" s="5">
        <v>-531852529</v>
      </c>
      <c r="K72" s="5">
        <v>471194730</v>
      </c>
      <c r="L72" s="5">
        <v>-1073863743</v>
      </c>
      <c r="M72" s="5">
        <v>273574854</v>
      </c>
      <c r="N72" s="5">
        <v>117892158</v>
      </c>
    </row>
    <row r="73" spans="2:14" ht="15.5" x14ac:dyDescent="0.35">
      <c r="C73" t="s">
        <v>8</v>
      </c>
      <c r="D73" s="5">
        <v>-1577163280</v>
      </c>
      <c r="E73" s="5">
        <v>-2609459238</v>
      </c>
      <c r="F73" s="5">
        <v>-1729606645</v>
      </c>
      <c r="G73" s="5">
        <v>-935688681</v>
      </c>
      <c r="I73" s="5">
        <v>-4339065883</v>
      </c>
      <c r="J73" s="5">
        <v>-479677499</v>
      </c>
      <c r="K73" s="5">
        <v>467120837</v>
      </c>
      <c r="L73" s="5">
        <v>-1079601070</v>
      </c>
      <c r="M73" s="5">
        <v>282470673</v>
      </c>
      <c r="N73" s="5">
        <v>100159335</v>
      </c>
    </row>
    <row r="74" spans="2:14" ht="15.5" x14ac:dyDescent="0.35">
      <c r="C74" t="s">
        <v>93</v>
      </c>
    </row>
    <row r="75" spans="2:14" ht="15.5" x14ac:dyDescent="0.35">
      <c r="C75" t="s">
        <v>94</v>
      </c>
      <c r="D75" s="5">
        <v>-1577371240</v>
      </c>
      <c r="E75" s="5">
        <v>-2629173777</v>
      </c>
      <c r="F75" s="5">
        <v>-1729606645</v>
      </c>
      <c r="G75" s="5">
        <v>-987863711</v>
      </c>
      <c r="I75" s="5">
        <v>-4358780422</v>
      </c>
      <c r="J75" s="5">
        <v>-531852529</v>
      </c>
      <c r="K75" s="5">
        <v>471194730</v>
      </c>
      <c r="L75" s="5">
        <v>-1073863743</v>
      </c>
      <c r="M75" s="5">
        <v>273574854</v>
      </c>
      <c r="N75" s="5">
        <v>117892158</v>
      </c>
    </row>
    <row r="76" spans="2:14" ht="15.5" x14ac:dyDescent="0.35">
      <c r="C76" t="s">
        <v>95</v>
      </c>
      <c r="D76" s="5">
        <v>-1577163280</v>
      </c>
      <c r="E76" s="5">
        <v>-2609459238</v>
      </c>
      <c r="F76" s="5">
        <v>-1729606645</v>
      </c>
      <c r="G76" s="5">
        <v>-935688681</v>
      </c>
      <c r="I76" s="5">
        <v>-4339065883</v>
      </c>
      <c r="J76" s="5">
        <v>-479677499</v>
      </c>
      <c r="K76" s="5">
        <v>467120837</v>
      </c>
      <c r="L76" s="5">
        <v>-1079601070</v>
      </c>
      <c r="M76" s="5">
        <v>282470673</v>
      </c>
      <c r="N76" s="5">
        <v>100159335</v>
      </c>
    </row>
    <row r="77" spans="2:14" ht="15.5" x14ac:dyDescent="0.35">
      <c r="C77" t="s">
        <v>96</v>
      </c>
      <c r="D77" s="5">
        <v>-1577163280</v>
      </c>
      <c r="E77" s="5">
        <v>-2609459238</v>
      </c>
      <c r="F77" s="5">
        <v>-1729606645</v>
      </c>
      <c r="G77" s="5">
        <v>-935688681</v>
      </c>
      <c r="I77" s="5">
        <v>-4339065883</v>
      </c>
      <c r="J77" s="5">
        <v>-479677499</v>
      </c>
      <c r="K77" s="5">
        <v>467120837</v>
      </c>
      <c r="L77" s="5">
        <v>-1079601070</v>
      </c>
      <c r="M77" s="5">
        <v>282470673</v>
      </c>
      <c r="N77" s="5">
        <v>100159335</v>
      </c>
    </row>
    <row r="79" spans="2:14" ht="15.5" x14ac:dyDescent="0.35">
      <c r="B79" t="s">
        <v>97</v>
      </c>
      <c r="C79" t="s">
        <v>98</v>
      </c>
    </row>
    <row r="80" spans="2:14" ht="15.5" x14ac:dyDescent="0.35">
      <c r="C80" t="s">
        <v>99</v>
      </c>
    </row>
    <row r="81" spans="3:14" ht="15.5" x14ac:dyDescent="0.35">
      <c r="C81" t="s">
        <v>20</v>
      </c>
      <c r="D81" s="5">
        <v>84508058</v>
      </c>
      <c r="E81" s="5">
        <v>49860565</v>
      </c>
      <c r="F81" s="5">
        <v>151455266</v>
      </c>
      <c r="G81" s="5">
        <v>44193619</v>
      </c>
      <c r="I81" s="5">
        <v>49860565</v>
      </c>
      <c r="J81" s="5">
        <v>44193619</v>
      </c>
      <c r="K81" s="5">
        <v>63651641</v>
      </c>
      <c r="L81" s="5">
        <v>133217872</v>
      </c>
      <c r="M81" s="5">
        <v>103268393</v>
      </c>
      <c r="N81" s="5">
        <v>239578341</v>
      </c>
    </row>
    <row r="82" spans="3:14" ht="15.5" x14ac:dyDescent="0.35">
      <c r="C82" t="s">
        <v>100</v>
      </c>
      <c r="D82" s="5">
        <v>2147156432</v>
      </c>
      <c r="E82" s="5">
        <v>2012799899</v>
      </c>
      <c r="F82" s="5">
        <v>1093214424</v>
      </c>
      <c r="G82" s="5">
        <v>877121070</v>
      </c>
      <c r="I82" s="5">
        <v>2012799899</v>
      </c>
      <c r="J82" s="5">
        <v>877121070</v>
      </c>
      <c r="K82" s="5">
        <v>2735801224</v>
      </c>
      <c r="L82" s="5">
        <v>1903000599</v>
      </c>
      <c r="M82" s="5">
        <v>1207139110</v>
      </c>
      <c r="N82" s="5">
        <v>258333446</v>
      </c>
    </row>
    <row r="83" spans="3:14" ht="15.5" x14ac:dyDescent="0.35">
      <c r="C83" t="s">
        <v>250</v>
      </c>
      <c r="D83" s="5">
        <v>2147156432</v>
      </c>
      <c r="E83" s="5">
        <v>2012799899</v>
      </c>
      <c r="F83" s="5">
        <v>1093214424</v>
      </c>
      <c r="G83" s="5">
        <v>877121070</v>
      </c>
      <c r="I83" s="5">
        <v>2012799899</v>
      </c>
      <c r="J83" s="5">
        <v>877121070</v>
      </c>
      <c r="K83" s="5">
        <v>2735801224</v>
      </c>
      <c r="L83" s="5">
        <v>1903000599</v>
      </c>
      <c r="M83" s="5">
        <v>1207139110</v>
      </c>
      <c r="N83" s="5">
        <v>258333446</v>
      </c>
    </row>
    <row r="84" spans="3:14" ht="15.5" x14ac:dyDescent="0.35">
      <c r="C84" t="s">
        <v>251</v>
      </c>
      <c r="D84" s="5">
        <v>2147156432</v>
      </c>
      <c r="E84" s="5">
        <v>2012799899</v>
      </c>
      <c r="F84" s="5">
        <v>1093214424</v>
      </c>
      <c r="G84" s="5">
        <v>877121070</v>
      </c>
      <c r="I84" s="5">
        <v>2012799899</v>
      </c>
      <c r="J84" s="5">
        <v>877121070</v>
      </c>
      <c r="K84" s="5">
        <v>2735801224</v>
      </c>
      <c r="L84" s="5">
        <v>1903000599</v>
      </c>
      <c r="M84" s="5">
        <v>1207139110</v>
      </c>
      <c r="N84" s="5">
        <v>258333446</v>
      </c>
    </row>
    <row r="85" spans="3:14" ht="15.5" x14ac:dyDescent="0.35">
      <c r="C85" t="s">
        <v>102</v>
      </c>
      <c r="D85" s="5">
        <v>3698683033</v>
      </c>
      <c r="F85" s="5">
        <v>916565</v>
      </c>
      <c r="K85" s="5">
        <v>45200633</v>
      </c>
    </row>
    <row r="86" spans="3:14" ht="15.5" x14ac:dyDescent="0.35">
      <c r="C86" t="s">
        <v>103</v>
      </c>
      <c r="D86" s="5">
        <v>3295226221</v>
      </c>
      <c r="E86" s="5">
        <v>3827654161</v>
      </c>
      <c r="F86" s="5">
        <v>5863749421</v>
      </c>
      <c r="G86" s="5">
        <v>6094794827</v>
      </c>
      <c r="I86" s="5">
        <v>3827654161</v>
      </c>
      <c r="J86" s="5">
        <v>6094794827</v>
      </c>
      <c r="K86" s="5">
        <v>4097319223</v>
      </c>
      <c r="L86" s="5">
        <v>4421113011</v>
      </c>
      <c r="M86" s="5">
        <v>2889926469</v>
      </c>
      <c r="N86" s="5">
        <v>451816041</v>
      </c>
    </row>
    <row r="87" spans="3:14" ht="15.5" x14ac:dyDescent="0.35">
      <c r="C87" t="s">
        <v>83</v>
      </c>
      <c r="D87" s="5">
        <v>53449305</v>
      </c>
      <c r="E87" s="5">
        <v>53241345</v>
      </c>
      <c r="F87" s="5">
        <v>33526806</v>
      </c>
      <c r="G87" s="5">
        <v>33526806</v>
      </c>
      <c r="I87" s="5">
        <v>53241345</v>
      </c>
      <c r="J87" s="5">
        <v>33526806</v>
      </c>
      <c r="K87" s="5">
        <v>-18648224</v>
      </c>
      <c r="L87" s="5">
        <v>-14574331</v>
      </c>
      <c r="M87" s="5">
        <v>-8837004</v>
      </c>
      <c r="N87" s="5">
        <v>-17732823</v>
      </c>
    </row>
    <row r="88" spans="3:14" ht="15.5" x14ac:dyDescent="0.35">
      <c r="C88" t="s">
        <v>104</v>
      </c>
      <c r="D88" s="5">
        <v>16266767799</v>
      </c>
      <c r="E88" s="5">
        <v>13332866952</v>
      </c>
      <c r="F88" s="5">
        <v>14549277936</v>
      </c>
      <c r="G88" s="5">
        <v>16927489228</v>
      </c>
      <c r="I88" s="5">
        <v>13332866952</v>
      </c>
      <c r="J88" s="5">
        <v>16927489228</v>
      </c>
      <c r="K88" s="5">
        <v>17072094429</v>
      </c>
      <c r="L88" s="5">
        <v>13356385718</v>
      </c>
      <c r="M88" s="5">
        <v>7970548362</v>
      </c>
      <c r="N88" s="5">
        <v>1071853753</v>
      </c>
    </row>
    <row r="89" spans="3:14" ht="15.5" x14ac:dyDescent="0.35">
      <c r="C89" t="s">
        <v>105</v>
      </c>
    </row>
    <row r="90" spans="3:14" ht="15.5" x14ac:dyDescent="0.35">
      <c r="C90" t="s">
        <v>107</v>
      </c>
      <c r="D90" s="5">
        <v>11999133780</v>
      </c>
      <c r="E90" s="5">
        <v>12705818780</v>
      </c>
      <c r="F90" s="5">
        <v>13603629617</v>
      </c>
      <c r="G90" s="5">
        <v>14422696512</v>
      </c>
      <c r="I90" s="5">
        <v>12705818780</v>
      </c>
      <c r="J90" s="5">
        <v>14422696512</v>
      </c>
      <c r="K90" s="5">
        <v>15896377431</v>
      </c>
      <c r="L90" s="5">
        <v>16798612912</v>
      </c>
      <c r="M90" s="5">
        <v>867045087</v>
      </c>
      <c r="N90" s="5">
        <v>119117582</v>
      </c>
    </row>
    <row r="91" spans="3:14" ht="15.5" x14ac:dyDescent="0.35">
      <c r="C91" t="s">
        <v>109</v>
      </c>
      <c r="L91" s="5">
        <v>122270721</v>
      </c>
      <c r="N91" s="5">
        <v>10114949</v>
      </c>
    </row>
    <row r="92" spans="3:14" ht="15.5" x14ac:dyDescent="0.35">
      <c r="C92" t="s">
        <v>1284</v>
      </c>
    </row>
    <row r="93" spans="3:14" ht="15.5" x14ac:dyDescent="0.35">
      <c r="C93" t="s">
        <v>110</v>
      </c>
      <c r="D93" s="5">
        <v>12408796675</v>
      </c>
      <c r="E93" s="5">
        <v>17216296223</v>
      </c>
      <c r="F93" s="5">
        <v>26640212266</v>
      </c>
      <c r="G93" s="5">
        <v>27709192021</v>
      </c>
      <c r="I93" s="5">
        <v>17216296223</v>
      </c>
      <c r="J93" s="5">
        <v>27709192021</v>
      </c>
      <c r="K93" s="5">
        <v>27684110869</v>
      </c>
      <c r="L93" s="5">
        <v>31258403638</v>
      </c>
      <c r="M93" s="5">
        <v>16239178133</v>
      </c>
      <c r="N93" s="5">
        <v>129232531</v>
      </c>
    </row>
    <row r="94" spans="3:14" ht="15.5" x14ac:dyDescent="0.35">
      <c r="C94" t="s">
        <v>111</v>
      </c>
      <c r="D94" s="5">
        <v>28675564474</v>
      </c>
      <c r="E94" s="5">
        <v>30549163175</v>
      </c>
      <c r="F94" s="5">
        <v>41189490202</v>
      </c>
      <c r="G94" s="5">
        <v>44636681249</v>
      </c>
      <c r="I94" s="5">
        <v>30549163175</v>
      </c>
      <c r="J94" s="5">
        <v>44636681249</v>
      </c>
      <c r="K94" s="5">
        <v>44756205298</v>
      </c>
      <c r="L94" s="5">
        <v>44614789356</v>
      </c>
      <c r="M94" s="5">
        <v>24209726495</v>
      </c>
      <c r="N94" s="5">
        <v>1201086284</v>
      </c>
    </row>
    <row r="95" spans="3:14" ht="15.5" x14ac:dyDescent="0.35">
      <c r="C95" t="s">
        <v>112</v>
      </c>
    </row>
    <row r="96" spans="3:14" ht="15.5" x14ac:dyDescent="0.35">
      <c r="C96" t="s">
        <v>113</v>
      </c>
    </row>
    <row r="97" spans="3:14" ht="15.5" x14ac:dyDescent="0.35">
      <c r="C97" t="s">
        <v>114</v>
      </c>
      <c r="D97" s="5">
        <v>1096781398</v>
      </c>
      <c r="E97" s="5">
        <v>1302283751</v>
      </c>
      <c r="F97" s="5">
        <v>3193589402</v>
      </c>
      <c r="G97" s="5">
        <v>2988266729</v>
      </c>
      <c r="I97" s="5">
        <v>1302283751</v>
      </c>
      <c r="J97" s="5">
        <v>2988266729</v>
      </c>
      <c r="K97" s="5">
        <v>2489932888</v>
      </c>
      <c r="L97" s="5">
        <v>2465657330</v>
      </c>
      <c r="M97" s="5">
        <v>4541457281</v>
      </c>
      <c r="N97" s="5">
        <v>508552115</v>
      </c>
    </row>
    <row r="98" spans="3:14" ht="15.5" x14ac:dyDescent="0.35">
      <c r="C98" t="s">
        <v>115</v>
      </c>
      <c r="E98" s="5">
        <v>11636250</v>
      </c>
      <c r="F98" s="5">
        <v>209247495</v>
      </c>
      <c r="G98" s="5">
        <v>342465650</v>
      </c>
      <c r="I98" s="5">
        <v>11636250</v>
      </c>
      <c r="J98" s="5">
        <v>342465650</v>
      </c>
      <c r="K98" s="5">
        <v>591537450</v>
      </c>
      <c r="L98" s="5">
        <v>404947079</v>
      </c>
      <c r="M98" s="5">
        <v>754725684</v>
      </c>
      <c r="N98" s="5">
        <v>329955296</v>
      </c>
    </row>
    <row r="99" spans="3:14" ht="15.5" x14ac:dyDescent="0.35">
      <c r="C99" t="s">
        <v>118</v>
      </c>
      <c r="D99" s="5">
        <v>89017734</v>
      </c>
      <c r="E99" s="5">
        <v>100265056</v>
      </c>
      <c r="F99" s="5">
        <v>488799396</v>
      </c>
      <c r="G99" s="5">
        <v>323100707</v>
      </c>
      <c r="I99" s="5">
        <v>100265056</v>
      </c>
      <c r="J99" s="5">
        <v>323100707</v>
      </c>
      <c r="K99" s="5">
        <v>202602118</v>
      </c>
    </row>
    <row r="100" spans="3:14" ht="15.5" x14ac:dyDescent="0.35">
      <c r="C100" t="s">
        <v>117</v>
      </c>
      <c r="D100" s="5">
        <v>260443102</v>
      </c>
      <c r="E100" s="5">
        <v>339144533</v>
      </c>
      <c r="F100" s="5">
        <v>319237584</v>
      </c>
      <c r="G100" s="5">
        <v>338239708</v>
      </c>
      <c r="I100" s="5">
        <v>339144533</v>
      </c>
      <c r="J100" s="5">
        <v>338239708</v>
      </c>
      <c r="K100" s="5">
        <v>279491870</v>
      </c>
      <c r="L100" s="5">
        <v>339355729</v>
      </c>
      <c r="M100" s="5">
        <v>127445603</v>
      </c>
      <c r="N100" s="5">
        <v>3235886</v>
      </c>
    </row>
    <row r="101" spans="3:14" ht="15.5" x14ac:dyDescent="0.35">
      <c r="C101" t="s">
        <v>116</v>
      </c>
      <c r="D101" s="5">
        <v>227182696</v>
      </c>
      <c r="E101" s="5">
        <v>273932728</v>
      </c>
      <c r="F101" s="5">
        <v>896941543</v>
      </c>
      <c r="G101" s="5">
        <v>1105184144</v>
      </c>
      <c r="I101" s="5">
        <v>273932728</v>
      </c>
      <c r="J101" s="5">
        <v>1105184144</v>
      </c>
      <c r="K101" s="5">
        <v>755824882</v>
      </c>
      <c r="L101" s="5">
        <v>1280953921</v>
      </c>
      <c r="M101" s="5">
        <v>3043211132</v>
      </c>
      <c r="N101" s="5">
        <v>84305487</v>
      </c>
    </row>
    <row r="102" spans="3:14" ht="15.5" x14ac:dyDescent="0.35">
      <c r="C102" t="s">
        <v>120</v>
      </c>
    </row>
    <row r="103" spans="3:14" ht="15.5" x14ac:dyDescent="0.35">
      <c r="C103" t="s">
        <v>256</v>
      </c>
      <c r="G103" s="5">
        <v>22907074</v>
      </c>
      <c r="J103" s="5">
        <v>22907074</v>
      </c>
      <c r="K103" s="5">
        <v>237032279</v>
      </c>
      <c r="L103" s="5">
        <v>128213967</v>
      </c>
      <c r="M103" s="5">
        <v>53891600</v>
      </c>
      <c r="N103" s="5">
        <v>46060000</v>
      </c>
    </row>
    <row r="104" spans="3:14" ht="15.5" x14ac:dyDescent="0.35">
      <c r="C104" t="s">
        <v>1403</v>
      </c>
    </row>
    <row r="105" spans="3:14" ht="15.5" x14ac:dyDescent="0.35">
      <c r="C105" t="s">
        <v>121</v>
      </c>
      <c r="D105" s="5">
        <v>484894093</v>
      </c>
      <c r="E105" s="5">
        <v>507159262</v>
      </c>
      <c r="F105" s="5">
        <v>1266173408</v>
      </c>
      <c r="G105" s="5">
        <v>819696871</v>
      </c>
      <c r="I105" s="5">
        <v>507159262</v>
      </c>
      <c r="J105" s="5">
        <v>819696871</v>
      </c>
      <c r="K105" s="5">
        <v>239476568</v>
      </c>
      <c r="L105" s="5">
        <v>440400601</v>
      </c>
      <c r="M105" s="5">
        <v>186906563</v>
      </c>
      <c r="N105" s="5">
        <v>42770000</v>
      </c>
    </row>
    <row r="106" spans="3:14" ht="15.5" x14ac:dyDescent="0.35">
      <c r="C106" t="s">
        <v>122</v>
      </c>
      <c r="D106" s="5">
        <v>138969167</v>
      </c>
      <c r="E106" s="5">
        <v>229902235</v>
      </c>
      <c r="F106" s="5">
        <v>6369464374</v>
      </c>
      <c r="G106" s="5">
        <v>8292371448</v>
      </c>
      <c r="I106" s="5">
        <v>229902235</v>
      </c>
      <c r="J106" s="5">
        <v>8292371448</v>
      </c>
      <c r="K106" s="5">
        <v>8430551839</v>
      </c>
      <c r="L106" s="5">
        <v>8783565292</v>
      </c>
      <c r="M106" s="5">
        <v>8785301410</v>
      </c>
      <c r="N106" s="5">
        <v>92037038</v>
      </c>
    </row>
    <row r="107" spans="3:14" ht="15.5" x14ac:dyDescent="0.35">
      <c r="C107" t="s">
        <v>123</v>
      </c>
      <c r="D107" s="5">
        <v>138969167</v>
      </c>
      <c r="E107" s="5">
        <v>229902235</v>
      </c>
      <c r="F107" s="5">
        <v>6369464374</v>
      </c>
      <c r="G107" s="5">
        <v>8292371448</v>
      </c>
      <c r="I107" s="5">
        <v>229902235</v>
      </c>
      <c r="J107" s="5">
        <v>8292371448</v>
      </c>
      <c r="K107" s="5">
        <v>8430551839</v>
      </c>
      <c r="L107" s="5">
        <v>8783565292</v>
      </c>
      <c r="M107" s="5">
        <v>8785301410</v>
      </c>
      <c r="N107" s="5">
        <v>92037038</v>
      </c>
    </row>
    <row r="108" spans="3:14" ht="15.5" x14ac:dyDescent="0.35">
      <c r="C108" t="s">
        <v>357</v>
      </c>
      <c r="D108" s="5">
        <v>136972067</v>
      </c>
      <c r="E108" s="5">
        <v>200204087</v>
      </c>
      <c r="F108" s="5">
        <v>30325234</v>
      </c>
      <c r="G108" s="5">
        <v>30325234</v>
      </c>
      <c r="I108" s="5">
        <v>200204087</v>
      </c>
      <c r="J108" s="5">
        <v>30325234</v>
      </c>
      <c r="K108" s="5">
        <v>132330793</v>
      </c>
      <c r="M108" s="5">
        <v>579074</v>
      </c>
    </row>
    <row r="109" spans="3:14" ht="15.5" x14ac:dyDescent="0.35">
      <c r="C109" t="s">
        <v>124</v>
      </c>
    </row>
    <row r="110" spans="3:14" ht="15.5" x14ac:dyDescent="0.35">
      <c r="C110" t="s">
        <v>125</v>
      </c>
      <c r="F110" s="5">
        <v>6096536677</v>
      </c>
      <c r="G110" s="5">
        <v>8019443751</v>
      </c>
      <c r="J110" s="5">
        <v>8019443751</v>
      </c>
      <c r="K110" s="5">
        <v>8056425488</v>
      </c>
      <c r="L110" s="5">
        <v>8595107178</v>
      </c>
      <c r="M110" s="5">
        <v>8745071305</v>
      </c>
      <c r="N110" s="5">
        <v>46060000</v>
      </c>
    </row>
    <row r="111" spans="3:14" ht="15.5" x14ac:dyDescent="0.35">
      <c r="C111" t="s">
        <v>126</v>
      </c>
      <c r="D111" s="5">
        <v>1235750565</v>
      </c>
      <c r="E111" s="5">
        <v>1532185986</v>
      </c>
      <c r="F111" s="5">
        <v>9563053776</v>
      </c>
      <c r="G111" s="5">
        <v>11280638177</v>
      </c>
      <c r="I111" s="5">
        <v>1532185986</v>
      </c>
      <c r="J111" s="5">
        <v>11280638177</v>
      </c>
      <c r="K111" s="5">
        <v>10920484727</v>
      </c>
      <c r="L111" s="5">
        <v>11249222622</v>
      </c>
      <c r="M111" s="5">
        <v>13326758691</v>
      </c>
      <c r="N111" s="5">
        <v>600589153</v>
      </c>
    </row>
    <row r="112" spans="3:14" ht="15.5" x14ac:dyDescent="0.35">
      <c r="C112" t="s">
        <v>127</v>
      </c>
    </row>
    <row r="113" spans="2:14" ht="15.5" x14ac:dyDescent="0.35">
      <c r="C113" t="s">
        <v>128</v>
      </c>
      <c r="D113" s="5">
        <v>13075303300</v>
      </c>
      <c r="E113" s="5">
        <v>13075303300</v>
      </c>
      <c r="F113" s="5">
        <v>13075303300</v>
      </c>
      <c r="G113" s="5">
        <v>13075303300</v>
      </c>
      <c r="I113" s="5">
        <v>13075303300</v>
      </c>
      <c r="J113" s="5">
        <v>13075303300</v>
      </c>
      <c r="K113" s="5">
        <v>13075303300</v>
      </c>
      <c r="L113" s="5">
        <v>13075000000</v>
      </c>
      <c r="M113" s="5">
        <v>10400000000</v>
      </c>
      <c r="N113" s="5">
        <v>400000000</v>
      </c>
    </row>
    <row r="114" spans="2:14" ht="15.5" x14ac:dyDescent="0.35">
      <c r="C114" t="s">
        <v>129</v>
      </c>
      <c r="D114" s="5">
        <v>20889929700</v>
      </c>
      <c r="E114" s="5">
        <v>20889929700</v>
      </c>
      <c r="F114" s="5">
        <v>20889929700</v>
      </c>
      <c r="G114" s="5">
        <v>20889929700</v>
      </c>
      <c r="I114" s="5">
        <v>20889929700</v>
      </c>
      <c r="J114" s="5">
        <v>20889929700</v>
      </c>
      <c r="K114" s="5">
        <v>20889929700</v>
      </c>
      <c r="L114" s="5">
        <v>20887200000</v>
      </c>
    </row>
    <row r="115" spans="2:14" ht="15.5" x14ac:dyDescent="0.35">
      <c r="C115" t="s">
        <v>130</v>
      </c>
      <c r="M115" s="5">
        <v>491804808</v>
      </c>
      <c r="N115" s="5">
        <v>218229954</v>
      </c>
    </row>
    <row r="116" spans="2:14" ht="15.5" x14ac:dyDescent="0.35">
      <c r="C116" t="s">
        <v>10</v>
      </c>
      <c r="D116" s="5">
        <v>34018682305</v>
      </c>
      <c r="E116" s="5">
        <v>34018474345</v>
      </c>
      <c r="F116" s="5">
        <v>33998759806</v>
      </c>
      <c r="G116" s="5">
        <v>33998759806</v>
      </c>
      <c r="I116" s="5">
        <v>34018474345</v>
      </c>
      <c r="J116" s="5">
        <v>33998759806</v>
      </c>
      <c r="K116" s="5">
        <v>33946584776</v>
      </c>
      <c r="L116" s="5">
        <v>33947625669</v>
      </c>
      <c r="M116" s="5">
        <v>10882967804</v>
      </c>
      <c r="N116" s="5">
        <v>600497131</v>
      </c>
    </row>
    <row r="117" spans="2:14" ht="15.5" x14ac:dyDescent="0.35">
      <c r="C117" t="s">
        <v>132</v>
      </c>
      <c r="D117" s="5">
        <v>35254432870</v>
      </c>
      <c r="E117" s="5">
        <v>35550660331</v>
      </c>
      <c r="F117" s="5">
        <v>43561813582</v>
      </c>
      <c r="G117" s="5">
        <v>45279397983</v>
      </c>
      <c r="I117" s="5">
        <v>35550660331</v>
      </c>
      <c r="J117" s="5">
        <v>45279397983</v>
      </c>
      <c r="K117" s="5">
        <v>44867069503</v>
      </c>
      <c r="L117" s="5">
        <v>45196848291</v>
      </c>
      <c r="M117" s="5">
        <v>24209726495</v>
      </c>
      <c r="N117" s="5">
        <v>1201086284</v>
      </c>
    </row>
    <row r="118" spans="2:14" ht="15.5" x14ac:dyDescent="0.35">
      <c r="C118" t="s">
        <v>1404</v>
      </c>
      <c r="D118" s="5">
        <v>100000000</v>
      </c>
      <c r="E118" s="5">
        <v>100000000</v>
      </c>
      <c r="F118" s="5">
        <v>100000000</v>
      </c>
      <c r="G118" s="5">
        <v>100000000</v>
      </c>
      <c r="I118" s="5">
        <v>100000000</v>
      </c>
      <c r="J118" s="5">
        <v>100000000</v>
      </c>
      <c r="K118" s="5">
        <v>100000000</v>
      </c>
      <c r="L118" s="5">
        <v>100000000</v>
      </c>
    </row>
    <row r="119" spans="2:14" ht="15.5" x14ac:dyDescent="0.35">
      <c r="C119" t="s">
        <v>1405</v>
      </c>
      <c r="D119" s="5">
        <v>-6678868396</v>
      </c>
      <c r="E119" s="5">
        <v>-5101497156</v>
      </c>
      <c r="F119" s="5">
        <v>-2472323379</v>
      </c>
      <c r="G119" s="5">
        <v>-742716734</v>
      </c>
      <c r="I119" s="5">
        <v>-5101497156</v>
      </c>
      <c r="J119" s="5">
        <v>-742716734</v>
      </c>
      <c r="K119" s="5">
        <v>-210864205</v>
      </c>
      <c r="L119" s="5">
        <v>-682058935</v>
      </c>
    </row>
    <row r="120" spans="2:14" ht="15.5" x14ac:dyDescent="0.35">
      <c r="C120" t="s">
        <v>133</v>
      </c>
      <c r="D120" s="5">
        <v>1307530330</v>
      </c>
      <c r="E120" s="5">
        <v>1307530330</v>
      </c>
      <c r="F120" s="5">
        <v>1307530330</v>
      </c>
      <c r="G120" s="5">
        <v>1307530330</v>
      </c>
      <c r="I120" s="5">
        <v>1307530330</v>
      </c>
      <c r="J120" s="5">
        <v>1307530330</v>
      </c>
      <c r="K120" s="5">
        <v>1307530330</v>
      </c>
      <c r="L120" s="5">
        <v>1307500000</v>
      </c>
      <c r="M120" s="5">
        <v>1040000000</v>
      </c>
      <c r="N120" s="5">
        <v>400</v>
      </c>
    </row>
    <row r="122" spans="2:14" ht="15.5" x14ac:dyDescent="0.35">
      <c r="B122" t="s">
        <v>134</v>
      </c>
      <c r="C122" t="s">
        <v>135</v>
      </c>
      <c r="D122" s="5">
        <v>93518569</v>
      </c>
      <c r="E122" s="5">
        <v>-1033689910</v>
      </c>
      <c r="F122" s="5">
        <v>2148638124</v>
      </c>
      <c r="G122" s="5">
        <v>1991116729</v>
      </c>
      <c r="I122" s="5">
        <v>1114948214</v>
      </c>
      <c r="J122" s="5">
        <v>2565288992</v>
      </c>
      <c r="K122" s="5">
        <v>-274806619</v>
      </c>
      <c r="L122" s="5">
        <v>-8866868058</v>
      </c>
      <c r="M122" s="5">
        <v>-2775964361</v>
      </c>
      <c r="N122" s="5">
        <v>60946532</v>
      </c>
    </row>
    <row r="123" spans="2:14" ht="15.5" x14ac:dyDescent="0.35">
      <c r="C123" t="s">
        <v>316</v>
      </c>
      <c r="D123" s="5">
        <v>866051175</v>
      </c>
      <c r="E123" s="5">
        <v>1308934165</v>
      </c>
      <c r="F123" s="5">
        <v>5361247522</v>
      </c>
      <c r="G123" s="5">
        <v>11896781499</v>
      </c>
      <c r="I123" s="5">
        <v>6670181687</v>
      </c>
      <c r="J123" s="5">
        <v>21068606990</v>
      </c>
      <c r="K123" s="5">
        <v>16059441566</v>
      </c>
      <c r="L123" s="5">
        <v>6389551700</v>
      </c>
      <c r="M123" s="5">
        <v>3373099130</v>
      </c>
      <c r="N123" s="5">
        <v>2833619748</v>
      </c>
    </row>
    <row r="124" spans="2:14" ht="15.5" x14ac:dyDescent="0.35">
      <c r="C124" t="s">
        <v>317</v>
      </c>
      <c r="D124" s="5">
        <v>-523421478</v>
      </c>
      <c r="E124" s="5">
        <v>1048966490</v>
      </c>
      <c r="F124" s="5">
        <v>-1071420471</v>
      </c>
      <c r="G124" s="5">
        <v>-7814549447</v>
      </c>
      <c r="I124" s="5">
        <v>-22453981</v>
      </c>
      <c r="J124" s="5">
        <v>-13062325948</v>
      </c>
      <c r="K124" s="5">
        <v>-9519908142</v>
      </c>
      <c r="L124" s="5">
        <v>-11091494854</v>
      </c>
      <c r="M124" s="5">
        <v>-4376565054</v>
      </c>
      <c r="N124" s="5">
        <v>-2107382965</v>
      </c>
    </row>
    <row r="125" spans="2:14" ht="15.5" x14ac:dyDescent="0.35">
      <c r="C125" t="s">
        <v>521</v>
      </c>
      <c r="D125" s="5">
        <v>-39872598</v>
      </c>
      <c r="E125" s="5">
        <v>-1553378859</v>
      </c>
      <c r="F125" s="5">
        <v>-442229232</v>
      </c>
      <c r="G125" s="5">
        <v>-1997657173</v>
      </c>
      <c r="I125" s="5">
        <v>-1995608091</v>
      </c>
      <c r="J125" s="5">
        <v>-2072217277</v>
      </c>
      <c r="K125" s="5">
        <v>-2147699805</v>
      </c>
      <c r="L125" s="5">
        <v>-1833904350</v>
      </c>
      <c r="M125" s="5">
        <v>-839346381</v>
      </c>
      <c r="N125" s="5">
        <v>-179967485</v>
      </c>
    </row>
    <row r="126" spans="2:14" ht="15.5" x14ac:dyDescent="0.35">
      <c r="C126" t="s">
        <v>1406</v>
      </c>
      <c r="D126" s="5">
        <v>-205395154</v>
      </c>
      <c r="E126" s="5">
        <v>-1048586375</v>
      </c>
      <c r="F126" s="5">
        <v>-1642130589</v>
      </c>
      <c r="G126" s="5">
        <v>-2812037972</v>
      </c>
      <c r="I126" s="5">
        <v>-2690716964</v>
      </c>
      <c r="J126" s="5">
        <v>-3269446938</v>
      </c>
      <c r="K126" s="5">
        <v>-3796079301</v>
      </c>
      <c r="L126" s="5">
        <v>-2279215183</v>
      </c>
      <c r="M126" s="5">
        <v>-912262392</v>
      </c>
      <c r="N126" s="5">
        <v>-466886142</v>
      </c>
    </row>
    <row r="127" spans="2:14" ht="15.5" x14ac:dyDescent="0.35">
      <c r="C127" t="s">
        <v>1249</v>
      </c>
      <c r="G127" s="5">
        <v>-572182</v>
      </c>
      <c r="J127" s="5">
        <v>12909</v>
      </c>
      <c r="K127" s="5">
        <v>103552</v>
      </c>
      <c r="L127" s="5">
        <v>19732103</v>
      </c>
    </row>
    <row r="128" spans="2:14" ht="15.5" x14ac:dyDescent="0.35">
      <c r="C128" t="s">
        <v>502</v>
      </c>
      <c r="D128" s="5">
        <v>-3843376</v>
      </c>
      <c r="E128" s="5">
        <v>-606709111</v>
      </c>
      <c r="F128" s="5">
        <v>-22915525</v>
      </c>
      <c r="G128" s="5">
        <v>344138523</v>
      </c>
      <c r="I128" s="5">
        <v>-629624636</v>
      </c>
      <c r="J128" s="5">
        <v>-68115151</v>
      </c>
      <c r="K128" s="5">
        <v>-838431917</v>
      </c>
      <c r="L128" s="5">
        <v>-18364712</v>
      </c>
    </row>
    <row r="129" spans="3:14" ht="15.5" x14ac:dyDescent="0.35">
      <c r="C129" t="s">
        <v>363</v>
      </c>
      <c r="E129" s="5">
        <v>-182916220</v>
      </c>
      <c r="F129" s="5">
        <v>-33913581</v>
      </c>
      <c r="G129" s="5">
        <v>77791866</v>
      </c>
      <c r="I129" s="5">
        <v>-216829801</v>
      </c>
      <c r="J129" s="5">
        <v>-31225593</v>
      </c>
      <c r="K129" s="5">
        <v>-32232572</v>
      </c>
      <c r="L129" s="5">
        <v>-53172762</v>
      </c>
      <c r="M129" s="5">
        <v>-20889664</v>
      </c>
      <c r="N129" s="5">
        <v>-18436624</v>
      </c>
    </row>
    <row r="130" spans="3:14" ht="15.5" x14ac:dyDescent="0.35">
      <c r="C130" t="s">
        <v>519</v>
      </c>
      <c r="G130" s="5">
        <v>2297221615</v>
      </c>
    </row>
    <row r="131" spans="3:14" ht="15.5" x14ac:dyDescent="0.35">
      <c r="C131" t="s">
        <v>144</v>
      </c>
      <c r="D131" s="5">
        <v>-58871076</v>
      </c>
      <c r="E131" s="5">
        <v>699595211</v>
      </c>
      <c r="F131" s="5">
        <v>-2038777477</v>
      </c>
      <c r="G131" s="5">
        <v>-79961907</v>
      </c>
      <c r="I131" s="5">
        <v>-1339182266</v>
      </c>
      <c r="J131" s="5">
        <v>-584747014</v>
      </c>
      <c r="K131" s="5">
        <v>-1578323709</v>
      </c>
      <c r="L131" s="5">
        <v>23508441951</v>
      </c>
      <c r="M131" s="5">
        <v>8991113069</v>
      </c>
      <c r="N131" s="5">
        <v>-12803509</v>
      </c>
    </row>
    <row r="132" spans="3:14" ht="15.5" x14ac:dyDescent="0.35">
      <c r="C132" t="s">
        <v>145</v>
      </c>
      <c r="E132" s="5">
        <v>232499998</v>
      </c>
      <c r="F132" s="5">
        <v>-2599000</v>
      </c>
      <c r="G132" s="5">
        <v>-2000000000</v>
      </c>
      <c r="I132" s="5">
        <v>229900998</v>
      </c>
      <c r="J132" s="5">
        <v>-2000000000</v>
      </c>
      <c r="K132" s="5">
        <v>1783564097</v>
      </c>
      <c r="L132" s="5">
        <v>-14611624414</v>
      </c>
      <c r="M132" s="5">
        <v>-6351458656</v>
      </c>
      <c r="N132" s="5">
        <v>104154522</v>
      </c>
    </row>
    <row r="133" spans="3:14" ht="15.5" x14ac:dyDescent="0.35">
      <c r="C133" t="s">
        <v>1407</v>
      </c>
      <c r="M133" s="5">
        <v>-2778599359</v>
      </c>
    </row>
    <row r="134" spans="3:14" ht="15.5" x14ac:dyDescent="0.35">
      <c r="C134" t="s">
        <v>1408</v>
      </c>
      <c r="M134" s="5">
        <v>-2741523392</v>
      </c>
    </row>
    <row r="135" spans="3:14" ht="15.5" x14ac:dyDescent="0.35">
      <c r="C135" t="s">
        <v>681</v>
      </c>
      <c r="K135" s="5">
        <v>2279428417</v>
      </c>
    </row>
    <row r="136" spans="3:14" ht="15.5" x14ac:dyDescent="0.35">
      <c r="C136" t="s">
        <v>146</v>
      </c>
      <c r="E136" s="5">
        <v>-2</v>
      </c>
      <c r="F136" s="5">
        <v>-2599000</v>
      </c>
      <c r="I136" s="5">
        <v>-2599002</v>
      </c>
      <c r="K136" s="5">
        <v>-263364320</v>
      </c>
      <c r="L136" s="5">
        <v>-14611624414</v>
      </c>
      <c r="M136" s="5">
        <v>-790310264</v>
      </c>
    </row>
    <row r="137" spans="3:14" ht="15.5" x14ac:dyDescent="0.35">
      <c r="C137" t="s">
        <v>1409</v>
      </c>
      <c r="E137" s="5">
        <v>232500000</v>
      </c>
      <c r="G137" s="5">
        <v>-2000000000</v>
      </c>
      <c r="I137" s="5">
        <v>232500000</v>
      </c>
      <c r="J137" s="5">
        <v>-2000000000</v>
      </c>
      <c r="K137" s="5">
        <v>-232500000</v>
      </c>
    </row>
    <row r="138" spans="3:14" ht="15.5" x14ac:dyDescent="0.35">
      <c r="C138" t="s">
        <v>1410</v>
      </c>
      <c r="M138" s="5">
        <v>-41025641</v>
      </c>
    </row>
    <row r="139" spans="3:14" ht="15.5" x14ac:dyDescent="0.35">
      <c r="C139" t="s">
        <v>150</v>
      </c>
      <c r="G139" s="5">
        <v>92450640</v>
      </c>
      <c r="J139" s="5">
        <v>92450640</v>
      </c>
    </row>
    <row r="140" spans="3:14" ht="15.5" x14ac:dyDescent="0.35">
      <c r="C140" t="s">
        <v>1411</v>
      </c>
    </row>
    <row r="141" spans="3:14" ht="15.5" x14ac:dyDescent="0.35">
      <c r="C141" t="s">
        <v>153</v>
      </c>
      <c r="D141" s="5">
        <v>-58871076</v>
      </c>
      <c r="E141" s="5">
        <v>699595211</v>
      </c>
      <c r="F141" s="5">
        <v>-2038777477</v>
      </c>
      <c r="G141" s="5">
        <v>-79961907</v>
      </c>
      <c r="I141" s="5">
        <v>-1339182266</v>
      </c>
      <c r="J141" s="5">
        <v>-584747014</v>
      </c>
      <c r="K141" s="5">
        <v>-1578323709</v>
      </c>
      <c r="L141" s="5">
        <v>23508441951</v>
      </c>
      <c r="M141" s="5">
        <v>8991113069</v>
      </c>
      <c r="N141" s="5">
        <v>-12803509</v>
      </c>
    </row>
    <row r="142" spans="3:14" ht="15.5" x14ac:dyDescent="0.35">
      <c r="C142" t="s">
        <v>1201</v>
      </c>
      <c r="L142" s="5">
        <v>23000000000</v>
      </c>
    </row>
    <row r="143" spans="3:14" ht="15.5" x14ac:dyDescent="0.35">
      <c r="C143" t="s">
        <v>1412</v>
      </c>
      <c r="G143" s="5">
        <v>-421000000</v>
      </c>
      <c r="J143" s="5">
        <v>-421000000</v>
      </c>
    </row>
    <row r="144" spans="3:14" ht="15.5" x14ac:dyDescent="0.35">
      <c r="C144" t="s">
        <v>1413</v>
      </c>
      <c r="K144" s="5">
        <v>400000000</v>
      </c>
    </row>
    <row r="145" spans="2:14" ht="15.5" x14ac:dyDescent="0.35">
      <c r="C145" t="s">
        <v>1414</v>
      </c>
      <c r="K145" s="5">
        <v>2729700</v>
      </c>
    </row>
    <row r="146" spans="2:14" ht="15.5" x14ac:dyDescent="0.35">
      <c r="C146" t="s">
        <v>1415</v>
      </c>
      <c r="K146" s="5">
        <v>303300</v>
      </c>
    </row>
    <row r="147" spans="2:14" ht="15.5" x14ac:dyDescent="0.35">
      <c r="C147" t="s">
        <v>797</v>
      </c>
      <c r="L147" s="5">
        <v>3750000000</v>
      </c>
      <c r="M147" s="5">
        <v>10000000000</v>
      </c>
    </row>
    <row r="148" spans="2:14" ht="15.5" x14ac:dyDescent="0.35">
      <c r="C148" t="s">
        <v>512</v>
      </c>
      <c r="D148" s="5">
        <v>-35964005</v>
      </c>
      <c r="E148" s="5">
        <v>784677374</v>
      </c>
      <c r="F148" s="5">
        <v>-1900000000</v>
      </c>
      <c r="G148" s="5">
        <v>-26455518</v>
      </c>
      <c r="I148" s="5">
        <v>-1115322626</v>
      </c>
      <c r="J148" s="5">
        <v>-26455518</v>
      </c>
      <c r="K148" s="5">
        <v>-1771786496</v>
      </c>
      <c r="M148" s="5">
        <v>-1000000000</v>
      </c>
    </row>
    <row r="149" spans="2:14" ht="15.5" x14ac:dyDescent="0.35">
      <c r="C149" t="s">
        <v>511</v>
      </c>
      <c r="G149" s="5">
        <v>400000000</v>
      </c>
    </row>
    <row r="150" spans="2:14" ht="15.5" x14ac:dyDescent="0.35">
      <c r="C150" t="s">
        <v>279</v>
      </c>
    </row>
    <row r="151" spans="2:14" ht="15.5" x14ac:dyDescent="0.35">
      <c r="C151" t="s">
        <v>339</v>
      </c>
      <c r="D151" s="5">
        <v>-22907071</v>
      </c>
      <c r="E151" s="5">
        <v>-85082163</v>
      </c>
      <c r="F151" s="5">
        <v>-138777477</v>
      </c>
      <c r="G151" s="5">
        <v>-124957029</v>
      </c>
      <c r="I151" s="5">
        <v>-223859640</v>
      </c>
      <c r="J151" s="5">
        <v>-229742136</v>
      </c>
      <c r="K151" s="5">
        <v>-209570213</v>
      </c>
      <c r="L151" s="5">
        <v>-53758049</v>
      </c>
      <c r="M151" s="5">
        <v>-34382910</v>
      </c>
      <c r="N151" s="5">
        <v>-93101109</v>
      </c>
    </row>
    <row r="152" spans="2:14" ht="15.5" x14ac:dyDescent="0.35">
      <c r="C152" t="s">
        <v>1292</v>
      </c>
      <c r="M152" s="5">
        <v>25495979</v>
      </c>
      <c r="N152" s="5">
        <v>80297600</v>
      </c>
    </row>
    <row r="153" spans="2:14" ht="15.5" x14ac:dyDescent="0.35">
      <c r="C153" t="s">
        <v>344</v>
      </c>
      <c r="L153" s="5">
        <v>-3187800000</v>
      </c>
    </row>
    <row r="154" spans="2:14" ht="15.5" x14ac:dyDescent="0.35">
      <c r="C154" t="s">
        <v>1290</v>
      </c>
    </row>
    <row r="155" spans="2:14" ht="15.5" x14ac:dyDescent="0.35">
      <c r="C155" t="s">
        <v>163</v>
      </c>
      <c r="D155" s="5">
        <v>34647493</v>
      </c>
      <c r="E155" s="5">
        <v>-101594701</v>
      </c>
      <c r="F155" s="5">
        <v>107261647</v>
      </c>
      <c r="G155" s="5">
        <v>-88845178</v>
      </c>
      <c r="I155" s="5">
        <v>5666946</v>
      </c>
      <c r="J155" s="5">
        <v>-19458022</v>
      </c>
      <c r="K155" s="5">
        <v>-69566231</v>
      </c>
      <c r="L155" s="5">
        <v>29949479</v>
      </c>
      <c r="M155" s="5">
        <v>-136309948</v>
      </c>
      <c r="N155" s="5">
        <v>152297545</v>
      </c>
    </row>
    <row r="156" spans="2:14" ht="15.5" x14ac:dyDescent="0.35">
      <c r="C156" t="s">
        <v>164</v>
      </c>
      <c r="D156" s="5">
        <v>49860565</v>
      </c>
      <c r="F156" s="5">
        <v>44193619</v>
      </c>
      <c r="I156" s="5">
        <v>44193619</v>
      </c>
      <c r="J156" s="5">
        <v>63651641</v>
      </c>
      <c r="K156" s="5">
        <v>133217872</v>
      </c>
      <c r="L156" s="5">
        <v>103268393</v>
      </c>
      <c r="M156" s="5">
        <v>239578341</v>
      </c>
      <c r="N156" s="5">
        <v>87280796</v>
      </c>
    </row>
    <row r="157" spans="2:14" ht="15.5" x14ac:dyDescent="0.35">
      <c r="C157" t="s">
        <v>166</v>
      </c>
      <c r="D157" s="5">
        <v>84508058</v>
      </c>
      <c r="E157" s="5">
        <v>-101594701</v>
      </c>
      <c r="F157" s="5">
        <v>151455266</v>
      </c>
      <c r="G157" s="5">
        <v>-88845178</v>
      </c>
      <c r="I157" s="5">
        <v>49860565</v>
      </c>
      <c r="J157" s="5">
        <v>44193619</v>
      </c>
      <c r="K157" s="5">
        <v>63651641</v>
      </c>
      <c r="L157" s="5">
        <v>133217872</v>
      </c>
      <c r="M157" s="5">
        <v>103268393</v>
      </c>
      <c r="N157" s="5">
        <v>239578341</v>
      </c>
    </row>
    <row r="159" spans="2:14" ht="15.5" x14ac:dyDescent="0.35">
      <c r="B159" t="s">
        <v>167</v>
      </c>
      <c r="C159" t="s">
        <v>12</v>
      </c>
      <c r="D159" s="5">
        <v>1310000000</v>
      </c>
      <c r="E159" s="5">
        <v>1310000000</v>
      </c>
      <c r="F159" s="5">
        <v>1310000000</v>
      </c>
      <c r="G159" s="5">
        <v>1310000000</v>
      </c>
      <c r="I159" s="5">
        <v>1310000000</v>
      </c>
      <c r="J159" s="5">
        <v>1310000000</v>
      </c>
      <c r="K159" s="5">
        <v>1310000000</v>
      </c>
      <c r="L159" s="5">
        <v>1310000000</v>
      </c>
      <c r="M159" s="5">
        <v>1040000000</v>
      </c>
      <c r="N159" s="5">
        <v>0</v>
      </c>
    </row>
    <row r="160" spans="2:14" ht="15.5" x14ac:dyDescent="0.35">
      <c r="C160" t="s">
        <v>168</v>
      </c>
      <c r="D160" s="6">
        <v>-1.21</v>
      </c>
      <c r="E160" s="6">
        <v>-2.0099999999999998</v>
      </c>
      <c r="F160" s="6">
        <v>-1.32</v>
      </c>
      <c r="G160" s="6">
        <v>-0.76</v>
      </c>
    </row>
    <row r="161" spans="3:7" ht="15.5" x14ac:dyDescent="0.35">
      <c r="C161" t="s">
        <v>169</v>
      </c>
      <c r="D161" s="6">
        <v>-79.34</v>
      </c>
      <c r="E161" s="6">
        <v>-90.05</v>
      </c>
      <c r="F161" s="6">
        <v>-113.64</v>
      </c>
      <c r="G161" s="6">
        <v>-248.68</v>
      </c>
    </row>
    <row r="162" spans="3:7" ht="15.5" x14ac:dyDescent="0.35">
      <c r="C162" t="s">
        <v>63</v>
      </c>
      <c r="D162" s="6">
        <v>113.49</v>
      </c>
      <c r="E162" s="6">
        <v>74.58</v>
      </c>
      <c r="F162" s="6">
        <v>41.31</v>
      </c>
      <c r="G162" s="6">
        <v>27.72</v>
      </c>
    </row>
    <row r="163" spans="3:7" ht="15.5" x14ac:dyDescent="0.35">
      <c r="C163" t="s">
        <v>170</v>
      </c>
    </row>
    <row r="164" spans="3:7" ht="15.5" x14ac:dyDescent="0.35">
      <c r="C164" t="s">
        <v>171</v>
      </c>
      <c r="D164" s="6">
        <v>-5.5E-2</v>
      </c>
      <c r="E164" s="6">
        <v>-8.6099999999999996E-2</v>
      </c>
      <c r="F164" s="6">
        <v>-4.2000000000000003E-2</v>
      </c>
      <c r="G164" s="6">
        <v>-2.2099999999999998E-2</v>
      </c>
    </row>
    <row r="165" spans="3:7" ht="15.5" x14ac:dyDescent="0.35">
      <c r="C165" t="s">
        <v>172</v>
      </c>
      <c r="D165" s="6">
        <v>-4.6399999999999997E-2</v>
      </c>
      <c r="E165" s="6">
        <v>-7.7300000000000008E-2</v>
      </c>
      <c r="F165" s="6">
        <v>-5.0900000000000001E-2</v>
      </c>
      <c r="G165" s="6">
        <v>-2.9100000000000001E-2</v>
      </c>
    </row>
    <row r="166" spans="3:7" ht="15.5" x14ac:dyDescent="0.35">
      <c r="C166" t="s">
        <v>173</v>
      </c>
      <c r="D166" s="6">
        <v>-0.1101</v>
      </c>
      <c r="E166" s="6">
        <v>-0.1419</v>
      </c>
      <c r="F166" s="6">
        <v>-6.7599999999999993E-2</v>
      </c>
      <c r="G166" s="6">
        <v>-3.04E-2</v>
      </c>
    </row>
    <row r="167" spans="3:7" ht="15.5" x14ac:dyDescent="0.35">
      <c r="C167" t="s">
        <v>174</v>
      </c>
      <c r="D167" s="6">
        <v>-37.53</v>
      </c>
      <c r="E167" s="6">
        <v>-7.94</v>
      </c>
      <c r="F167" s="6">
        <v>-3.5</v>
      </c>
      <c r="G167" s="6">
        <v>-1.62</v>
      </c>
    </row>
    <row r="168" spans="3:7" ht="15.5" x14ac:dyDescent="0.35">
      <c r="C168" t="s">
        <v>175</v>
      </c>
      <c r="D168" s="5">
        <v>34000000000</v>
      </c>
      <c r="E168" s="5">
        <v>34000000000</v>
      </c>
      <c r="F168" s="5">
        <v>34000000000</v>
      </c>
      <c r="G168" s="5">
        <v>34000000000</v>
      </c>
    </row>
    <row r="169" spans="3:7" ht="15.5" x14ac:dyDescent="0.35">
      <c r="C169" t="s">
        <v>176</v>
      </c>
      <c r="D169" s="6">
        <v>3.69</v>
      </c>
      <c r="E169" s="6">
        <v>6.96</v>
      </c>
      <c r="F169" s="6">
        <v>5.77</v>
      </c>
      <c r="G169" s="6">
        <v>7.27</v>
      </c>
    </row>
    <row r="170" spans="3:7" ht="15.5" x14ac:dyDescent="0.35">
      <c r="C170" t="s">
        <v>177</v>
      </c>
      <c r="D170" s="6">
        <v>26.02</v>
      </c>
      <c r="E170" s="6">
        <v>26.02</v>
      </c>
      <c r="F170" s="5">
        <v>26</v>
      </c>
      <c r="G170" s="5">
        <v>26</v>
      </c>
    </row>
    <row r="171" spans="3:7" ht="15.5" x14ac:dyDescent="0.35">
      <c r="C171" t="s">
        <v>178</v>
      </c>
      <c r="D171" s="6">
        <v>3.69</v>
      </c>
      <c r="E171" s="6">
        <v>6.96</v>
      </c>
      <c r="F171" s="6">
        <v>5.77</v>
      </c>
      <c r="G171" s="6">
        <v>7.27</v>
      </c>
    </row>
    <row r="172" spans="3:7" ht="15.5" x14ac:dyDescent="0.35">
      <c r="C172" t="s">
        <v>179</v>
      </c>
      <c r="D172" s="6">
        <v>26.02</v>
      </c>
      <c r="E172" s="6">
        <v>26.02</v>
      </c>
      <c r="F172" s="5">
        <v>26</v>
      </c>
      <c r="G172" s="5">
        <v>26</v>
      </c>
    </row>
    <row r="173" spans="3:7" ht="15.5" x14ac:dyDescent="0.35">
      <c r="C173" t="s">
        <v>180</v>
      </c>
      <c r="E173" s="5">
        <v>0</v>
      </c>
      <c r="F173" s="5">
        <v>0</v>
      </c>
      <c r="G173" s="5">
        <v>0</v>
      </c>
    </row>
    <row r="174" spans="3:7" ht="15.5" x14ac:dyDescent="0.35">
      <c r="C174" t="s">
        <v>181</v>
      </c>
      <c r="G174" s="5">
        <v>0</v>
      </c>
    </row>
    <row r="175" spans="3:7" ht="15.5" x14ac:dyDescent="0.35">
      <c r="C175" t="s">
        <v>182</v>
      </c>
      <c r="D175" s="5">
        <v>34000000000</v>
      </c>
      <c r="E175" s="5">
        <v>34000000000</v>
      </c>
      <c r="F175" s="5">
        <v>34000000000</v>
      </c>
      <c r="G175" s="5">
        <v>34000000000</v>
      </c>
    </row>
    <row r="176" spans="3:7" ht="15.5" x14ac:dyDescent="0.35">
      <c r="C176" t="s">
        <v>24</v>
      </c>
      <c r="E176" s="5">
        <v>0</v>
      </c>
      <c r="F176" s="5">
        <v>0</v>
      </c>
      <c r="G176" s="5">
        <v>0</v>
      </c>
    </row>
    <row r="177" spans="3:14" ht="15.5" x14ac:dyDescent="0.35">
      <c r="C177" t="s">
        <v>21</v>
      </c>
      <c r="D177" s="5">
        <v>0</v>
      </c>
      <c r="E177" s="5">
        <v>0</v>
      </c>
      <c r="F177" s="5">
        <v>0</v>
      </c>
      <c r="G177" s="5">
        <v>0</v>
      </c>
    </row>
    <row r="178" spans="3:14" ht="15.5" x14ac:dyDescent="0.35">
      <c r="C178" t="s">
        <v>183</v>
      </c>
      <c r="D178" s="5">
        <v>15000000000</v>
      </c>
      <c r="E178" s="5">
        <v>12000000000</v>
      </c>
      <c r="F178" s="5">
        <v>11000000000</v>
      </c>
      <c r="G178" s="5">
        <v>14000000000</v>
      </c>
    </row>
    <row r="179" spans="3:14" ht="15.5" x14ac:dyDescent="0.35">
      <c r="C179" t="s">
        <v>184</v>
      </c>
      <c r="D179" s="5">
        <v>0</v>
      </c>
      <c r="E179" s="5">
        <v>-1000000000</v>
      </c>
      <c r="F179" s="5">
        <v>2000000000</v>
      </c>
      <c r="G179" s="5">
        <v>2000000000</v>
      </c>
    </row>
    <row r="180" spans="3:14" ht="15.5" x14ac:dyDescent="0.35">
      <c r="C180" t="s">
        <v>185</v>
      </c>
      <c r="E180" s="5">
        <v>0</v>
      </c>
      <c r="F180" s="5">
        <v>0</v>
      </c>
    </row>
    <row r="181" spans="3:14" ht="15.5" x14ac:dyDescent="0.35">
      <c r="C181" t="s">
        <v>13</v>
      </c>
      <c r="D181" s="5">
        <v>0</v>
      </c>
      <c r="E181" s="5">
        <v>-1000000000</v>
      </c>
      <c r="F181" s="5">
        <v>2000000000</v>
      </c>
      <c r="G181" s="5">
        <v>2000000000</v>
      </c>
    </row>
    <row r="182" spans="3:14" ht="15.5" x14ac:dyDescent="0.35">
      <c r="C182" t="s">
        <v>16</v>
      </c>
      <c r="D182" s="6">
        <v>7.0000000000000007E-2</v>
      </c>
      <c r="E182" s="6">
        <v>-0.79</v>
      </c>
      <c r="F182" s="6">
        <v>1.64</v>
      </c>
      <c r="G182" s="6">
        <v>1.52</v>
      </c>
    </row>
    <row r="183" spans="3:14" ht="15.5" x14ac:dyDescent="0.35">
      <c r="C183" t="s">
        <v>48</v>
      </c>
      <c r="I183" s="6">
        <v>-3.33</v>
      </c>
      <c r="J183" s="6">
        <v>-0.41</v>
      </c>
      <c r="K183" s="6">
        <v>0.36</v>
      </c>
      <c r="L183" s="6">
        <v>-0.82</v>
      </c>
      <c r="M183" s="6">
        <v>0.26</v>
      </c>
      <c r="N183" s="6">
        <v>294730.40000000002</v>
      </c>
    </row>
    <row r="184" spans="3:14" ht="15.5" x14ac:dyDescent="0.35">
      <c r="C184" t="s">
        <v>62</v>
      </c>
      <c r="I184" s="6">
        <v>-54.35</v>
      </c>
      <c r="J184" s="6">
        <v>-460.98</v>
      </c>
      <c r="K184" s="6">
        <v>77.78</v>
      </c>
      <c r="L184" s="6">
        <v>-42.68</v>
      </c>
      <c r="M184" s="5">
        <v>0</v>
      </c>
      <c r="N184" s="5">
        <v>0</v>
      </c>
    </row>
    <row r="185" spans="3:14" ht="15.5" x14ac:dyDescent="0.35">
      <c r="C185" t="s">
        <v>65</v>
      </c>
      <c r="I185" s="6">
        <v>29.88</v>
      </c>
      <c r="J185" s="6">
        <v>12.93</v>
      </c>
      <c r="K185" s="6">
        <v>2.16</v>
      </c>
      <c r="L185" s="6">
        <v>6.09</v>
      </c>
      <c r="M185" s="5">
        <v>0</v>
      </c>
      <c r="N185" s="5">
        <v>0</v>
      </c>
    </row>
    <row r="186" spans="3:14" ht="15.5" x14ac:dyDescent="0.35">
      <c r="C186" t="s">
        <v>186</v>
      </c>
    </row>
    <row r="187" spans="3:14" ht="15.5" x14ac:dyDescent="0.35">
      <c r="C187" t="s">
        <v>187</v>
      </c>
      <c r="I187" s="6">
        <v>-0.14269999999999999</v>
      </c>
      <c r="J187" s="6">
        <v>-1.1899999999999999E-2</v>
      </c>
      <c r="K187" s="6">
        <v>1.0500000000000001E-2</v>
      </c>
      <c r="L187" s="6">
        <v>-2.41E-2</v>
      </c>
      <c r="M187" s="6">
        <v>1.1299999999999999E-2</v>
      </c>
      <c r="N187" s="6">
        <v>9.820000000000001E-2</v>
      </c>
    </row>
    <row r="188" spans="3:14" ht="15.5" x14ac:dyDescent="0.35">
      <c r="C188" t="s">
        <v>188</v>
      </c>
      <c r="I188" s="6">
        <v>-0.12809999999999999</v>
      </c>
      <c r="J188" s="6">
        <v>-1.5600000000000001E-2</v>
      </c>
      <c r="K188" s="6">
        <v>1.3899999999999999E-2</v>
      </c>
      <c r="L188" s="6">
        <v>-3.1600000000000003E-2</v>
      </c>
      <c r="M188" s="6">
        <v>2.5099999999999997E-2</v>
      </c>
      <c r="N188" s="6">
        <v>0.1963</v>
      </c>
    </row>
    <row r="189" spans="3:14" ht="15.5" x14ac:dyDescent="0.35">
      <c r="C189" t="s">
        <v>189</v>
      </c>
      <c r="I189" s="6">
        <v>-9.4800000000000009E-2</v>
      </c>
      <c r="J189" s="6">
        <v>7.0999999999999995E-3</v>
      </c>
      <c r="K189" s="6">
        <v>4.6699999999999998E-2</v>
      </c>
      <c r="L189" s="6">
        <v>-1.3500000000000002E-2</v>
      </c>
      <c r="M189" s="6">
        <v>3.1099999999999999E-2</v>
      </c>
      <c r="N189" s="6">
        <v>0.46500000000000002</v>
      </c>
    </row>
    <row r="190" spans="3:14" ht="15.5" x14ac:dyDescent="0.35">
      <c r="C190" t="s">
        <v>190</v>
      </c>
      <c r="I190" s="6">
        <v>-5.35</v>
      </c>
      <c r="J190" s="6">
        <v>0.37</v>
      </c>
      <c r="K190" s="6">
        <v>2.35</v>
      </c>
      <c r="L190" s="6">
        <v>-0.55000000000000004</v>
      </c>
    </row>
    <row r="191" spans="3:14" ht="15.5" x14ac:dyDescent="0.35">
      <c r="C191" t="s">
        <v>59</v>
      </c>
      <c r="I191" s="6">
        <v>6.96</v>
      </c>
      <c r="J191" s="6">
        <v>7.27</v>
      </c>
      <c r="K191" s="6">
        <v>1.08</v>
      </c>
      <c r="L191" s="6">
        <v>1.35</v>
      </c>
      <c r="M191" s="5">
        <v>0</v>
      </c>
      <c r="N191" s="5">
        <v>0</v>
      </c>
    </row>
    <row r="192" spans="3:14" ht="15.5" x14ac:dyDescent="0.35">
      <c r="C192" t="s">
        <v>56</v>
      </c>
      <c r="I192" s="6">
        <v>26.02</v>
      </c>
      <c r="J192" s="5">
        <v>26</v>
      </c>
      <c r="K192" s="6">
        <v>25.96</v>
      </c>
      <c r="L192" s="6">
        <v>25.96</v>
      </c>
      <c r="M192" s="6">
        <v>10.46</v>
      </c>
      <c r="N192" s="6">
        <v>1501242.83</v>
      </c>
    </row>
    <row r="193" spans="2:14" ht="15.5" x14ac:dyDescent="0.35">
      <c r="C193" t="s">
        <v>191</v>
      </c>
      <c r="I193" s="6">
        <v>6.96</v>
      </c>
      <c r="J193" s="6">
        <v>7.27</v>
      </c>
      <c r="K193" s="6">
        <v>1.08</v>
      </c>
      <c r="L193" s="6">
        <v>1.35</v>
      </c>
      <c r="M193" s="5">
        <v>0</v>
      </c>
      <c r="N193" s="5">
        <v>0</v>
      </c>
    </row>
    <row r="194" spans="2:14" ht="15.5" x14ac:dyDescent="0.35">
      <c r="C194" t="s">
        <v>192</v>
      </c>
      <c r="I194" s="6">
        <v>26.02</v>
      </c>
      <c r="J194" s="5">
        <v>26</v>
      </c>
      <c r="K194" s="6">
        <v>25.96</v>
      </c>
      <c r="L194" s="6">
        <v>25.96</v>
      </c>
      <c r="M194" s="6">
        <v>10.46</v>
      </c>
      <c r="N194" s="6">
        <v>1501242.83</v>
      </c>
    </row>
    <row r="195" spans="2:14" ht="15.5" x14ac:dyDescent="0.35">
      <c r="C195" t="s">
        <v>193</v>
      </c>
      <c r="I195" s="5">
        <v>0</v>
      </c>
      <c r="J195" s="5">
        <v>0</v>
      </c>
      <c r="K195" s="5">
        <v>0</v>
      </c>
      <c r="L195" s="5">
        <v>0</v>
      </c>
      <c r="M195" s="5">
        <v>0</v>
      </c>
      <c r="N195" s="5">
        <v>0</v>
      </c>
    </row>
    <row r="196" spans="2:14" ht="15.5" x14ac:dyDescent="0.35">
      <c r="C196" t="s">
        <v>194</v>
      </c>
      <c r="J196" s="5">
        <v>0</v>
      </c>
      <c r="K196" s="5">
        <v>0</v>
      </c>
      <c r="L196" s="5">
        <v>0</v>
      </c>
      <c r="M196" s="5">
        <v>0</v>
      </c>
      <c r="N196" s="5">
        <v>0</v>
      </c>
    </row>
    <row r="197" spans="2:14" ht="15.5" x14ac:dyDescent="0.35">
      <c r="C197" t="s">
        <v>26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</row>
    <row r="198" spans="2:14" ht="15.5" x14ac:dyDescent="0.35">
      <c r="C198" t="s">
        <v>23</v>
      </c>
      <c r="I198" s="5">
        <v>0</v>
      </c>
      <c r="J198" s="5">
        <v>0</v>
      </c>
      <c r="K198" s="5">
        <v>0</v>
      </c>
      <c r="L198" s="5">
        <v>0</v>
      </c>
      <c r="M198" s="5">
        <v>0</v>
      </c>
      <c r="N198" s="5">
        <v>0</v>
      </c>
    </row>
    <row r="199" spans="2:14" ht="15.5" x14ac:dyDescent="0.35">
      <c r="C199" t="s">
        <v>195</v>
      </c>
      <c r="I199" s="5">
        <v>12000000000</v>
      </c>
      <c r="J199" s="5">
        <v>14000000000</v>
      </c>
      <c r="K199" s="5">
        <v>15000000000</v>
      </c>
      <c r="L199" s="5">
        <v>11000000000</v>
      </c>
      <c r="M199" s="5">
        <v>3000000000</v>
      </c>
      <c r="N199" s="5">
        <v>1000000000</v>
      </c>
    </row>
    <row r="200" spans="2:14" ht="15.5" x14ac:dyDescent="0.35">
      <c r="C200" t="s">
        <v>196</v>
      </c>
      <c r="I200" s="5">
        <v>1000000000</v>
      </c>
      <c r="J200" s="5">
        <v>3000000000</v>
      </c>
      <c r="K200" s="5">
        <v>0</v>
      </c>
      <c r="L200" s="5">
        <v>-9000000000</v>
      </c>
      <c r="M200" s="5">
        <v>-3000000000</v>
      </c>
      <c r="N200" s="5">
        <v>0</v>
      </c>
    </row>
    <row r="201" spans="2:14" ht="15.5" x14ac:dyDescent="0.35">
      <c r="C201" t="s">
        <v>197</v>
      </c>
      <c r="I201" s="5">
        <v>0</v>
      </c>
      <c r="K201" s="5">
        <v>0</v>
      </c>
      <c r="L201" s="5">
        <v>-15000000000</v>
      </c>
      <c r="M201" s="5">
        <v>-1000000000</v>
      </c>
    </row>
    <row r="202" spans="2:14" ht="15.5" x14ac:dyDescent="0.35">
      <c r="C202" t="s">
        <v>15</v>
      </c>
      <c r="I202" s="5">
        <v>1000000000</v>
      </c>
      <c r="J202" s="5">
        <v>3000000000</v>
      </c>
      <c r="K202" s="5">
        <v>-1000000000</v>
      </c>
      <c r="L202" s="5">
        <v>-23000000000</v>
      </c>
      <c r="M202" s="5">
        <v>-4000000000</v>
      </c>
      <c r="N202" s="5">
        <v>0</v>
      </c>
    </row>
    <row r="203" spans="2:14" ht="15.5" x14ac:dyDescent="0.35">
      <c r="C203" t="s">
        <v>17</v>
      </c>
      <c r="I203" s="6">
        <v>0.85</v>
      </c>
      <c r="J203" s="6">
        <v>1.96</v>
      </c>
      <c r="K203" s="6">
        <v>-0.41</v>
      </c>
      <c r="L203" s="6">
        <v>-17.96</v>
      </c>
      <c r="M203" s="6">
        <v>-3.43</v>
      </c>
      <c r="N203" s="6">
        <v>152366.32999999999</v>
      </c>
    </row>
    <row r="205" spans="2:14" ht="15.5" x14ac:dyDescent="0.35">
      <c r="B205" t="s">
        <v>198</v>
      </c>
      <c r="C205" t="s">
        <v>199</v>
      </c>
      <c r="D205" s="5">
        <v>-2000000000</v>
      </c>
      <c r="E205" s="5">
        <v>-3000000000</v>
      </c>
      <c r="F205" s="5">
        <v>-2000000000</v>
      </c>
      <c r="G205" s="5">
        <v>-988000000</v>
      </c>
      <c r="H205" s="5">
        <v>-3000000000</v>
      </c>
      <c r="I205" s="5">
        <v>-4000000000</v>
      </c>
      <c r="J205" s="5">
        <v>-532000000</v>
      </c>
      <c r="K205" s="5">
        <v>471000000</v>
      </c>
      <c r="L205" s="5">
        <v>-1000000000</v>
      </c>
      <c r="M205" s="5">
        <v>274000000</v>
      </c>
      <c r="N205" s="5">
        <v>118000000</v>
      </c>
    </row>
    <row r="206" spans="2:14" ht="15.5" x14ac:dyDescent="0.35">
      <c r="C206" t="s">
        <v>47</v>
      </c>
      <c r="D206" s="6">
        <v>-1.21</v>
      </c>
      <c r="E206" s="6">
        <v>-2.0099999999999998</v>
      </c>
      <c r="F206" s="6">
        <v>-1.32</v>
      </c>
      <c r="G206" s="6">
        <v>-0.76</v>
      </c>
      <c r="H206" s="6">
        <v>-2.41</v>
      </c>
      <c r="I206" s="6">
        <v>-3.33</v>
      </c>
      <c r="J206" s="6">
        <v>-0.41</v>
      </c>
      <c r="K206" s="6">
        <v>0.36</v>
      </c>
      <c r="L206" s="6">
        <v>-0.82</v>
      </c>
      <c r="M206" s="6">
        <v>0.21</v>
      </c>
      <c r="N206" s="6">
        <v>0.09</v>
      </c>
    </row>
    <row r="207" spans="2:14" ht="15.5" x14ac:dyDescent="0.35">
      <c r="C207" t="s">
        <v>200</v>
      </c>
      <c r="D207" s="5">
        <v>1000000000</v>
      </c>
      <c r="E207" s="5">
        <v>3000000000</v>
      </c>
      <c r="F207" s="5">
        <v>5000000000</v>
      </c>
      <c r="G207" s="5">
        <v>9000000000</v>
      </c>
      <c r="H207" s="5">
        <v>2000000000</v>
      </c>
      <c r="I207" s="5">
        <v>8000000000</v>
      </c>
      <c r="J207" s="5">
        <v>19000000000</v>
      </c>
      <c r="K207" s="5">
        <v>17000000000</v>
      </c>
      <c r="L207" s="5">
        <v>8000000000</v>
      </c>
      <c r="M207" s="5">
        <v>4000000000</v>
      </c>
      <c r="N207" s="5">
        <v>3000000000</v>
      </c>
    </row>
    <row r="208" spans="2:14" ht="15.5" x14ac:dyDescent="0.35">
      <c r="C208" t="s">
        <v>201</v>
      </c>
      <c r="I208" s="6">
        <v>-40.619999999999997</v>
      </c>
    </row>
    <row r="209" spans="3:9" ht="15.5" x14ac:dyDescent="0.35">
      <c r="C209" t="s">
        <v>202</v>
      </c>
      <c r="I209" s="6">
        <v>6.95</v>
      </c>
    </row>
    <row r="210" spans="3:9" ht="15.5" x14ac:dyDescent="0.35">
      <c r="C210" t="s">
        <v>203</v>
      </c>
      <c r="I210" s="6">
        <v>3.77</v>
      </c>
    </row>
    <row r="211" spans="3:9" ht="15.5" x14ac:dyDescent="0.35">
      <c r="C211" t="s">
        <v>204</v>
      </c>
      <c r="I211" s="6">
        <v>-2.41</v>
      </c>
    </row>
    <row r="212" spans="3:9" ht="15.5" x14ac:dyDescent="0.35">
      <c r="C212" t="s">
        <v>205</v>
      </c>
      <c r="D212" s="6">
        <v>0.06</v>
      </c>
    </row>
    <row r="213" spans="3:9" ht="15.5" x14ac:dyDescent="0.35">
      <c r="C213" t="s">
        <v>206</v>
      </c>
      <c r="I213" s="6">
        <v>26.02</v>
      </c>
    </row>
    <row r="214" spans="3:9" ht="15.5" x14ac:dyDescent="0.35">
      <c r="C214" t="s">
        <v>207</v>
      </c>
      <c r="D214" s="6">
        <v>14.83</v>
      </c>
    </row>
    <row r="215" spans="3:9" ht="15.5" x14ac:dyDescent="0.35">
      <c r="C215" t="s">
        <v>208</v>
      </c>
      <c r="D215" s="6">
        <v>11.83</v>
      </c>
    </row>
    <row r="216" spans="3:9" ht="15.5" x14ac:dyDescent="0.35">
      <c r="C216" t="s">
        <v>209</v>
      </c>
      <c r="D216" s="6">
        <v>0.04</v>
      </c>
    </row>
    <row r="217" spans="3:9" ht="15.5" x14ac:dyDescent="0.35">
      <c r="C217" t="s">
        <v>210</v>
      </c>
      <c r="D217" s="6">
        <v>0.84</v>
      </c>
    </row>
    <row r="218" spans="3:9" ht="15.5" x14ac:dyDescent="0.35">
      <c r="C218" t="s">
        <v>13</v>
      </c>
      <c r="D218" s="5">
        <v>0</v>
      </c>
    </row>
    <row r="219" spans="3:9" ht="15.5" x14ac:dyDescent="0.35">
      <c r="C219" t="s">
        <v>211</v>
      </c>
      <c r="I219" s="6">
        <v>32.380000000000003</v>
      </c>
    </row>
    <row r="220" spans="3:9" ht="15.5" x14ac:dyDescent="0.35">
      <c r="C220" t="s">
        <v>212</v>
      </c>
      <c r="I220" s="5">
        <v>0</v>
      </c>
    </row>
    <row r="221" spans="3:9" ht="15.5" x14ac:dyDescent="0.35">
      <c r="C221" t="s">
        <v>213</v>
      </c>
      <c r="I221" s="5">
        <v>0</v>
      </c>
    </row>
    <row r="222" spans="3:9" ht="15.5" x14ac:dyDescent="0.35">
      <c r="C222" t="s">
        <v>214</v>
      </c>
      <c r="I222" s="5">
        <v>0</v>
      </c>
    </row>
    <row r="223" spans="3:9" ht="15.5" x14ac:dyDescent="0.35">
      <c r="C223" t="s">
        <v>215</v>
      </c>
      <c r="D223" s="6">
        <v>88.33</v>
      </c>
    </row>
    <row r="224" spans="3:9" ht="15.5" x14ac:dyDescent="0.35">
      <c r="C224" t="s">
        <v>216</v>
      </c>
      <c r="D224" s="6">
        <v>81.540000000000006</v>
      </c>
    </row>
    <row r="225" spans="3:9" ht="15.5" x14ac:dyDescent="0.35">
      <c r="C225" t="s">
        <v>218</v>
      </c>
      <c r="D225" s="6">
        <v>169.87</v>
      </c>
    </row>
    <row r="226" spans="3:9" ht="15.5" x14ac:dyDescent="0.35">
      <c r="C226" t="s">
        <v>219</v>
      </c>
      <c r="D226" s="6">
        <v>1.03</v>
      </c>
    </row>
    <row r="227" spans="3:9" ht="15.5" x14ac:dyDescent="0.35">
      <c r="C227" t="s">
        <v>43</v>
      </c>
      <c r="I227" s="5">
        <v>128000000000</v>
      </c>
    </row>
    <row r="228" spans="3:9" ht="15.5" x14ac:dyDescent="0.35">
      <c r="C228" t="s">
        <v>220</v>
      </c>
      <c r="I228" s="5">
        <v>128000000000</v>
      </c>
    </row>
    <row r="229" spans="3:9" ht="15.5" x14ac:dyDescent="0.35">
      <c r="C229" t="s">
        <v>221</v>
      </c>
      <c r="I229" s="5">
        <v>1310000000</v>
      </c>
    </row>
    <row r="230" spans="3:9" ht="15.5" x14ac:dyDescent="0.35">
      <c r="C230" t="s">
        <v>222</v>
      </c>
      <c r="I230" s="6">
        <v>9.2499999999999999E-2</v>
      </c>
    </row>
    <row r="231" spans="3:9" ht="15.5" x14ac:dyDescent="0.35">
      <c r="C231" t="s">
        <v>223</v>
      </c>
      <c r="D231" s="6">
        <v>-0.66239999999999999</v>
      </c>
    </row>
    <row r="232" spans="3:9" ht="15.5" x14ac:dyDescent="0.35">
      <c r="C232" t="s">
        <v>224</v>
      </c>
      <c r="D232" s="6">
        <v>-1.3725999999999998</v>
      </c>
    </row>
    <row r="233" spans="3:9" ht="15.5" x14ac:dyDescent="0.35">
      <c r="C233" t="s">
        <v>225</v>
      </c>
      <c r="D233" s="6">
        <v>-1.4261000000000001</v>
      </c>
    </row>
    <row r="234" spans="3:9" ht="15.5" x14ac:dyDescent="0.35">
      <c r="C234" t="s">
        <v>226</v>
      </c>
      <c r="D234" s="6">
        <v>-0.76700000000000002</v>
      </c>
    </row>
    <row r="235" spans="3:9" ht="15.5" x14ac:dyDescent="0.35">
      <c r="C235" t="s">
        <v>227</v>
      </c>
      <c r="D235" s="6">
        <v>-2.8335000000000004</v>
      </c>
    </row>
    <row r="236" spans="3:9" ht="15.5" x14ac:dyDescent="0.35">
      <c r="C236" t="s">
        <v>228</v>
      </c>
      <c r="D236" s="6">
        <v>8.8000000000000009E-2</v>
      </c>
    </row>
    <row r="237" spans="3:9" ht="15.5" x14ac:dyDescent="0.35">
      <c r="C237" t="s">
        <v>229</v>
      </c>
      <c r="I237" s="5">
        <v>3</v>
      </c>
    </row>
    <row r="238" spans="3:9" ht="15.5" x14ac:dyDescent="0.35">
      <c r="C238" t="s">
        <v>230</v>
      </c>
      <c r="I238" s="6">
        <v>0.21</v>
      </c>
    </row>
    <row r="239" spans="3:9" ht="15.5" x14ac:dyDescent="0.35">
      <c r="C239" t="s">
        <v>231</v>
      </c>
      <c r="I239" s="6">
        <v>0.13</v>
      </c>
    </row>
    <row r="240" spans="3:9" ht="15.5" x14ac:dyDescent="0.35">
      <c r="C240" t="s">
        <v>233</v>
      </c>
      <c r="I240" s="6">
        <v>0.22</v>
      </c>
    </row>
    <row r="241" spans="3:9" ht="15.5" x14ac:dyDescent="0.35">
      <c r="C241" t="s">
        <v>234</v>
      </c>
      <c r="I241" s="6">
        <v>0.08</v>
      </c>
    </row>
    <row r="242" spans="3:9" ht="15.5" x14ac:dyDescent="0.35">
      <c r="C242" t="s">
        <v>235</v>
      </c>
      <c r="I242" s="6">
        <v>0.18</v>
      </c>
    </row>
    <row r="243" spans="3:9" ht="15.5" x14ac:dyDescent="0.35">
      <c r="C243" t="s">
        <v>236</v>
      </c>
      <c r="I243" s="6">
        <v>0.43</v>
      </c>
    </row>
    <row r="244" spans="3:9" ht="15.5" x14ac:dyDescent="0.35">
      <c r="C244" t="s">
        <v>237</v>
      </c>
      <c r="D244" s="5">
        <v>0</v>
      </c>
    </row>
    <row r="245" spans="3:9" ht="15.5" x14ac:dyDescent="0.35">
      <c r="C245" t="s">
        <v>238</v>
      </c>
      <c r="D245" s="5">
        <v>29000000000</v>
      </c>
    </row>
    <row r="246" spans="3:9" ht="15.5" x14ac:dyDescent="0.35">
      <c r="C246" t="s">
        <v>239</v>
      </c>
      <c r="D246" s="5">
        <v>1000000000</v>
      </c>
    </row>
    <row r="247" spans="3:9" ht="15.5" x14ac:dyDescent="0.35">
      <c r="C247" t="s">
        <v>183</v>
      </c>
      <c r="D247" s="5">
        <v>15000000000</v>
      </c>
    </row>
    <row r="248" spans="3:9" ht="15.5" x14ac:dyDescent="0.35">
      <c r="C248" t="s">
        <v>182</v>
      </c>
      <c r="I248" s="5">
        <v>34000000000</v>
      </c>
    </row>
    <row r="249" spans="3:9" ht="15.5" x14ac:dyDescent="0.35">
      <c r="C249" t="s">
        <v>21</v>
      </c>
      <c r="D249" s="5">
        <v>0</v>
      </c>
    </row>
    <row r="250" spans="3:9" ht="15.5" x14ac:dyDescent="0.35">
      <c r="C250" t="s">
        <v>240</v>
      </c>
      <c r="I250" s="5">
        <v>34000000000</v>
      </c>
    </row>
  </sheetData>
  <pageMargins left="0.7" right="0.7" top="0.75" bottom="0.75" header="0.3" footer="0.3"/>
  <ignoredErrors>
    <ignoredError sqref="A1:N251" numberStoredAsText="1"/>
  </ignoredError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O29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1416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ht="15.5" x14ac:dyDescent="0.35">
      <c r="C2" t="s">
        <v>1417</v>
      </c>
      <c r="D2" s="2" vm="268">
        <f ca="1">IFERROR(_xlfn.STOCKHISTORY("XIDX:" &amp; $C$1, D3, , 0, 0, 1), "Libur")</f>
        <v>62</v>
      </c>
      <c r="E2" s="2" vm="157">
        <f ca="1">IFERROR(_xlfn.STOCKHISTORY("XIDX:" &amp; $C$1, E3, , 0, 0, 1), "Libur")</f>
        <v>59</v>
      </c>
      <c r="H2" s="2" vm="157">
        <f ca="1">IFERROR(INDEX(D2:G2,COUNT(D2:G2)),"")</f>
        <v>59</v>
      </c>
      <c r="I2" s="2" vm="3">
        <f t="shared" ref="I2:O2" ca="1" si="0">IFERROR(_xlfn.STOCKHISTORY("XIDX:" &amp; $C$1, I1, , 0, 0, 1), "Libur")</f>
        <v>63</v>
      </c>
      <c r="J2" s="2" vm="125">
        <f t="shared" ca="1" si="0"/>
        <v>52</v>
      </c>
      <c r="K2" s="2" vm="4">
        <f t="shared" ca="1" si="0"/>
        <v>61</v>
      </c>
      <c r="L2" s="2" vm="182">
        <f t="shared" ca="1" si="0"/>
        <v>77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</row>
    <row r="3" spans="1:15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5" ht="15.5" x14ac:dyDescent="0.35">
      <c r="B4" t="s">
        <v>5</v>
      </c>
      <c r="C4" t="s">
        <v>6</v>
      </c>
      <c r="D4" s="2">
        <f>IFERROR(INDEX(D51:D500,MATCH($C$4,$C$51:$C$500,0)),"")</f>
        <v>14741174564</v>
      </c>
      <c r="E4" s="2">
        <f>IFERROR(INDEX(E51:E500,MATCH($C$4,$C$51:$C$500,0)),"")</f>
        <v>10155126049</v>
      </c>
      <c r="H4" s="2">
        <f>IFERROR(SUM(D4:G4)*(4/MAX(1,COUNT(D4:G4))),"")</f>
        <v>49792601226</v>
      </c>
      <c r="I4" s="2">
        <f t="shared" ref="I4:O4" si="1">IFERROR(INDEX(I51:I500,MATCH($C$4,$C$51:$C$500,0)),"")</f>
        <v>59259222002</v>
      </c>
      <c r="J4" s="2">
        <f t="shared" si="1"/>
        <v>93531080067</v>
      </c>
      <c r="K4" s="2">
        <f t="shared" si="1"/>
        <v>148489514064</v>
      </c>
      <c r="L4" s="2">
        <f t="shared" si="1"/>
        <v>102309414904</v>
      </c>
      <c r="M4" s="2">
        <f t="shared" si="1"/>
        <v>111445887590</v>
      </c>
      <c r="N4" s="2">
        <f t="shared" si="1"/>
        <v>106884810517</v>
      </c>
      <c r="O4" s="2">
        <f t="shared" si="1"/>
        <v>94864513358</v>
      </c>
    </row>
    <row r="5" spans="1:15" ht="15.5" x14ac:dyDescent="0.35">
      <c r="B5" t="s">
        <v>7</v>
      </c>
      <c r="C5" t="s">
        <v>8</v>
      </c>
      <c r="D5" s="2">
        <f>IFERROR(INDEX(D51:D500,MATCH($C$5,$C$51:$C$500,0)),"")</f>
        <v>-1743283901</v>
      </c>
      <c r="E5" s="2">
        <f>IFERROR(INDEX(E51:E500,MATCH($C$5,$C$51:$C$500,0)),"")</f>
        <v>-4839710588</v>
      </c>
      <c r="H5" s="2">
        <f>IFERROR(SUM(D5:G5)*(4/MAX(1,COUNT(D5:G5))),"")</f>
        <v>-13165988978</v>
      </c>
      <c r="I5" s="2">
        <f t="shared" ref="I5:O5" si="2">IFERROR(INDEX(I51:I500,MATCH($C$5,$C$51:$C$500,0)),"")</f>
        <v>-6890103499</v>
      </c>
      <c r="J5" s="2">
        <f t="shared" si="2"/>
        <v>1016077090</v>
      </c>
      <c r="K5" s="2">
        <f t="shared" si="2"/>
        <v>29925848207</v>
      </c>
      <c r="L5" s="2">
        <f t="shared" si="2"/>
        <v>13673802549</v>
      </c>
      <c r="M5" s="2">
        <f t="shared" si="2"/>
        <v>10809811302</v>
      </c>
      <c r="N5" s="2">
        <f t="shared" si="2"/>
        <v>9691780588</v>
      </c>
      <c r="O5" s="2">
        <f t="shared" si="2"/>
        <v>7242636173</v>
      </c>
    </row>
    <row r="6" spans="1:15" ht="15.5" x14ac:dyDescent="0.35">
      <c r="B6" t="s">
        <v>9</v>
      </c>
      <c r="C6" t="s">
        <v>10</v>
      </c>
      <c r="D6" s="2">
        <f>IFERROR(INDEX(D51:D500,MATCH($C$6,$C$51:$C$500,0)),"")</f>
        <v>179285451717</v>
      </c>
      <c r="E6" s="2">
        <f>IFERROR(INDEX(E51:E500,MATCH($C$6,$C$51:$C$500,0)),"")</f>
        <v>181028984444</v>
      </c>
      <c r="H6" s="2">
        <f>IFERROR(INDEX(D6:G6,COUNT(D6:G6)),"")</f>
        <v>181028984444</v>
      </c>
      <c r="I6" s="2">
        <f t="shared" ref="I6:O6" si="3">IFERROR(INDEX(I51:I500,MATCH($C$6,$C$51:$C$500,0)),"")</f>
        <v>185869851093</v>
      </c>
      <c r="J6" s="2">
        <f t="shared" si="3"/>
        <v>193192201845</v>
      </c>
      <c r="K6" s="2">
        <f t="shared" si="3"/>
        <v>192175306894</v>
      </c>
      <c r="L6" s="2">
        <f t="shared" si="3"/>
        <v>162245777696</v>
      </c>
      <c r="M6" s="2">
        <f t="shared" si="3"/>
        <v>102196388539</v>
      </c>
      <c r="N6" s="2">
        <f t="shared" si="3"/>
        <v>52386577237</v>
      </c>
      <c r="O6" s="2">
        <f t="shared" si="3"/>
        <v>42694796649</v>
      </c>
    </row>
    <row r="7" spans="1:15" ht="15.5" x14ac:dyDescent="0.35">
      <c r="B7" t="s">
        <v>11</v>
      </c>
      <c r="C7" t="s">
        <v>12</v>
      </c>
      <c r="D7" s="3">
        <f>IFERROR(INDEX(D51:D500,MATCH($C$7,$C$51:$C$500,0))/1000000000,"")</f>
        <v>2.0499999999999998</v>
      </c>
      <c r="E7" s="3">
        <f>IFERROR(INDEX(E51:E500,MATCH($C$7,$C$51:$C$500,0))/1000000000,"")</f>
        <v>2.0499999999999998</v>
      </c>
      <c r="H7" s="3">
        <f>IFERROR(INDEX(D7:G7,COUNT(D7:G7)),"")</f>
        <v>2.0499999999999998</v>
      </c>
      <c r="I7" s="3">
        <f t="shared" ref="I7:O7" si="4">IFERROR(INDEX(I51:I500,MATCH($C$7,$C$51:$C$500,0))/1000000000,"")</f>
        <v>2.0499999999999998</v>
      </c>
      <c r="J7" s="3">
        <f t="shared" si="4"/>
        <v>2.0499999999999998</v>
      </c>
      <c r="K7" s="3">
        <f t="shared" si="4"/>
        <v>2.0499999999999998</v>
      </c>
      <c r="L7" s="3">
        <f t="shared" si="4"/>
        <v>2.0499999999999998</v>
      </c>
      <c r="M7" s="3">
        <f t="shared" si="4"/>
        <v>0</v>
      </c>
      <c r="N7" s="3">
        <f t="shared" si="4"/>
        <v>0</v>
      </c>
      <c r="O7" s="3">
        <f t="shared" si="4"/>
        <v>0</v>
      </c>
    </row>
    <row r="8" spans="1:15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0</v>
      </c>
      <c r="E8" s="2">
        <f>IFERROR(INDEX(E51:E500,MATCH("Free cash flow (Quarter)",$C$51:$C$500,0)),"")</f>
        <v>-5000000000</v>
      </c>
      <c r="H8" s="2">
        <f>IFERROR(INDEX(D8:G8,COUNT(D8:G8)),"")</f>
        <v>-5000000000</v>
      </c>
      <c r="I8" s="2">
        <f t="shared" ref="I8:O8" si="5">IFERROR(INDEX(I51:I500,MATCH($C$8,$C$51:$C$500,0)),"")</f>
        <v>7000000000</v>
      </c>
      <c r="J8" s="2">
        <f t="shared" si="5"/>
        <v>-1000000000</v>
      </c>
      <c r="K8" s="2">
        <f t="shared" si="5"/>
        <v>14000000000</v>
      </c>
      <c r="L8" s="2">
        <f t="shared" si="5"/>
        <v>-48000000000</v>
      </c>
      <c r="M8" s="2">
        <f t="shared" si="5"/>
        <v>9000000000</v>
      </c>
      <c r="N8" s="2">
        <f t="shared" si="5"/>
        <v>-16000000000</v>
      </c>
      <c r="O8" s="2">
        <f t="shared" si="5"/>
        <v>-23000000000</v>
      </c>
    </row>
    <row r="9" spans="1:15" ht="15.5" x14ac:dyDescent="0.35">
      <c r="A9" t="s">
        <v>16</v>
      </c>
      <c r="C9" t="s">
        <v>17</v>
      </c>
      <c r="D9" s="3">
        <f>IFERROR(INDEX(D51:D500,MATCH("Free cash flow per share (Quarter)",$C$51:$C$500,0)),"")</f>
        <v>0.21</v>
      </c>
      <c r="E9" s="3">
        <f>IFERROR(INDEX(E51:E500,MATCH("Free cash flow per share (Quarter)",$C$51:$C$500,0)),"")</f>
        <v>-2.41</v>
      </c>
      <c r="H9" s="3">
        <f>IFERROR(INDEX(D9:G9,COUNT(D9:G9)),"")</f>
        <v>-2.41</v>
      </c>
      <c r="I9" s="3">
        <f t="shared" ref="I9:O9" si="6">IFERROR(INDEX(I51:I500,MATCH($C$9,$C$51:$C$500,0)),"")</f>
        <v>3.47</v>
      </c>
      <c r="J9" s="3">
        <f t="shared" si="6"/>
        <v>-0.27</v>
      </c>
      <c r="K9" s="3">
        <f t="shared" si="6"/>
        <v>6.77</v>
      </c>
      <c r="L9" s="3">
        <f t="shared" si="6"/>
        <v>-23.65</v>
      </c>
      <c r="M9" s="3">
        <f t="shared" si="6"/>
        <v>211867.54</v>
      </c>
      <c r="N9" s="3">
        <f t="shared" si="6"/>
        <v>-8049939.1799999997</v>
      </c>
      <c r="O9" s="3">
        <f t="shared" si="6"/>
        <v>-11361584.49</v>
      </c>
    </row>
    <row r="10" spans="1:15" ht="15.5" x14ac:dyDescent="0.35">
      <c r="C10" t="s">
        <v>18</v>
      </c>
      <c r="D10" s="3">
        <f ca="1">IFERROR(IF(D9=0,"",D2/D9),"")</f>
        <v>295.23809523809524</v>
      </c>
      <c r="E10" s="3">
        <f ca="1">IFERROR(IF(E9=0,"",E2/E9),"")</f>
        <v>-24.481327800829874</v>
      </c>
      <c r="I10" s="3">
        <f t="shared" ref="I10:O10" ca="1" si="7">IFERROR(IF(I9=0,"",I2/I9),"")</f>
        <v>18.155619596541786</v>
      </c>
      <c r="J10" s="3">
        <f t="shared" ca="1" si="7"/>
        <v>-192.59259259259258</v>
      </c>
      <c r="K10" s="3">
        <f t="shared" ca="1" si="7"/>
        <v>9.0103397341211231</v>
      </c>
      <c r="L10" s="3">
        <f t="shared" ca="1" si="7"/>
        <v>-3.2558139534883721</v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</row>
    <row r="11" spans="1:15" ht="15.5" x14ac:dyDescent="0.35">
      <c r="B11" t="s">
        <v>19</v>
      </c>
      <c r="C11" t="s">
        <v>20</v>
      </c>
      <c r="D11" s="2">
        <f>IFERROR(INDEX(D51:D500,MATCH($C$11,$C$51:$C$500,0)),"")</f>
        <v>1289691920</v>
      </c>
      <c r="E11" s="2">
        <f>IFERROR(INDEX(E51:E500,MATCH($C$11,$C$51:$C$500,0)),"")</f>
        <v>1385666009</v>
      </c>
      <c r="H11" s="2">
        <f>IFERROR(INDEX(D11:G11,COUNT(D11:G11)),"")</f>
        <v>1385666009</v>
      </c>
      <c r="I11" s="2">
        <f t="shared" ref="I11:O11" si="8">IFERROR(INDEX(I51:I500,MATCH($C$11,$C$51:$C$500,0)),"")</f>
        <v>4288960675</v>
      </c>
      <c r="J11" s="2">
        <f t="shared" si="8"/>
        <v>2580100873</v>
      </c>
      <c r="K11" s="2">
        <f t="shared" si="8"/>
        <v>2698216650</v>
      </c>
      <c r="L11" s="2">
        <f t="shared" si="8"/>
        <v>3228381563</v>
      </c>
      <c r="M11" s="2">
        <f t="shared" si="8"/>
        <v>1988875198</v>
      </c>
      <c r="N11" s="2">
        <f t="shared" si="8"/>
        <v>194187940</v>
      </c>
      <c r="O11" s="2">
        <f t="shared" si="8"/>
        <v>1344399744</v>
      </c>
    </row>
    <row r="12" spans="1:15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12000000000</v>
      </c>
      <c r="E12" s="2">
        <f>IFERROR(INDEX(E51:E500,MATCH("Net Debt (Quarter)",$C$51:$C$500,0)),"")</f>
        <v>12000000000</v>
      </c>
      <c r="H12" s="2">
        <f>IFERROR(INDEX(D12:G12,COUNT(D12:G12)),"")</f>
        <v>12000000000</v>
      </c>
      <c r="I12" s="2">
        <f t="shared" ref="I12:O12" si="9">IFERROR(INDEX(I51:I500,MATCH($C$12,$C$51:$C$500,0)),"")</f>
        <v>10000000000</v>
      </c>
      <c r="J12" s="2">
        <f t="shared" si="9"/>
        <v>16000000000</v>
      </c>
      <c r="K12" s="2">
        <f t="shared" si="9"/>
        <v>15000000000</v>
      </c>
      <c r="L12" s="2">
        <f t="shared" si="9"/>
        <v>28000000000</v>
      </c>
      <c r="M12" s="2">
        <f t="shared" si="9"/>
        <v>28000000000</v>
      </c>
      <c r="N12" s="2">
        <f t="shared" si="9"/>
        <v>76000000000</v>
      </c>
      <c r="O12" s="2">
        <f t="shared" si="9"/>
        <v>60000000000</v>
      </c>
    </row>
    <row r="13" spans="1:15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13000000000</v>
      </c>
      <c r="E13" s="2">
        <f>IFERROR(INDEX(E51:E500,MATCH("Total Debt (Quarter)",$C$51:$C$500,0)),"")</f>
        <v>14000000000</v>
      </c>
      <c r="H13" s="2">
        <f>IFERROR(INDEX(D13:G13,COUNT(D13:G13)),"")</f>
        <v>14000000000</v>
      </c>
      <c r="I13" s="2">
        <f t="shared" ref="I13:O13" si="10">IFERROR(INDEX(I51:I500,MATCH($C$13,$C$51:$C$500,0)),"")</f>
        <v>14000000000</v>
      </c>
      <c r="J13" s="2">
        <f t="shared" si="10"/>
        <v>19000000000</v>
      </c>
      <c r="K13" s="2">
        <f t="shared" si="10"/>
        <v>18000000000</v>
      </c>
      <c r="L13" s="2">
        <f t="shared" si="10"/>
        <v>31000000000</v>
      </c>
      <c r="M13" s="2">
        <f t="shared" si="10"/>
        <v>30000000000</v>
      </c>
      <c r="N13" s="2">
        <f t="shared" si="10"/>
        <v>76000000000</v>
      </c>
      <c r="O13" s="2">
        <f t="shared" si="10"/>
        <v>62000000000</v>
      </c>
    </row>
    <row r="14" spans="1:15" ht="15.5" x14ac:dyDescent="0.35">
      <c r="C14" t="s">
        <v>27</v>
      </c>
      <c r="D14" s="2">
        <f>IFERROR(INDEX(D51:D500,MATCH($C$14,$C$51:$C$500,0)),"")</f>
        <v>-479375759</v>
      </c>
      <c r="E14" s="2">
        <f>IFERROR(INDEX(E51:E500,MATCH($C$14,$C$51:$C$500,0)),"")</f>
        <v>-434868418</v>
      </c>
      <c r="H14" s="2">
        <f>IFERROR(SUM(D14:G14)*(4/MAX(1,COUNT(D14:G14))),"")</f>
        <v>-1828488354</v>
      </c>
      <c r="I14" s="2">
        <f t="shared" ref="I14:O14" si="11">IFERROR(INDEX(I51:I500,MATCH($C$14,$C$51:$C$500,0)),"")</f>
        <v>-1457457237</v>
      </c>
      <c r="J14" s="2">
        <f t="shared" si="11"/>
        <v>-1362395563</v>
      </c>
      <c r="K14" s="2">
        <f t="shared" si="11"/>
        <v>-1863483453</v>
      </c>
      <c r="L14" s="2">
        <f t="shared" si="11"/>
        <v>-3147457590</v>
      </c>
      <c r="M14" s="2">
        <f t="shared" si="11"/>
        <v>-2248570669</v>
      </c>
      <c r="N14" s="2">
        <f t="shared" si="11"/>
        <v>-1860585906</v>
      </c>
      <c r="O14" s="2">
        <f t="shared" si="11"/>
        <v>-1421044049</v>
      </c>
    </row>
    <row r="15" spans="1:15" ht="15.5" x14ac:dyDescent="0.35">
      <c r="C15" t="s">
        <v>28</v>
      </c>
      <c r="D15" s="2">
        <f>IFERROR(INDEX(D51:D500,MATCH($C$15,$C$51:$C$500,0)),"")</f>
        <v>1313087</v>
      </c>
      <c r="E15" s="2">
        <f>IFERROR(INDEX(E51:E500,MATCH($C$15,$C$51:$C$500,0)),"")</f>
        <v>1313085</v>
      </c>
      <c r="H15" s="2">
        <f>IFERROR(SUM(D15:G15)*(4/MAX(1,COUNT(D15:G15))),"")</f>
        <v>5252344</v>
      </c>
      <c r="I15" s="2">
        <f t="shared" ref="I15:O15" si="12">IFERROR(INDEX(I51:I500,MATCH($C$15,$C$51:$C$500,0)),"")</f>
        <v>5252345</v>
      </c>
      <c r="J15" s="2">
        <f t="shared" si="12"/>
        <v>-1292278135</v>
      </c>
      <c r="K15" s="2">
        <f t="shared" si="12"/>
        <v>-9263359339</v>
      </c>
      <c r="L15" s="2">
        <f t="shared" si="12"/>
        <v>-3470551861</v>
      </c>
      <c r="M15" s="2">
        <f t="shared" si="12"/>
        <v>-3615741085</v>
      </c>
      <c r="N15" s="2">
        <f t="shared" si="12"/>
        <v>-2830328505</v>
      </c>
      <c r="O15" s="2">
        <f t="shared" si="12"/>
        <v>-2472701498</v>
      </c>
    </row>
    <row r="16" spans="1:15" ht="15.5" x14ac:dyDescent="0.35">
      <c r="C16" t="s">
        <v>29</v>
      </c>
      <c r="D16" s="2">
        <f>IFERROR(INDEX(D51:D500,MATCH($C$16,$C$51:$C$500,0)),"")</f>
        <v>-1768608233</v>
      </c>
      <c r="E16" s="2">
        <f>IFERROR(INDEX(E51:E500,MATCH($C$16,$C$51:$C$500,0)),"")</f>
        <v>-4865942150</v>
      </c>
      <c r="H16" s="2">
        <f>IFERROR(SUM(D16:G16)*(4/MAX(1,COUNT(D16:G16))),"")</f>
        <v>-13269100766</v>
      </c>
      <c r="I16" s="2">
        <f t="shared" ref="I16:O16" si="13">IFERROR(INDEX(I51:I500,MATCH($C$16,$C$51:$C$500,0)),"")</f>
        <v>-6992322533</v>
      </c>
      <c r="J16" s="2">
        <f t="shared" si="13"/>
        <v>2229494216</v>
      </c>
      <c r="K16" s="2">
        <f t="shared" si="13"/>
        <v>39144061969</v>
      </c>
      <c r="L16" s="2">
        <f t="shared" si="13"/>
        <v>17227071424</v>
      </c>
      <c r="M16" s="2">
        <f t="shared" si="13"/>
        <v>14424877188</v>
      </c>
      <c r="N16" s="2">
        <f t="shared" si="13"/>
        <v>12507461953</v>
      </c>
      <c r="O16" s="2">
        <f t="shared" si="13"/>
        <v>9715337671</v>
      </c>
    </row>
    <row r="17" spans="1:15" ht="15.5" x14ac:dyDescent="0.35">
      <c r="A17" t="s">
        <v>30</v>
      </c>
    </row>
    <row r="18" spans="1:15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</row>
    <row r="19" spans="1:15" ht="15.5" x14ac:dyDescent="0.35">
      <c r="A19" t="s">
        <v>40</v>
      </c>
      <c r="C19" t="s">
        <v>41</v>
      </c>
    </row>
    <row r="20" spans="1:15" ht="15.5" x14ac:dyDescent="0.35">
      <c r="A20" t="s">
        <v>42</v>
      </c>
      <c r="C20" t="s">
        <v>43</v>
      </c>
      <c r="D20" s="2">
        <f ca="1">IFERROR(D21*D2,"")</f>
        <v>127099999999.99998</v>
      </c>
      <c r="E20" s="2">
        <f ca="1">IFERROR(E21*E2,"")</f>
        <v>120949999999.99998</v>
      </c>
      <c r="H20" s="2">
        <f t="shared" ref="H20:O20" ca="1" si="14">IFERROR(H21*H2,"")</f>
        <v>120949999999.99998</v>
      </c>
      <c r="I20" s="2">
        <f t="shared" ca="1" si="14"/>
        <v>129149999999.99998</v>
      </c>
      <c r="J20" s="2">
        <f t="shared" ca="1" si="14"/>
        <v>106599999999.99998</v>
      </c>
      <c r="K20" s="2">
        <f t="shared" ca="1" si="14"/>
        <v>125049999999.99998</v>
      </c>
      <c r="L20" s="2">
        <f t="shared" ca="1" si="14"/>
        <v>157849999999.99997</v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</row>
    <row r="21" spans="1:15" ht="15.5" x14ac:dyDescent="0.35">
      <c r="C21" t="s">
        <v>12</v>
      </c>
      <c r="D21" s="2">
        <f>IFERROR(INDEX(D51:D500,MATCH($C$7,$C$51:$C$500,0)),"")</f>
        <v>2049999999.9999998</v>
      </c>
      <c r="E21" s="2">
        <f>IFERROR(INDEX(E51:E500,MATCH($C$7,$C$51:$C$500,0)),"")</f>
        <v>2049999999.9999998</v>
      </c>
      <c r="H21" s="2">
        <f>IFERROR(INDEX(D21:G21,COUNT(D21:G21)),"")</f>
        <v>2049999999.9999998</v>
      </c>
      <c r="I21" s="2">
        <f t="shared" ref="I21:O21" si="15">IFERROR(INDEX(I51:I500,MATCH($C$7,$C$51:$C$500,0)),"")</f>
        <v>2049999999.9999998</v>
      </c>
      <c r="J21" s="2">
        <f t="shared" si="15"/>
        <v>2049999999.9999998</v>
      </c>
      <c r="K21" s="2">
        <f t="shared" si="15"/>
        <v>2049999999.9999998</v>
      </c>
      <c r="L21" s="2">
        <f t="shared" si="15"/>
        <v>2049999999.9999998</v>
      </c>
      <c r="M21" s="2">
        <f t="shared" si="15"/>
        <v>0</v>
      </c>
      <c r="N21" s="2">
        <f t="shared" si="15"/>
        <v>0</v>
      </c>
      <c r="O21" s="2">
        <f t="shared" si="15"/>
        <v>0</v>
      </c>
    </row>
    <row r="23" spans="1:15" ht="15.5" x14ac:dyDescent="0.35">
      <c r="B23" t="s">
        <v>44</v>
      </c>
      <c r="C23" t="s">
        <v>45</v>
      </c>
      <c r="D23" s="3">
        <f>IFERROR(D5/D6*100,"")</f>
        <v>-0.97235101024914927</v>
      </c>
      <c r="E23" s="3">
        <f>IFERROR(E5/E6*100,"")</f>
        <v>-2.6734451407681235</v>
      </c>
      <c r="H23" s="3">
        <f t="shared" ref="H23:O23" si="16">IFERROR(H5/H6*100,"")</f>
        <v>-7.2728624194833307</v>
      </c>
      <c r="I23" s="3">
        <f t="shared" si="16"/>
        <v>-3.706950567013978</v>
      </c>
      <c r="J23" s="3">
        <f t="shared" si="16"/>
        <v>0.52594104746277937</v>
      </c>
      <c r="K23" s="3">
        <f t="shared" si="16"/>
        <v>15.572161007921007</v>
      </c>
      <c r="L23" s="3">
        <f t="shared" si="16"/>
        <v>8.4278326025966681</v>
      </c>
      <c r="M23" s="3">
        <f t="shared" si="16"/>
        <v>10.577488555649674</v>
      </c>
      <c r="N23" s="3">
        <f t="shared" si="16"/>
        <v>18.500503562494274</v>
      </c>
      <c r="O23" s="3">
        <f t="shared" si="16"/>
        <v>16.963744393825653</v>
      </c>
    </row>
    <row r="24" spans="1:15" ht="15.5" x14ac:dyDescent="0.35">
      <c r="C24" t="s">
        <v>46</v>
      </c>
      <c r="D24" s="4">
        <f>IFERROR(_xlfn.RRI(5,I23,D23),"")</f>
        <v>-0.23482414933342688</v>
      </c>
      <c r="E24" s="4" t="str">
        <f>IFERROR(_xlfn.RRI(5,J23,E23),"")</f>
        <v/>
      </c>
      <c r="H24" s="4" t="str">
        <f t="shared" ref="H24:O24" si="17">IFERROR(_xlfn.RRI(5,M23,H23),"")</f>
        <v/>
      </c>
      <c r="I24" s="4" t="str">
        <f t="shared" si="17"/>
        <v/>
      </c>
      <c r="J24" s="4">
        <f t="shared" si="17"/>
        <v>-0.50079023793789035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47</v>
      </c>
      <c r="C25" t="s">
        <v>48</v>
      </c>
      <c r="D25" s="3">
        <f>IFERROR(INDEX(D51:D500,MATCH($A$25,$C$51:$C$500,0)),"")</f>
        <v>-0.86</v>
      </c>
      <c r="E25" s="3">
        <f>IFERROR(INDEX(E51:E500,MATCH($A$25,$C$51:$C$500,0)),"")</f>
        <v>-2.37</v>
      </c>
      <c r="H25" s="3">
        <f>IFERROR(INDEX(D25:G25,COUNT(D25:G25)),"")</f>
        <v>-2.37</v>
      </c>
      <c r="I25" s="3">
        <f t="shared" ref="I25:O25" si="18">IFERROR(INDEX(I51:I500,MATCH($C$25,$C$51:$C$500,0)),"")</f>
        <v>-3.41</v>
      </c>
      <c r="J25" s="3">
        <f t="shared" si="18"/>
        <v>0.46</v>
      </c>
      <c r="K25" s="3">
        <f t="shared" si="18"/>
        <v>14.58</v>
      </c>
      <c r="L25" s="3">
        <f t="shared" si="18"/>
        <v>6.71</v>
      </c>
      <c r="M25" s="3">
        <f t="shared" si="18"/>
        <v>263637.46999999997</v>
      </c>
      <c r="N25" s="3">
        <f t="shared" si="18"/>
        <v>4838566.72</v>
      </c>
      <c r="O25" s="3">
        <f t="shared" si="18"/>
        <v>3621318.09</v>
      </c>
    </row>
    <row r="26" spans="1:15" ht="15.5" x14ac:dyDescent="0.35">
      <c r="C26" t="s">
        <v>49</v>
      </c>
      <c r="D26" s="4">
        <f>IFERROR(_xlfn.RRI(5,I25,D25),"")</f>
        <v>-0.24081290972150526</v>
      </c>
      <c r="E26" s="4" t="str">
        <f>IFERROR(_xlfn.RRI(5,J25,E25),"")</f>
        <v/>
      </c>
      <c r="H26" s="4" t="str">
        <f t="shared" ref="H26:O26" si="19">IFERROR(_xlfn.RRI(5,M25,H25),"")</f>
        <v/>
      </c>
      <c r="I26" s="4" t="str">
        <f t="shared" si="19"/>
        <v/>
      </c>
      <c r="J26" s="4">
        <f t="shared" si="19"/>
        <v>-0.9582382940127675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50</v>
      </c>
      <c r="D27" s="3">
        <f>IFERROR(D4/D21,"")</f>
        <v>7.1908168604878053</v>
      </c>
      <c r="E27" s="3">
        <f>IFERROR(E4/E21,"")</f>
        <v>4.9537200239024397</v>
      </c>
      <c r="H27" s="3">
        <f t="shared" ref="H27:O27" si="20">IFERROR(H4/H21,"")</f>
        <v>24.28907376878049</v>
      </c>
      <c r="I27" s="3">
        <f t="shared" si="20"/>
        <v>28.906937561951224</v>
      </c>
      <c r="J27" s="3">
        <f t="shared" si="20"/>
        <v>45.624917105853662</v>
      </c>
      <c r="K27" s="3">
        <f t="shared" si="20"/>
        <v>72.433909299512209</v>
      </c>
      <c r="L27" s="3">
        <f t="shared" si="20"/>
        <v>49.90703166048781</v>
      </c>
      <c r="M27" s="3" t="str">
        <f t="shared" si="20"/>
        <v/>
      </c>
      <c r="N27" s="3" t="str">
        <f t="shared" si="20"/>
        <v/>
      </c>
      <c r="O27" s="3" t="str">
        <f t="shared" si="20"/>
        <v/>
      </c>
    </row>
    <row r="28" spans="1:15" ht="15.5" x14ac:dyDescent="0.35">
      <c r="C28" t="s">
        <v>51</v>
      </c>
      <c r="D28" s="4">
        <f>IFERROR(_xlfn.RRI(5,I27,D27),"")</f>
        <v>-0.24289654384190151</v>
      </c>
      <c r="E28" s="4">
        <f>IFERROR(_xlfn.RRI(5,J27,E27),"")</f>
        <v>-0.35857501340641651</v>
      </c>
      <c r="H28" s="4" t="str">
        <f t="shared" ref="H28:O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52</v>
      </c>
      <c r="H29" s="4">
        <f t="shared" ref="H29:O29" si="22">IFERROR(((H25-I25)/I25)*100%,"")</f>
        <v>-0.30498533724340177</v>
      </c>
      <c r="I29" s="4">
        <f t="shared" si="22"/>
        <v>-8.4130434782608692</v>
      </c>
      <c r="J29" s="4">
        <f t="shared" si="22"/>
        <v>-0.96844993141289437</v>
      </c>
      <c r="K29" s="4">
        <f t="shared" si="22"/>
        <v>1.172876304023845</v>
      </c>
      <c r="L29" s="4">
        <f t="shared" si="22"/>
        <v>-0.99997454838267097</v>
      </c>
      <c r="M29" s="4">
        <f t="shared" si="22"/>
        <v>-0.94551331308292885</v>
      </c>
      <c r="N29" s="4">
        <f t="shared" si="22"/>
        <v>0.33613413672809944</v>
      </c>
      <c r="O29" s="4" t="str">
        <f t="shared" si="22"/>
        <v/>
      </c>
    </row>
    <row r="30" spans="1:15" ht="15.5" x14ac:dyDescent="0.35">
      <c r="C30" t="s">
        <v>53</v>
      </c>
      <c r="H30" s="4">
        <f t="shared" ref="H30:O30" si="23">IFERROR(((H27-I27)/I27)*100%,"")</f>
        <v>-0.15974932603199726</v>
      </c>
      <c r="I30" s="4">
        <f t="shared" si="23"/>
        <v>-0.36642213519238431</v>
      </c>
      <c r="J30" s="4">
        <f t="shared" si="23"/>
        <v>-0.3701165994341698</v>
      </c>
      <c r="K30" s="4">
        <f t="shared" si="23"/>
        <v>0.4513768278641041</v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</row>
    <row r="32" spans="1:15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87.45</v>
      </c>
      <c r="E32" s="3">
        <f>IFERROR(INDEX(E51:E500,MATCH($A$32,$C$51:$C$500,0)),"")</f>
        <v>88.3</v>
      </c>
      <c r="H32" s="3">
        <f>IFERROR(INDEX(D32:G32,COUNT(D32:G32)),"")</f>
        <v>88.3</v>
      </c>
      <c r="I32" s="3">
        <f t="shared" ref="I32:O32" si="24">IFERROR(INDEX(I51:I500,MATCH($C$32,$C$51:$C$500,0)),"")</f>
        <v>90.67</v>
      </c>
      <c r="J32" s="3">
        <f t="shared" si="24"/>
        <v>94.24</v>
      </c>
      <c r="K32" s="3">
        <f t="shared" si="24"/>
        <v>93.74</v>
      </c>
      <c r="L32" s="3">
        <f t="shared" si="24"/>
        <v>79.14</v>
      </c>
      <c r="M32" s="3">
        <f t="shared" si="24"/>
        <v>2492594.84</v>
      </c>
      <c r="N32" s="3">
        <f t="shared" si="24"/>
        <v>26193288.620000001</v>
      </c>
      <c r="O32" s="3">
        <f t="shared" si="24"/>
        <v>21347398.32</v>
      </c>
    </row>
    <row r="33" spans="1:15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0.67</v>
      </c>
      <c r="E33" s="3">
        <f>IFERROR(INDEX(E51:E500,MATCH($A$33,$C$51:$C$500,0)),"")</f>
        <v>0.68</v>
      </c>
      <c r="H33" s="3">
        <f>IFERROR(INDEX(D33:G33,COUNT(D33:G33)),"")</f>
        <v>0.68</v>
      </c>
      <c r="I33" s="3">
        <f t="shared" ref="I33:O33" si="25">IFERROR(INDEX(I51:I500,MATCH($C$33,$C$51:$C$500,0)),"")</f>
        <v>0.69</v>
      </c>
      <c r="J33" s="3">
        <f t="shared" si="25"/>
        <v>0.55000000000000004</v>
      </c>
      <c r="K33" s="3">
        <f t="shared" si="25"/>
        <v>0.65</v>
      </c>
      <c r="L33" s="3">
        <f t="shared" si="25"/>
        <v>0.97</v>
      </c>
      <c r="M33" s="3">
        <f t="shared" si="25"/>
        <v>0</v>
      </c>
      <c r="N33" s="3">
        <f t="shared" si="25"/>
        <v>0</v>
      </c>
      <c r="O33" s="3">
        <f t="shared" si="25"/>
        <v>0</v>
      </c>
    </row>
    <row r="34" spans="1:15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-68.599999999999994</v>
      </c>
      <c r="E34" s="3">
        <f>IFERROR(INDEX(E51:E500,MATCH($A$34,$C$51:$C$500,0)),"")</f>
        <v>-25.32</v>
      </c>
      <c r="H34" s="3">
        <f>IFERROR(INDEX(D34:G34,COUNT(D34:G34)),"")</f>
        <v>-25.32</v>
      </c>
      <c r="I34" s="3">
        <f t="shared" ref="I34:O34" si="26">IFERROR(INDEX(I51:I500,MATCH($C$34,$C$51:$C$500,0)),"")</f>
        <v>-18.48</v>
      </c>
      <c r="J34" s="3">
        <f t="shared" si="26"/>
        <v>113.04</v>
      </c>
      <c r="K34" s="3">
        <f t="shared" si="26"/>
        <v>4.18</v>
      </c>
      <c r="L34" s="3">
        <f t="shared" si="26"/>
        <v>11.48</v>
      </c>
      <c r="M34" s="3">
        <f t="shared" si="26"/>
        <v>0</v>
      </c>
      <c r="N34" s="3">
        <f t="shared" si="26"/>
        <v>0</v>
      </c>
      <c r="O34" s="3">
        <f t="shared" si="26"/>
        <v>0</v>
      </c>
    </row>
    <row r="35" spans="1:15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8.1999999999999993</v>
      </c>
      <c r="E35" s="3">
        <f>IFERROR(INDEX(E51:E500,MATCH($A$35,$C$51:$C$500,0)),"")</f>
        <v>12.11</v>
      </c>
      <c r="H35" s="3">
        <f>IFERROR(INDEX(D35:G35,COUNT(D35:G35)),"")</f>
        <v>12.11</v>
      </c>
      <c r="I35" s="3">
        <f t="shared" ref="I35:O35" si="27">IFERROR(INDEX(I51:I500,MATCH($C$35,$C$51:$C$500,0)),"")</f>
        <v>2.1800000000000002</v>
      </c>
      <c r="J35" s="3">
        <f t="shared" si="27"/>
        <v>1.1399999999999999</v>
      </c>
      <c r="K35" s="3">
        <f t="shared" si="27"/>
        <v>0.84</v>
      </c>
      <c r="L35" s="3">
        <f t="shared" si="27"/>
        <v>1.54</v>
      </c>
      <c r="M35" s="3">
        <f t="shared" si="27"/>
        <v>0</v>
      </c>
      <c r="N35" s="3">
        <f t="shared" si="27"/>
        <v>0</v>
      </c>
      <c r="O35" s="3">
        <f t="shared" si="27"/>
        <v>0</v>
      </c>
    </row>
    <row r="36" spans="1:15" ht="15.5" x14ac:dyDescent="0.35">
      <c r="B36" t="s">
        <v>66</v>
      </c>
      <c r="C36" t="s">
        <v>67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O36" si="28">IFERROR(INDEX(H51:H500,MATCH($C$36,$C$51:$C$500,0)),"")</f>
        <v>-3.2500000000000001E-2</v>
      </c>
      <c r="I36" s="4">
        <f t="shared" si="28"/>
        <v>-6.1600000000000002E-2</v>
      </c>
      <c r="J36" s="4">
        <f t="shared" si="28"/>
        <v>0.45829999999999999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</v>
      </c>
    </row>
    <row r="37" spans="1:15" ht="15.5" x14ac:dyDescent="0.35">
      <c r="B37" t="s">
        <v>68</v>
      </c>
      <c r="C37" t="s">
        <v>69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O37" si="29">IFERROR(INDEX(H51:H500,MATCH($C$37,$C$51:$C$500,0)),"")</f>
        <v>0.21</v>
      </c>
      <c r="I37" s="3">
        <f t="shared" si="29"/>
        <v>0.21</v>
      </c>
      <c r="J37" s="3">
        <f t="shared" si="29"/>
        <v>0.21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0</v>
      </c>
    </row>
    <row r="50" spans="2:15" ht="15.5" x14ac:dyDescent="0.35">
      <c r="D50" t="s">
        <v>70</v>
      </c>
      <c r="E50" t="s">
        <v>243</v>
      </c>
      <c r="F50" t="s">
        <v>71</v>
      </c>
      <c r="G50" t="s">
        <v>244</v>
      </c>
      <c r="H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</row>
    <row r="51" spans="2:15" ht="15.5" x14ac:dyDescent="0.35">
      <c r="B51" t="s">
        <v>75</v>
      </c>
      <c r="C51" t="s">
        <v>6</v>
      </c>
      <c r="D51" s="5">
        <v>14741174564</v>
      </c>
      <c r="E51" s="5">
        <v>10155126049</v>
      </c>
      <c r="F51" s="5">
        <v>15176969512</v>
      </c>
      <c r="G51" s="5">
        <v>12903561033</v>
      </c>
      <c r="I51" s="5">
        <v>59259222002</v>
      </c>
      <c r="J51" s="5">
        <v>93531080067</v>
      </c>
      <c r="K51" s="5">
        <v>148489514064</v>
      </c>
      <c r="L51" s="5">
        <v>102309414904</v>
      </c>
      <c r="M51" s="5">
        <v>111445887590</v>
      </c>
      <c r="N51" s="5">
        <v>106884810517</v>
      </c>
      <c r="O51" s="5">
        <v>94864513358</v>
      </c>
    </row>
    <row r="52" spans="2:15" ht="15.5" x14ac:dyDescent="0.35">
      <c r="C52" t="s">
        <v>76</v>
      </c>
      <c r="D52" s="5">
        <v>-9102591020</v>
      </c>
      <c r="E52" s="5">
        <v>-6221325743</v>
      </c>
      <c r="F52" s="5">
        <v>-8536620274</v>
      </c>
      <c r="G52" s="5">
        <v>-8011131639</v>
      </c>
      <c r="I52" s="5">
        <v>-35003768206</v>
      </c>
      <c r="J52" s="5">
        <v>-53523504924</v>
      </c>
      <c r="K52" s="5">
        <v>-79737488576</v>
      </c>
      <c r="L52" s="5">
        <v>-61529079458</v>
      </c>
      <c r="M52" s="5">
        <v>-76290755138</v>
      </c>
      <c r="N52" s="5">
        <v>-71784672961</v>
      </c>
      <c r="O52" s="5">
        <v>-61219673221</v>
      </c>
    </row>
    <row r="53" spans="2:15" ht="15.5" x14ac:dyDescent="0.35">
      <c r="C53" t="s">
        <v>77</v>
      </c>
      <c r="D53" s="5">
        <v>5638583544</v>
      </c>
      <c r="E53" s="5">
        <v>3933800306</v>
      </c>
      <c r="F53" s="5">
        <v>6640349238</v>
      </c>
      <c r="G53" s="5">
        <v>4892429394</v>
      </c>
      <c r="I53" s="5">
        <v>24255453796</v>
      </c>
      <c r="J53" s="5">
        <v>40007575143</v>
      </c>
      <c r="K53" s="5">
        <v>68752025488</v>
      </c>
      <c r="L53" s="5">
        <v>40780335446</v>
      </c>
      <c r="M53" s="5">
        <v>35155132452</v>
      </c>
      <c r="N53" s="5">
        <v>35100137556</v>
      </c>
      <c r="O53" s="5">
        <v>33644840137</v>
      </c>
    </row>
    <row r="54" spans="2:15" ht="15.5" x14ac:dyDescent="0.35">
      <c r="C54" t="s">
        <v>78</v>
      </c>
      <c r="D54" s="5">
        <v>-6995108046</v>
      </c>
      <c r="E54" s="5">
        <v>-8422613871</v>
      </c>
      <c r="F54" s="5">
        <v>-6843357626</v>
      </c>
      <c r="G54" s="5">
        <v>-7439103832</v>
      </c>
      <c r="I54" s="5">
        <v>-30024911668</v>
      </c>
      <c r="J54" s="5">
        <v>-36447572084</v>
      </c>
      <c r="K54" s="5">
        <v>-27480636016</v>
      </c>
      <c r="L54" s="5">
        <v>-20208434206</v>
      </c>
      <c r="M54" s="5">
        <v>-18163899914</v>
      </c>
      <c r="N54" s="5">
        <v>-20129063247</v>
      </c>
      <c r="O54" s="5">
        <v>-22012748600</v>
      </c>
    </row>
    <row r="55" spans="2:15" ht="15.5" x14ac:dyDescent="0.35">
      <c r="C55" t="s">
        <v>245</v>
      </c>
      <c r="D55" s="5">
        <v>-916747976</v>
      </c>
      <c r="E55" s="5">
        <v>-852930928</v>
      </c>
      <c r="F55" s="5">
        <v>-723705733</v>
      </c>
      <c r="G55" s="5">
        <v>-1057932906</v>
      </c>
      <c r="I55" s="5">
        <v>-4033616719</v>
      </c>
      <c r="J55" s="5">
        <v>-10526995016</v>
      </c>
      <c r="K55" s="5">
        <v>-6707631057</v>
      </c>
      <c r="L55" s="5">
        <v>-2783368749</v>
      </c>
      <c r="M55" s="5">
        <v>-6831297008</v>
      </c>
      <c r="N55" s="5">
        <v>-11569689197</v>
      </c>
      <c r="O55" s="5">
        <v>-13619105371</v>
      </c>
    </row>
    <row r="56" spans="2:15" ht="15.5" x14ac:dyDescent="0.35">
      <c r="C56" t="s">
        <v>246</v>
      </c>
      <c r="D56" s="5">
        <v>-6078360070</v>
      </c>
      <c r="E56" s="5">
        <v>-7569682943</v>
      </c>
      <c r="F56" s="5">
        <v>-6119651893</v>
      </c>
      <c r="G56" s="5">
        <v>-6381170926</v>
      </c>
      <c r="I56" s="5">
        <v>-25991294949</v>
      </c>
      <c r="J56" s="5">
        <v>-25920577068</v>
      </c>
      <c r="K56" s="5">
        <v>-20773004959</v>
      </c>
      <c r="L56" s="5">
        <v>-17425065457</v>
      </c>
      <c r="M56" s="5">
        <v>-11332602906</v>
      </c>
      <c r="N56" s="5">
        <v>-8559374050</v>
      </c>
      <c r="O56" s="5">
        <v>-8393643229</v>
      </c>
    </row>
    <row r="57" spans="2:15" ht="15.5" x14ac:dyDescent="0.35">
      <c r="C57" t="s">
        <v>80</v>
      </c>
      <c r="D57" s="5">
        <v>-1356524502</v>
      </c>
      <c r="E57" s="5">
        <v>-4488813565</v>
      </c>
      <c r="F57" s="5">
        <v>-203008388</v>
      </c>
      <c r="G57" s="5">
        <v>-2546674438</v>
      </c>
      <c r="I57" s="5">
        <v>-5769457872</v>
      </c>
      <c r="J57" s="5">
        <v>3560003059</v>
      </c>
      <c r="K57" s="5">
        <v>41271389472</v>
      </c>
      <c r="L57" s="5">
        <v>20571901240</v>
      </c>
      <c r="M57" s="5">
        <v>16991232538</v>
      </c>
      <c r="N57" s="5">
        <v>14971074309</v>
      </c>
      <c r="O57" s="5">
        <v>11632091537</v>
      </c>
    </row>
    <row r="58" spans="2:15" ht="15.5" x14ac:dyDescent="0.35">
      <c r="C58" t="s">
        <v>81</v>
      </c>
      <c r="D58" s="5">
        <v>-412083731</v>
      </c>
      <c r="E58" s="5">
        <v>-377128585</v>
      </c>
      <c r="F58" s="5">
        <v>-467279354</v>
      </c>
      <c r="G58" s="5">
        <v>-361288316</v>
      </c>
      <c r="I58" s="5">
        <v>-1222864661</v>
      </c>
      <c r="J58" s="5">
        <v>-1330508843</v>
      </c>
      <c r="K58" s="5">
        <v>-2127327503</v>
      </c>
      <c r="L58" s="5">
        <v>-3344829816</v>
      </c>
      <c r="M58" s="5">
        <v>-2566355350</v>
      </c>
      <c r="N58" s="5">
        <v>-2463612356</v>
      </c>
      <c r="O58" s="5">
        <v>-1916753866</v>
      </c>
    </row>
    <row r="59" spans="2:15" ht="15.5" x14ac:dyDescent="0.35">
      <c r="C59" t="s">
        <v>142</v>
      </c>
      <c r="D59" s="5">
        <v>1541358</v>
      </c>
      <c r="E59" s="5">
        <v>2925790</v>
      </c>
      <c r="F59" s="5">
        <v>2770207</v>
      </c>
      <c r="G59" s="5">
        <v>1819065</v>
      </c>
      <c r="I59" s="5">
        <v>12069332</v>
      </c>
      <c r="J59" s="5">
        <v>69909176</v>
      </c>
      <c r="K59" s="5">
        <v>24437951</v>
      </c>
      <c r="L59" s="5">
        <v>90498587</v>
      </c>
      <c r="M59" s="5">
        <v>381170</v>
      </c>
      <c r="N59" s="5">
        <v>288230</v>
      </c>
      <c r="O59" s="5">
        <v>1388097</v>
      </c>
    </row>
    <row r="60" spans="2:15" ht="15.5" x14ac:dyDescent="0.35">
      <c r="C60" t="s">
        <v>27</v>
      </c>
      <c r="D60" s="5">
        <v>-479375759</v>
      </c>
      <c r="E60" s="5">
        <v>-434868418</v>
      </c>
      <c r="F60" s="5">
        <v>-288978742</v>
      </c>
      <c r="G60" s="5">
        <v>-435794765</v>
      </c>
      <c r="I60" s="5">
        <v>-1457457237</v>
      </c>
      <c r="J60" s="5">
        <v>-1362395563</v>
      </c>
      <c r="K60" s="5">
        <v>-1863483453</v>
      </c>
      <c r="L60" s="5">
        <v>-3147457590</v>
      </c>
      <c r="M60" s="5">
        <v>-2248570669</v>
      </c>
      <c r="N60" s="5">
        <v>-1860585906</v>
      </c>
      <c r="O60" s="5">
        <v>-1421044049</v>
      </c>
    </row>
    <row r="61" spans="2:15" ht="15.5" x14ac:dyDescent="0.35">
      <c r="C61" t="s">
        <v>82</v>
      </c>
      <c r="M61" s="5">
        <v>-10095524</v>
      </c>
      <c r="N61" s="5">
        <v>-325655834</v>
      </c>
      <c r="O61" s="5">
        <v>-273024554</v>
      </c>
    </row>
    <row r="62" spans="2:15" ht="15.5" x14ac:dyDescent="0.35">
      <c r="C62" t="s">
        <v>83</v>
      </c>
      <c r="D62" s="5">
        <v>-248826</v>
      </c>
      <c r="E62" s="5">
        <v>-1156061</v>
      </c>
      <c r="F62" s="5">
        <v>-550317</v>
      </c>
      <c r="G62" s="5">
        <v>-273163</v>
      </c>
      <c r="I62" s="5">
        <v>-1917021</v>
      </c>
      <c r="J62" s="5">
        <v>-2160639</v>
      </c>
      <c r="K62" s="5">
        <v>-3500509</v>
      </c>
      <c r="L62" s="5">
        <v>-4796592</v>
      </c>
    </row>
    <row r="63" spans="2:15" ht="15.5" x14ac:dyDescent="0.35">
      <c r="C63" t="s">
        <v>84</v>
      </c>
      <c r="D63" s="5">
        <v>-412083731</v>
      </c>
      <c r="E63" s="5">
        <v>-377128585</v>
      </c>
      <c r="F63" s="5">
        <v>-467279354</v>
      </c>
      <c r="G63" s="5">
        <v>-361288316</v>
      </c>
      <c r="I63" s="5">
        <v>-1222864661</v>
      </c>
      <c r="J63" s="5">
        <v>-1330508843</v>
      </c>
      <c r="K63" s="5">
        <v>-2127327503</v>
      </c>
      <c r="L63" s="5">
        <v>-3344829816</v>
      </c>
      <c r="M63" s="5">
        <v>-2566355350</v>
      </c>
      <c r="N63" s="5">
        <v>-2463612356</v>
      </c>
      <c r="O63" s="5">
        <v>-1916753866</v>
      </c>
    </row>
    <row r="64" spans="2:15" ht="15.5" x14ac:dyDescent="0.35">
      <c r="C64" t="s">
        <v>29</v>
      </c>
      <c r="D64" s="5">
        <v>-1768608233</v>
      </c>
      <c r="E64" s="5">
        <v>-4865942150</v>
      </c>
      <c r="F64" s="5">
        <v>-670287742</v>
      </c>
      <c r="G64" s="5">
        <v>-2907962754</v>
      </c>
      <c r="I64" s="5">
        <v>-6992322533</v>
      </c>
      <c r="J64" s="5">
        <v>2229494216</v>
      </c>
      <c r="K64" s="5">
        <v>39144061969</v>
      </c>
      <c r="L64" s="5">
        <v>17227071424</v>
      </c>
      <c r="M64" s="5">
        <v>14424877188</v>
      </c>
      <c r="N64" s="5">
        <v>12507461953</v>
      </c>
      <c r="O64" s="5">
        <v>9715337671</v>
      </c>
    </row>
    <row r="65" spans="2:15" ht="15.5" x14ac:dyDescent="0.35">
      <c r="C65" t="s">
        <v>28</v>
      </c>
      <c r="D65" s="5">
        <v>1313087</v>
      </c>
      <c r="E65" s="5">
        <v>1313085</v>
      </c>
      <c r="F65" s="5">
        <v>-2260843</v>
      </c>
      <c r="G65" s="5">
        <v>2504396</v>
      </c>
      <c r="I65" s="5">
        <v>5252345</v>
      </c>
      <c r="J65" s="5">
        <v>-1292278135</v>
      </c>
      <c r="K65" s="5">
        <v>-9263359339</v>
      </c>
      <c r="L65" s="5">
        <v>-3470551861</v>
      </c>
      <c r="M65" s="5">
        <v>-3615741085</v>
      </c>
      <c r="N65" s="5">
        <v>-2830328505</v>
      </c>
      <c r="O65" s="5">
        <v>-2472701498</v>
      </c>
    </row>
    <row r="66" spans="2:15" ht="15.5" x14ac:dyDescent="0.35">
      <c r="C66" t="s">
        <v>85</v>
      </c>
      <c r="J66" s="5">
        <v>-1302295720</v>
      </c>
      <c r="K66" s="5">
        <v>-9276711180</v>
      </c>
      <c r="L66" s="5">
        <v>-3478921820</v>
      </c>
      <c r="M66" s="5">
        <v>-3620427799</v>
      </c>
      <c r="N66" s="5">
        <v>-2832934500</v>
      </c>
      <c r="O66" s="5">
        <v>-2488691500</v>
      </c>
    </row>
    <row r="67" spans="2:15" ht="15.5" x14ac:dyDescent="0.35">
      <c r="C67" t="s">
        <v>87</v>
      </c>
      <c r="D67" s="5">
        <v>1313087</v>
      </c>
      <c r="E67" s="5">
        <v>1313085</v>
      </c>
      <c r="F67" s="5">
        <v>-2260843</v>
      </c>
      <c r="G67" s="5">
        <v>2504396</v>
      </c>
      <c r="I67" s="5">
        <v>5252345</v>
      </c>
      <c r="J67" s="5">
        <v>10017585</v>
      </c>
      <c r="K67" s="5">
        <v>13351841</v>
      </c>
      <c r="L67" s="5">
        <v>8369959</v>
      </c>
      <c r="M67" s="5">
        <v>4686714</v>
      </c>
      <c r="N67" s="5">
        <v>2605995</v>
      </c>
      <c r="O67" s="5">
        <v>15990002</v>
      </c>
    </row>
    <row r="68" spans="2:15" ht="15.5" x14ac:dyDescent="0.35">
      <c r="C68" t="s">
        <v>88</v>
      </c>
      <c r="D68" s="5">
        <v>1313087</v>
      </c>
      <c r="E68" s="5">
        <v>1313085</v>
      </c>
      <c r="F68" s="5">
        <v>-2260843</v>
      </c>
      <c r="G68" s="5">
        <v>2504396</v>
      </c>
      <c r="I68" s="5">
        <v>5252345</v>
      </c>
      <c r="J68" s="5">
        <v>-1292278135</v>
      </c>
      <c r="K68" s="5">
        <v>-9263359339</v>
      </c>
      <c r="L68" s="5">
        <v>-3470551861</v>
      </c>
      <c r="M68" s="5">
        <v>-3615741085</v>
      </c>
      <c r="N68" s="5">
        <v>-2830328505</v>
      </c>
      <c r="O68" s="5">
        <v>-2472701498</v>
      </c>
    </row>
    <row r="69" spans="2:15" ht="15.5" x14ac:dyDescent="0.35">
      <c r="C69" t="s">
        <v>89</v>
      </c>
      <c r="D69" s="5">
        <v>-1767295146</v>
      </c>
      <c r="E69" s="5">
        <v>-4864629065</v>
      </c>
      <c r="F69" s="5">
        <v>-672548585</v>
      </c>
      <c r="G69" s="5">
        <v>-2905458358</v>
      </c>
      <c r="I69" s="5">
        <v>-6987070188</v>
      </c>
      <c r="J69" s="5">
        <v>937216081</v>
      </c>
      <c r="K69" s="5">
        <v>29880702630</v>
      </c>
      <c r="L69" s="5">
        <v>13756519563</v>
      </c>
      <c r="M69" s="5">
        <v>10809136103</v>
      </c>
      <c r="N69" s="5">
        <v>9677133448</v>
      </c>
      <c r="O69" s="5">
        <v>7242636173</v>
      </c>
    </row>
    <row r="70" spans="2:15" ht="15.5" x14ac:dyDescent="0.35">
      <c r="C70" t="s">
        <v>90</v>
      </c>
      <c r="D70" s="5">
        <v>23762419</v>
      </c>
      <c r="E70" s="5">
        <v>23762416</v>
      </c>
      <c r="F70" s="5">
        <v>37524391</v>
      </c>
      <c r="G70" s="5">
        <v>19175093</v>
      </c>
      <c r="I70" s="5">
        <v>95049668</v>
      </c>
      <c r="J70" s="5">
        <v>76700370</v>
      </c>
      <c r="K70" s="5">
        <v>41645068</v>
      </c>
      <c r="L70" s="5">
        <v>-87513606</v>
      </c>
      <c r="M70" s="5">
        <v>675199</v>
      </c>
      <c r="N70" s="5">
        <v>14647140</v>
      </c>
    </row>
    <row r="71" spans="2:15" ht="15.5" x14ac:dyDescent="0.35">
      <c r="C71" t="s">
        <v>428</v>
      </c>
      <c r="D71" s="5">
        <v>23762419</v>
      </c>
      <c r="E71" s="5">
        <v>23762416</v>
      </c>
      <c r="F71" s="5">
        <v>37524391</v>
      </c>
      <c r="G71" s="5">
        <v>19175093</v>
      </c>
      <c r="I71" s="5">
        <v>95049668</v>
      </c>
      <c r="J71" s="5">
        <v>76700370</v>
      </c>
      <c r="K71" s="5">
        <v>41645068</v>
      </c>
      <c r="L71" s="5">
        <v>-87513606</v>
      </c>
      <c r="M71" s="5">
        <v>675199</v>
      </c>
      <c r="N71" s="5">
        <v>14647140</v>
      </c>
    </row>
    <row r="72" spans="2:15" ht="15.5" x14ac:dyDescent="0.35">
      <c r="C72" t="s">
        <v>91</v>
      </c>
      <c r="D72" s="5">
        <v>-1743532727</v>
      </c>
      <c r="E72" s="5">
        <v>-4840866649</v>
      </c>
      <c r="F72" s="5">
        <v>-635024194</v>
      </c>
      <c r="G72" s="5">
        <v>-2886283265</v>
      </c>
      <c r="I72" s="5">
        <v>-6892020520</v>
      </c>
      <c r="J72" s="5">
        <v>1013916451</v>
      </c>
      <c r="K72" s="5">
        <v>29922347698</v>
      </c>
      <c r="L72" s="5">
        <v>13669005957</v>
      </c>
      <c r="M72" s="5">
        <v>10809811302</v>
      </c>
      <c r="N72" s="5">
        <v>9691780588</v>
      </c>
      <c r="O72" s="5">
        <v>7242636173</v>
      </c>
    </row>
    <row r="73" spans="2:15" ht="15.5" x14ac:dyDescent="0.35">
      <c r="C73" t="s">
        <v>92</v>
      </c>
      <c r="D73" s="5">
        <v>-1767295146</v>
      </c>
      <c r="E73" s="5">
        <v>-4864629065</v>
      </c>
      <c r="F73" s="5">
        <v>-672548585</v>
      </c>
      <c r="G73" s="5">
        <v>-2905458358</v>
      </c>
      <c r="I73" s="5">
        <v>-6987070188</v>
      </c>
      <c r="J73" s="5">
        <v>937216081</v>
      </c>
      <c r="K73" s="5">
        <v>29880702630</v>
      </c>
      <c r="L73" s="5">
        <v>13756519563</v>
      </c>
      <c r="M73" s="5">
        <v>10809136103</v>
      </c>
      <c r="N73" s="5">
        <v>9677133448</v>
      </c>
      <c r="O73" s="5">
        <v>7242636173</v>
      </c>
    </row>
    <row r="74" spans="2:15" ht="15.5" x14ac:dyDescent="0.35">
      <c r="C74" t="s">
        <v>8</v>
      </c>
      <c r="D74" s="5">
        <v>-1743283901</v>
      </c>
      <c r="E74" s="5">
        <v>-4839710588</v>
      </c>
      <c r="F74" s="5">
        <v>-634473877</v>
      </c>
      <c r="G74" s="5">
        <v>-2886010102</v>
      </c>
      <c r="I74" s="5">
        <v>-6890103499</v>
      </c>
      <c r="J74" s="5">
        <v>1016077090</v>
      </c>
      <c r="K74" s="5">
        <v>29925848207</v>
      </c>
      <c r="L74" s="5">
        <v>13673802549</v>
      </c>
      <c r="M74" s="5">
        <v>10809811302</v>
      </c>
      <c r="N74" s="5">
        <v>9691780588</v>
      </c>
      <c r="O74" s="5">
        <v>7242636173</v>
      </c>
    </row>
    <row r="75" spans="2:15" ht="15.5" x14ac:dyDescent="0.35">
      <c r="C75" t="s">
        <v>94</v>
      </c>
      <c r="D75" s="5">
        <v>-1767295146</v>
      </c>
      <c r="E75" s="5">
        <v>-4864629065</v>
      </c>
      <c r="F75" s="5">
        <v>-672548585</v>
      </c>
      <c r="G75" s="5">
        <v>-2905458358</v>
      </c>
      <c r="I75" s="5">
        <v>-6987070188</v>
      </c>
      <c r="J75" s="5">
        <v>937216081</v>
      </c>
      <c r="K75" s="5">
        <v>29880702630</v>
      </c>
      <c r="L75" s="5">
        <v>13756519563</v>
      </c>
      <c r="M75" s="5">
        <v>10809136103</v>
      </c>
      <c r="N75" s="5">
        <v>9677133448</v>
      </c>
      <c r="O75" s="5">
        <v>7242636173</v>
      </c>
    </row>
    <row r="76" spans="2:15" ht="15.5" x14ac:dyDescent="0.35">
      <c r="C76" t="s">
        <v>95</v>
      </c>
      <c r="D76" s="5">
        <v>-1743532727</v>
      </c>
      <c r="E76" s="5">
        <v>-4840866649</v>
      </c>
      <c r="F76" s="5">
        <v>-635024194</v>
      </c>
      <c r="G76" s="5">
        <v>-2886283265</v>
      </c>
      <c r="I76" s="5">
        <v>-6892020520</v>
      </c>
      <c r="J76" s="5">
        <v>1013916451</v>
      </c>
      <c r="K76" s="5">
        <v>29922347698</v>
      </c>
      <c r="L76" s="5">
        <v>13669005957</v>
      </c>
      <c r="M76" s="5">
        <v>10809811302</v>
      </c>
      <c r="N76" s="5">
        <v>9691780588</v>
      </c>
      <c r="O76" s="5">
        <v>7242636173</v>
      </c>
    </row>
    <row r="77" spans="2:15" ht="15.5" x14ac:dyDescent="0.35">
      <c r="C77" t="s">
        <v>96</v>
      </c>
      <c r="D77" s="5">
        <v>-1743532727</v>
      </c>
      <c r="E77" s="5">
        <v>-4840866649</v>
      </c>
      <c r="F77" s="5">
        <v>-635024194</v>
      </c>
      <c r="G77" s="5">
        <v>-2886283265</v>
      </c>
      <c r="I77" s="5">
        <v>-6892020520</v>
      </c>
      <c r="J77" s="5">
        <v>1013916451</v>
      </c>
      <c r="K77" s="5">
        <v>29922347698</v>
      </c>
      <c r="L77" s="5">
        <v>13669005957</v>
      </c>
      <c r="M77" s="5">
        <v>10809811302</v>
      </c>
      <c r="N77" s="5">
        <v>9691780588</v>
      </c>
      <c r="O77" s="5">
        <v>7242636173</v>
      </c>
    </row>
    <row r="79" spans="2:15" ht="15.5" x14ac:dyDescent="0.35">
      <c r="B79" t="s">
        <v>97</v>
      </c>
      <c r="C79" t="s">
        <v>98</v>
      </c>
    </row>
    <row r="80" spans="2:15" ht="15.5" x14ac:dyDescent="0.35">
      <c r="C80" t="s">
        <v>99</v>
      </c>
    </row>
    <row r="81" spans="3:15" ht="15.5" x14ac:dyDescent="0.35">
      <c r="C81" t="s">
        <v>20</v>
      </c>
      <c r="D81" s="5">
        <v>1289691920</v>
      </c>
      <c r="E81" s="5">
        <v>1385666009</v>
      </c>
      <c r="F81" s="5">
        <v>4288960675</v>
      </c>
      <c r="G81" s="5">
        <v>1968736308</v>
      </c>
      <c r="I81" s="5">
        <v>4288960675</v>
      </c>
      <c r="J81" s="5">
        <v>2580100873</v>
      </c>
      <c r="K81" s="5">
        <v>2698216650</v>
      </c>
      <c r="L81" s="5">
        <v>3228381563</v>
      </c>
      <c r="M81" s="5">
        <v>1988875198</v>
      </c>
      <c r="N81" s="5">
        <v>194187940</v>
      </c>
      <c r="O81" s="5">
        <v>1344399744</v>
      </c>
    </row>
    <row r="82" spans="3:15" ht="15.5" x14ac:dyDescent="0.35">
      <c r="C82" t="s">
        <v>100</v>
      </c>
      <c r="D82" s="5">
        <v>11063911364</v>
      </c>
      <c r="E82" s="5">
        <v>9567076986</v>
      </c>
      <c r="F82" s="5">
        <v>13449045156</v>
      </c>
      <c r="G82" s="5">
        <v>12374916737</v>
      </c>
      <c r="I82" s="5">
        <v>13449045156</v>
      </c>
      <c r="J82" s="5">
        <v>16307838330</v>
      </c>
      <c r="K82" s="5">
        <v>21692039298</v>
      </c>
      <c r="L82" s="5">
        <v>23448457897</v>
      </c>
      <c r="M82" s="5">
        <v>32393732373</v>
      </c>
      <c r="N82" s="5">
        <v>36994670266</v>
      </c>
      <c r="O82" s="5">
        <v>25835145662</v>
      </c>
    </row>
    <row r="83" spans="3:15" ht="15.5" x14ac:dyDescent="0.35">
      <c r="C83" t="s">
        <v>250</v>
      </c>
      <c r="D83" s="5">
        <v>3688710</v>
      </c>
      <c r="E83" s="5">
        <v>1002094</v>
      </c>
      <c r="F83" s="5">
        <v>1541823</v>
      </c>
      <c r="G83" s="5">
        <v>2348153</v>
      </c>
      <c r="I83" s="5">
        <v>1541823</v>
      </c>
      <c r="J83" s="5">
        <v>2348050</v>
      </c>
      <c r="K83" s="5">
        <v>4091683</v>
      </c>
      <c r="L83" s="5">
        <v>518651077</v>
      </c>
      <c r="M83" s="5">
        <v>109832975</v>
      </c>
      <c r="N83" s="5">
        <v>86906551</v>
      </c>
      <c r="O83" s="5">
        <v>23297120</v>
      </c>
    </row>
    <row r="84" spans="3:15" ht="15.5" x14ac:dyDescent="0.35">
      <c r="C84" t="s">
        <v>251</v>
      </c>
      <c r="D84" s="5">
        <v>11063911364</v>
      </c>
      <c r="E84" s="5">
        <v>9567076986</v>
      </c>
      <c r="F84" s="5">
        <v>13449045156</v>
      </c>
      <c r="G84" s="5">
        <v>12374916737</v>
      </c>
      <c r="I84" s="5">
        <v>13449045156</v>
      </c>
      <c r="J84" s="5">
        <v>16307838330</v>
      </c>
      <c r="K84" s="5">
        <v>21692039298</v>
      </c>
      <c r="L84" s="5">
        <v>23448457897</v>
      </c>
      <c r="M84" s="5">
        <v>32393732373</v>
      </c>
      <c r="N84" s="5">
        <v>36994670266</v>
      </c>
      <c r="O84" s="5">
        <v>25835145662</v>
      </c>
    </row>
    <row r="85" spans="3:15" ht="15.5" x14ac:dyDescent="0.35">
      <c r="C85" t="s">
        <v>102</v>
      </c>
      <c r="D85" s="5">
        <v>4505805</v>
      </c>
      <c r="F85" s="5">
        <v>598225</v>
      </c>
      <c r="G85" s="5">
        <v>3000</v>
      </c>
      <c r="I85" s="5">
        <v>598225</v>
      </c>
      <c r="N85" s="5">
        <v>10424575</v>
      </c>
      <c r="O85" s="5">
        <v>570424575</v>
      </c>
    </row>
    <row r="86" spans="3:15" ht="15.5" x14ac:dyDescent="0.35">
      <c r="C86" t="s">
        <v>249</v>
      </c>
      <c r="O86" s="5">
        <v>560000000</v>
      </c>
    </row>
    <row r="87" spans="3:15" ht="15.5" x14ac:dyDescent="0.35">
      <c r="C87" t="s">
        <v>252</v>
      </c>
      <c r="D87" s="5">
        <v>4505805</v>
      </c>
      <c r="F87" s="5">
        <v>598225</v>
      </c>
      <c r="G87" s="5">
        <v>3000</v>
      </c>
      <c r="I87" s="5">
        <v>598225</v>
      </c>
      <c r="N87" s="5">
        <v>10424575</v>
      </c>
      <c r="O87" s="5">
        <v>570424575</v>
      </c>
    </row>
    <row r="88" spans="3:15" ht="15.5" x14ac:dyDescent="0.35">
      <c r="C88" t="s">
        <v>103</v>
      </c>
      <c r="D88" s="5">
        <v>58983432725</v>
      </c>
      <c r="E88" s="5">
        <v>62751925974</v>
      </c>
      <c r="F88" s="5">
        <v>59513652181</v>
      </c>
      <c r="G88" s="5">
        <v>65682469200</v>
      </c>
      <c r="I88" s="5">
        <v>59513652181</v>
      </c>
      <c r="J88" s="5">
        <v>65697406189</v>
      </c>
      <c r="K88" s="5">
        <v>60618492242</v>
      </c>
      <c r="L88" s="5">
        <v>57949776130</v>
      </c>
      <c r="M88" s="5">
        <v>46019597204</v>
      </c>
      <c r="N88" s="5">
        <v>44056103855</v>
      </c>
      <c r="O88" s="5">
        <v>39555932746</v>
      </c>
    </row>
    <row r="89" spans="3:15" ht="15.5" x14ac:dyDescent="0.35">
      <c r="C89" t="s">
        <v>83</v>
      </c>
      <c r="D89" s="5">
        <v>188689966</v>
      </c>
      <c r="E89" s="5">
        <v>164932723</v>
      </c>
      <c r="F89" s="5">
        <v>141175484</v>
      </c>
      <c r="G89" s="5">
        <v>103670790</v>
      </c>
      <c r="I89" s="5">
        <v>141175484</v>
      </c>
      <c r="J89" s="5">
        <v>46146519</v>
      </c>
      <c r="K89" s="5">
        <v>-30562611</v>
      </c>
      <c r="L89" s="5">
        <v>-72191267</v>
      </c>
      <c r="M89" s="5">
        <v>15322339</v>
      </c>
      <c r="N89" s="5">
        <v>14647140</v>
      </c>
    </row>
    <row r="90" spans="3:15" ht="15.5" x14ac:dyDescent="0.35">
      <c r="C90" t="s">
        <v>104</v>
      </c>
      <c r="D90" s="5">
        <v>77242784325</v>
      </c>
      <c r="E90" s="5">
        <v>79094401550</v>
      </c>
      <c r="F90" s="5">
        <v>81532159987</v>
      </c>
      <c r="G90" s="5">
        <v>84411153297</v>
      </c>
      <c r="I90" s="5">
        <v>81532159987</v>
      </c>
      <c r="J90" s="5">
        <v>93466013259</v>
      </c>
      <c r="K90" s="5">
        <v>100909765106</v>
      </c>
      <c r="L90" s="5">
        <v>92133141150</v>
      </c>
      <c r="M90" s="5">
        <v>81310295382</v>
      </c>
      <c r="N90" s="5">
        <v>85525597198</v>
      </c>
      <c r="O90" s="5">
        <v>76992061475</v>
      </c>
    </row>
    <row r="91" spans="3:15" ht="15.5" x14ac:dyDescent="0.35">
      <c r="C91" t="s">
        <v>105</v>
      </c>
    </row>
    <row r="92" spans="3:15" ht="15.5" x14ac:dyDescent="0.35">
      <c r="C92" t="s">
        <v>107</v>
      </c>
      <c r="D92" s="5">
        <v>92428149292</v>
      </c>
      <c r="E92" s="5">
        <v>92991606420</v>
      </c>
      <c r="F92" s="5">
        <v>93563042931</v>
      </c>
      <c r="G92" s="5">
        <v>94111212363</v>
      </c>
      <c r="I92" s="5">
        <v>93563042931</v>
      </c>
      <c r="J92" s="5">
        <v>59906581418</v>
      </c>
      <c r="K92" s="5">
        <v>33867242345</v>
      </c>
      <c r="L92" s="5">
        <v>2122627405</v>
      </c>
      <c r="M92" s="5">
        <v>1308658215</v>
      </c>
      <c r="N92" s="5">
        <v>1609034886</v>
      </c>
      <c r="O92" s="5">
        <v>1922476738</v>
      </c>
    </row>
    <row r="93" spans="3:15" ht="15.5" x14ac:dyDescent="0.35">
      <c r="C93" t="s">
        <v>106</v>
      </c>
      <c r="D93" s="5">
        <v>17847190008</v>
      </c>
      <c r="E93" s="5">
        <v>17894352525</v>
      </c>
      <c r="F93" s="5">
        <v>17941515043</v>
      </c>
      <c r="G93" s="5">
        <v>17988677560</v>
      </c>
      <c r="I93" s="5">
        <v>17941515043</v>
      </c>
      <c r="J93" s="5">
        <v>18130165112</v>
      </c>
      <c r="K93" s="5">
        <v>18318815181</v>
      </c>
    </row>
    <row r="94" spans="3:15" ht="15.5" x14ac:dyDescent="0.35">
      <c r="C94" t="s">
        <v>108</v>
      </c>
      <c r="K94" s="5">
        <v>334849</v>
      </c>
      <c r="L94" s="5">
        <v>1339394</v>
      </c>
      <c r="M94" s="5">
        <v>2343939</v>
      </c>
      <c r="N94" s="5">
        <v>4166666</v>
      </c>
      <c r="O94" s="5">
        <v>1799999</v>
      </c>
    </row>
    <row r="95" spans="3:15" ht="15.5" x14ac:dyDescent="0.35">
      <c r="C95" t="s">
        <v>109</v>
      </c>
      <c r="D95" s="5">
        <v>9669449</v>
      </c>
      <c r="E95" s="5">
        <v>15058583</v>
      </c>
      <c r="F95" s="5">
        <v>20447718</v>
      </c>
      <c r="G95" s="5">
        <v>33292365</v>
      </c>
      <c r="I95" s="5">
        <v>20447718</v>
      </c>
      <c r="J95" s="5">
        <v>42004255</v>
      </c>
      <c r="K95" s="5">
        <v>53620107</v>
      </c>
      <c r="L95" s="5">
        <v>52014311</v>
      </c>
      <c r="M95" s="5">
        <v>18961027</v>
      </c>
      <c r="N95" s="5">
        <v>14464752</v>
      </c>
      <c r="O95" s="5">
        <v>15990002</v>
      </c>
    </row>
    <row r="96" spans="3:15" ht="15.5" x14ac:dyDescent="0.35">
      <c r="C96" t="s">
        <v>110</v>
      </c>
      <c r="D96" s="5">
        <v>120681576795</v>
      </c>
      <c r="E96" s="5">
        <v>121428811234</v>
      </c>
      <c r="F96" s="5">
        <v>122184025058</v>
      </c>
      <c r="G96" s="5">
        <v>122917871762</v>
      </c>
      <c r="I96" s="5">
        <v>122184025058</v>
      </c>
      <c r="J96" s="5">
        <v>121402841835</v>
      </c>
      <c r="K96" s="5">
        <v>116048558543</v>
      </c>
      <c r="L96" s="5">
        <v>105341784929</v>
      </c>
      <c r="M96" s="5">
        <v>53483076999</v>
      </c>
      <c r="N96" s="5">
        <v>43655935540</v>
      </c>
      <c r="O96" s="5">
        <v>29473195820</v>
      </c>
    </row>
    <row r="97" spans="3:15" ht="15.5" x14ac:dyDescent="0.35">
      <c r="C97" t="s">
        <v>111</v>
      </c>
      <c r="D97" s="5">
        <v>197924361120</v>
      </c>
      <c r="E97" s="5">
        <v>200523212784</v>
      </c>
      <c r="F97" s="5">
        <v>203716185045</v>
      </c>
      <c r="G97" s="5">
        <v>207329025059</v>
      </c>
      <c r="I97" s="5">
        <v>203716185045</v>
      </c>
      <c r="J97" s="5">
        <v>214868855094</v>
      </c>
      <c r="K97" s="5">
        <v>216958323649</v>
      </c>
      <c r="L97" s="5">
        <v>197474926079</v>
      </c>
      <c r="M97" s="5">
        <v>134793372381</v>
      </c>
      <c r="N97" s="5">
        <v>129181532738</v>
      </c>
      <c r="O97" s="5">
        <v>106465257295</v>
      </c>
    </row>
    <row r="98" spans="3:15" ht="15.5" x14ac:dyDescent="0.35">
      <c r="C98" t="s">
        <v>112</v>
      </c>
    </row>
    <row r="99" spans="3:15" ht="15.5" x14ac:dyDescent="0.35">
      <c r="C99" t="s">
        <v>113</v>
      </c>
    </row>
    <row r="100" spans="3:15" ht="15.5" x14ac:dyDescent="0.35">
      <c r="C100" t="s">
        <v>114</v>
      </c>
      <c r="D100" s="5">
        <v>5375947564</v>
      </c>
      <c r="E100" s="5">
        <v>5688772773</v>
      </c>
      <c r="F100" s="5">
        <v>3509866942</v>
      </c>
      <c r="G100" s="5">
        <v>5934069224</v>
      </c>
      <c r="I100" s="5">
        <v>3509866942</v>
      </c>
      <c r="J100" s="5">
        <v>5474333498</v>
      </c>
      <c r="K100" s="5">
        <v>6628934655</v>
      </c>
      <c r="L100" s="5">
        <v>14621912367</v>
      </c>
      <c r="M100" s="5">
        <v>26327461055</v>
      </c>
      <c r="N100" s="5">
        <v>25303084789</v>
      </c>
      <c r="O100" s="5">
        <v>21075620267</v>
      </c>
    </row>
    <row r="101" spans="3:15" ht="15.5" x14ac:dyDescent="0.35">
      <c r="C101" t="s">
        <v>115</v>
      </c>
    </row>
    <row r="102" spans="3:15" ht="15.5" x14ac:dyDescent="0.35">
      <c r="C102" t="s">
        <v>253</v>
      </c>
      <c r="M102" s="5">
        <v>866400000</v>
      </c>
      <c r="N102" s="5">
        <v>57000000</v>
      </c>
      <c r="O102" s="5">
        <v>793272000</v>
      </c>
    </row>
    <row r="103" spans="3:15" ht="15.5" x14ac:dyDescent="0.35">
      <c r="C103" t="s">
        <v>118</v>
      </c>
    </row>
    <row r="104" spans="3:15" ht="15.5" x14ac:dyDescent="0.35">
      <c r="C104" t="s">
        <v>254</v>
      </c>
      <c r="D104" s="5">
        <v>3688710</v>
      </c>
      <c r="E104" s="5">
        <v>1002094</v>
      </c>
      <c r="F104" s="5">
        <v>1541823</v>
      </c>
      <c r="G104" s="5">
        <v>2348153</v>
      </c>
      <c r="I104" s="5">
        <v>1541823</v>
      </c>
      <c r="J104" s="5">
        <v>2348050</v>
      </c>
      <c r="K104" s="5">
        <v>4091683</v>
      </c>
      <c r="L104" s="5">
        <v>518651077</v>
      </c>
      <c r="M104" s="5">
        <v>109832975</v>
      </c>
      <c r="N104" s="5">
        <v>86906551</v>
      </c>
      <c r="O104" s="5">
        <v>23297120</v>
      </c>
    </row>
    <row r="105" spans="3:15" ht="15.5" x14ac:dyDescent="0.35">
      <c r="C105" t="s">
        <v>117</v>
      </c>
      <c r="D105" s="5">
        <v>322334664</v>
      </c>
      <c r="E105" s="5">
        <v>176409125</v>
      </c>
      <c r="F105" s="5">
        <v>682297103</v>
      </c>
      <c r="G105" s="5">
        <v>218471619</v>
      </c>
      <c r="I105" s="5">
        <v>682297103</v>
      </c>
      <c r="J105" s="5">
        <v>233144052</v>
      </c>
      <c r="K105" s="5">
        <v>4109417711</v>
      </c>
      <c r="L105" s="5">
        <v>331371652</v>
      </c>
      <c r="M105" s="5">
        <v>1210641420</v>
      </c>
      <c r="N105" s="5">
        <v>475023061</v>
      </c>
      <c r="O105" s="5">
        <v>1169321071</v>
      </c>
    </row>
    <row r="106" spans="3:15" ht="15.5" x14ac:dyDescent="0.35">
      <c r="C106" t="s">
        <v>119</v>
      </c>
      <c r="G106" s="5">
        <v>2894756877</v>
      </c>
      <c r="J106" s="5">
        <v>2503044831</v>
      </c>
      <c r="L106" s="5">
        <v>10710205858</v>
      </c>
      <c r="M106" s="5">
        <v>24035058660</v>
      </c>
      <c r="N106" s="5">
        <v>24684155177</v>
      </c>
      <c r="O106" s="5">
        <v>19089730076</v>
      </c>
    </row>
    <row r="107" spans="3:15" ht="15.5" x14ac:dyDescent="0.35">
      <c r="C107" t="s">
        <v>122</v>
      </c>
      <c r="D107" s="5">
        <v>13262961839</v>
      </c>
      <c r="E107" s="5">
        <v>13805455567</v>
      </c>
      <c r="F107" s="5">
        <v>14336467010</v>
      </c>
      <c r="G107" s="5">
        <v>14890080552</v>
      </c>
      <c r="I107" s="5">
        <v>14336467010</v>
      </c>
      <c r="J107" s="5">
        <v>16202319751</v>
      </c>
      <c r="K107" s="5">
        <v>18154082100</v>
      </c>
      <c r="L107" s="5">
        <v>20607236016</v>
      </c>
      <c r="M107" s="5">
        <v>6269522787</v>
      </c>
      <c r="N107" s="5">
        <v>51491870712</v>
      </c>
      <c r="O107" s="5">
        <v>42694840379</v>
      </c>
    </row>
    <row r="108" spans="3:15" ht="15.5" x14ac:dyDescent="0.35">
      <c r="C108" t="s">
        <v>123</v>
      </c>
      <c r="D108" s="5">
        <v>13262961839</v>
      </c>
      <c r="E108" s="5">
        <v>13805455567</v>
      </c>
      <c r="F108" s="5">
        <v>14336467010</v>
      </c>
      <c r="G108" s="5">
        <v>14890080552</v>
      </c>
      <c r="I108" s="5">
        <v>14336467010</v>
      </c>
      <c r="J108" s="5">
        <v>16202319751</v>
      </c>
      <c r="K108" s="5">
        <v>18154082100</v>
      </c>
      <c r="L108" s="5">
        <v>20607236016</v>
      </c>
      <c r="M108" s="5">
        <v>6269522787</v>
      </c>
      <c r="N108" s="5">
        <v>51491870712</v>
      </c>
      <c r="O108" s="5">
        <v>42694840379</v>
      </c>
    </row>
    <row r="109" spans="3:15" ht="15.5" x14ac:dyDescent="0.35">
      <c r="C109" t="s">
        <v>124</v>
      </c>
    </row>
    <row r="110" spans="3:15" ht="15.5" x14ac:dyDescent="0.35">
      <c r="C110" t="s">
        <v>313</v>
      </c>
      <c r="D110" s="5">
        <v>13219009784</v>
      </c>
      <c r="E110" s="5">
        <v>13737007449</v>
      </c>
      <c r="F110" s="5">
        <v>14243522830</v>
      </c>
      <c r="G110" s="5">
        <v>14738751617</v>
      </c>
      <c r="I110" s="5">
        <v>14243522830</v>
      </c>
      <c r="J110" s="5">
        <v>16011391320</v>
      </c>
      <c r="K110" s="5">
        <v>17910354342</v>
      </c>
      <c r="L110" s="5">
        <v>20370807337</v>
      </c>
      <c r="M110" s="5">
        <v>1779331212</v>
      </c>
      <c r="N110" s="5">
        <v>2699733389</v>
      </c>
      <c r="O110" s="5">
        <v>3691997751</v>
      </c>
    </row>
    <row r="111" spans="3:15" ht="15.5" x14ac:dyDescent="0.35">
      <c r="C111" t="s">
        <v>125</v>
      </c>
      <c r="D111" s="5">
        <v>13219009784</v>
      </c>
      <c r="E111" s="5">
        <v>13737007449</v>
      </c>
      <c r="F111" s="5">
        <v>14243522830</v>
      </c>
      <c r="G111" s="5">
        <v>14738751617</v>
      </c>
      <c r="I111" s="5">
        <v>14243522830</v>
      </c>
      <c r="J111" s="5">
        <v>16011391320</v>
      </c>
      <c r="K111" s="5">
        <v>17910354342</v>
      </c>
      <c r="L111" s="5">
        <v>20370807337</v>
      </c>
      <c r="M111" s="5">
        <v>1779331212</v>
      </c>
      <c r="N111" s="5">
        <v>2699733389</v>
      </c>
      <c r="O111" s="5">
        <v>3691997751</v>
      </c>
    </row>
    <row r="112" spans="3:15" ht="15.5" x14ac:dyDescent="0.35">
      <c r="C112" t="s">
        <v>315</v>
      </c>
      <c r="M112" s="5">
        <v>4404005092</v>
      </c>
      <c r="N112" s="5">
        <v>48726388447</v>
      </c>
      <c r="O112" s="5">
        <v>38938882622</v>
      </c>
    </row>
    <row r="113" spans="2:15" ht="15.5" x14ac:dyDescent="0.35">
      <c r="C113" t="s">
        <v>126</v>
      </c>
      <c r="D113" s="5">
        <v>18638909403</v>
      </c>
      <c r="E113" s="5">
        <v>19494228340</v>
      </c>
      <c r="F113" s="5">
        <v>17846333952</v>
      </c>
      <c r="G113" s="5">
        <v>20824149776</v>
      </c>
      <c r="I113" s="5">
        <v>17846333952</v>
      </c>
      <c r="J113" s="5">
        <v>21676653249</v>
      </c>
      <c r="K113" s="5">
        <v>24783016755</v>
      </c>
      <c r="L113" s="5">
        <v>35229148383</v>
      </c>
      <c r="M113" s="5">
        <v>32596983842</v>
      </c>
      <c r="N113" s="5">
        <v>76794955501</v>
      </c>
      <c r="O113" s="5">
        <v>63770460646</v>
      </c>
    </row>
    <row r="114" spans="2:15" ht="15.5" x14ac:dyDescent="0.35">
      <c r="C114" t="s">
        <v>127</v>
      </c>
    </row>
    <row r="115" spans="2:15" ht="15.5" x14ac:dyDescent="0.35">
      <c r="C115" t="s">
        <v>128</v>
      </c>
      <c r="D115" s="5">
        <v>102501016000</v>
      </c>
      <c r="E115" s="5">
        <v>102501016000</v>
      </c>
      <c r="F115" s="5">
        <v>102501016000</v>
      </c>
      <c r="G115" s="5">
        <v>102501016000</v>
      </c>
      <c r="I115" s="5">
        <v>102501016000</v>
      </c>
      <c r="J115" s="5">
        <v>102501016000</v>
      </c>
      <c r="K115" s="5">
        <v>102500718150</v>
      </c>
      <c r="L115" s="5">
        <v>102500000000</v>
      </c>
      <c r="M115" s="5">
        <v>41000000000</v>
      </c>
      <c r="N115" s="5">
        <v>2000000000</v>
      </c>
      <c r="O115" s="5">
        <v>2000000000</v>
      </c>
    </row>
    <row r="116" spans="2:15" ht="15.5" x14ac:dyDescent="0.35">
      <c r="C116" t="s">
        <v>129</v>
      </c>
      <c r="D116" s="5">
        <v>45010844000</v>
      </c>
      <c r="E116" s="5">
        <v>45010844000</v>
      </c>
      <c r="F116" s="5">
        <v>45010844000</v>
      </c>
      <c r="G116" s="5">
        <v>45010844000</v>
      </c>
      <c r="I116" s="5">
        <v>45010844000</v>
      </c>
      <c r="J116" s="5">
        <v>45010844000</v>
      </c>
      <c r="K116" s="5">
        <v>45008163350</v>
      </c>
      <c r="L116" s="5">
        <v>45001700000</v>
      </c>
      <c r="M116" s="5">
        <v>19133316800</v>
      </c>
      <c r="N116" s="5">
        <v>19133316800</v>
      </c>
      <c r="O116" s="5">
        <v>19133316800</v>
      </c>
    </row>
    <row r="117" spans="2:15" ht="15.5" x14ac:dyDescent="0.35">
      <c r="C117" t="s">
        <v>130</v>
      </c>
      <c r="D117" s="5">
        <v>31581575491</v>
      </c>
      <c r="E117" s="5">
        <v>33348616635</v>
      </c>
      <c r="F117" s="5">
        <v>38212084461</v>
      </c>
      <c r="G117" s="5">
        <v>38884063029</v>
      </c>
      <c r="I117" s="5">
        <v>38212084461</v>
      </c>
      <c r="J117" s="5">
        <v>45627547157</v>
      </c>
      <c r="K117" s="5">
        <v>44693285106</v>
      </c>
      <c r="L117" s="5">
        <v>14809065555</v>
      </c>
      <c r="M117" s="5">
        <v>42047749400</v>
      </c>
      <c r="N117" s="5">
        <v>31238613297</v>
      </c>
      <c r="O117" s="5">
        <v>21561479849</v>
      </c>
    </row>
    <row r="118" spans="2:15" ht="15.5" x14ac:dyDescent="0.35">
      <c r="C118" t="s">
        <v>257</v>
      </c>
      <c r="D118" s="5">
        <v>450000000</v>
      </c>
      <c r="E118" s="5">
        <v>450000000</v>
      </c>
      <c r="F118" s="5">
        <v>450000000</v>
      </c>
      <c r="G118" s="5">
        <v>450000000</v>
      </c>
      <c r="I118" s="5">
        <v>450000000</v>
      </c>
      <c r="J118" s="5">
        <v>450000000</v>
      </c>
      <c r="K118" s="5">
        <v>450000000</v>
      </c>
      <c r="L118" s="5">
        <v>450000000</v>
      </c>
    </row>
    <row r="119" spans="2:15" ht="15.5" x14ac:dyDescent="0.35">
      <c r="C119" t="s">
        <v>258</v>
      </c>
      <c r="D119" s="5">
        <v>31131575491</v>
      </c>
      <c r="E119" s="5">
        <v>32898616635</v>
      </c>
      <c r="F119" s="5">
        <v>37762084461</v>
      </c>
      <c r="G119" s="5">
        <v>38434063029</v>
      </c>
      <c r="I119" s="5">
        <v>37762084461</v>
      </c>
      <c r="J119" s="5">
        <v>45177547157</v>
      </c>
      <c r="K119" s="5">
        <v>44243285106</v>
      </c>
      <c r="L119" s="5">
        <v>14359065555</v>
      </c>
    </row>
    <row r="120" spans="2:15" ht="15.5" x14ac:dyDescent="0.35">
      <c r="C120" t="s">
        <v>259</v>
      </c>
      <c r="D120" s="5">
        <v>31581575491</v>
      </c>
      <c r="E120" s="5">
        <v>33348616635</v>
      </c>
      <c r="F120" s="5">
        <v>38212084461</v>
      </c>
      <c r="G120" s="5">
        <v>38884063029</v>
      </c>
      <c r="I120" s="5">
        <v>38212084461</v>
      </c>
      <c r="J120" s="5">
        <v>45627547157</v>
      </c>
      <c r="K120" s="5">
        <v>44693285106</v>
      </c>
      <c r="L120" s="5">
        <v>14809065555</v>
      </c>
      <c r="M120" s="5">
        <v>42047749400</v>
      </c>
      <c r="N120" s="5">
        <v>31238613297</v>
      </c>
      <c r="O120" s="5">
        <v>21561479849</v>
      </c>
    </row>
    <row r="121" spans="2:15" ht="15.5" x14ac:dyDescent="0.35">
      <c r="C121" t="s">
        <v>131</v>
      </c>
      <c r="D121" s="5">
        <v>3326260</v>
      </c>
      <c r="E121" s="5">
        <v>3575086</v>
      </c>
      <c r="F121" s="5">
        <v>4731148</v>
      </c>
      <c r="G121" s="5">
        <v>5281464</v>
      </c>
      <c r="I121" s="5">
        <v>4731148</v>
      </c>
      <c r="J121" s="5">
        <v>6648169</v>
      </c>
      <c r="K121" s="5">
        <v>3702899</v>
      </c>
      <c r="L121" s="5">
        <v>7203408</v>
      </c>
    </row>
    <row r="122" spans="2:15" ht="15.5" x14ac:dyDescent="0.35">
      <c r="C122" t="s">
        <v>10</v>
      </c>
      <c r="D122" s="5">
        <v>179285451717</v>
      </c>
      <c r="E122" s="5">
        <v>181028984444</v>
      </c>
      <c r="F122" s="5">
        <v>185869851093</v>
      </c>
      <c r="G122" s="5">
        <v>186504875283</v>
      </c>
      <c r="I122" s="5">
        <v>185869851093</v>
      </c>
      <c r="J122" s="5">
        <v>193192201845</v>
      </c>
      <c r="K122" s="5">
        <v>192175306894</v>
      </c>
      <c r="L122" s="5">
        <v>162245777696</v>
      </c>
      <c r="M122" s="5">
        <v>102196388539</v>
      </c>
      <c r="N122" s="5">
        <v>52386577237</v>
      </c>
      <c r="O122" s="5">
        <v>42694796649</v>
      </c>
    </row>
    <row r="123" spans="2:15" ht="15.5" x14ac:dyDescent="0.35">
      <c r="C123" t="s">
        <v>132</v>
      </c>
      <c r="D123" s="5">
        <v>197924361120</v>
      </c>
      <c r="E123" s="5">
        <v>200523212784</v>
      </c>
      <c r="F123" s="5">
        <v>203716185045</v>
      </c>
      <c r="G123" s="5">
        <v>207329025059</v>
      </c>
      <c r="I123" s="5">
        <v>203716185045</v>
      </c>
      <c r="J123" s="5">
        <v>214868855094</v>
      </c>
      <c r="K123" s="5">
        <v>216958323649</v>
      </c>
      <c r="L123" s="5">
        <v>197474926079</v>
      </c>
      <c r="M123" s="5">
        <v>134793372381</v>
      </c>
      <c r="N123" s="5">
        <v>129181532738</v>
      </c>
      <c r="O123" s="5">
        <v>106465257295</v>
      </c>
    </row>
    <row r="124" spans="2:15" ht="15.5" x14ac:dyDescent="0.35">
      <c r="C124" t="s">
        <v>133</v>
      </c>
      <c r="D124" s="5">
        <v>2050020320</v>
      </c>
      <c r="E124" s="5">
        <v>2050020320</v>
      </c>
      <c r="F124" s="5">
        <v>2050020320</v>
      </c>
      <c r="G124" s="5">
        <v>2050020320</v>
      </c>
      <c r="I124" s="5">
        <v>2050020320</v>
      </c>
      <c r="J124" s="5">
        <v>2050020320</v>
      </c>
      <c r="K124" s="5">
        <v>2050014363</v>
      </c>
      <c r="L124" s="5">
        <v>2050000000</v>
      </c>
      <c r="M124" s="5">
        <v>41000</v>
      </c>
      <c r="N124" s="5">
        <v>2000</v>
      </c>
      <c r="O124" s="5">
        <v>2000</v>
      </c>
    </row>
    <row r="126" spans="2:15" ht="15.5" x14ac:dyDescent="0.35">
      <c r="B126" t="s">
        <v>134</v>
      </c>
      <c r="C126" t="s">
        <v>135</v>
      </c>
      <c r="D126" s="5">
        <v>447893063</v>
      </c>
      <c r="E126" s="5">
        <v>-4921106239</v>
      </c>
      <c r="F126" s="5">
        <v>5893435222</v>
      </c>
      <c r="G126" s="5">
        <v>768574664</v>
      </c>
      <c r="I126" s="5">
        <v>9599880107</v>
      </c>
      <c r="J126" s="5">
        <v>6638590729</v>
      </c>
      <c r="K126" s="5">
        <v>25473780331</v>
      </c>
      <c r="L126" s="5">
        <v>3695591274</v>
      </c>
      <c r="M126" s="5">
        <v>18763212253</v>
      </c>
      <c r="N126" s="5">
        <v>-1571129667</v>
      </c>
      <c r="O126" s="5">
        <v>-752400429</v>
      </c>
    </row>
    <row r="127" spans="2:15" ht="15.5" x14ac:dyDescent="0.35">
      <c r="C127" t="s">
        <v>136</v>
      </c>
      <c r="D127" s="5">
        <v>12940390529</v>
      </c>
      <c r="E127" s="5">
        <v>14188404789</v>
      </c>
      <c r="F127" s="5">
        <v>13653399110</v>
      </c>
      <c r="G127" s="5">
        <v>14598467197</v>
      </c>
      <c r="I127" s="5">
        <v>62021258732</v>
      </c>
      <c r="J127" s="5">
        <v>99046804165</v>
      </c>
      <c r="K127" s="5">
        <v>150515152456</v>
      </c>
      <c r="L127" s="5">
        <v>111293748947</v>
      </c>
      <c r="M127" s="5">
        <v>116152353483</v>
      </c>
      <c r="N127" s="5">
        <v>95725285913</v>
      </c>
      <c r="O127" s="5">
        <v>92187921580</v>
      </c>
    </row>
    <row r="128" spans="2:15" ht="15.5" x14ac:dyDescent="0.35">
      <c r="C128" t="s">
        <v>500</v>
      </c>
      <c r="D128" s="5">
        <v>-8666546876</v>
      </c>
      <c r="E128" s="5">
        <v>-10146016108</v>
      </c>
      <c r="F128" s="5">
        <v>-2357936470</v>
      </c>
      <c r="G128" s="5">
        <v>-5978687530</v>
      </c>
      <c r="I128" s="5">
        <v>-23321692308</v>
      </c>
      <c r="J128" s="5">
        <v>-50133810846</v>
      </c>
      <c r="K128" s="5">
        <v>-92130865928</v>
      </c>
      <c r="L128" s="5">
        <v>-78567927059</v>
      </c>
      <c r="M128" s="5">
        <v>-84296557890</v>
      </c>
      <c r="N128" s="5">
        <v>-86505380431</v>
      </c>
      <c r="O128" s="5">
        <v>-83906883482</v>
      </c>
    </row>
    <row r="129" spans="3:15" ht="15.5" x14ac:dyDescent="0.35">
      <c r="C129" t="s">
        <v>139</v>
      </c>
      <c r="D129" s="5">
        <v>-6211474459</v>
      </c>
      <c r="E129" s="5">
        <v>-8078373392</v>
      </c>
      <c r="F129" s="5">
        <v>-5018415296</v>
      </c>
      <c r="G129" s="5">
        <v>-6972686279</v>
      </c>
      <c r="I129" s="5">
        <v>-26552131650</v>
      </c>
      <c r="J129" s="5">
        <v>-35571602531</v>
      </c>
      <c r="K129" s="5">
        <v>-24487287024</v>
      </c>
      <c r="L129" s="5">
        <v>-20047775334</v>
      </c>
      <c r="M129" s="5">
        <v>-7929347803</v>
      </c>
      <c r="N129" s="5">
        <v>-5527158196</v>
      </c>
      <c r="O129" s="5">
        <v>-5042684503</v>
      </c>
    </row>
    <row r="130" spans="3:15" ht="15.5" x14ac:dyDescent="0.35">
      <c r="C130" t="s">
        <v>363</v>
      </c>
      <c r="D130" s="5">
        <v>2801754160</v>
      </c>
      <c r="E130" s="5">
        <v>-453178900</v>
      </c>
      <c r="F130" s="5">
        <v>-97460475</v>
      </c>
      <c r="G130" s="5">
        <v>-444543025</v>
      </c>
      <c r="I130" s="5">
        <v>-1102223650</v>
      </c>
      <c r="J130" s="5">
        <v>-5410313672</v>
      </c>
      <c r="K130" s="5">
        <v>-6584173671</v>
      </c>
      <c r="L130" s="5">
        <v>-5925496277</v>
      </c>
      <c r="M130" s="5">
        <v>-2915046038</v>
      </c>
      <c r="N130" s="5">
        <v>-3403579277</v>
      </c>
      <c r="O130" s="5">
        <v>-2571098072</v>
      </c>
    </row>
    <row r="131" spans="3:15" ht="15.5" x14ac:dyDescent="0.35">
      <c r="C131" t="s">
        <v>581</v>
      </c>
      <c r="D131" s="5">
        <v>1541358</v>
      </c>
      <c r="E131" s="5">
        <v>2925790</v>
      </c>
      <c r="F131" s="5">
        <v>2770207</v>
      </c>
      <c r="G131" s="5">
        <v>1819065</v>
      </c>
      <c r="I131" s="5">
        <v>12069332</v>
      </c>
      <c r="J131" s="5">
        <v>69909176</v>
      </c>
      <c r="K131" s="5">
        <v>24437951</v>
      </c>
      <c r="L131" s="5">
        <v>90498587</v>
      </c>
      <c r="M131" s="5">
        <v>381170</v>
      </c>
      <c r="N131" s="5">
        <v>288230</v>
      </c>
      <c r="O131" s="5">
        <v>1388097</v>
      </c>
    </row>
    <row r="132" spans="3:15" ht="15.5" x14ac:dyDescent="0.35">
      <c r="C132" t="s">
        <v>502</v>
      </c>
      <c r="D132" s="5">
        <v>-417771649</v>
      </c>
      <c r="E132" s="5">
        <v>-434868418</v>
      </c>
      <c r="F132" s="5">
        <v>-288921854</v>
      </c>
      <c r="G132" s="5">
        <v>-435794764</v>
      </c>
      <c r="I132" s="5">
        <v>-1457400349</v>
      </c>
      <c r="J132" s="5">
        <v>-1362395563</v>
      </c>
      <c r="K132" s="5">
        <v>-1863483453</v>
      </c>
      <c r="L132" s="5">
        <v>-3147457590</v>
      </c>
      <c r="M132" s="5">
        <v>-2248570669</v>
      </c>
      <c r="N132" s="5">
        <v>-1860585906</v>
      </c>
      <c r="O132" s="5">
        <v>-1421044049</v>
      </c>
    </row>
    <row r="133" spans="3:15" ht="15.5" x14ac:dyDescent="0.35">
      <c r="C133" t="s">
        <v>144</v>
      </c>
      <c r="D133" s="5">
        <v>-525518843</v>
      </c>
      <c r="E133" s="5">
        <v>2040669470</v>
      </c>
      <c r="F133" s="5">
        <v>-3503612705</v>
      </c>
      <c r="G133" s="5">
        <v>501741144</v>
      </c>
      <c r="I133" s="5">
        <v>-5414540583</v>
      </c>
      <c r="J133" s="5">
        <v>430674205</v>
      </c>
      <c r="K133" s="5">
        <v>-14402137504</v>
      </c>
      <c r="L133" s="5">
        <v>49717010707</v>
      </c>
      <c r="M133" s="5">
        <v>-6891882049</v>
      </c>
      <c r="N133" s="5">
        <v>14949666564</v>
      </c>
      <c r="O133" s="5">
        <v>23237325850</v>
      </c>
    </row>
    <row r="134" spans="3:15" ht="15.5" x14ac:dyDescent="0.35">
      <c r="C134" t="s">
        <v>145</v>
      </c>
      <c r="D134" s="5">
        <v>-18348309</v>
      </c>
      <c r="E134" s="5">
        <v>-22857897</v>
      </c>
      <c r="F134" s="5">
        <v>-69598150</v>
      </c>
      <c r="G134" s="5">
        <v>-1375605934</v>
      </c>
      <c r="I134" s="5">
        <v>-2476479722</v>
      </c>
      <c r="J134" s="5">
        <v>-7187380711</v>
      </c>
      <c r="K134" s="5">
        <v>-11601807740</v>
      </c>
      <c r="L134" s="5">
        <v>-52173095616</v>
      </c>
      <c r="M134" s="5">
        <v>-10076642946</v>
      </c>
      <c r="N134" s="5">
        <v>-14528748701</v>
      </c>
      <c r="O134" s="5">
        <v>-21970768545</v>
      </c>
    </row>
    <row r="135" spans="3:15" ht="15.5" x14ac:dyDescent="0.35">
      <c r="C135" t="s">
        <v>146</v>
      </c>
      <c r="D135" s="5">
        <v>-18348309</v>
      </c>
      <c r="E135" s="5">
        <v>-22857897</v>
      </c>
      <c r="F135" s="5">
        <v>33144366833</v>
      </c>
      <c r="G135" s="5">
        <v>-34454095684</v>
      </c>
      <c r="I135" s="5">
        <v>-2442097699</v>
      </c>
      <c r="J135" s="5">
        <v>-2196598366</v>
      </c>
      <c r="K135" s="5">
        <v>-7106807740</v>
      </c>
      <c r="L135" s="5">
        <v>-1289955165</v>
      </c>
      <c r="M135" s="5">
        <v>-81798364</v>
      </c>
      <c r="N135" s="5">
        <v>-94390364</v>
      </c>
      <c r="O135" s="5">
        <v>-225112188</v>
      </c>
    </row>
    <row r="136" spans="3:15" ht="15.5" x14ac:dyDescent="0.35">
      <c r="C136" t="s">
        <v>323</v>
      </c>
      <c r="F136" s="5">
        <v>-33213964983</v>
      </c>
      <c r="G136" s="5">
        <v>33078489750</v>
      </c>
      <c r="I136" s="5">
        <v>-34382023</v>
      </c>
      <c r="J136" s="5">
        <v>-4990782345</v>
      </c>
      <c r="K136" s="5">
        <v>-4495000000</v>
      </c>
      <c r="L136" s="5">
        <v>-50932690001</v>
      </c>
      <c r="M136" s="5">
        <v>-9994844582</v>
      </c>
      <c r="N136" s="5">
        <v>-14430340155</v>
      </c>
      <c r="O136" s="5">
        <v>-21745656357</v>
      </c>
    </row>
    <row r="137" spans="3:15" ht="15.5" x14ac:dyDescent="0.35">
      <c r="C137" t="s">
        <v>147</v>
      </c>
      <c r="L137" s="5">
        <v>49549550</v>
      </c>
      <c r="N137" s="5">
        <v>-4018182</v>
      </c>
    </row>
    <row r="138" spans="3:15" ht="15.5" x14ac:dyDescent="0.35">
      <c r="C138" t="s">
        <v>153</v>
      </c>
      <c r="D138" s="5">
        <v>-525518843</v>
      </c>
      <c r="E138" s="5">
        <v>2040669470</v>
      </c>
      <c r="F138" s="5">
        <v>-3503612705</v>
      </c>
      <c r="G138" s="5">
        <v>501741144</v>
      </c>
      <c r="I138" s="5">
        <v>-5414540583</v>
      </c>
      <c r="J138" s="5">
        <v>430674205</v>
      </c>
      <c r="K138" s="5">
        <v>-14402137504</v>
      </c>
      <c r="L138" s="5">
        <v>49717010707</v>
      </c>
      <c r="M138" s="5">
        <v>-6891882049</v>
      </c>
      <c r="N138" s="5">
        <v>14949666564</v>
      </c>
      <c r="O138" s="5">
        <v>23237325850</v>
      </c>
    </row>
    <row r="139" spans="3:15" ht="15.5" x14ac:dyDescent="0.35">
      <c r="C139" t="s">
        <v>129</v>
      </c>
      <c r="J139" s="5">
        <v>2680650</v>
      </c>
      <c r="K139" s="5">
        <v>6463350</v>
      </c>
      <c r="L139" s="5">
        <v>25868383200</v>
      </c>
    </row>
    <row r="140" spans="3:15" ht="15.5" x14ac:dyDescent="0.35">
      <c r="C140" t="s">
        <v>691</v>
      </c>
      <c r="L140" s="5">
        <v>20500000000</v>
      </c>
      <c r="M140" s="5">
        <v>39000000000</v>
      </c>
    </row>
    <row r="141" spans="3:15" ht="15.5" x14ac:dyDescent="0.35">
      <c r="C141" t="s">
        <v>343</v>
      </c>
      <c r="J141" s="5">
        <v>297850</v>
      </c>
      <c r="K141" s="5">
        <v>718150</v>
      </c>
    </row>
    <row r="142" spans="3:15" ht="15.5" x14ac:dyDescent="0.35">
      <c r="C142" t="s">
        <v>1418</v>
      </c>
      <c r="L142" s="5">
        <v>12000000</v>
      </c>
    </row>
    <row r="143" spans="3:15" ht="15.5" x14ac:dyDescent="0.35">
      <c r="C143" t="s">
        <v>344</v>
      </c>
    </row>
    <row r="144" spans="3:15" ht="15.5" x14ac:dyDescent="0.35">
      <c r="C144" t="s">
        <v>937</v>
      </c>
      <c r="N144" s="5">
        <v>9840805825</v>
      </c>
      <c r="O144" s="5">
        <v>24856609022</v>
      </c>
    </row>
    <row r="145" spans="2:15" ht="15.5" x14ac:dyDescent="0.35">
      <c r="C145" t="s">
        <v>1419</v>
      </c>
      <c r="L145" s="5">
        <v>-4404005092</v>
      </c>
      <c r="M145" s="5">
        <v>-44322383355</v>
      </c>
      <c r="N145" s="5">
        <v>-53300000</v>
      </c>
      <c r="O145" s="5">
        <v>-9532369977</v>
      </c>
    </row>
    <row r="146" spans="2:15" ht="15.5" x14ac:dyDescent="0.35">
      <c r="C146" t="s">
        <v>987</v>
      </c>
      <c r="N146" s="5">
        <v>560000000</v>
      </c>
    </row>
    <row r="147" spans="2:15" ht="15.5" x14ac:dyDescent="0.35">
      <c r="C147" t="s">
        <v>1420</v>
      </c>
      <c r="O147" s="5">
        <v>-560000000</v>
      </c>
    </row>
    <row r="148" spans="2:15" ht="15.5" x14ac:dyDescent="0.35">
      <c r="C148" t="s">
        <v>780</v>
      </c>
      <c r="F148" s="5">
        <v>-430330232</v>
      </c>
      <c r="I148" s="5">
        <v>-430330232</v>
      </c>
    </row>
    <row r="149" spans="2:15" ht="15.5" x14ac:dyDescent="0.35">
      <c r="C149" t="s">
        <v>370</v>
      </c>
      <c r="L149" s="5">
        <v>22134409091</v>
      </c>
    </row>
    <row r="150" spans="2:15" ht="15.5" x14ac:dyDescent="0.35">
      <c r="C150" t="s">
        <v>371</v>
      </c>
      <c r="D150" s="5">
        <v>-473573230</v>
      </c>
      <c r="E150" s="5">
        <v>-463075687</v>
      </c>
      <c r="F150" s="5">
        <v>-432711121</v>
      </c>
      <c r="G150" s="5">
        <v>7990582844</v>
      </c>
      <c r="I150" s="5">
        <v>-1750643119</v>
      </c>
      <c r="J150" s="5">
        <v>-1775349126</v>
      </c>
      <c r="K150" s="5">
        <v>-3439113146</v>
      </c>
      <c r="L150" s="5">
        <v>-1789308073</v>
      </c>
    </row>
    <row r="151" spans="2:15" ht="15.5" x14ac:dyDescent="0.35">
      <c r="C151" t="s">
        <v>512</v>
      </c>
      <c r="F151" s="5">
        <v>254185525</v>
      </c>
      <c r="G151" s="5">
        <v>-2</v>
      </c>
      <c r="I151" s="5">
        <v>-730522401</v>
      </c>
      <c r="J151" s="5">
        <v>-300000000</v>
      </c>
      <c r="K151" s="5">
        <v>-260000000</v>
      </c>
      <c r="L151" s="5">
        <v>-280000000</v>
      </c>
    </row>
    <row r="152" spans="2:15" ht="15.5" x14ac:dyDescent="0.35">
      <c r="C152" t="s">
        <v>163</v>
      </c>
      <c r="D152" s="5">
        <v>-95974089</v>
      </c>
      <c r="E152" s="5">
        <v>-2903294666</v>
      </c>
      <c r="F152" s="5">
        <v>2320224367</v>
      </c>
      <c r="G152" s="5">
        <v>-105290126</v>
      </c>
      <c r="I152" s="5">
        <v>1708859802</v>
      </c>
      <c r="J152" s="5">
        <v>-118115777</v>
      </c>
      <c r="K152" s="5">
        <v>-530164913</v>
      </c>
      <c r="L152" s="5">
        <v>1239506365</v>
      </c>
      <c r="M152" s="5">
        <v>1794687258</v>
      </c>
      <c r="N152" s="5">
        <v>-1150211804</v>
      </c>
      <c r="O152" s="5">
        <v>514156876</v>
      </c>
    </row>
    <row r="153" spans="2:15" ht="15.5" x14ac:dyDescent="0.35">
      <c r="C153" t="s">
        <v>164</v>
      </c>
      <c r="E153" s="5">
        <v>4288960675</v>
      </c>
      <c r="I153" s="5">
        <v>2580100873</v>
      </c>
      <c r="J153" s="5">
        <v>2698216650</v>
      </c>
      <c r="K153" s="5">
        <v>3228381563</v>
      </c>
      <c r="L153" s="5">
        <v>1988875198</v>
      </c>
      <c r="M153" s="5">
        <v>194187940</v>
      </c>
      <c r="N153" s="5">
        <v>1344399744</v>
      </c>
      <c r="O153" s="5">
        <v>830242868</v>
      </c>
    </row>
    <row r="154" spans="2:15" ht="15.5" x14ac:dyDescent="0.35">
      <c r="C154" t="s">
        <v>166</v>
      </c>
      <c r="D154" s="5">
        <v>-95974089</v>
      </c>
      <c r="E154" s="5">
        <v>1385666009</v>
      </c>
      <c r="F154" s="5">
        <v>2320224367</v>
      </c>
      <c r="G154" s="5">
        <v>-105290126</v>
      </c>
      <c r="I154" s="5">
        <v>4288960675</v>
      </c>
      <c r="J154" s="5">
        <v>2580100873</v>
      </c>
      <c r="K154" s="5">
        <v>2698216650</v>
      </c>
      <c r="L154" s="5">
        <v>3228381563</v>
      </c>
      <c r="M154" s="5">
        <v>1988875198</v>
      </c>
      <c r="N154" s="5">
        <v>194187940</v>
      </c>
      <c r="O154" s="5">
        <v>1344399744</v>
      </c>
    </row>
    <row r="156" spans="2:15" ht="15.5" x14ac:dyDescent="0.35">
      <c r="B156" t="s">
        <v>167</v>
      </c>
      <c r="C156" t="s">
        <v>12</v>
      </c>
      <c r="D156" s="6">
        <v>2049999999.9999998</v>
      </c>
      <c r="E156" s="6">
        <v>2049999999.9999998</v>
      </c>
      <c r="F156" s="6">
        <v>2049999999.9999998</v>
      </c>
      <c r="G156" s="6">
        <v>2049999999.9999998</v>
      </c>
      <c r="I156" s="6">
        <v>2049999999.9999998</v>
      </c>
      <c r="J156" s="6">
        <v>2049999999.9999998</v>
      </c>
      <c r="K156" s="6">
        <v>2049999999.9999998</v>
      </c>
      <c r="L156" s="6">
        <v>2049999999.9999998</v>
      </c>
      <c r="M156" s="5">
        <v>0</v>
      </c>
      <c r="N156" s="5">
        <v>0</v>
      </c>
      <c r="O156" s="5">
        <v>0</v>
      </c>
    </row>
    <row r="157" spans="2:15" ht="15.5" x14ac:dyDescent="0.35">
      <c r="C157" t="s">
        <v>168</v>
      </c>
      <c r="D157" s="6">
        <v>-0.86</v>
      </c>
      <c r="E157" s="6">
        <v>-2.37</v>
      </c>
      <c r="F157" s="6">
        <v>-0.33</v>
      </c>
      <c r="G157" s="6">
        <v>-1.42</v>
      </c>
    </row>
    <row r="158" spans="2:15" ht="15.5" x14ac:dyDescent="0.35">
      <c r="C158" t="s">
        <v>169</v>
      </c>
      <c r="D158" s="6">
        <v>-68.599999999999994</v>
      </c>
      <c r="E158" s="6">
        <v>-25.32</v>
      </c>
      <c r="F158" s="6">
        <v>-190.91</v>
      </c>
      <c r="G158" s="6">
        <v>-47.89</v>
      </c>
    </row>
    <row r="159" spans="2:15" ht="15.5" x14ac:dyDescent="0.35">
      <c r="C159" t="s">
        <v>63</v>
      </c>
      <c r="D159" s="6">
        <v>8.1999999999999993</v>
      </c>
      <c r="E159" s="6">
        <v>12.11</v>
      </c>
      <c r="F159" s="6">
        <v>8.51</v>
      </c>
      <c r="G159" s="6">
        <v>10.8</v>
      </c>
    </row>
    <row r="160" spans="2:15" ht="15.5" x14ac:dyDescent="0.35">
      <c r="C160" t="s">
        <v>170</v>
      </c>
      <c r="D160" s="5">
        <v>-5130000000</v>
      </c>
      <c r="E160" s="5">
        <v>-3760000000</v>
      </c>
      <c r="F160" s="5">
        <v>540000000</v>
      </c>
      <c r="G160" s="5">
        <v>-1900000000</v>
      </c>
    </row>
    <row r="161" spans="3:7" ht="15.5" x14ac:dyDescent="0.35">
      <c r="C161" t="s">
        <v>171</v>
      </c>
      <c r="D161" s="6">
        <v>-8.8999999999999999E-3</v>
      </c>
      <c r="E161" s="6">
        <v>-2.4300000000000002E-2</v>
      </c>
      <c r="F161" s="6">
        <v>-3.3E-3</v>
      </c>
      <c r="G161" s="6">
        <v>-1.3999999999999999E-2</v>
      </c>
    </row>
    <row r="162" spans="3:7" ht="15.5" x14ac:dyDescent="0.35">
      <c r="C162" t="s">
        <v>172</v>
      </c>
      <c r="D162" s="6">
        <v>-9.8999999999999991E-3</v>
      </c>
      <c r="E162" s="6">
        <v>-2.69E-2</v>
      </c>
      <c r="F162" s="6">
        <v>-3.5999999999999999E-3</v>
      </c>
      <c r="G162" s="6">
        <v>-1.5600000000000001E-2</v>
      </c>
    </row>
    <row r="163" spans="3:7" ht="15.5" x14ac:dyDescent="0.35">
      <c r="C163" t="s">
        <v>173</v>
      </c>
      <c r="D163" s="6">
        <v>-6.9999999999999993E-3</v>
      </c>
      <c r="E163" s="6">
        <v>-2.2700000000000001E-2</v>
      </c>
      <c r="F163" s="6">
        <v>-1E-3</v>
      </c>
      <c r="G163" s="6">
        <v>-1.2500000000000001E-2</v>
      </c>
    </row>
    <row r="164" spans="3:7" ht="15.5" x14ac:dyDescent="0.35">
      <c r="C164" t="s">
        <v>174</v>
      </c>
      <c r="D164" s="6">
        <v>-2.83</v>
      </c>
      <c r="E164" s="6">
        <v>-10.32</v>
      </c>
      <c r="F164" s="6">
        <v>-0.7</v>
      </c>
      <c r="G164" s="6">
        <v>-5.84</v>
      </c>
    </row>
    <row r="165" spans="3:7" ht="15.5" x14ac:dyDescent="0.35">
      <c r="C165" t="s">
        <v>175</v>
      </c>
      <c r="D165" s="5">
        <v>179000000000</v>
      </c>
      <c r="E165" s="5">
        <v>181000000000</v>
      </c>
      <c r="F165" s="5">
        <v>186000000000</v>
      </c>
      <c r="G165" s="5">
        <v>187000000000</v>
      </c>
    </row>
    <row r="166" spans="3:7" ht="15.5" x14ac:dyDescent="0.35">
      <c r="C166" t="s">
        <v>176</v>
      </c>
      <c r="D166" s="6">
        <v>0.67</v>
      </c>
      <c r="E166" s="6">
        <v>0.68</v>
      </c>
      <c r="F166" s="6">
        <v>0.69</v>
      </c>
      <c r="G166" s="6">
        <v>0.75</v>
      </c>
    </row>
    <row r="167" spans="3:7" ht="15.5" x14ac:dyDescent="0.35">
      <c r="C167" t="s">
        <v>177</v>
      </c>
      <c r="D167" s="6">
        <v>87.45</v>
      </c>
      <c r="E167" s="6">
        <v>88.3</v>
      </c>
      <c r="F167" s="6">
        <v>90.67</v>
      </c>
      <c r="G167" s="6">
        <v>90.97</v>
      </c>
    </row>
    <row r="168" spans="3:7" ht="15.5" x14ac:dyDescent="0.35">
      <c r="C168" t="s">
        <v>178</v>
      </c>
      <c r="D168" s="6">
        <v>0.67</v>
      </c>
      <c r="E168" s="6">
        <v>0.68</v>
      </c>
      <c r="F168" s="6">
        <v>0.69</v>
      </c>
      <c r="G168" s="6">
        <v>0.75</v>
      </c>
    </row>
    <row r="169" spans="3:7" ht="15.5" x14ac:dyDescent="0.35">
      <c r="C169" t="s">
        <v>179</v>
      </c>
      <c r="D169" s="6">
        <v>87.45</v>
      </c>
      <c r="E169" s="6">
        <v>88.3</v>
      </c>
      <c r="F169" s="6">
        <v>90.67</v>
      </c>
      <c r="G169" s="6">
        <v>90.97</v>
      </c>
    </row>
    <row r="170" spans="3:7" ht="15.5" x14ac:dyDescent="0.35">
      <c r="C170" t="s">
        <v>180</v>
      </c>
      <c r="G170" s="5">
        <v>3000000000</v>
      </c>
    </row>
    <row r="171" spans="3:7" ht="15.5" x14ac:dyDescent="0.35">
      <c r="C171" t="s">
        <v>181</v>
      </c>
      <c r="D171" s="5">
        <v>13000000000</v>
      </c>
      <c r="E171" s="5">
        <v>14000000000</v>
      </c>
      <c r="F171" s="5">
        <v>14000000000</v>
      </c>
      <c r="G171" s="5">
        <v>15000000000</v>
      </c>
    </row>
    <row r="172" spans="3:7" ht="15.5" x14ac:dyDescent="0.35">
      <c r="C172" t="s">
        <v>182</v>
      </c>
      <c r="D172" s="5">
        <v>179000000000</v>
      </c>
      <c r="E172" s="5">
        <v>181000000000</v>
      </c>
      <c r="F172" s="5">
        <v>186000000000</v>
      </c>
      <c r="G172" s="5">
        <v>186000000000</v>
      </c>
    </row>
    <row r="173" spans="3:7" ht="15.5" x14ac:dyDescent="0.35">
      <c r="C173" t="s">
        <v>24</v>
      </c>
      <c r="D173" s="5">
        <v>13000000000</v>
      </c>
      <c r="E173" s="5">
        <v>14000000000</v>
      </c>
      <c r="F173" s="5">
        <v>14000000000</v>
      </c>
      <c r="G173" s="5">
        <v>18000000000</v>
      </c>
    </row>
    <row r="174" spans="3:7" ht="15.5" x14ac:dyDescent="0.35">
      <c r="C174" t="s">
        <v>21</v>
      </c>
      <c r="D174" s="5">
        <v>12000000000</v>
      </c>
      <c r="E174" s="5">
        <v>12000000000</v>
      </c>
      <c r="F174" s="5">
        <v>10000000000</v>
      </c>
      <c r="G174" s="5">
        <v>16000000000</v>
      </c>
    </row>
    <row r="175" spans="3:7" ht="15.5" x14ac:dyDescent="0.35">
      <c r="C175" t="s">
        <v>183</v>
      </c>
      <c r="D175" s="5">
        <v>72000000000</v>
      </c>
      <c r="E175" s="5">
        <v>73000000000</v>
      </c>
      <c r="F175" s="5">
        <v>78000000000</v>
      </c>
      <c r="G175" s="5">
        <v>78000000000</v>
      </c>
    </row>
    <row r="176" spans="3:7" ht="15.5" x14ac:dyDescent="0.35">
      <c r="C176" t="s">
        <v>184</v>
      </c>
      <c r="D176" s="5">
        <v>0</v>
      </c>
      <c r="E176" s="5">
        <v>-5000000000</v>
      </c>
      <c r="F176" s="5">
        <v>6000000000</v>
      </c>
      <c r="G176" s="5">
        <v>1000000000</v>
      </c>
    </row>
    <row r="177" spans="3:15" ht="15.5" x14ac:dyDescent="0.35">
      <c r="C177" t="s">
        <v>185</v>
      </c>
      <c r="D177" s="5">
        <v>0</v>
      </c>
      <c r="E177" s="5">
        <v>0</v>
      </c>
      <c r="F177" s="5">
        <v>0</v>
      </c>
      <c r="G177" s="5">
        <v>-1000000000</v>
      </c>
    </row>
    <row r="178" spans="3:15" ht="15.5" x14ac:dyDescent="0.35">
      <c r="C178" t="s">
        <v>13</v>
      </c>
      <c r="D178" s="5">
        <v>0</v>
      </c>
      <c r="E178" s="5">
        <v>-5000000000</v>
      </c>
      <c r="F178" s="5">
        <v>6000000000</v>
      </c>
      <c r="G178" s="5">
        <v>-1000000000</v>
      </c>
    </row>
    <row r="179" spans="3:15" ht="15.5" x14ac:dyDescent="0.35">
      <c r="C179" t="s">
        <v>16</v>
      </c>
      <c r="D179" s="6">
        <v>0.21</v>
      </c>
      <c r="E179" s="6">
        <v>-2.41</v>
      </c>
      <c r="F179" s="6">
        <v>2.84</v>
      </c>
      <c r="G179" s="6">
        <v>-0.3</v>
      </c>
    </row>
    <row r="180" spans="3:15" ht="15.5" x14ac:dyDescent="0.35">
      <c r="C180" t="s">
        <v>48</v>
      </c>
      <c r="I180" s="6">
        <v>-3.41</v>
      </c>
      <c r="J180" s="6">
        <v>0.46</v>
      </c>
      <c r="K180" s="6">
        <v>14.58</v>
      </c>
      <c r="L180" s="6">
        <v>6.71</v>
      </c>
      <c r="M180" s="6">
        <v>263637.46999999997</v>
      </c>
      <c r="N180" s="6">
        <v>4838566.72</v>
      </c>
      <c r="O180" s="6">
        <v>3621318.09</v>
      </c>
    </row>
    <row r="181" spans="3:15" ht="15.5" x14ac:dyDescent="0.35">
      <c r="C181" t="s">
        <v>62</v>
      </c>
      <c r="I181" s="6">
        <v>-18.48</v>
      </c>
      <c r="J181" s="6">
        <v>113.04</v>
      </c>
      <c r="K181" s="6">
        <v>4.18</v>
      </c>
      <c r="L181" s="6">
        <v>11.48</v>
      </c>
      <c r="M181" s="5">
        <v>0</v>
      </c>
      <c r="N181" s="5">
        <v>0</v>
      </c>
      <c r="O181" s="5">
        <v>0</v>
      </c>
    </row>
    <row r="182" spans="3:15" ht="15.5" x14ac:dyDescent="0.35">
      <c r="C182" t="s">
        <v>65</v>
      </c>
      <c r="I182" s="6">
        <v>2.1800000000000002</v>
      </c>
      <c r="J182" s="6">
        <v>1.1399999999999999</v>
      </c>
      <c r="K182" s="6">
        <v>0.84</v>
      </c>
      <c r="L182" s="6">
        <v>1.54</v>
      </c>
      <c r="M182" s="5">
        <v>0</v>
      </c>
      <c r="N182" s="5">
        <v>0</v>
      </c>
      <c r="O182" s="5">
        <v>0</v>
      </c>
    </row>
    <row r="183" spans="3:15" ht="15.5" x14ac:dyDescent="0.35">
      <c r="C183" t="s">
        <v>186</v>
      </c>
      <c r="I183" s="5">
        <v>-3300000000</v>
      </c>
      <c r="J183" s="5">
        <v>5430000000</v>
      </c>
      <c r="K183" s="5">
        <v>42240000000</v>
      </c>
      <c r="L183" s="5">
        <v>21230000000</v>
      </c>
      <c r="M183" s="5">
        <v>17770000000</v>
      </c>
      <c r="N183" s="5">
        <v>15660000000</v>
      </c>
      <c r="O183" s="5">
        <v>12070000000</v>
      </c>
    </row>
    <row r="184" spans="3:15" ht="15.5" x14ac:dyDescent="0.35">
      <c r="C184" t="s">
        <v>187</v>
      </c>
      <c r="I184" s="6">
        <v>-3.4300000000000004E-2</v>
      </c>
      <c r="J184" s="6">
        <v>4.4000000000000003E-3</v>
      </c>
      <c r="K184" s="6">
        <v>0.13769999999999999</v>
      </c>
      <c r="L184" s="6">
        <v>6.9699999999999998E-2</v>
      </c>
      <c r="M184" s="6">
        <v>8.0199999999999994E-2</v>
      </c>
      <c r="N184" s="6">
        <v>7.4900000000000008E-2</v>
      </c>
      <c r="O184" s="6">
        <v>6.8000000000000005E-2</v>
      </c>
    </row>
    <row r="185" spans="3:15" ht="15.5" x14ac:dyDescent="0.35">
      <c r="C185" t="s">
        <v>188</v>
      </c>
      <c r="I185" s="6">
        <v>-3.7599999999999995E-2</v>
      </c>
      <c r="J185" s="6">
        <v>4.8999999999999998E-3</v>
      </c>
      <c r="K185" s="6">
        <v>0.1555</v>
      </c>
      <c r="L185" s="6">
        <v>8.48E-2</v>
      </c>
      <c r="M185" s="6">
        <v>0.10580000000000001</v>
      </c>
      <c r="N185" s="6">
        <v>0.18469999999999998</v>
      </c>
      <c r="O185" s="6">
        <v>0.1696</v>
      </c>
    </row>
    <row r="186" spans="3:15" ht="15.5" x14ac:dyDescent="0.35">
      <c r="C186" t="s">
        <v>189</v>
      </c>
      <c r="I186" s="6">
        <v>-2.8199999999999999E-2</v>
      </c>
      <c r="J186" s="6">
        <v>1.7000000000000001E-2</v>
      </c>
      <c r="K186" s="6">
        <v>0.20989999999999998</v>
      </c>
      <c r="L186" s="6">
        <v>0.14119999999999999</v>
      </c>
      <c r="M186" s="6">
        <v>0.16</v>
      </c>
      <c r="N186" s="6">
        <v>0.15820000000000001</v>
      </c>
      <c r="O186" s="6">
        <v>0.27239999999999998</v>
      </c>
    </row>
    <row r="187" spans="3:15" ht="15.5" x14ac:dyDescent="0.35">
      <c r="C187" t="s">
        <v>190</v>
      </c>
      <c r="I187" s="6">
        <v>-3.96</v>
      </c>
      <c r="J187" s="6">
        <v>2.61</v>
      </c>
      <c r="K187" s="6">
        <v>22.15</v>
      </c>
      <c r="L187" s="6">
        <v>6.54</v>
      </c>
      <c r="M187" s="6">
        <v>7.56</v>
      </c>
      <c r="N187" s="6">
        <v>8.0500000000000007</v>
      </c>
      <c r="O187" s="6">
        <v>8.19</v>
      </c>
    </row>
    <row r="188" spans="3:15" ht="15.5" x14ac:dyDescent="0.35">
      <c r="C188" t="s">
        <v>59</v>
      </c>
      <c r="I188" s="6">
        <v>0.69</v>
      </c>
      <c r="J188" s="6">
        <v>0.55000000000000004</v>
      </c>
      <c r="K188" s="6">
        <v>0.65</v>
      </c>
      <c r="L188" s="6">
        <v>0.97</v>
      </c>
      <c r="M188" s="5">
        <v>0</v>
      </c>
      <c r="N188" s="5">
        <v>0</v>
      </c>
      <c r="O188" s="5">
        <v>0</v>
      </c>
    </row>
    <row r="189" spans="3:15" ht="15.5" x14ac:dyDescent="0.35">
      <c r="C189" t="s">
        <v>56</v>
      </c>
      <c r="I189" s="6">
        <v>90.67</v>
      </c>
      <c r="J189" s="6">
        <v>94.24</v>
      </c>
      <c r="K189" s="6">
        <v>93.74</v>
      </c>
      <c r="L189" s="6">
        <v>79.14</v>
      </c>
      <c r="M189" s="6">
        <v>2492594.84</v>
      </c>
      <c r="N189" s="6">
        <v>26193288.620000001</v>
      </c>
      <c r="O189" s="6">
        <v>21347398.32</v>
      </c>
    </row>
    <row r="190" spans="3:15" ht="15.5" x14ac:dyDescent="0.35">
      <c r="C190" t="s">
        <v>191</v>
      </c>
      <c r="I190" s="6">
        <v>0.69</v>
      </c>
      <c r="J190" s="6">
        <v>0.55000000000000004</v>
      </c>
      <c r="K190" s="6">
        <v>0.65</v>
      </c>
      <c r="L190" s="6">
        <v>0.97</v>
      </c>
      <c r="M190" s="5">
        <v>0</v>
      </c>
      <c r="N190" s="5">
        <v>0</v>
      </c>
      <c r="O190" s="5">
        <v>0</v>
      </c>
    </row>
    <row r="191" spans="3:15" ht="15.5" x14ac:dyDescent="0.35">
      <c r="C191" t="s">
        <v>192</v>
      </c>
      <c r="I191" s="6">
        <v>90.67</v>
      </c>
      <c r="J191" s="6">
        <v>94.24</v>
      </c>
      <c r="K191" s="6">
        <v>93.74</v>
      </c>
      <c r="L191" s="6">
        <v>79.14</v>
      </c>
      <c r="M191" s="6">
        <v>2492537.67</v>
      </c>
      <c r="N191" s="6">
        <v>26191205.289999999</v>
      </c>
      <c r="O191" s="6">
        <v>21346498.32</v>
      </c>
    </row>
    <row r="192" spans="3:15" ht="15.5" x14ac:dyDescent="0.35">
      <c r="C192" t="s">
        <v>193</v>
      </c>
      <c r="J192" s="5">
        <v>3000000000</v>
      </c>
      <c r="L192" s="5">
        <v>11000000000</v>
      </c>
      <c r="M192" s="5">
        <v>24000000000</v>
      </c>
      <c r="N192" s="5">
        <v>25000000000</v>
      </c>
      <c r="O192" s="5">
        <v>19000000000</v>
      </c>
    </row>
    <row r="193" spans="2:15" ht="15.5" x14ac:dyDescent="0.35">
      <c r="C193" t="s">
        <v>194</v>
      </c>
      <c r="I193" s="5">
        <v>14000000000</v>
      </c>
      <c r="J193" s="5">
        <v>16000000000</v>
      </c>
      <c r="K193" s="5">
        <v>18000000000</v>
      </c>
      <c r="L193" s="5">
        <v>20000000000</v>
      </c>
      <c r="M193" s="5">
        <v>6000000000</v>
      </c>
      <c r="N193" s="5">
        <v>51000000000</v>
      </c>
      <c r="O193" s="5">
        <v>43000000000</v>
      </c>
    </row>
    <row r="194" spans="2:15" ht="15.5" x14ac:dyDescent="0.35">
      <c r="C194" t="s">
        <v>26</v>
      </c>
      <c r="I194" s="5">
        <v>14000000000</v>
      </c>
      <c r="J194" s="5">
        <v>19000000000</v>
      </c>
      <c r="K194" s="5">
        <v>18000000000</v>
      </c>
      <c r="L194" s="5">
        <v>31000000000</v>
      </c>
      <c r="M194" s="5">
        <v>30000000000</v>
      </c>
      <c r="N194" s="5">
        <v>76000000000</v>
      </c>
      <c r="O194" s="5">
        <v>62000000000</v>
      </c>
    </row>
    <row r="195" spans="2:15" ht="15.5" x14ac:dyDescent="0.35">
      <c r="C195" t="s">
        <v>23</v>
      </c>
      <c r="I195" s="5">
        <v>10000000000</v>
      </c>
      <c r="J195" s="5">
        <v>16000000000</v>
      </c>
      <c r="K195" s="5">
        <v>15000000000</v>
      </c>
      <c r="L195" s="5">
        <v>28000000000</v>
      </c>
      <c r="M195" s="5">
        <v>28000000000</v>
      </c>
      <c r="N195" s="5">
        <v>76000000000</v>
      </c>
      <c r="O195" s="5">
        <v>60000000000</v>
      </c>
    </row>
    <row r="196" spans="2:15" ht="15.5" x14ac:dyDescent="0.35">
      <c r="C196" t="s">
        <v>195</v>
      </c>
      <c r="I196" s="5">
        <v>78000000000</v>
      </c>
      <c r="J196" s="5">
        <v>88000000000</v>
      </c>
      <c r="K196" s="5">
        <v>94000000000</v>
      </c>
      <c r="L196" s="5">
        <v>78000000000</v>
      </c>
      <c r="M196" s="5">
        <v>55000000000</v>
      </c>
      <c r="N196" s="5">
        <v>60000000000</v>
      </c>
      <c r="O196" s="5">
        <v>56000000000</v>
      </c>
    </row>
    <row r="197" spans="2:15" ht="15.5" x14ac:dyDescent="0.35">
      <c r="C197" t="s">
        <v>196</v>
      </c>
      <c r="I197" s="5">
        <v>10000000000</v>
      </c>
      <c r="J197" s="5">
        <v>7000000000</v>
      </c>
      <c r="K197" s="5">
        <v>25000000000</v>
      </c>
      <c r="L197" s="5">
        <v>4000000000</v>
      </c>
      <c r="M197" s="5">
        <v>19000000000</v>
      </c>
      <c r="N197" s="5">
        <v>-2000000000</v>
      </c>
      <c r="O197" s="5">
        <v>-1000000000</v>
      </c>
    </row>
    <row r="198" spans="2:15" ht="15.5" x14ac:dyDescent="0.35">
      <c r="C198" t="s">
        <v>197</v>
      </c>
      <c r="I198" s="5">
        <v>-2000000000</v>
      </c>
      <c r="J198" s="5">
        <v>-7000000000</v>
      </c>
      <c r="K198" s="5">
        <v>-12000000000</v>
      </c>
      <c r="L198" s="5">
        <v>-52000000000</v>
      </c>
      <c r="M198" s="5">
        <v>-10000000000</v>
      </c>
      <c r="N198" s="5">
        <v>-15000000000</v>
      </c>
      <c r="O198" s="5">
        <v>-22000000000</v>
      </c>
    </row>
    <row r="199" spans="2:15" ht="15.5" x14ac:dyDescent="0.35">
      <c r="C199" t="s">
        <v>15</v>
      </c>
      <c r="I199" s="5">
        <v>7000000000</v>
      </c>
      <c r="J199" s="5">
        <v>-1000000000</v>
      </c>
      <c r="K199" s="5">
        <v>14000000000</v>
      </c>
      <c r="L199" s="5">
        <v>-48000000000</v>
      </c>
      <c r="M199" s="5">
        <v>9000000000</v>
      </c>
      <c r="N199" s="5">
        <v>-16000000000</v>
      </c>
      <c r="O199" s="5">
        <v>-23000000000</v>
      </c>
    </row>
    <row r="200" spans="2:15" ht="15.5" x14ac:dyDescent="0.35">
      <c r="C200" t="s">
        <v>17</v>
      </c>
      <c r="I200" s="6">
        <v>3.47</v>
      </c>
      <c r="J200" s="6">
        <v>-0.27</v>
      </c>
      <c r="K200" s="6">
        <v>6.77</v>
      </c>
      <c r="L200" s="6">
        <v>-23.65</v>
      </c>
      <c r="M200" s="6">
        <v>211867.54</v>
      </c>
      <c r="N200" s="6">
        <v>-8049939.1799999997</v>
      </c>
      <c r="O200" s="6">
        <v>-11361584.49</v>
      </c>
    </row>
    <row r="202" spans="2:15" ht="15.5" x14ac:dyDescent="0.35">
      <c r="B202" t="s">
        <v>198</v>
      </c>
      <c r="C202" t="s">
        <v>199</v>
      </c>
      <c r="D202" s="5">
        <v>-2000000000</v>
      </c>
      <c r="E202" s="5">
        <v>-5000000000</v>
      </c>
      <c r="F202" s="5">
        <v>-672000000</v>
      </c>
      <c r="G202" s="5">
        <v>-3000000000</v>
      </c>
      <c r="H202" s="5">
        <v>-13000000000</v>
      </c>
      <c r="I202" s="5">
        <v>-7000000000</v>
      </c>
      <c r="J202" s="5">
        <v>939000000</v>
      </c>
      <c r="K202" s="5">
        <v>30000000000</v>
      </c>
      <c r="L202" s="5">
        <v>14000000000</v>
      </c>
      <c r="M202" s="5">
        <v>11000000000</v>
      </c>
      <c r="N202" s="5">
        <v>10000000000</v>
      </c>
      <c r="O202" s="5">
        <v>7000000000</v>
      </c>
    </row>
    <row r="203" spans="2:15" ht="15.5" x14ac:dyDescent="0.35">
      <c r="C203" t="s">
        <v>381</v>
      </c>
      <c r="H203" s="6">
        <v>0.21</v>
      </c>
      <c r="I203" s="6">
        <v>0.21</v>
      </c>
      <c r="J203" s="6">
        <v>0.21</v>
      </c>
    </row>
    <row r="204" spans="2:15" ht="15.5" x14ac:dyDescent="0.35">
      <c r="C204" t="s">
        <v>67</v>
      </c>
      <c r="H204" s="6">
        <v>-3.2500000000000001E-2</v>
      </c>
      <c r="I204" s="6">
        <v>-6.1600000000000002E-2</v>
      </c>
      <c r="J204" s="6">
        <v>0.45829999999999999</v>
      </c>
    </row>
    <row r="205" spans="2:15" ht="15.5" x14ac:dyDescent="0.35">
      <c r="C205" t="s">
        <v>382</v>
      </c>
      <c r="H205" s="6">
        <v>4.3E-3</v>
      </c>
      <c r="I205" s="6">
        <v>4.1999999999999997E-3</v>
      </c>
      <c r="J205" s="6">
        <v>4.1999999999999997E-3</v>
      </c>
    </row>
    <row r="206" spans="2:15" ht="15.5" x14ac:dyDescent="0.35">
      <c r="C206" t="s">
        <v>47</v>
      </c>
      <c r="D206" s="6">
        <v>-0.86</v>
      </c>
      <c r="E206" s="6">
        <v>-2.37</v>
      </c>
      <c r="F206" s="6">
        <v>-0.33</v>
      </c>
      <c r="G206" s="6">
        <v>-1.42</v>
      </c>
      <c r="H206" s="6">
        <v>-6.47</v>
      </c>
      <c r="I206" s="6">
        <v>-3.41</v>
      </c>
      <c r="J206" s="6">
        <v>0.46</v>
      </c>
      <c r="K206" s="6">
        <v>14.58</v>
      </c>
      <c r="L206" s="6">
        <v>6.71</v>
      </c>
      <c r="M206" s="6">
        <v>5.27</v>
      </c>
      <c r="N206" s="6">
        <v>4.72</v>
      </c>
      <c r="O206" s="6">
        <v>3.53</v>
      </c>
    </row>
    <row r="207" spans="2:15" ht="15.5" x14ac:dyDescent="0.35">
      <c r="C207" t="s">
        <v>69</v>
      </c>
      <c r="H207" s="6">
        <v>0.21</v>
      </c>
      <c r="I207" s="6">
        <v>0.21</v>
      </c>
      <c r="J207" s="6">
        <v>0.21</v>
      </c>
    </row>
    <row r="208" spans="2:15" ht="15.5" x14ac:dyDescent="0.35">
      <c r="C208" t="s">
        <v>383</v>
      </c>
      <c r="H208" s="6">
        <v>-3.2500000000000001E-2</v>
      </c>
      <c r="I208" s="6">
        <v>-6.1600000000000002E-2</v>
      </c>
      <c r="J208" s="6">
        <v>0.45829999999999999</v>
      </c>
    </row>
    <row r="209" spans="3:15" ht="15.5" x14ac:dyDescent="0.35">
      <c r="C209" t="s">
        <v>384</v>
      </c>
      <c r="H209" s="6">
        <v>4.3E-3</v>
      </c>
      <c r="I209" s="6">
        <v>4.1999999999999997E-3</v>
      </c>
      <c r="J209" s="6">
        <v>4.1999999999999997E-3</v>
      </c>
    </row>
    <row r="210" spans="3:15" ht="15.5" x14ac:dyDescent="0.35">
      <c r="C210" t="s">
        <v>200</v>
      </c>
      <c r="D210" s="5">
        <v>15000000000</v>
      </c>
      <c r="E210" s="5">
        <v>10000000000</v>
      </c>
      <c r="F210" s="5">
        <v>15000000000</v>
      </c>
      <c r="G210" s="5">
        <v>13000000000</v>
      </c>
      <c r="H210" s="5">
        <v>50000000000</v>
      </c>
      <c r="I210" s="5">
        <v>59000000000</v>
      </c>
      <c r="J210" s="5">
        <v>94000000000</v>
      </c>
      <c r="K210" s="5">
        <v>148000000000</v>
      </c>
      <c r="L210" s="5">
        <v>102000000000</v>
      </c>
      <c r="M210" s="5">
        <v>111000000000</v>
      </c>
      <c r="N210" s="5">
        <v>107000000000</v>
      </c>
      <c r="O210" s="5">
        <v>95000000000</v>
      </c>
    </row>
    <row r="211" spans="3:15" ht="15.5" x14ac:dyDescent="0.35">
      <c r="C211" t="s">
        <v>385</v>
      </c>
      <c r="H211" s="6">
        <v>0.21</v>
      </c>
      <c r="I211" s="6">
        <v>0.21</v>
      </c>
      <c r="J211" s="6">
        <v>0.21</v>
      </c>
    </row>
    <row r="212" spans="3:15" ht="15.5" x14ac:dyDescent="0.35">
      <c r="C212" t="s">
        <v>386</v>
      </c>
      <c r="H212" s="6">
        <v>-3.2500000000000001E-2</v>
      </c>
      <c r="I212" s="6">
        <v>-6.1600000000000002E-2</v>
      </c>
      <c r="J212" s="6">
        <v>0.45829999999999999</v>
      </c>
    </row>
    <row r="213" spans="3:15" ht="15.5" x14ac:dyDescent="0.35">
      <c r="C213" t="s">
        <v>387</v>
      </c>
      <c r="H213" s="6">
        <v>4.3E-3</v>
      </c>
      <c r="I213" s="6">
        <v>4.1999999999999997E-3</v>
      </c>
      <c r="J213" s="6">
        <v>4.1999999999999997E-3</v>
      </c>
    </row>
    <row r="214" spans="3:15" ht="15.5" x14ac:dyDescent="0.35">
      <c r="C214" t="s">
        <v>201</v>
      </c>
      <c r="I214" s="6">
        <v>-7.57</v>
      </c>
    </row>
    <row r="215" spans="3:15" ht="15.5" x14ac:dyDescent="0.35">
      <c r="C215" t="s">
        <v>281</v>
      </c>
      <c r="I215" s="6">
        <v>-9.84</v>
      </c>
    </row>
    <row r="216" spans="3:15" ht="15.5" x14ac:dyDescent="0.35">
      <c r="C216" t="s">
        <v>202</v>
      </c>
      <c r="I216" s="6">
        <v>6.95</v>
      </c>
    </row>
    <row r="217" spans="3:15" ht="15.5" x14ac:dyDescent="0.35">
      <c r="C217" t="s">
        <v>282</v>
      </c>
      <c r="I217" s="6">
        <v>-0.1016</v>
      </c>
    </row>
    <row r="218" spans="3:15" ht="15.5" x14ac:dyDescent="0.35">
      <c r="C218" t="s">
        <v>283</v>
      </c>
      <c r="I218" s="6">
        <v>1.9</v>
      </c>
    </row>
    <row r="219" spans="3:15" ht="15.5" x14ac:dyDescent="0.35">
      <c r="C219" t="s">
        <v>203</v>
      </c>
      <c r="I219" s="6">
        <v>0.56000000000000005</v>
      </c>
    </row>
    <row r="220" spans="3:15" ht="15.5" x14ac:dyDescent="0.35">
      <c r="C220" t="s">
        <v>284</v>
      </c>
      <c r="I220" s="6">
        <v>45.89</v>
      </c>
    </row>
    <row r="221" spans="3:15" ht="15.5" x14ac:dyDescent="0.35">
      <c r="C221" t="s">
        <v>285</v>
      </c>
      <c r="I221" s="6">
        <v>143.01</v>
      </c>
    </row>
    <row r="222" spans="3:15" ht="15.5" x14ac:dyDescent="0.35">
      <c r="C222" t="s">
        <v>286</v>
      </c>
      <c r="I222" s="6">
        <v>-13.08</v>
      </c>
    </row>
    <row r="223" spans="3:15" ht="15.5" x14ac:dyDescent="0.35">
      <c r="C223" t="s">
        <v>287</v>
      </c>
      <c r="I223" s="6">
        <v>-19.48</v>
      </c>
    </row>
    <row r="224" spans="3:15" ht="15.5" x14ac:dyDescent="0.35">
      <c r="C224" t="s">
        <v>290</v>
      </c>
      <c r="I224" s="6">
        <v>-4.9800000000000004</v>
      </c>
    </row>
    <row r="225" spans="3:9" ht="15.5" x14ac:dyDescent="0.35">
      <c r="C225" t="s">
        <v>204</v>
      </c>
      <c r="I225" s="6">
        <v>-6.47</v>
      </c>
    </row>
    <row r="226" spans="3:9" ht="15.5" x14ac:dyDescent="0.35">
      <c r="C226" t="s">
        <v>291</v>
      </c>
      <c r="I226" s="6">
        <v>25.84</v>
      </c>
    </row>
    <row r="227" spans="3:9" ht="15.5" x14ac:dyDescent="0.35">
      <c r="C227" t="s">
        <v>205</v>
      </c>
      <c r="D227" s="6">
        <v>0.63</v>
      </c>
    </row>
    <row r="228" spans="3:9" ht="15.5" x14ac:dyDescent="0.35">
      <c r="C228" t="s">
        <v>206</v>
      </c>
      <c r="I228" s="6">
        <v>87.45</v>
      </c>
    </row>
    <row r="229" spans="3:9" ht="15.5" x14ac:dyDescent="0.35">
      <c r="C229" t="s">
        <v>292</v>
      </c>
      <c r="I229" s="6">
        <v>0.34</v>
      </c>
    </row>
    <row r="230" spans="3:9" ht="15.5" x14ac:dyDescent="0.35">
      <c r="C230" t="s">
        <v>207</v>
      </c>
      <c r="D230" s="6">
        <v>14.37</v>
      </c>
    </row>
    <row r="231" spans="3:9" ht="15.5" x14ac:dyDescent="0.35">
      <c r="C231" t="s">
        <v>208</v>
      </c>
      <c r="D231" s="6">
        <v>3.4</v>
      </c>
    </row>
    <row r="232" spans="3:9" ht="15.5" x14ac:dyDescent="0.35">
      <c r="C232" t="s">
        <v>293</v>
      </c>
      <c r="D232" s="6">
        <v>7.0000000000000007E-2</v>
      </c>
    </row>
    <row r="233" spans="3:9" ht="15.5" x14ac:dyDescent="0.35">
      <c r="C233" t="s">
        <v>294</v>
      </c>
      <c r="D233" s="6">
        <v>7.0000000000000007E-2</v>
      </c>
    </row>
    <row r="234" spans="3:9" ht="15.5" x14ac:dyDescent="0.35">
      <c r="C234" t="s">
        <v>209</v>
      </c>
      <c r="D234" s="6">
        <v>0.1</v>
      </c>
    </row>
    <row r="235" spans="3:9" ht="15.5" x14ac:dyDescent="0.35">
      <c r="C235" t="s">
        <v>295</v>
      </c>
      <c r="D235" s="6">
        <v>7.0000000000000007E-2</v>
      </c>
    </row>
    <row r="236" spans="3:9" ht="15.5" x14ac:dyDescent="0.35">
      <c r="C236" t="s">
        <v>210</v>
      </c>
      <c r="D236" s="6">
        <v>1.1000000000000001</v>
      </c>
    </row>
    <row r="237" spans="3:9" ht="15.5" x14ac:dyDescent="0.35">
      <c r="C237" t="s">
        <v>296</v>
      </c>
      <c r="I237" s="6">
        <v>-5.24</v>
      </c>
    </row>
    <row r="238" spans="3:9" ht="15.5" x14ac:dyDescent="0.35">
      <c r="C238" t="s">
        <v>13</v>
      </c>
      <c r="D238" s="5">
        <v>0</v>
      </c>
    </row>
    <row r="239" spans="3:9" ht="15.5" x14ac:dyDescent="0.35">
      <c r="C239" t="s">
        <v>211</v>
      </c>
      <c r="I239" s="6">
        <v>12.71</v>
      </c>
    </row>
    <row r="240" spans="3:9" ht="15.5" x14ac:dyDescent="0.35">
      <c r="C240" t="s">
        <v>212</v>
      </c>
      <c r="I240" s="6">
        <v>-5.16E-2</v>
      </c>
    </row>
    <row r="241" spans="3:9" ht="15.5" x14ac:dyDescent="0.35">
      <c r="C241" t="s">
        <v>213</v>
      </c>
      <c r="I241" s="6">
        <v>-5.6900000000000006E-2</v>
      </c>
    </row>
    <row r="242" spans="3:9" ht="15.5" x14ac:dyDescent="0.35">
      <c r="C242" t="s">
        <v>214</v>
      </c>
      <c r="I242" s="6">
        <v>-4.4400000000000002E-2</v>
      </c>
    </row>
    <row r="243" spans="3:9" ht="15.5" x14ac:dyDescent="0.35">
      <c r="C243" t="s">
        <v>297</v>
      </c>
      <c r="I243" s="6">
        <v>-4.4400000000000002E-2</v>
      </c>
    </row>
    <row r="244" spans="3:9" ht="15.5" x14ac:dyDescent="0.35">
      <c r="C244" t="s">
        <v>215</v>
      </c>
      <c r="D244" s="6">
        <v>63.68</v>
      </c>
    </row>
    <row r="245" spans="3:9" ht="15.5" x14ac:dyDescent="0.35">
      <c r="C245" t="s">
        <v>216</v>
      </c>
      <c r="D245" s="6">
        <v>608.5</v>
      </c>
    </row>
    <row r="246" spans="3:9" ht="15.5" x14ac:dyDescent="0.35">
      <c r="C246" t="s">
        <v>218</v>
      </c>
      <c r="D246" s="6">
        <v>672.18</v>
      </c>
    </row>
    <row r="247" spans="3:9" ht="15.5" x14ac:dyDescent="0.35">
      <c r="C247" t="s">
        <v>219</v>
      </c>
      <c r="D247" s="6">
        <v>1.43</v>
      </c>
    </row>
    <row r="248" spans="3:9" ht="15.5" x14ac:dyDescent="0.35">
      <c r="C248" t="s">
        <v>298</v>
      </c>
      <c r="I248" s="6">
        <v>0.27</v>
      </c>
    </row>
    <row r="249" spans="3:9" ht="15.5" x14ac:dyDescent="0.35">
      <c r="C249" t="s">
        <v>299</v>
      </c>
      <c r="I249" s="6">
        <v>0.52</v>
      </c>
    </row>
    <row r="250" spans="3:9" ht="15.5" x14ac:dyDescent="0.35">
      <c r="C250" t="s">
        <v>43</v>
      </c>
      <c r="I250" s="5">
        <v>100000000000</v>
      </c>
    </row>
    <row r="251" spans="3:9" ht="15.5" x14ac:dyDescent="0.35">
      <c r="C251" t="s">
        <v>220</v>
      </c>
      <c r="I251" s="5">
        <v>112000000000</v>
      </c>
    </row>
    <row r="252" spans="3:9" ht="15.5" x14ac:dyDescent="0.35">
      <c r="C252" t="s">
        <v>221</v>
      </c>
      <c r="I252" s="6">
        <v>2049999999.9999998</v>
      </c>
    </row>
    <row r="253" spans="3:9" ht="15.5" x14ac:dyDescent="0.35">
      <c r="C253" t="s">
        <v>222</v>
      </c>
      <c r="I253" s="6">
        <v>0.19980000000000001</v>
      </c>
    </row>
    <row r="254" spans="3:9" ht="15.5" x14ac:dyDescent="0.35">
      <c r="C254" t="s">
        <v>223</v>
      </c>
      <c r="D254" s="6">
        <v>0.38250000000000001</v>
      </c>
    </row>
    <row r="255" spans="3:9" ht="15.5" x14ac:dyDescent="0.35">
      <c r="C255" t="s">
        <v>224</v>
      </c>
      <c r="D255" s="6">
        <v>-9.1999999999999998E-2</v>
      </c>
    </row>
    <row r="256" spans="3:9" ht="15.5" x14ac:dyDescent="0.35">
      <c r="C256" t="s">
        <v>225</v>
      </c>
      <c r="D256" s="6">
        <v>-0.11990000000000001</v>
      </c>
    </row>
    <row r="257" spans="3:9" ht="15.5" x14ac:dyDescent="0.35">
      <c r="C257" t="s">
        <v>226</v>
      </c>
      <c r="D257" s="6">
        <v>-4.2800000000000005E-2</v>
      </c>
    </row>
    <row r="258" spans="3:9" ht="15.5" x14ac:dyDescent="0.35">
      <c r="C258" t="s">
        <v>227</v>
      </c>
      <c r="D258" s="6">
        <v>-0.10300000000000001</v>
      </c>
    </row>
    <row r="259" spans="3:9" ht="15.5" x14ac:dyDescent="0.35">
      <c r="C259" t="s">
        <v>228</v>
      </c>
      <c r="D259" s="6">
        <v>-1.2754000000000001</v>
      </c>
    </row>
    <row r="260" spans="3:9" ht="15.5" x14ac:dyDescent="0.35">
      <c r="C260" t="s">
        <v>388</v>
      </c>
      <c r="I260" s="6">
        <v>0.21</v>
      </c>
    </row>
    <row r="261" spans="3:9" ht="15.5" x14ac:dyDescent="0.35">
      <c r="C261" t="s">
        <v>389</v>
      </c>
      <c r="I261" s="6">
        <v>0.21</v>
      </c>
    </row>
    <row r="262" spans="3:9" ht="15.5" x14ac:dyDescent="0.35">
      <c r="C262" t="s">
        <v>390</v>
      </c>
      <c r="I262" s="6">
        <v>-3.2500000000000001E-2</v>
      </c>
    </row>
    <row r="263" spans="3:9" ht="15.5" x14ac:dyDescent="0.35">
      <c r="C263" t="s">
        <v>391</v>
      </c>
      <c r="I263" s="6">
        <v>4.3E-3</v>
      </c>
    </row>
    <row r="264" spans="3:9" ht="15.5" x14ac:dyDescent="0.35">
      <c r="C264" t="s">
        <v>392</v>
      </c>
      <c r="I264" t="s">
        <v>1421</v>
      </c>
    </row>
    <row r="265" spans="3:9" ht="15.5" x14ac:dyDescent="0.35">
      <c r="C265" t="s">
        <v>229</v>
      </c>
      <c r="I265" s="5">
        <v>3</v>
      </c>
    </row>
    <row r="266" spans="3:9" ht="15.5" x14ac:dyDescent="0.35">
      <c r="C266" t="s">
        <v>230</v>
      </c>
      <c r="I266" s="6">
        <v>0.28999999999999998</v>
      </c>
    </row>
    <row r="267" spans="3:9" ht="15.5" x14ac:dyDescent="0.35">
      <c r="C267" t="s">
        <v>231</v>
      </c>
      <c r="I267" s="6">
        <v>0.09</v>
      </c>
    </row>
    <row r="268" spans="3:9" ht="15.5" x14ac:dyDescent="0.35">
      <c r="C268" t="s">
        <v>232</v>
      </c>
      <c r="I268" s="6">
        <v>0.11</v>
      </c>
    </row>
    <row r="269" spans="3:9" ht="15.5" x14ac:dyDescent="0.35">
      <c r="C269" t="s">
        <v>233</v>
      </c>
      <c r="I269" s="6">
        <v>0.87</v>
      </c>
    </row>
    <row r="270" spans="3:9" ht="15.5" x14ac:dyDescent="0.35">
      <c r="C270" t="s">
        <v>234</v>
      </c>
      <c r="I270" s="6">
        <v>0.41</v>
      </c>
    </row>
    <row r="271" spans="3:9" ht="15.5" x14ac:dyDescent="0.35">
      <c r="C271" t="s">
        <v>235</v>
      </c>
      <c r="I271" s="6">
        <v>0.77</v>
      </c>
    </row>
    <row r="272" spans="3:9" ht="15.5" x14ac:dyDescent="0.35">
      <c r="C272" t="s">
        <v>236</v>
      </c>
      <c r="I272" s="6">
        <v>0.28999999999999998</v>
      </c>
    </row>
    <row r="273" spans="3:9" ht="15.5" x14ac:dyDescent="0.35">
      <c r="C273" t="s">
        <v>300</v>
      </c>
      <c r="I273" s="5">
        <v>53000000000</v>
      </c>
    </row>
    <row r="274" spans="3:9" ht="15.5" x14ac:dyDescent="0.35">
      <c r="C274" t="s">
        <v>301</v>
      </c>
      <c r="I274" s="5">
        <v>21000000000</v>
      </c>
    </row>
    <row r="275" spans="3:9" ht="15.5" x14ac:dyDescent="0.35">
      <c r="C275" t="s">
        <v>302</v>
      </c>
      <c r="I275" s="5">
        <v>-6000000000</v>
      </c>
    </row>
    <row r="276" spans="3:9" ht="15.5" x14ac:dyDescent="0.35">
      <c r="C276" t="s">
        <v>303</v>
      </c>
      <c r="I276" s="5">
        <v>-10000000000</v>
      </c>
    </row>
    <row r="277" spans="3:9" ht="15.5" x14ac:dyDescent="0.35">
      <c r="C277" t="s">
        <v>237</v>
      </c>
      <c r="D277" s="5">
        <v>1000000000</v>
      </c>
    </row>
    <row r="278" spans="3:9" ht="15.5" x14ac:dyDescent="0.35">
      <c r="C278" t="s">
        <v>238</v>
      </c>
      <c r="D278" s="5">
        <v>198000000000</v>
      </c>
    </row>
    <row r="279" spans="3:9" ht="15.5" x14ac:dyDescent="0.35">
      <c r="C279" t="s">
        <v>239</v>
      </c>
      <c r="D279" s="5">
        <v>19000000000</v>
      </c>
    </row>
    <row r="280" spans="3:9" ht="15.5" x14ac:dyDescent="0.35">
      <c r="C280" t="s">
        <v>183</v>
      </c>
      <c r="D280" s="5">
        <v>72000000000</v>
      </c>
    </row>
    <row r="281" spans="3:9" ht="15.5" x14ac:dyDescent="0.35">
      <c r="C281" t="s">
        <v>182</v>
      </c>
      <c r="I281" s="5">
        <v>179000000000</v>
      </c>
    </row>
    <row r="282" spans="3:9" ht="15.5" x14ac:dyDescent="0.35">
      <c r="C282" t="s">
        <v>181</v>
      </c>
      <c r="D282" s="5">
        <v>13000000000</v>
      </c>
    </row>
    <row r="283" spans="3:9" ht="15.5" x14ac:dyDescent="0.35">
      <c r="C283" t="s">
        <v>24</v>
      </c>
      <c r="D283" s="5">
        <v>13000000000</v>
      </c>
    </row>
    <row r="284" spans="3:9" ht="15.5" x14ac:dyDescent="0.35">
      <c r="C284" t="s">
        <v>21</v>
      </c>
      <c r="D284" s="5">
        <v>12000000000</v>
      </c>
    </row>
    <row r="285" spans="3:9" ht="15.5" x14ac:dyDescent="0.35">
      <c r="C285" t="s">
        <v>240</v>
      </c>
      <c r="I285" s="5">
        <v>179000000000</v>
      </c>
    </row>
    <row r="286" spans="3:9" ht="15.5" x14ac:dyDescent="0.35">
      <c r="C286" t="s">
        <v>304</v>
      </c>
      <c r="I286" s="5">
        <v>2000000000</v>
      </c>
    </row>
    <row r="287" spans="3:9" ht="15.5" x14ac:dyDescent="0.35">
      <c r="C287" t="s">
        <v>305</v>
      </c>
      <c r="I287" s="5">
        <v>-1000000000</v>
      </c>
    </row>
    <row r="288" spans="3:9" ht="15.5" x14ac:dyDescent="0.35">
      <c r="C288" t="s">
        <v>306</v>
      </c>
      <c r="I288" s="5">
        <v>-1000000000</v>
      </c>
    </row>
    <row r="289" spans="3:9" ht="15.5" x14ac:dyDescent="0.35">
      <c r="C289" t="s">
        <v>307</v>
      </c>
      <c r="I289" s="5">
        <v>-1000000000</v>
      </c>
    </row>
    <row r="290" spans="3:9" ht="15.5" x14ac:dyDescent="0.35">
      <c r="C290" t="s">
        <v>308</v>
      </c>
      <c r="I290" s="5">
        <v>1000000000</v>
      </c>
    </row>
  </sheetData>
  <pageMargins left="0.7" right="0.7" top="0.75" bottom="0.75" header="0.3" footer="0.3"/>
  <ignoredErrors>
    <ignoredError sqref="A1:O291" numberStoredAsText="1"/>
  </ignoredError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N28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1422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1423</v>
      </c>
      <c r="D2" s="2" vm="177">
        <f ca="1">IFERROR(_xlfn.STOCKHISTORY("XIDX:" &amp; $C$1, D3, , 0, 0, 1), "Libur")</f>
        <v>505</v>
      </c>
      <c r="E2" s="2" vm="177">
        <f ca="1">IFERROR(_xlfn.STOCKHISTORY("XIDX:" &amp; $C$1, E3, , 0, 0, 1), "Libur")</f>
        <v>505</v>
      </c>
      <c r="H2" s="2" vm="177">
        <f ca="1">IFERROR(INDEX(D2:G2,COUNT(D2:G2)),"")</f>
        <v>505</v>
      </c>
      <c r="I2" s="2" vm="136">
        <f t="shared" ref="I2:N2" ca="1" si="0">IFERROR(_xlfn.STOCKHISTORY("XIDX:" &amp; $C$1, I1, , 0, 0, 1), "Libur")</f>
        <v>645</v>
      </c>
      <c r="J2" s="2" vm="302">
        <f t="shared" ca="1" si="0"/>
        <v>980</v>
      </c>
      <c r="K2" s="2" vm="303">
        <f t="shared" ca="1" si="0"/>
        <v>1060</v>
      </c>
      <c r="L2" s="2" vm="304">
        <f t="shared" ca="1" si="0"/>
        <v>445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4" ht="15.5" x14ac:dyDescent="0.35">
      <c r="B4" t="s">
        <v>5</v>
      </c>
      <c r="C4" t="s">
        <v>6</v>
      </c>
      <c r="D4" s="2">
        <f>IFERROR(INDEX(D51:D500,MATCH($C$4,$C$51:$C$500,0)),"")</f>
        <v>952010775233</v>
      </c>
      <c r="E4" s="2">
        <f>IFERROR(INDEX(E51:E500,MATCH($C$4,$C$51:$C$500,0)),"")</f>
        <v>870031856816</v>
      </c>
      <c r="H4" s="2">
        <f>IFERROR(SUM(D4:G4)*(4/MAX(1,COUNT(D4:G4))),"")</f>
        <v>3644085264098</v>
      </c>
      <c r="I4" s="2">
        <f t="shared" ref="I4:N4" si="1">IFERROR(INDEX(I51:I500,MATCH($C$4,$C$51:$C$500,0)),"")</f>
        <v>3272974837657</v>
      </c>
      <c r="J4" s="2">
        <f t="shared" si="1"/>
        <v>2215577107943</v>
      </c>
      <c r="K4" s="2">
        <f t="shared" si="1"/>
        <v>1783282051017</v>
      </c>
      <c r="L4" s="2">
        <f t="shared" si="1"/>
        <v>1386125210434</v>
      </c>
      <c r="M4" s="2">
        <f t="shared" si="1"/>
        <v>1021412025918</v>
      </c>
      <c r="N4" s="2">
        <f t="shared" si="1"/>
        <v>769214964142</v>
      </c>
    </row>
    <row r="5" spans="1:14" ht="15.5" x14ac:dyDescent="0.35">
      <c r="B5" t="s">
        <v>7</v>
      </c>
      <c r="C5" t="s">
        <v>8</v>
      </c>
      <c r="D5" s="2">
        <f>IFERROR(INDEX(D51:D500,MATCH($C$5,$C$51:$C$500,0)),"")</f>
        <v>10178430377</v>
      </c>
      <c r="E5" s="2">
        <f>IFERROR(INDEX(E51:E500,MATCH($C$5,$C$51:$C$500,0)),"")</f>
        <v>11620840050</v>
      </c>
      <c r="H5" s="2">
        <f>IFERROR(SUM(D5:G5)*(4/MAX(1,COUNT(D5:G5))),"")</f>
        <v>43598540854</v>
      </c>
      <c r="I5" s="2">
        <f t="shared" ref="I5:N5" si="2">IFERROR(INDEX(I51:I500,MATCH($C$5,$C$51:$C$500,0)),"")</f>
        <v>54695168833</v>
      </c>
      <c r="J5" s="2">
        <f t="shared" si="2"/>
        <v>34990170826</v>
      </c>
      <c r="K5" s="2">
        <f t="shared" si="2"/>
        <v>38460904493</v>
      </c>
      <c r="L5" s="2">
        <f t="shared" si="2"/>
        <v>24698323694</v>
      </c>
      <c r="M5" s="2">
        <f t="shared" si="2"/>
        <v>37697353963</v>
      </c>
      <c r="N5" s="2">
        <f t="shared" si="2"/>
        <v>27384067789</v>
      </c>
    </row>
    <row r="6" spans="1:14" ht="15.5" x14ac:dyDescent="0.35">
      <c r="B6" t="s">
        <v>9</v>
      </c>
      <c r="C6" t="s">
        <v>10</v>
      </c>
      <c r="D6" s="2">
        <f>IFERROR(INDEX(D51:D500,MATCH($C$6,$C$51:$C$500,0)),"")</f>
        <v>195871970855</v>
      </c>
      <c r="E6" s="2">
        <f>IFERROR(INDEX(E51:E500,MATCH($C$6,$C$51:$C$500,0)),"")</f>
        <v>210693540478</v>
      </c>
      <c r="H6" s="2">
        <f>IFERROR(INDEX(D6:G6,COUNT(D6:G6)),"")</f>
        <v>210693540478</v>
      </c>
      <c r="I6" s="2">
        <f t="shared" ref="I6:N6" si="3">IFERROR(INDEX(I51:I500,MATCH($C$6,$C$51:$C$500,0)),"")</f>
        <v>199072700428</v>
      </c>
      <c r="J6" s="2">
        <f t="shared" si="3"/>
        <v>190377531595</v>
      </c>
      <c r="K6" s="2">
        <f t="shared" si="3"/>
        <v>178387360769</v>
      </c>
      <c r="L6" s="2">
        <f t="shared" si="3"/>
        <v>153926456276</v>
      </c>
      <c r="M6" s="2">
        <f t="shared" si="3"/>
        <v>55383972582</v>
      </c>
      <c r="N6" s="2">
        <f t="shared" si="3"/>
        <v>33686618619</v>
      </c>
    </row>
    <row r="7" spans="1:14" ht="15.5" x14ac:dyDescent="0.35">
      <c r="B7" t="s">
        <v>11</v>
      </c>
      <c r="C7" t="s">
        <v>12</v>
      </c>
      <c r="D7" s="3">
        <f>IFERROR(INDEX(D51:D500,MATCH($C$7,$C$51:$C$500,0))/1000000000,"")</f>
        <v>2</v>
      </c>
      <c r="E7" s="3">
        <f>IFERROR(INDEX(E51:E500,MATCH($C$7,$C$51:$C$500,0))/1000000000,"")</f>
        <v>2</v>
      </c>
      <c r="H7" s="3">
        <f>IFERROR(INDEX(D7:G7,COUNT(D7:G7)),"")</f>
        <v>2</v>
      </c>
      <c r="I7" s="3">
        <f t="shared" ref="I7:N7" si="4">IFERROR(INDEX(I51:I500,MATCH($C$7,$C$51:$C$500,0))/1000000000,"")</f>
        <v>2</v>
      </c>
      <c r="J7" s="3">
        <f t="shared" si="4"/>
        <v>1</v>
      </c>
      <c r="K7" s="3">
        <f t="shared" si="4"/>
        <v>1</v>
      </c>
      <c r="L7" s="3">
        <f t="shared" si="4"/>
        <v>1</v>
      </c>
      <c r="M7" s="3">
        <f t="shared" si="4"/>
        <v>0</v>
      </c>
      <c r="N7" s="3">
        <f t="shared" si="4"/>
        <v>0</v>
      </c>
    </row>
    <row r="8" spans="1:14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12000000000</v>
      </c>
      <c r="E8" s="2">
        <f>IFERROR(INDEX(E51:E500,MATCH("Free cash flow (Quarter)",$C$51:$C$500,0)),"")</f>
        <v>35000000000</v>
      </c>
      <c r="H8" s="2">
        <f>IFERROR(INDEX(D8:G8,COUNT(D8:G8)),"")</f>
        <v>35000000000</v>
      </c>
      <c r="I8" s="2">
        <f t="shared" ref="I8:N8" si="5">IFERROR(INDEX(I51:I500,MATCH($C$8,$C$51:$C$500,0)),"")</f>
        <v>67000000000</v>
      </c>
      <c r="J8" s="2">
        <f t="shared" si="5"/>
        <v>-13000000000</v>
      </c>
      <c r="K8" s="2">
        <f t="shared" si="5"/>
        <v>20000000000</v>
      </c>
      <c r="L8" s="2">
        <f t="shared" si="5"/>
        <v>-42000000000</v>
      </c>
      <c r="M8" s="2">
        <f t="shared" si="5"/>
        <v>39000000000</v>
      </c>
      <c r="N8" s="2">
        <f t="shared" si="5"/>
        <v>44000000000</v>
      </c>
    </row>
    <row r="9" spans="1:14" ht="15.5" x14ac:dyDescent="0.35">
      <c r="A9" t="s">
        <v>16</v>
      </c>
      <c r="C9" t="s">
        <v>17</v>
      </c>
      <c r="D9" s="3">
        <f>IFERROR(INDEX(D51:D500,MATCH("Free cash flow per share (Quarter)",$C$51:$C$500,0)),"")</f>
        <v>5.93</v>
      </c>
      <c r="E9" s="3">
        <f>IFERROR(INDEX(E51:E500,MATCH("Free cash flow per share (Quarter)",$C$51:$C$500,0)),"")</f>
        <v>17.739999999999998</v>
      </c>
      <c r="H9" s="3">
        <f>IFERROR(INDEX(D9:G9,COUNT(D9:G9)),"")</f>
        <v>17.739999999999998</v>
      </c>
      <c r="I9" s="3">
        <f t="shared" ref="I9:N9" si="6">IFERROR(INDEX(I51:I500,MATCH($C$9,$C$51:$C$500,0)),"")</f>
        <v>33.65</v>
      </c>
      <c r="J9" s="3">
        <f t="shared" si="6"/>
        <v>-13.02</v>
      </c>
      <c r="K9" s="3">
        <f t="shared" si="6"/>
        <v>19.57</v>
      </c>
      <c r="L9" s="3">
        <f t="shared" si="6"/>
        <v>-42.11</v>
      </c>
      <c r="M9" s="3">
        <f t="shared" si="6"/>
        <v>968739.5</v>
      </c>
      <c r="N9" s="3">
        <f t="shared" si="6"/>
        <v>7369277.1299999999</v>
      </c>
    </row>
    <row r="10" spans="1:14" ht="15.5" x14ac:dyDescent="0.35">
      <c r="C10" t="s">
        <v>18</v>
      </c>
      <c r="D10" s="3">
        <f ca="1">IFERROR(IF(D9=0,"",D2/D9),"")</f>
        <v>85.160202360876895</v>
      </c>
      <c r="E10" s="3">
        <f ca="1">IFERROR(IF(E9=0,"",E2/E9),"")</f>
        <v>28.466741826381064</v>
      </c>
      <c r="I10" s="3">
        <f t="shared" ref="I10:N10" ca="1" si="7">IFERROR(IF(I9=0,"",I2/I9),"")</f>
        <v>19.167904903417533</v>
      </c>
      <c r="J10" s="3">
        <f t="shared" ca="1" si="7"/>
        <v>-75.268817204301072</v>
      </c>
      <c r="K10" s="3">
        <f t="shared" ca="1" si="7"/>
        <v>54.16453755748595</v>
      </c>
      <c r="L10" s="3">
        <f t="shared" ca="1" si="7"/>
        <v>-10.567561149370697</v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19</v>
      </c>
      <c r="C11" t="s">
        <v>20</v>
      </c>
      <c r="D11" s="2">
        <f>IFERROR(INDEX(D51:D500,MATCH($C$11,$C$51:$C$500,0)),"")</f>
        <v>125599964709</v>
      </c>
      <c r="E11" s="2">
        <f>IFERROR(INDEX(E51:E500,MATCH($C$11,$C$51:$C$500,0)),"")</f>
        <v>138728900506</v>
      </c>
      <c r="H11" s="2">
        <f>IFERROR(INDEX(D11:G11,COUNT(D11:G11)),"")</f>
        <v>138728900506</v>
      </c>
      <c r="I11" s="2">
        <f t="shared" ref="I11:N11" si="8">IFERROR(INDEX(I51:I500,MATCH($C$11,$C$51:$C$500,0)),"")</f>
        <v>104216392630</v>
      </c>
      <c r="J11" s="2">
        <f t="shared" si="8"/>
        <v>85260529796</v>
      </c>
      <c r="K11" s="2">
        <f t="shared" si="8"/>
        <v>126566104429</v>
      </c>
      <c r="L11" s="2">
        <f t="shared" si="8"/>
        <v>125087128432</v>
      </c>
      <c r="M11" s="2">
        <f t="shared" si="8"/>
        <v>95828077982</v>
      </c>
      <c r="N11" s="2">
        <f t="shared" si="8"/>
        <v>74840998059</v>
      </c>
    </row>
    <row r="12" spans="1:14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-124000000000</v>
      </c>
      <c r="E12" s="2">
        <f>IFERROR(INDEX(E51:E500,MATCH("Net Debt (Quarter)",$C$51:$C$500,0)),"")</f>
        <v>-137000000000</v>
      </c>
      <c r="H12" s="2">
        <f>IFERROR(INDEX(D12:G12,COUNT(D12:G12)),"")</f>
        <v>-137000000000</v>
      </c>
      <c r="I12" s="2">
        <f t="shared" ref="I12:N12" si="9">IFERROR(INDEX(I51:I500,MATCH($C$12,$C$51:$C$500,0)),"")</f>
        <v>-102000000000</v>
      </c>
      <c r="J12" s="2">
        <f t="shared" si="9"/>
        <v>-82000000000</v>
      </c>
      <c r="K12" s="2">
        <f t="shared" si="9"/>
        <v>-124000000000</v>
      </c>
      <c r="L12" s="2">
        <f t="shared" si="9"/>
        <v>-119000000000</v>
      </c>
      <c r="M12" s="2">
        <f t="shared" si="9"/>
        <v>-93000000000</v>
      </c>
      <c r="N12" s="2">
        <f t="shared" si="9"/>
        <v>-72000000000</v>
      </c>
    </row>
    <row r="13" spans="1:14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2000000000</v>
      </c>
      <c r="E13" s="2">
        <f>IFERROR(INDEX(E51:E500,MATCH("Total Debt (Quarter)",$C$51:$C$500,0)),"")</f>
        <v>2000000000</v>
      </c>
      <c r="H13" s="2">
        <f>IFERROR(INDEX(D13:G13,COUNT(D13:G13)),"")</f>
        <v>2000000000</v>
      </c>
      <c r="I13" s="2">
        <f t="shared" ref="I13:N13" si="10">IFERROR(INDEX(I51:I500,MATCH($C$13,$C$51:$C$500,0)),"")</f>
        <v>3000000000</v>
      </c>
      <c r="J13" s="2">
        <f t="shared" si="10"/>
        <v>4000000000</v>
      </c>
      <c r="K13" s="2">
        <f t="shared" si="10"/>
        <v>3000000000</v>
      </c>
      <c r="L13" s="2">
        <f t="shared" si="10"/>
        <v>6000000000</v>
      </c>
      <c r="M13" s="2">
        <f t="shared" si="10"/>
        <v>3000000000</v>
      </c>
      <c r="N13" s="2">
        <f t="shared" si="10"/>
        <v>3000000000</v>
      </c>
    </row>
    <row r="14" spans="1:14" ht="15.5" x14ac:dyDescent="0.35">
      <c r="C14" t="s">
        <v>27</v>
      </c>
      <c r="D14" s="2">
        <f>IFERROR(INDEX(D51:D500,MATCH($C$14,$C$51:$C$500,0)),"")</f>
        <v>-18867205</v>
      </c>
      <c r="E14" s="2">
        <f>IFERROR(INDEX(E51:E500,MATCH($C$14,$C$51:$C$500,0)),"")</f>
        <v>-22252791</v>
      </c>
      <c r="H14" s="2">
        <f>IFERROR(SUM(D14:G14)*(4/MAX(1,COUNT(D14:G14))),"")</f>
        <v>-82239992</v>
      </c>
      <c r="I14" s="2">
        <f t="shared" ref="I14:N14" si="11">IFERROR(INDEX(I51:I500,MATCH($C$14,$C$51:$C$500,0)),"")</f>
        <v>-288890589</v>
      </c>
      <c r="J14" s="2">
        <f t="shared" si="11"/>
        <v>-294451782</v>
      </c>
      <c r="K14" s="2">
        <f t="shared" si="11"/>
        <v>-336336577</v>
      </c>
      <c r="L14" s="2">
        <f t="shared" si="11"/>
        <v>-33989320</v>
      </c>
      <c r="M14" s="2">
        <f t="shared" si="11"/>
        <v>-23106748</v>
      </c>
      <c r="N14" s="2">
        <f t="shared" si="11"/>
        <v>-19414423</v>
      </c>
    </row>
    <row r="15" spans="1:14" ht="15.5" x14ac:dyDescent="0.35">
      <c r="C15" t="s">
        <v>28</v>
      </c>
      <c r="D15" s="2">
        <f>IFERROR(INDEX(D51:D500,MATCH($C$15,$C$51:$C$500,0)),"")</f>
        <v>-2834454920</v>
      </c>
      <c r="E15" s="2">
        <f>IFERROR(INDEX(E51:E500,MATCH($C$15,$C$51:$C$500,0)),"")</f>
        <v>-4006968900</v>
      </c>
      <c r="H15" s="2">
        <f>IFERROR(SUM(D15:G15)*(4/MAX(1,COUNT(D15:G15))),"")</f>
        <v>-13682847640</v>
      </c>
      <c r="I15" s="2">
        <f t="shared" ref="I15:N15" si="12">IFERROR(INDEX(I51:I500,MATCH($C$15,$C$51:$C$500,0)),"")</f>
        <v>-16800202876</v>
      </c>
      <c r="J15" s="2">
        <f t="shared" si="12"/>
        <v>-12070228600</v>
      </c>
      <c r="K15" s="2">
        <f t="shared" si="12"/>
        <v>-11577431860</v>
      </c>
      <c r="L15" s="2">
        <f t="shared" si="12"/>
        <v>-8400164940</v>
      </c>
      <c r="M15" s="2">
        <f t="shared" si="12"/>
        <v>-10404815982</v>
      </c>
      <c r="N15" s="2">
        <f t="shared" si="12"/>
        <v>-7902566426</v>
      </c>
    </row>
    <row r="16" spans="1:14" ht="15.5" x14ac:dyDescent="0.35">
      <c r="C16" t="s">
        <v>29</v>
      </c>
      <c r="D16" s="2">
        <f>IFERROR(INDEX(D51:D500,MATCH($C$16,$C$51:$C$500,0)),"")</f>
        <v>13012885297</v>
      </c>
      <c r="E16" s="2">
        <f>IFERROR(INDEX(E51:E500,MATCH($C$16,$C$51:$C$500,0)),"")</f>
        <v>15627808950</v>
      </c>
      <c r="H16" s="2">
        <f>IFERROR(SUM(D16:G16)*(4/MAX(1,COUNT(D16:G16))),"")</f>
        <v>57281388494</v>
      </c>
      <c r="I16" s="2">
        <f t="shared" ref="I16:N16" si="13">IFERROR(INDEX(I51:I500,MATCH($C$16,$C$51:$C$500,0)),"")</f>
        <v>67160874488</v>
      </c>
      <c r="J16" s="2">
        <f t="shared" si="13"/>
        <v>47352945743</v>
      </c>
      <c r="K16" s="2">
        <f t="shared" si="13"/>
        <v>50345057140</v>
      </c>
      <c r="L16" s="2">
        <f t="shared" si="13"/>
        <v>35016090790</v>
      </c>
      <c r="M16" s="2">
        <f t="shared" si="13"/>
        <v>48140417630</v>
      </c>
      <c r="N16" s="2">
        <f t="shared" si="13"/>
        <v>35409855770</v>
      </c>
    </row>
    <row r="17" spans="1:14" ht="15.5" x14ac:dyDescent="0.35">
      <c r="A17" t="s">
        <v>30</v>
      </c>
    </row>
    <row r="18" spans="1:14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</row>
    <row r="19" spans="1:14" ht="15.5" x14ac:dyDescent="0.35">
      <c r="A19" t="s">
        <v>40</v>
      </c>
      <c r="C19" t="s">
        <v>41</v>
      </c>
    </row>
    <row r="20" spans="1:14" ht="15.5" x14ac:dyDescent="0.35">
      <c r="A20" t="s">
        <v>42</v>
      </c>
      <c r="C20" t="s">
        <v>43</v>
      </c>
      <c r="D20" s="2">
        <f ca="1">IFERROR(D21*D2,"")</f>
        <v>1010000000000</v>
      </c>
      <c r="E20" s="2">
        <f ca="1">IFERROR(E21*E2,"")</f>
        <v>1010000000000</v>
      </c>
      <c r="H20" s="2">
        <f t="shared" ref="H20:N20" ca="1" si="14">IFERROR(H21*H2,"")</f>
        <v>1010000000000</v>
      </c>
      <c r="I20" s="2">
        <f t="shared" ca="1" si="14"/>
        <v>1290000000000</v>
      </c>
      <c r="J20" s="2">
        <f t="shared" ca="1" si="14"/>
        <v>980000000000</v>
      </c>
      <c r="K20" s="2">
        <f t="shared" ca="1" si="14"/>
        <v>1060000000000</v>
      </c>
      <c r="L20" s="2">
        <f t="shared" ca="1" si="14"/>
        <v>445000000000</v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12</v>
      </c>
      <c r="D21" s="2">
        <f>IFERROR(INDEX(D51:D500,MATCH($C$7,$C$51:$C$500,0)),"")</f>
        <v>2000000000</v>
      </c>
      <c r="E21" s="2">
        <f>IFERROR(INDEX(E51:E500,MATCH($C$7,$C$51:$C$500,0)),"")</f>
        <v>2000000000</v>
      </c>
      <c r="H21" s="2">
        <f>IFERROR(INDEX(D21:G21,COUNT(D21:G21)),"")</f>
        <v>2000000000</v>
      </c>
      <c r="I21" s="2">
        <f t="shared" ref="I21:N21" si="15">IFERROR(INDEX(I51:I500,MATCH($C$7,$C$51:$C$500,0)),"")</f>
        <v>2000000000</v>
      </c>
      <c r="J21" s="2">
        <f t="shared" si="15"/>
        <v>1000000000</v>
      </c>
      <c r="K21" s="2">
        <f t="shared" si="15"/>
        <v>1000000000</v>
      </c>
      <c r="L21" s="2">
        <f t="shared" si="15"/>
        <v>1000000000</v>
      </c>
      <c r="M21" s="2">
        <f t="shared" si="15"/>
        <v>0</v>
      </c>
      <c r="N21" s="2">
        <f t="shared" si="15"/>
        <v>0</v>
      </c>
    </row>
    <row r="23" spans="1:14" ht="15.5" x14ac:dyDescent="0.35">
      <c r="B23" t="s">
        <v>44</v>
      </c>
      <c r="C23" t="s">
        <v>45</v>
      </c>
      <c r="D23" s="3">
        <f>IFERROR(D5/D6*100,"")</f>
        <v>5.1964711094549019</v>
      </c>
      <c r="E23" s="3">
        <f>IFERROR(E5/E6*100,"")</f>
        <v>5.5155179525845099</v>
      </c>
      <c r="H23" s="3">
        <f t="shared" ref="H23:N23" si="16">IFERROR(H5/H6*100,"")</f>
        <v>20.692870201472754</v>
      </c>
      <c r="I23" s="3">
        <f t="shared" si="16"/>
        <v>27.474972065686114</v>
      </c>
      <c r="J23" s="3">
        <f t="shared" si="16"/>
        <v>18.379359440606891</v>
      </c>
      <c r="K23" s="3">
        <f t="shared" si="16"/>
        <v>21.5603304669126</v>
      </c>
      <c r="L23" s="3">
        <f t="shared" si="16"/>
        <v>16.045535180589312</v>
      </c>
      <c r="M23" s="3">
        <f t="shared" si="16"/>
        <v>68.065456856108185</v>
      </c>
      <c r="N23" s="3">
        <f t="shared" si="16"/>
        <v>81.290639760307599</v>
      </c>
    </row>
    <row r="24" spans="1:14" ht="15.5" x14ac:dyDescent="0.35">
      <c r="C24" t="s">
        <v>46</v>
      </c>
      <c r="D24" s="4">
        <f>IFERROR(_xlfn.RRI(5,I23,D23),"")</f>
        <v>-0.28327219741288545</v>
      </c>
      <c r="E24" s="4">
        <f>IFERROR(_xlfn.RRI(5,J23,E23),"")</f>
        <v>-0.21394816431170716</v>
      </c>
      <c r="H24" s="4">
        <f t="shared" ref="H24:N24" si="17">IFERROR(_xlfn.RRI(5,M23,H23),"")</f>
        <v>-0.21190459755028779</v>
      </c>
      <c r="I24" s="4">
        <f t="shared" si="17"/>
        <v>-0.19503065163270772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47</v>
      </c>
      <c r="C25" t="s">
        <v>48</v>
      </c>
      <c r="D25" s="3">
        <f>IFERROR(INDEX(D51:D500,MATCH($A$25,$C$51:$C$500,0)),"")</f>
        <v>5.09</v>
      </c>
      <c r="E25" s="3">
        <f>IFERROR(INDEX(E51:E500,MATCH($A$25,$C$51:$C$500,0)),"")</f>
        <v>5.81</v>
      </c>
      <c r="H25" s="3">
        <f>IFERROR(INDEX(D25:G25,COUNT(D25:G25)),"")</f>
        <v>5.81</v>
      </c>
      <c r="I25" s="3">
        <f t="shared" ref="I25:N25" si="18">IFERROR(INDEX(I51:I500,MATCH($C$25,$C$51:$C$500,0)),"")</f>
        <v>25.18</v>
      </c>
      <c r="J25" s="3">
        <f t="shared" si="18"/>
        <v>35.28</v>
      </c>
      <c r="K25" s="3">
        <f t="shared" si="18"/>
        <v>38.770000000000003</v>
      </c>
      <c r="L25" s="3">
        <f t="shared" si="18"/>
        <v>26.62</v>
      </c>
      <c r="M25" s="3">
        <f t="shared" si="18"/>
        <v>943390.04</v>
      </c>
      <c r="N25" s="3">
        <f t="shared" si="18"/>
        <v>4584548.22</v>
      </c>
    </row>
    <row r="26" spans="1:14" ht="15.5" x14ac:dyDescent="0.35">
      <c r="C26" t="s">
        <v>49</v>
      </c>
      <c r="D26" s="4">
        <f>IFERROR(_xlfn.RRI(5,I25,D25),"")</f>
        <v>-0.27367262759096356</v>
      </c>
      <c r="E26" s="4">
        <f>IFERROR(_xlfn.RRI(5,J25,E25),"")</f>
        <v>-0.30284473560098213</v>
      </c>
      <c r="H26" s="4">
        <f t="shared" ref="H26:N26" si="19">IFERROR(_xlfn.RRI(5,M25,H25),"")</f>
        <v>-0.90923948132331534</v>
      </c>
      <c r="I26" s="4">
        <f t="shared" si="19"/>
        <v>-0.91129423692974787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50</v>
      </c>
      <c r="D27" s="3">
        <f>IFERROR(D4/D21,"")</f>
        <v>476.0053876165</v>
      </c>
      <c r="E27" s="3">
        <f>IFERROR(E4/E21,"")</f>
        <v>435.01592840799998</v>
      </c>
      <c r="H27" s="3">
        <f t="shared" ref="H27:N27" si="20">IFERROR(H4/H21,"")</f>
        <v>1822.0426320490001</v>
      </c>
      <c r="I27" s="3">
        <f t="shared" si="20"/>
        <v>1636.4874188285</v>
      </c>
      <c r="J27" s="3">
        <f t="shared" si="20"/>
        <v>2215.5771079430001</v>
      </c>
      <c r="K27" s="3">
        <f t="shared" si="20"/>
        <v>1783.282051017</v>
      </c>
      <c r="L27" s="3">
        <f t="shared" si="20"/>
        <v>1386.1252104340001</v>
      </c>
      <c r="M27" s="3" t="str">
        <f t="shared" si="20"/>
        <v/>
      </c>
      <c r="N27" s="3" t="str">
        <f t="shared" si="20"/>
        <v/>
      </c>
    </row>
    <row r="28" spans="1:14" ht="15.5" x14ac:dyDescent="0.35">
      <c r="C28" t="s">
        <v>51</v>
      </c>
      <c r="D28" s="4">
        <f>IFERROR(_xlfn.RRI(5,I27,D27),"")</f>
        <v>-0.21884028286289692</v>
      </c>
      <c r="E28" s="4">
        <f>IFERROR(_xlfn.RRI(5,J27,E27),"")</f>
        <v>-0.27788950330722129</v>
      </c>
      <c r="H28" s="4" t="str">
        <f t="shared" ref="H28:N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52</v>
      </c>
      <c r="H29" s="4">
        <f t="shared" ref="H29:N29" si="22">IFERROR(((H25-I25)/I25)*100%,"")</f>
        <v>-0.76926131850675139</v>
      </c>
      <c r="I29" s="4">
        <f t="shared" si="22"/>
        <v>-0.28628117913832202</v>
      </c>
      <c r="J29" s="4">
        <f t="shared" si="22"/>
        <v>-9.0018055197317551E-2</v>
      </c>
      <c r="K29" s="4">
        <f t="shared" si="22"/>
        <v>0.45642374154770854</v>
      </c>
      <c r="L29" s="4">
        <f t="shared" si="22"/>
        <v>-0.99997178261496167</v>
      </c>
      <c r="M29" s="4">
        <f t="shared" si="22"/>
        <v>-0.79422399007944122</v>
      </c>
      <c r="N29" s="4" t="str">
        <f t="shared" si="22"/>
        <v/>
      </c>
    </row>
    <row r="30" spans="1:14" ht="15.5" x14ac:dyDescent="0.35">
      <c r="C30" t="s">
        <v>53</v>
      </c>
      <c r="H30" s="4">
        <f t="shared" ref="H30:N30" si="23">IFERROR(((H27-I27)/I27)*100%,"")</f>
        <v>0.11338627543701622</v>
      </c>
      <c r="I30" s="4">
        <f t="shared" si="23"/>
        <v>-0.26137194098929017</v>
      </c>
      <c r="J30" s="4">
        <f t="shared" si="23"/>
        <v>0.2424154141401601</v>
      </c>
      <c r="K30" s="4">
        <f t="shared" si="23"/>
        <v>0.28652306270271849</v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97.94</v>
      </c>
      <c r="E32" s="3">
        <f>IFERROR(INDEX(E51:E500,MATCH($A$32,$C$51:$C$500,0)),"")</f>
        <v>105.35</v>
      </c>
      <c r="H32" s="3">
        <f>IFERROR(INDEX(D32:G32,COUNT(D32:G32)),"")</f>
        <v>105.35</v>
      </c>
      <c r="I32" s="3">
        <f t="shared" ref="I32:N32" si="24">IFERROR(INDEX(I51:I500,MATCH($C$32,$C$51:$C$500,0)),"")</f>
        <v>99.54</v>
      </c>
      <c r="J32" s="3">
        <f t="shared" si="24"/>
        <v>190.38</v>
      </c>
      <c r="K32" s="3">
        <f t="shared" si="24"/>
        <v>178.39</v>
      </c>
      <c r="L32" s="3">
        <f t="shared" si="24"/>
        <v>153.93</v>
      </c>
      <c r="M32" s="3">
        <f t="shared" si="24"/>
        <v>1384599.31</v>
      </c>
      <c r="N32" s="3">
        <f t="shared" si="24"/>
        <v>5614436.4400000004</v>
      </c>
    </row>
    <row r="33" spans="1:14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5.16</v>
      </c>
      <c r="E33" s="3">
        <f>IFERROR(INDEX(E51:E500,MATCH($A$33,$C$51:$C$500,0)),"")</f>
        <v>4.9800000000000004</v>
      </c>
      <c r="H33" s="3">
        <f>IFERROR(INDEX(D33:G33,COUNT(D33:G33)),"")</f>
        <v>4.9800000000000004</v>
      </c>
      <c r="I33" s="3">
        <f t="shared" ref="I33:N33" si="25">IFERROR(INDEX(I51:I500,MATCH($C$33,$C$51:$C$500,0)),"")</f>
        <v>6.48</v>
      </c>
      <c r="J33" s="3">
        <f t="shared" si="25"/>
        <v>10.3</v>
      </c>
      <c r="K33" s="3">
        <f t="shared" si="25"/>
        <v>11.88</v>
      </c>
      <c r="L33" s="3">
        <f t="shared" si="25"/>
        <v>5.78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99.21</v>
      </c>
      <c r="E34" s="3">
        <f>IFERROR(INDEX(E51:E500,MATCH($A$34,$C$51:$C$500,0)),"")</f>
        <v>90.36</v>
      </c>
      <c r="H34" s="3">
        <f>IFERROR(INDEX(D34:G34,COUNT(D34:G34)),"")</f>
        <v>90.36</v>
      </c>
      <c r="I34" s="3">
        <f t="shared" ref="I34:N34" si="26">IFERROR(INDEX(I51:I500,MATCH($C$34,$C$51:$C$500,0)),"")</f>
        <v>25.62</v>
      </c>
      <c r="J34" s="3">
        <f t="shared" si="26"/>
        <v>55.56</v>
      </c>
      <c r="K34" s="3">
        <f t="shared" si="26"/>
        <v>54.68</v>
      </c>
      <c r="L34" s="3">
        <f t="shared" si="26"/>
        <v>33.43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1.06</v>
      </c>
      <c r="E35" s="3">
        <f>IFERROR(INDEX(E51:E500,MATCH($A$35,$C$51:$C$500,0)),"")</f>
        <v>1.21</v>
      </c>
      <c r="H35" s="3">
        <f>IFERROR(INDEX(D35:G35,COUNT(D35:G35)),"")</f>
        <v>1.21</v>
      </c>
      <c r="I35" s="3">
        <f t="shared" ref="I35:N35" si="27">IFERROR(INDEX(I51:I500,MATCH($C$35,$C$51:$C$500,0)),"")</f>
        <v>0.39</v>
      </c>
      <c r="J35" s="3">
        <f t="shared" si="27"/>
        <v>0.88</v>
      </c>
      <c r="K35" s="3">
        <f t="shared" si="27"/>
        <v>1.19</v>
      </c>
      <c r="L35" s="3">
        <f t="shared" si="27"/>
        <v>0.64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66</v>
      </c>
      <c r="C36" t="s">
        <v>67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N36" si="28">IFERROR(INDEX(H51:H500,MATCH($C$36,$C$51:$C$500,0)),"")</f>
        <v>1.0321</v>
      </c>
      <c r="I36" s="4">
        <f t="shared" si="28"/>
        <v>0.99280000000000002</v>
      </c>
      <c r="J36" s="4">
        <f t="shared" si="28"/>
        <v>0.59520000000000006</v>
      </c>
      <c r="K36" s="4">
        <f t="shared" si="28"/>
        <v>0.59329999999999994</v>
      </c>
      <c r="L36" s="4">
        <f t="shared" si="28"/>
        <v>0.52600000000000002</v>
      </c>
      <c r="M36" s="4">
        <f t="shared" si="28"/>
        <v>0</v>
      </c>
      <c r="N36" s="4">
        <f t="shared" si="28"/>
        <v>0</v>
      </c>
    </row>
    <row r="37" spans="1:14" ht="15.5" x14ac:dyDescent="0.35">
      <c r="B37" t="s">
        <v>68</v>
      </c>
      <c r="C37" t="s">
        <v>69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N37" si="29">IFERROR(INDEX(H51:H500,MATCH($C$37,$C$51:$C$500,0)),"")</f>
        <v>22.5</v>
      </c>
      <c r="I37" s="3">
        <f t="shared" si="29"/>
        <v>25</v>
      </c>
      <c r="J37" s="3">
        <f t="shared" si="29"/>
        <v>10.5</v>
      </c>
      <c r="K37" s="3">
        <f t="shared" si="29"/>
        <v>11.5</v>
      </c>
      <c r="L37" s="3">
        <f t="shared" si="29"/>
        <v>7</v>
      </c>
      <c r="M37" s="3">
        <f t="shared" si="29"/>
        <v>0</v>
      </c>
      <c r="N37" s="3">
        <f t="shared" si="29"/>
        <v>0</v>
      </c>
    </row>
    <row r="50" spans="2:14" ht="15.5" x14ac:dyDescent="0.35">
      <c r="D50" t="s">
        <v>70</v>
      </c>
      <c r="E50" t="s">
        <v>243</v>
      </c>
      <c r="F50" t="s">
        <v>71</v>
      </c>
      <c r="G50" t="s">
        <v>244</v>
      </c>
      <c r="H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</row>
    <row r="51" spans="2:14" ht="15.5" x14ac:dyDescent="0.35">
      <c r="B51" t="s">
        <v>75</v>
      </c>
      <c r="C51" t="s">
        <v>6</v>
      </c>
      <c r="D51" s="5">
        <v>952010775233</v>
      </c>
      <c r="E51" s="5">
        <v>870031856816</v>
      </c>
      <c r="F51" s="5">
        <v>885066709367</v>
      </c>
      <c r="G51" s="5">
        <v>951394698269</v>
      </c>
      <c r="I51" s="5">
        <v>3272974837657</v>
      </c>
      <c r="J51" s="5">
        <v>2215577107943</v>
      </c>
      <c r="K51" s="5">
        <v>1783282051017</v>
      </c>
      <c r="L51" s="5">
        <v>1386125210434</v>
      </c>
      <c r="M51" s="5">
        <v>1021412025918</v>
      </c>
      <c r="N51" s="5">
        <v>769214964142</v>
      </c>
    </row>
    <row r="52" spans="2:14" ht="15.5" x14ac:dyDescent="0.35">
      <c r="C52" t="s">
        <v>76</v>
      </c>
      <c r="D52" s="5">
        <v>-900479011434</v>
      </c>
      <c r="E52" s="5">
        <v>-803618771330</v>
      </c>
      <c r="F52" s="5">
        <v>-838560771578</v>
      </c>
      <c r="G52" s="5">
        <v>-879379758401</v>
      </c>
      <c r="I52" s="5">
        <v>-3048590701923</v>
      </c>
      <c r="J52" s="5">
        <v>-2042742151688</v>
      </c>
      <c r="K52" s="5">
        <v>-1630874807551</v>
      </c>
      <c r="L52" s="5">
        <v>-1267071035232</v>
      </c>
      <c r="M52" s="5">
        <v>-929980563382</v>
      </c>
      <c r="N52" s="5">
        <v>-694474054516</v>
      </c>
    </row>
    <row r="53" spans="2:14" ht="15.5" x14ac:dyDescent="0.35">
      <c r="C53" t="s">
        <v>77</v>
      </c>
      <c r="D53" s="5">
        <v>51531763799</v>
      </c>
      <c r="E53" s="5">
        <v>66413085486</v>
      </c>
      <c r="F53" s="5">
        <v>46505937789</v>
      </c>
      <c r="G53" s="5">
        <v>72014939868</v>
      </c>
      <c r="I53" s="5">
        <v>224384135734</v>
      </c>
      <c r="J53" s="5">
        <v>172834956255</v>
      </c>
      <c r="K53" s="5">
        <v>152407243466</v>
      </c>
      <c r="L53" s="5">
        <v>119054175202</v>
      </c>
      <c r="M53" s="5">
        <v>91431462536</v>
      </c>
      <c r="N53" s="5">
        <v>74740909626</v>
      </c>
    </row>
    <row r="54" spans="2:14" ht="15.5" x14ac:dyDescent="0.35">
      <c r="C54" t="s">
        <v>78</v>
      </c>
      <c r="D54" s="5">
        <v>-38240598112</v>
      </c>
      <c r="E54" s="5">
        <v>-51038026322</v>
      </c>
      <c r="F54" s="5">
        <v>-44145529286</v>
      </c>
      <c r="G54" s="5">
        <v>-36039207443</v>
      </c>
      <c r="I54" s="5">
        <v>-156294914489</v>
      </c>
      <c r="J54" s="5">
        <v>-125168568934</v>
      </c>
      <c r="K54" s="5">
        <v>-104381222024</v>
      </c>
      <c r="L54" s="5">
        <v>-84154525644</v>
      </c>
      <c r="M54" s="5">
        <v>-44741436129</v>
      </c>
      <c r="N54" s="5">
        <v>-38406819484</v>
      </c>
    </row>
    <row r="55" spans="2:14" ht="15.5" x14ac:dyDescent="0.35">
      <c r="C55" t="s">
        <v>245</v>
      </c>
      <c r="D55" s="5">
        <v>-6526397591</v>
      </c>
      <c r="E55" s="5">
        <v>-7863711095</v>
      </c>
      <c r="F55" s="5">
        <v>-7818095253</v>
      </c>
      <c r="G55" s="5">
        <v>-6839893452</v>
      </c>
      <c r="I55" s="5">
        <v>-27482328060</v>
      </c>
      <c r="J55" s="5">
        <v>-22454774093</v>
      </c>
      <c r="K55" s="5">
        <v>-19256611378</v>
      </c>
      <c r="L55" s="5">
        <v>-17080888852</v>
      </c>
      <c r="M55" s="5">
        <v>-12212516931</v>
      </c>
      <c r="N55" s="5">
        <v>-15537223036</v>
      </c>
    </row>
    <row r="56" spans="2:14" ht="15.5" x14ac:dyDescent="0.35">
      <c r="C56" t="s">
        <v>246</v>
      </c>
      <c r="D56" s="5">
        <v>-31714200521</v>
      </c>
      <c r="E56" s="5">
        <v>-43174315227</v>
      </c>
      <c r="F56" s="5">
        <v>-36327434033</v>
      </c>
      <c r="G56" s="5">
        <v>-29199313991</v>
      </c>
      <c r="I56" s="5">
        <v>-128812586429</v>
      </c>
      <c r="J56" s="5">
        <v>-102713794841</v>
      </c>
      <c r="K56" s="5">
        <v>-85124610646</v>
      </c>
      <c r="L56" s="5">
        <v>-67073636792</v>
      </c>
      <c r="M56" s="5">
        <v>-32528919198</v>
      </c>
      <c r="N56" s="5">
        <v>-22869596448</v>
      </c>
    </row>
    <row r="57" spans="2:14" ht="15.5" x14ac:dyDescent="0.35">
      <c r="C57" t="s">
        <v>80</v>
      </c>
      <c r="D57" s="5">
        <v>13291165687</v>
      </c>
      <c r="E57" s="5">
        <v>15375059164</v>
      </c>
      <c r="F57" s="5">
        <v>2360408503</v>
      </c>
      <c r="G57" s="5">
        <v>35975732425</v>
      </c>
      <c r="I57" s="5">
        <v>68089221245</v>
      </c>
      <c r="J57" s="5">
        <v>47666387321</v>
      </c>
      <c r="K57" s="5">
        <v>48026021442</v>
      </c>
      <c r="L57" s="5">
        <v>34899649558</v>
      </c>
      <c r="M57" s="5">
        <v>46690026407</v>
      </c>
      <c r="N57" s="5">
        <v>36334090142</v>
      </c>
    </row>
    <row r="58" spans="2:14" ht="15.5" x14ac:dyDescent="0.35">
      <c r="C58" t="s">
        <v>81</v>
      </c>
      <c r="D58" s="5">
        <v>-278280390</v>
      </c>
      <c r="E58" s="5">
        <v>252749786</v>
      </c>
      <c r="F58" s="5">
        <v>-76213678</v>
      </c>
      <c r="G58" s="5">
        <v>44944236</v>
      </c>
      <c r="I58" s="5">
        <v>-928346757</v>
      </c>
      <c r="J58" s="5">
        <v>-313441578</v>
      </c>
      <c r="K58" s="5">
        <v>2319035698</v>
      </c>
      <c r="L58" s="5">
        <v>116441232</v>
      </c>
      <c r="M58" s="5">
        <v>1450391223</v>
      </c>
      <c r="N58" s="5">
        <v>-924234372</v>
      </c>
    </row>
    <row r="59" spans="2:14" ht="15.5" x14ac:dyDescent="0.35">
      <c r="C59" t="s">
        <v>142</v>
      </c>
      <c r="D59" s="5">
        <v>528899393</v>
      </c>
      <c r="E59" s="5">
        <v>423101470</v>
      </c>
      <c r="F59" s="5">
        <v>542248534</v>
      </c>
      <c r="G59" s="5">
        <v>343230378</v>
      </c>
      <c r="I59" s="5">
        <v>1127118831</v>
      </c>
      <c r="J59" s="5">
        <v>1197181485</v>
      </c>
      <c r="K59" s="5">
        <v>2486127201</v>
      </c>
      <c r="L59" s="5">
        <v>1338784705</v>
      </c>
      <c r="M59" s="5">
        <v>1062998557</v>
      </c>
      <c r="N59" s="5">
        <v>363522783</v>
      </c>
    </row>
    <row r="60" spans="2:14" ht="15.5" x14ac:dyDescent="0.35">
      <c r="C60" t="s">
        <v>82</v>
      </c>
      <c r="L60" s="5">
        <v>-1263620315</v>
      </c>
      <c r="M60" s="5">
        <v>-555556080</v>
      </c>
      <c r="N60" s="5">
        <v>107823563</v>
      </c>
    </row>
    <row r="61" spans="2:14" ht="15.5" x14ac:dyDescent="0.35">
      <c r="C61" t="s">
        <v>27</v>
      </c>
      <c r="D61" s="5">
        <v>-18867205</v>
      </c>
      <c r="E61" s="5">
        <v>-22252791</v>
      </c>
      <c r="F61" s="5">
        <v>-190836853</v>
      </c>
      <c r="G61" s="5">
        <v>-30510430</v>
      </c>
      <c r="I61" s="5">
        <v>-288890589</v>
      </c>
      <c r="J61" s="5">
        <v>-294451782</v>
      </c>
      <c r="K61" s="5">
        <v>-336336577</v>
      </c>
      <c r="L61" s="5">
        <v>-33989320</v>
      </c>
      <c r="M61" s="5">
        <v>-23106748</v>
      </c>
      <c r="N61" s="5">
        <v>-19414423</v>
      </c>
    </row>
    <row r="62" spans="2:14" ht="15.5" x14ac:dyDescent="0.35">
      <c r="C62" t="s">
        <v>83</v>
      </c>
    </row>
    <row r="63" spans="2:14" ht="15.5" x14ac:dyDescent="0.35">
      <c r="C63" t="s">
        <v>84</v>
      </c>
      <c r="D63" s="5">
        <v>-278280390</v>
      </c>
      <c r="E63" s="5">
        <v>252749786</v>
      </c>
      <c r="F63" s="5">
        <v>-76213678</v>
      </c>
      <c r="G63" s="5">
        <v>44944236</v>
      </c>
      <c r="I63" s="5">
        <v>-928346757</v>
      </c>
      <c r="J63" s="5">
        <v>-313441578</v>
      </c>
      <c r="K63" s="5">
        <v>2319035698</v>
      </c>
      <c r="L63" s="5">
        <v>116441232</v>
      </c>
      <c r="M63" s="5">
        <v>1450391223</v>
      </c>
      <c r="N63" s="5">
        <v>-924234372</v>
      </c>
    </row>
    <row r="64" spans="2:14" ht="15.5" x14ac:dyDescent="0.35">
      <c r="C64" t="s">
        <v>29</v>
      </c>
      <c r="D64" s="5">
        <v>13012885297</v>
      </c>
      <c r="E64" s="5">
        <v>15627808950</v>
      </c>
      <c r="F64" s="5">
        <v>2284194825</v>
      </c>
      <c r="G64" s="5">
        <v>36020676661</v>
      </c>
      <c r="I64" s="5">
        <v>67160874488</v>
      </c>
      <c r="J64" s="5">
        <v>47352945743</v>
      </c>
      <c r="K64" s="5">
        <v>50345057140</v>
      </c>
      <c r="L64" s="5">
        <v>35016090790</v>
      </c>
      <c r="M64" s="5">
        <v>48140417630</v>
      </c>
      <c r="N64" s="5">
        <v>35409855770</v>
      </c>
    </row>
    <row r="65" spans="2:14" ht="15.5" x14ac:dyDescent="0.35">
      <c r="C65" t="s">
        <v>28</v>
      </c>
      <c r="D65" s="5">
        <v>-2834454920</v>
      </c>
      <c r="E65" s="5">
        <v>-4006968900</v>
      </c>
      <c r="F65" s="5">
        <v>-1275511276</v>
      </c>
      <c r="G65" s="5">
        <v>-8330727240</v>
      </c>
      <c r="I65" s="5">
        <v>-16800202876</v>
      </c>
      <c r="J65" s="5">
        <v>-12070228600</v>
      </c>
      <c r="K65" s="5">
        <v>-11577431860</v>
      </c>
      <c r="L65" s="5">
        <v>-8400164940</v>
      </c>
      <c r="M65" s="5">
        <v>-10404815982</v>
      </c>
      <c r="N65" s="5">
        <v>-7902566426</v>
      </c>
    </row>
    <row r="66" spans="2:14" ht="15.5" x14ac:dyDescent="0.35">
      <c r="C66" t="s">
        <v>85</v>
      </c>
      <c r="K66" s="5">
        <v>-12229476380</v>
      </c>
      <c r="L66" s="5">
        <v>-8602242220</v>
      </c>
      <c r="M66" s="5">
        <v>-10481127580</v>
      </c>
      <c r="N66" s="5">
        <v>-8384397120</v>
      </c>
    </row>
    <row r="67" spans="2:14" ht="15.5" x14ac:dyDescent="0.35">
      <c r="C67" t="s">
        <v>87</v>
      </c>
      <c r="K67" s="5">
        <v>652044520</v>
      </c>
      <c r="L67" s="5">
        <v>202077280</v>
      </c>
      <c r="M67" s="5">
        <v>76311598</v>
      </c>
      <c r="N67" s="5">
        <v>481830694</v>
      </c>
    </row>
    <row r="68" spans="2:14" ht="15.5" x14ac:dyDescent="0.35">
      <c r="C68" t="s">
        <v>88</v>
      </c>
      <c r="D68" s="5">
        <v>-2834454920</v>
      </c>
      <c r="E68" s="5">
        <v>-4006968900</v>
      </c>
      <c r="F68" s="5">
        <v>-1275511276</v>
      </c>
      <c r="G68" s="5">
        <v>-8330727240</v>
      </c>
      <c r="I68" s="5">
        <v>-16800202876</v>
      </c>
      <c r="J68" s="5">
        <v>-12070228600</v>
      </c>
      <c r="K68" s="5">
        <v>-11577431860</v>
      </c>
      <c r="L68" s="5">
        <v>-8400164940</v>
      </c>
      <c r="M68" s="5">
        <v>-10404815982</v>
      </c>
      <c r="N68" s="5">
        <v>-7902566426</v>
      </c>
    </row>
    <row r="69" spans="2:14" ht="15.5" x14ac:dyDescent="0.35">
      <c r="C69" t="s">
        <v>89</v>
      </c>
      <c r="D69" s="5">
        <v>10178430377</v>
      </c>
      <c r="E69" s="5">
        <v>11620840050</v>
      </c>
      <c r="F69" s="5">
        <v>1008683549</v>
      </c>
      <c r="G69" s="5">
        <v>27689949421</v>
      </c>
      <c r="I69" s="5">
        <v>50360671612</v>
      </c>
      <c r="J69" s="5">
        <v>35282717143</v>
      </c>
      <c r="K69" s="5">
        <v>38767625280</v>
      </c>
      <c r="L69" s="5">
        <v>26615925850</v>
      </c>
      <c r="M69" s="5">
        <v>37735601648</v>
      </c>
      <c r="N69" s="5">
        <v>27507289344</v>
      </c>
    </row>
    <row r="70" spans="2:14" ht="15.5" x14ac:dyDescent="0.35">
      <c r="C70" t="s">
        <v>90</v>
      </c>
      <c r="F70" s="5">
        <v>4334497221</v>
      </c>
      <c r="I70" s="5">
        <v>4334497221</v>
      </c>
      <c r="J70" s="5">
        <v>-292546317</v>
      </c>
      <c r="K70" s="5">
        <v>-306720787</v>
      </c>
      <c r="L70" s="5">
        <v>-1917602156</v>
      </c>
      <c r="M70" s="5">
        <v>-38247685</v>
      </c>
      <c r="N70" s="5">
        <v>-123221555</v>
      </c>
    </row>
    <row r="71" spans="2:14" ht="15.5" x14ac:dyDescent="0.35">
      <c r="C71" t="s">
        <v>428</v>
      </c>
      <c r="F71" s="5">
        <v>4334497221</v>
      </c>
      <c r="I71" s="5">
        <v>4334497221</v>
      </c>
      <c r="J71" s="5">
        <v>-292546317</v>
      </c>
      <c r="K71" s="5">
        <v>-306720787</v>
      </c>
      <c r="L71" s="5">
        <v>-1917602156</v>
      </c>
      <c r="M71" s="5">
        <v>-38247685</v>
      </c>
      <c r="N71" s="5">
        <v>-123221555</v>
      </c>
    </row>
    <row r="72" spans="2:14" ht="15.5" x14ac:dyDescent="0.35">
      <c r="C72" t="s">
        <v>91</v>
      </c>
      <c r="D72" s="5">
        <v>10178430377</v>
      </c>
      <c r="E72" s="5">
        <v>11620840050</v>
      </c>
      <c r="F72" s="5">
        <v>5343180770</v>
      </c>
      <c r="G72" s="5">
        <v>27689949421</v>
      </c>
      <c r="I72" s="5">
        <v>54695168833</v>
      </c>
      <c r="J72" s="5">
        <v>34990170826</v>
      </c>
      <c r="K72" s="5">
        <v>38460904493</v>
      </c>
      <c r="L72" s="5">
        <v>24698323694</v>
      </c>
      <c r="M72" s="5">
        <v>37697353963</v>
      </c>
      <c r="N72" s="5">
        <v>27384067789</v>
      </c>
    </row>
    <row r="73" spans="2:14" ht="15.5" x14ac:dyDescent="0.35">
      <c r="C73" t="s">
        <v>92</v>
      </c>
      <c r="D73" s="5">
        <v>10178430377</v>
      </c>
      <c r="E73" s="5">
        <v>11620840050</v>
      </c>
      <c r="F73" s="5">
        <v>1008683549</v>
      </c>
      <c r="G73" s="5">
        <v>27689949421</v>
      </c>
      <c r="I73" s="5">
        <v>50360671612</v>
      </c>
      <c r="J73" s="5">
        <v>35282717143</v>
      </c>
      <c r="K73" s="5">
        <v>38767625280</v>
      </c>
      <c r="L73" s="5">
        <v>26615925850</v>
      </c>
      <c r="M73" s="5">
        <v>37735601648</v>
      </c>
      <c r="N73" s="5">
        <v>27507289344</v>
      </c>
    </row>
    <row r="74" spans="2:14" ht="15.5" x14ac:dyDescent="0.35">
      <c r="C74" t="s">
        <v>8</v>
      </c>
      <c r="D74" s="5">
        <v>10178430377</v>
      </c>
      <c r="E74" s="5">
        <v>11620840050</v>
      </c>
      <c r="F74" s="5">
        <v>5343180770</v>
      </c>
      <c r="G74" s="5">
        <v>27689949421</v>
      </c>
      <c r="I74" s="5">
        <v>54695168833</v>
      </c>
      <c r="J74" s="5">
        <v>34990170826</v>
      </c>
      <c r="K74" s="5">
        <v>38460904493</v>
      </c>
      <c r="L74" s="5">
        <v>24698323694</v>
      </c>
      <c r="M74" s="5">
        <v>37697353963</v>
      </c>
      <c r="N74" s="5">
        <v>27384067789</v>
      </c>
    </row>
    <row r="75" spans="2:14" ht="15.5" x14ac:dyDescent="0.35">
      <c r="C75" t="s">
        <v>94</v>
      </c>
      <c r="D75" s="5">
        <v>10178430377</v>
      </c>
      <c r="E75" s="5">
        <v>11620840050</v>
      </c>
      <c r="F75" s="5">
        <v>1008683549</v>
      </c>
      <c r="G75" s="5">
        <v>27689949421</v>
      </c>
      <c r="I75" s="5">
        <v>50360671612</v>
      </c>
      <c r="J75" s="5">
        <v>35282717143</v>
      </c>
      <c r="K75" s="5">
        <v>38767625280</v>
      </c>
      <c r="L75" s="5">
        <v>26615925850</v>
      </c>
      <c r="M75" s="5">
        <v>37735601648</v>
      </c>
      <c r="N75" s="5">
        <v>27507289344</v>
      </c>
    </row>
    <row r="76" spans="2:14" ht="15.5" x14ac:dyDescent="0.35">
      <c r="C76" t="s">
        <v>95</v>
      </c>
      <c r="D76" s="5">
        <v>10178430377</v>
      </c>
      <c r="E76" s="5">
        <v>11620840050</v>
      </c>
      <c r="F76" s="5">
        <v>5343180770</v>
      </c>
      <c r="G76" s="5">
        <v>27689949421</v>
      </c>
      <c r="I76" s="5">
        <v>54695168833</v>
      </c>
      <c r="J76" s="5">
        <v>34990170826</v>
      </c>
      <c r="K76" s="5">
        <v>38460904493</v>
      </c>
      <c r="L76" s="5">
        <v>24698323694</v>
      </c>
      <c r="M76" s="5">
        <v>37697353963</v>
      </c>
      <c r="N76" s="5">
        <v>27384067789</v>
      </c>
    </row>
    <row r="77" spans="2:14" ht="15.5" x14ac:dyDescent="0.35">
      <c r="C77" t="s">
        <v>96</v>
      </c>
      <c r="D77" s="5">
        <v>10178430377</v>
      </c>
      <c r="E77" s="5">
        <v>11620840050</v>
      </c>
      <c r="F77" s="5">
        <v>5343180770</v>
      </c>
      <c r="G77" s="5">
        <v>27689949421</v>
      </c>
      <c r="I77" s="5">
        <v>54695168833</v>
      </c>
      <c r="J77" s="5">
        <v>34990170826</v>
      </c>
      <c r="K77" s="5">
        <v>38460904493</v>
      </c>
      <c r="L77" s="5">
        <v>24698323694</v>
      </c>
      <c r="M77" s="5">
        <v>37697353963</v>
      </c>
      <c r="N77" s="5">
        <v>27384067789</v>
      </c>
    </row>
    <row r="79" spans="2:14" ht="15.5" x14ac:dyDescent="0.35">
      <c r="B79" t="s">
        <v>97</v>
      </c>
      <c r="C79" t="s">
        <v>98</v>
      </c>
    </row>
    <row r="80" spans="2:14" ht="15.5" x14ac:dyDescent="0.35">
      <c r="C80" t="s">
        <v>99</v>
      </c>
    </row>
    <row r="81" spans="3:14" ht="15.5" x14ac:dyDescent="0.35">
      <c r="C81" t="s">
        <v>20</v>
      </c>
      <c r="D81" s="5">
        <v>125599964709</v>
      </c>
      <c r="E81" s="5">
        <v>138728900506</v>
      </c>
      <c r="F81" s="5">
        <v>104216392630</v>
      </c>
      <c r="G81" s="5">
        <v>143020140582</v>
      </c>
      <c r="I81" s="5">
        <v>104216392630</v>
      </c>
      <c r="J81" s="5">
        <v>85260529796</v>
      </c>
      <c r="K81" s="5">
        <v>126566104429</v>
      </c>
      <c r="L81" s="5">
        <v>125087128432</v>
      </c>
      <c r="M81" s="5">
        <v>95828077982</v>
      </c>
      <c r="N81" s="5">
        <v>74840998059</v>
      </c>
    </row>
    <row r="82" spans="3:14" ht="15.5" x14ac:dyDescent="0.35">
      <c r="C82" t="s">
        <v>100</v>
      </c>
      <c r="D82" s="5">
        <v>159572133528</v>
      </c>
      <c r="E82" s="5">
        <v>201523692445</v>
      </c>
      <c r="F82" s="5">
        <v>140237481294</v>
      </c>
      <c r="G82" s="5">
        <v>212927747050</v>
      </c>
      <c r="I82" s="5">
        <v>140237481294</v>
      </c>
      <c r="J82" s="5">
        <v>124446755436</v>
      </c>
      <c r="K82" s="5">
        <v>97633513093</v>
      </c>
      <c r="L82" s="5">
        <v>91629628401</v>
      </c>
      <c r="M82" s="5">
        <v>92412142935</v>
      </c>
      <c r="N82" s="5">
        <v>64561381698</v>
      </c>
    </row>
    <row r="83" spans="3:14" ht="15.5" x14ac:dyDescent="0.35">
      <c r="C83" t="s">
        <v>250</v>
      </c>
      <c r="D83" s="5">
        <v>112209315</v>
      </c>
      <c r="E83" s="5">
        <v>916000000</v>
      </c>
      <c r="F83" s="5">
        <v>116938000</v>
      </c>
      <c r="G83" s="5">
        <v>1935795</v>
      </c>
      <c r="I83" s="5">
        <v>116938000</v>
      </c>
      <c r="J83" s="5">
        <v>1859849979</v>
      </c>
      <c r="K83" s="5">
        <v>814815573</v>
      </c>
      <c r="N83" s="5">
        <v>628160703</v>
      </c>
    </row>
    <row r="84" spans="3:14" ht="15.5" x14ac:dyDescent="0.35">
      <c r="C84" t="s">
        <v>249</v>
      </c>
      <c r="D84" s="5">
        <v>2435916541</v>
      </c>
      <c r="G84" s="5">
        <v>1028159735</v>
      </c>
      <c r="J84" s="5">
        <v>914375781</v>
      </c>
      <c r="K84" s="5">
        <v>1657269670</v>
      </c>
      <c r="L84" s="5">
        <v>1270708532</v>
      </c>
    </row>
    <row r="85" spans="3:14" ht="15.5" x14ac:dyDescent="0.35">
      <c r="C85" t="s">
        <v>251</v>
      </c>
      <c r="D85" s="5">
        <v>159572133528</v>
      </c>
      <c r="E85" s="5">
        <v>201523692445</v>
      </c>
      <c r="F85" s="5">
        <v>140237481294</v>
      </c>
      <c r="G85" s="5">
        <v>212927747050</v>
      </c>
      <c r="I85" s="5">
        <v>140237481294</v>
      </c>
      <c r="J85" s="5">
        <v>124446755436</v>
      </c>
      <c r="K85" s="5">
        <v>97633513093</v>
      </c>
      <c r="L85" s="5">
        <v>91629628401</v>
      </c>
      <c r="M85" s="5">
        <v>92412142935</v>
      </c>
      <c r="N85" s="5">
        <v>64561381698</v>
      </c>
    </row>
    <row r="86" spans="3:14" ht="15.5" x14ac:dyDescent="0.35">
      <c r="C86" t="s">
        <v>102</v>
      </c>
      <c r="D86" s="5">
        <v>564319081</v>
      </c>
      <c r="E86" s="5">
        <v>669445730</v>
      </c>
      <c r="F86" s="5">
        <v>431078472</v>
      </c>
      <c r="G86" s="5">
        <v>568354743</v>
      </c>
      <c r="I86" s="5">
        <v>431078472</v>
      </c>
      <c r="J86" s="5">
        <v>250122362</v>
      </c>
      <c r="K86" s="5">
        <v>317382847</v>
      </c>
      <c r="L86" s="5">
        <v>113391781</v>
      </c>
    </row>
    <row r="87" spans="3:14" ht="15.5" x14ac:dyDescent="0.35">
      <c r="C87" t="s">
        <v>252</v>
      </c>
      <c r="D87" s="5">
        <v>564319081</v>
      </c>
      <c r="E87" s="5">
        <v>669445730</v>
      </c>
      <c r="F87" s="5">
        <v>431078472</v>
      </c>
      <c r="G87" s="5">
        <v>568354743</v>
      </c>
      <c r="I87" s="5">
        <v>431078472</v>
      </c>
      <c r="J87" s="5">
        <v>250122362</v>
      </c>
      <c r="K87" s="5">
        <v>317382847</v>
      </c>
      <c r="L87" s="5">
        <v>113391781</v>
      </c>
    </row>
    <row r="88" spans="3:14" ht="15.5" x14ac:dyDescent="0.35">
      <c r="C88" t="s">
        <v>103</v>
      </c>
      <c r="D88" s="5">
        <v>153198601685</v>
      </c>
      <c r="E88" s="5">
        <v>76301706560</v>
      </c>
      <c r="F88" s="5">
        <v>132393069962</v>
      </c>
      <c r="G88" s="5">
        <v>78707932533</v>
      </c>
      <c r="I88" s="5">
        <v>132393069962</v>
      </c>
      <c r="J88" s="5">
        <v>88723479434</v>
      </c>
      <c r="K88" s="5">
        <v>65707472207</v>
      </c>
      <c r="L88" s="5">
        <v>86394577653</v>
      </c>
      <c r="M88" s="5">
        <v>25398408304</v>
      </c>
      <c r="N88" s="5">
        <v>29459536103</v>
      </c>
    </row>
    <row r="89" spans="3:14" ht="15.5" x14ac:dyDescent="0.35">
      <c r="C89" t="s">
        <v>83</v>
      </c>
      <c r="D89" s="5">
        <v>11508512299</v>
      </c>
      <c r="E89" s="5">
        <v>11508512299</v>
      </c>
      <c r="F89" s="5">
        <v>11508512299</v>
      </c>
      <c r="G89" s="5">
        <v>13752728327</v>
      </c>
      <c r="I89" s="5">
        <v>11508512299</v>
      </c>
      <c r="J89" s="5">
        <v>13752728327</v>
      </c>
      <c r="K89" s="5">
        <v>10161242640</v>
      </c>
      <c r="L89" s="5">
        <v>7226814149</v>
      </c>
      <c r="M89" s="5">
        <v>4555350660</v>
      </c>
      <c r="N89" s="5">
        <v>4583639632</v>
      </c>
    </row>
    <row r="90" spans="3:14" ht="15.5" x14ac:dyDescent="0.35">
      <c r="C90" t="s">
        <v>104</v>
      </c>
      <c r="D90" s="5">
        <v>476698195203</v>
      </c>
      <c r="E90" s="5">
        <v>476425232227</v>
      </c>
      <c r="F90" s="5">
        <v>426202623648</v>
      </c>
      <c r="G90" s="5">
        <v>465300940267</v>
      </c>
      <c r="I90" s="5">
        <v>426202623648</v>
      </c>
      <c r="J90" s="5">
        <v>343417845973</v>
      </c>
      <c r="K90" s="5">
        <v>298537089974</v>
      </c>
      <c r="L90" s="5">
        <v>321441493977</v>
      </c>
      <c r="M90" s="5">
        <v>233524741882</v>
      </c>
      <c r="N90" s="5">
        <v>192200047037</v>
      </c>
    </row>
    <row r="91" spans="3:14" ht="15.5" x14ac:dyDescent="0.35">
      <c r="C91" t="s">
        <v>105</v>
      </c>
    </row>
    <row r="92" spans="3:14" ht="15.5" x14ac:dyDescent="0.35">
      <c r="C92" t="s">
        <v>107</v>
      </c>
      <c r="D92" s="5">
        <v>51078947495</v>
      </c>
      <c r="E92" s="5">
        <v>45856932207</v>
      </c>
      <c r="F92" s="5">
        <v>43912171262</v>
      </c>
      <c r="G92" s="5">
        <v>37635436809</v>
      </c>
      <c r="I92" s="5">
        <v>43912171262</v>
      </c>
      <c r="J92" s="5">
        <v>34364377140</v>
      </c>
      <c r="K92" s="5">
        <v>23360350065</v>
      </c>
      <c r="L92" s="5">
        <v>22058922449</v>
      </c>
      <c r="M92" s="5">
        <v>12343818370</v>
      </c>
      <c r="N92" s="5">
        <v>11482225338</v>
      </c>
    </row>
    <row r="93" spans="3:14" ht="15.5" x14ac:dyDescent="0.35">
      <c r="C93" t="s">
        <v>109</v>
      </c>
      <c r="D93" s="5">
        <v>3138418070</v>
      </c>
      <c r="E93" s="5">
        <v>3138418070</v>
      </c>
      <c r="F93" s="5">
        <v>3138418070</v>
      </c>
      <c r="G93" s="5">
        <v>3412996898</v>
      </c>
      <c r="I93" s="5">
        <v>3138418070</v>
      </c>
      <c r="J93" s="5">
        <v>3426362924</v>
      </c>
      <c r="K93" s="5">
        <v>2877834080</v>
      </c>
      <c r="L93" s="5">
        <v>2139278569</v>
      </c>
      <c r="M93" s="5">
        <v>1396339139</v>
      </c>
      <c r="N93" s="5">
        <v>1309239733</v>
      </c>
    </row>
    <row r="94" spans="3:14" ht="15.5" x14ac:dyDescent="0.35">
      <c r="C94" t="s">
        <v>110</v>
      </c>
      <c r="D94" s="5">
        <v>72238965502</v>
      </c>
      <c r="E94" s="5">
        <v>63183480946</v>
      </c>
      <c r="F94" s="5">
        <v>61444337547</v>
      </c>
      <c r="G94" s="5">
        <v>53647768762</v>
      </c>
      <c r="I94" s="5">
        <v>61444337547</v>
      </c>
      <c r="J94" s="5">
        <v>50670094776</v>
      </c>
      <c r="K94" s="5">
        <v>42236067067</v>
      </c>
      <c r="L94" s="5">
        <v>24218201018</v>
      </c>
      <c r="M94" s="5">
        <v>14211157509</v>
      </c>
      <c r="N94" s="5">
        <v>12811465071</v>
      </c>
    </row>
    <row r="95" spans="3:14" ht="15.5" x14ac:dyDescent="0.35">
      <c r="C95" t="s">
        <v>111</v>
      </c>
      <c r="D95" s="5">
        <v>548937160705</v>
      </c>
      <c r="E95" s="5">
        <v>539608713173</v>
      </c>
      <c r="F95" s="5">
        <v>487646961195</v>
      </c>
      <c r="G95" s="5">
        <v>518948709029</v>
      </c>
      <c r="I95" s="5">
        <v>487646961195</v>
      </c>
      <c r="J95" s="5">
        <v>394087940749</v>
      </c>
      <c r="K95" s="5">
        <v>340773157041</v>
      </c>
      <c r="L95" s="5">
        <v>345659694995</v>
      </c>
      <c r="M95" s="5">
        <v>247735899391</v>
      </c>
      <c r="N95" s="5">
        <v>205011512108</v>
      </c>
    </row>
    <row r="96" spans="3:14" ht="15.5" x14ac:dyDescent="0.35">
      <c r="C96" t="s">
        <v>112</v>
      </c>
    </row>
    <row r="97" spans="3:14" ht="15.5" x14ac:dyDescent="0.35">
      <c r="C97" t="s">
        <v>113</v>
      </c>
    </row>
    <row r="98" spans="3:14" ht="15.5" x14ac:dyDescent="0.35">
      <c r="C98" t="s">
        <v>114</v>
      </c>
      <c r="D98" s="5">
        <v>340067197889</v>
      </c>
      <c r="E98" s="5">
        <v>315917180726</v>
      </c>
      <c r="F98" s="5">
        <v>275502264865</v>
      </c>
      <c r="G98" s="5">
        <v>284091952442</v>
      </c>
      <c r="I98" s="5">
        <v>275502264865</v>
      </c>
      <c r="J98" s="5">
        <v>187476451324</v>
      </c>
      <c r="K98" s="5">
        <v>151520795803</v>
      </c>
      <c r="L98" s="5">
        <v>181680859012</v>
      </c>
      <c r="M98" s="5">
        <v>186241312696</v>
      </c>
      <c r="N98" s="5">
        <v>165219144739</v>
      </c>
    </row>
    <row r="99" spans="3:14" ht="15.5" x14ac:dyDescent="0.35">
      <c r="C99" t="s">
        <v>115</v>
      </c>
    </row>
    <row r="100" spans="3:14" ht="15.5" x14ac:dyDescent="0.35">
      <c r="C100" t="s">
        <v>253</v>
      </c>
      <c r="D100" s="5">
        <v>322045497723</v>
      </c>
      <c r="E100" s="5">
        <v>309886130919</v>
      </c>
      <c r="F100" s="5">
        <v>263639987355</v>
      </c>
      <c r="G100" s="5">
        <v>280054073332</v>
      </c>
      <c r="I100" s="5">
        <v>263639987355</v>
      </c>
      <c r="J100" s="5">
        <v>182307012433</v>
      </c>
      <c r="K100" s="5">
        <v>146121366063</v>
      </c>
      <c r="L100" s="5">
        <v>176965449562</v>
      </c>
      <c r="M100" s="5">
        <v>161218096185</v>
      </c>
      <c r="N100" s="5">
        <v>143056772876</v>
      </c>
    </row>
    <row r="101" spans="3:14" ht="15.5" x14ac:dyDescent="0.35">
      <c r="C101" t="s">
        <v>118</v>
      </c>
    </row>
    <row r="102" spans="3:14" ht="15.5" x14ac:dyDescent="0.35">
      <c r="C102" t="s">
        <v>254</v>
      </c>
      <c r="D102" s="5">
        <v>2548125856</v>
      </c>
      <c r="E102" s="5">
        <v>916000000</v>
      </c>
      <c r="F102" s="5">
        <v>116938000</v>
      </c>
      <c r="G102" s="5">
        <v>1030095530</v>
      </c>
      <c r="I102" s="5">
        <v>116938000</v>
      </c>
      <c r="J102" s="5">
        <v>2774225760</v>
      </c>
      <c r="K102" s="5">
        <v>2472085243</v>
      </c>
      <c r="L102" s="5">
        <v>1270708532</v>
      </c>
      <c r="N102" s="5">
        <v>628160703</v>
      </c>
    </row>
    <row r="103" spans="3:14" ht="15.5" x14ac:dyDescent="0.35">
      <c r="C103" t="s">
        <v>117</v>
      </c>
      <c r="D103" s="5">
        <v>337312270</v>
      </c>
      <c r="E103" s="5">
        <v>788314035</v>
      </c>
      <c r="F103" s="5">
        <v>642977614</v>
      </c>
      <c r="G103" s="5">
        <v>401671709</v>
      </c>
      <c r="I103" s="5">
        <v>642977614</v>
      </c>
      <c r="J103" s="5">
        <v>276665474</v>
      </c>
      <c r="K103" s="5">
        <v>492193991</v>
      </c>
      <c r="L103" s="5">
        <v>143915166</v>
      </c>
      <c r="M103" s="5">
        <v>10349001919</v>
      </c>
      <c r="N103" s="5">
        <v>8531551046</v>
      </c>
    </row>
    <row r="104" spans="3:14" ht="15.5" x14ac:dyDescent="0.35">
      <c r="C104" t="s">
        <v>116</v>
      </c>
      <c r="D104" s="5">
        <v>530758009</v>
      </c>
      <c r="E104" s="5">
        <v>476676612</v>
      </c>
      <c r="F104" s="5">
        <v>1032251876</v>
      </c>
      <c r="G104" s="5">
        <v>130425000</v>
      </c>
      <c r="I104" s="5">
        <v>1032251876</v>
      </c>
      <c r="J104" s="5">
        <v>797739482</v>
      </c>
      <c r="K104" s="5">
        <v>180494090</v>
      </c>
      <c r="L104" s="5">
        <v>198494090</v>
      </c>
      <c r="M104" s="5">
        <v>450000000</v>
      </c>
      <c r="N104" s="5">
        <v>400000000</v>
      </c>
    </row>
    <row r="105" spans="3:14" ht="15.5" x14ac:dyDescent="0.35">
      <c r="C105" t="s">
        <v>120</v>
      </c>
    </row>
    <row r="106" spans="3:14" ht="15.5" x14ac:dyDescent="0.35">
      <c r="C106" t="s">
        <v>520</v>
      </c>
      <c r="D106" s="5">
        <v>1489479662</v>
      </c>
      <c r="E106" s="5">
        <v>1489479670</v>
      </c>
      <c r="F106" s="5">
        <v>1563483603</v>
      </c>
      <c r="G106" s="5">
        <v>2374508602</v>
      </c>
      <c r="I106" s="5">
        <v>1563483603</v>
      </c>
      <c r="J106" s="5">
        <v>2481229503</v>
      </c>
      <c r="K106" s="5">
        <v>703757829</v>
      </c>
      <c r="L106" s="5">
        <v>2825565558</v>
      </c>
      <c r="M106" s="5">
        <v>1555263453</v>
      </c>
      <c r="N106" s="5">
        <v>1522109118</v>
      </c>
    </row>
    <row r="107" spans="3:14" ht="15.5" x14ac:dyDescent="0.35">
      <c r="C107" t="s">
        <v>121</v>
      </c>
      <c r="D107" s="5">
        <v>277689793</v>
      </c>
      <c r="E107" s="5">
        <v>262397687</v>
      </c>
      <c r="F107" s="5">
        <v>1147603388</v>
      </c>
      <c r="G107" s="5">
        <v>283847976</v>
      </c>
      <c r="I107" s="5">
        <v>1147603388</v>
      </c>
      <c r="J107" s="5">
        <v>1040592181</v>
      </c>
      <c r="K107" s="5">
        <v>2121807725</v>
      </c>
      <c r="L107" s="5">
        <v>2943701692</v>
      </c>
      <c r="M107" s="5">
        <v>1061464065</v>
      </c>
      <c r="N107" s="5">
        <v>1182664436</v>
      </c>
    </row>
    <row r="108" spans="3:14" ht="15.5" x14ac:dyDescent="0.35">
      <c r="C108" t="s">
        <v>122</v>
      </c>
      <c r="D108" s="5">
        <v>12997991961</v>
      </c>
      <c r="E108" s="5">
        <v>12997991969</v>
      </c>
      <c r="F108" s="5">
        <v>13071995902</v>
      </c>
      <c r="G108" s="5">
        <v>16127236929</v>
      </c>
      <c r="I108" s="5">
        <v>13071995902</v>
      </c>
      <c r="J108" s="5">
        <v>16233957830</v>
      </c>
      <c r="K108" s="5">
        <v>10865000469</v>
      </c>
      <c r="L108" s="5">
        <v>10052379707</v>
      </c>
      <c r="M108" s="5">
        <v>6110614113</v>
      </c>
      <c r="N108" s="5">
        <v>6105748750</v>
      </c>
    </row>
    <row r="109" spans="3:14" ht="15.5" x14ac:dyDescent="0.35">
      <c r="C109" t="s">
        <v>123</v>
      </c>
      <c r="D109" s="5">
        <v>12997991961</v>
      </c>
      <c r="E109" s="5">
        <v>12997991969</v>
      </c>
      <c r="F109" s="5">
        <v>13071995902</v>
      </c>
      <c r="G109" s="5">
        <v>16127236929</v>
      </c>
      <c r="I109" s="5">
        <v>13071995902</v>
      </c>
      <c r="J109" s="5">
        <v>16233957830</v>
      </c>
      <c r="K109" s="5">
        <v>10865000469</v>
      </c>
      <c r="L109" s="5">
        <v>10052379707</v>
      </c>
      <c r="M109" s="5">
        <v>6110614113</v>
      </c>
      <c r="N109" s="5">
        <v>6105748750</v>
      </c>
    </row>
    <row r="110" spans="3:14" ht="15.5" x14ac:dyDescent="0.35">
      <c r="C110" t="s">
        <v>124</v>
      </c>
    </row>
    <row r="111" spans="3:14" ht="15.5" x14ac:dyDescent="0.35">
      <c r="C111" t="s">
        <v>125</v>
      </c>
      <c r="D111" s="5">
        <v>1489479662</v>
      </c>
      <c r="E111" s="5">
        <v>1489479670</v>
      </c>
      <c r="F111" s="5">
        <v>1563483603</v>
      </c>
      <c r="G111" s="5">
        <v>2374508602</v>
      </c>
      <c r="I111" s="5">
        <v>1563483603</v>
      </c>
      <c r="J111" s="5">
        <v>2481229503</v>
      </c>
      <c r="K111" s="5">
        <v>703757829</v>
      </c>
      <c r="L111" s="5">
        <v>2825565558</v>
      </c>
      <c r="M111" s="5">
        <v>1555263453</v>
      </c>
      <c r="N111" s="5">
        <v>1522109118</v>
      </c>
    </row>
    <row r="112" spans="3:14" ht="15.5" x14ac:dyDescent="0.35">
      <c r="C112" t="s">
        <v>126</v>
      </c>
      <c r="D112" s="5">
        <v>353065189850</v>
      </c>
      <c r="E112" s="5">
        <v>328915172695</v>
      </c>
      <c r="F112" s="5">
        <v>288574260767</v>
      </c>
      <c r="G112" s="5">
        <v>300219189371</v>
      </c>
      <c r="I112" s="5">
        <v>288574260767</v>
      </c>
      <c r="J112" s="5">
        <v>203710409154</v>
      </c>
      <c r="K112" s="5">
        <v>162385796272</v>
      </c>
      <c r="L112" s="5">
        <v>191733238719</v>
      </c>
      <c r="M112" s="5">
        <v>192351926809</v>
      </c>
      <c r="N112" s="5">
        <v>171324893489</v>
      </c>
    </row>
    <row r="113" spans="2:14" ht="15.5" x14ac:dyDescent="0.35">
      <c r="C113" t="s">
        <v>127</v>
      </c>
    </row>
    <row r="114" spans="2:14" ht="15.5" x14ac:dyDescent="0.35">
      <c r="C114" t="s">
        <v>128</v>
      </c>
      <c r="D114" s="5">
        <v>50000000000</v>
      </c>
      <c r="E114" s="5">
        <v>50000000000</v>
      </c>
      <c r="F114" s="5">
        <v>50000000000</v>
      </c>
      <c r="G114" s="5">
        <v>50000000000</v>
      </c>
      <c r="I114" s="5">
        <v>50000000000</v>
      </c>
      <c r="J114" s="5">
        <v>50000000000</v>
      </c>
      <c r="K114" s="5">
        <v>50000000000</v>
      </c>
      <c r="L114" s="5">
        <v>50000000000</v>
      </c>
      <c r="M114" s="5">
        <v>40000000000</v>
      </c>
      <c r="N114" s="5">
        <v>6000000000</v>
      </c>
    </row>
    <row r="115" spans="2:14" ht="15.5" x14ac:dyDescent="0.35">
      <c r="C115" t="s">
        <v>129</v>
      </c>
      <c r="D115" s="5">
        <v>63844160000</v>
      </c>
      <c r="E115" s="5">
        <v>63844160000</v>
      </c>
      <c r="F115" s="5">
        <v>63844160000</v>
      </c>
      <c r="G115" s="5">
        <v>63844160000</v>
      </c>
      <c r="I115" s="5">
        <v>63844160000</v>
      </c>
      <c r="J115" s="5">
        <v>63844160000</v>
      </c>
      <c r="K115" s="5">
        <v>63844160000</v>
      </c>
      <c r="L115" s="5">
        <v>63844160000</v>
      </c>
    </row>
    <row r="116" spans="2:14" ht="15.5" x14ac:dyDescent="0.35">
      <c r="C116" t="s">
        <v>130</v>
      </c>
      <c r="D116" s="5">
        <v>82027810855</v>
      </c>
      <c r="E116" s="5">
        <v>96849380478</v>
      </c>
      <c r="F116" s="5">
        <v>85228540428</v>
      </c>
      <c r="G116" s="5">
        <v>104885359658</v>
      </c>
      <c r="I116" s="5">
        <v>85228540428</v>
      </c>
      <c r="J116" s="5">
        <v>76533371595</v>
      </c>
      <c r="K116" s="5">
        <v>64543200769</v>
      </c>
      <c r="L116" s="5">
        <v>40082296276</v>
      </c>
      <c r="M116" s="5">
        <v>15383972582</v>
      </c>
      <c r="N116" s="5">
        <v>27686618619</v>
      </c>
    </row>
    <row r="117" spans="2:14" ht="15.5" x14ac:dyDescent="0.35">
      <c r="C117" t="s">
        <v>257</v>
      </c>
      <c r="D117" s="5">
        <v>10000000000</v>
      </c>
      <c r="E117" s="5">
        <v>10000000000</v>
      </c>
      <c r="F117" s="5">
        <v>10000000000</v>
      </c>
      <c r="G117" s="5">
        <v>10000000000</v>
      </c>
      <c r="I117" s="5">
        <v>10000000000</v>
      </c>
      <c r="J117" s="5">
        <v>10000000000</v>
      </c>
      <c r="K117" s="5">
        <v>10000000000</v>
      </c>
      <c r="L117" s="5">
        <v>8000000000</v>
      </c>
    </row>
    <row r="118" spans="2:14" ht="15.5" x14ac:dyDescent="0.35">
      <c r="C118" t="s">
        <v>258</v>
      </c>
      <c r="D118" s="5">
        <v>72027810855</v>
      </c>
      <c r="E118" s="5">
        <v>86849380478</v>
      </c>
      <c r="F118" s="5">
        <v>75228540428</v>
      </c>
      <c r="G118" s="5">
        <v>94885359658</v>
      </c>
      <c r="I118" s="5">
        <v>75228540428</v>
      </c>
      <c r="J118" s="5">
        <v>66533371595</v>
      </c>
      <c r="K118" s="5">
        <v>54543200769</v>
      </c>
      <c r="L118" s="5">
        <v>32082296276</v>
      </c>
    </row>
    <row r="119" spans="2:14" ht="15.5" x14ac:dyDescent="0.35">
      <c r="C119" t="s">
        <v>259</v>
      </c>
      <c r="D119" s="5">
        <v>82027810855</v>
      </c>
      <c r="E119" s="5">
        <v>96849380478</v>
      </c>
      <c r="F119" s="5">
        <v>85228540428</v>
      </c>
      <c r="G119" s="5">
        <v>104885359658</v>
      </c>
      <c r="I119" s="5">
        <v>85228540428</v>
      </c>
      <c r="J119" s="5">
        <v>76533371595</v>
      </c>
      <c r="K119" s="5">
        <v>64543200769</v>
      </c>
      <c r="L119" s="5">
        <v>40082296276</v>
      </c>
      <c r="M119" s="5">
        <v>15383972582</v>
      </c>
      <c r="N119" s="5">
        <v>27686618619</v>
      </c>
    </row>
    <row r="120" spans="2:14" ht="15.5" x14ac:dyDescent="0.35">
      <c r="C120" t="s">
        <v>10</v>
      </c>
      <c r="D120" s="5">
        <v>195871970855</v>
      </c>
      <c r="E120" s="5">
        <v>210693540478</v>
      </c>
      <c r="F120" s="5">
        <v>199072700428</v>
      </c>
      <c r="G120" s="5">
        <v>218729519658</v>
      </c>
      <c r="I120" s="5">
        <v>199072700428</v>
      </c>
      <c r="J120" s="5">
        <v>190377531595</v>
      </c>
      <c r="K120" s="5">
        <v>178387360769</v>
      </c>
      <c r="L120" s="5">
        <v>153926456276</v>
      </c>
      <c r="M120" s="5">
        <v>55383972582</v>
      </c>
      <c r="N120" s="5">
        <v>33686618619</v>
      </c>
    </row>
    <row r="121" spans="2:14" ht="15.5" x14ac:dyDescent="0.35">
      <c r="C121" t="s">
        <v>132</v>
      </c>
      <c r="D121" s="5">
        <v>548937160705</v>
      </c>
      <c r="E121" s="5">
        <v>539608713173</v>
      </c>
      <c r="F121" s="5">
        <v>487646961195</v>
      </c>
      <c r="G121" s="5">
        <v>518948709029</v>
      </c>
      <c r="I121" s="5">
        <v>487646961195</v>
      </c>
      <c r="J121" s="5">
        <v>394087940749</v>
      </c>
      <c r="K121" s="5">
        <v>340773157041</v>
      </c>
      <c r="L121" s="5">
        <v>345659694995</v>
      </c>
      <c r="M121" s="5">
        <v>247735899391</v>
      </c>
      <c r="N121" s="5">
        <v>205011512108</v>
      </c>
    </row>
    <row r="122" spans="2:14" ht="15.5" x14ac:dyDescent="0.35">
      <c r="C122" t="s">
        <v>133</v>
      </c>
      <c r="D122" s="5">
        <v>2000000000</v>
      </c>
      <c r="E122" s="5">
        <v>2000000000</v>
      </c>
      <c r="F122" s="5">
        <v>2000000000</v>
      </c>
      <c r="G122" s="5">
        <v>1000000000</v>
      </c>
      <c r="I122" s="5">
        <v>2000000000</v>
      </c>
      <c r="J122" s="5">
        <v>1000000000</v>
      </c>
      <c r="K122" s="5">
        <v>1000000000</v>
      </c>
      <c r="L122" s="5">
        <v>1000000000</v>
      </c>
      <c r="M122" s="5">
        <v>40000</v>
      </c>
      <c r="N122" s="5">
        <v>6000</v>
      </c>
    </row>
    <row r="124" spans="2:14" ht="15.5" x14ac:dyDescent="0.35">
      <c r="B124" t="s">
        <v>134</v>
      </c>
      <c r="C124" t="s">
        <v>135</v>
      </c>
      <c r="D124" s="5">
        <v>19179380959</v>
      </c>
      <c r="E124" s="5">
        <v>39367479734</v>
      </c>
      <c r="F124" s="5">
        <v>-4903140775</v>
      </c>
      <c r="G124" s="5">
        <v>81421999649</v>
      </c>
      <c r="I124" s="5">
        <v>83766653055</v>
      </c>
      <c r="J124" s="5">
        <v>3336392526</v>
      </c>
      <c r="K124" s="5">
        <v>32173670846</v>
      </c>
      <c r="L124" s="5">
        <v>-33386394561</v>
      </c>
      <c r="M124" s="5">
        <v>41063530293</v>
      </c>
      <c r="N124" s="5">
        <v>48629855379</v>
      </c>
    </row>
    <row r="125" spans="2:14" ht="15.5" x14ac:dyDescent="0.35">
      <c r="C125" t="s">
        <v>316</v>
      </c>
      <c r="D125" s="5">
        <v>998928503309</v>
      </c>
      <c r="E125" s="5">
        <v>794334213426</v>
      </c>
      <c r="F125" s="5">
        <v>977406180389</v>
      </c>
      <c r="G125" s="5">
        <v>862561936148</v>
      </c>
      <c r="I125" s="5">
        <v>3265826402422</v>
      </c>
      <c r="J125" s="5">
        <v>2188911232918</v>
      </c>
      <c r="K125" s="5">
        <v>1777906252401</v>
      </c>
      <c r="L125" s="5">
        <v>1362382459190</v>
      </c>
      <c r="M125" s="5">
        <v>995304019709</v>
      </c>
      <c r="N125" s="5">
        <v>744730433837</v>
      </c>
    </row>
    <row r="126" spans="2:14" ht="15.5" x14ac:dyDescent="0.35">
      <c r="C126" t="s">
        <v>139</v>
      </c>
      <c r="D126" s="5">
        <v>-16962486910</v>
      </c>
      <c r="E126" s="5">
        <v>-23333703774</v>
      </c>
      <c r="F126" s="5">
        <v>-15745546137</v>
      </c>
      <c r="G126" s="5">
        <v>-15444249341</v>
      </c>
      <c r="I126" s="5">
        <v>-67825669572</v>
      </c>
      <c r="J126" s="5">
        <v>-44798866773</v>
      </c>
      <c r="K126" s="5">
        <v>-43350741618</v>
      </c>
      <c r="L126" s="5">
        <v>-32131554048</v>
      </c>
      <c r="M126" s="5">
        <v>-15760361094</v>
      </c>
      <c r="N126" s="5">
        <v>-10206335961</v>
      </c>
    </row>
    <row r="127" spans="2:14" ht="15.5" x14ac:dyDescent="0.35">
      <c r="C127" t="s">
        <v>137</v>
      </c>
      <c r="D127" s="5">
        <v>-943813228146</v>
      </c>
      <c r="E127" s="5">
        <v>-708542485316</v>
      </c>
      <c r="F127" s="5">
        <v>-929086664071</v>
      </c>
      <c r="G127" s="5">
        <v>-741777937396</v>
      </c>
      <c r="I127" s="5">
        <v>-3005274537521</v>
      </c>
      <c r="J127" s="5">
        <v>-2066260064947</v>
      </c>
      <c r="K127" s="5">
        <v>-1636405721108</v>
      </c>
      <c r="L127" s="5">
        <v>-1304188748960</v>
      </c>
      <c r="M127" s="5">
        <v>-904287093757</v>
      </c>
      <c r="N127" s="5">
        <v>-659374180804</v>
      </c>
    </row>
    <row r="128" spans="2:14" ht="15.5" x14ac:dyDescent="0.35">
      <c r="C128" t="s">
        <v>1424</v>
      </c>
      <c r="D128" s="5">
        <v>-12045028017</v>
      </c>
      <c r="E128" s="5">
        <v>-19151687666</v>
      </c>
      <c r="F128" s="5">
        <v>-35280275858</v>
      </c>
      <c r="G128" s="5">
        <v>-18618064090</v>
      </c>
      <c r="I128" s="5">
        <v>-89210737726</v>
      </c>
      <c r="J128" s="5">
        <v>-67475846064</v>
      </c>
      <c r="K128" s="5">
        <v>-52565147877</v>
      </c>
      <c r="L128" s="5">
        <v>-35216922354</v>
      </c>
      <c r="M128" s="5">
        <v>-26569249668</v>
      </c>
      <c r="N128" s="5">
        <v>-25644762358</v>
      </c>
    </row>
    <row r="129" spans="3:14" ht="15.5" x14ac:dyDescent="0.35">
      <c r="C129" t="s">
        <v>142</v>
      </c>
      <c r="D129" s="5">
        <v>528899393</v>
      </c>
      <c r="E129" s="5">
        <v>423101470</v>
      </c>
      <c r="F129" s="5">
        <v>606984443</v>
      </c>
      <c r="G129" s="5">
        <v>278494469</v>
      </c>
      <c r="I129" s="5">
        <v>1127118831</v>
      </c>
      <c r="J129" s="5">
        <v>1197181485</v>
      </c>
      <c r="K129" s="5">
        <v>2486127201</v>
      </c>
      <c r="L129" s="5">
        <v>1338784705</v>
      </c>
      <c r="M129" s="5">
        <v>1062998557</v>
      </c>
      <c r="N129" s="5">
        <v>363522783</v>
      </c>
    </row>
    <row r="130" spans="3:14" ht="15.5" x14ac:dyDescent="0.35">
      <c r="C130" t="s">
        <v>27</v>
      </c>
      <c r="D130" s="5">
        <v>-18867205</v>
      </c>
      <c r="E130" s="5">
        <v>-22252791</v>
      </c>
      <c r="F130" s="5">
        <v>1466345169</v>
      </c>
      <c r="G130" s="5">
        <v>-1735416383</v>
      </c>
      <c r="I130" s="5">
        <v>-288890589</v>
      </c>
      <c r="J130" s="5">
        <v>-294451782</v>
      </c>
      <c r="K130" s="5">
        <v>-40038273</v>
      </c>
      <c r="L130" s="5">
        <v>-33989320</v>
      </c>
      <c r="M130" s="5">
        <v>-23106748</v>
      </c>
      <c r="N130" s="5">
        <v>-19414423</v>
      </c>
    </row>
    <row r="131" spans="3:14" ht="15.5" x14ac:dyDescent="0.35">
      <c r="C131" t="s">
        <v>1425</v>
      </c>
    </row>
    <row r="132" spans="3:14" ht="15.5" x14ac:dyDescent="0.35">
      <c r="C132" t="s">
        <v>265</v>
      </c>
      <c r="D132" s="5">
        <v>-7561563999</v>
      </c>
      <c r="E132" s="5">
        <v>-4349945715</v>
      </c>
      <c r="F132" s="5">
        <v>-4385364123</v>
      </c>
      <c r="G132" s="5">
        <v>-3850778188</v>
      </c>
      <c r="I132" s="5">
        <v>-20766968112</v>
      </c>
      <c r="J132" s="5">
        <v>-8061592951</v>
      </c>
      <c r="K132" s="5">
        <v>-16011865469</v>
      </c>
      <c r="L132" s="5">
        <v>-25536423774</v>
      </c>
      <c r="M132" s="5">
        <v>-8663676706</v>
      </c>
      <c r="N132" s="5">
        <v>-1219407695</v>
      </c>
    </row>
    <row r="133" spans="3:14" ht="15.5" x14ac:dyDescent="0.35">
      <c r="C133" t="s">
        <v>1426</v>
      </c>
      <c r="D133" s="5">
        <v>123152534</v>
      </c>
      <c r="E133" s="5">
        <v>10240100</v>
      </c>
      <c r="F133" s="5">
        <v>115199413</v>
      </c>
      <c r="G133" s="5">
        <v>8014430</v>
      </c>
      <c r="I133" s="5">
        <v>179935322</v>
      </c>
      <c r="J133" s="5">
        <v>118800640</v>
      </c>
      <c r="K133" s="5">
        <v>154805589</v>
      </c>
    </row>
    <row r="134" spans="3:14" ht="15.5" x14ac:dyDescent="0.35">
      <c r="C134" t="s">
        <v>144</v>
      </c>
      <c r="D134" s="5">
        <v>-24984707901</v>
      </c>
      <c r="E134" s="5">
        <v>-959209635</v>
      </c>
      <c r="F134" s="5">
        <v>-25406534892</v>
      </c>
      <c r="G134" s="5">
        <v>-4209761</v>
      </c>
      <c r="I134" s="5">
        <v>-47270000000</v>
      </c>
      <c r="J134" s="5">
        <v>-25460000000</v>
      </c>
      <c r="K134" s="5">
        <v>-18090000000</v>
      </c>
      <c r="L134" s="5">
        <v>71369160000</v>
      </c>
      <c r="M134" s="5">
        <v>-17762500000</v>
      </c>
      <c r="N134" s="5">
        <v>-4031818182</v>
      </c>
    </row>
    <row r="135" spans="3:14" ht="15.5" x14ac:dyDescent="0.35">
      <c r="C135" t="s">
        <v>145</v>
      </c>
      <c r="D135" s="5">
        <v>-7323608855</v>
      </c>
      <c r="E135" s="5">
        <v>-3895762223</v>
      </c>
      <c r="F135" s="5">
        <v>-8494072285</v>
      </c>
      <c r="G135" s="5">
        <v>-1396446883</v>
      </c>
      <c r="I135" s="5">
        <v>-17540790221</v>
      </c>
      <c r="J135" s="5">
        <v>-19181967159</v>
      </c>
      <c r="K135" s="5">
        <v>-12604694849</v>
      </c>
      <c r="L135" s="5">
        <v>-8723714989</v>
      </c>
      <c r="M135" s="5">
        <v>-2313950370</v>
      </c>
      <c r="N135" s="5">
        <v>-4414192600</v>
      </c>
    </row>
    <row r="136" spans="3:14" ht="15.5" x14ac:dyDescent="0.35">
      <c r="C136" t="s">
        <v>146</v>
      </c>
      <c r="D136" s="5">
        <v>-7323608855</v>
      </c>
      <c r="E136" s="5">
        <v>-3895762223</v>
      </c>
      <c r="F136" s="5">
        <v>-7427805619</v>
      </c>
      <c r="G136" s="5">
        <v>-1396446883</v>
      </c>
      <c r="I136" s="5">
        <v>-16474523555</v>
      </c>
      <c r="J136" s="5">
        <v>-16354789982</v>
      </c>
      <c r="K136" s="5">
        <v>-12604694849</v>
      </c>
      <c r="L136" s="5">
        <v>-8723714989</v>
      </c>
      <c r="M136" s="5">
        <v>-2313950370</v>
      </c>
      <c r="N136" s="5">
        <v>-4414192600</v>
      </c>
    </row>
    <row r="137" spans="3:14" ht="15.5" x14ac:dyDescent="0.35">
      <c r="C137" t="s">
        <v>326</v>
      </c>
      <c r="F137" s="5">
        <v>400000</v>
      </c>
      <c r="I137" s="5">
        <v>400000</v>
      </c>
      <c r="J137" s="5">
        <v>45045045</v>
      </c>
    </row>
    <row r="138" spans="3:14" ht="15.5" x14ac:dyDescent="0.35">
      <c r="C138" t="s">
        <v>811</v>
      </c>
      <c r="F138" s="5">
        <v>-1066666666</v>
      </c>
      <c r="I138" s="5">
        <v>-1066666666</v>
      </c>
      <c r="J138" s="5">
        <v>-2872222222</v>
      </c>
    </row>
    <row r="139" spans="3:14" ht="15.5" x14ac:dyDescent="0.35">
      <c r="C139" t="s">
        <v>153</v>
      </c>
      <c r="D139" s="5">
        <v>-24984707901</v>
      </c>
      <c r="E139" s="5">
        <v>-959209635</v>
      </c>
      <c r="F139" s="5">
        <v>-25406534892</v>
      </c>
      <c r="G139" s="5">
        <v>-4209761</v>
      </c>
      <c r="I139" s="5">
        <v>-47270000000</v>
      </c>
      <c r="J139" s="5">
        <v>-25460000000</v>
      </c>
      <c r="K139" s="5">
        <v>-18090000000</v>
      </c>
      <c r="L139" s="5">
        <v>71369160000</v>
      </c>
      <c r="M139" s="5">
        <v>-17762500000</v>
      </c>
      <c r="N139" s="5">
        <v>-4031818182</v>
      </c>
    </row>
    <row r="140" spans="3:14" ht="15.5" x14ac:dyDescent="0.35">
      <c r="C140" t="s">
        <v>1427</v>
      </c>
      <c r="M140" s="5">
        <v>10000000000</v>
      </c>
    </row>
    <row r="141" spans="3:14" ht="15.5" x14ac:dyDescent="0.35">
      <c r="C141" t="s">
        <v>1428</v>
      </c>
      <c r="L141" s="5">
        <v>73844160000</v>
      </c>
    </row>
    <row r="142" spans="3:14" ht="15.5" x14ac:dyDescent="0.35">
      <c r="C142" t="s">
        <v>1429</v>
      </c>
    </row>
    <row r="143" spans="3:14" ht="15.5" x14ac:dyDescent="0.35">
      <c r="C143" t="s">
        <v>487</v>
      </c>
      <c r="D143" s="5">
        <v>-25000000000</v>
      </c>
      <c r="F143" s="5">
        <v>-25000000000</v>
      </c>
      <c r="I143" s="5">
        <v>-46000000000</v>
      </c>
      <c r="J143" s="5">
        <v>-23000000000</v>
      </c>
      <c r="K143" s="5">
        <v>-14000000000</v>
      </c>
      <c r="M143" s="5">
        <v>-26000000000</v>
      </c>
    </row>
    <row r="144" spans="3:14" ht="15.5" x14ac:dyDescent="0.35">
      <c r="C144" t="s">
        <v>512</v>
      </c>
      <c r="D144" s="5">
        <v>15292099</v>
      </c>
      <c r="E144" s="5">
        <v>-959209635</v>
      </c>
      <c r="F144" s="5">
        <v>-406534892</v>
      </c>
      <c r="G144" s="5">
        <v>-4209761</v>
      </c>
      <c r="I144" s="5">
        <v>-1270000000</v>
      </c>
      <c r="J144" s="5">
        <v>-2460000000</v>
      </c>
      <c r="K144" s="5">
        <v>-4090000000</v>
      </c>
      <c r="L144" s="5">
        <v>-2475000000</v>
      </c>
      <c r="M144" s="5">
        <v>-1762500000</v>
      </c>
      <c r="N144" s="5">
        <v>-4031818182</v>
      </c>
    </row>
    <row r="145" spans="2:14" ht="15.5" x14ac:dyDescent="0.35">
      <c r="C145" t="s">
        <v>163</v>
      </c>
      <c r="D145" s="5">
        <v>-13128935797</v>
      </c>
      <c r="E145" s="5">
        <v>34512507876</v>
      </c>
      <c r="F145" s="5">
        <v>-38803747952</v>
      </c>
      <c r="G145" s="5">
        <v>80021343005</v>
      </c>
      <c r="I145" s="5">
        <v>18955862834</v>
      </c>
      <c r="J145" s="5">
        <v>-41305574633</v>
      </c>
      <c r="K145" s="5">
        <v>1478975997</v>
      </c>
      <c r="L145" s="5">
        <v>29259050450</v>
      </c>
      <c r="M145" s="5">
        <v>20987079923</v>
      </c>
      <c r="N145" s="5">
        <v>40183844597</v>
      </c>
    </row>
    <row r="146" spans="2:14" ht="15.5" x14ac:dyDescent="0.35">
      <c r="C146" t="s">
        <v>380</v>
      </c>
    </row>
    <row r="147" spans="2:14" ht="15.5" x14ac:dyDescent="0.35">
      <c r="C147" t="s">
        <v>164</v>
      </c>
      <c r="E147" s="5">
        <v>104216392630</v>
      </c>
      <c r="I147" s="5">
        <v>85260529796</v>
      </c>
      <c r="J147" s="5">
        <v>126566104429</v>
      </c>
      <c r="K147" s="5">
        <v>125087128432</v>
      </c>
      <c r="L147" s="5">
        <v>95828077982</v>
      </c>
      <c r="M147" s="5">
        <v>74840998059</v>
      </c>
      <c r="N147" s="5">
        <v>34657153462</v>
      </c>
    </row>
    <row r="148" spans="2:14" ht="15.5" x14ac:dyDescent="0.35">
      <c r="C148" t="s">
        <v>166</v>
      </c>
      <c r="D148" s="5">
        <v>-13128935797</v>
      </c>
      <c r="E148" s="5">
        <v>138728900506</v>
      </c>
      <c r="F148" s="5">
        <v>-38803747952</v>
      </c>
      <c r="G148" s="5">
        <v>80021343005</v>
      </c>
      <c r="I148" s="5">
        <v>104216392630</v>
      </c>
      <c r="J148" s="5">
        <v>85260529796</v>
      </c>
      <c r="K148" s="5">
        <v>126566104429</v>
      </c>
      <c r="L148" s="5">
        <v>125087128432</v>
      </c>
      <c r="M148" s="5">
        <v>95828077982</v>
      </c>
      <c r="N148" s="5">
        <v>74840998059</v>
      </c>
    </row>
    <row r="150" spans="2:14" ht="15.5" x14ac:dyDescent="0.35">
      <c r="B150" t="s">
        <v>167</v>
      </c>
      <c r="C150" t="s">
        <v>12</v>
      </c>
      <c r="D150" s="5">
        <v>2000000000</v>
      </c>
      <c r="E150" s="5">
        <v>2000000000</v>
      </c>
      <c r="F150" s="5">
        <v>2000000000</v>
      </c>
      <c r="G150" s="5">
        <v>1000000000</v>
      </c>
      <c r="I150" s="5">
        <v>2000000000</v>
      </c>
      <c r="J150" s="5">
        <v>1000000000</v>
      </c>
      <c r="K150" s="5">
        <v>1000000000</v>
      </c>
      <c r="L150" s="5">
        <v>1000000000</v>
      </c>
      <c r="M150" s="5">
        <v>0</v>
      </c>
      <c r="N150" s="5">
        <v>0</v>
      </c>
    </row>
    <row r="151" spans="2:14" ht="15.5" x14ac:dyDescent="0.35">
      <c r="C151" t="s">
        <v>168</v>
      </c>
      <c r="D151" s="6">
        <v>5.09</v>
      </c>
      <c r="E151" s="6">
        <v>5.81</v>
      </c>
      <c r="F151" s="6">
        <v>0.5</v>
      </c>
      <c r="G151" s="6">
        <v>27.69</v>
      </c>
    </row>
    <row r="152" spans="2:14" ht="15.5" x14ac:dyDescent="0.35">
      <c r="C152" t="s">
        <v>169</v>
      </c>
      <c r="D152" s="6">
        <v>99.21</v>
      </c>
      <c r="E152" s="6">
        <v>90.36</v>
      </c>
      <c r="F152" s="5">
        <v>1290</v>
      </c>
      <c r="G152" s="6">
        <v>50.56</v>
      </c>
    </row>
    <row r="153" spans="2:14" ht="15.5" x14ac:dyDescent="0.35">
      <c r="C153" t="s">
        <v>63</v>
      </c>
      <c r="D153" s="6">
        <v>1.06</v>
      </c>
      <c r="E153" s="6">
        <v>1.21</v>
      </c>
      <c r="F153" s="6">
        <v>1.46</v>
      </c>
      <c r="G153" s="6">
        <v>1.47</v>
      </c>
    </row>
    <row r="154" spans="2:14" ht="15.5" x14ac:dyDescent="0.35">
      <c r="C154" t="s">
        <v>170</v>
      </c>
      <c r="D154" s="6">
        <v>16100000000.000002</v>
      </c>
      <c r="E154" s="5">
        <v>18020000000</v>
      </c>
      <c r="F154" s="5">
        <v>5120000000</v>
      </c>
      <c r="G154" s="5">
        <v>38430000000</v>
      </c>
    </row>
    <row r="155" spans="2:14" ht="15.5" x14ac:dyDescent="0.35">
      <c r="C155" t="s">
        <v>171</v>
      </c>
      <c r="D155" s="6">
        <v>1.8500000000000003E-2</v>
      </c>
      <c r="E155" s="6">
        <v>2.1499999999999998E-2</v>
      </c>
      <c r="F155" s="6">
        <v>2.0999999999999999E-3</v>
      </c>
      <c r="G155" s="6">
        <v>5.3399999999999996E-2</v>
      </c>
    </row>
    <row r="156" spans="2:14" ht="15.5" x14ac:dyDescent="0.35">
      <c r="C156" t="s">
        <v>172</v>
      </c>
      <c r="D156" s="6">
        <v>5.2000000000000005E-2</v>
      </c>
      <c r="E156" s="6">
        <v>5.5199999999999999E-2</v>
      </c>
      <c r="F156" s="6">
        <v>5.1000000000000004E-3</v>
      </c>
      <c r="G156" s="6">
        <v>0.12659999999999999</v>
      </c>
    </row>
    <row r="157" spans="2:14" ht="15.5" x14ac:dyDescent="0.35">
      <c r="C157" t="s">
        <v>173</v>
      </c>
      <c r="D157" s="6">
        <v>6.1500000000000006E-2</v>
      </c>
      <c r="E157" s="6">
        <v>7.0599999999999996E-2</v>
      </c>
      <c r="F157" s="6">
        <v>1.06E-2</v>
      </c>
      <c r="G157" s="6">
        <v>0.16269999999999998</v>
      </c>
    </row>
    <row r="158" spans="2:14" ht="15.5" x14ac:dyDescent="0.35">
      <c r="C158" t="s">
        <v>174</v>
      </c>
      <c r="D158" s="6">
        <v>704.46</v>
      </c>
      <c r="E158" s="6">
        <v>690.93</v>
      </c>
      <c r="F158" s="6">
        <v>12.37</v>
      </c>
      <c r="G158" s="6">
        <v>1179.1300000000001</v>
      </c>
    </row>
    <row r="159" spans="2:14" ht="15.5" x14ac:dyDescent="0.35">
      <c r="C159" t="s">
        <v>175</v>
      </c>
      <c r="D159" s="5">
        <v>196000000000</v>
      </c>
      <c r="E159" s="5">
        <v>211000000000</v>
      </c>
      <c r="F159" s="5">
        <v>199000000000</v>
      </c>
      <c r="G159" s="5">
        <v>219000000000</v>
      </c>
    </row>
    <row r="160" spans="2:14" ht="15.5" x14ac:dyDescent="0.35">
      <c r="C160" t="s">
        <v>176</v>
      </c>
      <c r="D160" s="6">
        <v>5.16</v>
      </c>
      <c r="E160" s="6">
        <v>4.9800000000000004</v>
      </c>
      <c r="F160" s="6">
        <v>6.48</v>
      </c>
      <c r="G160" s="6">
        <v>6.4</v>
      </c>
    </row>
    <row r="161" spans="3:14" ht="15.5" x14ac:dyDescent="0.35">
      <c r="C161" t="s">
        <v>177</v>
      </c>
      <c r="D161" s="6">
        <v>97.94</v>
      </c>
      <c r="E161" s="6">
        <v>105.35</v>
      </c>
      <c r="F161" s="6">
        <v>99.54</v>
      </c>
      <c r="G161" s="6">
        <v>218.73</v>
      </c>
    </row>
    <row r="162" spans="3:14" ht="15.5" x14ac:dyDescent="0.35">
      <c r="C162" t="s">
        <v>178</v>
      </c>
      <c r="D162" s="6">
        <v>5.16</v>
      </c>
      <c r="E162" s="6">
        <v>4.9800000000000004</v>
      </c>
      <c r="F162" s="6">
        <v>6.48</v>
      </c>
      <c r="G162" s="6">
        <v>6.4</v>
      </c>
    </row>
    <row r="163" spans="3:14" ht="15.5" x14ac:dyDescent="0.35">
      <c r="C163" t="s">
        <v>179</v>
      </c>
      <c r="D163" s="6">
        <v>97.94</v>
      </c>
      <c r="E163" s="6">
        <v>105.35</v>
      </c>
      <c r="F163" s="6">
        <v>99.54</v>
      </c>
      <c r="G163" s="6">
        <v>218.73</v>
      </c>
    </row>
    <row r="164" spans="3:14" ht="15.5" x14ac:dyDescent="0.35">
      <c r="C164" t="s">
        <v>180</v>
      </c>
      <c r="D164" s="5">
        <v>0</v>
      </c>
      <c r="E164" s="5">
        <v>0</v>
      </c>
      <c r="F164" s="5">
        <v>1000000000</v>
      </c>
      <c r="G164" s="5">
        <v>0</v>
      </c>
    </row>
    <row r="165" spans="3:14" ht="15.5" x14ac:dyDescent="0.35">
      <c r="C165" t="s">
        <v>181</v>
      </c>
      <c r="D165" s="5">
        <v>1000000000</v>
      </c>
      <c r="E165" s="5">
        <v>1000000000</v>
      </c>
      <c r="F165" s="5">
        <v>2000000000</v>
      </c>
      <c r="G165" s="5">
        <v>2000000000</v>
      </c>
    </row>
    <row r="166" spans="3:14" ht="15.5" x14ac:dyDescent="0.35">
      <c r="C166" t="s">
        <v>182</v>
      </c>
      <c r="D166" s="5">
        <v>196000000000</v>
      </c>
      <c r="E166" s="5">
        <v>211000000000</v>
      </c>
      <c r="F166" s="5">
        <v>199000000000</v>
      </c>
      <c r="G166" s="5">
        <v>219000000000</v>
      </c>
    </row>
    <row r="167" spans="3:14" ht="15.5" x14ac:dyDescent="0.35">
      <c r="C167" t="s">
        <v>24</v>
      </c>
      <c r="D167" s="5">
        <v>2000000000</v>
      </c>
      <c r="E167" s="5">
        <v>2000000000</v>
      </c>
      <c r="F167" s="5">
        <v>3000000000</v>
      </c>
      <c r="G167" s="5">
        <v>3000000000</v>
      </c>
    </row>
    <row r="168" spans="3:14" ht="15.5" x14ac:dyDescent="0.35">
      <c r="C168" t="s">
        <v>21</v>
      </c>
      <c r="D168" s="5">
        <v>-124000000000</v>
      </c>
      <c r="E168" s="5">
        <v>-137000000000</v>
      </c>
      <c r="F168" s="5">
        <v>-102000000000</v>
      </c>
      <c r="G168" s="5">
        <v>-140000000000</v>
      </c>
    </row>
    <row r="169" spans="3:14" ht="15.5" x14ac:dyDescent="0.35">
      <c r="C169" t="s">
        <v>183</v>
      </c>
      <c r="D169" s="5">
        <v>137000000000</v>
      </c>
      <c r="E169" s="5">
        <v>161000000000</v>
      </c>
      <c r="F169" s="5">
        <v>151000000000</v>
      </c>
      <c r="G169" s="5">
        <v>181000000000</v>
      </c>
    </row>
    <row r="170" spans="3:14" ht="15.5" x14ac:dyDescent="0.35">
      <c r="C170" t="s">
        <v>184</v>
      </c>
      <c r="D170" s="5">
        <v>19000000000</v>
      </c>
      <c r="E170" s="5">
        <v>39000000000</v>
      </c>
      <c r="F170" s="5">
        <v>-5000000000</v>
      </c>
      <c r="G170" s="5">
        <v>81000000000</v>
      </c>
    </row>
    <row r="171" spans="3:14" ht="15.5" x14ac:dyDescent="0.35">
      <c r="C171" t="s">
        <v>185</v>
      </c>
      <c r="D171" s="5">
        <v>-7000000000</v>
      </c>
      <c r="E171" s="5">
        <v>-4000000000</v>
      </c>
      <c r="F171" s="5">
        <v>-7000000000</v>
      </c>
      <c r="G171" s="5">
        <v>-1000000000</v>
      </c>
    </row>
    <row r="172" spans="3:14" ht="15.5" x14ac:dyDescent="0.35">
      <c r="C172" t="s">
        <v>13</v>
      </c>
      <c r="D172" s="5">
        <v>12000000000</v>
      </c>
      <c r="E172" s="5">
        <v>35000000000</v>
      </c>
      <c r="F172" s="5">
        <v>-12000000000</v>
      </c>
      <c r="G172" s="5">
        <v>80000000000</v>
      </c>
    </row>
    <row r="173" spans="3:14" ht="15.5" x14ac:dyDescent="0.35">
      <c r="C173" t="s">
        <v>16</v>
      </c>
      <c r="D173" s="6">
        <v>5.93</v>
      </c>
      <c r="E173" s="6">
        <v>17.739999999999998</v>
      </c>
      <c r="F173" s="6">
        <v>-6.17</v>
      </c>
      <c r="G173" s="6">
        <v>80.03</v>
      </c>
    </row>
    <row r="174" spans="3:14" ht="15.5" x14ac:dyDescent="0.35">
      <c r="C174" t="s">
        <v>48</v>
      </c>
      <c r="I174" s="6">
        <v>25.18</v>
      </c>
      <c r="J174" s="6">
        <v>35.28</v>
      </c>
      <c r="K174" s="6">
        <v>38.770000000000003</v>
      </c>
      <c r="L174" s="6">
        <v>26.62</v>
      </c>
      <c r="M174" s="6">
        <v>943390.04</v>
      </c>
      <c r="N174" s="6">
        <v>4584548.22</v>
      </c>
    </row>
    <row r="175" spans="3:14" ht="15.5" x14ac:dyDescent="0.35">
      <c r="C175" t="s">
        <v>62</v>
      </c>
      <c r="I175" s="6">
        <v>25.62</v>
      </c>
      <c r="J175" s="6">
        <v>55.56</v>
      </c>
      <c r="K175" s="6">
        <v>54.68</v>
      </c>
      <c r="L175" s="6">
        <v>33.43</v>
      </c>
      <c r="M175" s="5">
        <v>0</v>
      </c>
      <c r="N175" s="5">
        <v>0</v>
      </c>
    </row>
    <row r="176" spans="3:14" ht="15.5" x14ac:dyDescent="0.35">
      <c r="C176" t="s">
        <v>65</v>
      </c>
      <c r="I176" s="6">
        <v>0.39</v>
      </c>
      <c r="J176" s="6">
        <v>0.88</v>
      </c>
      <c r="K176" s="6">
        <v>1.19</v>
      </c>
      <c r="L176" s="6">
        <v>0.64</v>
      </c>
      <c r="M176" s="5">
        <v>0</v>
      </c>
      <c r="N176" s="5">
        <v>0</v>
      </c>
    </row>
    <row r="177" spans="3:14" ht="15.5" x14ac:dyDescent="0.35">
      <c r="C177" t="s">
        <v>186</v>
      </c>
      <c r="I177" s="5">
        <v>78120000000</v>
      </c>
      <c r="J177" s="6">
        <v>64569999999.999992</v>
      </c>
      <c r="K177" s="5">
        <v>54850000000</v>
      </c>
      <c r="L177" s="5">
        <v>39260000000</v>
      </c>
      <c r="M177" s="5">
        <v>49540000000</v>
      </c>
      <c r="N177" s="5">
        <v>38350000000</v>
      </c>
    </row>
    <row r="178" spans="3:14" ht="15.5" x14ac:dyDescent="0.35">
      <c r="C178" t="s">
        <v>187</v>
      </c>
      <c r="I178" s="6">
        <v>0.1033</v>
      </c>
      <c r="J178" s="6">
        <v>8.9499999999999996E-2</v>
      </c>
      <c r="K178" s="6">
        <v>0.11380000000000001</v>
      </c>
      <c r="L178" s="6">
        <v>7.6999999999999999E-2</v>
      </c>
      <c r="M178" s="6">
        <v>0.15229999999999999</v>
      </c>
      <c r="N178" s="6">
        <v>0.13419999999999999</v>
      </c>
    </row>
    <row r="179" spans="3:14" ht="15.5" x14ac:dyDescent="0.35">
      <c r="C179" t="s">
        <v>188</v>
      </c>
      <c r="I179" s="6">
        <v>0.253</v>
      </c>
      <c r="J179" s="6">
        <v>0.18530000000000002</v>
      </c>
      <c r="K179" s="6">
        <v>0.21729999999999999</v>
      </c>
      <c r="L179" s="6">
        <v>0.1729</v>
      </c>
      <c r="M179" s="6">
        <v>0.68129999999999991</v>
      </c>
      <c r="N179" s="6">
        <v>0.81659999999999999</v>
      </c>
    </row>
    <row r="180" spans="3:14" ht="15.5" x14ac:dyDescent="0.35">
      <c r="C180" t="s">
        <v>189</v>
      </c>
      <c r="I180" s="6">
        <v>0.32520000000000004</v>
      </c>
      <c r="J180" s="6">
        <v>0.24079999999999999</v>
      </c>
      <c r="K180" s="6">
        <v>0.27190000000000003</v>
      </c>
      <c r="L180" s="6">
        <v>0.30959999999999999</v>
      </c>
      <c r="M180" s="6">
        <v>0.92189999999999994</v>
      </c>
      <c r="N180" s="6">
        <v>1.8262</v>
      </c>
    </row>
    <row r="181" spans="3:14" ht="15.5" x14ac:dyDescent="0.35">
      <c r="C181" t="s">
        <v>190</v>
      </c>
      <c r="I181" s="6">
        <v>235.69</v>
      </c>
      <c r="J181" s="6">
        <v>161.88</v>
      </c>
      <c r="K181" s="6">
        <v>142.79</v>
      </c>
      <c r="L181" s="6">
        <v>1026.78</v>
      </c>
      <c r="M181" s="6">
        <v>2020.62</v>
      </c>
      <c r="N181" s="6">
        <v>1871.5</v>
      </c>
    </row>
    <row r="182" spans="3:14" ht="15.5" x14ac:dyDescent="0.35">
      <c r="C182" t="s">
        <v>59</v>
      </c>
      <c r="I182" s="6">
        <v>6.48</v>
      </c>
      <c r="J182" s="6">
        <v>10.3</v>
      </c>
      <c r="K182" s="6">
        <v>11.88</v>
      </c>
      <c r="L182" s="6">
        <v>5.78</v>
      </c>
      <c r="M182" s="5">
        <v>0</v>
      </c>
      <c r="N182" s="5">
        <v>0</v>
      </c>
    </row>
    <row r="183" spans="3:14" ht="15.5" x14ac:dyDescent="0.35">
      <c r="C183" t="s">
        <v>56</v>
      </c>
      <c r="I183" s="6">
        <v>99.54</v>
      </c>
      <c r="J183" s="6">
        <v>190.38</v>
      </c>
      <c r="K183" s="6">
        <v>178.39</v>
      </c>
      <c r="L183" s="6">
        <v>153.93</v>
      </c>
      <c r="M183" s="6">
        <v>1384599.31</v>
      </c>
      <c r="N183" s="6">
        <v>5614436.4400000004</v>
      </c>
    </row>
    <row r="184" spans="3:14" ht="15.5" x14ac:dyDescent="0.35">
      <c r="C184" t="s">
        <v>191</v>
      </c>
      <c r="I184" s="6">
        <v>6.48</v>
      </c>
      <c r="J184" s="6">
        <v>10.3</v>
      </c>
      <c r="K184" s="6">
        <v>11.88</v>
      </c>
      <c r="L184" s="6">
        <v>5.78</v>
      </c>
      <c r="M184" s="5">
        <v>0</v>
      </c>
      <c r="N184" s="5">
        <v>0</v>
      </c>
    </row>
    <row r="185" spans="3:14" ht="15.5" x14ac:dyDescent="0.35">
      <c r="C185" t="s">
        <v>192</v>
      </c>
      <c r="I185" s="6">
        <v>99.54</v>
      </c>
      <c r="J185" s="6">
        <v>190.38</v>
      </c>
      <c r="K185" s="6">
        <v>178.39</v>
      </c>
      <c r="L185" s="6">
        <v>153.93</v>
      </c>
      <c r="M185" s="6">
        <v>1384599.31</v>
      </c>
      <c r="N185" s="6">
        <v>5614436.4400000004</v>
      </c>
    </row>
    <row r="186" spans="3:14" ht="15.5" x14ac:dyDescent="0.35">
      <c r="C186" t="s">
        <v>193</v>
      </c>
      <c r="I186" s="5">
        <v>1000000000</v>
      </c>
      <c r="J186" s="5">
        <v>1000000000</v>
      </c>
      <c r="K186" s="5">
        <v>2000000000</v>
      </c>
      <c r="L186" s="5">
        <v>3000000000</v>
      </c>
      <c r="M186" s="5">
        <v>1000000000</v>
      </c>
      <c r="N186" s="5">
        <v>1000000000</v>
      </c>
    </row>
    <row r="187" spans="3:14" ht="15.5" x14ac:dyDescent="0.35">
      <c r="C187" t="s">
        <v>194</v>
      </c>
      <c r="I187" s="5">
        <v>2000000000</v>
      </c>
      <c r="J187" s="5">
        <v>2000000000</v>
      </c>
      <c r="K187" s="5">
        <v>1000000000</v>
      </c>
      <c r="L187" s="5">
        <v>3000000000</v>
      </c>
      <c r="M187" s="5">
        <v>2000000000</v>
      </c>
      <c r="N187" s="5">
        <v>2000000000</v>
      </c>
    </row>
    <row r="188" spans="3:14" ht="15.5" x14ac:dyDescent="0.35">
      <c r="C188" t="s">
        <v>26</v>
      </c>
      <c r="I188" s="5">
        <v>3000000000</v>
      </c>
      <c r="J188" s="5">
        <v>4000000000</v>
      </c>
      <c r="K188" s="5">
        <v>3000000000</v>
      </c>
      <c r="L188" s="5">
        <v>6000000000</v>
      </c>
      <c r="M188" s="5">
        <v>3000000000</v>
      </c>
      <c r="N188" s="5">
        <v>3000000000</v>
      </c>
    </row>
    <row r="189" spans="3:14" ht="15.5" x14ac:dyDescent="0.35">
      <c r="C189" t="s">
        <v>23</v>
      </c>
      <c r="I189" s="5">
        <v>-102000000000</v>
      </c>
      <c r="J189" s="5">
        <v>-82000000000</v>
      </c>
      <c r="K189" s="5">
        <v>-124000000000</v>
      </c>
      <c r="L189" s="5">
        <v>-119000000000</v>
      </c>
      <c r="M189" s="5">
        <v>-93000000000</v>
      </c>
      <c r="N189" s="5">
        <v>-72000000000</v>
      </c>
    </row>
    <row r="190" spans="3:14" ht="15.5" x14ac:dyDescent="0.35">
      <c r="C190" t="s">
        <v>195</v>
      </c>
      <c r="I190" s="5">
        <v>151000000000</v>
      </c>
      <c r="J190" s="5">
        <v>156000000000</v>
      </c>
      <c r="K190" s="5">
        <v>147000000000</v>
      </c>
      <c r="L190" s="5">
        <v>140000000000</v>
      </c>
      <c r="M190" s="5">
        <v>47000000000</v>
      </c>
      <c r="N190" s="5">
        <v>27000000000</v>
      </c>
    </row>
    <row r="191" spans="3:14" ht="15.5" x14ac:dyDescent="0.35">
      <c r="C191" t="s">
        <v>196</v>
      </c>
      <c r="I191" s="5">
        <v>84000000000</v>
      </c>
      <c r="J191" s="5">
        <v>3000000000</v>
      </c>
      <c r="K191" s="5">
        <v>32000000000</v>
      </c>
      <c r="L191" s="5">
        <v>-33000000000</v>
      </c>
      <c r="M191" s="5">
        <v>41000000000</v>
      </c>
      <c r="N191" s="5">
        <v>49000000000</v>
      </c>
    </row>
    <row r="192" spans="3:14" ht="15.5" x14ac:dyDescent="0.35">
      <c r="C192" t="s">
        <v>197</v>
      </c>
      <c r="I192" s="5">
        <v>-16000000000</v>
      </c>
      <c r="J192" s="5">
        <v>-16000000000</v>
      </c>
      <c r="K192" s="5">
        <v>-13000000000</v>
      </c>
      <c r="L192" s="5">
        <v>-9000000000</v>
      </c>
      <c r="M192" s="5">
        <v>-2000000000</v>
      </c>
      <c r="N192" s="5">
        <v>-4000000000</v>
      </c>
    </row>
    <row r="193" spans="2:14" ht="15.5" x14ac:dyDescent="0.35">
      <c r="C193" t="s">
        <v>15</v>
      </c>
      <c r="I193" s="5">
        <v>67000000000</v>
      </c>
      <c r="J193" s="5">
        <v>-13000000000</v>
      </c>
      <c r="K193" s="5">
        <v>20000000000</v>
      </c>
      <c r="L193" s="5">
        <v>-42000000000</v>
      </c>
      <c r="M193" s="5">
        <v>39000000000</v>
      </c>
      <c r="N193" s="5">
        <v>44000000000</v>
      </c>
    </row>
    <row r="194" spans="2:14" ht="15.5" x14ac:dyDescent="0.35">
      <c r="C194" t="s">
        <v>17</v>
      </c>
      <c r="I194" s="6">
        <v>33.65</v>
      </c>
      <c r="J194" s="6">
        <v>-13.02</v>
      </c>
      <c r="K194" s="6">
        <v>19.57</v>
      </c>
      <c r="L194" s="6">
        <v>-42.11</v>
      </c>
      <c r="M194" s="6">
        <v>968739.5</v>
      </c>
      <c r="N194" s="6">
        <v>7369277.1299999999</v>
      </c>
    </row>
    <row r="196" spans="2:14" ht="15.5" x14ac:dyDescent="0.35">
      <c r="B196" t="s">
        <v>198</v>
      </c>
      <c r="C196" t="s">
        <v>199</v>
      </c>
      <c r="D196" s="5">
        <v>10000000000</v>
      </c>
      <c r="E196" s="5">
        <v>12000000000</v>
      </c>
      <c r="F196" s="5">
        <v>1000000000</v>
      </c>
      <c r="G196" s="5">
        <v>28000000000</v>
      </c>
      <c r="H196" s="5">
        <v>44000000000</v>
      </c>
      <c r="I196" s="5">
        <v>50000000000</v>
      </c>
      <c r="J196" s="5">
        <v>35000000000</v>
      </c>
      <c r="K196" s="5">
        <v>39000000000</v>
      </c>
      <c r="L196" s="5">
        <v>27000000000</v>
      </c>
      <c r="M196" s="5">
        <v>38000000000</v>
      </c>
      <c r="N196" s="5">
        <v>28000000000</v>
      </c>
    </row>
    <row r="197" spans="2:14" ht="15.5" x14ac:dyDescent="0.35">
      <c r="C197" t="s">
        <v>381</v>
      </c>
      <c r="H197" s="6">
        <v>22.5</v>
      </c>
      <c r="I197" s="5">
        <v>25</v>
      </c>
      <c r="J197" s="6">
        <v>10.5</v>
      </c>
      <c r="K197" s="6">
        <v>11.5</v>
      </c>
      <c r="L197" s="5">
        <v>7</v>
      </c>
    </row>
    <row r="198" spans="2:14" ht="15.5" x14ac:dyDescent="0.35">
      <c r="C198" t="s">
        <v>67</v>
      </c>
      <c r="H198" s="6">
        <v>1.0321</v>
      </c>
      <c r="I198" s="6">
        <v>0.99280000000000002</v>
      </c>
      <c r="J198" s="6">
        <v>0.59520000000000006</v>
      </c>
      <c r="K198" s="6">
        <v>0.59329999999999994</v>
      </c>
      <c r="L198" s="6">
        <v>0.52600000000000002</v>
      </c>
    </row>
    <row r="199" spans="2:14" ht="15.5" x14ac:dyDescent="0.35">
      <c r="C199" t="s">
        <v>382</v>
      </c>
      <c r="H199" s="6">
        <v>4.8899999999999999E-2</v>
      </c>
      <c r="I199" s="6">
        <v>4.9500000000000002E-2</v>
      </c>
      <c r="J199" s="6">
        <v>1.1899999999999999E-2</v>
      </c>
      <c r="K199" s="6">
        <v>1.95E-2</v>
      </c>
      <c r="L199" s="6">
        <v>9.3999999999999986E-3</v>
      </c>
    </row>
    <row r="200" spans="2:14" ht="15.5" x14ac:dyDescent="0.35">
      <c r="C200" t="s">
        <v>47</v>
      </c>
      <c r="D200" s="6">
        <v>5.09</v>
      </c>
      <c r="E200" s="6">
        <v>5.81</v>
      </c>
      <c r="F200" s="6">
        <v>0.5</v>
      </c>
      <c r="G200" s="6">
        <v>13.84</v>
      </c>
      <c r="H200" s="6">
        <v>21.8</v>
      </c>
      <c r="I200" s="6">
        <v>25.18</v>
      </c>
      <c r="J200" s="6">
        <v>17.64</v>
      </c>
      <c r="K200" s="6">
        <v>19.38</v>
      </c>
      <c r="L200" s="6">
        <v>13.31</v>
      </c>
      <c r="M200" s="6">
        <v>18.87</v>
      </c>
      <c r="N200" s="6">
        <v>13.75</v>
      </c>
    </row>
    <row r="201" spans="2:14" ht="15.5" x14ac:dyDescent="0.35">
      <c r="C201" t="s">
        <v>69</v>
      </c>
      <c r="H201" s="6">
        <v>22.5</v>
      </c>
      <c r="I201" s="5">
        <v>25</v>
      </c>
      <c r="J201" s="6">
        <v>10.5</v>
      </c>
      <c r="K201" s="6">
        <v>11.5</v>
      </c>
      <c r="L201" s="5">
        <v>7</v>
      </c>
    </row>
    <row r="202" spans="2:14" ht="15.5" x14ac:dyDescent="0.35">
      <c r="C202" t="s">
        <v>383</v>
      </c>
      <c r="H202" s="6">
        <v>1.0321</v>
      </c>
      <c r="I202" s="6">
        <v>0.99280000000000002</v>
      </c>
      <c r="J202" s="6">
        <v>0.59520000000000006</v>
      </c>
      <c r="K202" s="6">
        <v>0.59329999999999994</v>
      </c>
      <c r="L202" s="6">
        <v>0.52600000000000002</v>
      </c>
    </row>
    <row r="203" spans="2:14" ht="15.5" x14ac:dyDescent="0.35">
      <c r="C203" t="s">
        <v>384</v>
      </c>
      <c r="H203" s="6">
        <v>4.8899999999999999E-2</v>
      </c>
      <c r="I203" s="6">
        <v>4.9500000000000002E-2</v>
      </c>
      <c r="J203" s="6">
        <v>1.1899999999999999E-2</v>
      </c>
      <c r="K203" s="6">
        <v>1.95E-2</v>
      </c>
      <c r="L203" s="6">
        <v>9.3999999999999986E-3</v>
      </c>
    </row>
    <row r="204" spans="2:14" ht="15.5" x14ac:dyDescent="0.35">
      <c r="C204" t="s">
        <v>200</v>
      </c>
      <c r="D204" s="5">
        <v>952000000000</v>
      </c>
      <c r="E204" s="5">
        <v>870000000000</v>
      </c>
      <c r="F204" s="5">
        <v>885000000000</v>
      </c>
      <c r="G204" s="5">
        <v>951000000000</v>
      </c>
      <c r="H204" s="5">
        <v>3644000000000</v>
      </c>
      <c r="I204" s="5">
        <v>3273000000000</v>
      </c>
      <c r="J204" s="5">
        <v>2216000000000</v>
      </c>
      <c r="K204" s="5">
        <v>1783000000000</v>
      </c>
      <c r="L204" s="5">
        <v>1386000000000</v>
      </c>
      <c r="M204" s="5">
        <v>1021000000000</v>
      </c>
      <c r="N204" s="5">
        <v>769000000000</v>
      </c>
    </row>
    <row r="205" spans="2:14" ht="15.5" x14ac:dyDescent="0.35">
      <c r="C205" t="s">
        <v>385</v>
      </c>
      <c r="H205" s="6">
        <v>22.5</v>
      </c>
      <c r="I205" s="5">
        <v>25</v>
      </c>
      <c r="J205" s="6">
        <v>10.5</v>
      </c>
      <c r="K205" s="6">
        <v>11.5</v>
      </c>
      <c r="L205" s="5">
        <v>7</v>
      </c>
    </row>
    <row r="206" spans="2:14" ht="15.5" x14ac:dyDescent="0.35">
      <c r="C206" t="s">
        <v>386</v>
      </c>
      <c r="H206" s="6">
        <v>1.0321</v>
      </c>
      <c r="I206" s="6">
        <v>0.99280000000000002</v>
      </c>
      <c r="J206" s="6">
        <v>0.59520000000000006</v>
      </c>
      <c r="K206" s="6">
        <v>0.59329999999999994</v>
      </c>
      <c r="L206" s="6">
        <v>0.52600000000000002</v>
      </c>
    </row>
    <row r="207" spans="2:14" ht="15.5" x14ac:dyDescent="0.35">
      <c r="C207" t="s">
        <v>387</v>
      </c>
      <c r="H207" s="6">
        <v>4.8899999999999999E-2</v>
      </c>
      <c r="I207" s="6">
        <v>4.9500000000000002E-2</v>
      </c>
      <c r="J207" s="6">
        <v>1.1899999999999999E-2</v>
      </c>
      <c r="K207" s="6">
        <v>1.95E-2</v>
      </c>
      <c r="L207" s="6">
        <v>9.3999999999999986E-3</v>
      </c>
    </row>
    <row r="208" spans="2:14" ht="15.5" x14ac:dyDescent="0.35">
      <c r="C208" t="s">
        <v>201</v>
      </c>
      <c r="I208" s="6">
        <v>21.1</v>
      </c>
    </row>
    <row r="209" spans="3:9" ht="15.5" x14ac:dyDescent="0.35">
      <c r="C209" t="s">
        <v>281</v>
      </c>
      <c r="I209" s="6">
        <v>18.22</v>
      </c>
    </row>
    <row r="210" spans="3:9" ht="15.5" x14ac:dyDescent="0.35">
      <c r="C210" t="s">
        <v>202</v>
      </c>
      <c r="I210" s="6">
        <v>6.95</v>
      </c>
    </row>
    <row r="211" spans="3:9" ht="15.5" x14ac:dyDescent="0.35">
      <c r="C211" t="s">
        <v>282</v>
      </c>
      <c r="I211" s="6">
        <v>5.4900000000000004E-2</v>
      </c>
    </row>
    <row r="212" spans="3:9" ht="15.5" x14ac:dyDescent="0.35">
      <c r="C212" t="s">
        <v>283</v>
      </c>
      <c r="I212" s="6">
        <v>0.25</v>
      </c>
    </row>
    <row r="213" spans="3:9" ht="15.5" x14ac:dyDescent="0.35">
      <c r="C213" t="s">
        <v>203</v>
      </c>
      <c r="I213" s="6">
        <v>4.7</v>
      </c>
    </row>
    <row r="214" spans="3:9" ht="15.5" x14ac:dyDescent="0.35">
      <c r="C214" t="s">
        <v>284</v>
      </c>
      <c r="I214" s="6">
        <v>6.81</v>
      </c>
    </row>
    <row r="215" spans="3:9" ht="15.5" x14ac:dyDescent="0.35">
      <c r="C215" t="s">
        <v>285</v>
      </c>
      <c r="I215" s="5">
        <v>8</v>
      </c>
    </row>
    <row r="216" spans="3:9" ht="15.5" x14ac:dyDescent="0.35">
      <c r="C216" t="s">
        <v>286</v>
      </c>
      <c r="I216" s="6">
        <v>11.88</v>
      </c>
    </row>
    <row r="217" spans="3:9" ht="15.5" x14ac:dyDescent="0.35">
      <c r="C217" t="s">
        <v>287</v>
      </c>
      <c r="I217" s="6">
        <v>10.25</v>
      </c>
    </row>
    <row r="218" spans="3:9" ht="15.5" x14ac:dyDescent="0.35">
      <c r="C218" t="s">
        <v>288</v>
      </c>
      <c r="I218" s="6">
        <v>-0.64</v>
      </c>
    </row>
    <row r="219" spans="3:9" ht="15.5" x14ac:dyDescent="0.35">
      <c r="C219" t="s">
        <v>289</v>
      </c>
      <c r="I219" s="6">
        <v>-9.9</v>
      </c>
    </row>
    <row r="220" spans="3:9" ht="15.5" x14ac:dyDescent="0.35">
      <c r="C220" t="s">
        <v>290</v>
      </c>
      <c r="I220" s="6">
        <v>25.25</v>
      </c>
    </row>
    <row r="221" spans="3:9" ht="15.5" x14ac:dyDescent="0.35">
      <c r="C221" t="s">
        <v>204</v>
      </c>
      <c r="I221" s="6">
        <v>21.8</v>
      </c>
    </row>
    <row r="222" spans="3:9" ht="15.5" x14ac:dyDescent="0.35">
      <c r="C222" t="s">
        <v>291</v>
      </c>
      <c r="I222" s="6">
        <v>1829.25</v>
      </c>
    </row>
    <row r="223" spans="3:9" ht="15.5" x14ac:dyDescent="0.35">
      <c r="C223" t="s">
        <v>205</v>
      </c>
      <c r="D223" s="6">
        <v>62.8</v>
      </c>
    </row>
    <row r="224" spans="3:9" ht="15.5" x14ac:dyDescent="0.35">
      <c r="C224" t="s">
        <v>206</v>
      </c>
      <c r="I224" s="6">
        <v>97.94</v>
      </c>
    </row>
    <row r="225" spans="3:9" ht="15.5" x14ac:dyDescent="0.35">
      <c r="C225" t="s">
        <v>292</v>
      </c>
      <c r="I225" s="6">
        <v>57.51</v>
      </c>
    </row>
    <row r="226" spans="3:9" ht="15.5" x14ac:dyDescent="0.35">
      <c r="C226" t="s">
        <v>207</v>
      </c>
      <c r="D226" s="6">
        <v>1.4</v>
      </c>
    </row>
    <row r="227" spans="3:9" ht="15.5" x14ac:dyDescent="0.35">
      <c r="C227" t="s">
        <v>208</v>
      </c>
      <c r="D227" s="6">
        <v>0.95</v>
      </c>
    </row>
    <row r="228" spans="3:9" ht="15.5" x14ac:dyDescent="0.35">
      <c r="C228" t="s">
        <v>293</v>
      </c>
      <c r="D228" s="6">
        <v>0.01</v>
      </c>
    </row>
    <row r="229" spans="3:9" ht="15.5" x14ac:dyDescent="0.35">
      <c r="C229" t="s">
        <v>294</v>
      </c>
      <c r="D229" s="6">
        <v>0.01</v>
      </c>
    </row>
    <row r="230" spans="3:9" ht="15.5" x14ac:dyDescent="0.35">
      <c r="C230" t="s">
        <v>209</v>
      </c>
      <c r="D230" s="6">
        <v>1.8</v>
      </c>
    </row>
    <row r="231" spans="3:9" ht="15.5" x14ac:dyDescent="0.35">
      <c r="C231" t="s">
        <v>210</v>
      </c>
      <c r="D231" s="6">
        <v>2.8</v>
      </c>
    </row>
    <row r="232" spans="3:9" ht="15.5" x14ac:dyDescent="0.35">
      <c r="C232" t="s">
        <v>296</v>
      </c>
      <c r="I232" s="6">
        <v>255.28</v>
      </c>
    </row>
    <row r="233" spans="3:9" ht="15.5" x14ac:dyDescent="0.35">
      <c r="C233" t="s">
        <v>13</v>
      </c>
      <c r="D233" s="5">
        <v>12000000000</v>
      </c>
    </row>
    <row r="234" spans="3:9" ht="15.5" x14ac:dyDescent="0.35">
      <c r="C234" t="s">
        <v>211</v>
      </c>
      <c r="I234" s="6">
        <v>3.52</v>
      </c>
    </row>
    <row r="235" spans="3:9" ht="15.5" x14ac:dyDescent="0.35">
      <c r="C235" t="s">
        <v>212</v>
      </c>
      <c r="I235" s="6">
        <v>9.1999999999999998E-2</v>
      </c>
    </row>
    <row r="236" spans="3:9" ht="15.5" x14ac:dyDescent="0.35">
      <c r="C236" t="s">
        <v>213</v>
      </c>
      <c r="I236" s="6">
        <v>0.25780000000000003</v>
      </c>
    </row>
    <row r="237" spans="3:9" ht="15.5" x14ac:dyDescent="0.35">
      <c r="C237" t="s">
        <v>214</v>
      </c>
      <c r="I237" s="6">
        <v>0.30980000000000002</v>
      </c>
    </row>
    <row r="238" spans="3:9" ht="15.5" x14ac:dyDescent="0.35">
      <c r="C238" t="s">
        <v>297</v>
      </c>
      <c r="I238" s="6">
        <v>0.2465</v>
      </c>
    </row>
    <row r="239" spans="3:9" ht="15.5" x14ac:dyDescent="0.35">
      <c r="C239" t="s">
        <v>215</v>
      </c>
      <c r="D239" s="6">
        <v>17.260000000000002</v>
      </c>
    </row>
    <row r="240" spans="3:9" ht="15.5" x14ac:dyDescent="0.35">
      <c r="C240" t="s">
        <v>216</v>
      </c>
      <c r="D240" s="6">
        <v>11.6</v>
      </c>
    </row>
    <row r="241" spans="3:9" ht="15.5" x14ac:dyDescent="0.35">
      <c r="C241" t="s">
        <v>217</v>
      </c>
      <c r="D241" s="6">
        <v>31.93</v>
      </c>
    </row>
    <row r="242" spans="3:9" ht="15.5" x14ac:dyDescent="0.35">
      <c r="C242" t="s">
        <v>218</v>
      </c>
      <c r="D242" s="6">
        <v>-3.07</v>
      </c>
    </row>
    <row r="243" spans="3:9" ht="15.5" x14ac:dyDescent="0.35">
      <c r="C243" t="s">
        <v>219</v>
      </c>
      <c r="D243" s="6">
        <v>5.27</v>
      </c>
    </row>
    <row r="244" spans="3:9" ht="15.5" x14ac:dyDescent="0.35">
      <c r="C244" t="s">
        <v>298</v>
      </c>
      <c r="I244" s="6">
        <v>6.72</v>
      </c>
    </row>
    <row r="245" spans="3:9" ht="15.5" x14ac:dyDescent="0.35">
      <c r="C245" t="s">
        <v>299</v>
      </c>
      <c r="I245" s="6">
        <v>29.82</v>
      </c>
    </row>
    <row r="246" spans="3:9" ht="15.5" x14ac:dyDescent="0.35">
      <c r="C246" t="s">
        <v>43</v>
      </c>
      <c r="I246" s="5">
        <v>920000000000</v>
      </c>
    </row>
    <row r="247" spans="3:9" ht="15.5" x14ac:dyDescent="0.35">
      <c r="C247" t="s">
        <v>220</v>
      </c>
      <c r="I247" s="5">
        <v>796000000000</v>
      </c>
    </row>
    <row r="248" spans="3:9" ht="15.5" x14ac:dyDescent="0.35">
      <c r="C248" t="s">
        <v>221</v>
      </c>
      <c r="I248" s="5">
        <v>2000000000</v>
      </c>
    </row>
    <row r="249" spans="3:9" ht="15.5" x14ac:dyDescent="0.35">
      <c r="C249" t="s">
        <v>222</v>
      </c>
      <c r="I249" s="6">
        <v>0.12230000000000001</v>
      </c>
    </row>
    <row r="250" spans="3:9" ht="15.5" x14ac:dyDescent="0.35">
      <c r="C250" t="s">
        <v>223</v>
      </c>
      <c r="D250" s="6">
        <v>5.4100000000000002E-2</v>
      </c>
    </row>
    <row r="251" spans="3:9" ht="15.5" x14ac:dyDescent="0.35">
      <c r="C251" t="s">
        <v>224</v>
      </c>
      <c r="D251" s="6">
        <v>1.3999999999999999E-2</v>
      </c>
    </row>
    <row r="252" spans="3:9" ht="15.5" x14ac:dyDescent="0.35">
      <c r="C252" t="s">
        <v>225</v>
      </c>
      <c r="D252" s="6">
        <v>1.0700000000000001E-2</v>
      </c>
    </row>
    <row r="253" spans="3:9" ht="15.5" x14ac:dyDescent="0.35">
      <c r="C253" t="s">
        <v>226</v>
      </c>
      <c r="D253" s="6">
        <v>0.37579999999999997</v>
      </c>
    </row>
    <row r="254" spans="3:9" ht="15.5" x14ac:dyDescent="0.35">
      <c r="C254" t="s">
        <v>227</v>
      </c>
      <c r="D254" s="6">
        <v>-7.9899999999999999E-2</v>
      </c>
    </row>
    <row r="255" spans="3:9" ht="15.5" x14ac:dyDescent="0.35">
      <c r="C255" t="s">
        <v>228</v>
      </c>
      <c r="D255" s="6">
        <v>-0.43310000000000004</v>
      </c>
    </row>
    <row r="256" spans="3:9" ht="15.5" x14ac:dyDescent="0.35">
      <c r="C256" t="s">
        <v>388</v>
      </c>
      <c r="I256" s="5">
        <v>10</v>
      </c>
    </row>
    <row r="257" spans="3:9" ht="15.5" x14ac:dyDescent="0.35">
      <c r="C257" t="s">
        <v>389</v>
      </c>
      <c r="I257" s="6">
        <v>22.5</v>
      </c>
    </row>
    <row r="258" spans="3:9" ht="15.5" x14ac:dyDescent="0.35">
      <c r="C258" t="s">
        <v>390</v>
      </c>
      <c r="I258" s="6">
        <v>1.0321</v>
      </c>
    </row>
    <row r="259" spans="3:9" ht="15.5" x14ac:dyDescent="0.35">
      <c r="C259" t="s">
        <v>391</v>
      </c>
      <c r="I259" s="6">
        <v>4.8899999999999999E-2</v>
      </c>
    </row>
    <row r="260" spans="3:9" ht="15.5" x14ac:dyDescent="0.35">
      <c r="C260" t="s">
        <v>392</v>
      </c>
      <c r="I260" t="s">
        <v>1430</v>
      </c>
    </row>
    <row r="261" spans="3:9" ht="15.5" x14ac:dyDescent="0.35">
      <c r="C261" t="s">
        <v>229</v>
      </c>
      <c r="I261" s="5">
        <v>6</v>
      </c>
    </row>
    <row r="262" spans="3:9" ht="15.5" x14ac:dyDescent="0.35">
      <c r="C262" t="s">
        <v>230</v>
      </c>
      <c r="I262" s="6">
        <v>0.39</v>
      </c>
    </row>
    <row r="263" spans="3:9" ht="15.5" x14ac:dyDescent="0.35">
      <c r="C263" t="s">
        <v>231</v>
      </c>
      <c r="I263" s="6">
        <v>0.49</v>
      </c>
    </row>
    <row r="264" spans="3:9" ht="15.5" x14ac:dyDescent="0.35">
      <c r="C264" t="s">
        <v>232</v>
      </c>
      <c r="I264" s="6">
        <v>0.4</v>
      </c>
    </row>
    <row r="265" spans="3:9" ht="15.5" x14ac:dyDescent="0.35">
      <c r="C265" t="s">
        <v>233</v>
      </c>
      <c r="I265" s="6">
        <v>0.44</v>
      </c>
    </row>
    <row r="266" spans="3:9" ht="15.5" x14ac:dyDescent="0.35">
      <c r="C266" t="s">
        <v>234</v>
      </c>
      <c r="I266" s="6">
        <v>0.89</v>
      </c>
    </row>
    <row r="267" spans="3:9" ht="15.5" x14ac:dyDescent="0.35">
      <c r="C267" t="s">
        <v>235</v>
      </c>
      <c r="I267" s="6">
        <v>0.14000000000000001</v>
      </c>
    </row>
    <row r="268" spans="3:9" ht="15.5" x14ac:dyDescent="0.35">
      <c r="C268" t="s">
        <v>236</v>
      </c>
      <c r="I268" s="6">
        <v>0.56000000000000005</v>
      </c>
    </row>
    <row r="269" spans="3:9" ht="15.5" x14ac:dyDescent="0.35">
      <c r="C269" t="s">
        <v>300</v>
      </c>
      <c r="I269" s="5">
        <v>3659000000000</v>
      </c>
    </row>
    <row r="270" spans="3:9" ht="15.5" x14ac:dyDescent="0.35">
      <c r="C270" t="s">
        <v>301</v>
      </c>
      <c r="I270" s="5">
        <v>236000000000</v>
      </c>
    </row>
    <row r="271" spans="3:9" ht="15.5" x14ac:dyDescent="0.35">
      <c r="C271" t="s">
        <v>302</v>
      </c>
      <c r="I271" s="5">
        <v>78000000000</v>
      </c>
    </row>
    <row r="272" spans="3:9" ht="15.5" x14ac:dyDescent="0.35">
      <c r="C272" t="s">
        <v>303</v>
      </c>
      <c r="I272" s="5">
        <v>50000000000</v>
      </c>
    </row>
    <row r="273" spans="3:9" ht="15.5" x14ac:dyDescent="0.35">
      <c r="C273" t="s">
        <v>237</v>
      </c>
      <c r="D273" s="5">
        <v>126000000000</v>
      </c>
    </row>
    <row r="274" spans="3:9" ht="15.5" x14ac:dyDescent="0.35">
      <c r="C274" t="s">
        <v>238</v>
      </c>
      <c r="D274" s="5">
        <v>549000000000</v>
      </c>
    </row>
    <row r="275" spans="3:9" ht="15.5" x14ac:dyDescent="0.35">
      <c r="C275" t="s">
        <v>239</v>
      </c>
      <c r="D275" s="5">
        <v>353000000000</v>
      </c>
    </row>
    <row r="276" spans="3:9" ht="15.5" x14ac:dyDescent="0.35">
      <c r="C276" t="s">
        <v>183</v>
      </c>
      <c r="D276" s="5">
        <v>137000000000</v>
      </c>
    </row>
    <row r="277" spans="3:9" ht="15.5" x14ac:dyDescent="0.35">
      <c r="C277" t="s">
        <v>182</v>
      </c>
      <c r="I277" s="5">
        <v>196000000000</v>
      </c>
    </row>
    <row r="278" spans="3:9" ht="15.5" x14ac:dyDescent="0.35">
      <c r="C278" t="s">
        <v>181</v>
      </c>
      <c r="D278" s="5">
        <v>1000000000</v>
      </c>
    </row>
    <row r="279" spans="3:9" ht="15.5" x14ac:dyDescent="0.35">
      <c r="C279" t="s">
        <v>180</v>
      </c>
      <c r="D279" s="5">
        <v>0</v>
      </c>
    </row>
    <row r="280" spans="3:9" ht="15.5" x14ac:dyDescent="0.35">
      <c r="C280" t="s">
        <v>24</v>
      </c>
      <c r="D280" s="5">
        <v>2000000000</v>
      </c>
    </row>
    <row r="281" spans="3:9" ht="15.5" x14ac:dyDescent="0.35">
      <c r="C281" t="s">
        <v>21</v>
      </c>
      <c r="D281" s="5">
        <v>-124000000000</v>
      </c>
    </row>
    <row r="282" spans="3:9" ht="15.5" x14ac:dyDescent="0.35">
      <c r="C282" t="s">
        <v>240</v>
      </c>
      <c r="I282" s="5">
        <v>196000000000</v>
      </c>
    </row>
    <row r="283" spans="3:9" ht="15.5" x14ac:dyDescent="0.35">
      <c r="C283" t="s">
        <v>304</v>
      </c>
      <c r="I283" s="5">
        <v>135000000000</v>
      </c>
    </row>
    <row r="284" spans="3:9" ht="15.5" x14ac:dyDescent="0.35">
      <c r="C284" t="s">
        <v>305</v>
      </c>
      <c r="I284" s="5">
        <v>-21000000000</v>
      </c>
    </row>
    <row r="285" spans="3:9" ht="15.5" x14ac:dyDescent="0.35">
      <c r="C285" t="s">
        <v>306</v>
      </c>
      <c r="I285" s="5">
        <v>-51000000000</v>
      </c>
    </row>
    <row r="286" spans="3:9" ht="15.5" x14ac:dyDescent="0.35">
      <c r="C286" t="s">
        <v>307</v>
      </c>
      <c r="I286" s="5">
        <v>-20000000000</v>
      </c>
    </row>
    <row r="287" spans="3:9" ht="15.5" x14ac:dyDescent="0.35">
      <c r="C287" t="s">
        <v>308</v>
      </c>
      <c r="I287" s="5">
        <v>115000000000</v>
      </c>
    </row>
  </sheetData>
  <pageMargins left="0.7" right="0.7" top="0.75" bottom="0.75" header="0.3" footer="0.3"/>
  <ignoredErrors>
    <ignoredError sqref="A1:N288" numberStoredAsText="1"/>
  </ignoredError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M30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3" width="18.83203125" customWidth="1"/>
  </cols>
  <sheetData>
    <row r="1" spans="1:13" ht="15.5" x14ac:dyDescent="0.35">
      <c r="C1" t="s">
        <v>1431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</row>
    <row r="2" spans="1:13" ht="15.5" x14ac:dyDescent="0.35">
      <c r="C2" t="s">
        <v>1432</v>
      </c>
      <c r="D2" s="2" vm="51">
        <f ca="1">IFERROR(_xlfn.STOCKHISTORY("XIDX:" &amp; $C$1, D3, , 0, 0, 1), "Libur")</f>
        <v>208</v>
      </c>
      <c r="E2" s="2" t="str">
        <f ca="1">IFERROR(_xlfn.STOCKHISTORY("XIDX:" &amp; $C$1, E3, , 0, 0, 1), "Libur")</f>
        <v>Libur</v>
      </c>
      <c r="H2" s="2" vm="51">
        <f ca="1">IFERROR(INDEX(D2:G2,COUNT(D2:G2)),"")</f>
        <v>208</v>
      </c>
      <c r="I2" s="2" vm="305">
        <f ca="1">IFERROR(_xlfn.STOCKHISTORY("XIDX:" &amp; $C$1, I1, , 0, 0, 1), "Libur")</f>
        <v>280</v>
      </c>
      <c r="J2" s="2" vm="64">
        <f ca="1">IFERROR(_xlfn.STOCKHISTORY("XIDX:" &amp; $C$1, J1, , 0, 0, 1), "Libur")</f>
        <v>262</v>
      </c>
      <c r="K2" s="2" vm="306">
        <f ca="1">IFERROR(_xlfn.STOCKHISTORY("XIDX:" &amp; $C$1, K1, , 0, 0, 1), "Libur")</f>
        <v>286</v>
      </c>
      <c r="L2" s="2" vm="307">
        <f ca="1">IFERROR(_xlfn.STOCKHISTORY("XIDX:" &amp; $C$1, L1, , 0, 0, 1), "Libur")</f>
        <v>220</v>
      </c>
      <c r="M2" s="2" t="str">
        <f ca="1">IFERROR(_xlfn.STOCKHISTORY("XIDX:" &amp; $C$1, M1, , 0, 0, 1), "Libur")</f>
        <v>Libur</v>
      </c>
    </row>
    <row r="3" spans="1:13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3" ht="15.5" x14ac:dyDescent="0.35">
      <c r="B4" t="s">
        <v>5</v>
      </c>
      <c r="C4" t="s">
        <v>6</v>
      </c>
      <c r="D4" s="2">
        <f>IFERROR(INDEX(D51:D500,MATCH($C$4,$C$51:$C$500,0)),"")</f>
        <v>217481428284</v>
      </c>
      <c r="E4" s="2">
        <f>IFERROR(INDEX(E51:E500,MATCH($C$4,$C$51:$C$500,0)),"")</f>
        <v>104656460351</v>
      </c>
      <c r="H4" s="2">
        <f>IFERROR(SUM(D4:G4)*(4/MAX(1,COUNT(D4:G4))),"")</f>
        <v>644275777270</v>
      </c>
      <c r="I4" s="2">
        <f>IFERROR(INDEX(I51:I500,MATCH($C$4,$C$51:$C$500,0)),"")</f>
        <v>616689254283</v>
      </c>
      <c r="J4" s="2">
        <f>IFERROR(INDEX(J51:J500,MATCH($C$4,$C$51:$C$500,0)),"")</f>
        <v>589819644023</v>
      </c>
      <c r="K4" s="2">
        <f>IFERROR(INDEX(K51:K500,MATCH($C$4,$C$51:$C$500,0)),"")</f>
        <v>598116062466</v>
      </c>
      <c r="L4" s="2">
        <f>IFERROR(INDEX(L51:L500,MATCH($C$4,$C$51:$C$500,0)),"")</f>
        <v>571159213866</v>
      </c>
      <c r="M4" s="2">
        <f>IFERROR(INDEX(M51:M500,MATCH($C$4,$C$51:$C$500,0)),"")</f>
        <v>658766931935</v>
      </c>
    </row>
    <row r="5" spans="1:13" ht="15.5" x14ac:dyDescent="0.35">
      <c r="B5" t="s">
        <v>7</v>
      </c>
      <c r="C5" t="s">
        <v>8</v>
      </c>
      <c r="D5" s="2">
        <f>IFERROR(INDEX(D51:D500,MATCH($C$5,$C$51:$C$500,0)),"")</f>
        <v>3326754145</v>
      </c>
      <c r="E5" s="2">
        <f>IFERROR(INDEX(E51:E500,MATCH($C$5,$C$51:$C$500,0)),"")</f>
        <v>614090597</v>
      </c>
      <c r="H5" s="2">
        <f>IFERROR(SUM(D5:G5)*(4/MAX(1,COUNT(D5:G5))),"")</f>
        <v>7881689484</v>
      </c>
      <c r="I5" s="2">
        <f>IFERROR(INDEX(I51:I500,MATCH($C$5,$C$51:$C$500,0)),"")</f>
        <v>23292692238</v>
      </c>
      <c r="J5" s="2">
        <f>IFERROR(INDEX(J51:J500,MATCH($C$5,$C$51:$C$500,0)),"")</f>
        <v>29413961409</v>
      </c>
      <c r="K5" s="2">
        <f>IFERROR(INDEX(K51:K500,MATCH($C$5,$C$51:$C$500,0)),"")</f>
        <v>16309641827</v>
      </c>
      <c r="L5" s="2">
        <f>IFERROR(INDEX(L51:L500,MATCH($C$5,$C$51:$C$500,0)),"")</f>
        <v>10435761989</v>
      </c>
      <c r="M5" s="2">
        <f>IFERROR(INDEX(M51:M500,MATCH($C$5,$C$51:$C$500,0)),"")</f>
        <v>7350967323</v>
      </c>
    </row>
    <row r="6" spans="1:13" ht="15.5" x14ac:dyDescent="0.35">
      <c r="B6" t="s">
        <v>9</v>
      </c>
      <c r="C6" t="s">
        <v>10</v>
      </c>
      <c r="D6" s="2">
        <f>IFERROR(INDEX(D51:D500,MATCH($C$6,$C$51:$C$500,0)),"")</f>
        <v>242559648481</v>
      </c>
      <c r="E6" s="2">
        <f>IFERROR(INDEX(E51:E500,MATCH($C$6,$C$51:$C$500,0)),"")</f>
        <v>239232894336</v>
      </c>
      <c r="H6" s="2">
        <f>IFERROR(INDEX(D6:G6,COUNT(D6:G6)),"")</f>
        <v>239232894336</v>
      </c>
      <c r="I6" s="2">
        <f>IFERROR(INDEX(I51:I500,MATCH($C$6,$C$51:$C$500,0)),"")</f>
        <v>238618803739</v>
      </c>
      <c r="J6" s="2">
        <f>IFERROR(INDEX(J51:J500,MATCH($C$6,$C$51:$C$500,0)),"")</f>
        <v>219226111501</v>
      </c>
      <c r="K6" s="2">
        <f>IFERROR(INDEX(K51:K500,MATCH($C$6,$C$51:$C$500,0)),"")</f>
        <v>193712150092</v>
      </c>
      <c r="L6" s="2">
        <f>IFERROR(INDEX(L51:L500,MATCH($C$6,$C$51:$C$500,0)),"")</f>
        <v>179352508265</v>
      </c>
      <c r="M6" s="2">
        <f>IFERROR(INDEX(M51:M500,MATCH($C$6,$C$51:$C$500,0)),"")</f>
        <v>113328605878</v>
      </c>
    </row>
    <row r="7" spans="1:13" ht="15.5" x14ac:dyDescent="0.35">
      <c r="B7" t="s">
        <v>11</v>
      </c>
      <c r="C7" t="s">
        <v>12</v>
      </c>
      <c r="D7" s="3">
        <f>IFERROR(INDEX(D51:D500,MATCH($C$7,$C$51:$C$500,0))/1000000000,"")</f>
        <v>1.95</v>
      </c>
      <c r="E7" s="3">
        <f>IFERROR(INDEX(E51:E500,MATCH($C$7,$C$51:$C$500,0))/1000000000,"")</f>
        <v>1.95</v>
      </c>
      <c r="H7" s="3">
        <f>IFERROR(INDEX(D7:G7,COUNT(D7:G7)),"")</f>
        <v>1.95</v>
      </c>
      <c r="I7" s="3">
        <f>IFERROR(INDEX(I51:I500,MATCH($C$7,$C$51:$C$500,0))/1000000000,"")</f>
        <v>1.95</v>
      </c>
      <c r="J7" s="3">
        <f>IFERROR(INDEX(J51:J500,MATCH($C$7,$C$51:$C$500,0))/1000000000,"")</f>
        <v>1.95</v>
      </c>
      <c r="K7" s="3">
        <f>IFERROR(INDEX(K51:K500,MATCH($C$7,$C$51:$C$500,0))/1000000000,"")</f>
        <v>1.95</v>
      </c>
      <c r="L7" s="3">
        <f>IFERROR(INDEX(L51:L500,MATCH($C$7,$C$51:$C$500,0))/1000000000,"")</f>
        <v>1.95</v>
      </c>
      <c r="M7" s="3">
        <f>IFERROR(INDEX(M51:M500,MATCH($C$7,$C$51:$C$500,0))/1000000000,"")</f>
        <v>0</v>
      </c>
    </row>
    <row r="8" spans="1:13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30000000000</v>
      </c>
      <c r="E8" s="2">
        <f>IFERROR(INDEX(E51:E500,MATCH("Free cash flow (Quarter)",$C$51:$C$500,0)),"")</f>
        <v>25000000000</v>
      </c>
      <c r="H8" s="2">
        <f>IFERROR(INDEX(D8:G8,COUNT(D8:G8)),"")</f>
        <v>25000000000</v>
      </c>
      <c r="I8" s="2">
        <f>IFERROR(INDEX(I51:I500,MATCH($C$8,$C$51:$C$500,0)),"")</f>
        <v>50000000000</v>
      </c>
      <c r="J8" s="2">
        <f>IFERROR(INDEX(J51:J500,MATCH($C$8,$C$51:$C$500,0)),"")</f>
        <v>112000000000</v>
      </c>
      <c r="K8" s="2">
        <f>IFERROR(INDEX(K51:K500,MATCH($C$8,$C$51:$C$500,0)),"")</f>
        <v>-20000000000</v>
      </c>
      <c r="L8" s="2">
        <f>IFERROR(INDEX(L51:L500,MATCH($C$8,$C$51:$C$500,0)),"")</f>
        <v>0</v>
      </c>
      <c r="M8" s="2">
        <f>IFERROR(INDEX(M51:M500,MATCH($C$8,$C$51:$C$500,0)),"")</f>
        <v>-16000000000</v>
      </c>
    </row>
    <row r="9" spans="1:13" ht="15.5" x14ac:dyDescent="0.35">
      <c r="A9" t="s">
        <v>16</v>
      </c>
      <c r="C9" t="s">
        <v>17</v>
      </c>
      <c r="D9" s="3">
        <f>IFERROR(INDEX(D51:D500,MATCH("Free cash flow per share (Quarter)",$C$51:$C$500,0)),"")</f>
        <v>15.26</v>
      </c>
      <c r="E9" s="3">
        <f>IFERROR(INDEX(E51:E500,MATCH("Free cash flow per share (Quarter)",$C$51:$C$500,0)),"")</f>
        <v>12.79</v>
      </c>
      <c r="H9" s="3">
        <f>IFERROR(INDEX(D9:G9,COUNT(D9:G9)),"")</f>
        <v>12.79</v>
      </c>
      <c r="I9" s="3">
        <f>IFERROR(INDEX(I51:I500,MATCH($C$9,$C$51:$C$500,0)),"")</f>
        <v>25.41</v>
      </c>
      <c r="J9" s="3">
        <f>IFERROR(INDEX(J51:J500,MATCH($C$9,$C$51:$C$500,0)),"")</f>
        <v>57.56</v>
      </c>
      <c r="K9" s="3">
        <f>IFERROR(INDEX(K51:K500,MATCH($C$9,$C$51:$C$500,0)),"")</f>
        <v>-10.18</v>
      </c>
      <c r="L9" s="3">
        <f>IFERROR(INDEX(L51:L500,MATCH($C$9,$C$51:$C$500,0)),"")</f>
        <v>-0.2</v>
      </c>
      <c r="M9" s="3">
        <f>IFERROR(INDEX(M51:M500,MATCH($C$9,$C$51:$C$500,0)),"")</f>
        <v>-20465.57</v>
      </c>
    </row>
    <row r="10" spans="1:13" ht="15.5" x14ac:dyDescent="0.35">
      <c r="C10" t="s">
        <v>18</v>
      </c>
      <c r="D10" s="3">
        <f ca="1">IFERROR(IF(D9=0,"",D2/D9),"")</f>
        <v>13.630406290956749</v>
      </c>
      <c r="E10" s="3" t="str">
        <f ca="1">IFERROR(IF(E9=0,"",E2/E9),"")</f>
        <v/>
      </c>
      <c r="I10" s="3">
        <f ca="1">IFERROR(IF(I9=0,"",I2/I9),"")</f>
        <v>11.019283746556473</v>
      </c>
      <c r="J10" s="3">
        <f ca="1">IFERROR(IF(J9=0,"",J2/J9),"")</f>
        <v>4.5517720639332868</v>
      </c>
      <c r="K10" s="3">
        <f ca="1">IFERROR(IF(K9=0,"",K2/K9),"")</f>
        <v>-28.094302554027507</v>
      </c>
      <c r="L10" s="3">
        <f ca="1">IFERROR(IF(L9=0,"",L2/L9),"")</f>
        <v>-1100</v>
      </c>
      <c r="M10" s="3" t="str">
        <f ca="1">IFERROR(IF(M9=0,"",M2/M9),"")</f>
        <v/>
      </c>
    </row>
    <row r="11" spans="1:13" ht="15.5" x14ac:dyDescent="0.35">
      <c r="B11" t="s">
        <v>19</v>
      </c>
      <c r="C11" t="s">
        <v>20</v>
      </c>
      <c r="D11" s="2">
        <f>IFERROR(INDEX(D51:D500,MATCH($C$11,$C$51:$C$500,0)),"")</f>
        <v>128918339069</v>
      </c>
      <c r="E11" s="2">
        <f>IFERROR(INDEX(E51:E500,MATCH($C$11,$C$51:$C$500,0)),"")</f>
        <v>120224209860</v>
      </c>
      <c r="H11" s="2">
        <f>IFERROR(INDEX(D11:G11,COUNT(D11:G11)),"")</f>
        <v>120224209860</v>
      </c>
      <c r="I11" s="2">
        <f>IFERROR(INDEX(I51:I500,MATCH($C$11,$C$51:$C$500,0)),"")</f>
        <v>43760622760</v>
      </c>
      <c r="J11" s="2">
        <f>IFERROR(INDEX(J51:J500,MATCH($C$11,$C$51:$C$500,0)),"")</f>
        <v>44960339296</v>
      </c>
      <c r="K11" s="2">
        <f>IFERROR(INDEX(K51:K500,MATCH($C$11,$C$51:$C$500,0)),"")</f>
        <v>18464135276</v>
      </c>
      <c r="L11" s="2">
        <f>IFERROR(INDEX(L51:L500,MATCH($C$11,$C$51:$C$500,0)),"")</f>
        <v>24141051068</v>
      </c>
      <c r="M11" s="2">
        <f>IFERROR(INDEX(M51:M500,MATCH($C$11,$C$51:$C$500,0)),"")</f>
        <v>20662476796</v>
      </c>
    </row>
    <row r="12" spans="1:13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-117000000000</v>
      </c>
      <c r="E12" s="2">
        <f>IFERROR(INDEX(E51:E500,MATCH("Net Debt (Quarter)",$C$51:$C$500,0)),"")</f>
        <v>-88000000000</v>
      </c>
      <c r="H12" s="2">
        <f>IFERROR(INDEX(D12:G12,COUNT(D12:G12)),"")</f>
        <v>-88000000000</v>
      </c>
      <c r="I12" s="2">
        <f>IFERROR(INDEX(I51:I500,MATCH($C$12,$C$51:$C$500,0)),"")</f>
        <v>-63000000000</v>
      </c>
      <c r="J12" s="2">
        <f>IFERROR(INDEX(J51:J500,MATCH($C$12,$C$51:$C$500,0)),"")</f>
        <v>-34000000000</v>
      </c>
      <c r="K12" s="2">
        <f>IFERROR(INDEX(K51:K500,MATCH($C$12,$C$51:$C$500,0)),"")</f>
        <v>73000000000</v>
      </c>
      <c r="L12" s="2">
        <f>IFERROR(INDEX(L51:L500,MATCH($C$12,$C$51:$C$500,0)),"")</f>
        <v>48000000000</v>
      </c>
      <c r="M12" s="2">
        <f>IFERROR(INDEX(M51:M500,MATCH($C$12,$C$51:$C$500,0)),"")</f>
        <v>96000000000</v>
      </c>
    </row>
    <row r="13" spans="1:13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12000000000</v>
      </c>
      <c r="E13" s="2">
        <f>IFERROR(INDEX(E51:E500,MATCH("Total Debt (Quarter)",$C$51:$C$500,0)),"")</f>
        <v>32000000000</v>
      </c>
      <c r="H13" s="2">
        <f>IFERROR(INDEX(D13:G13,COUNT(D13:G13)),"")</f>
        <v>32000000000</v>
      </c>
      <c r="I13" s="2">
        <f>IFERROR(INDEX(I51:I500,MATCH($C$13,$C$51:$C$500,0)),"")</f>
        <v>-19000000000</v>
      </c>
      <c r="J13" s="2">
        <f>IFERROR(INDEX(J51:J500,MATCH($C$13,$C$51:$C$500,0)),"")</f>
        <v>11000000000</v>
      </c>
      <c r="K13" s="2">
        <f>IFERROR(INDEX(K51:K500,MATCH($C$13,$C$51:$C$500,0)),"")</f>
        <v>92000000000</v>
      </c>
      <c r="L13" s="2">
        <f>IFERROR(INDEX(L51:L500,MATCH($C$13,$C$51:$C$500,0)),"")</f>
        <v>72000000000</v>
      </c>
      <c r="M13" s="2">
        <f>IFERROR(INDEX(M51:M500,MATCH($C$13,$C$51:$C$500,0)),"")</f>
        <v>117000000000</v>
      </c>
    </row>
    <row r="14" spans="1:13" ht="15.5" x14ac:dyDescent="0.35">
      <c r="C14" t="s">
        <v>27</v>
      </c>
      <c r="D14" s="2">
        <f>IFERROR(INDEX(D51:D500,MATCH($C$14,$C$51:$C$500,0)),"")</f>
        <v>-1003106346</v>
      </c>
      <c r="E14" s="2">
        <f>IFERROR(INDEX(E51:E500,MATCH($C$14,$C$51:$C$500,0)),"")</f>
        <v>-1110406360</v>
      </c>
      <c r="H14" s="2">
        <f>IFERROR(SUM(D14:G14)*(4/MAX(1,COUNT(D14:G14))),"")</f>
        <v>-4227025412</v>
      </c>
      <c r="I14" s="2">
        <f>IFERROR(INDEX(I51:I500,MATCH($C$14,$C$51:$C$500,0)),"")</f>
        <v>-548434093</v>
      </c>
      <c r="J14" s="2">
        <f>IFERROR(INDEX(J51:J500,MATCH($C$14,$C$51:$C$500,0)),"")</f>
        <v>-5744344054</v>
      </c>
      <c r="K14" s="2">
        <f>IFERROR(INDEX(K51:K500,MATCH($C$14,$C$51:$C$500,0)),"")</f>
        <v>-5816647007</v>
      </c>
      <c r="L14" s="2">
        <f>IFERROR(INDEX(L51:L500,MATCH($C$14,$C$51:$C$500,0)),"")</f>
        <v>-10511362888</v>
      </c>
      <c r="M14" s="2">
        <f>IFERROR(INDEX(M51:M500,MATCH($C$14,$C$51:$C$500,0)),"")</f>
        <v>-8220025516</v>
      </c>
    </row>
    <row r="15" spans="1:13" ht="15.5" x14ac:dyDescent="0.35">
      <c r="C15" t="s">
        <v>28</v>
      </c>
      <c r="D15" s="2">
        <f>IFERROR(INDEX(D51:D500,MATCH($C$15,$C$51:$C$500,0)),"")</f>
        <v>-869042680</v>
      </c>
      <c r="E15" s="2">
        <f>IFERROR(INDEX(E51:E500,MATCH($C$15,$C$51:$C$500,0)),"")</f>
        <v>-128291900</v>
      </c>
      <c r="H15" s="2">
        <f>IFERROR(SUM(D15:G15)*(4/MAX(1,COUNT(D15:G15))),"")</f>
        <v>-1994669160</v>
      </c>
      <c r="I15" s="2">
        <f>IFERROR(INDEX(I51:I500,MATCH($C$15,$C$51:$C$500,0)),"")</f>
        <v>-6493709806</v>
      </c>
      <c r="J15" s="2">
        <f>IFERROR(INDEX(J51:J500,MATCH($C$15,$C$51:$C$500,0)),"")</f>
        <v>-8544893250</v>
      </c>
      <c r="K15" s="2">
        <f>IFERROR(INDEX(K51:K500,MATCH($C$15,$C$51:$C$500,0)),"")</f>
        <v>-5245605596</v>
      </c>
      <c r="L15" s="2">
        <f>IFERROR(INDEX(L51:L500,MATCH($C$15,$C$51:$C$500,0)),"")</f>
        <v>-2980077422</v>
      </c>
      <c r="M15" s="2">
        <f>IFERROR(INDEX(M51:M500,MATCH($C$15,$C$51:$C$500,0)),"")</f>
        <v>-2423145315</v>
      </c>
    </row>
    <row r="16" spans="1:13" ht="15.5" x14ac:dyDescent="0.35">
      <c r="C16" t="s">
        <v>29</v>
      </c>
      <c r="D16" s="2">
        <f>IFERROR(INDEX(D51:D500,MATCH($C$16,$C$51:$C$500,0)),"")</f>
        <v>4195796825</v>
      </c>
      <c r="E16" s="2">
        <f>IFERROR(INDEX(E51:E500,MATCH($C$16,$C$51:$C$500,0)),"")</f>
        <v>742382497</v>
      </c>
      <c r="H16" s="2">
        <f>IFERROR(SUM(D16:G16)*(4/MAX(1,COUNT(D16:G16))),"")</f>
        <v>9876358644</v>
      </c>
      <c r="I16" s="2">
        <f>IFERROR(INDEX(I51:I500,MATCH($C$16,$C$51:$C$500,0)),"")</f>
        <v>29333110694</v>
      </c>
      <c r="J16" s="2">
        <f>IFERROR(INDEX(J51:J500,MATCH($C$16,$C$51:$C$500,0)),"")</f>
        <v>37559327957</v>
      </c>
      <c r="K16" s="2">
        <f>IFERROR(INDEX(K51:K500,MATCH($C$16,$C$51:$C$500,0)),"")</f>
        <v>22826230068</v>
      </c>
      <c r="L16" s="2">
        <f>IFERROR(INDEX(L51:L500,MATCH($C$16,$C$51:$C$500,0)),"")</f>
        <v>13377808702</v>
      </c>
      <c r="M16" s="2">
        <f>IFERROR(INDEX(M51:M500,MATCH($C$16,$C$51:$C$500,0)),"")</f>
        <v>9703516805</v>
      </c>
    </row>
    <row r="17" spans="1:13" ht="15.5" x14ac:dyDescent="0.35">
      <c r="A17" t="s">
        <v>30</v>
      </c>
    </row>
    <row r="18" spans="1:13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</row>
    <row r="19" spans="1:13" ht="15.5" x14ac:dyDescent="0.35">
      <c r="A19" t="s">
        <v>40</v>
      </c>
      <c r="C19" t="s">
        <v>41</v>
      </c>
    </row>
    <row r="20" spans="1:13" ht="15.5" x14ac:dyDescent="0.35">
      <c r="A20" t="s">
        <v>42</v>
      </c>
      <c r="C20" t="s">
        <v>43</v>
      </c>
      <c r="D20" s="2">
        <f ca="1">IFERROR(D21*D2,"")</f>
        <v>405600000000</v>
      </c>
      <c r="E20" s="2" t="str">
        <f ca="1">IFERROR(E21*E2,"")</f>
        <v/>
      </c>
      <c r="H20" s="2">
        <f t="shared" ref="H20:M20" ca="1" si="0">IFERROR(H21*H2,"")</f>
        <v>405600000000</v>
      </c>
      <c r="I20" s="2">
        <f t="shared" ca="1" si="0"/>
        <v>546000000000</v>
      </c>
      <c r="J20" s="2">
        <f t="shared" ca="1" si="0"/>
        <v>510900000000</v>
      </c>
      <c r="K20" s="2">
        <f t="shared" ca="1" si="0"/>
        <v>557700000000</v>
      </c>
      <c r="L20" s="2">
        <f t="shared" ca="1" si="0"/>
        <v>429000000000</v>
      </c>
      <c r="M20" s="2" t="str">
        <f t="shared" ca="1" si="0"/>
        <v/>
      </c>
    </row>
    <row r="21" spans="1:13" ht="15.5" x14ac:dyDescent="0.35">
      <c r="C21" t="s">
        <v>12</v>
      </c>
      <c r="D21" s="2">
        <f>IFERROR(INDEX(D51:D500,MATCH($C$7,$C$51:$C$500,0)),"")</f>
        <v>1950000000</v>
      </c>
      <c r="E21" s="2">
        <f>IFERROR(INDEX(E51:E500,MATCH($C$7,$C$51:$C$500,0)),"")</f>
        <v>1950000000</v>
      </c>
      <c r="H21" s="2">
        <f>IFERROR(INDEX(D21:G21,COUNT(D21:G21)),"")</f>
        <v>1950000000</v>
      </c>
      <c r="I21" s="2">
        <f>IFERROR(INDEX(I51:I500,MATCH($C$7,$C$51:$C$500,0)),"")</f>
        <v>1950000000</v>
      </c>
      <c r="J21" s="2">
        <f>IFERROR(INDEX(J51:J500,MATCH($C$7,$C$51:$C$500,0)),"")</f>
        <v>1950000000</v>
      </c>
      <c r="K21" s="2">
        <f>IFERROR(INDEX(K51:K500,MATCH($C$7,$C$51:$C$500,0)),"")</f>
        <v>1950000000</v>
      </c>
      <c r="L21" s="2">
        <f>IFERROR(INDEX(L51:L500,MATCH($C$7,$C$51:$C$500,0)),"")</f>
        <v>1950000000</v>
      </c>
      <c r="M21" s="2">
        <f>IFERROR(INDEX(M51:M500,MATCH($C$7,$C$51:$C$500,0)),"")</f>
        <v>0</v>
      </c>
    </row>
    <row r="23" spans="1:13" ht="15.5" x14ac:dyDescent="0.35">
      <c r="B23" t="s">
        <v>44</v>
      </c>
      <c r="C23" t="s">
        <v>45</v>
      </c>
      <c r="D23" s="3">
        <f>IFERROR(D5/D6*100,"")</f>
        <v>1.3715200223258028</v>
      </c>
      <c r="E23" s="3">
        <f>IFERROR(E5/E6*100,"")</f>
        <v>0.25669153847109188</v>
      </c>
      <c r="H23" s="3">
        <f t="shared" ref="H23:M23" si="1">IFERROR(H5/H6*100,"")</f>
        <v>3.2945676245216737</v>
      </c>
      <c r="I23" s="3">
        <f t="shared" si="1"/>
        <v>9.7614655144602196</v>
      </c>
      <c r="J23" s="3">
        <f t="shared" si="1"/>
        <v>13.417179736304281</v>
      </c>
      <c r="K23" s="3">
        <f t="shared" si="1"/>
        <v>8.4195244434869139</v>
      </c>
      <c r="L23" s="3">
        <f t="shared" si="1"/>
        <v>5.8185759931390386</v>
      </c>
      <c r="M23" s="3">
        <f t="shared" si="1"/>
        <v>6.4864182048735604</v>
      </c>
    </row>
    <row r="24" spans="1:13" ht="15.5" x14ac:dyDescent="0.35">
      <c r="C24" t="s">
        <v>46</v>
      </c>
      <c r="D24" s="4">
        <f>IFERROR(_xlfn.RRI(5,I23,D23),"")</f>
        <v>-0.32463674873376902</v>
      </c>
      <c r="E24" s="4">
        <f>IFERROR(_xlfn.RRI(5,J23,E23),"")</f>
        <v>-0.54673721484353788</v>
      </c>
      <c r="H24" s="4">
        <f t="shared" ref="H24:M24" si="2">IFERROR(_xlfn.RRI(5,M23,H23),"")</f>
        <v>-0.12670957977428687</v>
      </c>
      <c r="I24" s="4" t="str">
        <f t="shared" si="2"/>
        <v/>
      </c>
      <c r="J24" s="4" t="str">
        <f t="shared" si="2"/>
        <v/>
      </c>
      <c r="K24" s="4" t="str">
        <f t="shared" si="2"/>
        <v/>
      </c>
      <c r="L24" s="4" t="str">
        <f t="shared" si="2"/>
        <v/>
      </c>
      <c r="M24" s="4" t="str">
        <f t="shared" si="2"/>
        <v/>
      </c>
    </row>
    <row r="25" spans="1:13" ht="15.5" x14ac:dyDescent="0.35">
      <c r="A25" t="s">
        <v>47</v>
      </c>
      <c r="C25" t="s">
        <v>48</v>
      </c>
      <c r="D25" s="3">
        <f>IFERROR(INDEX(D51:D500,MATCH($A$25,$C$51:$C$500,0)),"")</f>
        <v>1.71</v>
      </c>
      <c r="E25" s="3">
        <f>IFERROR(INDEX(E51:E500,MATCH($A$25,$C$51:$C$500,0)),"")</f>
        <v>0.31</v>
      </c>
      <c r="H25" s="3">
        <f>IFERROR(INDEX(D25:G25,COUNT(D25:G25)),"")</f>
        <v>0.31</v>
      </c>
      <c r="I25" s="3">
        <f>IFERROR(INDEX(I51:I500,MATCH($C$25,$C$51:$C$500,0)),"")</f>
        <v>11.71</v>
      </c>
      <c r="J25" s="3">
        <f>IFERROR(INDEX(J51:J500,MATCH($C$25,$C$51:$C$500,0)),"")</f>
        <v>14.88</v>
      </c>
      <c r="K25" s="3">
        <f>IFERROR(INDEX(K51:K500,MATCH($C$25,$C$51:$C$500,0)),"")</f>
        <v>9.02</v>
      </c>
      <c r="L25" s="3">
        <f>IFERROR(INDEX(L51:L500,MATCH($C$25,$C$51:$C$500,0)),"")</f>
        <v>5.33</v>
      </c>
      <c r="M25" s="3">
        <f>IFERROR(INDEX(M51:M500,MATCH($C$25,$C$51:$C$500,0)),"")</f>
        <v>9333.81</v>
      </c>
    </row>
    <row r="26" spans="1:13" ht="15.5" x14ac:dyDescent="0.35">
      <c r="C26" t="s">
        <v>49</v>
      </c>
      <c r="D26" s="4">
        <f>IFERROR(_xlfn.RRI(5,I25,D25),"")</f>
        <v>-0.31940642789885032</v>
      </c>
      <c r="E26" s="4">
        <f>IFERROR(_xlfn.RRI(5,J25,E25),"")</f>
        <v>-0.53894604425913617</v>
      </c>
      <c r="H26" s="4">
        <f t="shared" ref="H26:M26" si="3">IFERROR(_xlfn.RRI(5,M25,H25),"")</f>
        <v>-0.87286634068867808</v>
      </c>
      <c r="I26" s="4" t="str">
        <f t="shared" si="3"/>
        <v/>
      </c>
      <c r="J26" s="4" t="str">
        <f t="shared" si="3"/>
        <v/>
      </c>
      <c r="K26" s="4" t="str">
        <f t="shared" si="3"/>
        <v/>
      </c>
      <c r="L26" s="4" t="str">
        <f t="shared" si="3"/>
        <v/>
      </c>
      <c r="M26" s="4" t="str">
        <f t="shared" si="3"/>
        <v/>
      </c>
    </row>
    <row r="27" spans="1:13" ht="15.5" x14ac:dyDescent="0.35">
      <c r="C27" t="s">
        <v>50</v>
      </c>
      <c r="D27" s="3">
        <f>IFERROR(D4/D21,"")</f>
        <v>111.52893758153846</v>
      </c>
      <c r="E27" s="3">
        <f>IFERROR(E4/E21,"")</f>
        <v>53.66997966717949</v>
      </c>
      <c r="H27" s="3">
        <f t="shared" ref="H27:M27" si="4">IFERROR(H4/H21,"")</f>
        <v>330.39783449743589</v>
      </c>
      <c r="I27" s="3">
        <f t="shared" si="4"/>
        <v>316.25089963230766</v>
      </c>
      <c r="J27" s="3">
        <f t="shared" si="4"/>
        <v>302.47161231948718</v>
      </c>
      <c r="K27" s="3">
        <f t="shared" si="4"/>
        <v>306.72618588</v>
      </c>
      <c r="L27" s="3">
        <f t="shared" si="4"/>
        <v>292.90216095692307</v>
      </c>
      <c r="M27" s="3" t="str">
        <f t="shared" si="4"/>
        <v/>
      </c>
    </row>
    <row r="28" spans="1:13" ht="15.5" x14ac:dyDescent="0.35">
      <c r="C28" t="s">
        <v>51</v>
      </c>
      <c r="D28" s="4">
        <f>IFERROR(_xlfn.RRI(5,I27,D27),"")</f>
        <v>-0.18815866610703247</v>
      </c>
      <c r="E28" s="4">
        <f>IFERROR(_xlfn.RRI(5,J27,E27),"")</f>
        <v>-0.29236490764286538</v>
      </c>
      <c r="H28" s="4" t="str">
        <f t="shared" ref="H28:M28" si="5">IFERROR(_xlfn.RRI(5,M27,H27),"")</f>
        <v/>
      </c>
      <c r="I28" s="4" t="str">
        <f t="shared" si="5"/>
        <v/>
      </c>
      <c r="J28" s="4" t="str">
        <f t="shared" si="5"/>
        <v/>
      </c>
      <c r="K28" s="4" t="str">
        <f t="shared" si="5"/>
        <v/>
      </c>
      <c r="L28" s="4" t="str">
        <f t="shared" si="5"/>
        <v/>
      </c>
      <c r="M28" s="4" t="str">
        <f t="shared" si="5"/>
        <v/>
      </c>
    </row>
    <row r="29" spans="1:13" ht="15.5" x14ac:dyDescent="0.35">
      <c r="C29" t="s">
        <v>52</v>
      </c>
      <c r="H29" s="4">
        <f t="shared" ref="H29:M29" si="6">IFERROR(((H25-I25)/I25)*100%,"")</f>
        <v>-0.97352690008539711</v>
      </c>
      <c r="I29" s="4">
        <f t="shared" si="6"/>
        <v>-0.21303763440860213</v>
      </c>
      <c r="J29" s="4">
        <f t="shared" si="6"/>
        <v>0.64966740576496695</v>
      </c>
      <c r="K29" s="4">
        <f t="shared" si="6"/>
        <v>0.69230769230769218</v>
      </c>
      <c r="L29" s="4">
        <f t="shared" si="6"/>
        <v>-0.99942895773537277</v>
      </c>
      <c r="M29" s="4" t="str">
        <f t="shared" si="6"/>
        <v/>
      </c>
    </row>
    <row r="30" spans="1:13" ht="15.5" x14ac:dyDescent="0.35">
      <c r="C30" t="s">
        <v>53</v>
      </c>
      <c r="H30" s="4">
        <f t="shared" ref="H30:M30" si="7">IFERROR(((H27-I27)/I27)*100%,"")</f>
        <v>4.4733263625736111E-2</v>
      </c>
      <c r="I30" s="4">
        <f t="shared" si="7"/>
        <v>4.555563812139185E-2</v>
      </c>
      <c r="J30" s="4">
        <f t="shared" si="7"/>
        <v>-1.3870917307912322E-2</v>
      </c>
      <c r="K30" s="4">
        <f t="shared" si="7"/>
        <v>4.7196732444422025E-2</v>
      </c>
      <c r="L30" s="4" t="str">
        <f t="shared" si="7"/>
        <v/>
      </c>
      <c r="M30" s="4" t="str">
        <f t="shared" si="7"/>
        <v/>
      </c>
    </row>
    <row r="32" spans="1:13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124.39</v>
      </c>
      <c r="E32" s="3">
        <f>IFERROR(INDEX(E51:E500,MATCH($A$32,$C$51:$C$500,0)),"")</f>
        <v>122.68</v>
      </c>
      <c r="H32" s="3">
        <f>IFERROR(INDEX(D32:G32,COUNT(D32:G32)),"")</f>
        <v>122.68</v>
      </c>
      <c r="I32" s="3">
        <f>IFERROR(INDEX(I51:I500,MATCH($C$32,$C$51:$C$500,0)),"")</f>
        <v>122.37</v>
      </c>
      <c r="J32" s="3">
        <f>IFERROR(INDEX(J51:J500,MATCH($C$32,$C$51:$C$500,0)),"")</f>
        <v>112.42</v>
      </c>
      <c r="K32" s="3">
        <f>IFERROR(INDEX(K51:K500,MATCH($C$32,$C$51:$C$500,0)),"")</f>
        <v>99.34</v>
      </c>
      <c r="L32" s="3">
        <f>IFERROR(INDEX(L51:L500,MATCH($C$32,$C$51:$C$500,0)),"")</f>
        <v>91.98</v>
      </c>
      <c r="M32" s="3">
        <f>IFERROR(INDEX(M51:M500,MATCH($C$32,$C$51:$C$500,0)),"")</f>
        <v>145293.07999999999</v>
      </c>
    </row>
    <row r="33" spans="1:13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1.67</v>
      </c>
      <c r="E33" s="3">
        <f>IFERROR(INDEX(E51:E500,MATCH($A$33,$C$51:$C$500,0)),"")</f>
        <v>1.73</v>
      </c>
      <c r="H33" s="3">
        <f>IFERROR(INDEX(D33:G33,COUNT(D33:G33)),"")</f>
        <v>1.73</v>
      </c>
      <c r="I33" s="3">
        <f>IFERROR(INDEX(I51:I500,MATCH($C$33,$C$51:$C$500,0)),"")</f>
        <v>2.29</v>
      </c>
      <c r="J33" s="3">
        <f>IFERROR(INDEX(J51:J500,MATCH($C$33,$C$51:$C$500,0)),"")</f>
        <v>2.33</v>
      </c>
      <c r="K33" s="3">
        <f>IFERROR(INDEX(K51:K500,MATCH($C$33,$C$51:$C$500,0)),"")</f>
        <v>2.88</v>
      </c>
      <c r="L33" s="3">
        <f>IFERROR(INDEX(L51:L500,MATCH($C$33,$C$51:$C$500,0)),"")</f>
        <v>2.39</v>
      </c>
      <c r="M33" s="3">
        <f>IFERROR(INDEX(M51:M500,MATCH($C$33,$C$51:$C$500,0)),"")</f>
        <v>0</v>
      </c>
    </row>
    <row r="34" spans="1:13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121.64</v>
      </c>
      <c r="E34" s="3">
        <f>IFERROR(INDEX(E51:E500,MATCH($A$34,$C$51:$C$500,0)),"")</f>
        <v>683.87</v>
      </c>
      <c r="H34" s="3">
        <f>IFERROR(INDEX(D34:G34,COUNT(D34:G34)),"")</f>
        <v>683.87</v>
      </c>
      <c r="I34" s="3">
        <f>IFERROR(INDEX(I51:I500,MATCH($C$34,$C$51:$C$500,0)),"")</f>
        <v>23.91</v>
      </c>
      <c r="J34" s="3">
        <f>IFERROR(INDEX(J51:J500,MATCH($C$34,$C$51:$C$500,0)),"")</f>
        <v>17.61</v>
      </c>
      <c r="K34" s="3">
        <f>IFERROR(INDEX(K51:K500,MATCH($C$34,$C$51:$C$500,0)),"")</f>
        <v>31.71</v>
      </c>
      <c r="L34" s="3">
        <f>IFERROR(INDEX(L51:L500,MATCH($C$34,$C$51:$C$500,0)),"")</f>
        <v>41.28</v>
      </c>
      <c r="M34" s="3">
        <f>IFERROR(INDEX(M51:M500,MATCH($C$34,$C$51:$C$500,0)),"")</f>
        <v>0</v>
      </c>
    </row>
    <row r="35" spans="1:13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1.86</v>
      </c>
      <c r="E35" s="3">
        <f>IFERROR(INDEX(E51:E500,MATCH($A$35,$C$51:$C$500,0)),"")</f>
        <v>3.95</v>
      </c>
      <c r="H35" s="3">
        <f>IFERROR(INDEX(D35:G35,COUNT(D35:G35)),"")</f>
        <v>3.95</v>
      </c>
      <c r="I35" s="3">
        <f>IFERROR(INDEX(I51:I500,MATCH($C$35,$C$51:$C$500,0)),"")</f>
        <v>0.89</v>
      </c>
      <c r="J35" s="3">
        <f>IFERROR(INDEX(J51:J500,MATCH($C$35,$C$51:$C$500,0)),"")</f>
        <v>0.87</v>
      </c>
      <c r="K35" s="3">
        <f>IFERROR(INDEX(K51:K500,MATCH($C$35,$C$51:$C$500,0)),"")</f>
        <v>0.93</v>
      </c>
      <c r="L35" s="3">
        <f>IFERROR(INDEX(L51:L500,MATCH($C$35,$C$51:$C$500,0)),"")</f>
        <v>0.75</v>
      </c>
      <c r="M35" s="3">
        <f>IFERROR(INDEX(M51:M500,MATCH($C$35,$C$51:$C$500,0)),"")</f>
        <v>0</v>
      </c>
    </row>
    <row r="36" spans="1:13" ht="15.5" x14ac:dyDescent="0.35">
      <c r="B36" t="s">
        <v>66</v>
      </c>
      <c r="C36" t="s">
        <v>67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M36" si="8">IFERROR(INDEX(H51:H500,MATCH($C$36,$C$51:$C$500,0)),"")</f>
        <v>0.49479999999999996</v>
      </c>
      <c r="I36" s="4">
        <f t="shared" si="8"/>
        <v>0.17079999999999998</v>
      </c>
      <c r="J36" s="4">
        <f t="shared" si="8"/>
        <v>0.13439999999999999</v>
      </c>
      <c r="K36" s="4">
        <f t="shared" si="8"/>
        <v>0.2218</v>
      </c>
      <c r="L36" s="4">
        <f t="shared" si="8"/>
        <v>0.1875</v>
      </c>
      <c r="M36" s="4">
        <f t="shared" si="8"/>
        <v>0</v>
      </c>
    </row>
    <row r="37" spans="1:13" ht="15.5" x14ac:dyDescent="0.35">
      <c r="B37" t="s">
        <v>68</v>
      </c>
      <c r="C37" t="s">
        <v>69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M37" si="9">IFERROR(INDEX(H51:H500,MATCH($C$37,$C$51:$C$500,0)),"")</f>
        <v>2</v>
      </c>
      <c r="I37" s="3">
        <f t="shared" si="9"/>
        <v>2</v>
      </c>
      <c r="J37" s="3">
        <f t="shared" si="9"/>
        <v>2</v>
      </c>
      <c r="K37" s="3">
        <f t="shared" si="9"/>
        <v>2</v>
      </c>
      <c r="L37" s="3">
        <f t="shared" si="9"/>
        <v>1</v>
      </c>
      <c r="M37" s="3">
        <f t="shared" si="9"/>
        <v>0</v>
      </c>
    </row>
    <row r="50" spans="2:13" ht="15.5" x14ac:dyDescent="0.35">
      <c r="D50" t="s">
        <v>70</v>
      </c>
      <c r="E50" t="s">
        <v>243</v>
      </c>
      <c r="F50" t="s">
        <v>71</v>
      </c>
      <c r="G50" t="s">
        <v>244</v>
      </c>
      <c r="H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</row>
    <row r="51" spans="2:13" ht="15.5" x14ac:dyDescent="0.35">
      <c r="B51" t="s">
        <v>75</v>
      </c>
      <c r="C51" t="s">
        <v>6</v>
      </c>
      <c r="D51" s="5">
        <v>217481428284</v>
      </c>
      <c r="E51" s="5">
        <v>104656460351</v>
      </c>
      <c r="F51" s="5">
        <v>161359409299</v>
      </c>
      <c r="G51" s="5">
        <v>157037295157</v>
      </c>
      <c r="I51" s="5">
        <v>616689254283</v>
      </c>
      <c r="J51" s="5">
        <v>589819644023</v>
      </c>
      <c r="K51" s="5">
        <v>598116062466</v>
      </c>
      <c r="L51" s="5">
        <v>571159213866</v>
      </c>
      <c r="M51" s="5">
        <v>658766931935</v>
      </c>
    </row>
    <row r="52" spans="2:13" ht="15.5" x14ac:dyDescent="0.35">
      <c r="C52" t="s">
        <v>76</v>
      </c>
      <c r="D52" s="5">
        <v>-206188921089</v>
      </c>
      <c r="E52" s="5">
        <v>-95970956682</v>
      </c>
      <c r="F52" s="5">
        <v>-137507308434</v>
      </c>
      <c r="G52" s="5">
        <v>-142344916083</v>
      </c>
      <c r="I52" s="5">
        <v>-541809901660</v>
      </c>
      <c r="J52" s="5">
        <v>-501051086209</v>
      </c>
      <c r="K52" s="5">
        <v>-529557303767</v>
      </c>
      <c r="L52" s="5">
        <v>-505315133322</v>
      </c>
      <c r="M52" s="5">
        <v>-597330545706</v>
      </c>
    </row>
    <row r="53" spans="2:13" ht="15.5" x14ac:dyDescent="0.35">
      <c r="C53" t="s">
        <v>77</v>
      </c>
      <c r="D53" s="5">
        <v>11292507195</v>
      </c>
      <c r="E53" s="5">
        <v>8685503669</v>
      </c>
      <c r="F53" s="5">
        <v>23852100865</v>
      </c>
      <c r="G53" s="5">
        <v>14692379074</v>
      </c>
      <c r="I53" s="5">
        <v>74879352623</v>
      </c>
      <c r="J53" s="5">
        <v>88768557814</v>
      </c>
      <c r="K53" s="5">
        <v>68558758699</v>
      </c>
      <c r="L53" s="5">
        <v>65844080544</v>
      </c>
      <c r="M53" s="5">
        <v>61436386229</v>
      </c>
    </row>
    <row r="54" spans="2:13" ht="15.5" x14ac:dyDescent="0.35">
      <c r="C54" t="s">
        <v>78</v>
      </c>
      <c r="D54" s="5">
        <v>-6361218688</v>
      </c>
      <c r="E54" s="5">
        <v>-7029100737</v>
      </c>
      <c r="F54" s="5">
        <v>-12622124528</v>
      </c>
      <c r="G54" s="5">
        <v>-7174147999</v>
      </c>
      <c r="I54" s="5">
        <v>-45194622759</v>
      </c>
      <c r="J54" s="5">
        <v>-45583180428</v>
      </c>
      <c r="K54" s="5">
        <v>-40016653451</v>
      </c>
      <c r="L54" s="5">
        <v>-42168958142</v>
      </c>
      <c r="M54" s="5">
        <v>-43946562342</v>
      </c>
    </row>
    <row r="55" spans="2:13" ht="15.5" x14ac:dyDescent="0.35">
      <c r="C55" t="s">
        <v>79</v>
      </c>
    </row>
    <row r="56" spans="2:13" ht="15.5" x14ac:dyDescent="0.35">
      <c r="C56" t="s">
        <v>245</v>
      </c>
      <c r="D56" s="5">
        <v>-5633116846</v>
      </c>
      <c r="E56" s="5">
        <v>-2974957120</v>
      </c>
      <c r="F56" s="5">
        <v>-4526993016</v>
      </c>
      <c r="G56" s="5">
        <v>-4382428119</v>
      </c>
      <c r="I56" s="5">
        <v>-20008048775</v>
      </c>
      <c r="J56" s="5">
        <v>-25218897369</v>
      </c>
      <c r="K56" s="5">
        <v>-15295472931</v>
      </c>
      <c r="L56" s="5">
        <v>-28713560866</v>
      </c>
      <c r="M56" s="5">
        <v>-33098768801</v>
      </c>
    </row>
    <row r="57" spans="2:13" ht="15.5" x14ac:dyDescent="0.35">
      <c r="C57" t="s">
        <v>246</v>
      </c>
      <c r="D57" s="5">
        <v>-5767853908</v>
      </c>
      <c r="E57" s="5">
        <v>-5156128921</v>
      </c>
      <c r="F57" s="5">
        <v>-7832210345</v>
      </c>
      <c r="G57" s="5">
        <v>-4352161065</v>
      </c>
      <c r="I57" s="5">
        <v>-23387657345</v>
      </c>
      <c r="J57" s="5">
        <v>-24408183968</v>
      </c>
      <c r="K57" s="5">
        <v>-24448625561</v>
      </c>
      <c r="L57" s="5">
        <v>-20061370835</v>
      </c>
      <c r="M57" s="5">
        <v>-18664077129</v>
      </c>
    </row>
    <row r="58" spans="2:13" ht="15.5" x14ac:dyDescent="0.35">
      <c r="C58" t="s">
        <v>83</v>
      </c>
    </row>
    <row r="59" spans="2:13" ht="15.5" x14ac:dyDescent="0.35">
      <c r="C59" t="s">
        <v>80</v>
      </c>
      <c r="D59" s="5">
        <v>4931288507</v>
      </c>
      <c r="E59" s="5">
        <v>1656402932</v>
      </c>
      <c r="F59" s="5">
        <v>11229976337</v>
      </c>
      <c r="G59" s="5">
        <v>7518231075</v>
      </c>
      <c r="I59" s="5">
        <v>29684729864</v>
      </c>
      <c r="J59" s="5">
        <v>43185377386</v>
      </c>
      <c r="K59" s="5">
        <v>28542105248</v>
      </c>
      <c r="L59" s="5">
        <v>23675122402</v>
      </c>
      <c r="M59" s="5">
        <v>17489823887</v>
      </c>
    </row>
    <row r="60" spans="2:13" ht="15.5" x14ac:dyDescent="0.35">
      <c r="C60" t="s">
        <v>81</v>
      </c>
      <c r="D60" s="5">
        <v>-735491682</v>
      </c>
      <c r="E60" s="5">
        <v>-914020435</v>
      </c>
      <c r="F60" s="5">
        <v>-241921745</v>
      </c>
      <c r="G60" s="5">
        <v>1442197</v>
      </c>
      <c r="I60" s="5">
        <v>-351619170</v>
      </c>
      <c r="J60" s="5">
        <v>-5626049429</v>
      </c>
      <c r="K60" s="5">
        <v>-5715875180</v>
      </c>
      <c r="L60" s="5">
        <v>-10297313700</v>
      </c>
      <c r="M60" s="5">
        <v>-7786307082</v>
      </c>
    </row>
    <row r="61" spans="2:13" ht="15.5" x14ac:dyDescent="0.35">
      <c r="C61" t="s">
        <v>142</v>
      </c>
      <c r="D61" s="5">
        <v>267614664</v>
      </c>
      <c r="E61" s="5">
        <v>196385925</v>
      </c>
      <c r="F61" s="5">
        <v>59422668</v>
      </c>
      <c r="G61" s="5">
        <v>56742186</v>
      </c>
      <c r="I61" s="5">
        <v>196814923</v>
      </c>
      <c r="J61" s="5">
        <v>118294625</v>
      </c>
      <c r="K61" s="5">
        <v>100771827</v>
      </c>
      <c r="L61" s="5">
        <v>214049188</v>
      </c>
      <c r="M61" s="5">
        <v>433718434</v>
      </c>
    </row>
    <row r="62" spans="2:13" ht="15.5" x14ac:dyDescent="0.35">
      <c r="C62" t="s">
        <v>27</v>
      </c>
      <c r="D62" s="5">
        <v>-1003106346</v>
      </c>
      <c r="E62" s="5">
        <v>-1110406360</v>
      </c>
      <c r="F62" s="5">
        <v>-301344413</v>
      </c>
      <c r="G62" s="5">
        <v>-55299989</v>
      </c>
      <c r="I62" s="5">
        <v>-548434093</v>
      </c>
      <c r="J62" s="5">
        <v>-5744344054</v>
      </c>
      <c r="K62" s="5">
        <v>-5816647007</v>
      </c>
      <c r="L62" s="5">
        <v>-10511362888</v>
      </c>
      <c r="M62" s="5">
        <v>-8220025516</v>
      </c>
    </row>
    <row r="63" spans="2:13" ht="15.5" x14ac:dyDescent="0.35">
      <c r="C63" t="s">
        <v>82</v>
      </c>
    </row>
    <row r="64" spans="2:13" ht="15.5" x14ac:dyDescent="0.35">
      <c r="C64" t="s">
        <v>84</v>
      </c>
      <c r="D64" s="5">
        <v>-735491682</v>
      </c>
      <c r="E64" s="5">
        <v>-914020435</v>
      </c>
      <c r="F64" s="5">
        <v>-241921745</v>
      </c>
      <c r="G64" s="5">
        <v>1442197</v>
      </c>
      <c r="I64" s="5">
        <v>-351619170</v>
      </c>
      <c r="J64" s="5">
        <v>-5626049429</v>
      </c>
      <c r="K64" s="5">
        <v>-5715875180</v>
      </c>
      <c r="L64" s="5">
        <v>-10297313700</v>
      </c>
      <c r="M64" s="5">
        <v>-7786307082</v>
      </c>
    </row>
    <row r="65" spans="3:13" ht="15.5" x14ac:dyDescent="0.35">
      <c r="C65" t="s">
        <v>29</v>
      </c>
      <c r="D65" s="5">
        <v>4195796825</v>
      </c>
      <c r="E65" s="5">
        <v>742382497</v>
      </c>
      <c r="F65" s="5">
        <v>10988054592</v>
      </c>
      <c r="G65" s="5">
        <v>7519673272</v>
      </c>
      <c r="I65" s="5">
        <v>29333110694</v>
      </c>
      <c r="J65" s="5">
        <v>37559327957</v>
      </c>
      <c r="K65" s="5">
        <v>22826230068</v>
      </c>
      <c r="L65" s="5">
        <v>13377808702</v>
      </c>
      <c r="M65" s="5">
        <v>9703516805</v>
      </c>
    </row>
    <row r="66" spans="3:13" ht="15.5" x14ac:dyDescent="0.35">
      <c r="C66" t="s">
        <v>28</v>
      </c>
      <c r="D66" s="5">
        <v>-869042680</v>
      </c>
      <c r="E66" s="5">
        <v>-128291900</v>
      </c>
      <c r="F66" s="5">
        <v>-2412742366</v>
      </c>
      <c r="G66" s="5">
        <v>-1683563200</v>
      </c>
      <c r="I66" s="5">
        <v>-6493709806</v>
      </c>
      <c r="J66" s="5">
        <v>-8544893250</v>
      </c>
      <c r="K66" s="5">
        <v>-5245605596</v>
      </c>
      <c r="L66" s="5">
        <v>-2980077422</v>
      </c>
      <c r="M66" s="5">
        <v>-2423145315</v>
      </c>
    </row>
    <row r="67" spans="3:13" ht="15.5" x14ac:dyDescent="0.35">
      <c r="C67" t="s">
        <v>85</v>
      </c>
      <c r="I67" s="5">
        <v>-6819149920</v>
      </c>
      <c r="J67" s="5">
        <v>-8837695460</v>
      </c>
    </row>
    <row r="68" spans="3:13" ht="15.5" x14ac:dyDescent="0.35">
      <c r="C68" t="s">
        <v>87</v>
      </c>
      <c r="I68" s="5">
        <v>325440114</v>
      </c>
      <c r="J68" s="5">
        <v>292802210</v>
      </c>
    </row>
    <row r="69" spans="3:13" ht="15.5" x14ac:dyDescent="0.35">
      <c r="C69" t="s">
        <v>86</v>
      </c>
    </row>
    <row r="70" spans="3:13" ht="15.5" x14ac:dyDescent="0.35">
      <c r="C70" t="s">
        <v>88</v>
      </c>
      <c r="D70" s="5">
        <v>-869042680</v>
      </c>
      <c r="E70" s="5">
        <v>-128291900</v>
      </c>
      <c r="F70" s="5">
        <v>-2412742366</v>
      </c>
      <c r="G70" s="5">
        <v>-1683563200</v>
      </c>
      <c r="I70" s="5">
        <v>-6493709806</v>
      </c>
      <c r="J70" s="5">
        <v>-8544893250</v>
      </c>
      <c r="K70" s="5">
        <v>-5245605596</v>
      </c>
      <c r="L70" s="5">
        <v>-2980077422</v>
      </c>
      <c r="M70" s="5">
        <v>-2423145315</v>
      </c>
    </row>
    <row r="71" spans="3:13" ht="15.5" x14ac:dyDescent="0.35">
      <c r="C71" t="s">
        <v>247</v>
      </c>
      <c r="D71" s="5">
        <v>3326754145</v>
      </c>
      <c r="E71" s="5">
        <v>614090597</v>
      </c>
      <c r="F71" s="5">
        <v>8575312226</v>
      </c>
      <c r="G71" s="5">
        <v>5836110072</v>
      </c>
      <c r="I71" s="5">
        <v>22839400888</v>
      </c>
      <c r="J71" s="5">
        <v>29014434707</v>
      </c>
      <c r="K71" s="5">
        <v>17580624472</v>
      </c>
      <c r="L71" s="5">
        <v>10397731280</v>
      </c>
      <c r="M71" s="5">
        <v>7280371490</v>
      </c>
    </row>
    <row r="72" spans="3:13" ht="15.5" x14ac:dyDescent="0.35">
      <c r="C72" t="s">
        <v>248</v>
      </c>
    </row>
    <row r="73" spans="3:13" ht="15.5" x14ac:dyDescent="0.35">
      <c r="C73" t="s">
        <v>89</v>
      </c>
      <c r="D73" s="5">
        <v>3326754145</v>
      </c>
      <c r="E73" s="5">
        <v>614090597</v>
      </c>
      <c r="F73" s="5">
        <v>8575312226</v>
      </c>
      <c r="G73" s="5">
        <v>5836110072</v>
      </c>
      <c r="I73" s="5">
        <v>22839400888</v>
      </c>
      <c r="J73" s="5">
        <v>29014434707</v>
      </c>
      <c r="K73" s="5">
        <v>17580624472</v>
      </c>
      <c r="L73" s="5">
        <v>10397731280</v>
      </c>
      <c r="M73" s="5">
        <v>7280371490</v>
      </c>
    </row>
    <row r="74" spans="3:13" ht="15.5" x14ac:dyDescent="0.35">
      <c r="C74" t="s">
        <v>90</v>
      </c>
      <c r="F74" s="5">
        <v>453291350</v>
      </c>
      <c r="I74" s="5">
        <v>453291350</v>
      </c>
      <c r="J74" s="5">
        <v>399526702</v>
      </c>
      <c r="K74" s="5">
        <v>-1270982645</v>
      </c>
      <c r="L74" s="5">
        <v>38030709</v>
      </c>
      <c r="M74" s="5">
        <v>70595833</v>
      </c>
    </row>
    <row r="75" spans="3:13" ht="15.5" x14ac:dyDescent="0.35">
      <c r="C75" t="s">
        <v>91</v>
      </c>
      <c r="D75" s="5">
        <v>3326754145</v>
      </c>
      <c r="E75" s="5">
        <v>614090597</v>
      </c>
      <c r="F75" s="5">
        <v>9028603576</v>
      </c>
      <c r="G75" s="5">
        <v>5836110072</v>
      </c>
      <c r="I75" s="5">
        <v>23292692238</v>
      </c>
      <c r="J75" s="5">
        <v>29413961409</v>
      </c>
      <c r="K75" s="5">
        <v>16309641827</v>
      </c>
      <c r="L75" s="5">
        <v>10435761989</v>
      </c>
      <c r="M75" s="5">
        <v>7350967323</v>
      </c>
    </row>
    <row r="76" spans="3:13" ht="15.5" x14ac:dyDescent="0.35">
      <c r="C76" t="s">
        <v>92</v>
      </c>
      <c r="D76" s="5">
        <v>3326754145</v>
      </c>
      <c r="E76" s="5">
        <v>614090597</v>
      </c>
      <c r="F76" s="5">
        <v>8575312226</v>
      </c>
      <c r="G76" s="5">
        <v>5836110072</v>
      </c>
      <c r="I76" s="5">
        <v>22839400888</v>
      </c>
      <c r="J76" s="5">
        <v>29014434707</v>
      </c>
      <c r="K76" s="5">
        <v>17580624472</v>
      </c>
      <c r="L76" s="5">
        <v>10397731280</v>
      </c>
      <c r="M76" s="5">
        <v>7280371490</v>
      </c>
    </row>
    <row r="77" spans="3:13" ht="15.5" x14ac:dyDescent="0.35">
      <c r="C77" t="s">
        <v>8</v>
      </c>
      <c r="D77" s="5">
        <v>3326754145</v>
      </c>
      <c r="E77" s="5">
        <v>614090597</v>
      </c>
      <c r="F77" s="5">
        <v>9028603576</v>
      </c>
      <c r="G77" s="5">
        <v>5836110072</v>
      </c>
      <c r="I77" s="5">
        <v>23292692238</v>
      </c>
      <c r="J77" s="5">
        <v>29413961409</v>
      </c>
      <c r="K77" s="5">
        <v>16309641827</v>
      </c>
      <c r="L77" s="5">
        <v>10435761989</v>
      </c>
      <c r="M77" s="5">
        <v>7350967323</v>
      </c>
    </row>
    <row r="78" spans="3:13" ht="15.5" x14ac:dyDescent="0.35">
      <c r="C78" t="s">
        <v>94</v>
      </c>
      <c r="D78" s="5">
        <v>3326754145</v>
      </c>
      <c r="E78" s="5">
        <v>614090597</v>
      </c>
      <c r="F78" s="5">
        <v>8575312226</v>
      </c>
      <c r="G78" s="5">
        <v>5836110072</v>
      </c>
      <c r="I78" s="5">
        <v>22839400888</v>
      </c>
      <c r="J78" s="5">
        <v>29014434707</v>
      </c>
      <c r="K78" s="5">
        <v>17580624472</v>
      </c>
      <c r="L78" s="5">
        <v>10397731280</v>
      </c>
      <c r="M78" s="5">
        <v>7280371490</v>
      </c>
    </row>
    <row r="79" spans="3:13" ht="15.5" x14ac:dyDescent="0.35">
      <c r="C79" t="s">
        <v>95</v>
      </c>
      <c r="D79" s="5">
        <v>3326754145</v>
      </c>
      <c r="E79" s="5">
        <v>614090597</v>
      </c>
      <c r="F79" s="5">
        <v>9028603576</v>
      </c>
      <c r="G79" s="5">
        <v>5836110072</v>
      </c>
      <c r="I79" s="5">
        <v>23292692238</v>
      </c>
      <c r="J79" s="5">
        <v>29413961409</v>
      </c>
      <c r="K79" s="5">
        <v>16309641827</v>
      </c>
      <c r="L79" s="5">
        <v>10435761989</v>
      </c>
      <c r="M79" s="5">
        <v>7350967323</v>
      </c>
    </row>
    <row r="80" spans="3:13" ht="15.5" x14ac:dyDescent="0.35">
      <c r="C80" t="s">
        <v>96</v>
      </c>
      <c r="D80" s="5">
        <v>3326754145</v>
      </c>
      <c r="E80" s="5">
        <v>614090597</v>
      </c>
      <c r="F80" s="5">
        <v>9028603576</v>
      </c>
      <c r="G80" s="5">
        <v>5836110072</v>
      </c>
      <c r="I80" s="5">
        <v>23292692238</v>
      </c>
      <c r="J80" s="5">
        <v>29413961409</v>
      </c>
      <c r="K80" s="5">
        <v>16309641827</v>
      </c>
      <c r="L80" s="5">
        <v>10435761989</v>
      </c>
      <c r="M80" s="5">
        <v>7350967323</v>
      </c>
    </row>
    <row r="82" spans="2:13" ht="15.5" x14ac:dyDescent="0.35">
      <c r="B82" t="s">
        <v>97</v>
      </c>
      <c r="C82" t="s">
        <v>98</v>
      </c>
    </row>
    <row r="83" spans="2:13" ht="15.5" x14ac:dyDescent="0.35">
      <c r="C83" t="s">
        <v>99</v>
      </c>
    </row>
    <row r="84" spans="2:13" ht="15.5" x14ac:dyDescent="0.35">
      <c r="C84" t="s">
        <v>20</v>
      </c>
      <c r="D84" s="5">
        <v>128918339069</v>
      </c>
      <c r="E84" s="5">
        <v>120224209860</v>
      </c>
      <c r="F84" s="5">
        <v>43760622760</v>
      </c>
      <c r="G84" s="5">
        <v>119093965212</v>
      </c>
      <c r="I84" s="5">
        <v>43760622760</v>
      </c>
      <c r="J84" s="5">
        <v>44960339296</v>
      </c>
      <c r="K84" s="5">
        <v>18464135276</v>
      </c>
      <c r="L84" s="5">
        <v>24141051068</v>
      </c>
      <c r="M84" s="5">
        <v>20662476796</v>
      </c>
    </row>
    <row r="85" spans="2:13" ht="15.5" x14ac:dyDescent="0.35">
      <c r="C85" t="s">
        <v>100</v>
      </c>
      <c r="D85" s="5">
        <v>80972631864</v>
      </c>
      <c r="E85" s="5">
        <v>53869135026</v>
      </c>
      <c r="F85" s="5">
        <v>63733600727</v>
      </c>
      <c r="G85" s="5">
        <v>63328529345</v>
      </c>
      <c r="I85" s="5">
        <v>63733600727</v>
      </c>
      <c r="J85" s="5">
        <v>66270545728</v>
      </c>
      <c r="K85" s="5">
        <v>99850970767</v>
      </c>
      <c r="L85" s="5">
        <v>51542179050</v>
      </c>
      <c r="M85" s="5">
        <v>77833187291</v>
      </c>
    </row>
    <row r="86" spans="2:13" ht="15.5" x14ac:dyDescent="0.35">
      <c r="C86" t="s">
        <v>250</v>
      </c>
      <c r="J86" s="5">
        <v>8840000000</v>
      </c>
      <c r="K86" s="5">
        <v>9010000000</v>
      </c>
      <c r="L86" s="5">
        <v>11865000000</v>
      </c>
      <c r="M86" s="5">
        <v>10600000000</v>
      </c>
    </row>
    <row r="87" spans="2:13" ht="15.5" x14ac:dyDescent="0.35">
      <c r="C87" t="s">
        <v>249</v>
      </c>
      <c r="M87" s="5">
        <v>15015000000</v>
      </c>
    </row>
    <row r="88" spans="2:13" ht="15.5" x14ac:dyDescent="0.35">
      <c r="C88" t="s">
        <v>251</v>
      </c>
      <c r="D88" s="5">
        <v>80972631864</v>
      </c>
      <c r="E88" s="5">
        <v>53869135026</v>
      </c>
      <c r="F88" s="5">
        <v>63733600727</v>
      </c>
      <c r="G88" s="5">
        <v>63328529345</v>
      </c>
      <c r="I88" s="5">
        <v>63733600727</v>
      </c>
      <c r="J88" s="5">
        <v>66270545728</v>
      </c>
      <c r="K88" s="5">
        <v>99850970767</v>
      </c>
      <c r="L88" s="5">
        <v>51542179050</v>
      </c>
      <c r="M88" s="5">
        <v>77833187291</v>
      </c>
    </row>
    <row r="89" spans="2:13" ht="15.5" x14ac:dyDescent="0.35">
      <c r="C89" t="s">
        <v>102</v>
      </c>
      <c r="M89" s="5">
        <v>9182748577</v>
      </c>
    </row>
    <row r="90" spans="2:13" ht="15.5" x14ac:dyDescent="0.35">
      <c r="C90" t="s">
        <v>252</v>
      </c>
      <c r="M90" s="5">
        <v>9182748577</v>
      </c>
    </row>
    <row r="91" spans="2:13" ht="15.5" x14ac:dyDescent="0.35">
      <c r="C91" t="s">
        <v>103</v>
      </c>
      <c r="D91" s="5">
        <v>80748737320</v>
      </c>
      <c r="E91" s="5">
        <v>84959511838</v>
      </c>
      <c r="F91" s="5">
        <v>81173693829</v>
      </c>
      <c r="G91" s="5">
        <v>72216284409</v>
      </c>
      <c r="I91" s="5">
        <v>81173693829</v>
      </c>
      <c r="J91" s="5">
        <v>116050766667</v>
      </c>
      <c r="K91" s="5">
        <v>144487204403</v>
      </c>
      <c r="L91" s="5">
        <v>163848436322</v>
      </c>
      <c r="M91" s="5">
        <v>101266287741</v>
      </c>
    </row>
    <row r="92" spans="2:13" ht="15.5" x14ac:dyDescent="0.35">
      <c r="C92" t="s">
        <v>83</v>
      </c>
      <c r="D92" s="5">
        <v>38503793370</v>
      </c>
      <c r="E92" s="5">
        <v>38503793370</v>
      </c>
      <c r="F92" s="5">
        <v>38503793370</v>
      </c>
      <c r="G92" s="5">
        <v>38050502020</v>
      </c>
      <c r="I92" s="5">
        <v>38503793370</v>
      </c>
      <c r="J92" s="5">
        <v>38050502020</v>
      </c>
      <c r="K92" s="5">
        <v>37650975318</v>
      </c>
      <c r="L92" s="5">
        <v>38921957963</v>
      </c>
      <c r="M92" s="5">
        <v>2795786856</v>
      </c>
    </row>
    <row r="93" spans="2:13" ht="15.5" x14ac:dyDescent="0.35">
      <c r="C93" t="s">
        <v>104</v>
      </c>
      <c r="D93" s="5">
        <v>313462566398</v>
      </c>
      <c r="E93" s="5">
        <v>309310577765</v>
      </c>
      <c r="F93" s="5">
        <v>228339419096</v>
      </c>
      <c r="G93" s="5">
        <v>274198749123</v>
      </c>
      <c r="I93" s="5">
        <v>228339419096</v>
      </c>
      <c r="J93" s="5">
        <v>237113676429</v>
      </c>
      <c r="K93" s="5">
        <v>284437874632</v>
      </c>
      <c r="L93" s="5">
        <v>252708258301</v>
      </c>
      <c r="M93" s="5">
        <v>211294844381</v>
      </c>
    </row>
    <row r="94" spans="2:13" ht="15.5" x14ac:dyDescent="0.35">
      <c r="C94" t="s">
        <v>105</v>
      </c>
    </row>
    <row r="95" spans="2:13" ht="15.5" x14ac:dyDescent="0.35">
      <c r="C95" t="s">
        <v>107</v>
      </c>
      <c r="D95" s="5">
        <v>52421154786</v>
      </c>
      <c r="E95" s="5">
        <v>53716278002</v>
      </c>
      <c r="F95" s="5">
        <v>55093265578</v>
      </c>
      <c r="G95" s="5">
        <v>56259541043</v>
      </c>
      <c r="I95" s="5">
        <v>55093265578</v>
      </c>
      <c r="J95" s="5">
        <v>56874283597</v>
      </c>
      <c r="K95" s="5">
        <v>60317729255</v>
      </c>
      <c r="L95" s="5">
        <v>62673450121</v>
      </c>
      <c r="M95" s="5">
        <v>67859556166</v>
      </c>
    </row>
    <row r="96" spans="2:13" ht="15.5" x14ac:dyDescent="0.35">
      <c r="C96" t="s">
        <v>109</v>
      </c>
      <c r="D96" s="5">
        <v>1452933282</v>
      </c>
      <c r="E96" s="5">
        <v>1452933282</v>
      </c>
      <c r="F96" s="5">
        <v>1452933282</v>
      </c>
      <c r="G96" s="5">
        <v>1255344574</v>
      </c>
      <c r="I96" s="5">
        <v>1452933282</v>
      </c>
      <c r="J96" s="5">
        <v>1255344574</v>
      </c>
      <c r="K96" s="5">
        <v>1075229382</v>
      </c>
      <c r="L96" s="5">
        <v>476646314</v>
      </c>
      <c r="M96" s="5">
        <v>441275766</v>
      </c>
    </row>
    <row r="97" spans="3:13" ht="15.5" x14ac:dyDescent="0.35">
      <c r="C97" t="s">
        <v>110</v>
      </c>
      <c r="D97" s="5">
        <v>54326064359</v>
      </c>
      <c r="E97" s="5">
        <v>55699634003</v>
      </c>
      <c r="F97" s="5">
        <v>57022651341</v>
      </c>
      <c r="G97" s="5">
        <v>58038777384</v>
      </c>
      <c r="I97" s="5">
        <v>57022651341</v>
      </c>
      <c r="J97" s="5">
        <v>58425389382</v>
      </c>
      <c r="K97" s="5">
        <v>62094569748</v>
      </c>
      <c r="L97" s="5">
        <v>63775395046</v>
      </c>
      <c r="M97" s="5">
        <v>78141780509</v>
      </c>
    </row>
    <row r="98" spans="3:13" ht="15.5" x14ac:dyDescent="0.35">
      <c r="C98" t="s">
        <v>111</v>
      </c>
      <c r="D98" s="5">
        <v>367788630757</v>
      </c>
      <c r="E98" s="5">
        <v>365010211768</v>
      </c>
      <c r="F98" s="5">
        <v>285362070437</v>
      </c>
      <c r="G98" s="5">
        <v>332237526507</v>
      </c>
      <c r="I98" s="5">
        <v>285362070437</v>
      </c>
      <c r="J98" s="5">
        <v>295539065811</v>
      </c>
      <c r="K98" s="5">
        <v>346532444380</v>
      </c>
      <c r="L98" s="5">
        <v>316483653347</v>
      </c>
      <c r="M98" s="5">
        <v>289436624890</v>
      </c>
    </row>
    <row r="99" spans="3:13" ht="15.5" x14ac:dyDescent="0.35">
      <c r="C99" t="s">
        <v>112</v>
      </c>
    </row>
    <row r="100" spans="3:13" ht="15.5" x14ac:dyDescent="0.35">
      <c r="C100" t="s">
        <v>113</v>
      </c>
    </row>
    <row r="101" spans="3:13" ht="15.5" x14ac:dyDescent="0.35">
      <c r="C101" t="s">
        <v>114</v>
      </c>
      <c r="D101" s="5">
        <v>118189687055</v>
      </c>
      <c r="E101" s="5">
        <v>118738022205</v>
      </c>
      <c r="F101" s="5">
        <v>39703730513</v>
      </c>
      <c r="G101" s="5">
        <v>96239374257</v>
      </c>
      <c r="I101" s="5">
        <v>39703730513</v>
      </c>
      <c r="J101" s="5">
        <v>61398742675</v>
      </c>
      <c r="K101" s="5">
        <v>138229133581</v>
      </c>
      <c r="L101" s="5">
        <v>122165956124</v>
      </c>
      <c r="M101" s="5">
        <v>144634170598</v>
      </c>
    </row>
    <row r="102" spans="3:13" ht="15.5" x14ac:dyDescent="0.35">
      <c r="C102" t="s">
        <v>119</v>
      </c>
      <c r="D102" s="5">
        <v>11158273758</v>
      </c>
      <c r="E102" s="5">
        <v>30956213485</v>
      </c>
      <c r="F102" s="5">
        <v>-20310141813</v>
      </c>
      <c r="G102" s="5">
        <v>46673170869</v>
      </c>
      <c r="I102" s="5">
        <v>-20310141813</v>
      </c>
      <c r="J102" s="5">
        <v>9886059888</v>
      </c>
      <c r="K102" s="5">
        <v>89801646127</v>
      </c>
      <c r="L102" s="5">
        <v>67131406499</v>
      </c>
      <c r="M102" s="5">
        <v>110590905526</v>
      </c>
    </row>
    <row r="103" spans="3:13" ht="15.5" x14ac:dyDescent="0.35">
      <c r="C103" t="s">
        <v>115</v>
      </c>
    </row>
    <row r="104" spans="3:13" ht="15.5" x14ac:dyDescent="0.35">
      <c r="C104" t="s">
        <v>253</v>
      </c>
      <c r="D104" s="5">
        <v>79390968628</v>
      </c>
      <c r="E104" s="5">
        <v>52693948446</v>
      </c>
      <c r="F104" s="5">
        <v>43903405081</v>
      </c>
      <c r="G104" s="5">
        <v>28477060605</v>
      </c>
      <c r="I104" s="5">
        <v>43903405081</v>
      </c>
      <c r="J104" s="5">
        <v>18158845277</v>
      </c>
      <c r="K104" s="5">
        <v>17882867574</v>
      </c>
      <c r="L104" s="5">
        <v>24704531835</v>
      </c>
      <c r="M104" s="5">
        <v>21177845048</v>
      </c>
    </row>
    <row r="105" spans="3:13" ht="15.5" x14ac:dyDescent="0.35">
      <c r="C105" t="s">
        <v>118</v>
      </c>
    </row>
    <row r="106" spans="3:13" ht="15.5" x14ac:dyDescent="0.35">
      <c r="C106" t="s">
        <v>254</v>
      </c>
      <c r="J106" s="5">
        <v>8840000000</v>
      </c>
      <c r="K106" s="5">
        <v>9010000000</v>
      </c>
      <c r="L106" s="5">
        <v>11865000000</v>
      </c>
      <c r="M106" s="5">
        <v>25615000000</v>
      </c>
    </row>
    <row r="107" spans="3:13" ht="15.5" x14ac:dyDescent="0.35">
      <c r="C107" t="s">
        <v>117</v>
      </c>
      <c r="D107" s="5">
        <v>-523563600</v>
      </c>
      <c r="E107" s="5">
        <v>113032360</v>
      </c>
      <c r="F107" s="5">
        <v>1523754905</v>
      </c>
      <c r="G107" s="5">
        <v>-88280112</v>
      </c>
      <c r="I107" s="5">
        <v>1523754905</v>
      </c>
      <c r="J107" s="5">
        <v>5114481482</v>
      </c>
      <c r="K107" s="5">
        <v>4373087393</v>
      </c>
      <c r="L107" s="5">
        <v>2509689247</v>
      </c>
      <c r="M107" s="5">
        <v>2490144619</v>
      </c>
    </row>
    <row r="108" spans="3:13" ht="15.5" x14ac:dyDescent="0.35">
      <c r="C108" t="s">
        <v>116</v>
      </c>
      <c r="D108" s="5">
        <v>8727365870</v>
      </c>
      <c r="E108" s="5">
        <v>6815440556</v>
      </c>
      <c r="F108" s="5">
        <v>4169359813</v>
      </c>
      <c r="G108" s="5">
        <v>4400850349</v>
      </c>
      <c r="I108" s="5">
        <v>4169359813</v>
      </c>
      <c r="J108" s="5">
        <v>4964817390</v>
      </c>
      <c r="K108" s="5">
        <v>5076964431</v>
      </c>
      <c r="L108" s="5">
        <v>4855678925</v>
      </c>
      <c r="M108" s="5">
        <v>3717331675</v>
      </c>
    </row>
    <row r="109" spans="3:13" ht="15.5" x14ac:dyDescent="0.35">
      <c r="C109" t="s">
        <v>120</v>
      </c>
    </row>
    <row r="110" spans="3:13" ht="15.5" x14ac:dyDescent="0.35">
      <c r="C110" t="s">
        <v>255</v>
      </c>
      <c r="L110" s="5">
        <v>350000000</v>
      </c>
      <c r="M110" s="5">
        <v>3300000000</v>
      </c>
    </row>
    <row r="111" spans="3:13" ht="15.5" x14ac:dyDescent="0.35">
      <c r="C111" t="s">
        <v>520</v>
      </c>
      <c r="D111" s="5">
        <v>439515509</v>
      </c>
      <c r="E111" s="5">
        <v>439515515</v>
      </c>
      <c r="F111" s="5">
        <v>439756473</v>
      </c>
      <c r="G111" s="5">
        <v>703339151</v>
      </c>
      <c r="I111" s="5">
        <v>439756473</v>
      </c>
      <c r="J111" s="5">
        <v>369598699</v>
      </c>
      <c r="K111" s="5">
        <v>697325138</v>
      </c>
      <c r="L111" s="5">
        <v>583614802</v>
      </c>
      <c r="M111" s="5">
        <v>769992143</v>
      </c>
    </row>
    <row r="112" spans="3:13" ht="15.5" x14ac:dyDescent="0.35">
      <c r="C112" t="s">
        <v>1433</v>
      </c>
    </row>
    <row r="113" spans="3:13" ht="15.5" x14ac:dyDescent="0.35">
      <c r="C113" t="s">
        <v>121</v>
      </c>
      <c r="D113" s="5">
        <v>266046181</v>
      </c>
      <c r="E113" s="5">
        <v>405288194</v>
      </c>
      <c r="F113" s="5">
        <v>542375480</v>
      </c>
      <c r="G113" s="5">
        <v>145741516</v>
      </c>
      <c r="I113" s="5">
        <v>542375480</v>
      </c>
      <c r="J113" s="5">
        <v>614145680</v>
      </c>
      <c r="K113" s="5">
        <v>1324563970</v>
      </c>
      <c r="L113" s="5">
        <v>3758013990</v>
      </c>
      <c r="M113" s="5">
        <v>2435184000</v>
      </c>
    </row>
    <row r="114" spans="3:13" ht="15.5" x14ac:dyDescent="0.35">
      <c r="C114" t="s">
        <v>122</v>
      </c>
      <c r="D114" s="5">
        <v>7039295221</v>
      </c>
      <c r="E114" s="5">
        <v>7039295227</v>
      </c>
      <c r="F114" s="5">
        <v>7039536185</v>
      </c>
      <c r="G114" s="5">
        <v>6407952087</v>
      </c>
      <c r="I114" s="5">
        <v>7039536185</v>
      </c>
      <c r="J114" s="5">
        <v>14914211635</v>
      </c>
      <c r="K114" s="5">
        <v>14591160707</v>
      </c>
      <c r="L114" s="5">
        <v>14965188958</v>
      </c>
      <c r="M114" s="5">
        <v>31473848414</v>
      </c>
    </row>
    <row r="115" spans="3:13" ht="15.5" x14ac:dyDescent="0.35">
      <c r="C115" t="s">
        <v>123</v>
      </c>
      <c r="D115" s="5">
        <v>7039295221</v>
      </c>
      <c r="E115" s="5">
        <v>7039295227</v>
      </c>
      <c r="F115" s="5">
        <v>7039536185</v>
      </c>
      <c r="G115" s="5">
        <v>6407952087</v>
      </c>
      <c r="I115" s="5">
        <v>7039536185</v>
      </c>
      <c r="J115" s="5">
        <v>14914211635</v>
      </c>
      <c r="K115" s="5">
        <v>14591160707</v>
      </c>
      <c r="L115" s="5">
        <v>14965188958</v>
      </c>
      <c r="M115" s="5">
        <v>31473848414</v>
      </c>
    </row>
    <row r="116" spans="3:13" ht="15.5" x14ac:dyDescent="0.35">
      <c r="C116" t="s">
        <v>124</v>
      </c>
    </row>
    <row r="117" spans="3:13" ht="15.5" x14ac:dyDescent="0.35">
      <c r="C117" t="s">
        <v>125</v>
      </c>
      <c r="D117" s="5">
        <v>439515509</v>
      </c>
      <c r="E117" s="5">
        <v>439515515</v>
      </c>
      <c r="F117" s="5">
        <v>439756473</v>
      </c>
      <c r="G117" s="5">
        <v>703339151</v>
      </c>
      <c r="I117" s="5">
        <v>439756473</v>
      </c>
      <c r="J117" s="5">
        <v>369598699</v>
      </c>
      <c r="K117" s="5">
        <v>697325138</v>
      </c>
      <c r="L117" s="5">
        <v>933614802</v>
      </c>
      <c r="M117" s="5">
        <v>4069992143</v>
      </c>
    </row>
    <row r="118" spans="3:13" ht="15.5" x14ac:dyDescent="0.35">
      <c r="C118" t="s">
        <v>126</v>
      </c>
      <c r="D118" s="5">
        <v>125228982276</v>
      </c>
      <c r="E118" s="5">
        <v>125777317432</v>
      </c>
      <c r="F118" s="5">
        <v>46743266698</v>
      </c>
      <c r="G118" s="5">
        <v>102647326344</v>
      </c>
      <c r="I118" s="5">
        <v>46743266698</v>
      </c>
      <c r="J118" s="5">
        <v>76312954310</v>
      </c>
      <c r="K118" s="5">
        <v>152820294288</v>
      </c>
      <c r="L118" s="5">
        <v>137131145082</v>
      </c>
      <c r="M118" s="5">
        <v>176108019012</v>
      </c>
    </row>
    <row r="119" spans="3:13" ht="15.5" x14ac:dyDescent="0.35">
      <c r="C119" t="s">
        <v>127</v>
      </c>
    </row>
    <row r="120" spans="3:13" ht="15.5" x14ac:dyDescent="0.35">
      <c r="C120" t="s">
        <v>128</v>
      </c>
      <c r="D120" s="5">
        <v>97500000000</v>
      </c>
      <c r="E120" s="5">
        <v>97500000000</v>
      </c>
      <c r="F120" s="5">
        <v>97500000000</v>
      </c>
      <c r="G120" s="5">
        <v>97500000000</v>
      </c>
      <c r="I120" s="5">
        <v>97500000000</v>
      </c>
      <c r="J120" s="5">
        <v>97500000000</v>
      </c>
      <c r="K120" s="5">
        <v>97500000000</v>
      </c>
      <c r="L120" s="5">
        <v>97500000000</v>
      </c>
      <c r="M120" s="5">
        <v>78000000000</v>
      </c>
    </row>
    <row r="121" spans="3:13" ht="15.5" x14ac:dyDescent="0.35">
      <c r="C121" t="s">
        <v>129</v>
      </c>
    </row>
    <row r="122" spans="3:13" ht="15.5" x14ac:dyDescent="0.35">
      <c r="C122" t="s">
        <v>130</v>
      </c>
      <c r="D122" s="5">
        <v>106555855111</v>
      </c>
      <c r="E122" s="5">
        <v>103229100966</v>
      </c>
      <c r="F122" s="5">
        <v>102615010369</v>
      </c>
      <c r="G122" s="5">
        <v>94039698143</v>
      </c>
      <c r="I122" s="5">
        <v>102615010369</v>
      </c>
      <c r="J122" s="5">
        <v>83675609481</v>
      </c>
      <c r="K122" s="5">
        <v>58561174774</v>
      </c>
      <c r="L122" s="5">
        <v>42930550302</v>
      </c>
      <c r="M122" s="5">
        <v>32532819022</v>
      </c>
    </row>
    <row r="123" spans="3:13" ht="15.5" x14ac:dyDescent="0.35">
      <c r="C123" t="s">
        <v>257</v>
      </c>
      <c r="D123" s="5">
        <v>19500000000</v>
      </c>
      <c r="E123" s="5">
        <v>19500000000</v>
      </c>
      <c r="F123" s="5">
        <v>19500000000</v>
      </c>
      <c r="G123" s="5">
        <v>19500000000</v>
      </c>
      <c r="I123" s="5">
        <v>19500000000</v>
      </c>
      <c r="J123" s="5">
        <v>19500000000</v>
      </c>
      <c r="K123" s="5">
        <v>19500000000</v>
      </c>
      <c r="L123" s="5">
        <v>15600000000</v>
      </c>
      <c r="M123" s="5">
        <v>15600000000</v>
      </c>
    </row>
    <row r="124" spans="3:13" ht="15.5" x14ac:dyDescent="0.35">
      <c r="C124" t="s">
        <v>258</v>
      </c>
      <c r="D124" s="5">
        <v>87055855111</v>
      </c>
      <c r="E124" s="5">
        <v>83729100966</v>
      </c>
      <c r="F124" s="5">
        <v>83115010369</v>
      </c>
      <c r="G124" s="5">
        <v>74539698143</v>
      </c>
      <c r="I124" s="5">
        <v>83115010369</v>
      </c>
      <c r="J124" s="5">
        <v>64175609481</v>
      </c>
      <c r="K124" s="5">
        <v>39061174774</v>
      </c>
      <c r="L124" s="5">
        <v>27330550302</v>
      </c>
      <c r="M124" s="5">
        <v>16932819022</v>
      </c>
    </row>
    <row r="125" spans="3:13" ht="15.5" x14ac:dyDescent="0.35">
      <c r="C125" t="s">
        <v>259</v>
      </c>
      <c r="D125" s="5">
        <v>106555855111</v>
      </c>
      <c r="E125" s="5">
        <v>103229100966</v>
      </c>
      <c r="F125" s="5">
        <v>102615010369</v>
      </c>
      <c r="G125" s="5">
        <v>94039698143</v>
      </c>
      <c r="I125" s="5">
        <v>102615010369</v>
      </c>
      <c r="J125" s="5">
        <v>83675609481</v>
      </c>
      <c r="K125" s="5">
        <v>58561174774</v>
      </c>
      <c r="L125" s="5">
        <v>42930550302</v>
      </c>
      <c r="M125" s="5">
        <v>32532819022</v>
      </c>
    </row>
    <row r="126" spans="3:13" ht="15.5" x14ac:dyDescent="0.35">
      <c r="C126" t="s">
        <v>10</v>
      </c>
      <c r="D126" s="5">
        <v>242559648481</v>
      </c>
      <c r="E126" s="5">
        <v>239232894336</v>
      </c>
      <c r="F126" s="5">
        <v>238618803739</v>
      </c>
      <c r="G126" s="5">
        <v>229590200163</v>
      </c>
      <c r="I126" s="5">
        <v>238618803739</v>
      </c>
      <c r="J126" s="5">
        <v>219226111501</v>
      </c>
      <c r="K126" s="5">
        <v>193712150092</v>
      </c>
      <c r="L126" s="5">
        <v>179352508265</v>
      </c>
      <c r="M126" s="5">
        <v>113328605878</v>
      </c>
    </row>
    <row r="127" spans="3:13" ht="15.5" x14ac:dyDescent="0.35">
      <c r="C127" t="s">
        <v>132</v>
      </c>
      <c r="D127" s="5">
        <v>367788630757</v>
      </c>
      <c r="E127" s="5">
        <v>365010211768</v>
      </c>
      <c r="F127" s="5">
        <v>285362070437</v>
      </c>
      <c r="G127" s="5">
        <v>332237526507</v>
      </c>
      <c r="I127" s="5">
        <v>285362070437</v>
      </c>
      <c r="J127" s="5">
        <v>295539065811</v>
      </c>
      <c r="K127" s="5">
        <v>346532444380</v>
      </c>
      <c r="L127" s="5">
        <v>316483653347</v>
      </c>
      <c r="M127" s="5">
        <v>289436624890</v>
      </c>
    </row>
    <row r="128" spans="3:13" ht="15.5" x14ac:dyDescent="0.35">
      <c r="C128" t="s">
        <v>133</v>
      </c>
      <c r="D128" s="5">
        <v>1950000000</v>
      </c>
      <c r="E128" s="5">
        <v>1950000000</v>
      </c>
      <c r="F128" s="5">
        <v>1950000000</v>
      </c>
      <c r="G128" s="5">
        <v>1950000000</v>
      </c>
      <c r="I128" s="5">
        <v>1950000000</v>
      </c>
      <c r="J128" s="5">
        <v>1950000000</v>
      </c>
      <c r="K128" s="5">
        <v>1950000000</v>
      </c>
      <c r="L128" s="5">
        <v>1950000000</v>
      </c>
      <c r="M128" s="5">
        <v>780000</v>
      </c>
    </row>
    <row r="130" spans="2:13" ht="15.5" x14ac:dyDescent="0.35">
      <c r="B130" t="s">
        <v>134</v>
      </c>
      <c r="C130" t="s">
        <v>135</v>
      </c>
      <c r="D130" s="5">
        <v>30122039644</v>
      </c>
      <c r="E130" s="5">
        <v>28338755192</v>
      </c>
      <c r="F130" s="5">
        <v>-5305764486</v>
      </c>
      <c r="G130" s="5">
        <v>16483574765</v>
      </c>
      <c r="I130" s="5">
        <v>51028538198</v>
      </c>
      <c r="J130" s="5">
        <v>116405533404</v>
      </c>
      <c r="K130" s="5">
        <v>-15657629899</v>
      </c>
      <c r="L130" s="5">
        <v>2785852087</v>
      </c>
      <c r="M130" s="5">
        <v>-7964408520</v>
      </c>
    </row>
    <row r="131" spans="2:13" ht="15.5" x14ac:dyDescent="0.35">
      <c r="C131" t="s">
        <v>136</v>
      </c>
      <c r="D131" s="5">
        <v>181838174961</v>
      </c>
      <c r="E131" s="5">
        <v>132356301707</v>
      </c>
      <c r="F131" s="5">
        <v>157081924496</v>
      </c>
      <c r="G131" s="5">
        <v>150444003012</v>
      </c>
      <c r="I131" s="5">
        <v>609324223935</v>
      </c>
      <c r="J131" s="5">
        <v>626288959167</v>
      </c>
      <c r="K131" s="5">
        <v>550374209923</v>
      </c>
      <c r="L131" s="5">
        <v>612651040671</v>
      </c>
      <c r="M131" s="5">
        <v>630242135008</v>
      </c>
    </row>
    <row r="132" spans="2:13" ht="15.5" x14ac:dyDescent="0.35">
      <c r="C132" t="s">
        <v>317</v>
      </c>
      <c r="D132" s="5">
        <v>-177095595951</v>
      </c>
      <c r="E132" s="5">
        <v>-96388608292</v>
      </c>
      <c r="F132" s="5">
        <v>-119708371992</v>
      </c>
      <c r="G132" s="5">
        <v>-124317535884</v>
      </c>
      <c r="I132" s="5">
        <v>-474808792379</v>
      </c>
      <c r="J132" s="5">
        <v>-458434532869</v>
      </c>
      <c r="K132" s="5">
        <v>-519404530133</v>
      </c>
      <c r="L132" s="5">
        <v>-555748744945</v>
      </c>
      <c r="M132" s="5">
        <v>-581202680107</v>
      </c>
    </row>
    <row r="133" spans="2:13" ht="15.5" x14ac:dyDescent="0.35">
      <c r="C133" t="s">
        <v>318</v>
      </c>
      <c r="D133" s="5">
        <v>-2531684971</v>
      </c>
      <c r="E133" s="5">
        <v>-2550735835</v>
      </c>
      <c r="F133" s="5">
        <v>-10900325763</v>
      </c>
      <c r="I133" s="5">
        <v>-13489802100</v>
      </c>
      <c r="J133" s="5">
        <v>-10795763787</v>
      </c>
      <c r="K133" s="5">
        <v>-10335278143</v>
      </c>
      <c r="L133" s="5">
        <v>-9237124726</v>
      </c>
      <c r="M133" s="5">
        <v>-12014018887</v>
      </c>
    </row>
    <row r="134" spans="2:13" ht="15.5" x14ac:dyDescent="0.35">
      <c r="C134" t="s">
        <v>1285</v>
      </c>
      <c r="D134" s="5">
        <v>-1561425200</v>
      </c>
      <c r="E134" s="5">
        <v>-2467974885</v>
      </c>
      <c r="F134" s="5">
        <v>-1071415229</v>
      </c>
      <c r="G134" s="5">
        <v>-7613258353</v>
      </c>
      <c r="I134" s="5">
        <v>-29772906617</v>
      </c>
      <c r="J134" s="5">
        <v>-26824196002</v>
      </c>
      <c r="K134" s="5">
        <v>-27399580075</v>
      </c>
      <c r="L134" s="5">
        <v>-31871534722</v>
      </c>
      <c r="M134" s="5">
        <v>-38371293805</v>
      </c>
    </row>
    <row r="135" spans="2:13" ht="15.5" x14ac:dyDescent="0.35">
      <c r="C135" t="s">
        <v>1434</v>
      </c>
      <c r="D135" s="5">
        <v>390290656</v>
      </c>
      <c r="E135" s="5">
        <v>-1362901418</v>
      </c>
      <c r="F135" s="5">
        <v>-2041179615</v>
      </c>
      <c r="G135" s="5">
        <v>-1915661963</v>
      </c>
      <c r="I135" s="5">
        <v>-11407087757</v>
      </c>
      <c r="J135" s="5">
        <v>-8277138854</v>
      </c>
      <c r="K135" s="5">
        <v>-3482328469</v>
      </c>
      <c r="L135" s="5">
        <v>-2881396209</v>
      </c>
      <c r="M135" s="5">
        <v>-259125040</v>
      </c>
    </row>
    <row r="136" spans="2:13" ht="15.5" x14ac:dyDescent="0.35">
      <c r="C136" t="s">
        <v>919</v>
      </c>
      <c r="D136" s="5">
        <v>267614664</v>
      </c>
      <c r="E136" s="5">
        <v>196385925</v>
      </c>
      <c r="F136" s="5">
        <v>59422668</v>
      </c>
      <c r="G136" s="5">
        <v>56742186</v>
      </c>
      <c r="I136" s="5">
        <v>196814923</v>
      </c>
      <c r="J136" s="5">
        <v>118294625</v>
      </c>
      <c r="K136" s="5">
        <v>100771827</v>
      </c>
      <c r="L136" s="5">
        <v>214049188</v>
      </c>
      <c r="M136" s="5">
        <v>433718434</v>
      </c>
    </row>
    <row r="137" spans="2:13" ht="15.5" x14ac:dyDescent="0.35">
      <c r="C137" t="s">
        <v>502</v>
      </c>
      <c r="D137" s="5">
        <v>682680667</v>
      </c>
      <c r="E137" s="5">
        <v>-2796193373</v>
      </c>
      <c r="F137" s="5">
        <v>-1525057297</v>
      </c>
      <c r="G137" s="5">
        <v>-55299989</v>
      </c>
      <c r="I137" s="5">
        <v>-1772146977</v>
      </c>
      <c r="J137" s="5">
        <v>-5744344054</v>
      </c>
      <c r="K137" s="5">
        <v>-5816647007</v>
      </c>
      <c r="L137" s="5">
        <v>-10511362888</v>
      </c>
      <c r="M137" s="5">
        <v>-8220025516</v>
      </c>
    </row>
    <row r="138" spans="2:13" ht="15.5" x14ac:dyDescent="0.35">
      <c r="C138" t="s">
        <v>340</v>
      </c>
      <c r="D138" s="5">
        <v>28131984818</v>
      </c>
      <c r="E138" s="5">
        <v>1352481363</v>
      </c>
      <c r="F138" s="5">
        <v>764310744</v>
      </c>
      <c r="G138" s="5">
        <v>-115414244</v>
      </c>
      <c r="I138" s="5">
        <v>723307668</v>
      </c>
      <c r="J138" s="5">
        <v>74255178</v>
      </c>
      <c r="K138" s="5">
        <v>305752178</v>
      </c>
      <c r="L138" s="5">
        <v>170925718</v>
      </c>
      <c r="M138" s="5">
        <v>1426881393</v>
      </c>
    </row>
    <row r="139" spans="2:13" ht="15.5" x14ac:dyDescent="0.35">
      <c r="C139" t="s">
        <v>654</v>
      </c>
      <c r="F139" s="5">
        <v>734927502</v>
      </c>
      <c r="I139" s="5">
        <v>734927502</v>
      </c>
    </row>
    <row r="140" spans="2:13" ht="15.5" x14ac:dyDescent="0.35">
      <c r="C140" t="s">
        <v>1435</v>
      </c>
      <c r="F140" s="5">
        <v>-28700000000</v>
      </c>
      <c r="I140" s="5">
        <v>-28700000000</v>
      </c>
    </row>
    <row r="141" spans="2:13" ht="15.5" x14ac:dyDescent="0.35">
      <c r="C141" t="s">
        <v>144</v>
      </c>
      <c r="D141" s="5">
        <v>-19428611244</v>
      </c>
      <c r="E141" s="5">
        <v>52046635061</v>
      </c>
      <c r="F141" s="5">
        <v>-67153761292</v>
      </c>
      <c r="G141" s="5">
        <v>39270132127</v>
      </c>
      <c r="I141" s="5">
        <v>-43679027840</v>
      </c>
      <c r="J141" s="5">
        <v>-85344781358</v>
      </c>
      <c r="K141" s="5">
        <v>13957545120</v>
      </c>
      <c r="L141" s="5">
        <v>-4899303040</v>
      </c>
      <c r="M141" s="5">
        <v>-1218719500</v>
      </c>
    </row>
    <row r="142" spans="2:13" ht="15.5" x14ac:dyDescent="0.35">
      <c r="C142" t="s">
        <v>145</v>
      </c>
      <c r="D142" s="5">
        <v>-371279909</v>
      </c>
      <c r="E142" s="5">
        <v>-3524870788</v>
      </c>
      <c r="F142" s="5">
        <v>-517368316</v>
      </c>
      <c r="G142" s="5">
        <v>-2076625084</v>
      </c>
      <c r="I142" s="5">
        <v>-4970754230</v>
      </c>
      <c r="J142" s="5">
        <v>-4000408230</v>
      </c>
      <c r="K142" s="5">
        <v>-4213062965</v>
      </c>
      <c r="L142" s="5">
        <v>6191021680</v>
      </c>
      <c r="M142" s="5">
        <v>-14586675065</v>
      </c>
    </row>
    <row r="143" spans="2:13" ht="15.5" x14ac:dyDescent="0.35">
      <c r="C143" t="s">
        <v>700</v>
      </c>
      <c r="F143" s="5">
        <v>288288288</v>
      </c>
      <c r="G143" s="5">
        <v>-190990991</v>
      </c>
      <c r="I143" s="5">
        <v>288288288</v>
      </c>
      <c r="J143" s="5">
        <v>176576577</v>
      </c>
      <c r="K143" s="5">
        <v>498198199</v>
      </c>
      <c r="L143" s="5">
        <v>435822718</v>
      </c>
    </row>
    <row r="144" spans="2:13" ht="15.5" x14ac:dyDescent="0.35">
      <c r="C144" t="s">
        <v>1436</v>
      </c>
      <c r="F144" s="5">
        <v>-3252948622</v>
      </c>
      <c r="I144" s="5">
        <v>-3252948622</v>
      </c>
    </row>
    <row r="145" spans="3:13" ht="15.5" x14ac:dyDescent="0.35">
      <c r="C145" t="s">
        <v>146</v>
      </c>
      <c r="D145" s="5">
        <v>-371279909</v>
      </c>
      <c r="E145" s="5">
        <v>-3395870788</v>
      </c>
      <c r="F145" s="5">
        <v>2770580306</v>
      </c>
      <c r="G145" s="5">
        <v>-2123922381</v>
      </c>
      <c r="I145" s="5">
        <v>-1486093896</v>
      </c>
      <c r="J145" s="5">
        <v>-4162984807</v>
      </c>
      <c r="K145" s="5">
        <v>-4198261164</v>
      </c>
      <c r="L145" s="5">
        <v>-3167549615</v>
      </c>
      <c r="M145" s="5">
        <v>-7998737938</v>
      </c>
    </row>
    <row r="146" spans="3:13" ht="15.5" x14ac:dyDescent="0.35">
      <c r="C146" t="s">
        <v>151</v>
      </c>
      <c r="D146" s="5">
        <v>129000000</v>
      </c>
      <c r="E146" s="5">
        <v>-129000000</v>
      </c>
      <c r="F146" s="5">
        <v>-35000000</v>
      </c>
      <c r="G146" s="5">
        <v>-485000000</v>
      </c>
      <c r="I146" s="5">
        <v>-520000000</v>
      </c>
      <c r="J146" s="5">
        <v>-14000000</v>
      </c>
      <c r="K146" s="5">
        <v>-513000000</v>
      </c>
      <c r="L146" s="5">
        <v>-260000000</v>
      </c>
      <c r="M146" s="5">
        <v>-288000000</v>
      </c>
    </row>
    <row r="147" spans="3:13" ht="15.5" x14ac:dyDescent="0.35">
      <c r="C147" t="s">
        <v>506</v>
      </c>
      <c r="D147" s="5">
        <v>-129000000</v>
      </c>
      <c r="G147" s="5">
        <v>435000000</v>
      </c>
    </row>
    <row r="148" spans="3:13" ht="15.5" x14ac:dyDescent="0.35">
      <c r="C148" t="s">
        <v>1437</v>
      </c>
      <c r="F148" s="5">
        <v>-288288288</v>
      </c>
      <c r="G148" s="5">
        <v>288288288</v>
      </c>
      <c r="L148" s="5">
        <v>9182748577</v>
      </c>
      <c r="M148" s="5">
        <v>-6299937127</v>
      </c>
    </row>
    <row r="149" spans="3:13" ht="15.5" x14ac:dyDescent="0.35">
      <c r="C149" t="s">
        <v>153</v>
      </c>
      <c r="D149" s="5">
        <v>-19428611244</v>
      </c>
      <c r="E149" s="5">
        <v>52046635061</v>
      </c>
      <c r="F149" s="5">
        <v>-67153761292</v>
      </c>
      <c r="G149" s="5">
        <v>39270132127</v>
      </c>
      <c r="I149" s="5">
        <v>-43679027840</v>
      </c>
      <c r="J149" s="5">
        <v>-85344781358</v>
      </c>
      <c r="K149" s="5">
        <v>13957545120</v>
      </c>
      <c r="L149" s="5">
        <v>-4899303040</v>
      </c>
      <c r="M149" s="5">
        <v>-1218719500</v>
      </c>
    </row>
    <row r="150" spans="3:13" ht="15.5" x14ac:dyDescent="0.35">
      <c r="C150" t="s">
        <v>1251</v>
      </c>
      <c r="D150" s="5">
        <v>-139242019</v>
      </c>
      <c r="E150" s="5">
        <v>-137328244</v>
      </c>
      <c r="F150" s="5">
        <v>-170448610</v>
      </c>
      <c r="G150" s="5">
        <v>-159790433</v>
      </c>
      <c r="I150" s="5">
        <v>-742826139</v>
      </c>
      <c r="J150" s="5">
        <v>-1009195119</v>
      </c>
      <c r="K150" s="5">
        <v>-957694508</v>
      </c>
      <c r="L150" s="5">
        <v>-902944411</v>
      </c>
      <c r="M150" s="5">
        <v>334844024</v>
      </c>
    </row>
    <row r="151" spans="3:13" ht="15.5" x14ac:dyDescent="0.35">
      <c r="C151" t="s">
        <v>155</v>
      </c>
      <c r="F151" s="5">
        <v>8840000000</v>
      </c>
      <c r="G151" s="5">
        <v>-8840000000</v>
      </c>
    </row>
    <row r="152" spans="3:13" ht="15.5" x14ac:dyDescent="0.35">
      <c r="C152" t="s">
        <v>337</v>
      </c>
    </row>
    <row r="153" spans="3:13" ht="15.5" x14ac:dyDescent="0.35">
      <c r="C153" t="s">
        <v>573</v>
      </c>
      <c r="F153" s="5">
        <v>-8840000000</v>
      </c>
      <c r="G153" s="5">
        <v>8840000000</v>
      </c>
      <c r="I153" s="5">
        <v>-8840000000</v>
      </c>
      <c r="J153" s="5">
        <v>-170000000</v>
      </c>
      <c r="K153" s="5">
        <v>-2855000000</v>
      </c>
    </row>
    <row r="154" spans="3:13" ht="15.5" x14ac:dyDescent="0.35">
      <c r="C154" t="s">
        <v>683</v>
      </c>
    </row>
    <row r="155" spans="3:13" ht="15.5" x14ac:dyDescent="0.35">
      <c r="C155" t="s">
        <v>509</v>
      </c>
      <c r="L155" s="5">
        <v>58500000000</v>
      </c>
    </row>
    <row r="156" spans="3:13" ht="15.5" x14ac:dyDescent="0.35">
      <c r="C156" t="s">
        <v>344</v>
      </c>
      <c r="L156" s="5">
        <v>-2911859602</v>
      </c>
    </row>
    <row r="157" spans="3:13" ht="15.5" x14ac:dyDescent="0.35">
      <c r="C157" t="s">
        <v>813</v>
      </c>
      <c r="G157" s="5">
        <v>-3900000000</v>
      </c>
      <c r="I157" s="5">
        <v>-3900000000</v>
      </c>
      <c r="J157" s="5">
        <v>-3900000000</v>
      </c>
      <c r="K157" s="5">
        <v>-1950000000</v>
      </c>
    </row>
    <row r="158" spans="3:13" ht="15.5" x14ac:dyDescent="0.35">
      <c r="C158" t="s">
        <v>519</v>
      </c>
    </row>
    <row r="159" spans="3:13" ht="15.5" x14ac:dyDescent="0.35">
      <c r="C159" t="s">
        <v>163</v>
      </c>
      <c r="D159" s="5">
        <v>10322148491</v>
      </c>
      <c r="E159" s="5">
        <v>76860519465</v>
      </c>
      <c r="F159" s="5">
        <v>-72976894094</v>
      </c>
      <c r="G159" s="5">
        <v>53677081808</v>
      </c>
      <c r="I159" s="5">
        <v>2378756128</v>
      </c>
      <c r="J159" s="5">
        <v>27060343816</v>
      </c>
      <c r="K159" s="5">
        <v>-5913147744</v>
      </c>
      <c r="L159" s="5">
        <v>4077570727</v>
      </c>
      <c r="M159" s="5">
        <v>-23769803085</v>
      </c>
    </row>
    <row r="160" spans="3:13" ht="15.5" x14ac:dyDescent="0.35">
      <c r="C160" t="s">
        <v>380</v>
      </c>
      <c r="D160" s="5">
        <v>-1628019282</v>
      </c>
      <c r="E160" s="5">
        <v>-396932365</v>
      </c>
      <c r="F160" s="5">
        <v>-2356448358</v>
      </c>
      <c r="G160" s="5">
        <v>-1049144848</v>
      </c>
      <c r="I160" s="5">
        <v>-3578472664</v>
      </c>
      <c r="J160" s="5">
        <v>-564139796</v>
      </c>
      <c r="K160" s="5">
        <v>236231952</v>
      </c>
      <c r="L160" s="5">
        <v>-598996455</v>
      </c>
      <c r="M160" s="5">
        <v>7517674957</v>
      </c>
    </row>
    <row r="161" spans="2:13" ht="15.5" x14ac:dyDescent="0.35">
      <c r="C161" t="s">
        <v>164</v>
      </c>
      <c r="E161" s="5">
        <v>43760622760</v>
      </c>
      <c r="I161" s="5">
        <v>44960339296</v>
      </c>
      <c r="J161" s="5">
        <v>18464135276</v>
      </c>
      <c r="K161" s="5">
        <v>24141051068</v>
      </c>
      <c r="L161" s="5">
        <v>20662476796</v>
      </c>
      <c r="M161" s="5">
        <v>36914604924</v>
      </c>
    </row>
    <row r="162" spans="2:13" ht="15.5" x14ac:dyDescent="0.35">
      <c r="C162" t="s">
        <v>166</v>
      </c>
      <c r="D162" s="5">
        <v>8694129209</v>
      </c>
      <c r="E162" s="5">
        <v>120224209860</v>
      </c>
      <c r="F162" s="5">
        <v>-75333342452</v>
      </c>
      <c r="G162" s="5">
        <v>52627936960</v>
      </c>
      <c r="I162" s="5">
        <v>43760622760</v>
      </c>
      <c r="J162" s="5">
        <v>44960339296</v>
      </c>
      <c r="K162" s="5">
        <v>18464135276</v>
      </c>
      <c r="L162" s="5">
        <v>24141051068</v>
      </c>
      <c r="M162" s="5">
        <v>20662476796</v>
      </c>
    </row>
    <row r="164" spans="2:13" ht="15.5" x14ac:dyDescent="0.35">
      <c r="B164" t="s">
        <v>167</v>
      </c>
      <c r="C164" t="s">
        <v>12</v>
      </c>
      <c r="D164" s="5">
        <v>1950000000</v>
      </c>
      <c r="E164" s="5">
        <v>1950000000</v>
      </c>
      <c r="F164" s="5">
        <v>1950000000</v>
      </c>
      <c r="G164" s="5">
        <v>1950000000</v>
      </c>
      <c r="I164" s="5">
        <v>1950000000</v>
      </c>
      <c r="J164" s="5">
        <v>1950000000</v>
      </c>
      <c r="K164" s="5">
        <v>1950000000</v>
      </c>
      <c r="L164" s="5">
        <v>1950000000</v>
      </c>
      <c r="M164" s="5">
        <v>0</v>
      </c>
    </row>
    <row r="165" spans="2:13" ht="15.5" x14ac:dyDescent="0.35">
      <c r="C165" t="s">
        <v>168</v>
      </c>
      <c r="D165" s="6">
        <v>1.71</v>
      </c>
      <c r="E165" s="6">
        <v>0.31</v>
      </c>
      <c r="F165" s="6">
        <v>4.4000000000000004</v>
      </c>
      <c r="G165" s="6">
        <v>2.99</v>
      </c>
    </row>
    <row r="166" spans="2:13" ht="15.5" x14ac:dyDescent="0.35">
      <c r="C166" t="s">
        <v>169</v>
      </c>
      <c r="D166" s="6">
        <v>121.64</v>
      </c>
      <c r="E166" s="6">
        <v>683.87</v>
      </c>
      <c r="F166" s="6">
        <v>63.64</v>
      </c>
      <c r="G166" s="6">
        <v>82.27</v>
      </c>
    </row>
    <row r="167" spans="2:13" ht="15.5" x14ac:dyDescent="0.35">
      <c r="C167" t="s">
        <v>63</v>
      </c>
      <c r="D167" s="6">
        <v>1.86</v>
      </c>
      <c r="E167" s="6">
        <v>3.95</v>
      </c>
      <c r="F167" s="6">
        <v>3.38</v>
      </c>
      <c r="G167" s="6">
        <v>3.05</v>
      </c>
    </row>
    <row r="168" spans="2:13" ht="15.5" x14ac:dyDescent="0.35">
      <c r="C168" t="s">
        <v>170</v>
      </c>
      <c r="F168" s="5">
        <v>13180000000</v>
      </c>
      <c r="G168" s="5">
        <v>9410000000</v>
      </c>
    </row>
    <row r="169" spans="2:13" ht="15.5" x14ac:dyDescent="0.35">
      <c r="C169" t="s">
        <v>171</v>
      </c>
      <c r="D169" s="6">
        <v>9.0000000000000011E-3</v>
      </c>
      <c r="E169" s="6">
        <v>1.7000000000000001E-3</v>
      </c>
      <c r="F169" s="6">
        <v>3.0099999999999998E-2</v>
      </c>
      <c r="G169" s="6">
        <v>1.7600000000000001E-2</v>
      </c>
    </row>
    <row r="170" spans="2:13" ht="15.5" x14ac:dyDescent="0.35">
      <c r="C170" t="s">
        <v>172</v>
      </c>
      <c r="D170" s="6">
        <v>1.37E-2</v>
      </c>
      <c r="E170" s="6">
        <v>2.5999999999999999E-3</v>
      </c>
      <c r="F170" s="6">
        <v>3.5900000000000001E-2</v>
      </c>
      <c r="G170" s="6">
        <v>2.5399999999999999E-2</v>
      </c>
    </row>
    <row r="171" spans="2:13" ht="15.5" x14ac:dyDescent="0.35">
      <c r="C171" t="s">
        <v>173</v>
      </c>
      <c r="D171" s="6">
        <v>1.9900000000000001E-2</v>
      </c>
      <c r="E171" s="6">
        <v>6.7000000000000002E-3</v>
      </c>
      <c r="F171" s="6">
        <v>4.6600000000000003E-2</v>
      </c>
      <c r="G171" s="6">
        <v>3.2000000000000001E-2</v>
      </c>
    </row>
    <row r="172" spans="2:13" ht="15.5" x14ac:dyDescent="0.35">
      <c r="C172" t="s">
        <v>174</v>
      </c>
      <c r="D172" s="6">
        <v>4.92</v>
      </c>
      <c r="E172" s="6">
        <v>1.49</v>
      </c>
      <c r="F172" s="6">
        <v>37.270000000000003</v>
      </c>
      <c r="G172" s="6">
        <v>135.94999999999999</v>
      </c>
    </row>
    <row r="173" spans="2:13" ht="15.5" x14ac:dyDescent="0.35">
      <c r="C173" t="s">
        <v>175</v>
      </c>
      <c r="D173" s="5">
        <v>243000000000</v>
      </c>
      <c r="E173" s="5">
        <v>239000000000</v>
      </c>
      <c r="F173" s="5">
        <v>239000000000</v>
      </c>
      <c r="G173" s="5">
        <v>230000000000</v>
      </c>
    </row>
    <row r="174" spans="2:13" ht="15.5" x14ac:dyDescent="0.35">
      <c r="C174" t="s">
        <v>176</v>
      </c>
      <c r="D174" s="6">
        <v>1.67</v>
      </c>
      <c r="E174" s="6">
        <v>1.73</v>
      </c>
      <c r="F174" s="6">
        <v>2.29</v>
      </c>
      <c r="G174" s="6">
        <v>2.09</v>
      </c>
    </row>
    <row r="175" spans="2:13" ht="15.5" x14ac:dyDescent="0.35">
      <c r="C175" t="s">
        <v>177</v>
      </c>
      <c r="D175" s="6">
        <v>124.39</v>
      </c>
      <c r="E175" s="6">
        <v>122.68</v>
      </c>
      <c r="F175" s="6">
        <v>122.37</v>
      </c>
      <c r="G175" s="6">
        <v>117.74</v>
      </c>
    </row>
    <row r="176" spans="2:13" ht="15.5" x14ac:dyDescent="0.35">
      <c r="C176" t="s">
        <v>178</v>
      </c>
      <c r="D176" s="6">
        <v>1.67</v>
      </c>
      <c r="E176" s="6">
        <v>1.73</v>
      </c>
      <c r="F176" s="6">
        <v>2.29</v>
      </c>
      <c r="G176" s="6">
        <v>2.09</v>
      </c>
    </row>
    <row r="177" spans="3:13" ht="15.5" x14ac:dyDescent="0.35">
      <c r="C177" t="s">
        <v>179</v>
      </c>
      <c r="D177" s="6">
        <v>124.39</v>
      </c>
      <c r="E177" s="6">
        <v>122.68</v>
      </c>
      <c r="F177" s="6">
        <v>122.37</v>
      </c>
      <c r="G177" s="6">
        <v>117.74</v>
      </c>
    </row>
    <row r="178" spans="3:13" ht="15.5" x14ac:dyDescent="0.35">
      <c r="C178" t="s">
        <v>180</v>
      </c>
      <c r="D178" s="5">
        <v>11000000000</v>
      </c>
      <c r="E178" s="5">
        <v>31000000000</v>
      </c>
      <c r="F178" s="5">
        <v>-20000000000</v>
      </c>
      <c r="G178" s="5">
        <v>47000000000</v>
      </c>
    </row>
    <row r="179" spans="3:13" ht="15.5" x14ac:dyDescent="0.35">
      <c r="C179" t="s">
        <v>181</v>
      </c>
      <c r="D179" s="5">
        <v>0</v>
      </c>
      <c r="E179" s="5">
        <v>0</v>
      </c>
      <c r="F179" s="5">
        <v>0</v>
      </c>
      <c r="G179" s="5">
        <v>1000000000</v>
      </c>
    </row>
    <row r="180" spans="3:13" ht="15.5" x14ac:dyDescent="0.35">
      <c r="C180" t="s">
        <v>182</v>
      </c>
      <c r="D180" s="5">
        <v>243000000000</v>
      </c>
      <c r="E180" s="5">
        <v>239000000000</v>
      </c>
      <c r="F180" s="5">
        <v>239000000000</v>
      </c>
      <c r="G180" s="5">
        <v>230000000000</v>
      </c>
    </row>
    <row r="181" spans="3:13" ht="15.5" x14ac:dyDescent="0.35">
      <c r="C181" t="s">
        <v>24</v>
      </c>
      <c r="D181" s="5">
        <v>12000000000</v>
      </c>
      <c r="E181" s="5">
        <v>32000000000</v>
      </c>
      <c r="F181" s="5">
        <v>-19000000000</v>
      </c>
      <c r="G181" s="5">
        <v>48000000000</v>
      </c>
    </row>
    <row r="182" spans="3:13" ht="15.5" x14ac:dyDescent="0.35">
      <c r="C182" t="s">
        <v>21</v>
      </c>
      <c r="D182" s="5">
        <v>-117000000000</v>
      </c>
      <c r="E182" s="5">
        <v>-88000000000</v>
      </c>
      <c r="F182" s="5">
        <v>-63000000000</v>
      </c>
      <c r="G182" s="5">
        <v>-72000000000</v>
      </c>
    </row>
    <row r="183" spans="3:13" ht="15.5" x14ac:dyDescent="0.35">
      <c r="C183" t="s">
        <v>183</v>
      </c>
      <c r="D183" s="5">
        <v>195000000000</v>
      </c>
      <c r="E183" s="5">
        <v>191000000000</v>
      </c>
      <c r="F183" s="5">
        <v>189000000000</v>
      </c>
      <c r="G183" s="5">
        <v>178000000000</v>
      </c>
    </row>
    <row r="184" spans="3:13" ht="15.5" x14ac:dyDescent="0.35">
      <c r="C184" t="s">
        <v>184</v>
      </c>
      <c r="D184" s="5">
        <v>30000000000</v>
      </c>
      <c r="E184" s="5">
        <v>28000000000</v>
      </c>
      <c r="F184" s="5">
        <v>-5000000000</v>
      </c>
      <c r="G184" s="5">
        <v>16000000000</v>
      </c>
    </row>
    <row r="185" spans="3:13" ht="15.5" x14ac:dyDescent="0.35">
      <c r="C185" t="s">
        <v>185</v>
      </c>
      <c r="D185" s="5">
        <v>0</v>
      </c>
      <c r="E185" s="5">
        <v>-3000000000</v>
      </c>
      <c r="F185" s="5">
        <v>3000000000</v>
      </c>
      <c r="G185" s="5">
        <v>-2000000000</v>
      </c>
    </row>
    <row r="186" spans="3:13" ht="15.5" x14ac:dyDescent="0.35">
      <c r="C186" t="s">
        <v>13</v>
      </c>
      <c r="D186" s="5">
        <v>30000000000</v>
      </c>
      <c r="E186" s="5">
        <v>25000000000</v>
      </c>
      <c r="F186" s="5">
        <v>-3000000000</v>
      </c>
      <c r="G186" s="5">
        <v>14000000000</v>
      </c>
    </row>
    <row r="187" spans="3:13" ht="15.5" x14ac:dyDescent="0.35">
      <c r="C187" t="s">
        <v>16</v>
      </c>
      <c r="D187" s="6">
        <v>15.26</v>
      </c>
      <c r="E187" s="6">
        <v>12.79</v>
      </c>
      <c r="F187" s="6">
        <v>-1.3</v>
      </c>
      <c r="G187" s="6">
        <v>7.36</v>
      </c>
    </row>
    <row r="188" spans="3:13" ht="15.5" x14ac:dyDescent="0.35">
      <c r="C188" t="s">
        <v>48</v>
      </c>
      <c r="I188" s="6">
        <v>11.71</v>
      </c>
      <c r="J188" s="6">
        <v>14.88</v>
      </c>
      <c r="K188" s="6">
        <v>9.02</v>
      </c>
      <c r="L188" s="6">
        <v>5.33</v>
      </c>
      <c r="M188" s="6">
        <v>9333.81</v>
      </c>
    </row>
    <row r="189" spans="3:13" ht="15.5" x14ac:dyDescent="0.35">
      <c r="C189" t="s">
        <v>62</v>
      </c>
      <c r="I189" s="6">
        <v>23.91</v>
      </c>
      <c r="J189" s="6">
        <v>17.61</v>
      </c>
      <c r="K189" s="6">
        <v>31.71</v>
      </c>
      <c r="L189" s="6">
        <v>41.28</v>
      </c>
      <c r="M189" s="5">
        <v>0</v>
      </c>
    </row>
    <row r="190" spans="3:13" ht="15.5" x14ac:dyDescent="0.35">
      <c r="C190" t="s">
        <v>65</v>
      </c>
      <c r="I190" s="6">
        <v>0.89</v>
      </c>
      <c r="J190" s="6">
        <v>0.87</v>
      </c>
      <c r="K190" s="6">
        <v>0.93</v>
      </c>
      <c r="L190" s="6">
        <v>0.75</v>
      </c>
      <c r="M190" s="5">
        <v>0</v>
      </c>
    </row>
    <row r="191" spans="3:13" ht="15.5" x14ac:dyDescent="0.35">
      <c r="C191" t="s">
        <v>186</v>
      </c>
      <c r="I191" s="5">
        <v>37200000000</v>
      </c>
      <c r="J191" s="5">
        <v>51310000000</v>
      </c>
      <c r="K191" s="5">
        <v>36740000000</v>
      </c>
      <c r="L191" s="6">
        <v>33590000000.000004</v>
      </c>
      <c r="M191" s="5">
        <v>27630000000</v>
      </c>
    </row>
    <row r="192" spans="3:13" ht="15.5" x14ac:dyDescent="0.35">
      <c r="C192" t="s">
        <v>187</v>
      </c>
      <c r="I192" s="6">
        <v>0.08</v>
      </c>
      <c r="J192" s="6">
        <v>9.820000000000001E-2</v>
      </c>
      <c r="K192" s="6">
        <v>5.0700000000000002E-2</v>
      </c>
      <c r="L192" s="6">
        <v>3.2899999999999999E-2</v>
      </c>
      <c r="M192" s="6">
        <v>2.52E-2</v>
      </c>
    </row>
    <row r="193" spans="3:13" ht="15.5" x14ac:dyDescent="0.35">
      <c r="C193" t="s">
        <v>188</v>
      </c>
      <c r="I193" s="6">
        <v>9.5700000000000007E-2</v>
      </c>
      <c r="J193" s="6">
        <v>0.1323</v>
      </c>
      <c r="K193" s="6">
        <v>9.0800000000000006E-2</v>
      </c>
      <c r="L193" s="6">
        <v>5.7999999999999996E-2</v>
      </c>
      <c r="M193" s="6">
        <v>6.4199999999999993E-2</v>
      </c>
    </row>
    <row r="194" spans="3:13" ht="15.5" x14ac:dyDescent="0.35">
      <c r="C194" t="s">
        <v>189</v>
      </c>
      <c r="I194" s="6">
        <v>0.12369999999999999</v>
      </c>
      <c r="J194" s="6">
        <v>0.19519999999999998</v>
      </c>
      <c r="K194" s="6">
        <v>0.14180000000000001</v>
      </c>
      <c r="L194" s="6">
        <v>0.1396</v>
      </c>
      <c r="M194" s="6">
        <v>0.24160000000000001</v>
      </c>
    </row>
    <row r="195" spans="3:13" ht="15.5" x14ac:dyDescent="0.35">
      <c r="C195" t="s">
        <v>190</v>
      </c>
      <c r="I195" s="6">
        <v>54.13</v>
      </c>
      <c r="J195" s="6">
        <v>7.52</v>
      </c>
      <c r="K195" s="6">
        <v>4.91</v>
      </c>
      <c r="L195" s="6">
        <v>2.25</v>
      </c>
      <c r="M195" s="6">
        <v>2.13</v>
      </c>
    </row>
    <row r="196" spans="3:13" ht="15.5" x14ac:dyDescent="0.35">
      <c r="C196" t="s">
        <v>59</v>
      </c>
      <c r="I196" s="6">
        <v>2.29</v>
      </c>
      <c r="J196" s="6">
        <v>2.33</v>
      </c>
      <c r="K196" s="6">
        <v>2.88</v>
      </c>
      <c r="L196" s="6">
        <v>2.39</v>
      </c>
      <c r="M196" s="5">
        <v>0</v>
      </c>
    </row>
    <row r="197" spans="3:13" ht="15.5" x14ac:dyDescent="0.35">
      <c r="C197" t="s">
        <v>56</v>
      </c>
      <c r="I197" s="6">
        <v>122.37</v>
      </c>
      <c r="J197" s="6">
        <v>112.42</v>
      </c>
      <c r="K197" s="6">
        <v>99.34</v>
      </c>
      <c r="L197" s="6">
        <v>91.98</v>
      </c>
      <c r="M197" s="6">
        <v>145293.07999999999</v>
      </c>
    </row>
    <row r="198" spans="3:13" ht="15.5" x14ac:dyDescent="0.35">
      <c r="C198" t="s">
        <v>191</v>
      </c>
      <c r="I198" s="6">
        <v>2.29</v>
      </c>
      <c r="J198" s="6">
        <v>2.33</v>
      </c>
      <c r="K198" s="6">
        <v>2.88</v>
      </c>
      <c r="L198" s="6">
        <v>2.39</v>
      </c>
      <c r="M198" s="5">
        <v>0</v>
      </c>
    </row>
    <row r="199" spans="3:13" ht="15.5" x14ac:dyDescent="0.35">
      <c r="C199" t="s">
        <v>192</v>
      </c>
      <c r="I199" s="6">
        <v>122.37</v>
      </c>
      <c r="J199" s="6">
        <v>112.42</v>
      </c>
      <c r="K199" s="6">
        <v>99.34</v>
      </c>
      <c r="L199" s="6">
        <v>91.98</v>
      </c>
      <c r="M199" s="6">
        <v>145293.07999999999</v>
      </c>
    </row>
    <row r="200" spans="3:13" ht="15.5" x14ac:dyDescent="0.35">
      <c r="C200" t="s">
        <v>193</v>
      </c>
      <c r="I200" s="5">
        <v>-20000000000</v>
      </c>
      <c r="J200" s="5">
        <v>11000000000</v>
      </c>
      <c r="K200" s="5">
        <v>91000000000</v>
      </c>
      <c r="L200" s="5">
        <v>71000000000</v>
      </c>
      <c r="M200" s="5">
        <v>113000000000</v>
      </c>
    </row>
    <row r="201" spans="3:13" ht="15.5" x14ac:dyDescent="0.35">
      <c r="C201" t="s">
        <v>194</v>
      </c>
      <c r="I201" s="5">
        <v>0</v>
      </c>
      <c r="J201" s="5">
        <v>0</v>
      </c>
      <c r="K201" s="5">
        <v>1000000000</v>
      </c>
      <c r="L201" s="5">
        <v>1000000000</v>
      </c>
      <c r="M201" s="5">
        <v>4000000000</v>
      </c>
    </row>
    <row r="202" spans="3:13" ht="15.5" x14ac:dyDescent="0.35">
      <c r="C202" t="s">
        <v>26</v>
      </c>
      <c r="I202" s="5">
        <v>-19000000000</v>
      </c>
      <c r="J202" s="5">
        <v>11000000000</v>
      </c>
      <c r="K202" s="5">
        <v>92000000000</v>
      </c>
      <c r="L202" s="5">
        <v>72000000000</v>
      </c>
      <c r="M202" s="5">
        <v>117000000000</v>
      </c>
    </row>
    <row r="203" spans="3:13" ht="15.5" x14ac:dyDescent="0.35">
      <c r="C203" t="s">
        <v>23</v>
      </c>
      <c r="I203" s="5">
        <v>-63000000000</v>
      </c>
      <c r="J203" s="5">
        <v>-34000000000</v>
      </c>
      <c r="K203" s="5">
        <v>73000000000</v>
      </c>
      <c r="L203" s="5">
        <v>48000000000</v>
      </c>
      <c r="M203" s="5">
        <v>96000000000</v>
      </c>
    </row>
    <row r="204" spans="3:13" ht="15.5" x14ac:dyDescent="0.35">
      <c r="C204" t="s">
        <v>195</v>
      </c>
      <c r="I204" s="5">
        <v>189000000000</v>
      </c>
      <c r="J204" s="5">
        <v>176000000000</v>
      </c>
      <c r="K204" s="5">
        <v>146000000000</v>
      </c>
      <c r="L204" s="5">
        <v>131000000000</v>
      </c>
      <c r="M204" s="5">
        <v>67000000000</v>
      </c>
    </row>
    <row r="205" spans="3:13" ht="15.5" x14ac:dyDescent="0.35">
      <c r="C205" t="s">
        <v>196</v>
      </c>
      <c r="I205" s="5">
        <v>51000000000</v>
      </c>
      <c r="J205" s="5">
        <v>116000000000</v>
      </c>
      <c r="K205" s="5">
        <v>-16000000000</v>
      </c>
      <c r="L205" s="5">
        <v>3000000000</v>
      </c>
      <c r="M205" s="5">
        <v>-8000000000</v>
      </c>
    </row>
    <row r="206" spans="3:13" ht="15.5" x14ac:dyDescent="0.35">
      <c r="C206" t="s">
        <v>197</v>
      </c>
      <c r="I206" s="5">
        <v>-1000000000</v>
      </c>
      <c r="J206" s="5">
        <v>-4000000000</v>
      </c>
      <c r="K206" s="5">
        <v>-4000000000</v>
      </c>
      <c r="L206" s="5">
        <v>-3000000000</v>
      </c>
      <c r="M206" s="5">
        <v>-8000000000</v>
      </c>
    </row>
    <row r="207" spans="3:13" ht="15.5" x14ac:dyDescent="0.35">
      <c r="C207" t="s">
        <v>15</v>
      </c>
      <c r="I207" s="5">
        <v>50000000000</v>
      </c>
      <c r="J207" s="5">
        <v>112000000000</v>
      </c>
      <c r="K207" s="5">
        <v>-20000000000</v>
      </c>
      <c r="L207" s="5">
        <v>0</v>
      </c>
      <c r="M207" s="5">
        <v>-16000000000</v>
      </c>
    </row>
    <row r="208" spans="3:13" ht="15.5" x14ac:dyDescent="0.35">
      <c r="C208" t="s">
        <v>17</v>
      </c>
      <c r="I208" s="6">
        <v>25.41</v>
      </c>
      <c r="J208" s="6">
        <v>57.56</v>
      </c>
      <c r="K208" s="6">
        <v>-10.18</v>
      </c>
      <c r="L208" s="6">
        <v>-0.2</v>
      </c>
      <c r="M208" s="6">
        <v>-20465.57</v>
      </c>
    </row>
    <row r="210" spans="2:13" ht="15.5" x14ac:dyDescent="0.35">
      <c r="B210" t="s">
        <v>198</v>
      </c>
      <c r="C210" t="s">
        <v>199</v>
      </c>
      <c r="D210" s="5">
        <v>3000000000</v>
      </c>
      <c r="E210" s="5">
        <v>614000000</v>
      </c>
      <c r="F210" s="5">
        <v>9000000000</v>
      </c>
      <c r="G210" s="5">
        <v>6000000000</v>
      </c>
      <c r="H210" s="5">
        <v>8000000000</v>
      </c>
      <c r="I210" s="5">
        <v>23000000000</v>
      </c>
      <c r="J210" s="5">
        <v>29000000000</v>
      </c>
      <c r="K210" s="5">
        <v>18000000000</v>
      </c>
      <c r="L210" s="5">
        <v>10000000000</v>
      </c>
      <c r="M210" s="5">
        <v>7000000000</v>
      </c>
    </row>
    <row r="211" spans="2:13" ht="15.5" x14ac:dyDescent="0.35">
      <c r="C211" t="s">
        <v>381</v>
      </c>
      <c r="H211" s="5">
        <v>2</v>
      </c>
      <c r="I211" s="5">
        <v>2</v>
      </c>
      <c r="J211" s="5">
        <v>2</v>
      </c>
      <c r="K211" s="5">
        <v>2</v>
      </c>
      <c r="L211" s="5">
        <v>1</v>
      </c>
    </row>
    <row r="212" spans="2:13" ht="15.5" x14ac:dyDescent="0.35">
      <c r="C212" t="s">
        <v>67</v>
      </c>
      <c r="H212" s="6">
        <v>0.49479999999999996</v>
      </c>
      <c r="I212" s="6">
        <v>0.17079999999999998</v>
      </c>
      <c r="J212" s="6">
        <v>0.13439999999999999</v>
      </c>
      <c r="K212" s="6">
        <v>0.2218</v>
      </c>
      <c r="L212" s="6">
        <v>0.1875</v>
      </c>
    </row>
    <row r="213" spans="2:13" ht="15.5" x14ac:dyDescent="0.35">
      <c r="C213" t="s">
        <v>382</v>
      </c>
      <c r="H213" s="6">
        <v>9.7999999999999997E-3</v>
      </c>
      <c r="I213" s="6">
        <v>9.3999999999999986E-3</v>
      </c>
      <c r="J213" s="6">
        <v>8.5000000000000006E-3</v>
      </c>
      <c r="K213" s="6">
        <v>6.7000000000000002E-3</v>
      </c>
      <c r="L213" s="6">
        <v>4.3E-3</v>
      </c>
    </row>
    <row r="214" spans="2:13" ht="15.5" x14ac:dyDescent="0.35">
      <c r="C214" t="s">
        <v>47</v>
      </c>
      <c r="D214" s="6">
        <v>1.71</v>
      </c>
      <c r="E214" s="6">
        <v>0.31</v>
      </c>
      <c r="F214" s="6">
        <v>4.4000000000000004</v>
      </c>
      <c r="G214" s="6">
        <v>2.99</v>
      </c>
      <c r="H214" s="6">
        <v>4.04</v>
      </c>
      <c r="I214" s="6">
        <v>11.71</v>
      </c>
      <c r="J214" s="6">
        <v>14.88</v>
      </c>
      <c r="K214" s="6">
        <v>9.02</v>
      </c>
      <c r="L214" s="6">
        <v>5.33</v>
      </c>
      <c r="M214" s="6">
        <v>3.73</v>
      </c>
    </row>
    <row r="215" spans="2:13" ht="15.5" x14ac:dyDescent="0.35">
      <c r="C215" t="s">
        <v>69</v>
      </c>
      <c r="H215" s="5">
        <v>2</v>
      </c>
      <c r="I215" s="5">
        <v>2</v>
      </c>
      <c r="J215" s="5">
        <v>2</v>
      </c>
      <c r="K215" s="5">
        <v>2</v>
      </c>
      <c r="L215" s="5">
        <v>1</v>
      </c>
    </row>
    <row r="216" spans="2:13" ht="15.5" x14ac:dyDescent="0.35">
      <c r="C216" t="s">
        <v>383</v>
      </c>
      <c r="H216" s="6">
        <v>0.49479999999999996</v>
      </c>
      <c r="I216" s="6">
        <v>0.17079999999999998</v>
      </c>
      <c r="J216" s="6">
        <v>0.13439999999999999</v>
      </c>
      <c r="K216" s="6">
        <v>0.2218</v>
      </c>
      <c r="L216" s="6">
        <v>0.1875</v>
      </c>
    </row>
    <row r="217" spans="2:13" ht="15.5" x14ac:dyDescent="0.35">
      <c r="C217" t="s">
        <v>384</v>
      </c>
      <c r="H217" s="6">
        <v>9.7999999999999997E-3</v>
      </c>
      <c r="I217" s="6">
        <v>9.3999999999999986E-3</v>
      </c>
      <c r="J217" s="6">
        <v>8.5000000000000006E-3</v>
      </c>
      <c r="K217" s="6">
        <v>6.7000000000000002E-3</v>
      </c>
      <c r="L217" s="6">
        <v>4.3E-3</v>
      </c>
    </row>
    <row r="218" spans="2:13" ht="15.5" x14ac:dyDescent="0.35">
      <c r="C218" t="s">
        <v>200</v>
      </c>
      <c r="D218" s="5">
        <v>217000000000</v>
      </c>
      <c r="E218" s="5">
        <v>105000000000</v>
      </c>
      <c r="F218" s="5">
        <v>161000000000</v>
      </c>
      <c r="G218" s="5">
        <v>157000000000</v>
      </c>
      <c r="H218" s="5">
        <v>644000000000</v>
      </c>
      <c r="I218" s="5">
        <v>617000000000</v>
      </c>
      <c r="J218" s="5">
        <v>590000000000</v>
      </c>
      <c r="K218" s="5">
        <v>598000000000</v>
      </c>
      <c r="L218" s="5">
        <v>571000000000</v>
      </c>
      <c r="M218" s="5">
        <v>659000000000</v>
      </c>
    </row>
    <row r="219" spans="2:13" ht="15.5" x14ac:dyDescent="0.35">
      <c r="C219" t="s">
        <v>385</v>
      </c>
      <c r="H219" s="5">
        <v>2</v>
      </c>
      <c r="I219" s="5">
        <v>2</v>
      </c>
      <c r="J219" s="5">
        <v>2</v>
      </c>
      <c r="K219" s="5">
        <v>2</v>
      </c>
      <c r="L219" s="5">
        <v>1</v>
      </c>
    </row>
    <row r="220" spans="2:13" ht="15.5" x14ac:dyDescent="0.35">
      <c r="C220" t="s">
        <v>386</v>
      </c>
      <c r="H220" s="6">
        <v>0.49479999999999996</v>
      </c>
      <c r="I220" s="6">
        <v>0.17079999999999998</v>
      </c>
      <c r="J220" s="6">
        <v>0.13439999999999999</v>
      </c>
      <c r="K220" s="6">
        <v>0.2218</v>
      </c>
      <c r="L220" s="6">
        <v>0.1875</v>
      </c>
    </row>
    <row r="221" spans="2:13" ht="15.5" x14ac:dyDescent="0.35">
      <c r="C221" t="s">
        <v>387</v>
      </c>
      <c r="H221" s="6">
        <v>9.7999999999999997E-3</v>
      </c>
      <c r="I221" s="6">
        <v>9.3999999999999986E-3</v>
      </c>
      <c r="J221" s="6">
        <v>8.5000000000000006E-3</v>
      </c>
      <c r="K221" s="6">
        <v>6.7000000000000002E-3</v>
      </c>
      <c r="L221" s="6">
        <v>4.3E-3</v>
      </c>
    </row>
    <row r="222" spans="2:13" ht="15.5" x14ac:dyDescent="0.35">
      <c r="C222" t="s">
        <v>201</v>
      </c>
      <c r="I222" s="6">
        <v>50.47</v>
      </c>
    </row>
    <row r="223" spans="2:13" ht="15.5" x14ac:dyDescent="0.35">
      <c r="C223" t="s">
        <v>281</v>
      </c>
      <c r="I223" s="6">
        <v>21.68</v>
      </c>
    </row>
    <row r="224" spans="2:13" ht="15.5" x14ac:dyDescent="0.35">
      <c r="C224" t="s">
        <v>202</v>
      </c>
      <c r="I224" s="6">
        <v>6.95</v>
      </c>
    </row>
    <row r="225" spans="3:9" ht="15.5" x14ac:dyDescent="0.35">
      <c r="C225" t="s">
        <v>282</v>
      </c>
      <c r="I225" s="6">
        <v>4.6100000000000002E-2</v>
      </c>
    </row>
    <row r="226" spans="3:9" ht="15.5" x14ac:dyDescent="0.35">
      <c r="C226" t="s">
        <v>283</v>
      </c>
      <c r="I226" s="6">
        <v>0.62</v>
      </c>
    </row>
    <row r="227" spans="3:9" ht="15.5" x14ac:dyDescent="0.35">
      <c r="C227" t="s">
        <v>203</v>
      </c>
      <c r="I227" s="6">
        <v>1.64</v>
      </c>
    </row>
    <row r="228" spans="3:9" ht="15.5" x14ac:dyDescent="0.35">
      <c r="C228" t="s">
        <v>284</v>
      </c>
      <c r="I228" s="6">
        <v>5.71</v>
      </c>
    </row>
    <row r="229" spans="3:9" ht="15.5" x14ac:dyDescent="0.35">
      <c r="C229" t="s">
        <v>285</v>
      </c>
      <c r="I229" s="6">
        <v>5.98</v>
      </c>
    </row>
    <row r="230" spans="3:9" ht="15.5" x14ac:dyDescent="0.35">
      <c r="C230" t="s">
        <v>286</v>
      </c>
      <c r="I230" s="6">
        <v>11.08</v>
      </c>
    </row>
    <row r="231" spans="3:9" ht="15.5" x14ac:dyDescent="0.35">
      <c r="C231" t="s">
        <v>287</v>
      </c>
      <c r="I231" s="6">
        <v>7.55</v>
      </c>
    </row>
    <row r="232" spans="3:9" ht="15.5" x14ac:dyDescent="0.35">
      <c r="C232" t="s">
        <v>288</v>
      </c>
      <c r="I232" s="6">
        <v>-1.02</v>
      </c>
    </row>
    <row r="233" spans="3:9" ht="15.5" x14ac:dyDescent="0.35">
      <c r="C233" t="s">
        <v>289</v>
      </c>
      <c r="I233" s="6">
        <v>0.72</v>
      </c>
    </row>
    <row r="234" spans="3:9" ht="15.5" x14ac:dyDescent="0.35">
      <c r="C234" t="s">
        <v>290</v>
      </c>
      <c r="I234" s="6">
        <v>9.41</v>
      </c>
    </row>
    <row r="235" spans="3:9" ht="15.5" x14ac:dyDescent="0.35">
      <c r="C235" t="s">
        <v>204</v>
      </c>
      <c r="I235" s="6">
        <v>4.04</v>
      </c>
    </row>
    <row r="236" spans="3:9" ht="15.5" x14ac:dyDescent="0.35">
      <c r="C236" t="s">
        <v>291</v>
      </c>
      <c r="I236" s="6">
        <v>328.48</v>
      </c>
    </row>
    <row r="237" spans="3:9" ht="15.5" x14ac:dyDescent="0.35">
      <c r="C237" t="s">
        <v>205</v>
      </c>
      <c r="D237" s="6">
        <v>66.11</v>
      </c>
    </row>
    <row r="238" spans="3:9" ht="15.5" x14ac:dyDescent="0.35">
      <c r="C238" t="s">
        <v>206</v>
      </c>
      <c r="I238" s="6">
        <v>124.39</v>
      </c>
    </row>
    <row r="239" spans="3:9" ht="15.5" x14ac:dyDescent="0.35">
      <c r="C239" t="s">
        <v>292</v>
      </c>
      <c r="I239" s="6">
        <v>34.11</v>
      </c>
    </row>
    <row r="240" spans="3:9" ht="15.5" x14ac:dyDescent="0.35">
      <c r="C240" t="s">
        <v>207</v>
      </c>
      <c r="D240" s="6">
        <v>2.65</v>
      </c>
    </row>
    <row r="241" spans="3:9" ht="15.5" x14ac:dyDescent="0.35">
      <c r="C241" t="s">
        <v>208</v>
      </c>
      <c r="D241" s="6">
        <v>1.97</v>
      </c>
    </row>
    <row r="242" spans="3:9" ht="15.5" x14ac:dyDescent="0.35">
      <c r="C242" t="s">
        <v>293</v>
      </c>
      <c r="D242" s="6">
        <v>0.05</v>
      </c>
    </row>
    <row r="243" spans="3:9" ht="15.5" x14ac:dyDescent="0.35">
      <c r="C243" t="s">
        <v>209</v>
      </c>
      <c r="D243" s="6">
        <v>0.52</v>
      </c>
    </row>
    <row r="244" spans="3:9" ht="15.5" x14ac:dyDescent="0.35">
      <c r="C244" t="s">
        <v>295</v>
      </c>
      <c r="D244" s="6">
        <v>0.03</v>
      </c>
    </row>
    <row r="245" spans="3:9" ht="15.5" x14ac:dyDescent="0.35">
      <c r="C245" t="s">
        <v>210</v>
      </c>
      <c r="D245" s="6">
        <v>1.52</v>
      </c>
    </row>
    <row r="246" spans="3:9" ht="15.5" x14ac:dyDescent="0.35">
      <c r="C246" t="s">
        <v>296</v>
      </c>
      <c r="I246" s="6">
        <v>10.26</v>
      </c>
    </row>
    <row r="247" spans="3:9" ht="15.5" x14ac:dyDescent="0.35">
      <c r="C247" t="s">
        <v>13</v>
      </c>
      <c r="D247" s="5">
        <v>30000000000</v>
      </c>
    </row>
    <row r="248" spans="3:9" ht="15.5" x14ac:dyDescent="0.35">
      <c r="C248" t="s">
        <v>211</v>
      </c>
      <c r="I248" s="6">
        <v>6.92</v>
      </c>
    </row>
    <row r="249" spans="3:9" ht="15.5" x14ac:dyDescent="0.35">
      <c r="C249" t="s">
        <v>212</v>
      </c>
      <c r="I249" s="6">
        <v>4.99E-2</v>
      </c>
    </row>
    <row r="250" spans="3:9" ht="15.5" x14ac:dyDescent="0.35">
      <c r="C250" t="s">
        <v>213</v>
      </c>
      <c r="I250" s="6">
        <v>7.5700000000000003E-2</v>
      </c>
    </row>
    <row r="251" spans="3:9" ht="15.5" x14ac:dyDescent="0.35">
      <c r="C251" t="s">
        <v>214</v>
      </c>
      <c r="I251" s="6">
        <v>0.10220000000000001</v>
      </c>
    </row>
    <row r="252" spans="3:9" ht="15.5" x14ac:dyDescent="0.35">
      <c r="C252" t="s">
        <v>297</v>
      </c>
      <c r="I252" s="6">
        <v>7.5499999999999998E-2</v>
      </c>
    </row>
    <row r="253" spans="3:9" ht="15.5" x14ac:dyDescent="0.35">
      <c r="C253" t="s">
        <v>215</v>
      </c>
      <c r="D253" s="6">
        <v>28.21</v>
      </c>
    </row>
    <row r="254" spans="3:9" ht="15.5" x14ac:dyDescent="0.35">
      <c r="C254" t="s">
        <v>216</v>
      </c>
      <c r="D254" s="6">
        <v>36.57</v>
      </c>
    </row>
    <row r="255" spans="3:9" ht="15.5" x14ac:dyDescent="0.35">
      <c r="C255" t="s">
        <v>217</v>
      </c>
      <c r="D255" s="6">
        <v>29.15</v>
      </c>
    </row>
    <row r="256" spans="3:9" ht="15.5" x14ac:dyDescent="0.35">
      <c r="C256" t="s">
        <v>218</v>
      </c>
      <c r="D256" s="6">
        <v>35.630000000000003</v>
      </c>
    </row>
    <row r="257" spans="3:9" ht="15.5" x14ac:dyDescent="0.35">
      <c r="C257" t="s">
        <v>219</v>
      </c>
      <c r="D257" s="6">
        <v>3.23</v>
      </c>
    </row>
    <row r="258" spans="3:9" ht="15.5" x14ac:dyDescent="0.35">
      <c r="C258" t="s">
        <v>298</v>
      </c>
      <c r="I258" s="6">
        <v>1.75</v>
      </c>
    </row>
    <row r="259" spans="3:9" ht="15.5" x14ac:dyDescent="0.35">
      <c r="C259" t="s">
        <v>299</v>
      </c>
      <c r="I259" s="6">
        <v>7.02</v>
      </c>
    </row>
    <row r="260" spans="3:9" ht="15.5" x14ac:dyDescent="0.35">
      <c r="C260" t="s">
        <v>43</v>
      </c>
      <c r="I260" s="5">
        <v>398000000000</v>
      </c>
    </row>
    <row r="261" spans="3:9" ht="15.5" x14ac:dyDescent="0.35">
      <c r="C261" t="s">
        <v>220</v>
      </c>
      <c r="I261" s="5">
        <v>281000000000</v>
      </c>
    </row>
    <row r="262" spans="3:9" ht="15.5" x14ac:dyDescent="0.35">
      <c r="C262" t="s">
        <v>221</v>
      </c>
      <c r="I262" s="5">
        <v>1950000000</v>
      </c>
    </row>
    <row r="263" spans="3:9" ht="15.5" x14ac:dyDescent="0.35">
      <c r="C263" t="s">
        <v>222</v>
      </c>
      <c r="I263" s="6">
        <v>0.14980000000000002</v>
      </c>
    </row>
    <row r="264" spans="3:9" ht="15.5" x14ac:dyDescent="0.35">
      <c r="C264" t="s">
        <v>223</v>
      </c>
      <c r="D264" s="6">
        <v>5.1900000000000002E-2</v>
      </c>
    </row>
    <row r="265" spans="3:9" ht="15.5" x14ac:dyDescent="0.35">
      <c r="C265" t="s">
        <v>224</v>
      </c>
      <c r="D265" s="6">
        <v>2.2700000000000001E-2</v>
      </c>
    </row>
    <row r="266" spans="3:9" ht="15.5" x14ac:dyDescent="0.35">
      <c r="C266" t="s">
        <v>225</v>
      </c>
      <c r="D266" s="6">
        <v>1.5300000000000001E-2</v>
      </c>
    </row>
    <row r="267" spans="3:9" ht="15.5" x14ac:dyDescent="0.35">
      <c r="C267" t="s">
        <v>226</v>
      </c>
      <c r="D267" s="6">
        <v>0.69389999999999996</v>
      </c>
    </row>
    <row r="268" spans="3:9" ht="15.5" x14ac:dyDescent="0.35">
      <c r="C268" t="s">
        <v>227</v>
      </c>
      <c r="D268" s="6">
        <v>-0.42979999999999996</v>
      </c>
    </row>
    <row r="269" spans="3:9" ht="15.5" x14ac:dyDescent="0.35">
      <c r="C269" t="s">
        <v>228</v>
      </c>
      <c r="D269" s="6">
        <v>-0.436</v>
      </c>
    </row>
    <row r="270" spans="3:9" ht="15.5" x14ac:dyDescent="0.35">
      <c r="C270" t="s">
        <v>388</v>
      </c>
      <c r="I270" s="5">
        <v>2</v>
      </c>
    </row>
    <row r="271" spans="3:9" ht="15.5" x14ac:dyDescent="0.35">
      <c r="C271" t="s">
        <v>389</v>
      </c>
      <c r="I271" s="5">
        <v>2</v>
      </c>
    </row>
    <row r="272" spans="3:9" ht="15.5" x14ac:dyDescent="0.35">
      <c r="C272" t="s">
        <v>390</v>
      </c>
      <c r="I272" s="6">
        <v>0.49479999999999996</v>
      </c>
    </row>
    <row r="273" spans="3:9" ht="15.5" x14ac:dyDescent="0.35">
      <c r="C273" t="s">
        <v>391</v>
      </c>
      <c r="I273" s="6">
        <v>9.7999999999999997E-3</v>
      </c>
    </row>
    <row r="274" spans="3:9" ht="15.5" x14ac:dyDescent="0.35">
      <c r="C274" t="s">
        <v>392</v>
      </c>
      <c r="I274" t="s">
        <v>1438</v>
      </c>
    </row>
    <row r="275" spans="3:9" ht="15.5" x14ac:dyDescent="0.35">
      <c r="C275" t="s">
        <v>229</v>
      </c>
      <c r="I275" s="5">
        <v>5</v>
      </c>
    </row>
    <row r="276" spans="3:9" ht="15.5" x14ac:dyDescent="0.35">
      <c r="C276" t="s">
        <v>230</v>
      </c>
      <c r="I276" s="6">
        <v>0.5</v>
      </c>
    </row>
    <row r="277" spans="3:9" ht="15.5" x14ac:dyDescent="0.35">
      <c r="C277" t="s">
        <v>231</v>
      </c>
      <c r="I277" s="6">
        <v>0.33</v>
      </c>
    </row>
    <row r="278" spans="3:9" ht="15.5" x14ac:dyDescent="0.35">
      <c r="C278" t="s">
        <v>232</v>
      </c>
      <c r="I278" s="6">
        <v>0.34</v>
      </c>
    </row>
    <row r="279" spans="3:9" ht="15.5" x14ac:dyDescent="0.35">
      <c r="C279" t="s">
        <v>233</v>
      </c>
      <c r="I279" s="6">
        <v>0.43</v>
      </c>
    </row>
    <row r="280" spans="3:9" ht="15.5" x14ac:dyDescent="0.35">
      <c r="C280" t="s">
        <v>234</v>
      </c>
      <c r="I280" s="6">
        <v>0.7</v>
      </c>
    </row>
    <row r="281" spans="3:9" ht="15.5" x14ac:dyDescent="0.35">
      <c r="C281" t="s">
        <v>235</v>
      </c>
      <c r="I281" s="6">
        <v>0.38</v>
      </c>
    </row>
    <row r="282" spans="3:9" ht="15.5" x14ac:dyDescent="0.35">
      <c r="C282" t="s">
        <v>236</v>
      </c>
      <c r="I282" s="6">
        <v>0.45</v>
      </c>
    </row>
    <row r="283" spans="3:9" ht="15.5" x14ac:dyDescent="0.35">
      <c r="C283" t="s">
        <v>300</v>
      </c>
      <c r="I283" s="5">
        <v>641000000000</v>
      </c>
    </row>
    <row r="284" spans="3:9" ht="15.5" x14ac:dyDescent="0.35">
      <c r="C284" t="s">
        <v>301</v>
      </c>
      <c r="I284" s="5">
        <v>59000000000</v>
      </c>
    </row>
    <row r="285" spans="3:9" ht="15.5" x14ac:dyDescent="0.35">
      <c r="C285" t="s">
        <v>302</v>
      </c>
      <c r="I285" s="5">
        <v>37000000000</v>
      </c>
    </row>
    <row r="286" spans="3:9" ht="15.5" x14ac:dyDescent="0.35">
      <c r="C286" t="s">
        <v>303</v>
      </c>
      <c r="I286" s="5">
        <v>18000000000</v>
      </c>
    </row>
    <row r="287" spans="3:9" ht="15.5" x14ac:dyDescent="0.35">
      <c r="C287" t="s">
        <v>237</v>
      </c>
      <c r="D287" s="5">
        <v>129000000000</v>
      </c>
    </row>
    <row r="288" spans="3:9" ht="15.5" x14ac:dyDescent="0.35">
      <c r="C288" t="s">
        <v>238</v>
      </c>
      <c r="D288" s="5">
        <v>368000000000</v>
      </c>
    </row>
    <row r="289" spans="3:9" ht="15.5" x14ac:dyDescent="0.35">
      <c r="C289" t="s">
        <v>239</v>
      </c>
      <c r="D289" s="5">
        <v>125000000000</v>
      </c>
    </row>
    <row r="290" spans="3:9" ht="15.5" x14ac:dyDescent="0.35">
      <c r="C290" t="s">
        <v>183</v>
      </c>
      <c r="D290" s="5">
        <v>195000000000</v>
      </c>
    </row>
    <row r="291" spans="3:9" ht="15.5" x14ac:dyDescent="0.35">
      <c r="C291" t="s">
        <v>182</v>
      </c>
      <c r="I291" s="5">
        <v>243000000000</v>
      </c>
    </row>
    <row r="292" spans="3:9" ht="15.5" x14ac:dyDescent="0.35">
      <c r="C292" t="s">
        <v>181</v>
      </c>
      <c r="D292" s="5">
        <v>0</v>
      </c>
    </row>
    <row r="293" spans="3:9" ht="15.5" x14ac:dyDescent="0.35">
      <c r="C293" t="s">
        <v>180</v>
      </c>
      <c r="D293" s="5">
        <v>11000000000</v>
      </c>
    </row>
    <row r="294" spans="3:9" ht="15.5" x14ac:dyDescent="0.35">
      <c r="C294" t="s">
        <v>24</v>
      </c>
      <c r="D294" s="5">
        <v>12000000000</v>
      </c>
    </row>
    <row r="295" spans="3:9" ht="15.5" x14ac:dyDescent="0.35">
      <c r="C295" t="s">
        <v>21</v>
      </c>
      <c r="D295" s="5">
        <v>-117000000000</v>
      </c>
    </row>
    <row r="296" spans="3:9" ht="15.5" x14ac:dyDescent="0.35">
      <c r="C296" t="s">
        <v>240</v>
      </c>
      <c r="I296" s="5">
        <v>243000000000</v>
      </c>
    </row>
    <row r="297" spans="3:9" ht="15.5" x14ac:dyDescent="0.35">
      <c r="C297" t="s">
        <v>304</v>
      </c>
      <c r="I297" s="5">
        <v>70000000000</v>
      </c>
    </row>
    <row r="298" spans="3:9" ht="15.5" x14ac:dyDescent="0.35">
      <c r="C298" t="s">
        <v>305</v>
      </c>
      <c r="I298" s="5">
        <v>-6000000000</v>
      </c>
    </row>
    <row r="299" spans="3:9" ht="15.5" x14ac:dyDescent="0.35">
      <c r="C299" t="s">
        <v>306</v>
      </c>
      <c r="I299" s="5">
        <v>5000000000</v>
      </c>
    </row>
    <row r="300" spans="3:9" ht="15.5" x14ac:dyDescent="0.35">
      <c r="C300" t="s">
        <v>307</v>
      </c>
      <c r="I300" s="5">
        <v>-3000000000</v>
      </c>
    </row>
    <row r="301" spans="3:9" ht="15.5" x14ac:dyDescent="0.35">
      <c r="C301" t="s">
        <v>308</v>
      </c>
      <c r="I301" s="5">
        <v>67000000000</v>
      </c>
    </row>
  </sheetData>
  <pageMargins left="0.7" right="0.7" top="0.75" bottom="0.75" header="0.3" footer="0.3"/>
  <ignoredErrors>
    <ignoredError sqref="A1:M302" numberStoredAsText="1"/>
  </ignoredError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O28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1439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ht="15.5" x14ac:dyDescent="0.35">
      <c r="C2" t="s">
        <v>1440</v>
      </c>
      <c r="D2" s="2" vm="44">
        <f ca="1">IFERROR(_xlfn.STOCKHISTORY("XIDX:" &amp; $C$1, D3, , 0, 0, 1), "Libur")</f>
        <v>58</v>
      </c>
      <c r="E2" s="2" vm="231">
        <f ca="1">IFERROR(_xlfn.STOCKHISTORY("XIDX:" &amp; $C$1, E3, , 0, 0, 1), "Libur")</f>
        <v>64</v>
      </c>
      <c r="H2" s="2" vm="231">
        <f ca="1">IFERROR(INDEX(D2:G2,COUNT(D2:G2)),"")</f>
        <v>64</v>
      </c>
      <c r="I2" s="2" vm="247">
        <f t="shared" ref="I2:O2" ca="1" si="0">IFERROR(_xlfn.STOCKHISTORY("XIDX:" &amp; $C$1, I1, , 0, 0, 1), "Libur")</f>
        <v>71</v>
      </c>
      <c r="J2" s="2" vm="9">
        <f t="shared" ca="1" si="0"/>
        <v>50</v>
      </c>
      <c r="K2" s="2" vm="98">
        <f t="shared" ca="1" si="0"/>
        <v>68</v>
      </c>
      <c r="L2" s="2" vm="308">
        <f t="shared" ca="1" si="0"/>
        <v>134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</row>
    <row r="3" spans="1:15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5" ht="15.5" x14ac:dyDescent="0.35">
      <c r="B4" t="s">
        <v>5</v>
      </c>
      <c r="C4" t="s">
        <v>6</v>
      </c>
      <c r="D4" s="2">
        <f>IFERROR(INDEX(D51:D500,MATCH($C$4,$C$51:$C$500,0)),"")</f>
        <v>6766731807</v>
      </c>
      <c r="E4" s="2">
        <f>IFERROR(INDEX(E51:E500,MATCH($C$4,$C$51:$C$500,0)),"")</f>
        <v>4767368119</v>
      </c>
      <c r="H4" s="2">
        <f>IFERROR(SUM(D4:G4)*(4/MAX(1,COUNT(D4:G4))),"")</f>
        <v>23068199852</v>
      </c>
      <c r="I4" s="2">
        <f t="shared" ref="I4:O4" si="1">IFERROR(INDEX(I51:I500,MATCH($C$4,$C$51:$C$500,0)),"")</f>
        <v>6629087667</v>
      </c>
      <c r="J4" s="2">
        <f t="shared" si="1"/>
        <v>6391014240</v>
      </c>
      <c r="K4" s="2">
        <f t="shared" si="1"/>
        <v>22723317500</v>
      </c>
      <c r="L4" s="2">
        <f t="shared" si="1"/>
        <v>37737427825</v>
      </c>
      <c r="M4" s="2">
        <f t="shared" si="1"/>
        <v>75789667308</v>
      </c>
      <c r="N4" s="2">
        <f t="shared" si="1"/>
        <v>87789923185</v>
      </c>
      <c r="O4" s="2">
        <f t="shared" si="1"/>
        <v>12021690811</v>
      </c>
    </row>
    <row r="5" spans="1:15" ht="15.5" x14ac:dyDescent="0.35">
      <c r="B5" t="s">
        <v>7</v>
      </c>
      <c r="C5" t="s">
        <v>8</v>
      </c>
      <c r="D5" s="2">
        <f>IFERROR(INDEX(D51:D500,MATCH($C$5,$C$51:$C$500,0)),"")</f>
        <v>-3900602</v>
      </c>
      <c r="E5" s="2">
        <f>IFERROR(INDEX(E51:E500,MATCH($C$5,$C$51:$C$500,0)),"")</f>
        <v>324597765</v>
      </c>
      <c r="H5" s="2">
        <f>IFERROR(SUM(D5:G5)*(4/MAX(1,COUNT(D5:G5))),"")</f>
        <v>641394326</v>
      </c>
      <c r="I5" s="2">
        <f t="shared" ref="I5:O5" si="2">IFERROR(INDEX(I51:I500,MATCH($C$5,$C$51:$C$500,0)),"")</f>
        <v>-8318664552</v>
      </c>
      <c r="J5" s="2">
        <f t="shared" si="2"/>
        <v>-8539040877</v>
      </c>
      <c r="K5" s="2">
        <f t="shared" si="2"/>
        <v>-3631505701</v>
      </c>
      <c r="L5" s="2">
        <f t="shared" si="2"/>
        <v>206501839</v>
      </c>
      <c r="M5" s="2">
        <f t="shared" si="2"/>
        <v>26635657634</v>
      </c>
      <c r="N5" s="2">
        <f t="shared" si="2"/>
        <v>37799125733</v>
      </c>
      <c r="O5" s="2">
        <f t="shared" si="2"/>
        <v>240084924</v>
      </c>
    </row>
    <row r="6" spans="1:15" ht="15.5" x14ac:dyDescent="0.35">
      <c r="B6" t="s">
        <v>9</v>
      </c>
      <c r="C6" t="s">
        <v>10</v>
      </c>
      <c r="D6" s="2">
        <f>IFERROR(INDEX(D51:D500,MATCH($C$6,$C$51:$C$500,0)),"")</f>
        <v>48618780178</v>
      </c>
      <c r="E6" s="2">
        <f>IFERROR(INDEX(E51:E500,MATCH($C$6,$C$51:$C$500,0)),"")</f>
        <v>48622680779</v>
      </c>
      <c r="H6" s="2">
        <f>IFERROR(INDEX(D6:G6,COUNT(D6:G6)),"")</f>
        <v>48622680779</v>
      </c>
      <c r="I6" s="2">
        <f t="shared" ref="I6:O6" si="3">IFERROR(INDEX(I51:I500,MATCH($C$6,$C$51:$C$500,0)),"")</f>
        <v>48298083014</v>
      </c>
      <c r="J6" s="2">
        <f t="shared" si="3"/>
        <v>56616747566</v>
      </c>
      <c r="K6" s="2">
        <f t="shared" si="3"/>
        <v>65155788443</v>
      </c>
      <c r="L6" s="2">
        <f t="shared" si="3"/>
        <v>68787294144</v>
      </c>
      <c r="M6" s="2">
        <f t="shared" si="3"/>
        <v>32463436849</v>
      </c>
      <c r="N6" s="2">
        <f t="shared" si="3"/>
        <v>13027779215</v>
      </c>
      <c r="O6" s="2">
        <f t="shared" si="3"/>
        <v>4228653482</v>
      </c>
    </row>
    <row r="7" spans="1:15" ht="15.5" x14ac:dyDescent="0.35">
      <c r="B7" t="s">
        <v>11</v>
      </c>
      <c r="C7" t="s">
        <v>12</v>
      </c>
      <c r="D7" s="3">
        <f>IFERROR(INDEX(D51:D500,MATCH($C$7,$C$51:$C$500,0))/1000000000,"")</f>
        <v>1.56</v>
      </c>
      <c r="E7" s="3">
        <f>IFERROR(INDEX(E51:E500,MATCH($C$7,$C$51:$C$500,0))/1000000000,"")</f>
        <v>1.56</v>
      </c>
      <c r="H7" s="3">
        <f>IFERROR(INDEX(D7:G7,COUNT(D7:G7)),"")</f>
        <v>1.56</v>
      </c>
      <c r="I7" s="3">
        <f t="shared" ref="I7:O7" si="4">IFERROR(INDEX(I51:I500,MATCH($C$7,$C$51:$C$500,0))/1000000000,"")</f>
        <v>1.56</v>
      </c>
      <c r="J7" s="3">
        <f t="shared" si="4"/>
        <v>1.56</v>
      </c>
      <c r="K7" s="3">
        <f t="shared" si="4"/>
        <v>1.56</v>
      </c>
      <c r="L7" s="3">
        <f t="shared" si="4"/>
        <v>1.56</v>
      </c>
      <c r="M7" s="3">
        <f t="shared" si="4"/>
        <v>0</v>
      </c>
      <c r="N7" s="3">
        <f t="shared" si="4"/>
        <v>0</v>
      </c>
      <c r="O7" s="3">
        <f t="shared" si="4"/>
        <v>0</v>
      </c>
    </row>
    <row r="8" spans="1:15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0</v>
      </c>
      <c r="E8" s="2">
        <f>IFERROR(INDEX(E51:E500,MATCH("Free cash flow (Quarter)",$C$51:$C$500,0)),"")</f>
        <v>-2000000000</v>
      </c>
      <c r="H8" s="2">
        <f>IFERROR(INDEX(D8:G8,COUNT(D8:G8)),"")</f>
        <v>-2000000000</v>
      </c>
      <c r="I8" s="2">
        <f t="shared" ref="I8:O8" si="5">IFERROR(INDEX(I51:I500,MATCH($C$8,$C$51:$C$500,0)),"")</f>
        <v>-2000000000</v>
      </c>
      <c r="J8" s="2">
        <f t="shared" si="5"/>
        <v>2000000000</v>
      </c>
      <c r="K8" s="2">
        <f t="shared" si="5"/>
        <v>-3000000000</v>
      </c>
      <c r="L8" s="2">
        <f t="shared" si="5"/>
        <v>-24000000000</v>
      </c>
      <c r="M8" s="2">
        <f t="shared" si="5"/>
        <v>-13000000000</v>
      </c>
      <c r="N8" s="2">
        <f t="shared" si="5"/>
        <v>44000000000</v>
      </c>
      <c r="O8" s="2">
        <f t="shared" si="5"/>
        <v>-3000000000</v>
      </c>
    </row>
    <row r="9" spans="1:15" ht="15.5" x14ac:dyDescent="0.35">
      <c r="A9" t="s">
        <v>16</v>
      </c>
      <c r="C9" t="s">
        <v>17</v>
      </c>
      <c r="D9" s="3">
        <f>IFERROR(INDEX(D51:D500,MATCH("Free cash flow per share (Quarter)",$C$51:$C$500,0)),"")</f>
        <v>0.27</v>
      </c>
      <c r="E9" s="3">
        <f>IFERROR(INDEX(E51:E500,MATCH("Free cash flow per share (Quarter)",$C$51:$C$500,0)),"")</f>
        <v>-1.41</v>
      </c>
      <c r="H9" s="3">
        <f>IFERROR(INDEX(D9:G9,COUNT(D9:G9)),"")</f>
        <v>-1.41</v>
      </c>
      <c r="I9" s="3">
        <f t="shared" ref="I9:O9" si="6">IFERROR(INDEX(I51:I500,MATCH($C$9,$C$51:$C$500,0)),"")</f>
        <v>-1.06</v>
      </c>
      <c r="J9" s="3">
        <f t="shared" si="6"/>
        <v>1.25</v>
      </c>
      <c r="K9" s="3">
        <f t="shared" si="6"/>
        <v>-1.88</v>
      </c>
      <c r="L9" s="3">
        <f t="shared" si="6"/>
        <v>-15.15</v>
      </c>
      <c r="M9" s="3">
        <f t="shared" si="6"/>
        <v>-262205.76</v>
      </c>
      <c r="N9" s="3">
        <f t="shared" si="6"/>
        <v>4523400.7</v>
      </c>
      <c r="O9" s="3">
        <f t="shared" si="6"/>
        <v>-278230.21000000002</v>
      </c>
    </row>
    <row r="10" spans="1:15" ht="15.5" x14ac:dyDescent="0.35">
      <c r="C10" t="s">
        <v>18</v>
      </c>
      <c r="D10" s="3">
        <f ca="1">IFERROR(IF(D9=0,"",D2/D9),"")</f>
        <v>214.81481481481481</v>
      </c>
      <c r="E10" s="3">
        <f ca="1">IFERROR(IF(E9=0,"",E2/E9),"")</f>
        <v>-45.390070921985817</v>
      </c>
      <c r="I10" s="3">
        <f t="shared" ref="I10:O10" ca="1" si="7">IFERROR(IF(I9=0,"",I2/I9),"")</f>
        <v>-66.981132075471692</v>
      </c>
      <c r="J10" s="3">
        <f t="shared" ca="1" si="7"/>
        <v>40</v>
      </c>
      <c r="K10" s="3">
        <f t="shared" ca="1" si="7"/>
        <v>-36.170212765957451</v>
      </c>
      <c r="L10" s="3">
        <f t="shared" ca="1" si="7"/>
        <v>-8.8448844884488445</v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</row>
    <row r="11" spans="1:15" ht="15.5" x14ac:dyDescent="0.35">
      <c r="B11" t="s">
        <v>19</v>
      </c>
      <c r="C11" t="s">
        <v>20</v>
      </c>
      <c r="D11" s="2">
        <f>IFERROR(INDEX(D51:D500,MATCH($C$11,$C$51:$C$500,0)),"")</f>
        <v>252690585</v>
      </c>
      <c r="E11" s="2">
        <f>IFERROR(INDEX(E51:E500,MATCH($C$11,$C$51:$C$500,0)),"")</f>
        <v>177543430</v>
      </c>
      <c r="H11" s="2">
        <f>IFERROR(INDEX(D11:G11,COUNT(D11:G11)),"")</f>
        <v>177543430</v>
      </c>
      <c r="I11" s="2">
        <f t="shared" ref="I11:O11" si="8">IFERROR(INDEX(I51:I500,MATCH($C$11,$C$51:$C$500,0)),"")</f>
        <v>779023813</v>
      </c>
      <c r="J11" s="2">
        <f t="shared" si="8"/>
        <v>232087437</v>
      </c>
      <c r="K11" s="2">
        <f t="shared" si="8"/>
        <v>665569697</v>
      </c>
      <c r="L11" s="2">
        <f t="shared" si="8"/>
        <v>5361820802</v>
      </c>
      <c r="M11" s="2">
        <f t="shared" si="8"/>
        <v>1401498537</v>
      </c>
      <c r="N11" s="2">
        <f t="shared" si="8"/>
        <v>13870729155</v>
      </c>
      <c r="O11" s="2">
        <f t="shared" si="8"/>
        <v>540094672</v>
      </c>
    </row>
    <row r="12" spans="1:15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5000000000</v>
      </c>
      <c r="E12" s="2">
        <f>IFERROR(INDEX(E51:E500,MATCH("Net Debt (Quarter)",$C$51:$C$500,0)),"")</f>
        <v>6000000000</v>
      </c>
      <c r="H12" s="2">
        <f>IFERROR(INDEX(D12:G12,COUNT(D12:G12)),"")</f>
        <v>6000000000</v>
      </c>
      <c r="I12" s="2">
        <f t="shared" ref="I12:O12" si="9">IFERROR(INDEX(I51:I500,MATCH($C$12,$C$51:$C$500,0)),"")</f>
        <v>6000000000</v>
      </c>
      <c r="J12" s="2">
        <f t="shared" si="9"/>
        <v>5000000000</v>
      </c>
      <c r="K12" s="2">
        <f t="shared" si="9"/>
        <v>7000000000</v>
      </c>
      <c r="L12" s="2">
        <f t="shared" si="9"/>
        <v>5000000000</v>
      </c>
      <c r="M12" s="2">
        <f t="shared" si="9"/>
        <v>10000000000</v>
      </c>
      <c r="N12" s="2">
        <f t="shared" si="9"/>
        <v>-14000000000</v>
      </c>
      <c r="O12" s="2">
        <f t="shared" si="9"/>
        <v>-1000000000</v>
      </c>
    </row>
    <row r="13" spans="1:15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5000000000</v>
      </c>
      <c r="E13" s="2">
        <f>IFERROR(INDEX(E51:E500,MATCH("Total Debt (Quarter)",$C$51:$C$500,0)),"")</f>
        <v>6000000000</v>
      </c>
      <c r="H13" s="2">
        <f>IFERROR(INDEX(D13:G13,COUNT(D13:G13)),"")</f>
        <v>6000000000</v>
      </c>
      <c r="I13" s="2">
        <f t="shared" ref="I13:O13" si="10">IFERROR(INDEX(I51:I500,MATCH($C$13,$C$51:$C$500,0)),"")</f>
        <v>7000000000</v>
      </c>
      <c r="J13" s="2">
        <f t="shared" si="10"/>
        <v>5000000000</v>
      </c>
      <c r="K13" s="2">
        <f t="shared" si="10"/>
        <v>8000000000</v>
      </c>
      <c r="L13" s="2">
        <f t="shared" si="10"/>
        <v>10000000000</v>
      </c>
      <c r="M13" s="2">
        <f t="shared" si="10"/>
        <v>11000000000</v>
      </c>
      <c r="N13" s="2">
        <f t="shared" si="10"/>
        <v>0</v>
      </c>
      <c r="O13" s="2">
        <f t="shared" si="10"/>
        <v>0</v>
      </c>
    </row>
    <row r="14" spans="1:15" ht="15.5" x14ac:dyDescent="0.35">
      <c r="C14" t="s">
        <v>27</v>
      </c>
      <c r="D14" s="2">
        <f>IFERROR(INDEX(D51:D500,MATCH($C$14,$C$51:$C$500,0)),"")</f>
        <v>-180807313</v>
      </c>
      <c r="E14" s="2">
        <f>IFERROR(INDEX(E51:E500,MATCH($C$14,$C$51:$C$500,0)),"")</f>
        <v>-162725075</v>
      </c>
      <c r="H14" s="2">
        <f>IFERROR(SUM(D14:G14)*(4/MAX(1,COUNT(D14:G14))),"")</f>
        <v>-687064776</v>
      </c>
      <c r="I14" s="2">
        <f t="shared" ref="I14:O14" si="11">IFERROR(INDEX(I51:I500,MATCH($C$14,$C$51:$C$500,0)),"")</f>
        <v>-672711269</v>
      </c>
      <c r="J14" s="2">
        <f t="shared" si="11"/>
        <v>-482402179</v>
      </c>
      <c r="K14" s="2">
        <f t="shared" si="11"/>
        <v>-663423213</v>
      </c>
      <c r="L14" s="2">
        <f t="shared" si="11"/>
        <v>-759202163</v>
      </c>
      <c r="M14" s="2">
        <f t="shared" si="11"/>
        <v>-180418835</v>
      </c>
      <c r="N14" s="2">
        <f t="shared" si="11"/>
        <v>-10099594</v>
      </c>
      <c r="O14" s="2">
        <f t="shared" si="11"/>
        <v>-1298454</v>
      </c>
    </row>
    <row r="15" spans="1:15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 t="shared" ref="I15:O15" si="12">IFERROR(INDEX(I51:I500,MATCH($C$15,$C$51:$C$500,0)),"")</f>
        <v>221899055</v>
      </c>
      <c r="J15" s="2">
        <f t="shared" si="12"/>
        <v>-259946706</v>
      </c>
      <c r="K15" s="2">
        <f t="shared" si="12"/>
        <v>17009891</v>
      </c>
      <c r="L15" s="2">
        <f t="shared" si="12"/>
        <v>-359253852</v>
      </c>
      <c r="M15" s="2">
        <f t="shared" si="12"/>
        <v>-7496255381</v>
      </c>
      <c r="N15" s="2">
        <f t="shared" si="12"/>
        <v>-10727088429</v>
      </c>
      <c r="O15" s="2">
        <f t="shared" si="12"/>
        <v>-112275525</v>
      </c>
    </row>
    <row r="16" spans="1:15" ht="15.5" x14ac:dyDescent="0.35">
      <c r="C16" t="s">
        <v>29</v>
      </c>
      <c r="D16" s="2">
        <f>IFERROR(INDEX(D51:D500,MATCH($C$16,$C$51:$C$500,0)),"")</f>
        <v>-3900602</v>
      </c>
      <c r="E16" s="2">
        <f>IFERROR(INDEX(E51:E500,MATCH($C$16,$C$51:$C$500,0)),"")</f>
        <v>324597765</v>
      </c>
      <c r="H16" s="2">
        <f>IFERROR(SUM(D16:G16)*(4/MAX(1,COUNT(D16:G16))),"")</f>
        <v>641394326</v>
      </c>
      <c r="I16" s="2">
        <f t="shared" ref="I16:O16" si="13">IFERROR(INDEX(I51:I500,MATCH($C$16,$C$51:$C$500,0)),"")</f>
        <v>-8567943465</v>
      </c>
      <c r="J16" s="2">
        <f t="shared" si="13"/>
        <v>-8273604579</v>
      </c>
      <c r="K16" s="2">
        <f t="shared" si="13"/>
        <v>-3587487444</v>
      </c>
      <c r="L16" s="2">
        <f t="shared" si="13"/>
        <v>596315821</v>
      </c>
      <c r="M16" s="2">
        <f t="shared" si="13"/>
        <v>34127601770</v>
      </c>
      <c r="N16" s="2">
        <f t="shared" si="13"/>
        <v>48689532960</v>
      </c>
      <c r="O16" s="2">
        <f t="shared" si="13"/>
        <v>420690583</v>
      </c>
    </row>
    <row r="17" spans="1:15" ht="15.5" x14ac:dyDescent="0.35">
      <c r="A17" t="s">
        <v>30</v>
      </c>
    </row>
    <row r="18" spans="1:15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</row>
    <row r="19" spans="1:15" ht="15.5" x14ac:dyDescent="0.35">
      <c r="A19" t="s">
        <v>40</v>
      </c>
      <c r="C19" t="s">
        <v>41</v>
      </c>
    </row>
    <row r="20" spans="1:15" ht="15.5" x14ac:dyDescent="0.35">
      <c r="A20" t="s">
        <v>42</v>
      </c>
      <c r="C20" t="s">
        <v>43</v>
      </c>
      <c r="D20" s="2">
        <f ca="1">IFERROR(D21*D2,"")</f>
        <v>90480000000</v>
      </c>
      <c r="E20" s="2">
        <f ca="1">IFERROR(E21*E2,"")</f>
        <v>99840000000</v>
      </c>
      <c r="H20" s="2">
        <f t="shared" ref="H20:O20" ca="1" si="14">IFERROR(H21*H2,"")</f>
        <v>99840000000</v>
      </c>
      <c r="I20" s="2">
        <f t="shared" ca="1" si="14"/>
        <v>110760000000</v>
      </c>
      <c r="J20" s="2">
        <f t="shared" ca="1" si="14"/>
        <v>78000000000</v>
      </c>
      <c r="K20" s="2">
        <f t="shared" ca="1" si="14"/>
        <v>106080000000</v>
      </c>
      <c r="L20" s="2">
        <f t="shared" ca="1" si="14"/>
        <v>209040000000</v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</row>
    <row r="21" spans="1:15" ht="15.5" x14ac:dyDescent="0.35">
      <c r="C21" t="s">
        <v>12</v>
      </c>
      <c r="D21" s="2">
        <f>IFERROR(INDEX(D51:D500,MATCH($C$7,$C$51:$C$500,0)),"")</f>
        <v>1560000000</v>
      </c>
      <c r="E21" s="2">
        <f>IFERROR(INDEX(E51:E500,MATCH($C$7,$C$51:$C$500,0)),"")</f>
        <v>1560000000</v>
      </c>
      <c r="H21" s="2">
        <f>IFERROR(INDEX(D21:G21,COUNT(D21:G21)),"")</f>
        <v>1560000000</v>
      </c>
      <c r="I21" s="2">
        <f t="shared" ref="I21:O21" si="15">IFERROR(INDEX(I51:I500,MATCH($C$7,$C$51:$C$500,0)),"")</f>
        <v>1560000000</v>
      </c>
      <c r="J21" s="2">
        <f t="shared" si="15"/>
        <v>1560000000</v>
      </c>
      <c r="K21" s="2">
        <f t="shared" si="15"/>
        <v>1560000000</v>
      </c>
      <c r="L21" s="2">
        <f t="shared" si="15"/>
        <v>1560000000</v>
      </c>
      <c r="M21" s="2">
        <f t="shared" si="15"/>
        <v>0</v>
      </c>
      <c r="N21" s="2">
        <f t="shared" si="15"/>
        <v>0</v>
      </c>
      <c r="O21" s="2">
        <f t="shared" si="15"/>
        <v>0</v>
      </c>
    </row>
    <row r="23" spans="1:15" ht="15.5" x14ac:dyDescent="0.35">
      <c r="B23" t="s">
        <v>44</v>
      </c>
      <c r="C23" t="s">
        <v>45</v>
      </c>
      <c r="D23" s="3">
        <f>IFERROR(D5/D6*100,"")</f>
        <v>-8.0228298318455616E-3</v>
      </c>
      <c r="E23" s="3">
        <f>IFERROR(E5/E6*100,"")</f>
        <v>0.6675850853953591</v>
      </c>
      <c r="H23" s="3">
        <f t="shared" ref="H23:O23" si="16">IFERROR(H5/H6*100,"")</f>
        <v>1.3191257983393965</v>
      </c>
      <c r="I23" s="3">
        <f t="shared" si="16"/>
        <v>-17.22359156488405</v>
      </c>
      <c r="J23" s="3">
        <f t="shared" si="16"/>
        <v>-15.082181941033895</v>
      </c>
      <c r="K23" s="3">
        <f t="shared" si="16"/>
        <v>-5.5735734119416529</v>
      </c>
      <c r="L23" s="3">
        <f t="shared" si="16"/>
        <v>0.30020346281932098</v>
      </c>
      <c r="M23" s="3">
        <f t="shared" si="16"/>
        <v>82.04817548398448</v>
      </c>
      <c r="N23" s="3">
        <f t="shared" si="16"/>
        <v>290.14251093139978</v>
      </c>
      <c r="O23" s="3">
        <f t="shared" si="16"/>
        <v>5.6775738428784317</v>
      </c>
    </row>
    <row r="24" spans="1:15" ht="15.5" x14ac:dyDescent="0.35">
      <c r="C24" t="s">
        <v>46</v>
      </c>
      <c r="D24" s="4">
        <f>IFERROR(_xlfn.RRI(5,I23,D23),"")</f>
        <v>-0.78440396352726971</v>
      </c>
      <c r="E24" s="4" t="str">
        <f>IFERROR(_xlfn.RRI(5,J23,E23),"")</f>
        <v/>
      </c>
      <c r="H24" s="4">
        <f t="shared" ref="H24:O24" si="17">IFERROR(_xlfn.RRI(5,M23,H23),"")</f>
        <v>-0.56223255954890838</v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47</v>
      </c>
      <c r="C25" t="s">
        <v>48</v>
      </c>
      <c r="D25" s="3">
        <f>IFERROR(INDEX(D51:D500,MATCH($A$25,$C$51:$C$500,0)),"")</f>
        <v>0</v>
      </c>
      <c r="E25" s="3">
        <f>IFERROR(INDEX(E51:E500,MATCH($A$25,$C$51:$C$500,0)),"")</f>
        <v>0.21</v>
      </c>
      <c r="H25" s="3">
        <f>IFERROR(INDEX(D25:G25,COUNT(D25:G25)),"")</f>
        <v>0.21</v>
      </c>
      <c r="I25" s="3">
        <f t="shared" ref="I25:O25" si="18">IFERROR(INDEX(I51:I500,MATCH($C$25,$C$51:$C$500,0)),"")</f>
        <v>-5.34</v>
      </c>
      <c r="J25" s="3">
        <f t="shared" si="18"/>
        <v>-5.46</v>
      </c>
      <c r="K25" s="3">
        <f t="shared" si="18"/>
        <v>-2.29</v>
      </c>
      <c r="L25" s="3">
        <f t="shared" si="18"/>
        <v>0.15</v>
      </c>
      <c r="M25" s="3">
        <f t="shared" si="18"/>
        <v>532626.93000000005</v>
      </c>
      <c r="N25" s="3">
        <f t="shared" si="18"/>
        <v>3921740.14</v>
      </c>
      <c r="O25" s="3">
        <f t="shared" si="18"/>
        <v>31861.06</v>
      </c>
    </row>
    <row r="26" spans="1:15" ht="15.5" x14ac:dyDescent="0.35">
      <c r="C26" t="s">
        <v>49</v>
      </c>
      <c r="D26" s="4">
        <f>IFERROR(_xlfn.RRI(5,I25,D25),"")</f>
        <v>-1</v>
      </c>
      <c r="E26" s="4" t="str">
        <f>IFERROR(_xlfn.RRI(5,J25,E25),"")</f>
        <v/>
      </c>
      <c r="H26" s="4">
        <f t="shared" ref="H26:O26" si="19">IFERROR(_xlfn.RRI(5,M25,H25),"")</f>
        <v>-0.94762075492770015</v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50</v>
      </c>
      <c r="D27" s="3">
        <f>IFERROR(D4/D21,"")</f>
        <v>4.3376485942307692</v>
      </c>
      <c r="E27" s="3">
        <f>IFERROR(E4/E21,"")</f>
        <v>3.0560052044871795</v>
      </c>
      <c r="H27" s="3">
        <f t="shared" ref="H27:O27" si="20">IFERROR(H4/H21,"")</f>
        <v>14.787307597435898</v>
      </c>
      <c r="I27" s="3">
        <f t="shared" si="20"/>
        <v>4.2494151711538466</v>
      </c>
      <c r="J27" s="3">
        <f t="shared" si="20"/>
        <v>4.0968039999999997</v>
      </c>
      <c r="K27" s="3">
        <f t="shared" si="20"/>
        <v>14.566229166666666</v>
      </c>
      <c r="L27" s="3">
        <f t="shared" si="20"/>
        <v>24.190658862179486</v>
      </c>
      <c r="M27" s="3" t="str">
        <f t="shared" si="20"/>
        <v/>
      </c>
      <c r="N27" s="3" t="str">
        <f t="shared" si="20"/>
        <v/>
      </c>
      <c r="O27" s="3" t="str">
        <f t="shared" si="20"/>
        <v/>
      </c>
    </row>
    <row r="28" spans="1:15" ht="15.5" x14ac:dyDescent="0.35">
      <c r="C28" t="s">
        <v>51</v>
      </c>
      <c r="D28" s="4">
        <f>IFERROR(_xlfn.RRI(5,I27,D27),"")</f>
        <v>4.1186656947447275E-3</v>
      </c>
      <c r="E28" s="4">
        <f>IFERROR(_xlfn.RRI(5,J27,E27),"")</f>
        <v>-5.6934666970804959E-2</v>
      </c>
      <c r="H28" s="4" t="str">
        <f t="shared" ref="H28:O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52</v>
      </c>
      <c r="H29" s="4">
        <f t="shared" ref="H29:O29" si="22">IFERROR(((H25-I25)/I25)*100%,"")</f>
        <v>-1.0393258426966292</v>
      </c>
      <c r="I29" s="4">
        <f t="shared" si="22"/>
        <v>-2.1978021978021997E-2</v>
      </c>
      <c r="J29" s="4">
        <f t="shared" si="22"/>
        <v>1.3842794759825328</v>
      </c>
      <c r="K29" s="4">
        <f t="shared" si="22"/>
        <v>-16.266666666666666</v>
      </c>
      <c r="L29" s="4">
        <f t="shared" si="22"/>
        <v>-0.99999971837698853</v>
      </c>
      <c r="M29" s="4">
        <f t="shared" si="22"/>
        <v>-0.86418607276717729</v>
      </c>
      <c r="N29" s="4">
        <f t="shared" si="22"/>
        <v>122.08881562634764</v>
      </c>
      <c r="O29" s="4" t="str">
        <f t="shared" si="22"/>
        <v/>
      </c>
    </row>
    <row r="30" spans="1:15" ht="15.5" x14ac:dyDescent="0.35">
      <c r="C30" t="s">
        <v>53</v>
      </c>
      <c r="H30" s="4">
        <f t="shared" ref="H30:O30" si="23">IFERROR(((H27-I27)/I27)*100%,"")</f>
        <v>2.4798453438525025</v>
      </c>
      <c r="I30" s="4">
        <f t="shared" si="23"/>
        <v>3.7251274689696391E-2</v>
      </c>
      <c r="J30" s="4">
        <f t="shared" si="23"/>
        <v>-0.71874642688067014</v>
      </c>
      <c r="K30" s="4">
        <f t="shared" si="23"/>
        <v>-0.39785727831332396</v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</row>
    <row r="32" spans="1:15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31.12</v>
      </c>
      <c r="E32" s="3">
        <f>IFERROR(INDEX(E51:E500,MATCH($A$32,$C$51:$C$500,0)),"")</f>
        <v>31.12</v>
      </c>
      <c r="H32" s="3">
        <f>IFERROR(INDEX(D32:G32,COUNT(D32:G32)),"")</f>
        <v>31.12</v>
      </c>
      <c r="I32" s="3">
        <f t="shared" ref="I32:O32" si="24">IFERROR(INDEX(I51:I500,MATCH($C$32,$C$51:$C$500,0)),"")</f>
        <v>30.91</v>
      </c>
      <c r="J32" s="3">
        <f t="shared" si="24"/>
        <v>36.229999999999997</v>
      </c>
      <c r="K32" s="3">
        <f t="shared" si="24"/>
        <v>41.7</v>
      </c>
      <c r="L32" s="3">
        <f t="shared" si="24"/>
        <v>44.02</v>
      </c>
      <c r="M32" s="3">
        <f t="shared" si="24"/>
        <v>649268.74</v>
      </c>
      <c r="N32" s="3">
        <f t="shared" si="24"/>
        <v>1345844.96</v>
      </c>
      <c r="O32" s="3">
        <f t="shared" si="24"/>
        <v>436844.37</v>
      </c>
    </row>
    <row r="33" spans="1:15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2.06</v>
      </c>
      <c r="E33" s="3">
        <f>IFERROR(INDEX(E51:E500,MATCH($A$33,$C$51:$C$500,0)),"")</f>
        <v>1.83</v>
      </c>
      <c r="H33" s="3">
        <f>IFERROR(INDEX(D33:G33,COUNT(D33:G33)),"")</f>
        <v>1.83</v>
      </c>
      <c r="I33" s="3">
        <f t="shared" ref="I33:O33" si="25">IFERROR(INDEX(I51:I500,MATCH($C$33,$C$51:$C$500,0)),"")</f>
        <v>2.2999999999999998</v>
      </c>
      <c r="J33" s="3">
        <f t="shared" si="25"/>
        <v>1.38</v>
      </c>
      <c r="K33" s="3">
        <f t="shared" si="25"/>
        <v>1.63</v>
      </c>
      <c r="L33" s="3">
        <f t="shared" si="25"/>
        <v>3.04</v>
      </c>
      <c r="M33" s="3">
        <f t="shared" si="25"/>
        <v>0</v>
      </c>
      <c r="N33" s="3">
        <f t="shared" si="25"/>
        <v>0</v>
      </c>
      <c r="O33" s="3">
        <f t="shared" si="25"/>
        <v>0</v>
      </c>
    </row>
    <row r="34" spans="1:15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0</v>
      </c>
      <c r="E34" s="3">
        <f>IFERROR(INDEX(E51:E500,MATCH($A$34,$C$51:$C$500,0)),"")</f>
        <v>271.43</v>
      </c>
      <c r="H34" s="3">
        <f>IFERROR(INDEX(D34:G34,COUNT(D34:G34)),"")</f>
        <v>271.43</v>
      </c>
      <c r="I34" s="3">
        <f t="shared" ref="I34:O34" si="26">IFERROR(INDEX(I51:I500,MATCH($C$34,$C$51:$C$500,0)),"")</f>
        <v>-13.3</v>
      </c>
      <c r="J34" s="3">
        <f t="shared" si="26"/>
        <v>-9.16</v>
      </c>
      <c r="K34" s="3">
        <f t="shared" si="26"/>
        <v>-29.69</v>
      </c>
      <c r="L34" s="3">
        <f t="shared" si="26"/>
        <v>893.33</v>
      </c>
      <c r="M34" s="3">
        <f t="shared" si="26"/>
        <v>0</v>
      </c>
      <c r="N34" s="3">
        <f t="shared" si="26"/>
        <v>0</v>
      </c>
      <c r="O34" s="3">
        <f t="shared" si="26"/>
        <v>0</v>
      </c>
    </row>
    <row r="35" spans="1:15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14.78</v>
      </c>
      <c r="E35" s="3">
        <f>IFERROR(INDEX(E51:E500,MATCH($A$35,$C$51:$C$500,0)),"")</f>
        <v>18.68</v>
      </c>
      <c r="H35" s="3">
        <f>IFERROR(INDEX(D35:G35,COUNT(D35:G35)),"")</f>
        <v>18.68</v>
      </c>
      <c r="I35" s="3">
        <f t="shared" ref="I35:O35" si="27">IFERROR(INDEX(I51:I500,MATCH($C$35,$C$51:$C$500,0)),"")</f>
        <v>16.73</v>
      </c>
      <c r="J35" s="3">
        <f t="shared" si="27"/>
        <v>12.22</v>
      </c>
      <c r="K35" s="3">
        <f t="shared" si="27"/>
        <v>4.68</v>
      </c>
      <c r="L35" s="3">
        <f t="shared" si="27"/>
        <v>5.55</v>
      </c>
      <c r="M35" s="3">
        <f t="shared" si="27"/>
        <v>0</v>
      </c>
      <c r="N35" s="3">
        <f t="shared" si="27"/>
        <v>0</v>
      </c>
      <c r="O35" s="3">
        <f t="shared" si="27"/>
        <v>0</v>
      </c>
    </row>
    <row r="36" spans="1:15" ht="15.5" x14ac:dyDescent="0.35">
      <c r="B36" t="s">
        <v>66</v>
      </c>
      <c r="C36" t="s">
        <v>67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O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</row>
    <row r="37" spans="1:15" ht="15.5" x14ac:dyDescent="0.35">
      <c r="B37" t="s">
        <v>68</v>
      </c>
      <c r="C37" t="s">
        <v>69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O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</row>
    <row r="50" spans="2:15" ht="15.5" x14ac:dyDescent="0.35">
      <c r="D50" t="s">
        <v>70</v>
      </c>
      <c r="E50" t="s">
        <v>243</v>
      </c>
      <c r="F50" t="s">
        <v>71</v>
      </c>
      <c r="G50" t="s">
        <v>244</v>
      </c>
      <c r="H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</row>
    <row r="51" spans="2:15" ht="15.5" x14ac:dyDescent="0.35">
      <c r="B51" t="s">
        <v>75</v>
      </c>
      <c r="C51" t="s">
        <v>6</v>
      </c>
      <c r="D51" s="5">
        <v>6766731807</v>
      </c>
      <c r="E51" s="5">
        <v>4767368119</v>
      </c>
      <c r="F51" s="5">
        <v>1677684806</v>
      </c>
      <c r="G51" s="5">
        <v>1798921060</v>
      </c>
      <c r="I51" s="5">
        <v>6629087667</v>
      </c>
      <c r="J51" s="5">
        <v>6391014240</v>
      </c>
      <c r="K51" s="5">
        <v>22723317500</v>
      </c>
      <c r="L51" s="5">
        <v>37737427825</v>
      </c>
      <c r="M51" s="5">
        <v>75789667308</v>
      </c>
      <c r="N51" s="5">
        <v>87789923185</v>
      </c>
      <c r="O51" s="5">
        <v>12021690811</v>
      </c>
    </row>
    <row r="52" spans="2:15" ht="15.5" x14ac:dyDescent="0.35">
      <c r="C52" t="s">
        <v>76</v>
      </c>
      <c r="D52" s="5">
        <v>-3794012662</v>
      </c>
      <c r="E52" s="5">
        <v>-3063695400</v>
      </c>
      <c r="F52" s="5">
        <v>-1616342750</v>
      </c>
      <c r="G52" s="5">
        <v>-1583329161</v>
      </c>
      <c r="I52" s="5">
        <v>-6028654181</v>
      </c>
      <c r="J52" s="5">
        <v>-5540481038</v>
      </c>
      <c r="K52" s="5">
        <v>-10182712099</v>
      </c>
      <c r="L52" s="5">
        <v>-16234556324</v>
      </c>
      <c r="M52" s="5">
        <v>-20460954742</v>
      </c>
      <c r="N52" s="5">
        <v>-27861513036</v>
      </c>
      <c r="O52" s="5">
        <v>-8788294003</v>
      </c>
    </row>
    <row r="53" spans="2:15" ht="15.5" x14ac:dyDescent="0.35">
      <c r="C53" t="s">
        <v>77</v>
      </c>
      <c r="D53" s="5">
        <v>2972719145</v>
      </c>
      <c r="E53" s="5">
        <v>1703672719</v>
      </c>
      <c r="F53" s="5">
        <v>61342056</v>
      </c>
      <c r="G53" s="5">
        <v>215591899</v>
      </c>
      <c r="I53" s="5">
        <v>600433486</v>
      </c>
      <c r="J53" s="5">
        <v>850533202</v>
      </c>
      <c r="K53" s="5">
        <v>12540605401</v>
      </c>
      <c r="L53" s="5">
        <v>21502871501</v>
      </c>
      <c r="M53" s="5">
        <v>55328712566</v>
      </c>
      <c r="N53" s="5">
        <v>59928410149</v>
      </c>
      <c r="O53" s="5">
        <v>3233396808</v>
      </c>
    </row>
    <row r="54" spans="2:15" ht="15.5" x14ac:dyDescent="0.35">
      <c r="C54" t="s">
        <v>78</v>
      </c>
      <c r="D54" s="5">
        <v>-2098080115</v>
      </c>
      <c r="E54" s="5">
        <v>-2054854316</v>
      </c>
      <c r="F54" s="5">
        <v>-2839328120</v>
      </c>
      <c r="G54" s="5">
        <v>-1984870751</v>
      </c>
      <c r="I54" s="5">
        <v>-8870912699</v>
      </c>
      <c r="J54" s="5">
        <v>-9524099890</v>
      </c>
      <c r="K54" s="5">
        <v>-15143644352</v>
      </c>
      <c r="L54" s="5">
        <v>-16949573583</v>
      </c>
      <c r="M54" s="5">
        <v>-21264808805</v>
      </c>
      <c r="N54" s="5">
        <v>-11289096584</v>
      </c>
      <c r="O54" s="5">
        <v>-2812033995</v>
      </c>
    </row>
    <row r="55" spans="2:15" ht="15.5" x14ac:dyDescent="0.35">
      <c r="C55" t="s">
        <v>246</v>
      </c>
      <c r="D55" s="5">
        <v>-1713753835</v>
      </c>
      <c r="E55" s="5">
        <v>-1719474282</v>
      </c>
      <c r="F55" s="5">
        <v>-2487953959</v>
      </c>
      <c r="G55" s="5">
        <v>-1715332767</v>
      </c>
      <c r="I55" s="5">
        <v>-7653559879</v>
      </c>
      <c r="J55" s="5">
        <v>-8220174256</v>
      </c>
      <c r="K55" s="5">
        <v>-13197698122</v>
      </c>
      <c r="L55" s="5">
        <v>-13586561018</v>
      </c>
      <c r="M55" s="5">
        <v>-13338949327</v>
      </c>
      <c r="N55" s="5">
        <v>-10254152292</v>
      </c>
      <c r="O55" s="5">
        <v>-2621013632</v>
      </c>
    </row>
    <row r="56" spans="2:15" ht="15.5" x14ac:dyDescent="0.35">
      <c r="C56" t="s">
        <v>245</v>
      </c>
      <c r="D56" s="5">
        <v>-384326280</v>
      </c>
      <c r="E56" s="5">
        <v>-335380034</v>
      </c>
      <c r="F56" s="5">
        <v>-351374161</v>
      </c>
      <c r="G56" s="5">
        <v>-269537984</v>
      </c>
      <c r="I56" s="5">
        <v>-1217352820</v>
      </c>
      <c r="J56" s="5">
        <v>-1303925634</v>
      </c>
      <c r="K56" s="5">
        <v>-1945946230</v>
      </c>
      <c r="L56" s="5">
        <v>-3363012565</v>
      </c>
      <c r="M56" s="5">
        <v>-7925859478</v>
      </c>
      <c r="N56" s="5">
        <v>-1034944292</v>
      </c>
      <c r="O56" s="5">
        <v>-191020363</v>
      </c>
    </row>
    <row r="57" spans="2:15" ht="15.5" x14ac:dyDescent="0.35">
      <c r="C57" t="s">
        <v>80</v>
      </c>
      <c r="D57" s="5">
        <v>874639030</v>
      </c>
      <c r="E57" s="5">
        <v>-351181597</v>
      </c>
      <c r="F57" s="5">
        <v>-2777986064</v>
      </c>
      <c r="G57" s="5">
        <v>-1769278852</v>
      </c>
      <c r="I57" s="5">
        <v>-8270479213</v>
      </c>
      <c r="J57" s="5">
        <v>-8673566688</v>
      </c>
      <c r="K57" s="5">
        <v>-2603038951</v>
      </c>
      <c r="L57" s="5">
        <v>4553297918</v>
      </c>
      <c r="M57" s="5">
        <v>34063903761</v>
      </c>
      <c r="N57" s="5">
        <v>48639313565</v>
      </c>
      <c r="O57" s="5">
        <v>421362813</v>
      </c>
    </row>
    <row r="58" spans="2:15" ht="15.5" x14ac:dyDescent="0.35">
      <c r="C58" t="s">
        <v>81</v>
      </c>
      <c r="D58" s="5">
        <v>-878539632</v>
      </c>
      <c r="E58" s="5">
        <v>675779362</v>
      </c>
      <c r="F58" s="5">
        <v>-68824797</v>
      </c>
      <c r="G58" s="5">
        <v>-82027120</v>
      </c>
      <c r="I58" s="5">
        <v>-297464252</v>
      </c>
      <c r="J58" s="5">
        <v>399962109</v>
      </c>
      <c r="K58" s="5">
        <v>-984448493</v>
      </c>
      <c r="L58" s="5">
        <v>-3956982097</v>
      </c>
      <c r="M58" s="5">
        <v>63698009</v>
      </c>
      <c r="N58" s="5">
        <v>50219395</v>
      </c>
      <c r="O58" s="5">
        <v>-672230</v>
      </c>
    </row>
    <row r="59" spans="2:15" ht="15.5" x14ac:dyDescent="0.35">
      <c r="C59" t="s">
        <v>142</v>
      </c>
      <c r="D59" s="5">
        <v>293058</v>
      </c>
      <c r="E59" s="5">
        <v>383730</v>
      </c>
      <c r="F59" s="5">
        <v>252710652</v>
      </c>
      <c r="G59" s="5">
        <v>391521</v>
      </c>
      <c r="I59" s="5">
        <v>253501501</v>
      </c>
      <c r="J59" s="5">
        <v>816486</v>
      </c>
      <c r="K59" s="5">
        <v>2845905</v>
      </c>
      <c r="L59" s="5">
        <v>24420716</v>
      </c>
      <c r="M59" s="5">
        <v>233162342</v>
      </c>
      <c r="N59" s="5">
        <v>23007960</v>
      </c>
      <c r="O59" s="5">
        <v>626224</v>
      </c>
    </row>
    <row r="60" spans="2:15" ht="15.5" x14ac:dyDescent="0.35">
      <c r="C60" t="s">
        <v>27</v>
      </c>
      <c r="D60" s="5">
        <v>-180807313</v>
      </c>
      <c r="E60" s="5">
        <v>-162725075</v>
      </c>
      <c r="F60" s="5">
        <v>-218295355</v>
      </c>
      <c r="G60" s="5">
        <v>-164232286</v>
      </c>
      <c r="I60" s="5">
        <v>-672711269</v>
      </c>
      <c r="J60" s="5">
        <v>-482402179</v>
      </c>
      <c r="K60" s="5">
        <v>-663423213</v>
      </c>
      <c r="L60" s="5">
        <v>-759202163</v>
      </c>
      <c r="M60" s="5">
        <v>-180418835</v>
      </c>
      <c r="N60" s="5">
        <v>-10099594</v>
      </c>
      <c r="O60" s="5">
        <v>-1298454</v>
      </c>
    </row>
    <row r="61" spans="2:15" ht="15.5" x14ac:dyDescent="0.35">
      <c r="C61" t="s">
        <v>83</v>
      </c>
      <c r="D61" s="5">
        <v>-698025377</v>
      </c>
      <c r="E61" s="5">
        <v>838120707</v>
      </c>
      <c r="F61" s="5">
        <v>-103240094</v>
      </c>
      <c r="G61" s="5">
        <v>81813645</v>
      </c>
      <c r="I61" s="5">
        <v>121745516</v>
      </c>
      <c r="J61" s="5">
        <v>881547802</v>
      </c>
      <c r="K61" s="5">
        <v>-323871185</v>
      </c>
      <c r="L61" s="5">
        <v>-3222200650</v>
      </c>
      <c r="M61" s="5">
        <v>10954502</v>
      </c>
      <c r="N61" s="5">
        <v>37311029</v>
      </c>
    </row>
    <row r="62" spans="2:15" ht="15.5" x14ac:dyDescent="0.35">
      <c r="C62" t="s">
        <v>84</v>
      </c>
      <c r="D62" s="5">
        <v>-878539632</v>
      </c>
      <c r="E62" s="5">
        <v>675779362</v>
      </c>
      <c r="F62" s="5">
        <v>-68824797</v>
      </c>
      <c r="G62" s="5">
        <v>-82027120</v>
      </c>
      <c r="I62" s="5">
        <v>-297464252</v>
      </c>
      <c r="J62" s="5">
        <v>399962109</v>
      </c>
      <c r="K62" s="5">
        <v>-984448493</v>
      </c>
      <c r="L62" s="5">
        <v>-3956982097</v>
      </c>
      <c r="M62" s="5">
        <v>63698009</v>
      </c>
      <c r="N62" s="5">
        <v>50219395</v>
      </c>
      <c r="O62" s="5">
        <v>-672230</v>
      </c>
    </row>
    <row r="63" spans="2:15" ht="15.5" x14ac:dyDescent="0.35">
      <c r="C63" t="s">
        <v>29</v>
      </c>
      <c r="D63" s="5">
        <v>-3900602</v>
      </c>
      <c r="E63" s="5">
        <v>324597765</v>
      </c>
      <c r="F63" s="5">
        <v>-2846810861</v>
      </c>
      <c r="G63" s="5">
        <v>-1851305972</v>
      </c>
      <c r="I63" s="5">
        <v>-8567943465</v>
      </c>
      <c r="J63" s="5">
        <v>-8273604579</v>
      </c>
      <c r="K63" s="5">
        <v>-3587487444</v>
      </c>
      <c r="L63" s="5">
        <v>596315821</v>
      </c>
      <c r="M63" s="5">
        <v>34127601770</v>
      </c>
      <c r="N63" s="5">
        <v>48689532960</v>
      </c>
      <c r="O63" s="5">
        <v>420690583</v>
      </c>
    </row>
    <row r="64" spans="2:15" ht="15.5" x14ac:dyDescent="0.35">
      <c r="C64" t="s">
        <v>28</v>
      </c>
      <c r="F64" s="5">
        <v>221899055</v>
      </c>
      <c r="I64" s="5">
        <v>221899055</v>
      </c>
      <c r="J64" s="5">
        <v>-259946706</v>
      </c>
      <c r="K64" s="5">
        <v>17009891</v>
      </c>
      <c r="L64" s="5">
        <v>-359253852</v>
      </c>
      <c r="M64" s="5">
        <v>-7496255381</v>
      </c>
      <c r="N64" s="5">
        <v>-10727088429</v>
      </c>
      <c r="O64" s="5">
        <v>-112275525</v>
      </c>
    </row>
    <row r="65" spans="2:15" ht="15.5" x14ac:dyDescent="0.35">
      <c r="C65" t="s">
        <v>85</v>
      </c>
      <c r="F65" s="5">
        <v>-54069689</v>
      </c>
      <c r="I65" s="5">
        <v>-54069689</v>
      </c>
      <c r="J65" s="5">
        <v>-430473694</v>
      </c>
      <c r="L65" s="5">
        <v>-318668912</v>
      </c>
      <c r="M65" s="5">
        <v>-7458377740</v>
      </c>
      <c r="N65" s="5">
        <v>-10739164040</v>
      </c>
      <c r="O65" s="5">
        <v>-116030915</v>
      </c>
    </row>
    <row r="66" spans="2:15" ht="15.5" x14ac:dyDescent="0.35">
      <c r="C66" t="s">
        <v>87</v>
      </c>
      <c r="F66" s="5">
        <v>275968744</v>
      </c>
      <c r="I66" s="5">
        <v>275968744</v>
      </c>
      <c r="J66" s="5">
        <v>170526988</v>
      </c>
      <c r="K66" s="5">
        <v>17009891</v>
      </c>
      <c r="L66" s="5">
        <v>-40584940</v>
      </c>
      <c r="M66" s="5">
        <v>-37877641</v>
      </c>
      <c r="N66" s="5">
        <v>12075611</v>
      </c>
      <c r="O66" s="5">
        <v>3755390</v>
      </c>
    </row>
    <row r="67" spans="2:15" ht="15.5" x14ac:dyDescent="0.35">
      <c r="C67" t="s">
        <v>88</v>
      </c>
      <c r="F67" s="5">
        <v>221899055</v>
      </c>
      <c r="I67" s="5">
        <v>221899055</v>
      </c>
      <c r="J67" s="5">
        <v>-259946706</v>
      </c>
      <c r="K67" s="5">
        <v>17009891</v>
      </c>
      <c r="L67" s="5">
        <v>-359253852</v>
      </c>
      <c r="M67" s="5">
        <v>-7496255381</v>
      </c>
      <c r="N67" s="5">
        <v>-10727088429</v>
      </c>
      <c r="O67" s="5">
        <v>-112275525</v>
      </c>
    </row>
    <row r="68" spans="2:15" ht="15.5" x14ac:dyDescent="0.35">
      <c r="C68" t="s">
        <v>89</v>
      </c>
      <c r="D68" s="5">
        <v>-3900602</v>
      </c>
      <c r="E68" s="5">
        <v>324597765</v>
      </c>
      <c r="F68" s="5">
        <v>-2624911806</v>
      </c>
      <c r="G68" s="5">
        <v>-1851305972</v>
      </c>
      <c r="I68" s="5">
        <v>-8346044410</v>
      </c>
      <c r="J68" s="5">
        <v>-8533551285</v>
      </c>
      <c r="K68" s="5">
        <v>-3570477553</v>
      </c>
      <c r="L68" s="5">
        <v>237061969</v>
      </c>
      <c r="M68" s="5">
        <v>26631346389</v>
      </c>
      <c r="N68" s="5">
        <v>37962444531</v>
      </c>
      <c r="O68" s="5">
        <v>308415058</v>
      </c>
    </row>
    <row r="69" spans="2:15" ht="15.5" x14ac:dyDescent="0.35">
      <c r="C69" t="s">
        <v>90</v>
      </c>
      <c r="F69" s="5">
        <v>27379858</v>
      </c>
      <c r="I69" s="5">
        <v>27379858</v>
      </c>
      <c r="J69" s="5">
        <v>-5489592</v>
      </c>
      <c r="K69" s="5">
        <v>-61028148</v>
      </c>
      <c r="L69" s="5">
        <v>-30560130</v>
      </c>
      <c r="M69" s="5">
        <v>4311245</v>
      </c>
      <c r="N69" s="5">
        <v>-163318798</v>
      </c>
      <c r="O69" s="5">
        <v>-68330134</v>
      </c>
    </row>
    <row r="70" spans="2:15" ht="15.5" x14ac:dyDescent="0.35">
      <c r="C70" t="s">
        <v>91</v>
      </c>
      <c r="D70" s="5">
        <v>-3900602</v>
      </c>
      <c r="E70" s="5">
        <v>324597765</v>
      </c>
      <c r="F70" s="5">
        <v>-2597531948</v>
      </c>
      <c r="G70" s="5">
        <v>-1851305972</v>
      </c>
      <c r="I70" s="5">
        <v>-8318664552</v>
      </c>
      <c r="J70" s="5">
        <v>-8539040877</v>
      </c>
      <c r="K70" s="5">
        <v>-3631505701</v>
      </c>
      <c r="L70" s="5">
        <v>206501839</v>
      </c>
      <c r="M70" s="5">
        <v>26635657634</v>
      </c>
      <c r="N70" s="5">
        <v>37799125733</v>
      </c>
      <c r="O70" s="5">
        <v>240084924</v>
      </c>
    </row>
    <row r="71" spans="2:15" ht="15.5" x14ac:dyDescent="0.35">
      <c r="C71" t="s">
        <v>92</v>
      </c>
      <c r="D71" s="5">
        <v>-3900602</v>
      </c>
      <c r="E71" s="5">
        <v>324597765</v>
      </c>
      <c r="F71" s="5">
        <v>-2624911806</v>
      </c>
      <c r="G71" s="5">
        <v>-1851305972</v>
      </c>
      <c r="I71" s="5">
        <v>-8346044410</v>
      </c>
      <c r="J71" s="5">
        <v>-8533551285</v>
      </c>
      <c r="K71" s="5">
        <v>-3570477553</v>
      </c>
      <c r="L71" s="5">
        <v>237061969</v>
      </c>
      <c r="M71" s="5">
        <v>26631346389</v>
      </c>
      <c r="N71" s="5">
        <v>37962444531</v>
      </c>
      <c r="O71" s="5">
        <v>308415058</v>
      </c>
    </row>
    <row r="72" spans="2:15" ht="15.5" x14ac:dyDescent="0.35">
      <c r="C72" t="s">
        <v>8</v>
      </c>
      <c r="D72" s="5">
        <v>-3900602</v>
      </c>
      <c r="E72" s="5">
        <v>324597765</v>
      </c>
      <c r="F72" s="5">
        <v>-2597531948</v>
      </c>
      <c r="G72" s="5">
        <v>-1851305972</v>
      </c>
      <c r="I72" s="5">
        <v>-8318664552</v>
      </c>
      <c r="J72" s="5">
        <v>-8539040877</v>
      </c>
      <c r="K72" s="5">
        <v>-3631505701</v>
      </c>
      <c r="L72" s="5">
        <v>206501839</v>
      </c>
      <c r="M72" s="5">
        <v>26635657634</v>
      </c>
      <c r="N72" s="5">
        <v>37799125733</v>
      </c>
      <c r="O72" s="5">
        <v>240084924</v>
      </c>
    </row>
    <row r="73" spans="2:15" ht="15.5" x14ac:dyDescent="0.35">
      <c r="C73" t="s">
        <v>93</v>
      </c>
    </row>
    <row r="74" spans="2:15" ht="15.5" x14ac:dyDescent="0.35">
      <c r="C74" t="s">
        <v>94</v>
      </c>
      <c r="D74" s="5">
        <v>-3900602</v>
      </c>
      <c r="E74" s="5">
        <v>324597765</v>
      </c>
      <c r="F74" s="5">
        <v>-2624911806</v>
      </c>
      <c r="G74" s="5">
        <v>-1851305972</v>
      </c>
      <c r="I74" s="5">
        <v>-8346044410</v>
      </c>
      <c r="J74" s="5">
        <v>-8533551285</v>
      </c>
      <c r="K74" s="5">
        <v>-3570477553</v>
      </c>
      <c r="L74" s="5">
        <v>237061969</v>
      </c>
      <c r="M74" s="5">
        <v>26631346389</v>
      </c>
      <c r="N74" s="5">
        <v>37962444531</v>
      </c>
      <c r="O74" s="5">
        <v>308415058</v>
      </c>
    </row>
    <row r="75" spans="2:15" ht="15.5" x14ac:dyDescent="0.35">
      <c r="C75" t="s">
        <v>95</v>
      </c>
      <c r="D75" s="5">
        <v>-3900602</v>
      </c>
      <c r="E75" s="5">
        <v>324597765</v>
      </c>
      <c r="F75" s="5">
        <v>-2597531948</v>
      </c>
      <c r="G75" s="5">
        <v>-1851305972</v>
      </c>
      <c r="I75" s="5">
        <v>-8318664552</v>
      </c>
      <c r="J75" s="5">
        <v>-8539040877</v>
      </c>
      <c r="K75" s="5">
        <v>-3631505701</v>
      </c>
      <c r="L75" s="5">
        <v>206501839</v>
      </c>
      <c r="M75" s="5">
        <v>26635657634</v>
      </c>
      <c r="N75" s="5">
        <v>37799125733</v>
      </c>
      <c r="O75" s="5">
        <v>240084924</v>
      </c>
    </row>
    <row r="76" spans="2:15" ht="15.5" x14ac:dyDescent="0.35">
      <c r="C76" t="s">
        <v>96</v>
      </c>
      <c r="D76" s="5">
        <v>-3900602</v>
      </c>
      <c r="E76" s="5">
        <v>324597765</v>
      </c>
      <c r="F76" s="5">
        <v>-2597531948</v>
      </c>
      <c r="G76" s="5">
        <v>-1851305972</v>
      </c>
      <c r="I76" s="5">
        <v>-8318664552</v>
      </c>
      <c r="J76" s="5">
        <v>-8539040877</v>
      </c>
      <c r="K76" s="5">
        <v>-3631505701</v>
      </c>
      <c r="L76" s="5">
        <v>206501839</v>
      </c>
      <c r="M76" s="5">
        <v>26635657634</v>
      </c>
      <c r="N76" s="5">
        <v>37799125733</v>
      </c>
      <c r="O76" s="5">
        <v>240084924</v>
      </c>
    </row>
    <row r="78" spans="2:15" ht="15.5" x14ac:dyDescent="0.35">
      <c r="B78" t="s">
        <v>97</v>
      </c>
      <c r="C78" t="s">
        <v>98</v>
      </c>
    </row>
    <row r="79" spans="2:15" ht="15.5" x14ac:dyDescent="0.35">
      <c r="C79" t="s">
        <v>99</v>
      </c>
    </row>
    <row r="80" spans="2:15" ht="15.5" x14ac:dyDescent="0.35">
      <c r="C80" t="s">
        <v>20</v>
      </c>
      <c r="D80" s="5">
        <v>252690585</v>
      </c>
      <c r="E80" s="5">
        <v>177543430</v>
      </c>
      <c r="F80" s="5">
        <v>779023813</v>
      </c>
      <c r="G80" s="5">
        <v>586551492</v>
      </c>
      <c r="I80" s="5">
        <v>779023813</v>
      </c>
      <c r="J80" s="5">
        <v>232087437</v>
      </c>
      <c r="K80" s="5">
        <v>665569697</v>
      </c>
      <c r="L80" s="5">
        <v>5361820802</v>
      </c>
      <c r="M80" s="5">
        <v>1401498537</v>
      </c>
      <c r="N80" s="5">
        <v>13870729155</v>
      </c>
      <c r="O80" s="5">
        <v>540094672</v>
      </c>
    </row>
    <row r="81" spans="3:15" ht="15.5" x14ac:dyDescent="0.35">
      <c r="C81" t="s">
        <v>650</v>
      </c>
      <c r="O81" s="5">
        <v>1078673281</v>
      </c>
    </row>
    <row r="82" spans="3:15" ht="15.5" x14ac:dyDescent="0.35">
      <c r="C82" t="s">
        <v>100</v>
      </c>
      <c r="D82" s="5">
        <v>4414618174</v>
      </c>
      <c r="E82" s="5">
        <v>3276098186</v>
      </c>
      <c r="F82" s="5">
        <v>942207805</v>
      </c>
      <c r="G82" s="5">
        <v>3182040835</v>
      </c>
      <c r="I82" s="5">
        <v>942207805</v>
      </c>
      <c r="J82" s="5">
        <v>3944082707</v>
      </c>
      <c r="K82" s="5">
        <v>5420262622</v>
      </c>
      <c r="L82" s="5">
        <v>532668792</v>
      </c>
      <c r="M82" s="5">
        <v>2097776601</v>
      </c>
      <c r="N82" s="5">
        <v>2979805571</v>
      </c>
    </row>
    <row r="83" spans="3:15" ht="15.5" x14ac:dyDescent="0.35">
      <c r="C83" t="s">
        <v>249</v>
      </c>
    </row>
    <row r="84" spans="3:15" ht="15.5" x14ac:dyDescent="0.35">
      <c r="C84" t="s">
        <v>250</v>
      </c>
      <c r="D84" s="5">
        <v>6208714168</v>
      </c>
      <c r="E84" s="5">
        <v>5182133855</v>
      </c>
      <c r="F84" s="5">
        <v>2378952609</v>
      </c>
      <c r="G84" s="5">
        <v>2019217666</v>
      </c>
      <c r="I84" s="5">
        <v>2378952609</v>
      </c>
      <c r="J84" s="5">
        <v>641036283</v>
      </c>
      <c r="K84" s="5">
        <v>844407001</v>
      </c>
      <c r="L84" s="5">
        <v>265500</v>
      </c>
      <c r="M84" s="5">
        <v>362119284</v>
      </c>
    </row>
    <row r="85" spans="3:15" ht="15.5" x14ac:dyDescent="0.35">
      <c r="C85" t="s">
        <v>251</v>
      </c>
      <c r="D85" s="5">
        <v>4414618174</v>
      </c>
      <c r="E85" s="5">
        <v>3276098186</v>
      </c>
      <c r="F85" s="5">
        <v>942207805</v>
      </c>
      <c r="G85" s="5">
        <v>3182040835</v>
      </c>
      <c r="I85" s="5">
        <v>942207805</v>
      </c>
      <c r="J85" s="5">
        <v>3944082707</v>
      </c>
      <c r="K85" s="5">
        <v>5420262622</v>
      </c>
      <c r="L85" s="5">
        <v>532668792</v>
      </c>
      <c r="M85" s="5">
        <v>2097776601</v>
      </c>
      <c r="N85" s="5">
        <v>2979805571</v>
      </c>
    </row>
    <row r="86" spans="3:15" ht="15.5" x14ac:dyDescent="0.35">
      <c r="C86" t="s">
        <v>102</v>
      </c>
    </row>
    <row r="87" spans="3:15" ht="15.5" x14ac:dyDescent="0.35">
      <c r="C87" t="s">
        <v>252</v>
      </c>
    </row>
    <row r="88" spans="3:15" ht="15.5" x14ac:dyDescent="0.35">
      <c r="C88" t="s">
        <v>103</v>
      </c>
      <c r="D88" s="5">
        <v>13471211315</v>
      </c>
      <c r="E88" s="5">
        <v>12854822992</v>
      </c>
      <c r="F88" s="5">
        <v>12245680160</v>
      </c>
      <c r="G88" s="5">
        <v>12569142470</v>
      </c>
      <c r="I88" s="5">
        <v>12245680160</v>
      </c>
      <c r="J88" s="5">
        <v>11256165044</v>
      </c>
      <c r="K88" s="5">
        <v>8490096438</v>
      </c>
      <c r="L88" s="5">
        <v>7340014095</v>
      </c>
      <c r="M88" s="5">
        <v>9145655299</v>
      </c>
      <c r="N88" s="5">
        <v>1956048093</v>
      </c>
      <c r="O88" s="5">
        <v>3125998172</v>
      </c>
    </row>
    <row r="89" spans="3:15" ht="15.5" x14ac:dyDescent="0.35">
      <c r="C89" t="s">
        <v>83</v>
      </c>
      <c r="D89" s="5">
        <v>-297035699</v>
      </c>
      <c r="E89" s="5">
        <v>-297035699</v>
      </c>
      <c r="F89" s="5">
        <v>-297035699</v>
      </c>
      <c r="G89" s="5">
        <v>-324415557</v>
      </c>
      <c r="I89" s="5">
        <v>-297035699</v>
      </c>
      <c r="J89" s="5">
        <v>-324415557</v>
      </c>
      <c r="K89" s="5">
        <v>-318925965</v>
      </c>
      <c r="L89" s="5">
        <v>-257897817</v>
      </c>
      <c r="M89" s="5">
        <v>-227337687</v>
      </c>
      <c r="N89" s="5">
        <v>-231648932</v>
      </c>
      <c r="O89" s="5">
        <v>-68330134</v>
      </c>
    </row>
    <row r="90" spans="3:15" ht="15.5" x14ac:dyDescent="0.35">
      <c r="C90" t="s">
        <v>104</v>
      </c>
      <c r="D90" s="5">
        <v>18535870473</v>
      </c>
      <c r="E90" s="5">
        <v>16753164395</v>
      </c>
      <c r="F90" s="5">
        <v>14490133960</v>
      </c>
      <c r="G90" s="5">
        <v>16870483304</v>
      </c>
      <c r="I90" s="5">
        <v>14490133960</v>
      </c>
      <c r="J90" s="5">
        <v>16446750790</v>
      </c>
      <c r="K90" s="5">
        <v>23520572387</v>
      </c>
      <c r="L90" s="5">
        <v>37390499259</v>
      </c>
      <c r="M90" s="5">
        <v>14894876311</v>
      </c>
      <c r="N90" s="5">
        <v>21236510473</v>
      </c>
      <c r="O90" s="5">
        <v>5596054571</v>
      </c>
    </row>
    <row r="91" spans="3:15" ht="15.5" x14ac:dyDescent="0.35">
      <c r="C91" t="s">
        <v>105</v>
      </c>
    </row>
    <row r="92" spans="3:15" ht="15.5" x14ac:dyDescent="0.35">
      <c r="C92" t="s">
        <v>107</v>
      </c>
      <c r="D92" s="5">
        <v>42458332618</v>
      </c>
      <c r="E92" s="5">
        <v>43415167966</v>
      </c>
      <c r="F92" s="5">
        <v>44418774804</v>
      </c>
      <c r="G92" s="5">
        <v>44231291161</v>
      </c>
      <c r="I92" s="5">
        <v>44418774804</v>
      </c>
      <c r="J92" s="5">
        <v>47270520875</v>
      </c>
      <c r="K92" s="5">
        <v>52111467275</v>
      </c>
      <c r="L92" s="5">
        <v>43523308734</v>
      </c>
      <c r="M92" s="5">
        <v>35040349675</v>
      </c>
      <c r="N92" s="5">
        <v>9564066818</v>
      </c>
      <c r="O92" s="5">
        <v>2120529045</v>
      </c>
    </row>
    <row r="93" spans="3:15" ht="15.5" x14ac:dyDescent="0.35">
      <c r="C93" t="s">
        <v>106</v>
      </c>
      <c r="D93" s="5">
        <v>1255156079</v>
      </c>
      <c r="E93" s="5">
        <v>1274173595</v>
      </c>
      <c r="F93" s="5">
        <v>1293191111</v>
      </c>
      <c r="G93" s="5">
        <v>1312208630</v>
      </c>
      <c r="I93" s="5">
        <v>1293191111</v>
      </c>
      <c r="J93" s="5">
        <v>1369261178</v>
      </c>
      <c r="K93" s="5">
        <v>1445331242</v>
      </c>
    </row>
    <row r="94" spans="3:15" ht="15.5" x14ac:dyDescent="0.35">
      <c r="C94" t="s">
        <v>531</v>
      </c>
    </row>
    <row r="95" spans="3:15" ht="15.5" x14ac:dyDescent="0.35">
      <c r="C95" t="s">
        <v>109</v>
      </c>
      <c r="D95" s="5">
        <v>488157453</v>
      </c>
      <c r="E95" s="5">
        <v>488157453</v>
      </c>
      <c r="F95" s="5">
        <v>488157453</v>
      </c>
      <c r="G95" s="5">
        <v>219911233</v>
      </c>
      <c r="I95" s="5">
        <v>488157453</v>
      </c>
      <c r="J95" s="5">
        <v>219911233</v>
      </c>
      <c r="K95" s="5">
        <v>47835898</v>
      </c>
      <c r="L95" s="5">
        <v>13612940</v>
      </c>
      <c r="M95" s="5">
        <v>45578356</v>
      </c>
      <c r="N95" s="5">
        <v>84671989</v>
      </c>
      <c r="O95" s="5">
        <v>26532101</v>
      </c>
    </row>
    <row r="96" spans="3:15" ht="15.5" x14ac:dyDescent="0.35">
      <c r="C96" t="s">
        <v>110</v>
      </c>
      <c r="D96" s="5">
        <v>46880565070</v>
      </c>
      <c r="E96" s="5">
        <v>47039120636</v>
      </c>
      <c r="F96" s="5">
        <v>47281204449</v>
      </c>
      <c r="G96" s="5">
        <v>45763411024</v>
      </c>
      <c r="I96" s="5">
        <v>47281204449</v>
      </c>
      <c r="J96" s="5">
        <v>48859693286</v>
      </c>
      <c r="K96" s="5">
        <v>53604634415</v>
      </c>
      <c r="L96" s="5">
        <v>43536921674</v>
      </c>
      <c r="M96" s="5">
        <v>35085928031</v>
      </c>
      <c r="N96" s="5">
        <v>9648738807</v>
      </c>
      <c r="O96" s="5">
        <v>2147061146</v>
      </c>
    </row>
    <row r="97" spans="3:15" ht="15.5" x14ac:dyDescent="0.35">
      <c r="C97" t="s">
        <v>111</v>
      </c>
      <c r="D97" s="5">
        <v>65416435543</v>
      </c>
      <c r="E97" s="5">
        <v>63792285031</v>
      </c>
      <c r="F97" s="5">
        <v>61771338409</v>
      </c>
      <c r="G97" s="5">
        <v>62633894328</v>
      </c>
      <c r="I97" s="5">
        <v>61771338409</v>
      </c>
      <c r="J97" s="5">
        <v>65306444076</v>
      </c>
      <c r="K97" s="5">
        <v>77125206802</v>
      </c>
      <c r="L97" s="5">
        <v>80927420933</v>
      </c>
      <c r="M97" s="5">
        <v>49980804342</v>
      </c>
      <c r="N97" s="5">
        <v>30885249280</v>
      </c>
      <c r="O97" s="5">
        <v>7743115717</v>
      </c>
    </row>
    <row r="98" spans="3:15" ht="15.5" x14ac:dyDescent="0.35">
      <c r="C98" t="s">
        <v>112</v>
      </c>
    </row>
    <row r="99" spans="3:15" ht="15.5" x14ac:dyDescent="0.35">
      <c r="C99" t="s">
        <v>113</v>
      </c>
    </row>
    <row r="100" spans="3:15" ht="15.5" x14ac:dyDescent="0.35">
      <c r="C100" t="s">
        <v>114</v>
      </c>
      <c r="D100" s="5">
        <v>15688065536</v>
      </c>
      <c r="E100" s="5">
        <v>14060014421</v>
      </c>
      <c r="F100" s="5">
        <v>12363665565</v>
      </c>
      <c r="G100" s="5">
        <v>6805217388</v>
      </c>
      <c r="I100" s="5">
        <v>12363665565</v>
      </c>
      <c r="J100" s="5">
        <v>5717588878</v>
      </c>
      <c r="K100" s="5">
        <v>6330238325</v>
      </c>
      <c r="L100" s="5">
        <v>4142904876</v>
      </c>
      <c r="M100" s="5">
        <v>7795123712</v>
      </c>
      <c r="N100" s="5">
        <v>17476352799</v>
      </c>
      <c r="O100" s="5">
        <v>3408703450</v>
      </c>
    </row>
    <row r="101" spans="3:15" ht="15.5" x14ac:dyDescent="0.35">
      <c r="C101" t="s">
        <v>115</v>
      </c>
      <c r="D101" s="5">
        <v>2470577968</v>
      </c>
      <c r="E101" s="5">
        <v>1739879338</v>
      </c>
      <c r="F101" s="5">
        <v>913720930</v>
      </c>
      <c r="G101" s="5">
        <v>1009286258</v>
      </c>
      <c r="I101" s="5">
        <v>913720930</v>
      </c>
      <c r="J101" s="5">
        <v>837674810</v>
      </c>
      <c r="K101" s="5">
        <v>875379126</v>
      </c>
      <c r="L101" s="5">
        <v>1626761724</v>
      </c>
      <c r="M101" s="5">
        <v>2431130194</v>
      </c>
      <c r="N101" s="5">
        <v>2134682586</v>
      </c>
      <c r="O101" s="5">
        <v>1333072893</v>
      </c>
    </row>
    <row r="102" spans="3:15" ht="15.5" x14ac:dyDescent="0.35">
      <c r="C102" t="s">
        <v>253</v>
      </c>
      <c r="D102" s="5">
        <v>2470577968</v>
      </c>
      <c r="E102" s="5">
        <v>1739879338</v>
      </c>
      <c r="F102" s="5">
        <v>913720930</v>
      </c>
      <c r="G102" s="5">
        <v>1009286258</v>
      </c>
      <c r="I102" s="5">
        <v>913720930</v>
      </c>
      <c r="J102" s="5">
        <v>837674810</v>
      </c>
      <c r="K102" s="5">
        <v>875379126</v>
      </c>
      <c r="L102" s="5">
        <v>1626761724</v>
      </c>
      <c r="M102" s="5">
        <v>2431130194</v>
      </c>
      <c r="N102" s="5">
        <v>2134682586</v>
      </c>
      <c r="O102" s="5">
        <v>1333072893</v>
      </c>
    </row>
    <row r="103" spans="3:15" ht="15.5" x14ac:dyDescent="0.35">
      <c r="C103" t="s">
        <v>118</v>
      </c>
    </row>
    <row r="104" spans="3:15" ht="15.5" x14ac:dyDescent="0.35">
      <c r="C104" t="s">
        <v>254</v>
      </c>
    </row>
    <row r="105" spans="3:15" ht="15.5" x14ac:dyDescent="0.35">
      <c r="C105" t="s">
        <v>117</v>
      </c>
      <c r="D105" s="5">
        <v>294458625</v>
      </c>
      <c r="E105" s="5">
        <v>65047641</v>
      </c>
      <c r="F105" s="5">
        <v>43406378</v>
      </c>
      <c r="G105" s="5">
        <v>175876726</v>
      </c>
      <c r="I105" s="5">
        <v>43406378</v>
      </c>
      <c r="J105" s="5">
        <v>183058657</v>
      </c>
      <c r="K105" s="5">
        <v>108785618</v>
      </c>
      <c r="L105" s="5">
        <v>162855183</v>
      </c>
      <c r="M105" s="5">
        <v>2634396204</v>
      </c>
      <c r="N105" s="5">
        <v>11804410758</v>
      </c>
      <c r="O105" s="5">
        <v>93152147</v>
      </c>
    </row>
    <row r="106" spans="3:15" ht="15.5" x14ac:dyDescent="0.35">
      <c r="C106" t="s">
        <v>116</v>
      </c>
    </row>
    <row r="107" spans="3:15" ht="15.5" x14ac:dyDescent="0.35">
      <c r="C107" t="s">
        <v>810</v>
      </c>
      <c r="G107" s="5">
        <v>38448181</v>
      </c>
      <c r="J107" s="5">
        <v>236619893</v>
      </c>
      <c r="K107" s="5">
        <v>432049503</v>
      </c>
      <c r="L107" s="5">
        <v>274176732</v>
      </c>
      <c r="M107" s="5">
        <v>88304504</v>
      </c>
      <c r="N107" s="5">
        <v>116024000</v>
      </c>
    </row>
    <row r="108" spans="3:15" ht="15.5" x14ac:dyDescent="0.35">
      <c r="C108" t="s">
        <v>119</v>
      </c>
      <c r="D108" s="5">
        <v>5317074939</v>
      </c>
      <c r="E108" s="5">
        <v>3886974298</v>
      </c>
      <c r="F108" s="5">
        <v>3889087954</v>
      </c>
      <c r="I108" s="5">
        <v>3889087954</v>
      </c>
    </row>
    <row r="109" spans="3:15" ht="15.5" x14ac:dyDescent="0.35">
      <c r="C109" t="s">
        <v>120</v>
      </c>
    </row>
    <row r="110" spans="3:15" ht="15.5" x14ac:dyDescent="0.35">
      <c r="C110" t="s">
        <v>621</v>
      </c>
    </row>
    <row r="111" spans="3:15" ht="15.5" x14ac:dyDescent="0.35">
      <c r="C111" t="s">
        <v>313</v>
      </c>
      <c r="E111" s="5">
        <v>1984932875</v>
      </c>
      <c r="F111" s="5">
        <v>2622623237</v>
      </c>
      <c r="G111" s="5">
        <v>2566724800</v>
      </c>
      <c r="I111" s="5">
        <v>2622623237</v>
      </c>
      <c r="J111" s="5">
        <v>2390269337</v>
      </c>
      <c r="K111" s="5">
        <v>2229125663</v>
      </c>
      <c r="L111" s="5">
        <v>2078845737</v>
      </c>
      <c r="M111" s="5">
        <v>1938697162</v>
      </c>
    </row>
    <row r="112" spans="3:15" ht="15.5" x14ac:dyDescent="0.35">
      <c r="C112" t="s">
        <v>121</v>
      </c>
      <c r="D112" s="5">
        <v>178129026</v>
      </c>
      <c r="E112" s="5">
        <v>2363061901</v>
      </c>
      <c r="F112" s="5">
        <v>3400752263</v>
      </c>
      <c r="G112" s="5">
        <v>2566724800</v>
      </c>
      <c r="I112" s="5">
        <v>3400752263</v>
      </c>
      <c r="J112" s="5">
        <v>2390269337</v>
      </c>
      <c r="K112" s="5">
        <v>2249375663</v>
      </c>
      <c r="L112" s="5">
        <v>2078845737</v>
      </c>
      <c r="M112" s="5">
        <v>1938697162</v>
      </c>
    </row>
    <row r="113" spans="3:15" ht="15.5" x14ac:dyDescent="0.35">
      <c r="C113" t="s">
        <v>122</v>
      </c>
      <c r="D113" s="5">
        <v>1109589830</v>
      </c>
      <c r="E113" s="5">
        <v>1109589830</v>
      </c>
      <c r="F113" s="5">
        <v>1109589830</v>
      </c>
      <c r="G113" s="5">
        <v>4933061978</v>
      </c>
      <c r="I113" s="5">
        <v>1109589830</v>
      </c>
      <c r="J113" s="5">
        <v>2972107632</v>
      </c>
      <c r="K113" s="5">
        <v>5639180034</v>
      </c>
      <c r="L113" s="5">
        <v>7997221913</v>
      </c>
      <c r="M113" s="5">
        <v>9722243781</v>
      </c>
      <c r="N113" s="5">
        <v>381117266</v>
      </c>
      <c r="O113" s="5">
        <v>105758785</v>
      </c>
    </row>
    <row r="114" spans="3:15" ht="15.5" x14ac:dyDescent="0.35">
      <c r="C114" t="s">
        <v>123</v>
      </c>
      <c r="D114" s="5">
        <v>1109589830</v>
      </c>
      <c r="E114" s="5">
        <v>1109589830</v>
      </c>
      <c r="F114" s="5">
        <v>1109589830</v>
      </c>
      <c r="G114" s="5">
        <v>4933061978</v>
      </c>
      <c r="I114" s="5">
        <v>1109589830</v>
      </c>
      <c r="J114" s="5">
        <v>2972107632</v>
      </c>
      <c r="K114" s="5">
        <v>5639180034</v>
      </c>
      <c r="L114" s="5">
        <v>7997221913</v>
      </c>
      <c r="M114" s="5">
        <v>9722243781</v>
      </c>
      <c r="N114" s="5">
        <v>381117266</v>
      </c>
      <c r="O114" s="5">
        <v>105758785</v>
      </c>
    </row>
    <row r="115" spans="3:15" ht="15.5" x14ac:dyDescent="0.35">
      <c r="C115" t="s">
        <v>124</v>
      </c>
    </row>
    <row r="116" spans="3:15" ht="15.5" x14ac:dyDescent="0.35">
      <c r="C116" t="s">
        <v>256</v>
      </c>
      <c r="K116" s="5">
        <v>356439742</v>
      </c>
      <c r="L116" s="5">
        <v>499121214</v>
      </c>
    </row>
    <row r="117" spans="3:15" ht="15.5" x14ac:dyDescent="0.35">
      <c r="C117" t="s">
        <v>125</v>
      </c>
      <c r="D117" s="5">
        <v>710390751</v>
      </c>
      <c r="E117" s="5">
        <v>710390751</v>
      </c>
      <c r="F117" s="5">
        <v>710390751</v>
      </c>
      <c r="I117" s="5">
        <v>710390751</v>
      </c>
      <c r="K117" s="5">
        <v>356439742</v>
      </c>
      <c r="L117" s="5">
        <v>499121214</v>
      </c>
    </row>
    <row r="118" spans="3:15" ht="15.5" x14ac:dyDescent="0.35">
      <c r="C118" t="s">
        <v>908</v>
      </c>
      <c r="G118" s="5">
        <v>4527939021</v>
      </c>
      <c r="J118" s="5">
        <v>2566984675</v>
      </c>
      <c r="K118" s="5">
        <v>4953331438</v>
      </c>
      <c r="L118" s="5">
        <v>7182457101</v>
      </c>
      <c r="M118" s="5">
        <v>9261302838</v>
      </c>
    </row>
    <row r="119" spans="3:15" ht="15.5" x14ac:dyDescent="0.35">
      <c r="C119" t="s">
        <v>357</v>
      </c>
    </row>
    <row r="120" spans="3:15" ht="15.5" x14ac:dyDescent="0.35">
      <c r="C120" t="s">
        <v>126</v>
      </c>
      <c r="D120" s="5">
        <v>16797655366</v>
      </c>
      <c r="E120" s="5">
        <v>15169604251</v>
      </c>
      <c r="F120" s="5">
        <v>13473255395</v>
      </c>
      <c r="G120" s="5">
        <v>11738279366</v>
      </c>
      <c r="I120" s="5">
        <v>13473255395</v>
      </c>
      <c r="J120" s="5">
        <v>8689696510</v>
      </c>
      <c r="K120" s="5">
        <v>11969418359</v>
      </c>
      <c r="L120" s="5">
        <v>12140126789</v>
      </c>
      <c r="M120" s="5">
        <v>17517367493</v>
      </c>
      <c r="N120" s="5">
        <v>17857470065</v>
      </c>
      <c r="O120" s="5">
        <v>3514462235</v>
      </c>
    </row>
    <row r="121" spans="3:15" ht="15.5" x14ac:dyDescent="0.35">
      <c r="C121" t="s">
        <v>127</v>
      </c>
    </row>
    <row r="122" spans="3:15" ht="15.5" x14ac:dyDescent="0.35">
      <c r="C122" t="s">
        <v>128</v>
      </c>
      <c r="D122" s="5">
        <v>31250000000</v>
      </c>
      <c r="E122" s="5">
        <v>31250000000</v>
      </c>
      <c r="F122" s="5">
        <v>31250000000</v>
      </c>
      <c r="G122" s="5">
        <v>31250000000</v>
      </c>
      <c r="I122" s="5">
        <v>31250000000</v>
      </c>
      <c r="J122" s="5">
        <v>31250000000</v>
      </c>
      <c r="K122" s="5">
        <v>31250000000</v>
      </c>
      <c r="L122" s="5">
        <v>31250000000</v>
      </c>
      <c r="M122" s="5">
        <v>25000000000</v>
      </c>
      <c r="N122" s="5">
        <v>4840000000</v>
      </c>
      <c r="O122" s="5">
        <v>4840000000</v>
      </c>
    </row>
    <row r="123" spans="3:15" ht="15.5" x14ac:dyDescent="0.35">
      <c r="C123" t="s">
        <v>129</v>
      </c>
      <c r="D123" s="5">
        <v>29867355456</v>
      </c>
      <c r="E123" s="5">
        <v>29867355456</v>
      </c>
      <c r="F123" s="5">
        <v>29867355456</v>
      </c>
      <c r="G123" s="5">
        <v>29867355456</v>
      </c>
      <c r="I123" s="5">
        <v>29867355456</v>
      </c>
      <c r="J123" s="5">
        <v>29867355456</v>
      </c>
      <c r="K123" s="5">
        <v>29867355456</v>
      </c>
      <c r="L123" s="5">
        <v>29867355456</v>
      </c>
    </row>
    <row r="124" spans="3:15" ht="15.5" x14ac:dyDescent="0.35">
      <c r="C124" t="s">
        <v>130</v>
      </c>
      <c r="D124" s="5">
        <v>-12201539579</v>
      </c>
      <c r="E124" s="5">
        <v>-12197638978</v>
      </c>
      <c r="F124" s="5">
        <v>-12522236743</v>
      </c>
      <c r="G124" s="5">
        <v>-9897324937</v>
      </c>
      <c r="I124" s="5">
        <v>-12522236743</v>
      </c>
      <c r="J124" s="5">
        <v>-4176192333</v>
      </c>
      <c r="K124" s="5">
        <v>4357358952</v>
      </c>
      <c r="L124" s="5">
        <v>7927836505</v>
      </c>
      <c r="M124" s="5">
        <v>7690774536</v>
      </c>
      <c r="N124" s="5">
        <v>8419428147</v>
      </c>
      <c r="O124" s="5">
        <v>-543016384</v>
      </c>
    </row>
    <row r="125" spans="3:15" ht="15.5" x14ac:dyDescent="0.35">
      <c r="C125" t="s">
        <v>257</v>
      </c>
      <c r="D125" s="5">
        <v>1000000000</v>
      </c>
      <c r="E125" s="5">
        <v>1000000000</v>
      </c>
      <c r="F125" s="5">
        <v>1000000000</v>
      </c>
      <c r="G125" s="5">
        <v>1000000000</v>
      </c>
      <c r="I125" s="5">
        <v>1000000000</v>
      </c>
      <c r="J125" s="5">
        <v>1000000000</v>
      </c>
      <c r="K125" s="5">
        <v>1000000000</v>
      </c>
      <c r="L125" s="5">
        <v>1000000000</v>
      </c>
      <c r="M125" s="5">
        <v>987779213</v>
      </c>
    </row>
    <row r="126" spans="3:15" ht="15.5" x14ac:dyDescent="0.35">
      <c r="C126" t="s">
        <v>258</v>
      </c>
      <c r="D126" s="5">
        <v>-13201539579</v>
      </c>
      <c r="E126" s="5">
        <v>-13197638978</v>
      </c>
      <c r="F126" s="5">
        <v>-13522236743</v>
      </c>
      <c r="G126" s="5">
        <v>-10897324937</v>
      </c>
      <c r="I126" s="5">
        <v>-13522236743</v>
      </c>
      <c r="J126" s="5">
        <v>-5176192333</v>
      </c>
      <c r="K126" s="5">
        <v>3357358952</v>
      </c>
      <c r="L126" s="5">
        <v>6927836505</v>
      </c>
      <c r="M126" s="5">
        <v>6702995323</v>
      </c>
      <c r="N126" s="5">
        <v>8419428147</v>
      </c>
      <c r="O126" s="5">
        <v>-543016384</v>
      </c>
    </row>
    <row r="127" spans="3:15" ht="15.5" x14ac:dyDescent="0.35">
      <c r="C127" t="s">
        <v>259</v>
      </c>
      <c r="D127" s="5">
        <v>-12201539579</v>
      </c>
      <c r="E127" s="5">
        <v>-12197638978</v>
      </c>
      <c r="F127" s="5">
        <v>-12522236743</v>
      </c>
      <c r="G127" s="5">
        <v>-9897324937</v>
      </c>
      <c r="I127" s="5">
        <v>-12522236743</v>
      </c>
      <c r="J127" s="5">
        <v>-4176192333</v>
      </c>
      <c r="K127" s="5">
        <v>4357358952</v>
      </c>
      <c r="L127" s="5">
        <v>7927836505</v>
      </c>
      <c r="M127" s="5">
        <v>7690774536</v>
      </c>
      <c r="N127" s="5">
        <v>8419428147</v>
      </c>
      <c r="O127" s="5">
        <v>-543016384</v>
      </c>
    </row>
    <row r="128" spans="3:15" ht="15.5" x14ac:dyDescent="0.35">
      <c r="C128" t="s">
        <v>10</v>
      </c>
      <c r="D128" s="5">
        <v>48618780178</v>
      </c>
      <c r="E128" s="5">
        <v>48622680779</v>
      </c>
      <c r="F128" s="5">
        <v>48298083014</v>
      </c>
      <c r="G128" s="5">
        <v>50895614962</v>
      </c>
      <c r="I128" s="5">
        <v>48298083014</v>
      </c>
      <c r="J128" s="5">
        <v>56616747566</v>
      </c>
      <c r="K128" s="5">
        <v>65155788443</v>
      </c>
      <c r="L128" s="5">
        <v>68787294144</v>
      </c>
      <c r="M128" s="5">
        <v>32463436849</v>
      </c>
      <c r="N128" s="5">
        <v>13027779215</v>
      </c>
      <c r="O128" s="5">
        <v>4228653482</v>
      </c>
    </row>
    <row r="129" spans="2:15" ht="15.5" x14ac:dyDescent="0.35">
      <c r="C129" t="s">
        <v>132</v>
      </c>
      <c r="D129" s="5">
        <v>65416435544</v>
      </c>
      <c r="E129" s="5">
        <v>63792285030</v>
      </c>
      <c r="F129" s="5">
        <v>61771338409</v>
      </c>
      <c r="G129" s="5">
        <v>62633894328</v>
      </c>
      <c r="I129" s="5">
        <v>61771338409</v>
      </c>
      <c r="J129" s="5">
        <v>65306444076</v>
      </c>
      <c r="K129" s="5">
        <v>77125206802</v>
      </c>
      <c r="L129" s="5">
        <v>80927420933</v>
      </c>
      <c r="M129" s="5">
        <v>49980804342</v>
      </c>
      <c r="N129" s="5">
        <v>30885249280</v>
      </c>
      <c r="O129" s="5">
        <v>7743115717</v>
      </c>
    </row>
    <row r="130" spans="2:15" ht="15.5" x14ac:dyDescent="0.35">
      <c r="C130" t="s">
        <v>133</v>
      </c>
      <c r="D130" s="5">
        <v>1562500000</v>
      </c>
      <c r="E130" s="5">
        <v>1562500000</v>
      </c>
      <c r="F130" s="5">
        <v>1562500000</v>
      </c>
      <c r="G130" s="5">
        <v>1562500000</v>
      </c>
      <c r="I130" s="5">
        <v>1562500000</v>
      </c>
      <c r="J130" s="5">
        <v>1562500000</v>
      </c>
      <c r="K130" s="5">
        <v>1562500000</v>
      </c>
      <c r="L130" s="5">
        <v>1562500000</v>
      </c>
      <c r="M130" s="5">
        <v>50000</v>
      </c>
      <c r="N130" s="5">
        <v>9680</v>
      </c>
      <c r="O130" s="5">
        <v>9680</v>
      </c>
    </row>
    <row r="132" spans="2:15" ht="15.5" x14ac:dyDescent="0.35">
      <c r="B132" t="s">
        <v>134</v>
      </c>
      <c r="C132" t="s">
        <v>135</v>
      </c>
      <c r="D132" s="5">
        <v>513791876</v>
      </c>
      <c r="E132" s="5">
        <v>-2097952424</v>
      </c>
      <c r="F132" s="5">
        <v>1315221661</v>
      </c>
      <c r="G132" s="5">
        <v>-458067315</v>
      </c>
      <c r="I132" s="5">
        <v>-1475126260</v>
      </c>
      <c r="J132" s="5">
        <v>2229996532</v>
      </c>
      <c r="K132" s="5">
        <v>3152148563</v>
      </c>
      <c r="L132" s="5">
        <v>-13023419188</v>
      </c>
      <c r="M132" s="5">
        <v>13483913207</v>
      </c>
      <c r="N132" s="5">
        <v>48680826323</v>
      </c>
      <c r="O132" s="5">
        <v>-2608460468</v>
      </c>
    </row>
    <row r="133" spans="2:15" ht="15.5" x14ac:dyDescent="0.35">
      <c r="C133" t="s">
        <v>136</v>
      </c>
      <c r="D133" s="5">
        <v>6024405241</v>
      </c>
      <c r="E133" s="5">
        <v>1518649695</v>
      </c>
      <c r="F133" s="5">
        <v>4659599509</v>
      </c>
      <c r="G133" s="5">
        <v>2104022454</v>
      </c>
      <c r="I133" s="5">
        <v>9939778102</v>
      </c>
      <c r="J133" s="5">
        <v>7475882639</v>
      </c>
      <c r="K133" s="5">
        <v>19655965084</v>
      </c>
      <c r="L133" s="5">
        <v>38962059270</v>
      </c>
      <c r="M133" s="5">
        <v>75690937187</v>
      </c>
      <c r="N133" s="5">
        <v>85227547940</v>
      </c>
      <c r="O133" s="5">
        <v>14202269305</v>
      </c>
    </row>
    <row r="134" spans="2:15" ht="15.5" x14ac:dyDescent="0.35">
      <c r="C134" t="s">
        <v>137</v>
      </c>
      <c r="D134" s="5">
        <v>-3679702356</v>
      </c>
      <c r="E134" s="5">
        <v>-2846679823</v>
      </c>
      <c r="F134" s="5">
        <v>-2270870533</v>
      </c>
      <c r="G134" s="5">
        <v>-1813052112</v>
      </c>
      <c r="I134" s="5">
        <v>-7801577165</v>
      </c>
      <c r="J134" s="5">
        <v>-8720255382</v>
      </c>
      <c r="K134" s="5">
        <v>-4587691389</v>
      </c>
      <c r="L134" s="5">
        <v>-27833225655</v>
      </c>
      <c r="M134" s="5">
        <v>-27354114340</v>
      </c>
      <c r="N134" s="5">
        <v>-25889953263</v>
      </c>
      <c r="O134" s="5">
        <v>-10328772005</v>
      </c>
    </row>
    <row r="135" spans="2:15" ht="15.5" x14ac:dyDescent="0.35">
      <c r="C135" t="s">
        <v>995</v>
      </c>
      <c r="D135" s="5">
        <v>-1650396754</v>
      </c>
      <c r="E135" s="5">
        <v>-607580951</v>
      </c>
      <c r="F135" s="5">
        <v>-1079034875</v>
      </c>
      <c r="G135" s="5">
        <v>-585196891</v>
      </c>
      <c r="I135" s="5">
        <v>-3140047740</v>
      </c>
      <c r="J135" s="5">
        <v>-3355364093</v>
      </c>
      <c r="K135" s="5">
        <v>-11255547824</v>
      </c>
      <c r="L135" s="5">
        <v>-21445966203</v>
      </c>
      <c r="M135" s="5">
        <v>-18502614449</v>
      </c>
      <c r="N135" s="5">
        <v>-10500583799</v>
      </c>
      <c r="O135" s="5">
        <v>-6380731825</v>
      </c>
    </row>
    <row r="136" spans="2:15" ht="15.5" x14ac:dyDescent="0.35">
      <c r="C136" t="s">
        <v>1441</v>
      </c>
    </row>
    <row r="137" spans="2:15" ht="15.5" x14ac:dyDescent="0.35">
      <c r="C137" t="s">
        <v>327</v>
      </c>
      <c r="J137" s="5">
        <v>5023955990</v>
      </c>
    </row>
    <row r="138" spans="2:15" ht="15.5" x14ac:dyDescent="0.35">
      <c r="C138" t="s">
        <v>1442</v>
      </c>
    </row>
    <row r="139" spans="2:15" ht="15.5" x14ac:dyDescent="0.35">
      <c r="C139" t="s">
        <v>1443</v>
      </c>
      <c r="D139" s="5">
        <v>-180807313</v>
      </c>
      <c r="E139" s="5">
        <v>-162725075</v>
      </c>
      <c r="F139" s="5">
        <v>-218295355</v>
      </c>
      <c r="G139" s="5">
        <v>-164232287</v>
      </c>
      <c r="I139" s="5">
        <v>-672711269</v>
      </c>
      <c r="J139" s="5">
        <v>-482402179</v>
      </c>
      <c r="K139" s="5">
        <v>-663423213</v>
      </c>
      <c r="L139" s="5">
        <v>-759202163</v>
      </c>
      <c r="M139" s="5">
        <v>-180418835</v>
      </c>
      <c r="N139" s="5">
        <v>-10099594</v>
      </c>
      <c r="O139" s="5">
        <v>-1298454</v>
      </c>
    </row>
    <row r="140" spans="2:15" ht="15.5" x14ac:dyDescent="0.35">
      <c r="C140" t="s">
        <v>447</v>
      </c>
      <c r="D140" s="5">
        <v>293058</v>
      </c>
      <c r="E140" s="5">
        <v>383730</v>
      </c>
      <c r="F140" s="5">
        <v>252710652</v>
      </c>
      <c r="G140" s="5">
        <v>391521</v>
      </c>
      <c r="I140" s="5">
        <v>253501501</v>
      </c>
      <c r="J140" s="5">
        <v>816486</v>
      </c>
      <c r="K140" s="5">
        <v>2845905</v>
      </c>
      <c r="L140" s="5">
        <v>24420716</v>
      </c>
      <c r="M140" s="5">
        <v>233162342</v>
      </c>
      <c r="N140" s="5">
        <v>23007960</v>
      </c>
      <c r="O140" s="5">
        <v>626224</v>
      </c>
    </row>
    <row r="141" spans="2:15" ht="15.5" x14ac:dyDescent="0.35">
      <c r="C141" t="s">
        <v>654</v>
      </c>
      <c r="J141" s="5">
        <v>2299954047</v>
      </c>
    </row>
    <row r="142" spans="2:15" ht="15.5" x14ac:dyDescent="0.35">
      <c r="C142" t="s">
        <v>363</v>
      </c>
      <c r="F142" s="5">
        <v>-28887737</v>
      </c>
      <c r="I142" s="5">
        <v>-54069689</v>
      </c>
      <c r="J142" s="5">
        <v>-12590976</v>
      </c>
      <c r="L142" s="5">
        <v>-1971505153</v>
      </c>
      <c r="M142" s="5">
        <v>-16403038698</v>
      </c>
      <c r="N142" s="5">
        <v>-169092921</v>
      </c>
      <c r="O142" s="5">
        <v>-100553713</v>
      </c>
    </row>
    <row r="143" spans="2:15" ht="15.5" x14ac:dyDescent="0.35">
      <c r="C143" t="s">
        <v>144</v>
      </c>
      <c r="D143" s="5">
        <v>470167766</v>
      </c>
      <c r="E143" s="5">
        <v>2160195982</v>
      </c>
      <c r="F143" s="5">
        <v>-164207117</v>
      </c>
      <c r="G143" s="5">
        <v>438708657</v>
      </c>
      <c r="I143" s="5">
        <v>3134030980</v>
      </c>
      <c r="J143" s="5">
        <v>-3024572441</v>
      </c>
      <c r="K143" s="5">
        <v>-1760562048</v>
      </c>
      <c r="L143" s="5">
        <v>34711796746</v>
      </c>
      <c r="M143" s="5">
        <v>1766307000</v>
      </c>
      <c r="N143" s="5">
        <v>-27974446000</v>
      </c>
      <c r="O143" s="5">
        <v>3823017288</v>
      </c>
    </row>
    <row r="144" spans="2:15" ht="15.5" x14ac:dyDescent="0.35">
      <c r="C144" t="s">
        <v>145</v>
      </c>
      <c r="D144" s="5">
        <v>-908812487</v>
      </c>
      <c r="E144" s="5">
        <v>-663723941</v>
      </c>
      <c r="F144" s="5">
        <v>-958542224</v>
      </c>
      <c r="G144" s="5">
        <v>-106523740</v>
      </c>
      <c r="I144" s="5">
        <v>-1111968344</v>
      </c>
      <c r="J144" s="5">
        <v>361093649</v>
      </c>
      <c r="K144" s="5">
        <v>-6087837620</v>
      </c>
      <c r="L144" s="5">
        <v>-17728055293</v>
      </c>
      <c r="M144" s="5">
        <v>-27719450825</v>
      </c>
      <c r="N144" s="5">
        <v>-7375745840</v>
      </c>
      <c r="O144" s="5">
        <v>-863714886</v>
      </c>
    </row>
    <row r="145" spans="3:15" ht="15.5" x14ac:dyDescent="0.35">
      <c r="C145" t="s">
        <v>146</v>
      </c>
      <c r="D145" s="5">
        <v>-91515189</v>
      </c>
      <c r="E145" s="5">
        <v>-99399616</v>
      </c>
      <c r="F145" s="5">
        <v>-21605287</v>
      </c>
      <c r="G145" s="5">
        <v>-106523740</v>
      </c>
      <c r="I145" s="5">
        <v>-175031407</v>
      </c>
      <c r="J145" s="5">
        <v>-275843289</v>
      </c>
      <c r="K145" s="5">
        <v>-6084062620</v>
      </c>
      <c r="L145" s="5">
        <v>-10649803157</v>
      </c>
      <c r="M145" s="5">
        <v>-26594201204</v>
      </c>
      <c r="N145" s="5">
        <v>-4894307590</v>
      </c>
      <c r="O145" s="5">
        <v>-84808000</v>
      </c>
    </row>
    <row r="146" spans="3:15" ht="15.5" x14ac:dyDescent="0.35">
      <c r="C146" t="s">
        <v>700</v>
      </c>
      <c r="E146" s="5">
        <v>216216216</v>
      </c>
      <c r="F146" s="5">
        <v>144144144</v>
      </c>
      <c r="I146" s="5">
        <v>144144144</v>
      </c>
      <c r="J146" s="5">
        <v>636936938</v>
      </c>
      <c r="L146" s="5">
        <v>243243243</v>
      </c>
      <c r="M146" s="5">
        <v>1000000</v>
      </c>
    </row>
    <row r="147" spans="3:15" ht="15.5" x14ac:dyDescent="0.35">
      <c r="C147" t="s">
        <v>1444</v>
      </c>
      <c r="D147" s="5">
        <v>-817297298</v>
      </c>
      <c r="E147" s="5">
        <v>-780540541</v>
      </c>
      <c r="F147" s="5">
        <v>-1081081081</v>
      </c>
      <c r="I147" s="5">
        <v>-1081081081</v>
      </c>
      <c r="K147" s="5">
        <v>-3775000</v>
      </c>
      <c r="L147" s="5">
        <v>-7321495379</v>
      </c>
      <c r="M147" s="5">
        <v>-413749621</v>
      </c>
      <c r="N147" s="5">
        <v>-2481438250</v>
      </c>
      <c r="O147" s="5">
        <v>-778906886</v>
      </c>
    </row>
    <row r="148" spans="3:15" ht="15.5" x14ac:dyDescent="0.35">
      <c r="C148" t="s">
        <v>1445</v>
      </c>
      <c r="M148" s="5">
        <v>-712500000</v>
      </c>
    </row>
    <row r="149" spans="3:15" ht="15.5" x14ac:dyDescent="0.35">
      <c r="C149" t="s">
        <v>153</v>
      </c>
      <c r="D149" s="5">
        <v>470167766</v>
      </c>
      <c r="E149" s="5">
        <v>2160195982</v>
      </c>
      <c r="F149" s="5">
        <v>-164207117</v>
      </c>
      <c r="G149" s="5">
        <v>438708657</v>
      </c>
      <c r="I149" s="5">
        <v>3134030980</v>
      </c>
      <c r="J149" s="5">
        <v>-3024572441</v>
      </c>
      <c r="K149" s="5">
        <v>-1760562048</v>
      </c>
      <c r="L149" s="5">
        <v>34711796746</v>
      </c>
      <c r="M149" s="5">
        <v>1766307000</v>
      </c>
      <c r="N149" s="5">
        <v>-27974446000</v>
      </c>
      <c r="O149" s="5">
        <v>3823017288</v>
      </c>
    </row>
    <row r="150" spans="3:15" ht="15.5" x14ac:dyDescent="0.35">
      <c r="C150" t="s">
        <v>953</v>
      </c>
      <c r="L150" s="5">
        <v>6250000000</v>
      </c>
      <c r="O150" s="5">
        <v>3840000000</v>
      </c>
    </row>
    <row r="151" spans="3:15" ht="15.5" x14ac:dyDescent="0.35">
      <c r="C151" t="s">
        <v>1232</v>
      </c>
      <c r="L151" s="5">
        <v>30579855456</v>
      </c>
    </row>
    <row r="152" spans="3:15" ht="15.5" x14ac:dyDescent="0.35">
      <c r="C152" t="s">
        <v>344</v>
      </c>
    </row>
    <row r="153" spans="3:15" ht="15.5" x14ac:dyDescent="0.35">
      <c r="C153" t="s">
        <v>154</v>
      </c>
      <c r="D153" s="5">
        <v>1025000000</v>
      </c>
      <c r="E153" s="5">
        <v>2800000000</v>
      </c>
      <c r="F153" s="5">
        <v>457193694</v>
      </c>
      <c r="G153" s="5">
        <v>-801000000</v>
      </c>
      <c r="I153" s="5">
        <v>1816193694</v>
      </c>
      <c r="J153" s="5">
        <v>-247500000</v>
      </c>
      <c r="K153" s="5">
        <v>725000000</v>
      </c>
      <c r="M153" s="5">
        <v>-2100000000</v>
      </c>
      <c r="N153" s="5">
        <v>1100000000</v>
      </c>
    </row>
    <row r="154" spans="3:15" ht="15.5" x14ac:dyDescent="0.35">
      <c r="C154" t="s">
        <v>338</v>
      </c>
      <c r="G154" s="5">
        <v>147773713</v>
      </c>
    </row>
    <row r="155" spans="3:15" ht="15.5" x14ac:dyDescent="0.35">
      <c r="C155" t="s">
        <v>339</v>
      </c>
      <c r="F155" s="5">
        <v>-38448181</v>
      </c>
      <c r="G155" s="5">
        <v>-198171712</v>
      </c>
      <c r="I155" s="5">
        <v>-236619893</v>
      </c>
      <c r="J155" s="5">
        <v>-551869352</v>
      </c>
      <c r="K155" s="5">
        <v>-406716311</v>
      </c>
      <c r="L155" s="5">
        <v>-179361548</v>
      </c>
      <c r="M155" s="5">
        <v>-133693000</v>
      </c>
      <c r="N155" s="5">
        <v>-74446000</v>
      </c>
      <c r="O155" s="5">
        <v>-16982712</v>
      </c>
    </row>
    <row r="156" spans="3:15" ht="15.5" x14ac:dyDescent="0.35">
      <c r="C156" t="s">
        <v>274</v>
      </c>
      <c r="D156" s="5">
        <v>-554832234</v>
      </c>
      <c r="E156" s="5">
        <v>-639804018</v>
      </c>
      <c r="F156" s="5">
        <v>-4482952630</v>
      </c>
      <c r="G156" s="5">
        <v>2137409809</v>
      </c>
      <c r="I156" s="5">
        <v>-2345542821</v>
      </c>
      <c r="J156" s="5">
        <v>-2225203089</v>
      </c>
      <c r="K156" s="5">
        <v>-2078845737</v>
      </c>
      <c r="L156" s="5">
        <v>-1938697162</v>
      </c>
    </row>
    <row r="157" spans="3:15" ht="15.5" x14ac:dyDescent="0.35">
      <c r="C157" t="s">
        <v>336</v>
      </c>
      <c r="F157" s="5">
        <v>3900000000</v>
      </c>
      <c r="G157" s="5">
        <v>-847303153</v>
      </c>
      <c r="I157" s="5">
        <v>3900000000</v>
      </c>
      <c r="M157" s="5">
        <v>11200000000</v>
      </c>
    </row>
    <row r="158" spans="3:15" ht="15.5" x14ac:dyDescent="0.35">
      <c r="C158" t="s">
        <v>487</v>
      </c>
      <c r="M158" s="5">
        <v>-7200000000</v>
      </c>
      <c r="N158" s="5">
        <v>-29000000000</v>
      </c>
    </row>
    <row r="159" spans="3:15" ht="15.5" x14ac:dyDescent="0.35">
      <c r="C159" t="s">
        <v>163</v>
      </c>
      <c r="D159" s="5">
        <v>75147155</v>
      </c>
      <c r="E159" s="5">
        <v>-601480383</v>
      </c>
      <c r="F159" s="5">
        <v>192472320</v>
      </c>
      <c r="G159" s="5">
        <v>-125882398</v>
      </c>
      <c r="I159" s="5">
        <v>546936376</v>
      </c>
      <c r="J159" s="5">
        <v>-433482260</v>
      </c>
      <c r="K159" s="5">
        <v>-4696251105</v>
      </c>
      <c r="L159" s="5">
        <v>3960322265</v>
      </c>
      <c r="M159" s="5">
        <v>-12469230618</v>
      </c>
      <c r="N159" s="5">
        <v>13330634483</v>
      </c>
      <c r="O159" s="5">
        <v>350841934</v>
      </c>
    </row>
    <row r="160" spans="3:15" ht="15.5" x14ac:dyDescent="0.35">
      <c r="C160" t="s">
        <v>164</v>
      </c>
      <c r="D160" s="5">
        <v>1</v>
      </c>
      <c r="E160" s="5">
        <v>779023813</v>
      </c>
      <c r="I160" s="5">
        <v>232087437</v>
      </c>
      <c r="J160" s="5">
        <v>665569697</v>
      </c>
      <c r="K160" s="5">
        <v>5361820802</v>
      </c>
      <c r="L160" s="5">
        <v>1401498537</v>
      </c>
      <c r="M160" s="5">
        <v>13870729155</v>
      </c>
      <c r="N160" s="5">
        <v>540094672</v>
      </c>
      <c r="O160" s="5">
        <v>189252738</v>
      </c>
    </row>
    <row r="161" spans="2:15" ht="15.5" x14ac:dyDescent="0.35">
      <c r="C161" t="s">
        <v>166</v>
      </c>
      <c r="D161" s="5">
        <v>75147156</v>
      </c>
      <c r="E161" s="5">
        <v>177543430</v>
      </c>
      <c r="F161" s="5">
        <v>192472320</v>
      </c>
      <c r="G161" s="5">
        <v>-125882398</v>
      </c>
      <c r="I161" s="5">
        <v>779023813</v>
      </c>
      <c r="J161" s="5">
        <v>232087437</v>
      </c>
      <c r="K161" s="5">
        <v>665569697</v>
      </c>
      <c r="L161" s="5">
        <v>5361820802</v>
      </c>
      <c r="M161" s="5">
        <v>1401498537</v>
      </c>
      <c r="N161" s="5">
        <v>13870729155</v>
      </c>
      <c r="O161" s="5">
        <v>540094672</v>
      </c>
    </row>
    <row r="163" spans="2:15" ht="15.5" x14ac:dyDescent="0.35">
      <c r="B163" t="s">
        <v>167</v>
      </c>
      <c r="C163" t="s">
        <v>12</v>
      </c>
      <c r="D163" s="5">
        <v>1560000000</v>
      </c>
      <c r="E163" s="5">
        <v>1560000000</v>
      </c>
      <c r="F163" s="5">
        <v>1560000000</v>
      </c>
      <c r="G163" s="5">
        <v>1560000000</v>
      </c>
      <c r="I163" s="5">
        <v>1560000000</v>
      </c>
      <c r="J163" s="5">
        <v>1560000000</v>
      </c>
      <c r="K163" s="5">
        <v>1560000000</v>
      </c>
      <c r="L163" s="5">
        <v>1560000000</v>
      </c>
      <c r="M163" s="5">
        <v>0</v>
      </c>
      <c r="N163" s="5">
        <v>0</v>
      </c>
      <c r="O163" s="5">
        <v>0</v>
      </c>
    </row>
    <row r="164" spans="2:15" ht="15.5" x14ac:dyDescent="0.35">
      <c r="C164" t="s">
        <v>168</v>
      </c>
      <c r="E164" s="6">
        <v>0.21</v>
      </c>
      <c r="F164" s="6">
        <v>-1.68</v>
      </c>
      <c r="G164" s="6">
        <v>-1.18</v>
      </c>
    </row>
    <row r="165" spans="2:15" ht="15.5" x14ac:dyDescent="0.35">
      <c r="C165" t="s">
        <v>169</v>
      </c>
      <c r="D165" s="5">
        <v>0</v>
      </c>
      <c r="E165" s="6">
        <v>271.43</v>
      </c>
      <c r="F165" s="6">
        <v>-42.26</v>
      </c>
      <c r="G165" s="6">
        <v>-52.54</v>
      </c>
    </row>
    <row r="166" spans="2:15" ht="15.5" x14ac:dyDescent="0.35">
      <c r="C166" t="s">
        <v>63</v>
      </c>
      <c r="D166" s="6">
        <v>14.78</v>
      </c>
      <c r="E166" s="6">
        <v>18.68</v>
      </c>
      <c r="F166" s="6">
        <v>66.13</v>
      </c>
      <c r="G166" s="6">
        <v>53.85</v>
      </c>
    </row>
    <row r="167" spans="2:15" ht="15.5" x14ac:dyDescent="0.35">
      <c r="C167" t="s">
        <v>170</v>
      </c>
      <c r="D167" s="5">
        <v>1920000000</v>
      </c>
      <c r="E167" s="5">
        <v>750000000</v>
      </c>
      <c r="F167" s="5">
        <v>-1730000000</v>
      </c>
      <c r="G167" s="5">
        <v>-670000000</v>
      </c>
    </row>
    <row r="168" spans="2:15" ht="15.5" x14ac:dyDescent="0.35">
      <c r="C168" t="s">
        <v>171</v>
      </c>
      <c r="D168" s="6">
        <v>-1E-4</v>
      </c>
      <c r="E168" s="6">
        <v>5.1000000000000004E-3</v>
      </c>
      <c r="F168" s="6">
        <v>-4.2500000000000003E-2</v>
      </c>
      <c r="G168" s="6">
        <v>-2.9600000000000001E-2</v>
      </c>
    </row>
    <row r="169" spans="2:15" ht="15.5" x14ac:dyDescent="0.35">
      <c r="C169" t="s">
        <v>172</v>
      </c>
      <c r="D169" s="6">
        <v>-1E-4</v>
      </c>
      <c r="E169" s="6">
        <v>6.7000000000000002E-3</v>
      </c>
      <c r="F169" s="6">
        <v>-5.4299999999999994E-2</v>
      </c>
      <c r="G169" s="6">
        <v>-3.6400000000000002E-2</v>
      </c>
    </row>
    <row r="170" spans="2:15" ht="15.5" x14ac:dyDescent="0.35">
      <c r="C170" t="s">
        <v>173</v>
      </c>
      <c r="D170" s="6">
        <v>1.7600000000000001E-2</v>
      </c>
      <c r="E170" s="6">
        <v>-7.0999999999999995E-3</v>
      </c>
      <c r="F170" s="6">
        <v>-5.28E-2</v>
      </c>
      <c r="G170" s="6">
        <v>-3.15E-2</v>
      </c>
    </row>
    <row r="171" spans="2:15" ht="15.5" x14ac:dyDescent="0.35">
      <c r="C171" t="s">
        <v>174</v>
      </c>
      <c r="D171" s="6">
        <v>4.84</v>
      </c>
      <c r="E171" s="6">
        <v>-2.16</v>
      </c>
      <c r="F171" s="6">
        <v>-12.73</v>
      </c>
      <c r="G171" s="6">
        <v>-10.77</v>
      </c>
    </row>
    <row r="172" spans="2:15" ht="15.5" x14ac:dyDescent="0.35">
      <c r="C172" t="s">
        <v>175</v>
      </c>
      <c r="D172" s="5">
        <v>49000000000</v>
      </c>
      <c r="E172" s="5">
        <v>49000000000</v>
      </c>
      <c r="F172" s="5">
        <v>48000000000</v>
      </c>
      <c r="G172" s="5">
        <v>51000000000</v>
      </c>
    </row>
    <row r="173" spans="2:15" ht="15.5" x14ac:dyDescent="0.35">
      <c r="C173" t="s">
        <v>176</v>
      </c>
      <c r="D173" s="6">
        <v>2.06</v>
      </c>
      <c r="E173" s="6">
        <v>1.83</v>
      </c>
      <c r="F173" s="6">
        <v>2.2999999999999998</v>
      </c>
      <c r="G173" s="6">
        <v>1.9</v>
      </c>
    </row>
    <row r="174" spans="2:15" ht="15.5" x14ac:dyDescent="0.35">
      <c r="C174" t="s">
        <v>177</v>
      </c>
      <c r="D174" s="6">
        <v>31.12</v>
      </c>
      <c r="E174" s="6">
        <v>31.12</v>
      </c>
      <c r="F174" s="6">
        <v>30.91</v>
      </c>
      <c r="G174" s="6">
        <v>32.57</v>
      </c>
    </row>
    <row r="175" spans="2:15" ht="15.5" x14ac:dyDescent="0.35">
      <c r="C175" t="s">
        <v>178</v>
      </c>
      <c r="D175" s="6">
        <v>2.06</v>
      </c>
      <c r="E175" s="6">
        <v>1.83</v>
      </c>
      <c r="F175" s="6">
        <v>2.2999999999999998</v>
      </c>
      <c r="G175" s="6">
        <v>1.9</v>
      </c>
    </row>
    <row r="176" spans="2:15" ht="15.5" x14ac:dyDescent="0.35">
      <c r="C176" t="s">
        <v>179</v>
      </c>
      <c r="D176" s="6">
        <v>31.12</v>
      </c>
      <c r="E176" s="6">
        <v>31.12</v>
      </c>
      <c r="F176" s="6">
        <v>30.91</v>
      </c>
      <c r="G176" s="6">
        <v>32.57</v>
      </c>
    </row>
    <row r="177" spans="3:15" ht="15.5" x14ac:dyDescent="0.35">
      <c r="C177" t="s">
        <v>180</v>
      </c>
      <c r="D177" s="5">
        <v>5000000000</v>
      </c>
      <c r="E177" s="5">
        <v>6000000000</v>
      </c>
      <c r="F177" s="5">
        <v>7000000000</v>
      </c>
      <c r="G177" s="5">
        <v>3000000000</v>
      </c>
    </row>
    <row r="178" spans="3:15" ht="15.5" x14ac:dyDescent="0.35">
      <c r="C178" t="s">
        <v>181</v>
      </c>
      <c r="G178" s="5">
        <v>5000000000</v>
      </c>
    </row>
    <row r="179" spans="3:15" ht="15.5" x14ac:dyDescent="0.35">
      <c r="C179" t="s">
        <v>182</v>
      </c>
      <c r="D179" s="5">
        <v>49000000000</v>
      </c>
      <c r="E179" s="5">
        <v>49000000000</v>
      </c>
      <c r="F179" s="5">
        <v>48000000000</v>
      </c>
      <c r="G179" s="5">
        <v>51000000000</v>
      </c>
    </row>
    <row r="180" spans="3:15" ht="15.5" x14ac:dyDescent="0.35">
      <c r="C180" t="s">
        <v>24</v>
      </c>
      <c r="D180" s="5">
        <v>5000000000</v>
      </c>
      <c r="E180" s="5">
        <v>6000000000</v>
      </c>
      <c r="F180" s="5">
        <v>7000000000</v>
      </c>
      <c r="G180" s="5">
        <v>7000000000</v>
      </c>
    </row>
    <row r="181" spans="3:15" ht="15.5" x14ac:dyDescent="0.35">
      <c r="C181" t="s">
        <v>21</v>
      </c>
      <c r="D181" s="5">
        <v>5000000000</v>
      </c>
      <c r="E181" s="5">
        <v>6000000000</v>
      </c>
      <c r="F181" s="5">
        <v>6000000000</v>
      </c>
      <c r="G181" s="5">
        <v>7000000000</v>
      </c>
    </row>
    <row r="182" spans="3:15" ht="15.5" x14ac:dyDescent="0.35">
      <c r="C182" t="s">
        <v>183</v>
      </c>
      <c r="D182" s="5">
        <v>3000000000</v>
      </c>
      <c r="E182" s="5">
        <v>3000000000</v>
      </c>
      <c r="F182" s="5">
        <v>2000000000</v>
      </c>
      <c r="G182" s="5">
        <v>10000000000</v>
      </c>
    </row>
    <row r="183" spans="3:15" ht="15.5" x14ac:dyDescent="0.35">
      <c r="C183" t="s">
        <v>184</v>
      </c>
      <c r="D183" s="5">
        <v>1000000000</v>
      </c>
      <c r="E183" s="5">
        <v>-2000000000</v>
      </c>
      <c r="F183" s="5">
        <v>1000000000</v>
      </c>
      <c r="G183" s="5">
        <v>0</v>
      </c>
    </row>
    <row r="184" spans="3:15" ht="15.5" x14ac:dyDescent="0.35">
      <c r="C184" t="s">
        <v>185</v>
      </c>
      <c r="D184" s="5">
        <v>0</v>
      </c>
      <c r="E184" s="5">
        <v>0</v>
      </c>
      <c r="F184" s="5">
        <v>0</v>
      </c>
      <c r="G184" s="5">
        <v>0</v>
      </c>
    </row>
    <row r="185" spans="3:15" ht="15.5" x14ac:dyDescent="0.35">
      <c r="C185" t="s">
        <v>13</v>
      </c>
      <c r="D185" s="5">
        <v>0</v>
      </c>
      <c r="E185" s="5">
        <v>-2000000000</v>
      </c>
      <c r="F185" s="5">
        <v>1000000000</v>
      </c>
      <c r="G185" s="5">
        <v>-1000000000</v>
      </c>
    </row>
    <row r="186" spans="3:15" ht="15.5" x14ac:dyDescent="0.35">
      <c r="C186" t="s">
        <v>16</v>
      </c>
      <c r="D186" s="6">
        <v>0.27</v>
      </c>
      <c r="E186" s="6">
        <v>-1.41</v>
      </c>
      <c r="F186" s="6">
        <v>0.83</v>
      </c>
      <c r="G186" s="6">
        <v>-0.36</v>
      </c>
    </row>
    <row r="187" spans="3:15" ht="15.5" x14ac:dyDescent="0.35">
      <c r="C187" t="s">
        <v>48</v>
      </c>
      <c r="I187" s="6">
        <v>-5.34</v>
      </c>
      <c r="J187" s="6">
        <v>-5.46</v>
      </c>
      <c r="K187" s="6">
        <v>-2.29</v>
      </c>
      <c r="L187" s="6">
        <v>0.15</v>
      </c>
      <c r="M187" s="6">
        <v>532626.93000000005</v>
      </c>
      <c r="N187" s="6">
        <v>3921740.14</v>
      </c>
      <c r="O187" s="6">
        <v>31861.06</v>
      </c>
    </row>
    <row r="188" spans="3:15" ht="15.5" x14ac:dyDescent="0.35">
      <c r="C188" t="s">
        <v>62</v>
      </c>
      <c r="I188" s="6">
        <v>-13.3</v>
      </c>
      <c r="J188" s="6">
        <v>-9.16</v>
      </c>
      <c r="K188" s="6">
        <v>-29.69</v>
      </c>
      <c r="L188" s="6">
        <v>893.33</v>
      </c>
      <c r="M188" s="5">
        <v>0</v>
      </c>
      <c r="N188" s="5">
        <v>0</v>
      </c>
      <c r="O188" s="5">
        <v>0</v>
      </c>
    </row>
    <row r="189" spans="3:15" ht="15.5" x14ac:dyDescent="0.35">
      <c r="C189" t="s">
        <v>65</v>
      </c>
      <c r="I189" s="6">
        <v>16.73</v>
      </c>
      <c r="J189" s="6">
        <v>12.22</v>
      </c>
      <c r="K189" s="6">
        <v>4.68</v>
      </c>
      <c r="L189" s="6">
        <v>5.55</v>
      </c>
      <c r="M189" s="5">
        <v>0</v>
      </c>
      <c r="N189" s="5">
        <v>0</v>
      </c>
      <c r="O189" s="5">
        <v>0</v>
      </c>
    </row>
    <row r="190" spans="3:15" ht="15.5" x14ac:dyDescent="0.35">
      <c r="C190" t="s">
        <v>186</v>
      </c>
      <c r="I190" s="6">
        <v>-4030000000.0000005</v>
      </c>
      <c r="J190" s="6">
        <v>-4179999999.9999995</v>
      </c>
      <c r="K190" s="5">
        <v>1550000000</v>
      </c>
      <c r="L190" s="5">
        <v>7520000000</v>
      </c>
      <c r="M190" s="5">
        <v>35790000000</v>
      </c>
      <c r="N190" s="5">
        <v>49400000000</v>
      </c>
      <c r="O190" s="5">
        <v>630000000</v>
      </c>
    </row>
    <row r="191" spans="3:15" ht="15.5" x14ac:dyDescent="0.35">
      <c r="C191" t="s">
        <v>187</v>
      </c>
      <c r="I191" s="6">
        <v>-0.1351</v>
      </c>
      <c r="J191" s="6">
        <v>-0.13070000000000001</v>
      </c>
      <c r="K191" s="6">
        <v>-4.6300000000000001E-2</v>
      </c>
      <c r="L191" s="6">
        <v>2.8999999999999998E-3</v>
      </c>
      <c r="M191" s="6">
        <v>0.53280000000000005</v>
      </c>
      <c r="N191" s="6">
        <v>1.2290999999999999</v>
      </c>
      <c r="O191" s="6">
        <v>3.9800000000000002E-2</v>
      </c>
    </row>
    <row r="192" spans="3:15" ht="15.5" x14ac:dyDescent="0.35">
      <c r="C192" t="s">
        <v>188</v>
      </c>
      <c r="I192" s="6">
        <v>-0.17280000000000001</v>
      </c>
      <c r="J192" s="6">
        <v>-0.1507</v>
      </c>
      <c r="K192" s="6">
        <v>-5.4800000000000001E-2</v>
      </c>
      <c r="L192" s="6">
        <v>3.4000000000000002E-3</v>
      </c>
      <c r="M192" s="6">
        <v>0.82030000000000003</v>
      </c>
      <c r="N192" s="6">
        <v>2.9139999999999997</v>
      </c>
      <c r="O192" s="6">
        <v>7.2900000000000006E-2</v>
      </c>
    </row>
    <row r="193" spans="3:15" ht="15.5" x14ac:dyDescent="0.35">
      <c r="C193" t="s">
        <v>189</v>
      </c>
      <c r="I193" s="6">
        <v>-0.15179999999999999</v>
      </c>
      <c r="J193" s="6">
        <v>-0.13300000000000001</v>
      </c>
      <c r="K193" s="6">
        <v>-3.5299999999999998E-2</v>
      </c>
      <c r="L193" s="6">
        <v>7.6499999999999999E-2</v>
      </c>
      <c r="M193" s="6">
        <v>1.2254</v>
      </c>
      <c r="N193" s="6">
        <v>5.4825999999999997</v>
      </c>
      <c r="O193" s="6">
        <v>0.19440000000000002</v>
      </c>
    </row>
    <row r="194" spans="3:15" ht="15.5" x14ac:dyDescent="0.35">
      <c r="C194" t="s">
        <v>190</v>
      </c>
      <c r="I194" s="6">
        <v>-12.29</v>
      </c>
      <c r="J194" s="6">
        <v>-17.98</v>
      </c>
      <c r="K194" s="6">
        <v>-3.92</v>
      </c>
      <c r="L194" s="5">
        <v>6</v>
      </c>
      <c r="M194" s="6">
        <v>188.8</v>
      </c>
      <c r="N194" s="6">
        <v>4815.97</v>
      </c>
      <c r="O194" s="6">
        <v>324.51</v>
      </c>
    </row>
    <row r="195" spans="3:15" ht="15.5" x14ac:dyDescent="0.35">
      <c r="C195" t="s">
        <v>59</v>
      </c>
      <c r="I195" s="6">
        <v>2.2999999999999998</v>
      </c>
      <c r="J195" s="6">
        <v>1.38</v>
      </c>
      <c r="K195" s="6">
        <v>1.63</v>
      </c>
      <c r="L195" s="6">
        <v>3.04</v>
      </c>
      <c r="M195" s="5">
        <v>0</v>
      </c>
      <c r="N195" s="5">
        <v>0</v>
      </c>
      <c r="O195" s="5">
        <v>0</v>
      </c>
    </row>
    <row r="196" spans="3:15" ht="15.5" x14ac:dyDescent="0.35">
      <c r="C196" t="s">
        <v>56</v>
      </c>
      <c r="I196" s="6">
        <v>30.91</v>
      </c>
      <c r="J196" s="6">
        <v>36.229999999999997</v>
      </c>
      <c r="K196" s="6">
        <v>41.7</v>
      </c>
      <c r="L196" s="6">
        <v>44.02</v>
      </c>
      <c r="M196" s="6">
        <v>649268.74</v>
      </c>
      <c r="N196" s="6">
        <v>1345844.96</v>
      </c>
      <c r="O196" s="6">
        <v>436844.37</v>
      </c>
    </row>
    <row r="197" spans="3:15" ht="15.5" x14ac:dyDescent="0.35">
      <c r="C197" t="s">
        <v>191</v>
      </c>
      <c r="I197" s="6">
        <v>2.2999999999999998</v>
      </c>
      <c r="J197" s="6">
        <v>1.38</v>
      </c>
      <c r="K197" s="6">
        <v>1.63</v>
      </c>
      <c r="L197" s="6">
        <v>3.04</v>
      </c>
      <c r="M197" s="5">
        <v>0</v>
      </c>
      <c r="N197" s="5">
        <v>0</v>
      </c>
      <c r="O197" s="5">
        <v>0</v>
      </c>
    </row>
    <row r="198" spans="3:15" ht="15.5" x14ac:dyDescent="0.35">
      <c r="C198" t="s">
        <v>192</v>
      </c>
      <c r="I198" s="6">
        <v>30.91</v>
      </c>
      <c r="J198" s="6">
        <v>36.229999999999997</v>
      </c>
      <c r="K198" s="6">
        <v>41.7</v>
      </c>
      <c r="L198" s="6">
        <v>44.02</v>
      </c>
      <c r="M198" s="6">
        <v>649268.74</v>
      </c>
      <c r="N198" s="6">
        <v>1345844.96</v>
      </c>
      <c r="O198" s="6">
        <v>436844.37</v>
      </c>
    </row>
    <row r="199" spans="3:15" ht="15.5" x14ac:dyDescent="0.35">
      <c r="C199" t="s">
        <v>193</v>
      </c>
      <c r="I199" s="5">
        <v>7000000000</v>
      </c>
      <c r="J199" s="5">
        <v>3000000000</v>
      </c>
      <c r="K199" s="5">
        <v>3000000000</v>
      </c>
      <c r="L199" s="5">
        <v>2000000000</v>
      </c>
      <c r="M199" s="5">
        <v>2000000000</v>
      </c>
      <c r="N199" s="5">
        <v>0</v>
      </c>
    </row>
    <row r="200" spans="3:15" ht="15.5" x14ac:dyDescent="0.35">
      <c r="C200" t="s">
        <v>194</v>
      </c>
      <c r="J200" s="5">
        <v>3000000000</v>
      </c>
      <c r="K200" s="5">
        <v>5000000000</v>
      </c>
      <c r="L200" s="5">
        <v>8000000000</v>
      </c>
      <c r="M200" s="5">
        <v>9000000000</v>
      </c>
    </row>
    <row r="201" spans="3:15" ht="15.5" x14ac:dyDescent="0.35">
      <c r="C201" t="s">
        <v>26</v>
      </c>
      <c r="I201" s="5">
        <v>7000000000</v>
      </c>
      <c r="J201" s="5">
        <v>5000000000</v>
      </c>
      <c r="K201" s="5">
        <v>8000000000</v>
      </c>
      <c r="L201" s="5">
        <v>10000000000</v>
      </c>
      <c r="M201" s="5">
        <v>11000000000</v>
      </c>
      <c r="N201" s="5">
        <v>0</v>
      </c>
    </row>
    <row r="202" spans="3:15" ht="15.5" x14ac:dyDescent="0.35">
      <c r="C202" t="s">
        <v>23</v>
      </c>
      <c r="I202" s="5">
        <v>6000000000</v>
      </c>
      <c r="J202" s="5">
        <v>5000000000</v>
      </c>
      <c r="K202" s="5">
        <v>7000000000</v>
      </c>
      <c r="L202" s="5">
        <v>5000000000</v>
      </c>
      <c r="M202" s="5">
        <v>10000000000</v>
      </c>
      <c r="N202" s="5">
        <v>-14000000000</v>
      </c>
      <c r="O202" s="5">
        <v>-1000000000</v>
      </c>
    </row>
    <row r="203" spans="3:15" ht="15.5" x14ac:dyDescent="0.35">
      <c r="C203" t="s">
        <v>195</v>
      </c>
      <c r="I203" s="5">
        <v>2000000000</v>
      </c>
      <c r="J203" s="5">
        <v>11000000000</v>
      </c>
      <c r="K203" s="5">
        <v>17000000000</v>
      </c>
      <c r="L203" s="5">
        <v>33000000000</v>
      </c>
      <c r="M203" s="5">
        <v>7000000000</v>
      </c>
      <c r="N203" s="5">
        <v>4000000000</v>
      </c>
      <c r="O203" s="5">
        <v>2000000000</v>
      </c>
    </row>
    <row r="204" spans="3:15" ht="15.5" x14ac:dyDescent="0.35">
      <c r="C204" t="s">
        <v>196</v>
      </c>
      <c r="I204" s="5">
        <v>-1000000000</v>
      </c>
      <c r="J204" s="5">
        <v>2000000000</v>
      </c>
      <c r="K204" s="5">
        <v>3000000000</v>
      </c>
      <c r="L204" s="5">
        <v>-13000000000</v>
      </c>
      <c r="M204" s="5">
        <v>13000000000</v>
      </c>
      <c r="N204" s="5">
        <v>49000000000</v>
      </c>
      <c r="O204" s="5">
        <v>-3000000000</v>
      </c>
    </row>
    <row r="205" spans="3:15" ht="15.5" x14ac:dyDescent="0.35">
      <c r="C205" t="s">
        <v>197</v>
      </c>
      <c r="I205" s="5">
        <v>0</v>
      </c>
      <c r="J205" s="5">
        <v>0</v>
      </c>
      <c r="K205" s="5">
        <v>-6000000000</v>
      </c>
      <c r="L205" s="5">
        <v>-11000000000</v>
      </c>
      <c r="M205" s="5">
        <v>-27000000000</v>
      </c>
      <c r="N205" s="5">
        <v>-5000000000</v>
      </c>
      <c r="O205" s="5">
        <v>0</v>
      </c>
    </row>
    <row r="206" spans="3:15" ht="15.5" x14ac:dyDescent="0.35">
      <c r="C206" t="s">
        <v>15</v>
      </c>
      <c r="I206" s="5">
        <v>-2000000000</v>
      </c>
      <c r="J206" s="5">
        <v>2000000000</v>
      </c>
      <c r="K206" s="5">
        <v>-3000000000</v>
      </c>
      <c r="L206" s="5">
        <v>-24000000000</v>
      </c>
      <c r="M206" s="5">
        <v>-13000000000</v>
      </c>
      <c r="N206" s="5">
        <v>44000000000</v>
      </c>
      <c r="O206" s="5">
        <v>-3000000000</v>
      </c>
    </row>
    <row r="207" spans="3:15" ht="15.5" x14ac:dyDescent="0.35">
      <c r="C207" t="s">
        <v>17</v>
      </c>
      <c r="I207" s="6">
        <v>-1.06</v>
      </c>
      <c r="J207" s="6">
        <v>1.25</v>
      </c>
      <c r="K207" s="6">
        <v>-1.88</v>
      </c>
      <c r="L207" s="6">
        <v>-15.15</v>
      </c>
      <c r="M207" s="6">
        <v>-262205.76</v>
      </c>
      <c r="N207" s="6">
        <v>4523400.7</v>
      </c>
      <c r="O207" s="6">
        <v>-278230.21000000002</v>
      </c>
    </row>
    <row r="209" spans="2:15" ht="15.5" x14ac:dyDescent="0.35">
      <c r="B209" t="s">
        <v>198</v>
      </c>
      <c r="C209" t="s">
        <v>199</v>
      </c>
      <c r="D209" s="5">
        <v>-4000000</v>
      </c>
      <c r="E209" s="5">
        <v>325000000</v>
      </c>
      <c r="F209" s="5">
        <v>-3000000000</v>
      </c>
      <c r="G209" s="5">
        <v>-2000000000</v>
      </c>
      <c r="H209" s="5">
        <v>641000000</v>
      </c>
      <c r="I209" s="5">
        <v>-8000000000</v>
      </c>
      <c r="J209" s="5">
        <v>-9000000000</v>
      </c>
      <c r="K209" s="5">
        <v>-4000000000</v>
      </c>
      <c r="L209" s="5">
        <v>237000000</v>
      </c>
      <c r="M209" s="5">
        <v>27000000000</v>
      </c>
      <c r="N209" s="5">
        <v>38000000000</v>
      </c>
      <c r="O209" s="5">
        <v>308000000</v>
      </c>
    </row>
    <row r="210" spans="2:15" ht="15.5" x14ac:dyDescent="0.35">
      <c r="C210" t="s">
        <v>47</v>
      </c>
      <c r="D210" s="5">
        <v>0</v>
      </c>
      <c r="E210" s="6">
        <v>0.21</v>
      </c>
      <c r="F210" s="6">
        <v>-1.68</v>
      </c>
      <c r="G210" s="6">
        <v>-1.18</v>
      </c>
      <c r="H210" s="6">
        <v>0.41</v>
      </c>
      <c r="I210" s="6">
        <v>-5.34</v>
      </c>
      <c r="J210" s="6">
        <v>-5.46</v>
      </c>
      <c r="K210" s="6">
        <v>-2.29</v>
      </c>
      <c r="L210" s="6">
        <v>0.15</v>
      </c>
      <c r="M210" s="6">
        <v>17.04</v>
      </c>
      <c r="N210" s="6">
        <v>24.3</v>
      </c>
      <c r="O210" s="6">
        <v>0.2</v>
      </c>
    </row>
    <row r="211" spans="2:15" ht="15.5" x14ac:dyDescent="0.35">
      <c r="C211" t="s">
        <v>200</v>
      </c>
      <c r="D211" s="5">
        <v>7000000000</v>
      </c>
      <c r="E211" s="5">
        <v>5000000000</v>
      </c>
      <c r="F211" s="5">
        <v>2000000000</v>
      </c>
      <c r="G211" s="5">
        <v>2000000000</v>
      </c>
      <c r="H211" s="5">
        <v>23000000000</v>
      </c>
      <c r="I211" s="5">
        <v>7000000000</v>
      </c>
      <c r="J211" s="5">
        <v>6000000000</v>
      </c>
      <c r="K211" s="5">
        <v>23000000000</v>
      </c>
      <c r="L211" s="5">
        <v>38000000000</v>
      </c>
      <c r="M211" s="5">
        <v>76000000000</v>
      </c>
      <c r="N211" s="5">
        <v>88000000000</v>
      </c>
      <c r="O211" s="5">
        <v>12000000000</v>
      </c>
    </row>
    <row r="212" spans="2:15" ht="15.5" x14ac:dyDescent="0.35">
      <c r="C212" t="s">
        <v>201</v>
      </c>
      <c r="I212" s="6">
        <v>163.22</v>
      </c>
    </row>
    <row r="213" spans="2:15" ht="15.5" x14ac:dyDescent="0.35">
      <c r="C213" t="s">
        <v>281</v>
      </c>
      <c r="I213" s="6">
        <v>-25.19</v>
      </c>
    </row>
    <row r="214" spans="2:15" ht="15.5" x14ac:dyDescent="0.35">
      <c r="C214" t="s">
        <v>202</v>
      </c>
      <c r="I214" s="6">
        <v>6.95</v>
      </c>
    </row>
    <row r="215" spans="2:15" ht="15.5" x14ac:dyDescent="0.35">
      <c r="C215" t="s">
        <v>282</v>
      </c>
      <c r="I215" s="6">
        <v>-3.9699999999999999E-2</v>
      </c>
    </row>
    <row r="216" spans="2:15" ht="15.5" x14ac:dyDescent="0.35">
      <c r="C216" t="s">
        <v>283</v>
      </c>
      <c r="I216" s="6">
        <v>6.97</v>
      </c>
    </row>
    <row r="217" spans="2:15" ht="15.5" x14ac:dyDescent="0.35">
      <c r="C217" t="s">
        <v>203</v>
      </c>
      <c r="I217" s="6">
        <v>2.15</v>
      </c>
    </row>
    <row r="218" spans="2:15" ht="15.5" x14ac:dyDescent="0.35">
      <c r="C218" t="s">
        <v>284</v>
      </c>
      <c r="I218" s="5">
        <v>-144</v>
      </c>
    </row>
    <row r="219" spans="2:15" ht="15.5" x14ac:dyDescent="0.35">
      <c r="C219" t="s">
        <v>285</v>
      </c>
      <c r="I219" s="6">
        <v>-100.08</v>
      </c>
    </row>
    <row r="220" spans="2:15" ht="15.5" x14ac:dyDescent="0.35">
      <c r="C220" t="s">
        <v>286</v>
      </c>
      <c r="I220" s="6">
        <v>-27.28</v>
      </c>
    </row>
    <row r="221" spans="2:15" ht="15.5" x14ac:dyDescent="0.35">
      <c r="C221" t="s">
        <v>287</v>
      </c>
      <c r="I221" s="6">
        <v>394.32</v>
      </c>
    </row>
    <row r="222" spans="2:15" ht="15.5" x14ac:dyDescent="0.35">
      <c r="C222" t="s">
        <v>288</v>
      </c>
      <c r="I222" s="6">
        <v>-11.45</v>
      </c>
    </row>
    <row r="223" spans="2:15" ht="15.5" x14ac:dyDescent="0.35">
      <c r="C223" t="s">
        <v>289</v>
      </c>
      <c r="I223" s="6">
        <v>-0.11</v>
      </c>
    </row>
    <row r="224" spans="2:15" ht="15.5" x14ac:dyDescent="0.35">
      <c r="C224" t="s">
        <v>290</v>
      </c>
      <c r="I224" s="6">
        <v>-2.66</v>
      </c>
    </row>
    <row r="225" spans="3:9" ht="15.5" x14ac:dyDescent="0.35">
      <c r="C225" t="s">
        <v>204</v>
      </c>
      <c r="I225" s="6">
        <v>0.41</v>
      </c>
    </row>
    <row r="226" spans="3:9" ht="15.5" x14ac:dyDescent="0.35">
      <c r="C226" t="s">
        <v>291</v>
      </c>
      <c r="I226" s="6">
        <v>9.61</v>
      </c>
    </row>
    <row r="227" spans="3:9" ht="15.5" x14ac:dyDescent="0.35">
      <c r="C227" t="s">
        <v>205</v>
      </c>
      <c r="D227" s="6">
        <v>0.16</v>
      </c>
    </row>
    <row r="228" spans="3:9" ht="15.5" x14ac:dyDescent="0.35">
      <c r="C228" t="s">
        <v>206</v>
      </c>
      <c r="I228" s="6">
        <v>31.12</v>
      </c>
    </row>
    <row r="229" spans="3:9" ht="15.5" x14ac:dyDescent="0.35">
      <c r="C229" t="s">
        <v>292</v>
      </c>
      <c r="I229" s="6">
        <v>-0.67</v>
      </c>
    </row>
    <row r="230" spans="3:9" ht="15.5" x14ac:dyDescent="0.35">
      <c r="C230" t="s">
        <v>207</v>
      </c>
      <c r="D230" s="6">
        <v>1.18</v>
      </c>
    </row>
    <row r="231" spans="3:9" ht="15.5" x14ac:dyDescent="0.35">
      <c r="C231" t="s">
        <v>208</v>
      </c>
      <c r="D231" s="6">
        <v>0.32</v>
      </c>
    </row>
    <row r="232" spans="3:9" ht="15.5" x14ac:dyDescent="0.35">
      <c r="C232" t="s">
        <v>293</v>
      </c>
      <c r="D232" s="6">
        <v>0.11</v>
      </c>
    </row>
    <row r="233" spans="3:9" ht="15.5" x14ac:dyDescent="0.35">
      <c r="C233" t="s">
        <v>209</v>
      </c>
      <c r="D233" s="6">
        <v>0.35</v>
      </c>
    </row>
    <row r="234" spans="3:9" ht="15.5" x14ac:dyDescent="0.35">
      <c r="C234" t="s">
        <v>295</v>
      </c>
      <c r="D234" s="6">
        <v>0.08</v>
      </c>
    </row>
    <row r="235" spans="3:9" ht="15.5" x14ac:dyDescent="0.35">
      <c r="C235" t="s">
        <v>210</v>
      </c>
      <c r="D235" s="6">
        <v>1.35</v>
      </c>
    </row>
    <row r="236" spans="3:9" ht="15.5" x14ac:dyDescent="0.35">
      <c r="C236" t="s">
        <v>296</v>
      </c>
      <c r="I236" s="6">
        <v>-5.54</v>
      </c>
    </row>
    <row r="237" spans="3:9" ht="15.5" x14ac:dyDescent="0.35">
      <c r="C237" t="s">
        <v>13</v>
      </c>
      <c r="D237" s="5">
        <v>0</v>
      </c>
    </row>
    <row r="238" spans="3:9" ht="15.5" x14ac:dyDescent="0.35">
      <c r="C238" t="s">
        <v>211</v>
      </c>
      <c r="I238" s="6">
        <v>2.2999999999999998</v>
      </c>
    </row>
    <row r="239" spans="3:9" ht="15.5" x14ac:dyDescent="0.35">
      <c r="C239" t="s">
        <v>212</v>
      </c>
      <c r="I239" s="6">
        <v>-6.3500000000000001E-2</v>
      </c>
    </row>
    <row r="240" spans="3:9" ht="15.5" x14ac:dyDescent="0.35">
      <c r="C240" t="s">
        <v>213</v>
      </c>
      <c r="I240" s="6">
        <v>-8.5500000000000007E-2</v>
      </c>
    </row>
    <row r="241" spans="3:9" ht="15.5" x14ac:dyDescent="0.35">
      <c r="C241" t="s">
        <v>214</v>
      </c>
      <c r="I241" s="6">
        <v>-8.09E-2</v>
      </c>
    </row>
    <row r="242" spans="3:9" ht="15.5" x14ac:dyDescent="0.35">
      <c r="C242" t="s">
        <v>297</v>
      </c>
      <c r="I242" s="6">
        <v>-7.8E-2</v>
      </c>
    </row>
    <row r="243" spans="3:9" ht="15.5" x14ac:dyDescent="0.35">
      <c r="C243" t="s">
        <v>215</v>
      </c>
      <c r="D243" s="6">
        <v>51.71</v>
      </c>
    </row>
    <row r="244" spans="3:9" ht="15.5" x14ac:dyDescent="0.35">
      <c r="C244" t="s">
        <v>216</v>
      </c>
      <c r="D244" s="6">
        <v>315.72000000000003</v>
      </c>
    </row>
    <row r="245" spans="3:9" ht="15.5" x14ac:dyDescent="0.35">
      <c r="C245" t="s">
        <v>217</v>
      </c>
      <c r="D245" s="6">
        <v>50.49</v>
      </c>
    </row>
    <row r="246" spans="3:9" ht="15.5" x14ac:dyDescent="0.35">
      <c r="C246" t="s">
        <v>218</v>
      </c>
      <c r="D246" s="6">
        <v>316.94</v>
      </c>
    </row>
    <row r="247" spans="3:9" ht="15.5" x14ac:dyDescent="0.35">
      <c r="C247" t="s">
        <v>219</v>
      </c>
      <c r="D247" s="6">
        <v>1.76</v>
      </c>
    </row>
    <row r="248" spans="3:9" ht="15.5" x14ac:dyDescent="0.35">
      <c r="C248" t="s">
        <v>298</v>
      </c>
      <c r="I248" s="6">
        <v>0.23</v>
      </c>
    </row>
    <row r="249" spans="3:9" ht="15.5" x14ac:dyDescent="0.35">
      <c r="C249" t="s">
        <v>299</v>
      </c>
      <c r="I249" s="6">
        <v>0.76</v>
      </c>
    </row>
    <row r="250" spans="3:9" ht="15.5" x14ac:dyDescent="0.35">
      <c r="C250" t="s">
        <v>43</v>
      </c>
      <c r="I250" s="5">
        <v>105000000000</v>
      </c>
    </row>
    <row r="251" spans="3:9" ht="15.5" x14ac:dyDescent="0.35">
      <c r="C251" t="s">
        <v>220</v>
      </c>
      <c r="I251" s="5">
        <v>110000000000</v>
      </c>
    </row>
    <row r="252" spans="3:9" ht="15.5" x14ac:dyDescent="0.35">
      <c r="C252" t="s">
        <v>221</v>
      </c>
      <c r="I252" s="5">
        <v>1560000000</v>
      </c>
    </row>
    <row r="253" spans="3:9" ht="15.5" x14ac:dyDescent="0.35">
      <c r="C253" t="s">
        <v>222</v>
      </c>
      <c r="I253" s="6">
        <v>0.47360000000000002</v>
      </c>
    </row>
    <row r="254" spans="3:9" ht="15.5" x14ac:dyDescent="0.35">
      <c r="C254" t="s">
        <v>223</v>
      </c>
      <c r="D254" s="6">
        <v>0.43930000000000002</v>
      </c>
    </row>
    <row r="255" spans="3:9" ht="15.5" x14ac:dyDescent="0.35">
      <c r="C255" t="s">
        <v>224</v>
      </c>
      <c r="D255" s="6">
        <v>0.1293</v>
      </c>
    </row>
    <row r="256" spans="3:9" ht="15.5" x14ac:dyDescent="0.35">
      <c r="C256" t="s">
        <v>225</v>
      </c>
      <c r="D256" s="6">
        <v>-5.9999999999999995E-4</v>
      </c>
    </row>
    <row r="257" spans="3:9" ht="15.5" x14ac:dyDescent="0.35">
      <c r="C257" t="s">
        <v>226</v>
      </c>
      <c r="D257" s="6">
        <v>4.0550999999999995</v>
      </c>
    </row>
    <row r="258" spans="3:9" ht="15.5" x14ac:dyDescent="0.35">
      <c r="C258" t="s">
        <v>227</v>
      </c>
      <c r="D258" s="6">
        <v>30.587600000000002</v>
      </c>
    </row>
    <row r="259" spans="3:9" ht="15.5" x14ac:dyDescent="0.35">
      <c r="C259" t="s">
        <v>228</v>
      </c>
      <c r="D259" s="6">
        <v>0.99809999999999999</v>
      </c>
    </row>
    <row r="260" spans="3:9" ht="15.5" x14ac:dyDescent="0.35">
      <c r="C260" t="s">
        <v>229</v>
      </c>
      <c r="I260" s="5">
        <v>6</v>
      </c>
    </row>
    <row r="261" spans="3:9" ht="15.5" x14ac:dyDescent="0.35">
      <c r="C261" t="s">
        <v>230</v>
      </c>
      <c r="I261" s="6">
        <v>0.49</v>
      </c>
    </row>
    <row r="262" spans="3:9" ht="15.5" x14ac:dyDescent="0.35">
      <c r="C262" t="s">
        <v>231</v>
      </c>
      <c r="I262" s="6">
        <v>0.09</v>
      </c>
    </row>
    <row r="263" spans="3:9" ht="15.5" x14ac:dyDescent="0.35">
      <c r="C263" t="s">
        <v>233</v>
      </c>
      <c r="I263" s="6">
        <v>0.14000000000000001</v>
      </c>
    </row>
    <row r="264" spans="3:9" ht="15.5" x14ac:dyDescent="0.35">
      <c r="C264" t="s">
        <v>234</v>
      </c>
      <c r="I264" s="6">
        <v>0.18</v>
      </c>
    </row>
    <row r="265" spans="3:9" ht="15.5" x14ac:dyDescent="0.35">
      <c r="C265" t="s">
        <v>235</v>
      </c>
      <c r="I265" s="6">
        <v>0.28999999999999998</v>
      </c>
    </row>
    <row r="266" spans="3:9" ht="15.5" x14ac:dyDescent="0.35">
      <c r="C266" t="s">
        <v>236</v>
      </c>
      <c r="I266" s="6">
        <v>0.3</v>
      </c>
    </row>
    <row r="267" spans="3:9" ht="15.5" x14ac:dyDescent="0.35">
      <c r="C267" t="s">
        <v>300</v>
      </c>
      <c r="I267" s="5">
        <v>15000000000</v>
      </c>
    </row>
    <row r="268" spans="3:9" ht="15.5" x14ac:dyDescent="0.35">
      <c r="C268" t="s">
        <v>301</v>
      </c>
      <c r="I268" s="5">
        <v>5000000000</v>
      </c>
    </row>
    <row r="269" spans="3:9" ht="15.5" x14ac:dyDescent="0.35">
      <c r="C269" t="s">
        <v>302</v>
      </c>
      <c r="I269" s="5">
        <v>0</v>
      </c>
    </row>
    <row r="270" spans="3:9" ht="15.5" x14ac:dyDescent="0.35">
      <c r="C270" t="s">
        <v>303</v>
      </c>
      <c r="I270" s="5">
        <v>-4000000000</v>
      </c>
    </row>
    <row r="271" spans="3:9" ht="15.5" x14ac:dyDescent="0.35">
      <c r="C271" t="s">
        <v>237</v>
      </c>
      <c r="D271" s="5">
        <v>0</v>
      </c>
    </row>
    <row r="272" spans="3:9" ht="15.5" x14ac:dyDescent="0.35">
      <c r="C272" t="s">
        <v>238</v>
      </c>
      <c r="D272" s="5">
        <v>65000000000</v>
      </c>
    </row>
    <row r="273" spans="3:9" ht="15.5" x14ac:dyDescent="0.35">
      <c r="C273" t="s">
        <v>239</v>
      </c>
      <c r="D273" s="5">
        <v>17000000000</v>
      </c>
    </row>
    <row r="274" spans="3:9" ht="15.5" x14ac:dyDescent="0.35">
      <c r="C274" t="s">
        <v>183</v>
      </c>
      <c r="D274" s="5">
        <v>3000000000</v>
      </c>
    </row>
    <row r="275" spans="3:9" ht="15.5" x14ac:dyDescent="0.35">
      <c r="C275" t="s">
        <v>182</v>
      </c>
      <c r="I275" s="5">
        <v>49000000000</v>
      </c>
    </row>
    <row r="276" spans="3:9" ht="15.5" x14ac:dyDescent="0.35">
      <c r="C276" t="s">
        <v>180</v>
      </c>
      <c r="D276" s="5">
        <v>5000000000</v>
      </c>
    </row>
    <row r="277" spans="3:9" ht="15.5" x14ac:dyDescent="0.35">
      <c r="C277" t="s">
        <v>24</v>
      </c>
      <c r="D277" s="5">
        <v>5000000000</v>
      </c>
    </row>
    <row r="278" spans="3:9" ht="15.5" x14ac:dyDescent="0.35">
      <c r="C278" t="s">
        <v>21</v>
      </c>
      <c r="D278" s="5">
        <v>5000000000</v>
      </c>
    </row>
    <row r="279" spans="3:9" ht="15.5" x14ac:dyDescent="0.35">
      <c r="C279" t="s">
        <v>240</v>
      </c>
      <c r="I279" s="5">
        <v>49000000000</v>
      </c>
    </row>
    <row r="280" spans="3:9" ht="15.5" x14ac:dyDescent="0.35">
      <c r="C280" t="s">
        <v>304</v>
      </c>
      <c r="I280" s="5">
        <v>-1000000000</v>
      </c>
    </row>
    <row r="281" spans="3:9" ht="15.5" x14ac:dyDescent="0.35">
      <c r="C281" t="s">
        <v>305</v>
      </c>
      <c r="I281" s="5">
        <v>-3000000000</v>
      </c>
    </row>
    <row r="282" spans="3:9" ht="15.5" x14ac:dyDescent="0.35">
      <c r="C282" t="s">
        <v>306</v>
      </c>
      <c r="I282" s="5">
        <v>3000000000</v>
      </c>
    </row>
    <row r="283" spans="3:9" ht="15.5" x14ac:dyDescent="0.35">
      <c r="C283" t="s">
        <v>307</v>
      </c>
      <c r="I283" s="5">
        <v>0</v>
      </c>
    </row>
    <row r="284" spans="3:9" ht="15.5" x14ac:dyDescent="0.35">
      <c r="C284" t="s">
        <v>308</v>
      </c>
      <c r="I284" s="5">
        <v>-1000000000</v>
      </c>
    </row>
  </sheetData>
  <pageMargins left="0.7" right="0.7" top="0.75" bottom="0.75" header="0.3" footer="0.3"/>
  <ignoredErrors>
    <ignoredError sqref="A1:O285" numberStoredAsText="1"/>
  </ignoredError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N28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1446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1447</v>
      </c>
      <c r="D2" s="2" vm="4">
        <f ca="1">IFERROR(_xlfn.STOCKHISTORY("XIDX:" &amp; $C$1, D3, , 0, 0, 1), "Libur")</f>
        <v>61</v>
      </c>
      <c r="E2" s="2" t="str">
        <f ca="1">IFERROR(_xlfn.STOCKHISTORY("XIDX:" &amp; $C$1, E3, , 0, 0, 1), "Libur")</f>
        <v>Libur</v>
      </c>
      <c r="H2" s="2" vm="4">
        <f ca="1">IFERROR(INDEX(D2:G2,COUNT(D2:G2)),"")</f>
        <v>61</v>
      </c>
      <c r="I2" s="2" vm="233">
        <f t="shared" ref="I2:N2" ca="1" si="0">IFERROR(_xlfn.STOCKHISTORY("XIDX:" &amp; $C$1, I1, , 0, 0, 1), "Libur")</f>
        <v>86</v>
      </c>
      <c r="J2" s="2" vm="223">
        <f t="shared" ca="1" si="0"/>
        <v>46</v>
      </c>
      <c r="K2" s="2" vm="9">
        <f t="shared" ca="1" si="0"/>
        <v>50</v>
      </c>
      <c r="L2" s="2" vm="309">
        <f t="shared" ca="1" si="0"/>
        <v>146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4" ht="15.5" x14ac:dyDescent="0.35">
      <c r="B4" t="s">
        <v>5</v>
      </c>
      <c r="C4" t="s">
        <v>6</v>
      </c>
      <c r="D4" s="2">
        <f>IFERROR(INDEX(D51:D500,MATCH($C$4,$C$51:$C$500,0)),"")</f>
        <v>0</v>
      </c>
      <c r="E4" s="2">
        <f>IFERROR(INDEX(E51:E500,MATCH($C$4,$C$51:$C$500,0)),"")</f>
        <v>1619919480</v>
      </c>
      <c r="H4" s="2">
        <f>IFERROR(SUM(D4:G4)*(4/MAX(1,COUNT(D4:G4))),"")</f>
        <v>3239838960</v>
      </c>
      <c r="I4" s="2">
        <f t="shared" ref="I4:N4" si="1">IFERROR(INDEX(I51:I500,MATCH($C$4,$C$51:$C$500,0)),"")</f>
        <v>242938589775</v>
      </c>
      <c r="J4" s="2">
        <f t="shared" si="1"/>
        <v>486157840521</v>
      </c>
      <c r="K4" s="2">
        <f t="shared" si="1"/>
        <v>679086842095</v>
      </c>
      <c r="L4" s="2">
        <f t="shared" si="1"/>
        <v>692738180652</v>
      </c>
      <c r="M4" s="2">
        <f t="shared" si="1"/>
        <v>171699749892</v>
      </c>
      <c r="N4" s="2">
        <f t="shared" si="1"/>
        <v>1410000000</v>
      </c>
    </row>
    <row r="5" spans="1:14" ht="15.5" x14ac:dyDescent="0.35">
      <c r="B5" t="s">
        <v>7</v>
      </c>
      <c r="C5" t="s">
        <v>8</v>
      </c>
      <c r="D5" s="2">
        <f>IFERROR(INDEX(D51:D500,MATCH($C$5,$C$51:$C$500,0)),"")</f>
        <v>-8231294573</v>
      </c>
      <c r="E5" s="2">
        <f>IFERROR(INDEX(E51:E500,MATCH($C$5,$C$51:$C$500,0)),"")</f>
        <v>-26836699698</v>
      </c>
      <c r="H5" s="2">
        <f>IFERROR(SUM(D5:G5)*(4/MAX(1,COUNT(D5:G5))),"")</f>
        <v>-70135988542</v>
      </c>
      <c r="I5" s="2">
        <f t="shared" ref="I5:N5" si="2">IFERROR(INDEX(I51:I500,MATCH($C$5,$C$51:$C$500,0)),"")</f>
        <v>4425316748</v>
      </c>
      <c r="J5" s="2">
        <f t="shared" si="2"/>
        <v>33448201800</v>
      </c>
      <c r="K5" s="2">
        <f t="shared" si="2"/>
        <v>38360595435</v>
      </c>
      <c r="L5" s="2">
        <f t="shared" si="2"/>
        <v>89903205527</v>
      </c>
      <c r="M5" s="2">
        <f t="shared" si="2"/>
        <v>25997830708</v>
      </c>
      <c r="N5" s="2">
        <f t="shared" si="2"/>
        <v>124563617</v>
      </c>
    </row>
    <row r="6" spans="1:14" ht="15.5" x14ac:dyDescent="0.35">
      <c r="B6" t="s">
        <v>9</v>
      </c>
      <c r="C6" t="s">
        <v>10</v>
      </c>
      <c r="D6" s="2">
        <f>IFERROR(INDEX(D51:D500,MATCH($C$6,$C$51:$C$500,0)),"")</f>
        <v>357863371747</v>
      </c>
      <c r="E6" s="2">
        <f>IFERROR(INDEX(E51:E500,MATCH($C$6,$C$51:$C$500,0)),"")</f>
        <v>366156499465</v>
      </c>
      <c r="H6" s="2">
        <f>IFERROR(INDEX(D6:G6,COUNT(D6:G6)),"")</f>
        <v>366156499465</v>
      </c>
      <c r="I6" s="2">
        <f t="shared" ref="I6:N6" si="3">IFERROR(INDEX(I51:I500,MATCH($C$6,$C$51:$C$500,0)),"")</f>
        <v>366156499465</v>
      </c>
      <c r="J6" s="2">
        <f t="shared" si="3"/>
        <v>361685084935</v>
      </c>
      <c r="K6" s="2">
        <f t="shared" si="3"/>
        <v>327940402776</v>
      </c>
      <c r="L6" s="2">
        <f t="shared" si="3"/>
        <v>289254869558</v>
      </c>
      <c r="M6" s="2">
        <f t="shared" si="3"/>
        <v>79308282555</v>
      </c>
      <c r="N6" s="2">
        <f t="shared" si="3"/>
        <v>1478697024</v>
      </c>
    </row>
    <row r="7" spans="1:14" ht="15.5" x14ac:dyDescent="0.35">
      <c r="B7" t="s">
        <v>11</v>
      </c>
      <c r="C7" t="s">
        <v>12</v>
      </c>
      <c r="D7" s="3">
        <f>IFERROR(INDEX(D51:D500,MATCH($C$7,$C$51:$C$500,0))/1000000000,"")</f>
        <v>6.25</v>
      </c>
      <c r="E7" s="3">
        <f>IFERROR(INDEX(E51:E500,MATCH($C$7,$C$51:$C$500,0))/1000000000,"")</f>
        <v>6.25</v>
      </c>
      <c r="H7" s="3">
        <f>IFERROR(INDEX(D7:G7,COUNT(D7:G7)),"")</f>
        <v>6.25</v>
      </c>
      <c r="I7" s="3">
        <f t="shared" ref="I7:N7" si="4">IFERROR(INDEX(I51:I500,MATCH($C$7,$C$51:$C$500,0))/1000000000,"")</f>
        <v>6.25</v>
      </c>
      <c r="J7" s="3">
        <f t="shared" si="4"/>
        <v>6.25</v>
      </c>
      <c r="K7" s="3">
        <f t="shared" si="4"/>
        <v>6.25</v>
      </c>
      <c r="L7" s="3">
        <f t="shared" si="4"/>
        <v>6.25</v>
      </c>
      <c r="M7" s="3">
        <f t="shared" si="4"/>
        <v>5</v>
      </c>
      <c r="N7" s="3">
        <f t="shared" si="4"/>
        <v>0</v>
      </c>
    </row>
    <row r="8" spans="1:14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-14000000000</v>
      </c>
      <c r="E8" s="2">
        <f>IFERROR(INDEX(E51:E500,MATCH("Free cash flow (Quarter)",$C$51:$C$500,0)),"")</f>
        <v>27000000000</v>
      </c>
      <c r="H8" s="2">
        <f>IFERROR(INDEX(D8:G8,COUNT(D8:G8)),"")</f>
        <v>27000000000</v>
      </c>
      <c r="I8" s="2">
        <f t="shared" ref="I8:N8" si="5">IFERROR(INDEX(I51:I500,MATCH($C$8,$C$51:$C$500,0)),"")</f>
        <v>23000000000</v>
      </c>
      <c r="J8" s="2">
        <f t="shared" si="5"/>
        <v>185000000000</v>
      </c>
      <c r="K8" s="2">
        <f t="shared" si="5"/>
        <v>-13000000000</v>
      </c>
      <c r="L8" s="2">
        <f t="shared" si="5"/>
        <v>-52000000000</v>
      </c>
      <c r="M8" s="2">
        <f t="shared" si="5"/>
        <v>-16000000000</v>
      </c>
      <c r="N8" s="2">
        <f t="shared" si="5"/>
        <v>-5000000000</v>
      </c>
    </row>
    <row r="9" spans="1:14" ht="15.5" x14ac:dyDescent="0.35">
      <c r="A9" t="s">
        <v>16</v>
      </c>
      <c r="C9" t="s">
        <v>17</v>
      </c>
      <c r="D9" s="3">
        <f>IFERROR(INDEX(D51:D500,MATCH("Free cash flow per share (Quarter)",$C$51:$C$500,0)),"")</f>
        <v>-2.25</v>
      </c>
      <c r="E9" s="3">
        <f>IFERROR(INDEX(E51:E500,MATCH("Free cash flow per share (Quarter)",$C$51:$C$500,0)),"")</f>
        <v>4.3899999999999997</v>
      </c>
      <c r="H9" s="3">
        <f>IFERROR(INDEX(D9:G9,COUNT(D9:G9)),"")</f>
        <v>4.3899999999999997</v>
      </c>
      <c r="I9" s="3">
        <f t="shared" ref="I9:N9" si="6">IFERROR(INDEX(I51:I500,MATCH($C$9,$C$51:$C$500,0)),"")</f>
        <v>3.7</v>
      </c>
      <c r="J9" s="3">
        <f t="shared" si="6"/>
        <v>29.54</v>
      </c>
      <c r="K9" s="3">
        <f t="shared" si="6"/>
        <v>-2.0699999999999998</v>
      </c>
      <c r="L9" s="3">
        <f t="shared" si="6"/>
        <v>-8.31</v>
      </c>
      <c r="M9" s="3">
        <f t="shared" si="6"/>
        <v>-3.16</v>
      </c>
      <c r="N9" s="3">
        <f t="shared" si="6"/>
        <v>-2674461.7000000002</v>
      </c>
    </row>
    <row r="10" spans="1:14" ht="15.5" x14ac:dyDescent="0.35">
      <c r="C10" t="s">
        <v>18</v>
      </c>
      <c r="D10" s="3">
        <f ca="1">IFERROR(IF(D9=0,"",D2/D9),"")</f>
        <v>-27.111111111111111</v>
      </c>
      <c r="E10" s="3" t="str">
        <f ca="1">IFERROR(IF(E9=0,"",E2/E9),"")</f>
        <v/>
      </c>
      <c r="I10" s="3">
        <f t="shared" ref="I10:N10" ca="1" si="7">IFERROR(IF(I9=0,"",I2/I9),"")</f>
        <v>23.243243243243242</v>
      </c>
      <c r="J10" s="3">
        <f t="shared" ca="1" si="7"/>
        <v>1.5572105619498986</v>
      </c>
      <c r="K10" s="3">
        <f t="shared" ca="1" si="7"/>
        <v>-24.154589371980677</v>
      </c>
      <c r="L10" s="3">
        <f t="shared" ca="1" si="7"/>
        <v>-17.569193742478941</v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19</v>
      </c>
      <c r="C11" t="s">
        <v>20</v>
      </c>
      <c r="D11" s="2">
        <f>IFERROR(INDEX(D51:D500,MATCH($C$11,$C$51:$C$500,0)),"")</f>
        <v>233029553</v>
      </c>
      <c r="E11" s="2">
        <f>IFERROR(INDEX(E51:E500,MATCH($C$11,$C$51:$C$500,0)),"")</f>
        <v>14293859803</v>
      </c>
      <c r="H11" s="2">
        <f>IFERROR(INDEX(D11:G11,COUNT(D11:G11)),"")</f>
        <v>14293859803</v>
      </c>
      <c r="I11" s="2">
        <f t="shared" ref="I11:N11" si="8">IFERROR(INDEX(I51:I500,MATCH($C$11,$C$51:$C$500,0)),"")</f>
        <v>14293859803</v>
      </c>
      <c r="J11" s="2">
        <f t="shared" si="8"/>
        <v>9318951678</v>
      </c>
      <c r="K11" s="2">
        <f t="shared" si="8"/>
        <v>26076357761</v>
      </c>
      <c r="L11" s="2">
        <f t="shared" si="8"/>
        <v>48363712715</v>
      </c>
      <c r="M11" s="2">
        <f t="shared" si="8"/>
        <v>11181839135</v>
      </c>
      <c r="N11" s="2">
        <f t="shared" si="8"/>
        <v>1011503127</v>
      </c>
    </row>
    <row r="12" spans="1:14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195000000000</v>
      </c>
      <c r="E12" s="2">
        <f>IFERROR(INDEX(E51:E500,MATCH("Net Debt (Quarter)",$C$51:$C$500,0)),"")</f>
        <v>181000000000</v>
      </c>
      <c r="H12" s="2">
        <f>IFERROR(INDEX(D12:G12,COUNT(D12:G12)),"")</f>
        <v>181000000000</v>
      </c>
      <c r="I12" s="2">
        <f t="shared" ref="I12:N12" si="9">IFERROR(INDEX(I51:I500,MATCH($C$12,$C$51:$C$500,0)),"")</f>
        <v>181000000000</v>
      </c>
      <c r="J12" s="2">
        <f t="shared" si="9"/>
        <v>121000000000</v>
      </c>
      <c r="K12" s="2">
        <f t="shared" si="9"/>
        <v>127000000000</v>
      </c>
      <c r="L12" s="2">
        <f t="shared" si="9"/>
        <v>135000000000</v>
      </c>
      <c r="M12" s="2">
        <f t="shared" si="9"/>
        <v>16000000000</v>
      </c>
      <c r="N12" s="2">
        <f t="shared" si="9"/>
        <v>1000000000</v>
      </c>
    </row>
    <row r="13" spans="1:14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195000000000</v>
      </c>
      <c r="E13" s="2">
        <f>IFERROR(INDEX(E51:E500,MATCH("Total Debt (Quarter)",$C$51:$C$500,0)),"")</f>
        <v>195000000000</v>
      </c>
      <c r="H13" s="2">
        <f>IFERROR(INDEX(D13:G13,COUNT(D13:G13)),"")</f>
        <v>195000000000</v>
      </c>
      <c r="I13" s="2">
        <f t="shared" ref="I13:N13" si="10">IFERROR(INDEX(I51:I500,MATCH($C$13,$C$51:$C$500,0)),"")</f>
        <v>195000000000</v>
      </c>
      <c r="J13" s="2">
        <f t="shared" si="10"/>
        <v>130000000000</v>
      </c>
      <c r="K13" s="2">
        <f t="shared" si="10"/>
        <v>153000000000</v>
      </c>
      <c r="L13" s="2">
        <f t="shared" si="10"/>
        <v>183000000000</v>
      </c>
      <c r="M13" s="2">
        <f t="shared" si="10"/>
        <v>27000000000</v>
      </c>
      <c r="N13" s="2">
        <f t="shared" si="10"/>
        <v>2000000000</v>
      </c>
    </row>
    <row r="14" spans="1:14" ht="15.5" x14ac:dyDescent="0.35">
      <c r="C14" t="s">
        <v>27</v>
      </c>
      <c r="D14" s="2">
        <f>IFERROR(INDEX(D51:D500,MATCH($C$14,$C$51:$C$500,0)),"")</f>
        <v>-2865107723</v>
      </c>
      <c r="E14" s="2">
        <f>IFERROR(INDEX(E51:E500,MATCH($C$14,$C$51:$C$500,0)),"")</f>
        <v>-7214012529</v>
      </c>
      <c r="H14" s="2">
        <f>IFERROR(SUM(D14:G14)*(4/MAX(1,COUNT(D14:G14))),"")</f>
        <v>-20158240504</v>
      </c>
      <c r="I14" s="2">
        <f t="shared" ref="I14:N14" si="11">IFERROR(INDEX(I51:I500,MATCH($C$14,$C$51:$C$500,0)),"")</f>
        <v>-18756976314</v>
      </c>
      <c r="J14" s="2">
        <f t="shared" si="11"/>
        <v>-15096640069</v>
      </c>
      <c r="K14" s="2">
        <f t="shared" si="11"/>
        <v>-14806677663</v>
      </c>
      <c r="L14" s="2">
        <f t="shared" si="11"/>
        <v>-14915041497</v>
      </c>
      <c r="M14" s="2">
        <f t="shared" si="11"/>
        <v>0</v>
      </c>
      <c r="N14" s="2">
        <f t="shared" si="11"/>
        <v>0</v>
      </c>
    </row>
    <row r="15" spans="1:14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624004272</v>
      </c>
      <c r="H15" s="2">
        <f>IFERROR(SUM(D15:G15)*(4/MAX(1,COUNT(D15:G15))),"")</f>
        <v>1248008544</v>
      </c>
      <c r="I15" s="2">
        <f t="shared" ref="I15:N15" si="12">IFERROR(INDEX(I51:I500,MATCH($C$15,$C$51:$C$500,0)),"")</f>
        <v>-4078098242</v>
      </c>
      <c r="J15" s="2">
        <f t="shared" si="12"/>
        <v>-10896647044</v>
      </c>
      <c r="K15" s="2">
        <f t="shared" si="12"/>
        <v>-12400871745</v>
      </c>
      <c r="L15" s="2">
        <f t="shared" si="12"/>
        <v>-28339440265</v>
      </c>
      <c r="M15" s="2">
        <f t="shared" si="12"/>
        <v>-7921161227</v>
      </c>
      <c r="N15" s="2">
        <f t="shared" si="12"/>
        <v>36108580</v>
      </c>
    </row>
    <row r="16" spans="1:14" ht="15.5" x14ac:dyDescent="0.35">
      <c r="C16" t="s">
        <v>29</v>
      </c>
      <c r="D16" s="2">
        <f>IFERROR(INDEX(D51:D500,MATCH($C$16,$C$51:$C$500,0)),"")</f>
        <v>-8293127722</v>
      </c>
      <c r="E16" s="2">
        <f>IFERROR(INDEX(E51:E500,MATCH($C$16,$C$51:$C$500,0)),"")</f>
        <v>-27838943400</v>
      </c>
      <c r="H16" s="2">
        <f>IFERROR(SUM(D16:G16)*(4/MAX(1,COUNT(D16:G16))),"")</f>
        <v>-72264142244</v>
      </c>
      <c r="I16" s="2">
        <f t="shared" ref="I16:N16" si="13">IFERROR(INDEX(I51:I500,MATCH($C$16,$C$51:$C$500,0)),"")</f>
        <v>8403884123</v>
      </c>
      <c r="J16" s="2">
        <f t="shared" si="13"/>
        <v>44344897464</v>
      </c>
      <c r="K16" s="2">
        <f t="shared" si="13"/>
        <v>51018205700</v>
      </c>
      <c r="L16" s="2">
        <f t="shared" si="13"/>
        <v>119236721854</v>
      </c>
      <c r="M16" s="2">
        <f t="shared" si="13"/>
        <v>35244148755</v>
      </c>
      <c r="N16" s="2">
        <f t="shared" si="13"/>
        <v>16819231</v>
      </c>
    </row>
    <row r="17" spans="1:14" ht="15.5" x14ac:dyDescent="0.35">
      <c r="A17" t="s">
        <v>30</v>
      </c>
    </row>
    <row r="18" spans="1:14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</row>
    <row r="19" spans="1:14" ht="15.5" x14ac:dyDescent="0.35">
      <c r="A19" t="s">
        <v>40</v>
      </c>
      <c r="C19" t="s">
        <v>41</v>
      </c>
    </row>
    <row r="20" spans="1:14" ht="15.5" x14ac:dyDescent="0.35">
      <c r="A20" t="s">
        <v>42</v>
      </c>
      <c r="C20" t="s">
        <v>43</v>
      </c>
      <c r="D20" s="2">
        <f ca="1">IFERROR(D21*D2,"")</f>
        <v>381250000000</v>
      </c>
      <c r="E20" s="2" t="str">
        <f ca="1">IFERROR(E21*E2,"")</f>
        <v/>
      </c>
      <c r="H20" s="2">
        <f t="shared" ref="H20:N20" ca="1" si="14">IFERROR(H21*H2,"")</f>
        <v>381250000000</v>
      </c>
      <c r="I20" s="2">
        <f t="shared" ca="1" si="14"/>
        <v>537500000000</v>
      </c>
      <c r="J20" s="2">
        <f t="shared" ca="1" si="14"/>
        <v>287500000000</v>
      </c>
      <c r="K20" s="2">
        <f t="shared" ca="1" si="14"/>
        <v>312500000000</v>
      </c>
      <c r="L20" s="2">
        <f t="shared" ca="1" si="14"/>
        <v>912500000000</v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12</v>
      </c>
      <c r="D21" s="2">
        <f>IFERROR(INDEX(D51:D500,MATCH($C$7,$C$51:$C$500,0)),"")</f>
        <v>6250000000</v>
      </c>
      <c r="E21" s="2">
        <f>IFERROR(INDEX(E51:E500,MATCH($C$7,$C$51:$C$500,0)),"")</f>
        <v>6250000000</v>
      </c>
      <c r="H21" s="2">
        <f>IFERROR(INDEX(D21:G21,COUNT(D21:G21)),"")</f>
        <v>6250000000</v>
      </c>
      <c r="I21" s="2">
        <f t="shared" ref="I21:N21" si="15">IFERROR(INDEX(I51:I500,MATCH($C$7,$C$51:$C$500,0)),"")</f>
        <v>6250000000</v>
      </c>
      <c r="J21" s="2">
        <f t="shared" si="15"/>
        <v>6250000000</v>
      </c>
      <c r="K21" s="2">
        <f t="shared" si="15"/>
        <v>6250000000</v>
      </c>
      <c r="L21" s="2">
        <f t="shared" si="15"/>
        <v>6250000000</v>
      </c>
      <c r="M21" s="2">
        <f t="shared" si="15"/>
        <v>5000000000</v>
      </c>
      <c r="N21" s="2">
        <f t="shared" si="15"/>
        <v>0</v>
      </c>
    </row>
    <row r="23" spans="1:14" ht="15.5" x14ac:dyDescent="0.35">
      <c r="B23" t="s">
        <v>44</v>
      </c>
      <c r="C23" t="s">
        <v>45</v>
      </c>
      <c r="D23" s="3">
        <f>IFERROR(D5/D6*100,"")</f>
        <v>-2.3001221200193993</v>
      </c>
      <c r="E23" s="3">
        <f>IFERROR(E5/E6*100,"")</f>
        <v>-7.329297646555978</v>
      </c>
      <c r="H23" s="3">
        <f t="shared" ref="H23:N23" si="16">IFERROR(H5/H6*100,"")</f>
        <v>-19.154647983711165</v>
      </c>
      <c r="I23" s="3">
        <f t="shared" si="16"/>
        <v>1.2085861522234171</v>
      </c>
      <c r="J23" s="3">
        <f t="shared" si="16"/>
        <v>9.2478797697757216</v>
      </c>
      <c r="K23" s="3">
        <f t="shared" si="16"/>
        <v>11.69742889570159</v>
      </c>
      <c r="L23" s="3">
        <f t="shared" si="16"/>
        <v>31.08096526235768</v>
      </c>
      <c r="M23" s="3">
        <f t="shared" si="16"/>
        <v>32.780725884425252</v>
      </c>
      <c r="N23" s="3">
        <f t="shared" si="16"/>
        <v>8.4238768982603975</v>
      </c>
    </row>
    <row r="24" spans="1:14" ht="15.5" x14ac:dyDescent="0.35">
      <c r="C24" t="s">
        <v>46</v>
      </c>
      <c r="D24" s="4" t="str">
        <f>IFERROR(_xlfn.RRI(5,I23,D23),"")</f>
        <v/>
      </c>
      <c r="E24" s="4" t="str">
        <f>IFERROR(_xlfn.RRI(5,J23,E23),"")</f>
        <v/>
      </c>
      <c r="H24" s="4" t="str">
        <f t="shared" ref="H24:N24" si="17">IFERROR(_xlfn.RRI(5,M23,H23),"")</f>
        <v/>
      </c>
      <c r="I24" s="4">
        <f t="shared" si="17"/>
        <v>-0.32180728489711707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47</v>
      </c>
      <c r="C25" t="s">
        <v>48</v>
      </c>
      <c r="D25" s="3">
        <f>IFERROR(INDEX(D51:D500,MATCH($A$25,$C$51:$C$500,0)),"")</f>
        <v>-1.32</v>
      </c>
      <c r="E25" s="3">
        <f>IFERROR(INDEX(E51:E500,MATCH($A$25,$C$51:$C$500,0)),"")</f>
        <v>-4.32</v>
      </c>
      <c r="H25" s="3">
        <f>IFERROR(INDEX(D25:G25,COUNT(D25:G25)),"")</f>
        <v>-4.32</v>
      </c>
      <c r="I25" s="3">
        <f t="shared" ref="I25:N25" si="18">IFERROR(INDEX(I51:I500,MATCH($C$25,$C$51:$C$500,0)),"")</f>
        <v>0.68</v>
      </c>
      <c r="J25" s="3">
        <f t="shared" si="18"/>
        <v>5.3</v>
      </c>
      <c r="K25" s="3">
        <f t="shared" si="18"/>
        <v>6.13</v>
      </c>
      <c r="L25" s="3">
        <f t="shared" si="18"/>
        <v>14.38</v>
      </c>
      <c r="M25" s="3">
        <f t="shared" si="18"/>
        <v>5.2</v>
      </c>
      <c r="N25" s="3">
        <f t="shared" si="18"/>
        <v>40978.31</v>
      </c>
    </row>
    <row r="26" spans="1:14" ht="15.5" x14ac:dyDescent="0.35">
      <c r="C26" t="s">
        <v>49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N26" si="19">IFERROR(_xlfn.RRI(5,M25,H25),"")</f>
        <v/>
      </c>
      <c r="I26" s="4">
        <f t="shared" si="19"/>
        <v>-0.88933992153239472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50</v>
      </c>
      <c r="D27" s="3">
        <f>IFERROR(D4/D21,"")</f>
        <v>0</v>
      </c>
      <c r="E27" s="3">
        <f>IFERROR(E4/E21,"")</f>
        <v>0.25918711680000001</v>
      </c>
      <c r="H27" s="3">
        <f t="shared" ref="H27:N27" si="20">IFERROR(H4/H21,"")</f>
        <v>0.51837423360000001</v>
      </c>
      <c r="I27" s="3">
        <f t="shared" si="20"/>
        <v>38.870174364</v>
      </c>
      <c r="J27" s="3">
        <f t="shared" si="20"/>
        <v>77.785254483360006</v>
      </c>
      <c r="K27" s="3">
        <f t="shared" si="20"/>
        <v>108.6538947352</v>
      </c>
      <c r="L27" s="3">
        <f t="shared" si="20"/>
        <v>110.83810890431999</v>
      </c>
      <c r="M27" s="3">
        <f t="shared" si="20"/>
        <v>34.3399499784</v>
      </c>
      <c r="N27" s="3" t="str">
        <f t="shared" si="20"/>
        <v/>
      </c>
    </row>
    <row r="28" spans="1:14" ht="15.5" x14ac:dyDescent="0.35">
      <c r="C28" t="s">
        <v>51</v>
      </c>
      <c r="D28" s="4">
        <f>IFERROR(_xlfn.RRI(5,I27,D27),"")</f>
        <v>-1</v>
      </c>
      <c r="E28" s="4">
        <f>IFERROR(_xlfn.RRI(5,J27,E27),"")</f>
        <v>-0.68044675892676543</v>
      </c>
      <c r="H28" s="4">
        <f t="shared" ref="H28:N28" si="21">IFERROR(_xlfn.RRI(5,M27,H27),"")</f>
        <v>-0.56771640989610361</v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52</v>
      </c>
      <c r="H29" s="4">
        <f t="shared" ref="H29:N29" si="22">IFERROR(((H25-I25)/I25)*100%,"")</f>
        <v>-7.3529411764705879</v>
      </c>
      <c r="I29" s="4">
        <f t="shared" si="22"/>
        <v>-0.8716981132075472</v>
      </c>
      <c r="J29" s="4">
        <f t="shared" si="22"/>
        <v>-0.13539967373572595</v>
      </c>
      <c r="K29" s="4">
        <f t="shared" si="22"/>
        <v>-0.57371349095966617</v>
      </c>
      <c r="L29" s="4">
        <f t="shared" si="22"/>
        <v>1.7653846153846153</v>
      </c>
      <c r="M29" s="4">
        <f t="shared" si="22"/>
        <v>-0.99987310360041692</v>
      </c>
      <c r="N29" s="4" t="str">
        <f t="shared" si="22"/>
        <v/>
      </c>
    </row>
    <row r="30" spans="1:14" ht="15.5" x14ac:dyDescent="0.35">
      <c r="C30" t="s">
        <v>53</v>
      </c>
      <c r="H30" s="4">
        <f t="shared" ref="H30:N30" si="23">IFERROR(((H27-I27)/I27)*100%,"")</f>
        <v>-0.986663959138807</v>
      </c>
      <c r="I30" s="4">
        <f t="shared" si="23"/>
        <v>-0.50028865210802653</v>
      </c>
      <c r="J30" s="4">
        <f t="shared" si="23"/>
        <v>-0.28410063281274767</v>
      </c>
      <c r="K30" s="4">
        <f t="shared" si="23"/>
        <v>-1.970634640659108E-2</v>
      </c>
      <c r="L30" s="4">
        <f t="shared" si="23"/>
        <v>2.2276724041251579</v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56.76</v>
      </c>
      <c r="E32" s="3">
        <f>IFERROR(INDEX(E51:E500,MATCH($A$32,$C$51:$C$500,0)),"")</f>
        <v>58.07</v>
      </c>
      <c r="H32" s="3">
        <f>IFERROR(INDEX(D32:G32,COUNT(D32:G32)),"")</f>
        <v>58.07</v>
      </c>
      <c r="I32" s="3">
        <f t="shared" ref="I32:N32" si="24">IFERROR(INDEX(I51:I500,MATCH($C$32,$C$51:$C$500,0)),"")</f>
        <v>58.07</v>
      </c>
      <c r="J32" s="3">
        <f t="shared" si="24"/>
        <v>57.37</v>
      </c>
      <c r="K32" s="3">
        <f t="shared" si="24"/>
        <v>52.01</v>
      </c>
      <c r="L32" s="3">
        <f t="shared" si="24"/>
        <v>45.88</v>
      </c>
      <c r="M32" s="3">
        <f t="shared" si="24"/>
        <v>15.1</v>
      </c>
      <c r="N32" s="3">
        <f t="shared" si="24"/>
        <v>757433.04</v>
      </c>
    </row>
    <row r="33" spans="1:14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1.04</v>
      </c>
      <c r="E33" s="3">
        <f>IFERROR(INDEX(E51:E500,MATCH($A$33,$C$51:$C$500,0)),"")</f>
        <v>1.48</v>
      </c>
      <c r="H33" s="3">
        <f>IFERROR(INDEX(D33:G33,COUNT(D33:G33)),"")</f>
        <v>1.48</v>
      </c>
      <c r="I33" s="3">
        <f t="shared" ref="I33:N33" si="25">IFERROR(INDEX(I51:I500,MATCH($C$33,$C$51:$C$500,0)),"")</f>
        <v>1.48</v>
      </c>
      <c r="J33" s="3">
        <f t="shared" si="25"/>
        <v>0.8</v>
      </c>
      <c r="K33" s="3">
        <f t="shared" si="25"/>
        <v>0.96</v>
      </c>
      <c r="L33" s="3">
        <f t="shared" si="25"/>
        <v>3.18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-44.7</v>
      </c>
      <c r="E34" s="3">
        <f>IFERROR(INDEX(E51:E500,MATCH($A$34,$C$51:$C$500,0)),"")</f>
        <v>-19.91</v>
      </c>
      <c r="H34" s="3">
        <f>IFERROR(INDEX(D34:G34,COUNT(D34:G34)),"")</f>
        <v>-19.91</v>
      </c>
      <c r="I34" s="3">
        <f t="shared" ref="I34:N34" si="26">IFERROR(INDEX(I51:I500,MATCH($C$34,$C$51:$C$500,0)),"")</f>
        <v>126.47</v>
      </c>
      <c r="J34" s="3">
        <f t="shared" si="26"/>
        <v>8.68</v>
      </c>
      <c r="K34" s="3">
        <f t="shared" si="26"/>
        <v>8.16</v>
      </c>
      <c r="L34" s="3">
        <f t="shared" si="26"/>
        <v>10.15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0</v>
      </c>
      <c r="E35" s="3">
        <f>IFERROR(INDEX(E51:E500,MATCH($A$35,$C$51:$C$500,0)),"")</f>
        <v>331.81</v>
      </c>
      <c r="H35" s="3">
        <f>IFERROR(INDEX(D35:G35,COUNT(D35:G35)),"")</f>
        <v>331.81</v>
      </c>
      <c r="I35" s="3">
        <f t="shared" ref="I35:N35" si="27">IFERROR(INDEX(I51:I500,MATCH($C$35,$C$51:$C$500,0)),"")</f>
        <v>2.21</v>
      </c>
      <c r="J35" s="3">
        <f t="shared" si="27"/>
        <v>0.59</v>
      </c>
      <c r="K35" s="3">
        <f t="shared" si="27"/>
        <v>0.46</v>
      </c>
      <c r="L35" s="3">
        <f t="shared" si="27"/>
        <v>1.32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66</v>
      </c>
      <c r="C36" t="s">
        <v>67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N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</row>
    <row r="37" spans="1:14" ht="15.5" x14ac:dyDescent="0.35">
      <c r="B37" t="s">
        <v>68</v>
      </c>
      <c r="C37" t="s">
        <v>69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N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</row>
    <row r="50" spans="2:14" ht="15.5" x14ac:dyDescent="0.35">
      <c r="D50" t="s">
        <v>243</v>
      </c>
      <c r="E50" t="s">
        <v>71</v>
      </c>
      <c r="F50" t="s">
        <v>244</v>
      </c>
      <c r="G50" t="s">
        <v>72</v>
      </c>
      <c r="H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</row>
    <row r="51" spans="2:14" ht="15.5" x14ac:dyDescent="0.35">
      <c r="B51" t="s">
        <v>75</v>
      </c>
      <c r="C51" t="s">
        <v>6</v>
      </c>
      <c r="E51" s="5">
        <v>1619919480</v>
      </c>
      <c r="F51" s="5">
        <v>78376685894</v>
      </c>
      <c r="G51" s="5">
        <v>36422097870</v>
      </c>
      <c r="I51" s="5">
        <v>242938589775</v>
      </c>
      <c r="J51" s="5">
        <v>486157840521</v>
      </c>
      <c r="K51" s="5">
        <v>679086842095</v>
      </c>
      <c r="L51" s="5">
        <v>692738180652</v>
      </c>
      <c r="M51" s="5">
        <v>171699749892</v>
      </c>
      <c r="N51" s="5">
        <v>1410000000</v>
      </c>
    </row>
    <row r="52" spans="2:14" ht="15.5" x14ac:dyDescent="0.35">
      <c r="C52" t="s">
        <v>76</v>
      </c>
      <c r="E52" s="5">
        <v>-12695458040</v>
      </c>
      <c r="F52" s="5">
        <v>-61567381989</v>
      </c>
      <c r="G52" s="5">
        <v>-11580071657</v>
      </c>
      <c r="I52" s="5">
        <v>-192622328024</v>
      </c>
      <c r="J52" s="5">
        <v>-405061564481</v>
      </c>
      <c r="K52" s="5">
        <v>-586162620727</v>
      </c>
      <c r="L52" s="5">
        <v>-525069660590</v>
      </c>
      <c r="M52" s="5">
        <v>-119748744499</v>
      </c>
      <c r="N52" s="5">
        <v>-299860929</v>
      </c>
    </row>
    <row r="53" spans="2:14" ht="15.5" x14ac:dyDescent="0.35">
      <c r="C53" t="s">
        <v>77</v>
      </c>
      <c r="E53" s="5">
        <v>-11075538560</v>
      </c>
      <c r="F53" s="5">
        <v>16809303905</v>
      </c>
      <c r="G53" s="5">
        <v>24842026213</v>
      </c>
      <c r="I53" s="5">
        <v>50316261751</v>
      </c>
      <c r="J53" s="5">
        <v>81096276040</v>
      </c>
      <c r="K53" s="5">
        <v>92924221368</v>
      </c>
      <c r="L53" s="5">
        <v>167668520062</v>
      </c>
      <c r="M53" s="5">
        <v>51951005393</v>
      </c>
      <c r="N53" s="5">
        <v>1110139071</v>
      </c>
    </row>
    <row r="54" spans="2:14" ht="15.5" x14ac:dyDescent="0.35">
      <c r="C54" t="s">
        <v>78</v>
      </c>
      <c r="D54" s="5">
        <v>-4838361305</v>
      </c>
      <c r="E54" s="5">
        <v>-5779685160</v>
      </c>
      <c r="F54" s="5">
        <v>-4487634950</v>
      </c>
      <c r="G54" s="5">
        <v>-5814424013</v>
      </c>
      <c r="I54" s="5">
        <v>-24285433186</v>
      </c>
      <c r="J54" s="5">
        <v>-26666452518</v>
      </c>
      <c r="K54" s="5">
        <v>-28856377129</v>
      </c>
      <c r="L54" s="5">
        <v>-40513784857</v>
      </c>
      <c r="M54" s="5">
        <v>-15997082739</v>
      </c>
      <c r="N54" s="5">
        <v>-934606988</v>
      </c>
    </row>
    <row r="55" spans="2:14" ht="15.5" x14ac:dyDescent="0.35">
      <c r="C55" t="s">
        <v>246</v>
      </c>
      <c r="D55" s="5">
        <v>-4838361305</v>
      </c>
      <c r="E55" s="5">
        <v>-5779685160</v>
      </c>
      <c r="F55" s="5">
        <v>-4487634950</v>
      </c>
      <c r="G55" s="5">
        <v>-5814424013</v>
      </c>
      <c r="I55" s="5">
        <v>-24285433186</v>
      </c>
      <c r="J55" s="5">
        <v>-26666452518</v>
      </c>
      <c r="K55" s="5">
        <v>-28856377129</v>
      </c>
      <c r="L55" s="5">
        <v>-40513784857</v>
      </c>
      <c r="M55" s="5">
        <v>-15997082739</v>
      </c>
      <c r="N55" s="5">
        <v>-934606988</v>
      </c>
    </row>
    <row r="56" spans="2:14" ht="15.5" x14ac:dyDescent="0.35">
      <c r="C56" t="s">
        <v>80</v>
      </c>
      <c r="D56" s="5">
        <v>-4838361305</v>
      </c>
      <c r="E56" s="5">
        <v>-16855223720</v>
      </c>
      <c r="F56" s="5">
        <v>12321668955</v>
      </c>
      <c r="G56" s="5">
        <v>19027602200</v>
      </c>
      <c r="I56" s="5">
        <v>26030828565</v>
      </c>
      <c r="J56" s="5">
        <v>54429823522</v>
      </c>
      <c r="K56" s="5">
        <v>64067844239</v>
      </c>
      <c r="L56" s="5">
        <v>127154735205</v>
      </c>
      <c r="M56" s="5">
        <v>35953922654</v>
      </c>
      <c r="N56" s="5">
        <v>175532083</v>
      </c>
    </row>
    <row r="57" spans="2:14" ht="15.5" x14ac:dyDescent="0.35">
      <c r="C57" t="s">
        <v>81</v>
      </c>
      <c r="D57" s="5">
        <v>-3454766417</v>
      </c>
      <c r="E57" s="5">
        <v>-10983719680</v>
      </c>
      <c r="F57" s="5">
        <v>1461460380</v>
      </c>
      <c r="G57" s="5">
        <v>-3412634035</v>
      </c>
      <c r="I57" s="5">
        <v>-17626944442</v>
      </c>
      <c r="J57" s="5">
        <v>-10084926058</v>
      </c>
      <c r="K57" s="5">
        <v>-13049638539</v>
      </c>
      <c r="L57" s="5">
        <v>-7918013351</v>
      </c>
      <c r="M57" s="5">
        <v>-709773899</v>
      </c>
      <c r="N57" s="5">
        <v>-158712852</v>
      </c>
    </row>
    <row r="58" spans="2:14" ht="15.5" x14ac:dyDescent="0.35">
      <c r="C58" t="s">
        <v>27</v>
      </c>
      <c r="D58" s="5">
        <v>-2865107723</v>
      </c>
      <c r="E58" s="5">
        <v>-7214012529</v>
      </c>
      <c r="F58" s="5">
        <v>-3824033033</v>
      </c>
      <c r="G58" s="5">
        <v>-3996537823</v>
      </c>
      <c r="I58" s="5">
        <v>-18756976314</v>
      </c>
      <c r="J58" s="5">
        <v>-15096640069</v>
      </c>
      <c r="K58" s="5">
        <v>-14806677663</v>
      </c>
      <c r="L58" s="5">
        <v>-14915041497</v>
      </c>
    </row>
    <row r="59" spans="2:14" ht="15.5" x14ac:dyDescent="0.35">
      <c r="C59" t="s">
        <v>142</v>
      </c>
      <c r="D59" s="5">
        <v>5637935</v>
      </c>
      <c r="E59" s="5">
        <v>71390226</v>
      </c>
      <c r="F59" s="5">
        <v>69169181</v>
      </c>
      <c r="G59" s="5">
        <v>70836113</v>
      </c>
      <c r="I59" s="5">
        <v>283461389</v>
      </c>
      <c r="J59" s="5">
        <v>541607295</v>
      </c>
      <c r="K59" s="5">
        <v>1647885979</v>
      </c>
      <c r="L59" s="5">
        <v>256730926</v>
      </c>
    </row>
    <row r="60" spans="2:14" ht="15.5" x14ac:dyDescent="0.35">
      <c r="C60" t="s">
        <v>82</v>
      </c>
      <c r="D60" s="5">
        <v>-595296629</v>
      </c>
      <c r="E60" s="5">
        <v>-3916097325</v>
      </c>
      <c r="F60" s="5">
        <v>5216324232</v>
      </c>
      <c r="G60" s="5">
        <v>513067675</v>
      </c>
      <c r="I60" s="5">
        <v>846570535</v>
      </c>
      <c r="J60" s="5">
        <v>4385984234</v>
      </c>
      <c r="K60" s="5">
        <v>109840334</v>
      </c>
      <c r="L60" s="5">
        <v>6740749569</v>
      </c>
    </row>
    <row r="61" spans="2:14" ht="15.5" x14ac:dyDescent="0.35">
      <c r="C61" t="s">
        <v>83</v>
      </c>
      <c r="E61" s="5">
        <v>74999948</v>
      </c>
      <c r="I61" s="5">
        <v>-52</v>
      </c>
      <c r="J61" s="5">
        <v>84122482</v>
      </c>
      <c r="K61" s="5">
        <v>-687189</v>
      </c>
      <c r="L61" s="5">
        <v>-452349</v>
      </c>
      <c r="M61" s="5">
        <v>-709773899</v>
      </c>
      <c r="N61" s="5">
        <v>-158712852</v>
      </c>
    </row>
    <row r="62" spans="2:14" ht="15.5" x14ac:dyDescent="0.35">
      <c r="C62" t="s">
        <v>84</v>
      </c>
      <c r="D62" s="5">
        <v>-3454766417</v>
      </c>
      <c r="E62" s="5">
        <v>-10983719680</v>
      </c>
      <c r="F62" s="5">
        <v>1461460380</v>
      </c>
      <c r="G62" s="5">
        <v>-3412634035</v>
      </c>
      <c r="I62" s="5">
        <v>-17626944442</v>
      </c>
      <c r="J62" s="5">
        <v>-10084926058</v>
      </c>
      <c r="K62" s="5">
        <v>-13049638539</v>
      </c>
      <c r="L62" s="5">
        <v>-7918013351</v>
      </c>
      <c r="M62" s="5">
        <v>-709773899</v>
      </c>
      <c r="N62" s="5">
        <v>-158712852</v>
      </c>
    </row>
    <row r="63" spans="2:14" ht="15.5" x14ac:dyDescent="0.35">
      <c r="C63" t="s">
        <v>29</v>
      </c>
      <c r="D63" s="5">
        <v>-8293127722</v>
      </c>
      <c r="E63" s="5">
        <v>-27838943400</v>
      </c>
      <c r="F63" s="5">
        <v>13783129335</v>
      </c>
      <c r="G63" s="5">
        <v>15614968165</v>
      </c>
      <c r="I63" s="5">
        <v>8403884123</v>
      </c>
      <c r="J63" s="5">
        <v>44344897464</v>
      </c>
      <c r="K63" s="5">
        <v>51018205700</v>
      </c>
      <c r="L63" s="5">
        <v>119236721854</v>
      </c>
      <c r="M63" s="5">
        <v>35244148755</v>
      </c>
      <c r="N63" s="5">
        <v>16819231</v>
      </c>
    </row>
    <row r="64" spans="2:14" ht="15.5" x14ac:dyDescent="0.35">
      <c r="C64" t="s">
        <v>28</v>
      </c>
      <c r="E64" s="5">
        <v>624004272</v>
      </c>
      <c r="F64" s="5">
        <v>240883538</v>
      </c>
      <c r="G64" s="5">
        <v>-3493006905</v>
      </c>
      <c r="I64" s="5">
        <v>-4078098242</v>
      </c>
      <c r="J64" s="5">
        <v>-10896647044</v>
      </c>
      <c r="K64" s="5">
        <v>-12400871745</v>
      </c>
      <c r="L64" s="5">
        <v>-28339440265</v>
      </c>
      <c r="M64" s="5">
        <v>-7921161227</v>
      </c>
      <c r="N64" s="5">
        <v>36108580</v>
      </c>
    </row>
    <row r="65" spans="2:14" ht="15.5" x14ac:dyDescent="0.35">
      <c r="C65" t="s">
        <v>85</v>
      </c>
      <c r="E65" s="5">
        <v>634936799</v>
      </c>
      <c r="F65" s="5">
        <v>240883538</v>
      </c>
      <c r="G65" s="5">
        <v>-3493006905</v>
      </c>
      <c r="I65" s="5">
        <v>-4067165715</v>
      </c>
      <c r="J65" s="5">
        <v>-9454566440</v>
      </c>
      <c r="K65" s="5">
        <v>-13925465180</v>
      </c>
      <c r="L65" s="5">
        <v>-28068120520</v>
      </c>
      <c r="M65" s="5">
        <v>-8323756650</v>
      </c>
      <c r="N65" s="5">
        <v>-61029710</v>
      </c>
    </row>
    <row r="66" spans="2:14" ht="15.5" x14ac:dyDescent="0.35">
      <c r="C66" t="s">
        <v>87</v>
      </c>
      <c r="E66" s="5">
        <v>-10932527</v>
      </c>
      <c r="I66" s="5">
        <v>-10932527</v>
      </c>
      <c r="J66" s="5">
        <v>-1442080604</v>
      </c>
      <c r="K66" s="5">
        <v>1524593435</v>
      </c>
      <c r="L66" s="5">
        <v>-271319745</v>
      </c>
      <c r="M66" s="5">
        <v>402595423</v>
      </c>
      <c r="N66" s="5">
        <v>97138290</v>
      </c>
    </row>
    <row r="67" spans="2:14" ht="15.5" x14ac:dyDescent="0.35">
      <c r="C67" t="s">
        <v>88</v>
      </c>
      <c r="E67" s="5">
        <v>624004272</v>
      </c>
      <c r="F67" s="5">
        <v>240883538</v>
      </c>
      <c r="G67" s="5">
        <v>-3493006905</v>
      </c>
      <c r="I67" s="5">
        <v>-4078098242</v>
      </c>
      <c r="J67" s="5">
        <v>-10896647044</v>
      </c>
      <c r="K67" s="5">
        <v>-12400871745</v>
      </c>
      <c r="L67" s="5">
        <v>-28339440265</v>
      </c>
      <c r="M67" s="5">
        <v>-7921161227</v>
      </c>
      <c r="N67" s="5">
        <v>36108580</v>
      </c>
    </row>
    <row r="68" spans="2:14" ht="15.5" x14ac:dyDescent="0.35">
      <c r="C68" t="s">
        <v>678</v>
      </c>
      <c r="N68" s="5">
        <v>10206628</v>
      </c>
    </row>
    <row r="69" spans="2:14" ht="15.5" x14ac:dyDescent="0.35">
      <c r="C69" t="s">
        <v>89</v>
      </c>
      <c r="D69" s="5">
        <v>-8293127722</v>
      </c>
      <c r="E69" s="5">
        <v>-27214939128</v>
      </c>
      <c r="F69" s="5">
        <v>14024012873</v>
      </c>
      <c r="G69" s="5">
        <v>12121961260</v>
      </c>
      <c r="I69" s="5">
        <v>4325785881</v>
      </c>
      <c r="J69" s="5">
        <v>33448250420</v>
      </c>
      <c r="K69" s="5">
        <v>38617333955</v>
      </c>
      <c r="L69" s="5">
        <v>90897281589</v>
      </c>
      <c r="M69" s="5">
        <v>27322987528</v>
      </c>
      <c r="N69" s="5">
        <v>63134439</v>
      </c>
    </row>
    <row r="70" spans="2:14" ht="15.5" x14ac:dyDescent="0.35">
      <c r="C70" t="s">
        <v>90</v>
      </c>
      <c r="E70" s="5">
        <v>145628649</v>
      </c>
      <c r="I70" s="5">
        <v>145628649</v>
      </c>
      <c r="J70" s="5">
        <v>296431740</v>
      </c>
      <c r="K70" s="5">
        <v>68199262</v>
      </c>
      <c r="L70" s="5">
        <v>49305414</v>
      </c>
      <c r="M70" s="5">
        <v>19098003</v>
      </c>
      <c r="N70" s="5">
        <v>44849466</v>
      </c>
    </row>
    <row r="71" spans="2:14" ht="15.5" x14ac:dyDescent="0.35">
      <c r="C71" t="s">
        <v>91</v>
      </c>
      <c r="D71" s="5">
        <v>-8293127722</v>
      </c>
      <c r="E71" s="5">
        <v>-27069310479</v>
      </c>
      <c r="F71" s="5">
        <v>14024012873</v>
      </c>
      <c r="G71" s="5">
        <v>12121961260</v>
      </c>
      <c r="I71" s="5">
        <v>4471414530</v>
      </c>
      <c r="J71" s="5">
        <v>33744682160</v>
      </c>
      <c r="K71" s="5">
        <v>38685533217</v>
      </c>
      <c r="L71" s="5">
        <v>90946587003</v>
      </c>
      <c r="M71" s="5">
        <v>27342085531</v>
      </c>
      <c r="N71" s="5">
        <v>107983905</v>
      </c>
    </row>
    <row r="72" spans="2:14" ht="15.5" x14ac:dyDescent="0.35">
      <c r="C72" t="s">
        <v>92</v>
      </c>
      <c r="D72" s="5">
        <v>-8293127721</v>
      </c>
      <c r="E72" s="5">
        <v>-27214939128</v>
      </c>
      <c r="F72" s="5">
        <v>14024012873</v>
      </c>
      <c r="G72" s="5">
        <v>12121961260</v>
      </c>
      <c r="I72" s="5">
        <v>4325785881</v>
      </c>
      <c r="J72" s="5">
        <v>33448250420</v>
      </c>
      <c r="K72" s="5">
        <v>38617333955</v>
      </c>
      <c r="L72" s="5">
        <v>90897281589</v>
      </c>
      <c r="M72" s="5">
        <v>27322987528</v>
      </c>
      <c r="N72" s="5">
        <v>63134439</v>
      </c>
    </row>
    <row r="73" spans="2:14" ht="15.5" x14ac:dyDescent="0.35">
      <c r="C73" t="s">
        <v>8</v>
      </c>
      <c r="D73" s="5">
        <v>-8231294573</v>
      </c>
      <c r="E73" s="5">
        <v>-26836699698</v>
      </c>
      <c r="F73" s="5">
        <v>13899091155</v>
      </c>
      <c r="G73" s="5">
        <v>12011532144</v>
      </c>
      <c r="I73" s="5">
        <v>4425316748</v>
      </c>
      <c r="J73" s="5">
        <v>33448201800</v>
      </c>
      <c r="K73" s="5">
        <v>38360595435</v>
      </c>
      <c r="L73" s="5">
        <v>89903205527</v>
      </c>
      <c r="M73" s="5">
        <v>25997830708</v>
      </c>
      <c r="N73" s="5">
        <v>124563617</v>
      </c>
    </row>
    <row r="74" spans="2:14" ht="15.5" x14ac:dyDescent="0.35">
      <c r="C74" t="s">
        <v>93</v>
      </c>
      <c r="D74" s="5">
        <v>-61833148</v>
      </c>
      <c r="E74" s="5">
        <v>-232610781</v>
      </c>
      <c r="F74" s="5">
        <v>124921718</v>
      </c>
      <c r="G74" s="5">
        <v>110429116</v>
      </c>
      <c r="I74" s="5">
        <v>46097782</v>
      </c>
      <c r="J74" s="5">
        <v>296480360</v>
      </c>
      <c r="K74" s="5">
        <v>324937782</v>
      </c>
      <c r="L74" s="5">
        <v>1043381476</v>
      </c>
      <c r="M74" s="5">
        <v>1344254823</v>
      </c>
      <c r="N74" s="5">
        <v>-16579712</v>
      </c>
    </row>
    <row r="75" spans="2:14" ht="15.5" x14ac:dyDescent="0.35">
      <c r="C75" t="s">
        <v>94</v>
      </c>
      <c r="D75" s="5">
        <v>-8293127721</v>
      </c>
      <c r="E75" s="5">
        <v>-27214939128</v>
      </c>
      <c r="F75" s="5">
        <v>14024012873</v>
      </c>
      <c r="G75" s="5">
        <v>12121961260</v>
      </c>
      <c r="I75" s="5">
        <v>4325785881</v>
      </c>
      <c r="J75" s="5">
        <v>33448250420</v>
      </c>
      <c r="K75" s="5">
        <v>38617333955</v>
      </c>
      <c r="L75" s="5">
        <v>90897281589</v>
      </c>
      <c r="M75" s="5">
        <v>27322987528</v>
      </c>
      <c r="N75" s="5">
        <v>63134439</v>
      </c>
    </row>
    <row r="76" spans="2:14" ht="15.5" x14ac:dyDescent="0.35">
      <c r="C76" t="s">
        <v>95</v>
      </c>
      <c r="D76" s="5">
        <v>-8293127721</v>
      </c>
      <c r="E76" s="5">
        <v>-27069310479</v>
      </c>
      <c r="F76" s="5">
        <v>14024012873</v>
      </c>
      <c r="G76" s="5">
        <v>12121961260</v>
      </c>
      <c r="I76" s="5">
        <v>4471414530</v>
      </c>
      <c r="J76" s="5">
        <v>33744682160</v>
      </c>
      <c r="K76" s="5">
        <v>38685533217</v>
      </c>
      <c r="L76" s="5">
        <v>90946587003</v>
      </c>
      <c r="M76" s="5">
        <v>27342085531</v>
      </c>
      <c r="N76" s="5">
        <v>107983905</v>
      </c>
    </row>
    <row r="77" spans="2:14" ht="15.5" x14ac:dyDescent="0.35">
      <c r="C77" t="s">
        <v>96</v>
      </c>
      <c r="D77" s="5">
        <v>-8293127721</v>
      </c>
      <c r="E77" s="5">
        <v>-27069310479</v>
      </c>
      <c r="F77" s="5">
        <v>14024012873</v>
      </c>
      <c r="G77" s="5">
        <v>12121961260</v>
      </c>
      <c r="I77" s="5">
        <v>4471414530</v>
      </c>
      <c r="J77" s="5">
        <v>33744682160</v>
      </c>
      <c r="K77" s="5">
        <v>38685533217</v>
      </c>
      <c r="L77" s="5">
        <v>90946587003</v>
      </c>
      <c r="M77" s="5">
        <v>27342085531</v>
      </c>
      <c r="N77" s="5">
        <v>107983905</v>
      </c>
    </row>
    <row r="79" spans="2:14" ht="15.5" x14ac:dyDescent="0.35">
      <c r="B79" t="s">
        <v>97</v>
      </c>
      <c r="C79" t="s">
        <v>98</v>
      </c>
    </row>
    <row r="80" spans="2:14" ht="15.5" x14ac:dyDescent="0.35">
      <c r="C80" t="s">
        <v>99</v>
      </c>
    </row>
    <row r="81" spans="3:14" ht="15.5" x14ac:dyDescent="0.35">
      <c r="C81" t="s">
        <v>20</v>
      </c>
      <c r="D81" s="5">
        <v>233029553</v>
      </c>
      <c r="E81" s="5">
        <v>14293859803</v>
      </c>
      <c r="F81" s="5">
        <v>4218837155</v>
      </c>
      <c r="G81" s="5">
        <v>521319093</v>
      </c>
      <c r="I81" s="5">
        <v>14293859803</v>
      </c>
      <c r="J81" s="5">
        <v>9318951678</v>
      </c>
      <c r="K81" s="5">
        <v>26076357761</v>
      </c>
      <c r="L81" s="5">
        <v>48363712715</v>
      </c>
      <c r="M81" s="5">
        <v>11181839135</v>
      </c>
      <c r="N81" s="5">
        <v>1011503127</v>
      </c>
    </row>
    <row r="82" spans="3:14" ht="15.5" x14ac:dyDescent="0.35">
      <c r="C82" t="s">
        <v>650</v>
      </c>
      <c r="K82" s="5">
        <v>40000000000</v>
      </c>
      <c r="L82" s="5">
        <v>50000000000</v>
      </c>
    </row>
    <row r="83" spans="3:14" ht="15.5" x14ac:dyDescent="0.35">
      <c r="C83" t="s">
        <v>100</v>
      </c>
      <c r="D83" s="5">
        <v>36991540213</v>
      </c>
      <c r="E83" s="5">
        <v>37844544546</v>
      </c>
      <c r="F83" s="5">
        <v>20725736622</v>
      </c>
      <c r="G83" s="5">
        <v>22310112977</v>
      </c>
      <c r="I83" s="5">
        <v>37844544546</v>
      </c>
      <c r="J83" s="5">
        <v>127333651761</v>
      </c>
      <c r="K83" s="5">
        <v>96913782918</v>
      </c>
      <c r="M83" s="5">
        <v>8810585316</v>
      </c>
      <c r="N83" s="5">
        <v>1387800000</v>
      </c>
    </row>
    <row r="84" spans="3:14" ht="15.5" x14ac:dyDescent="0.35">
      <c r="C84" t="s">
        <v>250</v>
      </c>
      <c r="K84" s="5">
        <v>3749450000</v>
      </c>
      <c r="L84" s="5">
        <v>3338125000</v>
      </c>
      <c r="M84" s="5">
        <v>30956328834</v>
      </c>
    </row>
    <row r="85" spans="3:14" ht="15.5" x14ac:dyDescent="0.35">
      <c r="C85" t="s">
        <v>249</v>
      </c>
      <c r="D85" s="5">
        <v>796473433</v>
      </c>
      <c r="F85" s="5">
        <v>14607552913</v>
      </c>
      <c r="G85" s="5">
        <v>14425341338</v>
      </c>
      <c r="J85" s="5">
        <v>19421559598</v>
      </c>
      <c r="N85" s="5">
        <v>48489837278</v>
      </c>
    </row>
    <row r="86" spans="3:14" ht="15.5" x14ac:dyDescent="0.35">
      <c r="C86" t="s">
        <v>251</v>
      </c>
      <c r="D86" s="5">
        <v>36991540213</v>
      </c>
      <c r="E86" s="5">
        <v>37844544546</v>
      </c>
      <c r="F86" s="5">
        <v>20725736622</v>
      </c>
      <c r="G86" s="5">
        <v>22310112977</v>
      </c>
      <c r="I86" s="5">
        <v>37844544546</v>
      </c>
      <c r="J86" s="5">
        <v>127333651761</v>
      </c>
      <c r="K86" s="5">
        <v>96913782918</v>
      </c>
      <c r="M86" s="5">
        <v>8810585316</v>
      </c>
      <c r="N86" s="5">
        <v>1387800000</v>
      </c>
    </row>
    <row r="87" spans="3:14" ht="15.5" x14ac:dyDescent="0.35">
      <c r="C87" t="s">
        <v>102</v>
      </c>
      <c r="D87" s="5">
        <v>87900002</v>
      </c>
      <c r="E87" s="5">
        <v>87900002</v>
      </c>
      <c r="I87" s="5">
        <v>87900002</v>
      </c>
      <c r="K87" s="5">
        <v>93397217</v>
      </c>
    </row>
    <row r="88" spans="3:14" ht="15.5" x14ac:dyDescent="0.35">
      <c r="C88" t="s">
        <v>252</v>
      </c>
      <c r="D88" s="5">
        <v>87900002</v>
      </c>
      <c r="E88" s="5">
        <v>87900002</v>
      </c>
      <c r="I88" s="5">
        <v>87900002</v>
      </c>
      <c r="K88" s="5">
        <v>93397217</v>
      </c>
    </row>
    <row r="89" spans="3:14" ht="15.5" x14ac:dyDescent="0.35">
      <c r="C89" t="s">
        <v>103</v>
      </c>
      <c r="D89" s="5">
        <v>264993052225</v>
      </c>
      <c r="E89" s="5">
        <v>222336907880</v>
      </c>
      <c r="F89" s="5">
        <v>233622454048</v>
      </c>
      <c r="G89" s="5">
        <v>223032299331</v>
      </c>
      <c r="I89" s="5">
        <v>222336907880</v>
      </c>
      <c r="J89" s="5">
        <v>163318365223</v>
      </c>
      <c r="K89" s="5">
        <v>129246214446</v>
      </c>
      <c r="L89" s="5">
        <v>156842271004</v>
      </c>
      <c r="M89" s="5">
        <v>34848942529</v>
      </c>
    </row>
    <row r="90" spans="3:14" ht="15.5" x14ac:dyDescent="0.35">
      <c r="C90" t="s">
        <v>83</v>
      </c>
      <c r="D90" s="5">
        <v>614599477</v>
      </c>
      <c r="E90" s="5">
        <v>614599477</v>
      </c>
      <c r="F90" s="5">
        <v>470239156</v>
      </c>
      <c r="G90" s="5">
        <v>470239164</v>
      </c>
      <c r="I90" s="5">
        <v>614599477</v>
      </c>
      <c r="J90" s="5">
        <v>470239156</v>
      </c>
      <c r="K90" s="5">
        <v>176144898</v>
      </c>
      <c r="L90" s="5">
        <v>108541957</v>
      </c>
      <c r="M90" s="5">
        <v>59340858</v>
      </c>
      <c r="N90" s="5">
        <v>42606993</v>
      </c>
    </row>
    <row r="91" spans="3:14" ht="15.5" x14ac:dyDescent="0.35">
      <c r="C91" t="s">
        <v>104</v>
      </c>
      <c r="D91" s="5">
        <v>346966211162</v>
      </c>
      <c r="E91" s="5">
        <v>321006505458</v>
      </c>
      <c r="F91" s="5">
        <v>400468867400</v>
      </c>
      <c r="G91" s="5">
        <v>364638618353</v>
      </c>
      <c r="I91" s="5">
        <v>321006505458</v>
      </c>
      <c r="J91" s="5">
        <v>340935314558</v>
      </c>
      <c r="K91" s="5">
        <v>376285035589</v>
      </c>
      <c r="L91" s="5">
        <v>331384159851</v>
      </c>
      <c r="M91" s="5">
        <v>57058641240</v>
      </c>
      <c r="N91" s="5">
        <v>2399303127</v>
      </c>
    </row>
    <row r="92" spans="3:14" ht="15.5" x14ac:dyDescent="0.35">
      <c r="C92" t="s">
        <v>105</v>
      </c>
    </row>
    <row r="93" spans="3:14" ht="15.5" x14ac:dyDescent="0.35">
      <c r="C93" t="s">
        <v>107</v>
      </c>
      <c r="D93" s="5">
        <v>105845723225</v>
      </c>
      <c r="E93" s="5">
        <v>110402305620</v>
      </c>
      <c r="F93" s="5">
        <v>114992213523</v>
      </c>
      <c r="G93" s="5">
        <v>15242639508</v>
      </c>
      <c r="I93" s="5">
        <v>110402305620</v>
      </c>
      <c r="J93" s="5">
        <v>126705195546</v>
      </c>
      <c r="K93" s="5">
        <v>144442173668</v>
      </c>
      <c r="L93" s="5">
        <v>135240486989</v>
      </c>
      <c r="M93" s="5">
        <v>82441336259</v>
      </c>
      <c r="N93" s="5">
        <v>676558311</v>
      </c>
    </row>
    <row r="94" spans="3:14" ht="15.5" x14ac:dyDescent="0.35">
      <c r="C94" t="s">
        <v>354</v>
      </c>
      <c r="N94" s="5">
        <v>47214960169</v>
      </c>
    </row>
    <row r="95" spans="3:14" ht="15.5" x14ac:dyDescent="0.35">
      <c r="C95" t="s">
        <v>353</v>
      </c>
      <c r="D95" s="5">
        <v>356060734102</v>
      </c>
      <c r="E95" s="5">
        <v>356060734100</v>
      </c>
      <c r="F95" s="5">
        <v>325331594689</v>
      </c>
      <c r="G95" s="5">
        <v>324356595191</v>
      </c>
      <c r="I95" s="5">
        <v>356060734100</v>
      </c>
      <c r="J95" s="5">
        <v>324593095728</v>
      </c>
      <c r="K95" s="5">
        <v>87217241040</v>
      </c>
      <c r="L95" s="5">
        <v>76487248796</v>
      </c>
      <c r="M95" s="5">
        <v>54109010137</v>
      </c>
    </row>
    <row r="96" spans="3:14" ht="15.5" x14ac:dyDescent="0.35">
      <c r="C96" t="s">
        <v>476</v>
      </c>
      <c r="D96" s="5">
        <v>15242639508</v>
      </c>
      <c r="E96" s="5">
        <v>15242639508</v>
      </c>
      <c r="F96" s="5">
        <v>15242639508</v>
      </c>
      <c r="G96" s="5">
        <v>117644005702</v>
      </c>
      <c r="I96" s="5">
        <v>15242639508</v>
      </c>
      <c r="J96" s="5">
        <v>15242639508</v>
      </c>
      <c r="K96" s="5">
        <v>15242639509</v>
      </c>
      <c r="L96" s="5">
        <v>15242639479</v>
      </c>
    </row>
    <row r="97" spans="3:14" ht="15.5" x14ac:dyDescent="0.35">
      <c r="C97" t="s">
        <v>109</v>
      </c>
      <c r="D97" s="5">
        <v>683561208</v>
      </c>
      <c r="E97" s="5">
        <v>311469914</v>
      </c>
      <c r="F97" s="5">
        <v>363477188</v>
      </c>
      <c r="G97" s="5">
        <v>363477188</v>
      </c>
      <c r="I97" s="5">
        <v>311469914</v>
      </c>
      <c r="J97" s="5">
        <v>363477188</v>
      </c>
      <c r="K97" s="5">
        <v>1889166744</v>
      </c>
      <c r="L97" s="5">
        <v>383707875</v>
      </c>
      <c r="M97" s="5">
        <v>668934275</v>
      </c>
      <c r="N97" s="5">
        <v>271725470</v>
      </c>
    </row>
    <row r="98" spans="3:14" ht="15.5" x14ac:dyDescent="0.35">
      <c r="C98" t="s">
        <v>110</v>
      </c>
      <c r="D98" s="5">
        <v>477832658043</v>
      </c>
      <c r="E98" s="5">
        <v>482017149142</v>
      </c>
      <c r="F98" s="5">
        <v>455929924908</v>
      </c>
      <c r="G98" s="5">
        <v>500371273213</v>
      </c>
      <c r="I98" s="5">
        <v>482017149142</v>
      </c>
      <c r="J98" s="5">
        <v>466904407970</v>
      </c>
      <c r="K98" s="5">
        <v>271284291607</v>
      </c>
      <c r="L98" s="5">
        <v>271788519086</v>
      </c>
      <c r="M98" s="5">
        <v>140533261951</v>
      </c>
      <c r="N98" s="5">
        <v>49847774556</v>
      </c>
    </row>
    <row r="99" spans="3:14" ht="15.5" x14ac:dyDescent="0.35">
      <c r="C99" t="s">
        <v>111</v>
      </c>
      <c r="D99" s="5">
        <v>824798869205</v>
      </c>
      <c r="E99" s="5">
        <v>803023654600</v>
      </c>
      <c r="F99" s="5">
        <v>856398792308</v>
      </c>
      <c r="G99" s="5">
        <v>865009891566</v>
      </c>
      <c r="I99" s="5">
        <v>803023654600</v>
      </c>
      <c r="J99" s="5">
        <v>807839722528</v>
      </c>
      <c r="K99" s="5">
        <v>647569327196</v>
      </c>
      <c r="L99" s="5">
        <v>603172678937</v>
      </c>
      <c r="M99" s="5">
        <v>197591903191</v>
      </c>
      <c r="N99" s="5">
        <v>52247077683</v>
      </c>
    </row>
    <row r="100" spans="3:14" ht="15.5" x14ac:dyDescent="0.35">
      <c r="C100" t="s">
        <v>112</v>
      </c>
    </row>
    <row r="101" spans="3:14" ht="15.5" x14ac:dyDescent="0.35">
      <c r="C101" t="s">
        <v>113</v>
      </c>
    </row>
    <row r="102" spans="3:14" ht="15.5" x14ac:dyDescent="0.35">
      <c r="C102" t="s">
        <v>114</v>
      </c>
      <c r="D102" s="5">
        <v>454696591339</v>
      </c>
      <c r="E102" s="5">
        <v>424628249016</v>
      </c>
      <c r="F102" s="5">
        <v>399079783947</v>
      </c>
      <c r="G102" s="5">
        <v>422123051159</v>
      </c>
      <c r="I102" s="5">
        <v>424628249016</v>
      </c>
      <c r="J102" s="5">
        <v>436371247351</v>
      </c>
      <c r="K102" s="5">
        <v>307280562575</v>
      </c>
      <c r="L102" s="5">
        <v>274717757156</v>
      </c>
      <c r="M102" s="5">
        <v>95924054403</v>
      </c>
      <c r="N102" s="5">
        <v>49119047358</v>
      </c>
    </row>
    <row r="103" spans="3:14" ht="15.5" x14ac:dyDescent="0.35">
      <c r="C103" t="s">
        <v>115</v>
      </c>
    </row>
    <row r="104" spans="3:14" ht="15.5" x14ac:dyDescent="0.35">
      <c r="C104" t="s">
        <v>253</v>
      </c>
      <c r="D104" s="5">
        <v>105523670888</v>
      </c>
      <c r="E104" s="5">
        <v>78334088442</v>
      </c>
      <c r="F104" s="5">
        <v>161451893169</v>
      </c>
      <c r="G104" s="5">
        <v>129754536059</v>
      </c>
      <c r="I104" s="5">
        <v>78334088442</v>
      </c>
      <c r="J104" s="5">
        <v>179781323287</v>
      </c>
      <c r="K104" s="5">
        <v>101212638104</v>
      </c>
      <c r="L104" s="5">
        <v>44047812221</v>
      </c>
      <c r="M104" s="5">
        <v>9529406366</v>
      </c>
    </row>
    <row r="105" spans="3:14" ht="15.5" x14ac:dyDescent="0.35">
      <c r="C105" t="s">
        <v>117</v>
      </c>
      <c r="D105" s="5">
        <v>55644125064</v>
      </c>
      <c r="E105" s="5">
        <v>55122163692</v>
      </c>
      <c r="F105" s="5">
        <v>17026025692</v>
      </c>
      <c r="G105" s="5">
        <v>38788759308</v>
      </c>
      <c r="I105" s="5">
        <v>55122163692</v>
      </c>
      <c r="J105" s="5">
        <v>32836828682</v>
      </c>
      <c r="K105" s="5">
        <v>48113036824</v>
      </c>
      <c r="L105" s="5">
        <v>28912180893</v>
      </c>
      <c r="M105" s="5">
        <v>7465848432</v>
      </c>
      <c r="N105" s="5">
        <v>177382488</v>
      </c>
    </row>
    <row r="106" spans="3:14" ht="15.5" x14ac:dyDescent="0.35">
      <c r="C106" t="s">
        <v>116</v>
      </c>
      <c r="D106" s="5">
        <v>4858328776</v>
      </c>
      <c r="E106" s="5">
        <v>4269363532</v>
      </c>
      <c r="F106" s="5">
        <v>1766733847</v>
      </c>
      <c r="G106" s="5">
        <v>5586807411</v>
      </c>
      <c r="I106" s="5">
        <v>4269363532</v>
      </c>
      <c r="J106" s="5">
        <v>3957741908</v>
      </c>
      <c r="K106" s="5">
        <v>4600694760</v>
      </c>
      <c r="L106" s="5">
        <v>7480915926</v>
      </c>
      <c r="M106" s="5">
        <v>3351036221</v>
      </c>
      <c r="N106" s="5">
        <v>58782292</v>
      </c>
    </row>
    <row r="107" spans="3:14" ht="15.5" x14ac:dyDescent="0.35">
      <c r="C107" t="s">
        <v>118</v>
      </c>
      <c r="G107" s="5">
        <v>52267200338</v>
      </c>
    </row>
    <row r="108" spans="3:14" ht="15.5" x14ac:dyDescent="0.35">
      <c r="C108" t="s">
        <v>254</v>
      </c>
      <c r="D108" s="5">
        <v>796473433</v>
      </c>
      <c r="F108" s="5">
        <v>14607552913</v>
      </c>
      <c r="G108" s="5">
        <v>2149222047</v>
      </c>
      <c r="J108" s="5">
        <v>19421559598</v>
      </c>
      <c r="K108" s="5">
        <v>3749450000</v>
      </c>
      <c r="L108" s="5">
        <v>3338125000</v>
      </c>
      <c r="M108" s="5">
        <v>30956328834</v>
      </c>
      <c r="N108" s="5">
        <v>48489837278</v>
      </c>
    </row>
    <row r="109" spans="3:14" ht="15.5" x14ac:dyDescent="0.35">
      <c r="C109" t="s">
        <v>119</v>
      </c>
      <c r="D109" s="5">
        <v>195000000000</v>
      </c>
      <c r="E109" s="5">
        <v>195000000000</v>
      </c>
      <c r="F109" s="5">
        <v>130000000000</v>
      </c>
      <c r="G109" s="5">
        <v>130000000000</v>
      </c>
      <c r="I109" s="5">
        <v>195000000000</v>
      </c>
      <c r="J109" s="5">
        <v>130000000000</v>
      </c>
      <c r="K109" s="5">
        <v>119508129910</v>
      </c>
      <c r="L109" s="5">
        <v>119508129910</v>
      </c>
    </row>
    <row r="110" spans="3:14" ht="15.5" x14ac:dyDescent="0.35">
      <c r="C110" t="s">
        <v>120</v>
      </c>
    </row>
    <row r="111" spans="3:14" ht="15.5" x14ac:dyDescent="0.35">
      <c r="C111" t="s">
        <v>520</v>
      </c>
      <c r="F111" s="5">
        <v>51981742236</v>
      </c>
      <c r="K111" s="5">
        <v>2149222047</v>
      </c>
      <c r="L111" s="5">
        <v>23347596716</v>
      </c>
      <c r="M111" s="5">
        <v>924875115</v>
      </c>
      <c r="N111" s="5">
        <v>1344243386</v>
      </c>
    </row>
    <row r="112" spans="3:14" ht="15.5" x14ac:dyDescent="0.35">
      <c r="C112" t="s">
        <v>255</v>
      </c>
      <c r="K112" s="5">
        <v>1056448734</v>
      </c>
      <c r="L112" s="5">
        <v>9643698678</v>
      </c>
      <c r="M112" s="5">
        <v>18263165124</v>
      </c>
    </row>
    <row r="113" spans="3:14" ht="15.5" x14ac:dyDescent="0.35">
      <c r="C113" t="s">
        <v>121</v>
      </c>
      <c r="F113" s="5">
        <v>2149222047</v>
      </c>
      <c r="K113" s="5">
        <v>30096612977</v>
      </c>
      <c r="L113" s="5">
        <v>30858309078</v>
      </c>
      <c r="M113" s="5">
        <v>8156203147</v>
      </c>
      <c r="N113" s="5">
        <v>393045300</v>
      </c>
    </row>
    <row r="114" spans="3:14" ht="15.5" x14ac:dyDescent="0.35">
      <c r="C114" t="s">
        <v>122</v>
      </c>
      <c r="D114" s="5">
        <v>12238906119</v>
      </c>
      <c r="E114" s="5">
        <v>12238906099</v>
      </c>
      <c r="F114" s="5">
        <v>64093198413</v>
      </c>
      <c r="G114" s="5">
        <v>63685043328</v>
      </c>
      <c r="I114" s="5">
        <v>12238906099</v>
      </c>
      <c r="J114" s="5">
        <v>9783390242</v>
      </c>
      <c r="K114" s="5">
        <v>12348361843</v>
      </c>
      <c r="L114" s="5">
        <v>39200052223</v>
      </c>
      <c r="M114" s="5">
        <v>22359566233</v>
      </c>
      <c r="N114" s="5">
        <v>1649333302</v>
      </c>
    </row>
    <row r="115" spans="3:14" ht="15.5" x14ac:dyDescent="0.35">
      <c r="C115" t="s">
        <v>123</v>
      </c>
      <c r="D115" s="5">
        <v>12238906119</v>
      </c>
      <c r="E115" s="5">
        <v>12238906099</v>
      </c>
      <c r="F115" s="5">
        <v>64093198413</v>
      </c>
      <c r="G115" s="5">
        <v>63685043328</v>
      </c>
      <c r="I115" s="5">
        <v>12238906099</v>
      </c>
      <c r="J115" s="5">
        <v>9783390242</v>
      </c>
      <c r="K115" s="5">
        <v>12348361843</v>
      </c>
      <c r="L115" s="5">
        <v>39200052223</v>
      </c>
      <c r="M115" s="5">
        <v>22359566233</v>
      </c>
      <c r="N115" s="5">
        <v>1649333302</v>
      </c>
    </row>
    <row r="116" spans="3:14" ht="15.5" x14ac:dyDescent="0.35">
      <c r="C116" t="s">
        <v>124</v>
      </c>
    </row>
    <row r="117" spans="3:14" ht="15.5" x14ac:dyDescent="0.35">
      <c r="C117" t="s">
        <v>125</v>
      </c>
      <c r="F117" s="5">
        <v>51981742236</v>
      </c>
      <c r="K117" s="5">
        <v>3205670781</v>
      </c>
      <c r="L117" s="5">
        <v>32991295394</v>
      </c>
      <c r="M117" s="5">
        <v>19188040239</v>
      </c>
      <c r="N117" s="5">
        <v>1344243386</v>
      </c>
    </row>
    <row r="118" spans="3:14" ht="15.5" x14ac:dyDescent="0.35">
      <c r="C118" t="s">
        <v>126</v>
      </c>
      <c r="D118" s="5">
        <v>466935497458</v>
      </c>
      <c r="E118" s="5">
        <v>436867155115</v>
      </c>
      <c r="F118" s="5">
        <v>463172982360</v>
      </c>
      <c r="G118" s="5">
        <v>485808094487</v>
      </c>
      <c r="I118" s="5">
        <v>436867155115</v>
      </c>
      <c r="J118" s="5">
        <v>446154637593</v>
      </c>
      <c r="K118" s="5">
        <v>319628924418</v>
      </c>
      <c r="L118" s="5">
        <v>313917809379</v>
      </c>
      <c r="M118" s="5">
        <v>118283620636</v>
      </c>
      <c r="N118" s="5">
        <v>50768380660</v>
      </c>
    </row>
    <row r="119" spans="3:14" ht="15.5" x14ac:dyDescent="0.35">
      <c r="C119" t="s">
        <v>127</v>
      </c>
    </row>
    <row r="120" spans="3:14" ht="15.5" x14ac:dyDescent="0.35">
      <c r="C120" t="s">
        <v>128</v>
      </c>
      <c r="D120" s="5">
        <v>62500000000</v>
      </c>
      <c r="E120" s="5">
        <v>62500000000</v>
      </c>
      <c r="F120" s="5">
        <v>62500000000</v>
      </c>
      <c r="G120" s="5">
        <v>62500000000</v>
      </c>
      <c r="I120" s="5">
        <v>62500000000</v>
      </c>
      <c r="J120" s="5">
        <v>62500000000</v>
      </c>
      <c r="K120" s="5">
        <v>62500000000</v>
      </c>
      <c r="L120" s="5">
        <v>62500000000</v>
      </c>
      <c r="M120" s="5">
        <v>50000000000</v>
      </c>
      <c r="N120" s="5">
        <v>2000000000</v>
      </c>
    </row>
    <row r="121" spans="3:14" ht="15.5" x14ac:dyDescent="0.35">
      <c r="C121" t="s">
        <v>129</v>
      </c>
      <c r="D121" s="5">
        <v>108205469437</v>
      </c>
      <c r="E121" s="5">
        <v>108205469437</v>
      </c>
      <c r="F121" s="5">
        <v>108205469437</v>
      </c>
      <c r="G121" s="5">
        <v>108205469437</v>
      </c>
      <c r="I121" s="5">
        <v>108205469437</v>
      </c>
      <c r="J121" s="5">
        <v>108205469437</v>
      </c>
      <c r="K121" s="5">
        <v>108205469437</v>
      </c>
      <c r="L121" s="5">
        <v>108205469437</v>
      </c>
      <c r="M121" s="5">
        <v>-609697537</v>
      </c>
      <c r="N121" s="5">
        <v>-609697537</v>
      </c>
    </row>
    <row r="122" spans="3:14" ht="15.5" x14ac:dyDescent="0.35">
      <c r="C122" t="s">
        <v>130</v>
      </c>
      <c r="D122" s="5">
        <v>183413819787</v>
      </c>
      <c r="E122" s="5">
        <v>191645114357</v>
      </c>
      <c r="F122" s="5">
        <v>218626174380</v>
      </c>
      <c r="G122" s="5">
        <v>204727083221</v>
      </c>
      <c r="I122" s="5">
        <v>191645114357</v>
      </c>
      <c r="J122" s="5">
        <v>187364157930</v>
      </c>
      <c r="K122" s="5">
        <v>154210050389</v>
      </c>
      <c r="L122" s="5">
        <v>115917057895</v>
      </c>
      <c r="M122" s="5">
        <v>26063053467</v>
      </c>
      <c r="N122" s="5">
        <v>81956624</v>
      </c>
    </row>
    <row r="123" spans="3:14" ht="15.5" x14ac:dyDescent="0.35">
      <c r="C123" t="s">
        <v>257</v>
      </c>
    </row>
    <row r="124" spans="3:14" ht="15.5" x14ac:dyDescent="0.35">
      <c r="C124" t="s">
        <v>258</v>
      </c>
      <c r="D124" s="5">
        <v>183413819787</v>
      </c>
      <c r="E124" s="5">
        <v>191645114357</v>
      </c>
      <c r="F124" s="5">
        <v>218626174380</v>
      </c>
      <c r="G124" s="5">
        <v>204727083221</v>
      </c>
      <c r="I124" s="5">
        <v>191645114357</v>
      </c>
      <c r="J124" s="5">
        <v>187364157930</v>
      </c>
      <c r="K124" s="5">
        <v>154210050389</v>
      </c>
      <c r="L124" s="5">
        <v>115917057895</v>
      </c>
      <c r="M124" s="5">
        <v>26063053467</v>
      </c>
      <c r="N124" s="5">
        <v>81956624</v>
      </c>
    </row>
    <row r="125" spans="3:14" ht="15.5" x14ac:dyDescent="0.35">
      <c r="C125" t="s">
        <v>259</v>
      </c>
      <c r="D125" s="5">
        <v>183413819787</v>
      </c>
      <c r="E125" s="5">
        <v>191645114357</v>
      </c>
      <c r="F125" s="5">
        <v>218626174380</v>
      </c>
      <c r="G125" s="5">
        <v>204727083221</v>
      </c>
      <c r="I125" s="5">
        <v>191645114357</v>
      </c>
      <c r="J125" s="5">
        <v>187364157930</v>
      </c>
      <c r="K125" s="5">
        <v>154210050389</v>
      </c>
      <c r="L125" s="5">
        <v>115917057895</v>
      </c>
      <c r="M125" s="5">
        <v>26063053467</v>
      </c>
      <c r="N125" s="5">
        <v>81956624</v>
      </c>
    </row>
    <row r="126" spans="3:14" ht="15.5" x14ac:dyDescent="0.35">
      <c r="C126" t="s">
        <v>131</v>
      </c>
      <c r="D126" s="5">
        <v>3129483046</v>
      </c>
      <c r="E126" s="5">
        <v>3191316194</v>
      </c>
      <c r="F126" s="5">
        <v>3423926975</v>
      </c>
      <c r="G126" s="5">
        <v>3299005257</v>
      </c>
      <c r="I126" s="5">
        <v>3191316194</v>
      </c>
      <c r="J126" s="5">
        <v>3145218412</v>
      </c>
      <c r="K126" s="5">
        <v>2848738052</v>
      </c>
      <c r="L126" s="5">
        <v>2523800269</v>
      </c>
      <c r="M126" s="5">
        <v>3795585767</v>
      </c>
      <c r="N126" s="5">
        <v>-36169056</v>
      </c>
    </row>
    <row r="127" spans="3:14" ht="15.5" x14ac:dyDescent="0.35">
      <c r="C127" t="s">
        <v>10</v>
      </c>
      <c r="D127" s="5">
        <v>357863371747</v>
      </c>
      <c r="E127" s="5">
        <v>366156499465</v>
      </c>
      <c r="F127" s="5">
        <v>393225809948</v>
      </c>
      <c r="G127" s="5">
        <v>379201797079</v>
      </c>
      <c r="I127" s="5">
        <v>366156499465</v>
      </c>
      <c r="J127" s="5">
        <v>361685084935</v>
      </c>
      <c r="K127" s="5">
        <v>327940402776</v>
      </c>
      <c r="L127" s="5">
        <v>289254869558</v>
      </c>
      <c r="M127" s="5">
        <v>79308282555</v>
      </c>
      <c r="N127" s="5">
        <v>1478697024</v>
      </c>
    </row>
    <row r="128" spans="3:14" ht="15.5" x14ac:dyDescent="0.35">
      <c r="C128" t="s">
        <v>132</v>
      </c>
      <c r="D128" s="5">
        <v>824798869205</v>
      </c>
      <c r="E128" s="5">
        <v>803023654580</v>
      </c>
      <c r="F128" s="5">
        <v>856398792308</v>
      </c>
      <c r="G128" s="5">
        <v>865009891566</v>
      </c>
      <c r="I128" s="5">
        <v>803023654580</v>
      </c>
      <c r="J128" s="5">
        <v>807839722528</v>
      </c>
      <c r="K128" s="5">
        <v>647569327194</v>
      </c>
      <c r="L128" s="5">
        <v>603172678937</v>
      </c>
      <c r="M128" s="5">
        <v>197591903191</v>
      </c>
      <c r="N128" s="5">
        <v>52247077684</v>
      </c>
    </row>
    <row r="129" spans="2:14" ht="15.5" x14ac:dyDescent="0.35">
      <c r="C129" t="s">
        <v>133</v>
      </c>
      <c r="D129" s="5">
        <v>6250000000</v>
      </c>
      <c r="E129" s="5">
        <v>6250000000</v>
      </c>
      <c r="F129" s="5">
        <v>6250000000</v>
      </c>
      <c r="G129" s="5">
        <v>6250000000</v>
      </c>
      <c r="I129" s="5">
        <v>6250000000</v>
      </c>
      <c r="J129" s="5">
        <v>6250000000</v>
      </c>
      <c r="K129" s="5">
        <v>6250000000</v>
      </c>
      <c r="L129" s="5">
        <v>6250000000</v>
      </c>
      <c r="M129" s="5">
        <v>5000000000</v>
      </c>
      <c r="N129" s="5">
        <v>2000</v>
      </c>
    </row>
    <row r="131" spans="2:14" ht="15.5" x14ac:dyDescent="0.35">
      <c r="B131" t="s">
        <v>134</v>
      </c>
      <c r="C131" t="s">
        <v>135</v>
      </c>
      <c r="D131" s="5">
        <v>-13787433318</v>
      </c>
      <c r="E131" s="5">
        <v>29176602120</v>
      </c>
      <c r="F131" s="5">
        <v>4672517560</v>
      </c>
      <c r="G131" s="5">
        <v>-1174577920</v>
      </c>
      <c r="I131" s="5">
        <v>25088383486</v>
      </c>
      <c r="J131" s="5">
        <v>185153082998</v>
      </c>
      <c r="K131" s="5">
        <v>-3746983118</v>
      </c>
      <c r="L131" s="5">
        <v>11898718651</v>
      </c>
      <c r="M131" s="5">
        <v>43925173578</v>
      </c>
      <c r="N131" s="5">
        <v>-999881174</v>
      </c>
    </row>
    <row r="132" spans="2:14" ht="15.5" x14ac:dyDescent="0.35">
      <c r="C132" t="s">
        <v>136</v>
      </c>
      <c r="D132" s="5">
        <v>1736464159</v>
      </c>
      <c r="E132" s="5">
        <v>55364779939</v>
      </c>
      <c r="F132" s="5">
        <v>50621033523</v>
      </c>
      <c r="G132" s="5">
        <v>58490710034</v>
      </c>
      <c r="I132" s="5">
        <v>404995927774</v>
      </c>
      <c r="J132" s="5">
        <v>526111765554</v>
      </c>
      <c r="K132" s="5">
        <v>543487525960</v>
      </c>
      <c r="L132" s="5">
        <v>705655818693</v>
      </c>
      <c r="M132" s="5">
        <v>200742195979</v>
      </c>
      <c r="N132" s="5">
        <v>22200000</v>
      </c>
    </row>
    <row r="133" spans="2:14" ht="15.5" x14ac:dyDescent="0.35">
      <c r="C133" t="s">
        <v>500</v>
      </c>
    </row>
    <row r="134" spans="2:14" ht="15.5" x14ac:dyDescent="0.35">
      <c r="C134" t="s">
        <v>1192</v>
      </c>
      <c r="D134" s="5">
        <v>-12292336395</v>
      </c>
      <c r="E134" s="5">
        <v>-21628849798</v>
      </c>
      <c r="F134" s="5">
        <v>-42434535649</v>
      </c>
      <c r="G134" s="5">
        <v>-52246579338</v>
      </c>
      <c r="I134" s="5">
        <v>-359240221131</v>
      </c>
      <c r="J134" s="5">
        <v>-321440113653</v>
      </c>
      <c r="K134" s="5">
        <v>-499258888921</v>
      </c>
      <c r="L134" s="5">
        <v>-546810401821</v>
      </c>
      <c r="M134" s="5">
        <v>-138413961021</v>
      </c>
    </row>
    <row r="135" spans="2:14" ht="15.5" x14ac:dyDescent="0.35">
      <c r="C135" t="s">
        <v>1194</v>
      </c>
      <c r="E135" s="5">
        <v>-5131578708</v>
      </c>
      <c r="I135" s="5">
        <v>-5131578708</v>
      </c>
      <c r="J135" s="5">
        <v>-7733101902</v>
      </c>
      <c r="K135" s="5">
        <v>-6949335450</v>
      </c>
      <c r="L135" s="5">
        <v>-33537717869</v>
      </c>
      <c r="M135" s="5">
        <v>-2173108872</v>
      </c>
      <c r="N135" s="5">
        <v>-399351394</v>
      </c>
    </row>
    <row r="136" spans="2:14" ht="15.5" x14ac:dyDescent="0.35">
      <c r="C136" t="s">
        <v>264</v>
      </c>
      <c r="D136" s="5">
        <v>-12292336395</v>
      </c>
      <c r="E136" s="5">
        <v>-26760428506</v>
      </c>
      <c r="F136" s="5">
        <v>-42434535649</v>
      </c>
      <c r="G136" s="5">
        <v>-52246579338</v>
      </c>
      <c r="I136" s="5">
        <v>-364371799839</v>
      </c>
      <c r="J136" s="5">
        <v>-329173215555</v>
      </c>
      <c r="K136" s="5">
        <v>-506208224371</v>
      </c>
      <c r="L136" s="5">
        <v>-580348119690</v>
      </c>
      <c r="M136" s="5">
        <v>-140587069893</v>
      </c>
      <c r="N136" s="5">
        <v>-399351394</v>
      </c>
    </row>
    <row r="137" spans="2:14" ht="15.5" x14ac:dyDescent="0.35">
      <c r="C137" t="s">
        <v>1448</v>
      </c>
      <c r="E137" s="5">
        <v>-5460225500</v>
      </c>
      <c r="I137" s="5">
        <v>-5460225500</v>
      </c>
      <c r="J137" s="5">
        <v>-2061779780</v>
      </c>
      <c r="K137" s="5">
        <v>-3765893527</v>
      </c>
      <c r="L137" s="5">
        <v>-94611068505</v>
      </c>
      <c r="M137" s="5">
        <v>-13620700089</v>
      </c>
      <c r="N137" s="5">
        <v>-600529780</v>
      </c>
    </row>
    <row r="138" spans="2:14" ht="15.5" x14ac:dyDescent="0.35">
      <c r="C138" t="s">
        <v>1224</v>
      </c>
      <c r="F138" s="5">
        <v>12594014822</v>
      </c>
      <c r="G138" s="5">
        <v>-12594014822</v>
      </c>
    </row>
    <row r="139" spans="2:14" ht="15.5" x14ac:dyDescent="0.35">
      <c r="C139" t="s">
        <v>502</v>
      </c>
      <c r="D139" s="5">
        <v>-2865107723</v>
      </c>
      <c r="E139" s="5">
        <v>196439390</v>
      </c>
      <c r="F139" s="5">
        <v>-11617963785</v>
      </c>
      <c r="G139" s="5">
        <v>3797392929</v>
      </c>
      <c r="I139" s="5">
        <v>-11421524395</v>
      </c>
      <c r="J139" s="5">
        <v>-12986933049</v>
      </c>
      <c r="K139" s="5">
        <v>-14419459309</v>
      </c>
      <c r="L139" s="5">
        <v>-11675107563</v>
      </c>
    </row>
    <row r="140" spans="2:14" ht="15.5" x14ac:dyDescent="0.35">
      <c r="C140" t="s">
        <v>266</v>
      </c>
      <c r="D140" s="5">
        <v>5637935</v>
      </c>
      <c r="E140" s="5">
        <v>71390226</v>
      </c>
      <c r="F140" s="5">
        <v>212071163</v>
      </c>
      <c r="G140" s="5">
        <v>-72065869</v>
      </c>
      <c r="I140" s="5">
        <v>283461389</v>
      </c>
      <c r="J140" s="5">
        <v>541607295</v>
      </c>
      <c r="K140" s="5">
        <v>1647885979</v>
      </c>
      <c r="L140" s="5">
        <v>256730926</v>
      </c>
    </row>
    <row r="141" spans="2:14" ht="15.5" x14ac:dyDescent="0.35">
      <c r="C141" t="s">
        <v>1449</v>
      </c>
    </row>
    <row r="142" spans="2:14" ht="15.5" x14ac:dyDescent="0.35">
      <c r="C142" t="s">
        <v>265</v>
      </c>
      <c r="D142" s="5">
        <v>-372091294</v>
      </c>
      <c r="E142" s="5">
        <v>5764646571</v>
      </c>
      <c r="F142" s="5">
        <v>-4702102514</v>
      </c>
      <c r="G142" s="5">
        <v>1449979146</v>
      </c>
      <c r="I142" s="5">
        <v>1062544057</v>
      </c>
      <c r="J142" s="5">
        <v>2721638533</v>
      </c>
      <c r="K142" s="5">
        <v>-24488817850</v>
      </c>
      <c r="L142" s="5">
        <v>-7379535210</v>
      </c>
      <c r="M142" s="5">
        <v>-2609252419</v>
      </c>
      <c r="N142" s="5">
        <v>-22200000</v>
      </c>
    </row>
    <row r="143" spans="2:14" ht="15.5" x14ac:dyDescent="0.35">
      <c r="C143" t="s">
        <v>144</v>
      </c>
      <c r="E143" s="5">
        <v>42272632672</v>
      </c>
      <c r="I143" s="5">
        <v>42272632672</v>
      </c>
      <c r="J143" s="5">
        <v>-3388854070</v>
      </c>
      <c r="K143" s="5">
        <v>-8605955413</v>
      </c>
      <c r="L143" s="5">
        <v>208435884422</v>
      </c>
      <c r="M143" s="5">
        <v>25947079396</v>
      </c>
      <c r="N143" s="5">
        <v>6597105736</v>
      </c>
    </row>
    <row r="144" spans="2:14" ht="15.5" x14ac:dyDescent="0.35">
      <c r="C144" t="s">
        <v>145</v>
      </c>
      <c r="D144" s="5">
        <v>-273396930</v>
      </c>
      <c r="E144" s="5">
        <v>-61374212144</v>
      </c>
      <c r="F144" s="5">
        <v>-974999498</v>
      </c>
      <c r="G144" s="5">
        <v>105527779</v>
      </c>
      <c r="I144" s="5">
        <v>-62386108033</v>
      </c>
      <c r="J144" s="5">
        <v>-198521635011</v>
      </c>
      <c r="K144" s="5">
        <v>-9934416423</v>
      </c>
      <c r="L144" s="5">
        <v>-183152729493</v>
      </c>
      <c r="M144" s="5">
        <v>-59701916968</v>
      </c>
      <c r="N144" s="5">
        <v>-4585721435</v>
      </c>
    </row>
    <row r="145" spans="3:14" ht="15.5" x14ac:dyDescent="0.35">
      <c r="C145" t="s">
        <v>146</v>
      </c>
      <c r="D145" s="5">
        <v>-273396928</v>
      </c>
      <c r="E145" s="5">
        <v>-1719969061</v>
      </c>
      <c r="I145" s="5">
        <v>-1993365989</v>
      </c>
      <c r="J145" s="5">
        <v>-514759784</v>
      </c>
      <c r="K145" s="5">
        <v>-9204424179</v>
      </c>
      <c r="L145" s="5">
        <v>-63841732841</v>
      </c>
      <c r="M145" s="5">
        <v>-52314428868</v>
      </c>
      <c r="N145" s="5">
        <v>-28071000</v>
      </c>
    </row>
    <row r="146" spans="3:14" ht="15.5" x14ac:dyDescent="0.35">
      <c r="C146" t="s">
        <v>548</v>
      </c>
    </row>
    <row r="147" spans="3:14" ht="15.5" x14ac:dyDescent="0.35">
      <c r="C147" t="s">
        <v>547</v>
      </c>
      <c r="E147" s="5">
        <v>-31144539331</v>
      </c>
      <c r="F147" s="5">
        <v>-738498961</v>
      </c>
      <c r="I147" s="5">
        <v>-31883038292</v>
      </c>
      <c r="J147" s="5">
        <v>-238006875227</v>
      </c>
      <c r="K147" s="5">
        <v>-10729992244</v>
      </c>
      <c r="L147" s="5">
        <v>-23183524339</v>
      </c>
    </row>
    <row r="148" spans="3:14" ht="15.5" x14ac:dyDescent="0.35">
      <c r="C148" t="s">
        <v>700</v>
      </c>
    </row>
    <row r="149" spans="3:14" ht="15.5" x14ac:dyDescent="0.35">
      <c r="C149" t="s">
        <v>744</v>
      </c>
      <c r="D149" s="5">
        <v>-2</v>
      </c>
      <c r="G149" s="5">
        <v>-130972758</v>
      </c>
      <c r="J149" s="5">
        <v>40000000000</v>
      </c>
      <c r="K149" s="5">
        <v>10000000000</v>
      </c>
      <c r="L149" s="5">
        <v>-15242639479</v>
      </c>
    </row>
    <row r="150" spans="3:14" ht="15.5" x14ac:dyDescent="0.35">
      <c r="C150" t="s">
        <v>1450</v>
      </c>
      <c r="E150" s="5">
        <v>-28509703752</v>
      </c>
      <c r="I150" s="5">
        <v>-28509703752</v>
      </c>
      <c r="L150" s="5">
        <v>-30884832834</v>
      </c>
    </row>
    <row r="151" spans="3:14" ht="15.5" x14ac:dyDescent="0.35">
      <c r="C151" t="s">
        <v>1451</v>
      </c>
      <c r="F151" s="5">
        <v>-236500537</v>
      </c>
      <c r="G151" s="5">
        <v>236500537</v>
      </c>
      <c r="L151" s="5">
        <v>-50000000000</v>
      </c>
    </row>
    <row r="152" spans="3:14" ht="15.5" x14ac:dyDescent="0.35">
      <c r="C152" t="s">
        <v>401</v>
      </c>
      <c r="N152" s="5">
        <v>-236679213</v>
      </c>
    </row>
    <row r="153" spans="3:14" ht="15.5" x14ac:dyDescent="0.35">
      <c r="C153" t="s">
        <v>366</v>
      </c>
      <c r="M153" s="5">
        <v>-7387488100</v>
      </c>
      <c r="N153" s="5">
        <v>-4320971222</v>
      </c>
    </row>
    <row r="154" spans="3:14" ht="15.5" x14ac:dyDescent="0.35">
      <c r="C154" t="s">
        <v>153</v>
      </c>
      <c r="E154" s="5">
        <v>42272632672</v>
      </c>
      <c r="I154" s="5">
        <v>42272632672</v>
      </c>
      <c r="J154" s="5">
        <v>-3388854070</v>
      </c>
      <c r="K154" s="5">
        <v>-8605955413</v>
      </c>
      <c r="L154" s="5">
        <v>208435884422</v>
      </c>
      <c r="M154" s="5">
        <v>25947079396</v>
      </c>
      <c r="N154" s="5">
        <v>6597105736</v>
      </c>
    </row>
    <row r="155" spans="3:14" ht="15.5" x14ac:dyDescent="0.35">
      <c r="C155" t="s">
        <v>630</v>
      </c>
      <c r="M155" s="5">
        <v>48000000000</v>
      </c>
    </row>
    <row r="156" spans="3:14" ht="15.5" x14ac:dyDescent="0.35">
      <c r="C156" t="s">
        <v>1452</v>
      </c>
      <c r="L156" s="5">
        <v>122050583326</v>
      </c>
    </row>
    <row r="157" spans="3:14" ht="15.5" x14ac:dyDescent="0.35">
      <c r="C157" t="s">
        <v>1453</v>
      </c>
      <c r="L157" s="5">
        <v>1000000000</v>
      </c>
      <c r="M157" s="5">
        <v>2487500000</v>
      </c>
    </row>
    <row r="158" spans="3:14" ht="15.5" x14ac:dyDescent="0.35">
      <c r="C158" t="s">
        <v>1454</v>
      </c>
      <c r="M158" s="5">
        <v>-2050583326</v>
      </c>
    </row>
    <row r="159" spans="3:14" ht="15.5" x14ac:dyDescent="0.35">
      <c r="C159" t="s">
        <v>512</v>
      </c>
      <c r="E159" s="5">
        <v>-3305807730</v>
      </c>
      <c r="I159" s="5">
        <v>-3305807730</v>
      </c>
      <c r="J159" s="5">
        <v>-23636143850</v>
      </c>
      <c r="K159" s="5">
        <v>3735761</v>
      </c>
      <c r="L159" s="5">
        <v>-24398659896</v>
      </c>
    </row>
    <row r="160" spans="3:14" ht="15.5" x14ac:dyDescent="0.35">
      <c r="C160" t="s">
        <v>1455</v>
      </c>
      <c r="L160" s="5">
        <v>-2000000000</v>
      </c>
    </row>
    <row r="161" spans="2:14" ht="15.5" x14ac:dyDescent="0.35">
      <c r="C161" t="s">
        <v>336</v>
      </c>
      <c r="M161" s="5">
        <v>26000000000</v>
      </c>
    </row>
    <row r="162" spans="2:14" ht="15.5" x14ac:dyDescent="0.35">
      <c r="C162" t="s">
        <v>1456</v>
      </c>
      <c r="J162" s="5">
        <v>-9666139908</v>
      </c>
      <c r="K162" s="5">
        <v>-8609691174</v>
      </c>
      <c r="L162" s="5">
        <v>-7724168918</v>
      </c>
    </row>
    <row r="163" spans="2:14" ht="15.5" x14ac:dyDescent="0.35">
      <c r="C163" t="s">
        <v>1457</v>
      </c>
    </row>
    <row r="164" spans="2:14" ht="15.5" x14ac:dyDescent="0.35">
      <c r="C164" t="s">
        <v>1458</v>
      </c>
      <c r="E164" s="5">
        <v>65000000000</v>
      </c>
      <c r="I164" s="5">
        <v>65000000000</v>
      </c>
      <c r="J164" s="5">
        <v>10491870090</v>
      </c>
      <c r="L164" s="5">
        <v>119508129910</v>
      </c>
      <c r="M164" s="5">
        <v>26000000000</v>
      </c>
    </row>
    <row r="165" spans="2:14" ht="15.5" x14ac:dyDescent="0.35">
      <c r="C165" t="s">
        <v>274</v>
      </c>
    </row>
    <row r="166" spans="2:14" ht="15.5" x14ac:dyDescent="0.35">
      <c r="C166" t="s">
        <v>1459</v>
      </c>
      <c r="J166" s="5">
        <v>-9666139908</v>
      </c>
      <c r="K166" s="5">
        <v>-8609691174</v>
      </c>
      <c r="L166" s="5">
        <v>-7724168918</v>
      </c>
    </row>
    <row r="167" spans="2:14" ht="15.5" x14ac:dyDescent="0.35">
      <c r="C167" t="s">
        <v>377</v>
      </c>
      <c r="N167" s="5">
        <v>6597105736</v>
      </c>
    </row>
    <row r="168" spans="2:14" ht="15.5" x14ac:dyDescent="0.35">
      <c r="C168" t="s">
        <v>551</v>
      </c>
      <c r="E168" s="5">
        <v>-19421559598</v>
      </c>
      <c r="I168" s="5">
        <v>-19421559598</v>
      </c>
      <c r="J168" s="5">
        <v>19421559598</v>
      </c>
      <c r="M168" s="5">
        <v>-48489837278</v>
      </c>
    </row>
    <row r="169" spans="2:14" ht="15.5" x14ac:dyDescent="0.35">
      <c r="C169" t="s">
        <v>163</v>
      </c>
      <c r="D169" s="5">
        <v>-14060830248</v>
      </c>
      <c r="E169" s="5">
        <v>10075022648</v>
      </c>
      <c r="F169" s="5">
        <v>3697518062</v>
      </c>
      <c r="G169" s="5">
        <v>-1069050141</v>
      </c>
      <c r="I169" s="5">
        <v>4974908125</v>
      </c>
      <c r="J169" s="5">
        <v>-16757406083</v>
      </c>
      <c r="K169" s="5">
        <v>-22287354954</v>
      </c>
      <c r="L169" s="5">
        <v>37181873580</v>
      </c>
      <c r="M169" s="5">
        <v>10170336006</v>
      </c>
      <c r="N169" s="5">
        <v>1011503127</v>
      </c>
    </row>
    <row r="170" spans="2:14" ht="15.5" x14ac:dyDescent="0.35">
      <c r="C170" t="s">
        <v>164</v>
      </c>
      <c r="D170" s="5">
        <v>14293859803</v>
      </c>
      <c r="I170" s="5">
        <v>9318951678</v>
      </c>
      <c r="J170" s="5">
        <v>26076357761</v>
      </c>
      <c r="K170" s="5">
        <v>48363712715</v>
      </c>
      <c r="L170" s="5">
        <v>11181839135</v>
      </c>
      <c r="M170" s="5">
        <v>1011503127</v>
      </c>
    </row>
    <row r="171" spans="2:14" ht="15.5" x14ac:dyDescent="0.35">
      <c r="C171" t="s">
        <v>166</v>
      </c>
      <c r="D171" s="5">
        <v>233029555</v>
      </c>
      <c r="E171" s="5">
        <v>10075022648</v>
      </c>
      <c r="F171" s="5">
        <v>3697518062</v>
      </c>
      <c r="G171" s="5">
        <v>-1069050141</v>
      </c>
      <c r="I171" s="5">
        <v>14293859803</v>
      </c>
      <c r="J171" s="5">
        <v>9318951678</v>
      </c>
      <c r="K171" s="5">
        <v>26076357761</v>
      </c>
      <c r="L171" s="5">
        <v>48363712715</v>
      </c>
      <c r="M171" s="5">
        <v>11181839133</v>
      </c>
      <c r="N171" s="5">
        <v>1011503127</v>
      </c>
    </row>
    <row r="173" spans="2:14" ht="15.5" x14ac:dyDescent="0.35">
      <c r="B173" t="s">
        <v>167</v>
      </c>
      <c r="C173" t="s">
        <v>12</v>
      </c>
      <c r="D173" s="5">
        <v>6250000000</v>
      </c>
      <c r="E173" s="5">
        <v>6250000000</v>
      </c>
      <c r="F173" s="5">
        <v>6250000000</v>
      </c>
      <c r="G173" s="5">
        <v>6250000000</v>
      </c>
      <c r="I173" s="5">
        <v>6250000000</v>
      </c>
      <c r="J173" s="5">
        <v>6250000000</v>
      </c>
      <c r="K173" s="5">
        <v>6250000000</v>
      </c>
      <c r="L173" s="5">
        <v>6250000000</v>
      </c>
      <c r="M173" s="5">
        <v>5000000000</v>
      </c>
      <c r="N173" s="5">
        <v>0</v>
      </c>
    </row>
    <row r="174" spans="2:14" ht="15.5" x14ac:dyDescent="0.35">
      <c r="C174" t="s">
        <v>168</v>
      </c>
      <c r="D174" s="6">
        <v>-1.32</v>
      </c>
      <c r="E174" s="6">
        <v>-4.32</v>
      </c>
      <c r="F174" s="6">
        <v>2.2200000000000002</v>
      </c>
      <c r="G174" s="6">
        <v>1.92</v>
      </c>
    </row>
    <row r="175" spans="2:14" ht="15.5" x14ac:dyDescent="0.35">
      <c r="C175" t="s">
        <v>169</v>
      </c>
      <c r="D175" s="6">
        <v>-44.7</v>
      </c>
      <c r="E175" s="6">
        <v>-19.91</v>
      </c>
      <c r="F175" s="6">
        <v>25.68</v>
      </c>
      <c r="G175" s="6">
        <v>19.79</v>
      </c>
    </row>
    <row r="176" spans="2:14" ht="15.5" x14ac:dyDescent="0.35">
      <c r="C176" t="s">
        <v>63</v>
      </c>
      <c r="D176" s="5">
        <v>0</v>
      </c>
      <c r="E176" s="6">
        <v>331.81</v>
      </c>
      <c r="F176" s="6">
        <v>4.55</v>
      </c>
      <c r="G176" s="6">
        <v>6.52</v>
      </c>
    </row>
    <row r="177" spans="3:7" ht="15.5" x14ac:dyDescent="0.35">
      <c r="C177" t="s">
        <v>170</v>
      </c>
      <c r="D177" s="5">
        <v>-280000000</v>
      </c>
      <c r="E177" s="5">
        <v>-5140000000</v>
      </c>
      <c r="F177" s="5">
        <v>24230000000</v>
      </c>
      <c r="G177" s="5">
        <v>23680000000</v>
      </c>
    </row>
    <row r="178" spans="3:7" ht="15.5" x14ac:dyDescent="0.35">
      <c r="C178" t="s">
        <v>171</v>
      </c>
      <c r="D178" s="6">
        <v>-0.01</v>
      </c>
      <c r="E178" s="6">
        <v>-3.3599999999999998E-2</v>
      </c>
      <c r="F178" s="6">
        <v>1.6200000000000003E-2</v>
      </c>
      <c r="G178" s="6">
        <v>1.3899999999999999E-2</v>
      </c>
    </row>
    <row r="179" spans="3:7" ht="15.5" x14ac:dyDescent="0.35">
      <c r="C179" t="s">
        <v>172</v>
      </c>
      <c r="D179" s="6">
        <v>-2.3199999999999998E-2</v>
      </c>
      <c r="E179" s="6">
        <v>-7.4299999999999991E-2</v>
      </c>
      <c r="F179" s="6">
        <v>3.5699999999999996E-2</v>
      </c>
      <c r="G179" s="6">
        <v>3.2000000000000001E-2</v>
      </c>
    </row>
    <row r="180" spans="3:7" ht="15.5" x14ac:dyDescent="0.35">
      <c r="C180" t="s">
        <v>173</v>
      </c>
      <c r="D180" s="6">
        <v>-1.29E-2</v>
      </c>
      <c r="E180" s="6">
        <v>-4.0300000000000002E-2</v>
      </c>
      <c r="F180" s="6">
        <v>2.7400000000000001E-2</v>
      </c>
      <c r="G180" s="6">
        <v>4.6199999999999998E-2</v>
      </c>
    </row>
    <row r="181" spans="3:7" ht="15.5" x14ac:dyDescent="0.35">
      <c r="C181" t="s">
        <v>174</v>
      </c>
      <c r="D181" s="6">
        <v>-1.69</v>
      </c>
      <c r="E181" s="6">
        <v>-2.34</v>
      </c>
      <c r="F181" s="6">
        <v>3.22</v>
      </c>
      <c r="G181" s="6">
        <v>4.76</v>
      </c>
    </row>
    <row r="182" spans="3:7" ht="15.5" x14ac:dyDescent="0.35">
      <c r="C182" t="s">
        <v>175</v>
      </c>
      <c r="D182" s="5">
        <v>358000000000</v>
      </c>
      <c r="E182" s="5">
        <v>366000000000</v>
      </c>
      <c r="F182" s="5">
        <v>393000000000</v>
      </c>
      <c r="G182" s="5">
        <v>379000000000</v>
      </c>
    </row>
    <row r="183" spans="3:7" ht="15.5" x14ac:dyDescent="0.35">
      <c r="C183" t="s">
        <v>176</v>
      </c>
      <c r="D183" s="6">
        <v>1.04</v>
      </c>
      <c r="E183" s="6">
        <v>1.48</v>
      </c>
      <c r="F183" s="6">
        <v>0.91</v>
      </c>
      <c r="G183" s="6">
        <v>0.63</v>
      </c>
    </row>
    <row r="184" spans="3:7" ht="15.5" x14ac:dyDescent="0.35">
      <c r="C184" t="s">
        <v>177</v>
      </c>
      <c r="D184" s="6">
        <v>56.76</v>
      </c>
      <c r="E184" s="6">
        <v>58.07</v>
      </c>
      <c r="F184" s="6">
        <v>62.37</v>
      </c>
      <c r="G184" s="6">
        <v>60.14</v>
      </c>
    </row>
    <row r="185" spans="3:7" ht="15.5" x14ac:dyDescent="0.35">
      <c r="C185" t="s">
        <v>178</v>
      </c>
      <c r="D185" s="6">
        <v>1.04</v>
      </c>
      <c r="E185" s="6">
        <v>1.48</v>
      </c>
      <c r="F185" s="6">
        <v>0.91</v>
      </c>
      <c r="G185" s="6">
        <v>0.63</v>
      </c>
    </row>
    <row r="186" spans="3:7" ht="15.5" x14ac:dyDescent="0.35">
      <c r="C186" t="s">
        <v>179</v>
      </c>
      <c r="D186" s="6">
        <v>56.76</v>
      </c>
      <c r="E186" s="6">
        <v>58.07</v>
      </c>
      <c r="F186" s="6">
        <v>62.37</v>
      </c>
      <c r="G186" s="6">
        <v>60.14</v>
      </c>
    </row>
    <row r="187" spans="3:7" ht="15.5" x14ac:dyDescent="0.35">
      <c r="C187" t="s">
        <v>180</v>
      </c>
      <c r="D187" s="5">
        <v>195000000000</v>
      </c>
      <c r="E187" s="5">
        <v>195000000000</v>
      </c>
      <c r="F187" s="5">
        <v>132000000000</v>
      </c>
      <c r="G187" s="5">
        <v>130000000000</v>
      </c>
    </row>
    <row r="188" spans="3:7" ht="15.5" x14ac:dyDescent="0.35">
      <c r="C188" t="s">
        <v>181</v>
      </c>
      <c r="F188" s="5">
        <v>52000000000</v>
      </c>
    </row>
    <row r="189" spans="3:7" ht="15.5" x14ac:dyDescent="0.35">
      <c r="C189" t="s">
        <v>182</v>
      </c>
      <c r="D189" s="5">
        <v>355000000000</v>
      </c>
      <c r="E189" s="5">
        <v>363000000000</v>
      </c>
      <c r="F189" s="5">
        <v>390000000000</v>
      </c>
      <c r="G189" s="5">
        <v>376000000000</v>
      </c>
    </row>
    <row r="190" spans="3:7" ht="15.5" x14ac:dyDescent="0.35">
      <c r="C190" t="s">
        <v>24</v>
      </c>
      <c r="D190" s="5">
        <v>195000000000</v>
      </c>
      <c r="E190" s="5">
        <v>195000000000</v>
      </c>
      <c r="F190" s="5">
        <v>184000000000</v>
      </c>
      <c r="G190" s="5">
        <v>130000000000</v>
      </c>
    </row>
    <row r="191" spans="3:7" ht="15.5" x14ac:dyDescent="0.35">
      <c r="C191" t="s">
        <v>21</v>
      </c>
      <c r="D191" s="5">
        <v>195000000000</v>
      </c>
      <c r="E191" s="5">
        <v>181000000000</v>
      </c>
      <c r="F191" s="5">
        <v>180000000000</v>
      </c>
      <c r="G191" s="5">
        <v>129000000000</v>
      </c>
    </row>
    <row r="192" spans="3:7" ht="15.5" x14ac:dyDescent="0.35">
      <c r="C192" t="s">
        <v>183</v>
      </c>
      <c r="D192" s="5">
        <v>-108000000000</v>
      </c>
      <c r="E192" s="5">
        <v>-104000000000</v>
      </c>
      <c r="F192" s="5">
        <v>1000000000</v>
      </c>
      <c r="G192" s="5">
        <v>-57000000000</v>
      </c>
    </row>
    <row r="193" spans="3:14" ht="15.5" x14ac:dyDescent="0.35">
      <c r="C193" t="s">
        <v>184</v>
      </c>
      <c r="D193" s="5">
        <v>-14000000000</v>
      </c>
      <c r="E193" s="5">
        <v>29000000000</v>
      </c>
      <c r="F193" s="5">
        <v>5000000000</v>
      </c>
      <c r="G193" s="5">
        <v>-1000000000</v>
      </c>
    </row>
    <row r="194" spans="3:14" ht="15.5" x14ac:dyDescent="0.35">
      <c r="C194" t="s">
        <v>185</v>
      </c>
      <c r="D194" s="5">
        <v>0</v>
      </c>
      <c r="E194" s="5">
        <v>-2000000000</v>
      </c>
    </row>
    <row r="195" spans="3:14" ht="15.5" x14ac:dyDescent="0.35">
      <c r="C195" t="s">
        <v>13</v>
      </c>
      <c r="D195" s="5">
        <v>-14000000000</v>
      </c>
      <c r="E195" s="5">
        <v>27000000000</v>
      </c>
      <c r="F195" s="5">
        <v>5000000000</v>
      </c>
      <c r="G195" s="5">
        <v>-1000000000</v>
      </c>
    </row>
    <row r="196" spans="3:14" ht="15.5" x14ac:dyDescent="0.35">
      <c r="C196" t="s">
        <v>16</v>
      </c>
      <c r="D196" s="6">
        <v>-2.25</v>
      </c>
      <c r="E196" s="6">
        <v>4.3899999999999997</v>
      </c>
      <c r="F196" s="6">
        <v>0.75</v>
      </c>
      <c r="G196" s="6">
        <v>-0.19</v>
      </c>
    </row>
    <row r="197" spans="3:14" ht="15.5" x14ac:dyDescent="0.35">
      <c r="C197" t="s">
        <v>48</v>
      </c>
      <c r="I197" s="6">
        <v>0.68</v>
      </c>
      <c r="J197" s="6">
        <v>5.3</v>
      </c>
      <c r="K197" s="6">
        <v>6.13</v>
      </c>
      <c r="L197" s="6">
        <v>14.38</v>
      </c>
      <c r="M197" s="6">
        <v>5.2</v>
      </c>
      <c r="N197" s="6">
        <v>40978.31</v>
      </c>
    </row>
    <row r="198" spans="3:14" ht="15.5" x14ac:dyDescent="0.35">
      <c r="C198" t="s">
        <v>62</v>
      </c>
      <c r="I198" s="6">
        <v>126.47</v>
      </c>
      <c r="J198" s="6">
        <v>8.68</v>
      </c>
      <c r="K198" s="6">
        <v>8.16</v>
      </c>
      <c r="L198" s="6">
        <v>10.15</v>
      </c>
      <c r="M198" s="5">
        <v>0</v>
      </c>
      <c r="N198" s="5">
        <v>0</v>
      </c>
    </row>
    <row r="199" spans="3:14" ht="15.5" x14ac:dyDescent="0.35">
      <c r="C199" t="s">
        <v>65</v>
      </c>
      <c r="I199" s="6">
        <v>2.21</v>
      </c>
      <c r="J199" s="6">
        <v>0.59</v>
      </c>
      <c r="K199" s="6">
        <v>0.46</v>
      </c>
      <c r="L199" s="6">
        <v>1.32</v>
      </c>
      <c r="M199" s="5">
        <v>0</v>
      </c>
      <c r="N199" s="5">
        <v>0</v>
      </c>
    </row>
    <row r="200" spans="3:14" ht="15.5" x14ac:dyDescent="0.35">
      <c r="C200" t="s">
        <v>186</v>
      </c>
      <c r="I200" s="5">
        <v>73250000000</v>
      </c>
      <c r="J200" s="5">
        <v>95810000000</v>
      </c>
      <c r="K200" s="5">
        <v>98730000000</v>
      </c>
      <c r="L200" s="5">
        <v>161220000000</v>
      </c>
      <c r="M200" s="5">
        <v>38300000000</v>
      </c>
      <c r="N200" s="5">
        <v>710000000</v>
      </c>
    </row>
    <row r="201" spans="3:14" ht="15.5" x14ac:dyDescent="0.35">
      <c r="C201" t="s">
        <v>187</v>
      </c>
      <c r="I201" s="6">
        <v>5.3E-3</v>
      </c>
      <c r="J201" s="6">
        <v>4.0999999999999995E-2</v>
      </c>
      <c r="K201" s="6">
        <v>5.91E-2</v>
      </c>
      <c r="L201" s="6">
        <v>0.14899999999999999</v>
      </c>
      <c r="M201" s="6">
        <v>0.13150000000000001</v>
      </c>
      <c r="N201" s="6">
        <v>1.6000000000000001E-3</v>
      </c>
    </row>
    <row r="202" spans="3:14" ht="15.5" x14ac:dyDescent="0.35">
      <c r="C202" t="s">
        <v>188</v>
      </c>
      <c r="I202" s="6">
        <v>1.18E-2</v>
      </c>
      <c r="J202" s="6">
        <v>9.2499999999999999E-2</v>
      </c>
      <c r="K202" s="6">
        <v>0.11779999999999999</v>
      </c>
      <c r="L202" s="6">
        <v>0.31340000000000001</v>
      </c>
      <c r="M202" s="6">
        <v>0.34409999999999996</v>
      </c>
      <c r="N202" s="6">
        <v>5.4100000000000002E-2</v>
      </c>
    </row>
    <row r="203" spans="3:14" ht="15.5" x14ac:dyDescent="0.35">
      <c r="C203" t="s">
        <v>189</v>
      </c>
      <c r="I203" s="6">
        <v>6.9400000000000003E-2</v>
      </c>
      <c r="J203" s="6">
        <v>0.15289999999999998</v>
      </c>
      <c r="K203" s="6">
        <v>0.19159999999999999</v>
      </c>
      <c r="L203" s="6">
        <v>0.59119999999999995</v>
      </c>
      <c r="M203" s="6">
        <v>0.68620000000000003</v>
      </c>
      <c r="N203" s="6">
        <v>0.11220000000000001</v>
      </c>
    </row>
    <row r="204" spans="3:14" ht="15.5" x14ac:dyDescent="0.35">
      <c r="C204" t="s">
        <v>190</v>
      </c>
      <c r="I204" s="6">
        <v>1.39</v>
      </c>
      <c r="J204" s="6">
        <v>3.61</v>
      </c>
      <c r="K204" s="6">
        <v>4.33</v>
      </c>
      <c r="L204" s="6">
        <v>8.5299999999999994</v>
      </c>
    </row>
    <row r="205" spans="3:14" ht="15.5" x14ac:dyDescent="0.35">
      <c r="C205" t="s">
        <v>59</v>
      </c>
      <c r="I205" s="6">
        <v>1.48</v>
      </c>
      <c r="J205" s="6">
        <v>0.8</v>
      </c>
      <c r="K205" s="6">
        <v>0.96</v>
      </c>
      <c r="L205" s="6">
        <v>3.18</v>
      </c>
      <c r="M205" s="5">
        <v>0</v>
      </c>
      <c r="N205" s="5">
        <v>0</v>
      </c>
    </row>
    <row r="206" spans="3:14" ht="15.5" x14ac:dyDescent="0.35">
      <c r="C206" t="s">
        <v>56</v>
      </c>
      <c r="I206" s="6">
        <v>58.07</v>
      </c>
      <c r="J206" s="6">
        <v>57.37</v>
      </c>
      <c r="K206" s="6">
        <v>52.01</v>
      </c>
      <c r="L206" s="6">
        <v>45.88</v>
      </c>
      <c r="M206" s="6">
        <v>15.1</v>
      </c>
      <c r="N206" s="6">
        <v>757433.04</v>
      </c>
    </row>
    <row r="207" spans="3:14" ht="15.5" x14ac:dyDescent="0.35">
      <c r="C207" t="s">
        <v>191</v>
      </c>
      <c r="I207" s="6">
        <v>1.48</v>
      </c>
      <c r="J207" s="6">
        <v>0.8</v>
      </c>
      <c r="K207" s="6">
        <v>0.96</v>
      </c>
      <c r="L207" s="6">
        <v>3.18</v>
      </c>
      <c r="M207" s="5">
        <v>0</v>
      </c>
      <c r="N207" s="5">
        <v>0</v>
      </c>
    </row>
    <row r="208" spans="3:14" ht="15.5" x14ac:dyDescent="0.35">
      <c r="C208" t="s">
        <v>192</v>
      </c>
      <c r="I208" s="6">
        <v>58.07</v>
      </c>
      <c r="J208" s="6">
        <v>57.37</v>
      </c>
      <c r="K208" s="6">
        <v>52.01</v>
      </c>
      <c r="L208" s="6">
        <v>45.88</v>
      </c>
      <c r="M208" s="6">
        <v>15.1</v>
      </c>
      <c r="N208" s="6">
        <v>757433.04</v>
      </c>
    </row>
    <row r="209" spans="2:14" ht="15.5" x14ac:dyDescent="0.35">
      <c r="C209" t="s">
        <v>193</v>
      </c>
      <c r="I209" s="5">
        <v>195000000000</v>
      </c>
      <c r="J209" s="5">
        <v>130000000000</v>
      </c>
      <c r="K209" s="5">
        <v>150000000000</v>
      </c>
      <c r="L209" s="5">
        <v>150000000000</v>
      </c>
      <c r="M209" s="5">
        <v>8000000000</v>
      </c>
      <c r="N209" s="5">
        <v>0</v>
      </c>
    </row>
    <row r="210" spans="2:14" ht="15.5" x14ac:dyDescent="0.35">
      <c r="C210" t="s">
        <v>194</v>
      </c>
      <c r="K210" s="5">
        <v>3000000000</v>
      </c>
      <c r="L210" s="5">
        <v>33000000000</v>
      </c>
      <c r="M210" s="5">
        <v>19000000000</v>
      </c>
      <c r="N210" s="5">
        <v>1000000000</v>
      </c>
    </row>
    <row r="211" spans="2:14" ht="15.5" x14ac:dyDescent="0.35">
      <c r="C211" t="s">
        <v>26</v>
      </c>
      <c r="I211" s="5">
        <v>195000000000</v>
      </c>
      <c r="J211" s="5">
        <v>130000000000</v>
      </c>
      <c r="K211" s="5">
        <v>153000000000</v>
      </c>
      <c r="L211" s="5">
        <v>183000000000</v>
      </c>
      <c r="M211" s="5">
        <v>27000000000</v>
      </c>
      <c r="N211" s="5">
        <v>2000000000</v>
      </c>
    </row>
    <row r="212" spans="2:14" ht="15.5" x14ac:dyDescent="0.35">
      <c r="C212" t="s">
        <v>23</v>
      </c>
      <c r="I212" s="5">
        <v>181000000000</v>
      </c>
      <c r="J212" s="5">
        <v>121000000000</v>
      </c>
      <c r="K212" s="5">
        <v>127000000000</v>
      </c>
      <c r="L212" s="5">
        <v>135000000000</v>
      </c>
      <c r="M212" s="5">
        <v>16000000000</v>
      </c>
      <c r="N212" s="5">
        <v>1000000000</v>
      </c>
    </row>
    <row r="213" spans="2:14" ht="15.5" x14ac:dyDescent="0.35">
      <c r="C213" t="s">
        <v>195</v>
      </c>
      <c r="I213" s="5">
        <v>-104000000000</v>
      </c>
      <c r="J213" s="5">
        <v>-95000000000</v>
      </c>
      <c r="K213" s="5">
        <v>69000000000</v>
      </c>
      <c r="L213" s="5">
        <v>57000000000</v>
      </c>
      <c r="M213" s="5">
        <v>-39000000000</v>
      </c>
      <c r="N213" s="5">
        <v>-47000000000</v>
      </c>
    </row>
    <row r="214" spans="2:14" ht="15.5" x14ac:dyDescent="0.35">
      <c r="C214" t="s">
        <v>196</v>
      </c>
      <c r="I214" s="5">
        <v>25000000000</v>
      </c>
      <c r="J214" s="5">
        <v>185000000000</v>
      </c>
      <c r="K214" s="5">
        <v>-4000000000</v>
      </c>
      <c r="L214" s="5">
        <v>12000000000</v>
      </c>
      <c r="M214" s="5">
        <v>44000000000</v>
      </c>
      <c r="N214" s="5">
        <v>-1000000000</v>
      </c>
    </row>
    <row r="215" spans="2:14" ht="15.5" x14ac:dyDescent="0.35">
      <c r="C215" t="s">
        <v>197</v>
      </c>
      <c r="I215" s="5">
        <v>-2000000000</v>
      </c>
      <c r="J215" s="5">
        <v>-1000000000</v>
      </c>
      <c r="K215" s="5">
        <v>-9000000000</v>
      </c>
      <c r="L215" s="5">
        <v>-64000000000</v>
      </c>
      <c r="M215" s="5">
        <v>-60000000000</v>
      </c>
      <c r="N215" s="5">
        <v>-4000000000</v>
      </c>
    </row>
    <row r="216" spans="2:14" ht="15.5" x14ac:dyDescent="0.35">
      <c r="C216" t="s">
        <v>15</v>
      </c>
      <c r="I216" s="5">
        <v>23000000000</v>
      </c>
      <c r="J216" s="5">
        <v>185000000000</v>
      </c>
      <c r="K216" s="5">
        <v>-13000000000</v>
      </c>
      <c r="L216" s="5">
        <v>-52000000000</v>
      </c>
      <c r="M216" s="5">
        <v>-16000000000</v>
      </c>
      <c r="N216" s="5">
        <v>-5000000000</v>
      </c>
    </row>
    <row r="217" spans="2:14" ht="15.5" x14ac:dyDescent="0.35">
      <c r="C217" t="s">
        <v>17</v>
      </c>
      <c r="I217" s="6">
        <v>3.7</v>
      </c>
      <c r="J217" s="6">
        <v>29.54</v>
      </c>
      <c r="K217" s="6">
        <v>-2.0699999999999998</v>
      </c>
      <c r="L217" s="6">
        <v>-8.31</v>
      </c>
      <c r="M217" s="6">
        <v>-3.16</v>
      </c>
      <c r="N217" s="6">
        <v>-2674461.7000000002</v>
      </c>
    </row>
    <row r="219" spans="2:14" ht="15.5" x14ac:dyDescent="0.35">
      <c r="B219" t="s">
        <v>198</v>
      </c>
      <c r="C219" t="s">
        <v>199</v>
      </c>
      <c r="D219" s="5">
        <v>-8000000000</v>
      </c>
      <c r="E219" s="5">
        <v>-27000000000</v>
      </c>
      <c r="F219" s="5">
        <v>14000000000</v>
      </c>
      <c r="G219" s="5">
        <v>12000000000</v>
      </c>
      <c r="H219" s="5">
        <v>-33000000000</v>
      </c>
      <c r="I219" s="5">
        <v>4000000000</v>
      </c>
      <c r="J219" s="5">
        <v>33000000000</v>
      </c>
      <c r="K219" s="5">
        <v>38000000000</v>
      </c>
      <c r="L219" s="5">
        <v>90000000000</v>
      </c>
      <c r="M219" s="5">
        <v>26000000000</v>
      </c>
      <c r="N219" s="5">
        <v>82000000</v>
      </c>
    </row>
    <row r="220" spans="2:14" ht="15.5" x14ac:dyDescent="0.35">
      <c r="C220" t="s">
        <v>1460</v>
      </c>
      <c r="H220" s="5">
        <v>-9000000000</v>
      </c>
      <c r="I220" s="5">
        <v>4000000000</v>
      </c>
      <c r="J220" s="5">
        <v>33000000000</v>
      </c>
      <c r="K220" s="5">
        <v>38000000000</v>
      </c>
      <c r="L220" s="5">
        <v>90000000000</v>
      </c>
    </row>
    <row r="221" spans="2:14" ht="15.5" x14ac:dyDescent="0.35">
      <c r="C221" t="s">
        <v>47</v>
      </c>
      <c r="D221" s="6">
        <v>-1.32</v>
      </c>
      <c r="E221" s="6">
        <v>-4.32</v>
      </c>
      <c r="F221" s="6">
        <v>2.2200000000000002</v>
      </c>
      <c r="G221" s="6">
        <v>1.92</v>
      </c>
      <c r="H221" s="6">
        <v>-5.27</v>
      </c>
      <c r="I221" s="6">
        <v>0.68</v>
      </c>
      <c r="J221" s="6">
        <v>5.3</v>
      </c>
      <c r="K221" s="6">
        <v>6.13</v>
      </c>
      <c r="L221" s="6">
        <v>14.38</v>
      </c>
      <c r="M221" s="6">
        <v>4.16</v>
      </c>
      <c r="N221" s="6">
        <v>0.01</v>
      </c>
    </row>
    <row r="222" spans="2:14" ht="15.5" x14ac:dyDescent="0.35">
      <c r="C222" t="s">
        <v>1461</v>
      </c>
      <c r="H222" s="6">
        <v>-1.49</v>
      </c>
      <c r="I222" s="6">
        <v>0.68</v>
      </c>
      <c r="J222" s="6">
        <v>5.3</v>
      </c>
      <c r="K222" s="6">
        <v>6.13</v>
      </c>
      <c r="L222" s="6">
        <v>14.38</v>
      </c>
    </row>
    <row r="223" spans="2:14" ht="15.5" x14ac:dyDescent="0.35">
      <c r="C223" t="s">
        <v>200</v>
      </c>
      <c r="D223" s="5">
        <v>2000000000</v>
      </c>
      <c r="E223" s="5">
        <v>78000000000</v>
      </c>
      <c r="F223" s="5">
        <v>36000000000</v>
      </c>
      <c r="G223" s="5">
        <v>127000000000</v>
      </c>
      <c r="I223" s="5">
        <v>243000000000</v>
      </c>
      <c r="J223" s="5">
        <v>486000000000</v>
      </c>
      <c r="K223" s="5">
        <v>679000000000</v>
      </c>
      <c r="L223" s="5">
        <v>693000000000</v>
      </c>
      <c r="M223" s="5">
        <v>172000000000</v>
      </c>
      <c r="N223" s="5">
        <v>1000000000</v>
      </c>
    </row>
    <row r="224" spans="2:14" ht="15.5" x14ac:dyDescent="0.35">
      <c r="C224" t="s">
        <v>1462</v>
      </c>
      <c r="H224" s="5">
        <v>116000000000</v>
      </c>
      <c r="I224" s="5">
        <v>243000000000</v>
      </c>
      <c r="J224" s="5">
        <v>486000000000</v>
      </c>
      <c r="K224" s="5">
        <v>679000000000</v>
      </c>
      <c r="L224" s="5">
        <v>693000000000</v>
      </c>
    </row>
    <row r="225" spans="3:9" ht="15.5" x14ac:dyDescent="0.35">
      <c r="C225" t="s">
        <v>201</v>
      </c>
      <c r="I225" s="6">
        <v>-5.88</v>
      </c>
    </row>
    <row r="226" spans="3:9" ht="15.5" x14ac:dyDescent="0.35">
      <c r="C226" t="s">
        <v>281</v>
      </c>
      <c r="I226" s="6">
        <v>-20.83</v>
      </c>
    </row>
    <row r="227" spans="3:9" ht="15.5" x14ac:dyDescent="0.35">
      <c r="C227" t="s">
        <v>202</v>
      </c>
      <c r="I227" s="6">
        <v>6.95</v>
      </c>
    </row>
    <row r="228" spans="3:9" ht="15.5" x14ac:dyDescent="0.35">
      <c r="C228" t="s">
        <v>282</v>
      </c>
      <c r="I228" s="6">
        <v>-4.8000000000000001E-2</v>
      </c>
    </row>
    <row r="229" spans="3:9" ht="15.5" x14ac:dyDescent="0.35">
      <c r="C229" t="s">
        <v>283</v>
      </c>
      <c r="I229" s="6">
        <v>1.66</v>
      </c>
    </row>
    <row r="230" spans="3:9" ht="15.5" x14ac:dyDescent="0.35">
      <c r="C230" t="s">
        <v>203</v>
      </c>
      <c r="I230" s="6">
        <v>0.55000000000000004</v>
      </c>
    </row>
    <row r="231" spans="3:9" ht="15.5" x14ac:dyDescent="0.35">
      <c r="C231" t="s">
        <v>284</v>
      </c>
      <c r="I231" s="6">
        <v>10.26</v>
      </c>
    </row>
    <row r="232" spans="3:9" ht="15.5" x14ac:dyDescent="0.35">
      <c r="C232" t="s">
        <v>285</v>
      </c>
      <c r="I232" s="6">
        <v>11.47</v>
      </c>
    </row>
    <row r="233" spans="3:9" ht="15.5" x14ac:dyDescent="0.35">
      <c r="C233" t="s">
        <v>286</v>
      </c>
      <c r="I233" s="6">
        <v>40.56</v>
      </c>
    </row>
    <row r="234" spans="3:9" ht="15.5" x14ac:dyDescent="0.35">
      <c r="C234" t="s">
        <v>287</v>
      </c>
      <c r="I234" s="6">
        <v>9.2200000000000006</v>
      </c>
    </row>
    <row r="235" spans="3:9" ht="15.5" x14ac:dyDescent="0.35">
      <c r="C235" t="s">
        <v>290</v>
      </c>
      <c r="I235" s="6">
        <v>-1.49</v>
      </c>
    </row>
    <row r="236" spans="3:9" ht="15.5" x14ac:dyDescent="0.35">
      <c r="C236" t="s">
        <v>204</v>
      </c>
      <c r="I236" s="6">
        <v>-5.27</v>
      </c>
    </row>
    <row r="237" spans="3:9" ht="15.5" x14ac:dyDescent="0.35">
      <c r="C237" t="s">
        <v>291</v>
      </c>
      <c r="I237" s="6">
        <v>18.63</v>
      </c>
    </row>
    <row r="238" spans="3:9" ht="15.5" x14ac:dyDescent="0.35">
      <c r="C238" t="s">
        <v>205</v>
      </c>
      <c r="D238" s="6">
        <v>0.04</v>
      </c>
    </row>
    <row r="239" spans="3:9" ht="15.5" x14ac:dyDescent="0.35">
      <c r="C239" t="s">
        <v>206</v>
      </c>
      <c r="I239" s="6">
        <v>56.76</v>
      </c>
    </row>
    <row r="240" spans="3:9" ht="15.5" x14ac:dyDescent="0.35">
      <c r="C240" t="s">
        <v>292</v>
      </c>
      <c r="I240" s="6">
        <v>2.7</v>
      </c>
    </row>
    <row r="241" spans="3:9" ht="15.5" x14ac:dyDescent="0.35">
      <c r="C241" t="s">
        <v>207</v>
      </c>
      <c r="D241" s="6">
        <v>0.76</v>
      </c>
    </row>
    <row r="242" spans="3:9" ht="15.5" x14ac:dyDescent="0.35">
      <c r="C242" t="s">
        <v>208</v>
      </c>
      <c r="D242" s="6">
        <v>0.18</v>
      </c>
    </row>
    <row r="243" spans="3:9" ht="15.5" x14ac:dyDescent="0.35">
      <c r="C243" t="s">
        <v>293</v>
      </c>
      <c r="D243" s="6">
        <v>0.55000000000000004</v>
      </c>
    </row>
    <row r="244" spans="3:9" ht="15.5" x14ac:dyDescent="0.35">
      <c r="C244" t="s">
        <v>209</v>
      </c>
      <c r="D244" s="6">
        <v>1.32</v>
      </c>
    </row>
    <row r="245" spans="3:9" ht="15.5" x14ac:dyDescent="0.35">
      <c r="C245" t="s">
        <v>295</v>
      </c>
      <c r="D245" s="6">
        <v>0.24</v>
      </c>
    </row>
    <row r="246" spans="3:9" ht="15.5" x14ac:dyDescent="0.35">
      <c r="C246" t="s">
        <v>210</v>
      </c>
      <c r="D246" s="6">
        <v>2.33</v>
      </c>
    </row>
    <row r="247" spans="3:9" ht="15.5" x14ac:dyDescent="0.35">
      <c r="C247" t="s">
        <v>296</v>
      </c>
      <c r="I247" s="6">
        <v>0.54</v>
      </c>
    </row>
    <row r="248" spans="3:9" ht="15.5" x14ac:dyDescent="0.35">
      <c r="C248" t="s">
        <v>13</v>
      </c>
      <c r="D248" s="5">
        <v>-14000000000</v>
      </c>
    </row>
    <row r="249" spans="3:9" ht="15.5" x14ac:dyDescent="0.35">
      <c r="C249" t="s">
        <v>211</v>
      </c>
      <c r="I249" s="6">
        <v>0.74</v>
      </c>
    </row>
    <row r="250" spans="3:9" ht="15.5" x14ac:dyDescent="0.35">
      <c r="C250" t="s">
        <v>212</v>
      </c>
      <c r="I250" s="6">
        <v>-1.1299999999999999E-2</v>
      </c>
    </row>
    <row r="251" spans="3:9" ht="15.5" x14ac:dyDescent="0.35">
      <c r="C251" t="s">
        <v>213</v>
      </c>
      <c r="I251" s="6">
        <v>-2.6200000000000001E-2</v>
      </c>
    </row>
    <row r="252" spans="3:9" ht="15.5" x14ac:dyDescent="0.35">
      <c r="C252" t="s">
        <v>214</v>
      </c>
      <c r="I252" s="6">
        <v>2.58E-2</v>
      </c>
    </row>
    <row r="253" spans="3:9" ht="15.5" x14ac:dyDescent="0.35">
      <c r="C253" t="s">
        <v>297</v>
      </c>
      <c r="I253" s="6">
        <v>1.06E-2</v>
      </c>
    </row>
    <row r="254" spans="3:9" ht="15.5" x14ac:dyDescent="0.35">
      <c r="C254" t="s">
        <v>298</v>
      </c>
      <c r="I254" s="6">
        <v>0.14000000000000001</v>
      </c>
    </row>
    <row r="255" spans="3:9" ht="15.5" x14ac:dyDescent="0.35">
      <c r="C255" t="s">
        <v>299</v>
      </c>
      <c r="I255" s="6">
        <v>0.35</v>
      </c>
    </row>
    <row r="256" spans="3:9" ht="15.5" x14ac:dyDescent="0.35">
      <c r="C256" t="s">
        <v>43</v>
      </c>
      <c r="I256" s="5">
        <v>194000000000</v>
      </c>
    </row>
    <row r="257" spans="3:9" ht="15.5" x14ac:dyDescent="0.35">
      <c r="C257" t="s">
        <v>220</v>
      </c>
      <c r="I257" s="5">
        <v>392000000000</v>
      </c>
    </row>
    <row r="258" spans="3:9" ht="15.5" x14ac:dyDescent="0.35">
      <c r="C258" t="s">
        <v>221</v>
      </c>
      <c r="I258" s="5">
        <v>6250000000</v>
      </c>
    </row>
    <row r="259" spans="3:9" ht="15.5" x14ac:dyDescent="0.35">
      <c r="C259" t="s">
        <v>222</v>
      </c>
      <c r="I259" s="6">
        <v>0.74269999999999992</v>
      </c>
    </row>
    <row r="260" spans="3:9" ht="15.5" x14ac:dyDescent="0.35">
      <c r="C260" t="s">
        <v>226</v>
      </c>
      <c r="D260" s="5">
        <v>-1</v>
      </c>
    </row>
    <row r="261" spans="3:9" ht="15.5" x14ac:dyDescent="0.35">
      <c r="C261" t="s">
        <v>227</v>
      </c>
      <c r="D261" s="5">
        <v>-1</v>
      </c>
    </row>
    <row r="262" spans="3:9" ht="15.5" x14ac:dyDescent="0.35">
      <c r="C262" t="s">
        <v>228</v>
      </c>
      <c r="D262" s="6">
        <v>-2.5381999999999998</v>
      </c>
    </row>
    <row r="263" spans="3:9" ht="15.5" x14ac:dyDescent="0.35">
      <c r="C263" t="s">
        <v>229</v>
      </c>
      <c r="I263" s="5">
        <v>6</v>
      </c>
    </row>
    <row r="264" spans="3:9" ht="15.5" x14ac:dyDescent="0.35">
      <c r="C264" t="s">
        <v>230</v>
      </c>
      <c r="I264" s="6">
        <v>0.25</v>
      </c>
    </row>
    <row r="265" spans="3:9" ht="15.5" x14ac:dyDescent="0.35">
      <c r="C265" t="s">
        <v>231</v>
      </c>
      <c r="I265" s="6">
        <v>0.2</v>
      </c>
    </row>
    <row r="266" spans="3:9" ht="15.5" x14ac:dyDescent="0.35">
      <c r="C266" t="s">
        <v>232</v>
      </c>
      <c r="I266" s="6">
        <v>0.14000000000000001</v>
      </c>
    </row>
    <row r="267" spans="3:9" ht="15.5" x14ac:dyDescent="0.35">
      <c r="C267" t="s">
        <v>233</v>
      </c>
      <c r="I267" s="6">
        <v>0.78</v>
      </c>
    </row>
    <row r="268" spans="3:9" ht="15.5" x14ac:dyDescent="0.35">
      <c r="C268" t="s">
        <v>234</v>
      </c>
      <c r="I268" s="6">
        <v>0.44</v>
      </c>
    </row>
    <row r="269" spans="3:9" ht="15.5" x14ac:dyDescent="0.35">
      <c r="C269" t="s">
        <v>235</v>
      </c>
      <c r="I269" s="6">
        <v>0.77</v>
      </c>
    </row>
    <row r="270" spans="3:9" ht="15.5" x14ac:dyDescent="0.35">
      <c r="C270" t="s">
        <v>236</v>
      </c>
      <c r="I270" s="6">
        <v>0.05</v>
      </c>
    </row>
    <row r="271" spans="3:9" ht="15.5" x14ac:dyDescent="0.35">
      <c r="C271" t="s">
        <v>300</v>
      </c>
      <c r="I271" s="5">
        <v>116000000000</v>
      </c>
    </row>
    <row r="272" spans="3:9" ht="15.5" x14ac:dyDescent="0.35">
      <c r="C272" t="s">
        <v>301</v>
      </c>
      <c r="I272" s="5">
        <v>31000000000</v>
      </c>
    </row>
    <row r="273" spans="3:9" ht="15.5" x14ac:dyDescent="0.35">
      <c r="C273" t="s">
        <v>302</v>
      </c>
      <c r="I273" s="5">
        <v>42000000000</v>
      </c>
    </row>
    <row r="274" spans="3:9" ht="15.5" x14ac:dyDescent="0.35">
      <c r="C274" t="s">
        <v>303</v>
      </c>
      <c r="I274" s="5">
        <v>-9000000000</v>
      </c>
    </row>
    <row r="275" spans="3:9" ht="15.5" x14ac:dyDescent="0.35">
      <c r="C275" t="s">
        <v>237</v>
      </c>
      <c r="D275" s="5">
        <v>0</v>
      </c>
    </row>
    <row r="276" spans="3:9" ht="15.5" x14ac:dyDescent="0.35">
      <c r="C276" t="s">
        <v>238</v>
      </c>
      <c r="D276" s="5">
        <v>825000000000</v>
      </c>
    </row>
    <row r="277" spans="3:9" ht="15.5" x14ac:dyDescent="0.35">
      <c r="C277" t="s">
        <v>239</v>
      </c>
      <c r="D277" s="5">
        <v>467000000000</v>
      </c>
    </row>
    <row r="278" spans="3:9" ht="15.5" x14ac:dyDescent="0.35">
      <c r="C278" t="s">
        <v>183</v>
      </c>
      <c r="D278" s="5">
        <v>-108000000000</v>
      </c>
    </row>
    <row r="279" spans="3:9" ht="15.5" x14ac:dyDescent="0.35">
      <c r="C279" t="s">
        <v>182</v>
      </c>
      <c r="I279" s="5">
        <v>355000000000</v>
      </c>
    </row>
    <row r="280" spans="3:9" ht="15.5" x14ac:dyDescent="0.35">
      <c r="C280" t="s">
        <v>180</v>
      </c>
      <c r="D280" s="5">
        <v>195000000000</v>
      </c>
    </row>
    <row r="281" spans="3:9" ht="15.5" x14ac:dyDescent="0.35">
      <c r="C281" t="s">
        <v>24</v>
      </c>
      <c r="D281" s="5">
        <v>195000000000</v>
      </c>
    </row>
    <row r="282" spans="3:9" ht="15.5" x14ac:dyDescent="0.35">
      <c r="C282" t="s">
        <v>21</v>
      </c>
      <c r="D282" s="5">
        <v>195000000000</v>
      </c>
    </row>
    <row r="283" spans="3:9" ht="15.5" x14ac:dyDescent="0.35">
      <c r="C283" t="s">
        <v>240</v>
      </c>
      <c r="I283" s="5">
        <v>358000000000</v>
      </c>
    </row>
    <row r="284" spans="3:9" ht="15.5" x14ac:dyDescent="0.35">
      <c r="C284" t="s">
        <v>304</v>
      </c>
      <c r="I284" s="5">
        <v>19000000000</v>
      </c>
    </row>
    <row r="285" spans="3:9" ht="15.5" x14ac:dyDescent="0.35">
      <c r="C285" t="s">
        <v>305</v>
      </c>
      <c r="I285" s="5">
        <v>-63000000000</v>
      </c>
    </row>
    <row r="286" spans="3:9" ht="15.5" x14ac:dyDescent="0.35">
      <c r="C286" t="s">
        <v>306</v>
      </c>
      <c r="I286" s="5">
        <v>42000000000</v>
      </c>
    </row>
    <row r="287" spans="3:9" ht="15.5" x14ac:dyDescent="0.35">
      <c r="C287" t="s">
        <v>307</v>
      </c>
      <c r="I287" s="5">
        <v>-2000000000</v>
      </c>
    </row>
    <row r="288" spans="3:9" ht="15.5" x14ac:dyDescent="0.35">
      <c r="C288" t="s">
        <v>308</v>
      </c>
      <c r="I288" s="5">
        <v>17000000000</v>
      </c>
    </row>
  </sheetData>
  <pageMargins left="0.7" right="0.7" top="0.75" bottom="0.75" header="0.3" footer="0.3"/>
  <ignoredErrors>
    <ignoredError sqref="A1:N289" numberStoredAsText="1"/>
  </ignoredError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O29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1463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ht="15.5" x14ac:dyDescent="0.35">
      <c r="C2" t="s">
        <v>1464</v>
      </c>
      <c r="D2" s="2" vm="310">
        <f ca="1">IFERROR(_xlfn.STOCKHISTORY("XIDX:" &amp; $C$1, D3, , 0, 0, 1), "Libur")</f>
        <v>720</v>
      </c>
      <c r="E2" s="2" vm="311">
        <f ca="1">IFERROR(_xlfn.STOCKHISTORY("XIDX:" &amp; $C$1, E3, , 0, 0, 1), "Libur")</f>
        <v>655</v>
      </c>
      <c r="H2" s="2" vm="311">
        <f ca="1">IFERROR(INDEX(D2:G2,COUNT(D2:G2)),"")</f>
        <v>655</v>
      </c>
      <c r="I2" s="2" vm="190">
        <f t="shared" ref="I2:O2" ca="1" si="0">IFERROR(_xlfn.STOCKHISTORY("XIDX:" &amp; $C$1, I1, , 0, 0, 1), "Libur")</f>
        <v>890</v>
      </c>
      <c r="J2" s="2" vm="312">
        <f t="shared" ca="1" si="0"/>
        <v>665</v>
      </c>
      <c r="K2" s="2" vm="137">
        <f t="shared" ca="1" si="0"/>
        <v>705</v>
      </c>
      <c r="L2" s="2" vm="313">
        <f t="shared" ca="1" si="0"/>
        <v>790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</row>
    <row r="3" spans="1:15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5" ht="15.5" x14ac:dyDescent="0.35">
      <c r="B4" t="s">
        <v>5</v>
      </c>
      <c r="C4" t="s">
        <v>6</v>
      </c>
      <c r="D4" s="2">
        <f>IFERROR(INDEX(D51:D500,MATCH($C$4,$C$51:$C$500,0)),"")</f>
        <v>745996000000</v>
      </c>
      <c r="E4" s="2">
        <f>IFERROR(INDEX(E51:E500,MATCH($C$4,$C$51:$C$500,0)),"")</f>
        <v>686687000000</v>
      </c>
      <c r="H4" s="2">
        <f>IFERROR(SUM(D4:G4)*(4/MAX(1,COUNT(D4:G4))),"")</f>
        <v>2865366000000</v>
      </c>
      <c r="I4" s="2">
        <f t="shared" ref="I4:O4" si="1">IFERROR(INDEX(I51:I500,MATCH($C$4,$C$51:$C$500,0)),"")</f>
        <v>2436837000000</v>
      </c>
      <c r="J4" s="2">
        <f t="shared" si="1"/>
        <v>2103055000000</v>
      </c>
      <c r="K4" s="2">
        <f t="shared" si="1"/>
        <v>1839233000000</v>
      </c>
      <c r="L4" s="2">
        <f t="shared" si="1"/>
        <v>1522624000000</v>
      </c>
      <c r="M4" s="2">
        <f t="shared" si="1"/>
        <v>1826014000000</v>
      </c>
      <c r="N4" s="2">
        <f t="shared" si="1"/>
        <v>1337747000000</v>
      </c>
      <c r="O4" s="2">
        <f t="shared" si="1"/>
        <v>1014975000000</v>
      </c>
    </row>
    <row r="5" spans="1:15" ht="15.5" x14ac:dyDescent="0.35">
      <c r="B5" t="s">
        <v>7</v>
      </c>
      <c r="C5" t="s">
        <v>8</v>
      </c>
      <c r="D5" s="2">
        <f>IFERROR(INDEX(D51:D500,MATCH($C$5,$C$51:$C$500,0)),"")</f>
        <v>37128000000</v>
      </c>
      <c r="E5" s="2">
        <f>IFERROR(INDEX(E51:E500,MATCH($C$5,$C$51:$C$500,0)),"")</f>
        <v>22134000000</v>
      </c>
      <c r="H5" s="2">
        <f>IFERROR(SUM(D5:G5)*(4/MAX(1,COUNT(D5:G5))),"")</f>
        <v>118524000000</v>
      </c>
      <c r="I5" s="2">
        <f t="shared" ref="I5:O5" si="2">IFERROR(INDEX(I51:I500,MATCH($C$5,$C$51:$C$500,0)),"")</f>
        <v>219046000000</v>
      </c>
      <c r="J5" s="2">
        <f t="shared" si="2"/>
        <v>208737000000</v>
      </c>
      <c r="K5" s="2">
        <f t="shared" si="2"/>
        <v>210403000000</v>
      </c>
      <c r="L5" s="2">
        <f t="shared" si="2"/>
        <v>65242000000</v>
      </c>
      <c r="M5" s="2">
        <f t="shared" si="2"/>
        <v>323346000000</v>
      </c>
      <c r="N5" s="2">
        <f t="shared" si="2"/>
        <v>286716000000</v>
      </c>
      <c r="O5" s="2">
        <f t="shared" si="2"/>
        <v>123803000000</v>
      </c>
    </row>
    <row r="6" spans="1:15" ht="15.5" x14ac:dyDescent="0.35">
      <c r="B6" t="s">
        <v>9</v>
      </c>
      <c r="C6" t="s">
        <v>10</v>
      </c>
      <c r="D6" s="2">
        <f>IFERROR(INDEX(D51:D500,MATCH($C$6,$C$51:$C$500,0)),"")</f>
        <v>3522668000000</v>
      </c>
      <c r="E6" s="2">
        <f>IFERROR(INDEX(E51:E500,MATCH($C$6,$C$51:$C$500,0)),"")</f>
        <v>3487742000000</v>
      </c>
      <c r="H6" s="2">
        <f>IFERROR(INDEX(D6:G6,COUNT(D6:G6)),"")</f>
        <v>3487742000000</v>
      </c>
      <c r="I6" s="2">
        <f t="shared" ref="I6:O6" si="3">IFERROR(INDEX(I51:I500,MATCH($C$6,$C$51:$C$500,0)),"")</f>
        <v>3465925000000</v>
      </c>
      <c r="J6" s="2">
        <f t="shared" si="3"/>
        <v>3134137000000</v>
      </c>
      <c r="K6" s="2">
        <f t="shared" si="3"/>
        <v>2934577000000</v>
      </c>
      <c r="L6" s="2">
        <f t="shared" si="3"/>
        <v>2706972000000</v>
      </c>
      <c r="M6" s="2">
        <f t="shared" si="3"/>
        <v>1855830000000</v>
      </c>
      <c r="N6" s="2">
        <f t="shared" si="3"/>
        <v>1484331000000</v>
      </c>
      <c r="O6" s="2">
        <f t="shared" si="3"/>
        <v>1184151000000</v>
      </c>
    </row>
    <row r="7" spans="1:15" ht="15.5" x14ac:dyDescent="0.35">
      <c r="B7" t="s">
        <v>11</v>
      </c>
      <c r="C7" t="s">
        <v>12</v>
      </c>
      <c r="D7" s="3">
        <f>IFERROR(INDEX(D51:D500,MATCH($C$7,$C$51:$C$500,0))/1000000000,"")</f>
        <v>13.96</v>
      </c>
      <c r="E7" s="3">
        <f>IFERROR(INDEX(E51:E500,MATCH($C$7,$C$51:$C$500,0))/1000000000,"")</f>
        <v>13.96</v>
      </c>
      <c r="H7" s="3">
        <f>IFERROR(INDEX(D7:G7,COUNT(D7:G7)),"")</f>
        <v>13.96</v>
      </c>
      <c r="I7" s="3">
        <f t="shared" ref="I7:O7" si="4">IFERROR(INDEX(I51:I500,MATCH($C$7,$C$51:$C$500,0))/1000000000,"")</f>
        <v>13.96</v>
      </c>
      <c r="J7" s="3">
        <f t="shared" si="4"/>
        <v>13.96</v>
      </c>
      <c r="K7" s="3">
        <f t="shared" si="4"/>
        <v>13.96</v>
      </c>
      <c r="L7" s="3">
        <f t="shared" si="4"/>
        <v>13.96</v>
      </c>
      <c r="M7" s="3">
        <f t="shared" si="4"/>
        <v>13.96</v>
      </c>
      <c r="N7" s="3">
        <f t="shared" si="4"/>
        <v>0</v>
      </c>
      <c r="O7" s="3">
        <f t="shared" si="4"/>
        <v>0</v>
      </c>
    </row>
    <row r="8" spans="1:15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-145000000000</v>
      </c>
      <c r="E8" s="2">
        <f>IFERROR(INDEX(E51:E500,MATCH("Free cash flow (Quarter)",$C$51:$C$500,0)),"")</f>
        <v>-44000000000</v>
      </c>
      <c r="H8" s="2">
        <f>IFERROR(INDEX(D8:G8,COUNT(D8:G8)),"")</f>
        <v>-44000000000</v>
      </c>
      <c r="I8" s="2">
        <f t="shared" ref="I8:O8" si="5">IFERROR(INDEX(I51:I500,MATCH($C$8,$C$51:$C$500,0)),"")</f>
        <v>-212000000000</v>
      </c>
      <c r="J8" s="2">
        <f t="shared" si="5"/>
        <v>-106000000000</v>
      </c>
      <c r="K8" s="2">
        <f t="shared" si="5"/>
        <v>-241000000000</v>
      </c>
      <c r="L8" s="2">
        <f t="shared" si="5"/>
        <v>-263000000000</v>
      </c>
      <c r="M8" s="2">
        <f t="shared" si="5"/>
        <v>127000000000</v>
      </c>
      <c r="N8" s="2">
        <f t="shared" si="5"/>
        <v>41000000000</v>
      </c>
      <c r="O8" s="2">
        <f t="shared" si="5"/>
        <v>-35000000000</v>
      </c>
    </row>
    <row r="9" spans="1:15" ht="15.5" x14ac:dyDescent="0.35">
      <c r="A9" t="s">
        <v>16</v>
      </c>
      <c r="C9" t="s">
        <v>17</v>
      </c>
      <c r="D9" s="3">
        <f>IFERROR(INDEX(D51:D500,MATCH("Free cash flow per share (Quarter)",$C$51:$C$500,0)),"")</f>
        <v>-10.41</v>
      </c>
      <c r="E9" s="3">
        <f>IFERROR(INDEX(E51:E500,MATCH("Free cash flow per share (Quarter)",$C$51:$C$500,0)),"")</f>
        <v>-3.14</v>
      </c>
      <c r="H9" s="3">
        <f>IFERROR(INDEX(D9:G9,COUNT(D9:G9)),"")</f>
        <v>-3.14</v>
      </c>
      <c r="I9" s="3">
        <f t="shared" ref="I9:O9" si="6">IFERROR(INDEX(I51:I500,MATCH($C$9,$C$51:$C$500,0)),"")</f>
        <v>-15.21</v>
      </c>
      <c r="J9" s="3">
        <f t="shared" si="6"/>
        <v>-7.59</v>
      </c>
      <c r="K9" s="3">
        <f t="shared" si="6"/>
        <v>-17.260000000000002</v>
      </c>
      <c r="L9" s="3">
        <f t="shared" si="6"/>
        <v>-18.829999999999998</v>
      </c>
      <c r="M9" s="3">
        <f t="shared" si="6"/>
        <v>9.07</v>
      </c>
      <c r="N9" s="3">
        <f t="shared" si="6"/>
        <v>313043.01</v>
      </c>
      <c r="O9" s="3">
        <f t="shared" si="6"/>
        <v>-270242.74</v>
      </c>
    </row>
    <row r="10" spans="1:15" ht="15.5" x14ac:dyDescent="0.35">
      <c r="C10" t="s">
        <v>18</v>
      </c>
      <c r="D10" s="3">
        <f ca="1">IFERROR(IF(D9=0,"",D2/D9),"")</f>
        <v>-69.164265129683002</v>
      </c>
      <c r="E10" s="3">
        <f ca="1">IFERROR(IF(E9=0,"",E2/E9),"")</f>
        <v>-208.59872611464968</v>
      </c>
      <c r="I10" s="3">
        <f t="shared" ref="I10:O10" ca="1" si="7">IFERROR(IF(I9=0,"",I2/I9),"")</f>
        <v>-58.51413543721236</v>
      </c>
      <c r="J10" s="3">
        <f t="shared" ca="1" si="7"/>
        <v>-87.615283267457187</v>
      </c>
      <c r="K10" s="3">
        <f t="shared" ca="1" si="7"/>
        <v>-40.845886442641941</v>
      </c>
      <c r="L10" s="3">
        <f t="shared" ca="1" si="7"/>
        <v>-41.954328199681363</v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</row>
    <row r="11" spans="1:15" ht="15.5" x14ac:dyDescent="0.35">
      <c r="B11" t="s">
        <v>19</v>
      </c>
      <c r="C11" t="s">
        <v>20</v>
      </c>
      <c r="D11" s="2">
        <f>IFERROR(INDEX(D51:D500,MATCH($C$11,$C$51:$C$500,0)),"")</f>
        <v>522532000000</v>
      </c>
      <c r="E11" s="2">
        <f>IFERROR(INDEX(E51:E500,MATCH($C$11,$C$51:$C$500,0)),"")</f>
        <v>552617000000</v>
      </c>
      <c r="H11" s="2">
        <f>IFERROR(INDEX(D11:G11,COUNT(D11:G11)),"")</f>
        <v>552617000000</v>
      </c>
      <c r="I11" s="2">
        <f t="shared" ref="I11:O11" si="8">IFERROR(INDEX(I51:I500,MATCH($C$11,$C$51:$C$500,0)),"")</f>
        <v>680870000000</v>
      </c>
      <c r="J11" s="2">
        <f t="shared" si="8"/>
        <v>894758000000</v>
      </c>
      <c r="K11" s="2">
        <f t="shared" si="8"/>
        <v>1025602000000</v>
      </c>
      <c r="L11" s="2">
        <f t="shared" si="8"/>
        <v>979665000000</v>
      </c>
      <c r="M11" s="2">
        <f t="shared" si="8"/>
        <v>570511000000</v>
      </c>
      <c r="N11" s="2">
        <f t="shared" si="8"/>
        <v>312231000000</v>
      </c>
      <c r="O11" s="2">
        <f t="shared" si="8"/>
        <v>210311000000</v>
      </c>
    </row>
    <row r="12" spans="1:15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-398000000000</v>
      </c>
      <c r="E12" s="2">
        <f>IFERROR(INDEX(E51:E500,MATCH("Net Debt (Quarter)",$C$51:$C$500,0)),"")</f>
        <v>-446000000000</v>
      </c>
      <c r="H12" s="2">
        <f>IFERROR(INDEX(D12:G12,COUNT(D12:G12)),"")</f>
        <v>-446000000000</v>
      </c>
      <c r="I12" s="2">
        <f t="shared" ref="I12:O12" si="9">IFERROR(INDEX(I51:I500,MATCH($C$12,$C$51:$C$500,0)),"")</f>
        <v>-524000000000</v>
      </c>
      <c r="J12" s="2">
        <f t="shared" si="9"/>
        <v>-895000000000</v>
      </c>
      <c r="K12" s="2">
        <f t="shared" si="9"/>
        <v>-1026000000000</v>
      </c>
      <c r="L12" s="2">
        <f t="shared" si="9"/>
        <v>-980000000000</v>
      </c>
      <c r="M12" s="2">
        <f t="shared" si="9"/>
        <v>-571000000000</v>
      </c>
      <c r="N12" s="2">
        <f t="shared" si="9"/>
        <v>-312000000000</v>
      </c>
      <c r="O12" s="2">
        <f t="shared" si="9"/>
        <v>-193000000000</v>
      </c>
    </row>
    <row r="13" spans="1:15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125000000000</v>
      </c>
      <c r="E13" s="2">
        <f>IFERROR(INDEX(E51:E500,MATCH("Total Debt (Quarter)",$C$51:$C$500,0)),"")</f>
        <v>107000000000</v>
      </c>
      <c r="H13" s="2">
        <f>IFERROR(INDEX(D13:G13,COUNT(D13:G13)),"")</f>
        <v>107000000000</v>
      </c>
      <c r="I13" s="2">
        <f t="shared" ref="I13:O13" si="10">IFERROR(INDEX(I51:I500,MATCH($C$13,$C$51:$C$500,0)),"")</f>
        <v>157000000000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18000000000</v>
      </c>
    </row>
    <row r="14" spans="1:15" ht="15.5" x14ac:dyDescent="0.35">
      <c r="C14" t="s">
        <v>27</v>
      </c>
      <c r="D14" s="2">
        <f>IFERROR(INDEX(D51:D500,MATCH($C$14,$C$51:$C$500,0)),"")</f>
        <v>0</v>
      </c>
      <c r="E14" s="2">
        <f>IFERROR(INDEX(E51:E500,MATCH($C$14,$C$51:$C$500,0)),"")</f>
        <v>0</v>
      </c>
      <c r="H14" s="2">
        <f>IFERROR(SUM(D14:G14)*(4/MAX(1,COUNT(D14:G14))),"")</f>
        <v>0</v>
      </c>
      <c r="I14" s="2">
        <f t="shared" ref="I14:O14" si="11">IFERROR(INDEX(I51:I500,MATCH($C$14,$C$51:$C$500,0)),"")</f>
        <v>0</v>
      </c>
      <c r="J14" s="2">
        <f t="shared" si="11"/>
        <v>0</v>
      </c>
      <c r="K14" s="2">
        <f t="shared" si="11"/>
        <v>0</v>
      </c>
      <c r="L14" s="2">
        <f t="shared" si="11"/>
        <v>0</v>
      </c>
      <c r="M14" s="2">
        <f t="shared" si="11"/>
        <v>0</v>
      </c>
      <c r="N14" s="2">
        <f t="shared" si="11"/>
        <v>0</v>
      </c>
      <c r="O14" s="2">
        <f t="shared" si="11"/>
        <v>0</v>
      </c>
    </row>
    <row r="15" spans="1:15" ht="15.5" x14ac:dyDescent="0.35">
      <c r="C15" t="s">
        <v>28</v>
      </c>
      <c r="D15" s="2">
        <f>IFERROR(INDEX(D51:D500,MATCH($C$15,$C$51:$C$500,0)),"")</f>
        <v>-27083000000</v>
      </c>
      <c r="E15" s="2">
        <f>IFERROR(INDEX(E51:E500,MATCH($C$15,$C$51:$C$500,0)),"")</f>
        <v>-22292000000</v>
      </c>
      <c r="H15" s="2">
        <f>IFERROR(SUM(D15:G15)*(4/MAX(1,COUNT(D15:G15))),"")</f>
        <v>-98750000000</v>
      </c>
      <c r="I15" s="2">
        <f t="shared" ref="I15:O15" si="12">IFERROR(INDEX(I51:I500,MATCH($C$15,$C$51:$C$500,0)),"")</f>
        <v>-77227000000</v>
      </c>
      <c r="J15" s="2">
        <f t="shared" si="12"/>
        <v>-68659000000</v>
      </c>
      <c r="K15" s="2">
        <f t="shared" si="12"/>
        <v>-43549000000</v>
      </c>
      <c r="L15" s="2">
        <f t="shared" si="12"/>
        <v>-15226000000</v>
      </c>
      <c r="M15" s="2">
        <f t="shared" si="12"/>
        <v>-114250000000</v>
      </c>
      <c r="N15" s="2">
        <f t="shared" si="12"/>
        <v>-77367000000</v>
      </c>
      <c r="O15" s="2">
        <f t="shared" si="12"/>
        <v>-43257000000</v>
      </c>
    </row>
    <row r="16" spans="1:15" ht="15.5" x14ac:dyDescent="0.35">
      <c r="C16" t="s">
        <v>29</v>
      </c>
      <c r="D16" s="2">
        <f>IFERROR(INDEX(D51:D500,MATCH($C$16,$C$51:$C$500,0)),"")</f>
        <v>62114000000</v>
      </c>
      <c r="E16" s="2">
        <f>IFERROR(INDEX(E51:E500,MATCH($C$16,$C$51:$C$500,0)),"")</f>
        <v>43181000000</v>
      </c>
      <c r="H16" s="2">
        <f>IFERROR(SUM(D16:G16)*(4/MAX(1,COUNT(D16:G16))),"")</f>
        <v>210590000000</v>
      </c>
      <c r="I16" s="2">
        <f t="shared" ref="I16:O16" si="13">IFERROR(INDEX(I51:I500,MATCH($C$16,$C$51:$C$500,0)),"")</f>
        <v>288453000000</v>
      </c>
      <c r="J16" s="2">
        <f t="shared" si="13"/>
        <v>262161000000</v>
      </c>
      <c r="K16" s="2">
        <f t="shared" si="13"/>
        <v>267578000000</v>
      </c>
      <c r="L16" s="2">
        <f t="shared" si="13"/>
        <v>70475000000</v>
      </c>
      <c r="M16" s="2">
        <f t="shared" si="13"/>
        <v>460882000000</v>
      </c>
      <c r="N16" s="2">
        <f t="shared" si="13"/>
        <v>378676000000</v>
      </c>
      <c r="O16" s="2">
        <f t="shared" si="13"/>
        <v>181279000000</v>
      </c>
    </row>
    <row r="17" spans="1:15" ht="15.5" x14ac:dyDescent="0.35">
      <c r="A17" t="s">
        <v>30</v>
      </c>
    </row>
    <row r="18" spans="1:15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</row>
    <row r="19" spans="1:15" ht="15.5" x14ac:dyDescent="0.35">
      <c r="A19" t="s">
        <v>40</v>
      </c>
      <c r="C19" t="s">
        <v>41</v>
      </c>
    </row>
    <row r="20" spans="1:15" ht="15.5" x14ac:dyDescent="0.35">
      <c r="A20" t="s">
        <v>42</v>
      </c>
      <c r="C20" t="s">
        <v>43</v>
      </c>
      <c r="D20" s="2">
        <f ca="1">IFERROR(D21*D2,"")</f>
        <v>10051200000000</v>
      </c>
      <c r="E20" s="2">
        <f ca="1">IFERROR(E21*E2,"")</f>
        <v>9143800000000</v>
      </c>
      <c r="H20" s="2">
        <f t="shared" ref="H20:O20" ca="1" si="14">IFERROR(H21*H2,"")</f>
        <v>9143800000000</v>
      </c>
      <c r="I20" s="2">
        <f t="shared" ca="1" si="14"/>
        <v>12424400000000</v>
      </c>
      <c r="J20" s="2">
        <f t="shared" ca="1" si="14"/>
        <v>9283400000000</v>
      </c>
      <c r="K20" s="2">
        <f t="shared" ca="1" si="14"/>
        <v>9841800000000</v>
      </c>
      <c r="L20" s="2">
        <f t="shared" ca="1" si="14"/>
        <v>11028400000000</v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</row>
    <row r="21" spans="1:15" ht="15.5" x14ac:dyDescent="0.35">
      <c r="C21" t="s">
        <v>12</v>
      </c>
      <c r="D21" s="2">
        <f>IFERROR(INDEX(D51:D500,MATCH($C$7,$C$51:$C$500,0)),"")</f>
        <v>13960000000</v>
      </c>
      <c r="E21" s="2">
        <f>IFERROR(INDEX(E51:E500,MATCH($C$7,$C$51:$C$500,0)),"")</f>
        <v>13960000000</v>
      </c>
      <c r="H21" s="2">
        <f>IFERROR(INDEX(D21:G21,COUNT(D21:G21)),"")</f>
        <v>13960000000</v>
      </c>
      <c r="I21" s="2">
        <f t="shared" ref="I21:O21" si="15">IFERROR(INDEX(I51:I500,MATCH($C$7,$C$51:$C$500,0)),"")</f>
        <v>13960000000</v>
      </c>
      <c r="J21" s="2">
        <f t="shared" si="15"/>
        <v>13960000000</v>
      </c>
      <c r="K21" s="2">
        <f t="shared" si="15"/>
        <v>13960000000</v>
      </c>
      <c r="L21" s="2">
        <f t="shared" si="15"/>
        <v>13960000000</v>
      </c>
      <c r="M21" s="2">
        <f t="shared" si="15"/>
        <v>13960000000</v>
      </c>
      <c r="N21" s="2">
        <f t="shared" si="15"/>
        <v>0</v>
      </c>
      <c r="O21" s="2">
        <f t="shared" si="15"/>
        <v>0</v>
      </c>
    </row>
    <row r="23" spans="1:15" ht="15.5" x14ac:dyDescent="0.35">
      <c r="B23" t="s">
        <v>44</v>
      </c>
      <c r="C23" t="s">
        <v>45</v>
      </c>
      <c r="D23" s="3">
        <f>IFERROR(D5/D6*100,"")</f>
        <v>1.053973862992482</v>
      </c>
      <c r="E23" s="3">
        <f>IFERROR(E5/E6*100,"")</f>
        <v>0.63462262977020656</v>
      </c>
      <c r="H23" s="3">
        <f t="shared" ref="H23:O23" si="16">IFERROR(H5/H6*100,"")</f>
        <v>3.3983018239307841</v>
      </c>
      <c r="I23" s="3">
        <f t="shared" si="16"/>
        <v>6.3199867279297735</v>
      </c>
      <c r="J23" s="3">
        <f t="shared" si="16"/>
        <v>6.6601109013422199</v>
      </c>
      <c r="K23" s="3">
        <f t="shared" si="16"/>
        <v>7.1697897175640648</v>
      </c>
      <c r="L23" s="3">
        <f t="shared" si="16"/>
        <v>2.41014683565253</v>
      </c>
      <c r="M23" s="3">
        <f t="shared" si="16"/>
        <v>17.423255362829572</v>
      </c>
      <c r="N23" s="3">
        <f t="shared" si="16"/>
        <v>19.316176782671789</v>
      </c>
      <c r="O23" s="3">
        <f t="shared" si="16"/>
        <v>10.455001093610527</v>
      </c>
    </row>
    <row r="24" spans="1:15" ht="15.5" x14ac:dyDescent="0.35">
      <c r="C24" t="s">
        <v>46</v>
      </c>
      <c r="D24" s="4">
        <f>IFERROR(_xlfn.RRI(5,I23,D23),"")</f>
        <v>-0.30108761730544609</v>
      </c>
      <c r="E24" s="4">
        <f>IFERROR(_xlfn.RRI(5,J23,E23),"")</f>
        <v>-0.37510533244939814</v>
      </c>
      <c r="H24" s="4">
        <f t="shared" ref="H24:O24" si="17">IFERROR(_xlfn.RRI(5,M23,H23),"")</f>
        <v>-0.27884846985110667</v>
      </c>
      <c r="I24" s="4">
        <f t="shared" si="17"/>
        <v>-0.20024125247829394</v>
      </c>
      <c r="J24" s="4">
        <f t="shared" si="17"/>
        <v>-8.6241403696474817E-2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47</v>
      </c>
      <c r="C25" t="s">
        <v>48</v>
      </c>
      <c r="D25" s="3">
        <f>IFERROR(INDEX(D51:D500,MATCH($A$25,$C$51:$C$500,0)),"")</f>
        <v>2.67</v>
      </c>
      <c r="E25" s="3">
        <f>IFERROR(INDEX(E51:E500,MATCH($A$25,$C$51:$C$500,0)),"")</f>
        <v>1.53</v>
      </c>
      <c r="H25" s="3">
        <f>IFERROR(INDEX(D25:G25,COUNT(D25:G25)),"")</f>
        <v>1.53</v>
      </c>
      <c r="I25" s="3">
        <f t="shared" ref="I25:O25" si="18">IFERROR(INDEX(I51:I500,MATCH($C$25,$C$51:$C$500,0)),"")</f>
        <v>15.15</v>
      </c>
      <c r="J25" s="3">
        <f t="shared" si="18"/>
        <v>14.43</v>
      </c>
      <c r="K25" s="3">
        <f t="shared" si="18"/>
        <v>15.54</v>
      </c>
      <c r="L25" s="3">
        <f t="shared" si="18"/>
        <v>4.4800000000000004</v>
      </c>
      <c r="M25" s="3">
        <f t="shared" si="18"/>
        <v>23.11</v>
      </c>
      <c r="N25" s="3">
        <f t="shared" si="18"/>
        <v>2177551.27</v>
      </c>
      <c r="O25" s="3">
        <f t="shared" si="18"/>
        <v>942917.55</v>
      </c>
    </row>
    <row r="26" spans="1:15" ht="15.5" x14ac:dyDescent="0.35">
      <c r="C26" t="s">
        <v>49</v>
      </c>
      <c r="D26" s="4">
        <f>IFERROR(_xlfn.RRI(5,I25,D25),"")</f>
        <v>-0.29332500304418285</v>
      </c>
      <c r="E26" s="4">
        <f>IFERROR(_xlfn.RRI(5,J25,E25),"")</f>
        <v>-0.36161155150712132</v>
      </c>
      <c r="H26" s="4">
        <f t="shared" ref="H26:O26" si="19">IFERROR(_xlfn.RRI(5,M25,H25),"")</f>
        <v>-0.41899710408320368</v>
      </c>
      <c r="I26" s="4">
        <f t="shared" si="19"/>
        <v>-0.90699873652470253</v>
      </c>
      <c r="J26" s="4">
        <f t="shared" si="19"/>
        <v>-0.89111739007353763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50</v>
      </c>
      <c r="D27" s="3">
        <f>IFERROR(D4/D21,"")</f>
        <v>53.43810888252149</v>
      </c>
      <c r="E27" s="3">
        <f>IFERROR(E4/E21,"")</f>
        <v>49.189613180515757</v>
      </c>
      <c r="H27" s="3">
        <f t="shared" ref="H27:O27" si="20">IFERROR(H4/H21,"")</f>
        <v>205.25544412607451</v>
      </c>
      <c r="I27" s="3">
        <f t="shared" si="20"/>
        <v>174.55852435530085</v>
      </c>
      <c r="J27" s="3">
        <f t="shared" si="20"/>
        <v>150.64863896848138</v>
      </c>
      <c r="K27" s="3">
        <f t="shared" si="20"/>
        <v>131.75021489971346</v>
      </c>
      <c r="L27" s="3">
        <f t="shared" si="20"/>
        <v>109.0704871060172</v>
      </c>
      <c r="M27" s="3">
        <f t="shared" si="20"/>
        <v>130.80329512893982</v>
      </c>
      <c r="N27" s="3" t="str">
        <f t="shared" si="20"/>
        <v/>
      </c>
      <c r="O27" s="3" t="str">
        <f t="shared" si="20"/>
        <v/>
      </c>
    </row>
    <row r="28" spans="1:15" ht="15.5" x14ac:dyDescent="0.35">
      <c r="C28" t="s">
        <v>51</v>
      </c>
      <c r="D28" s="4">
        <f>IFERROR(_xlfn.RRI(5,I27,D27),"")</f>
        <v>-0.21080921834604949</v>
      </c>
      <c r="E28" s="4">
        <f>IFERROR(_xlfn.RRI(5,J27,E27),"")</f>
        <v>-0.200567796421392</v>
      </c>
      <c r="H28" s="4">
        <f t="shared" ref="H28:O28" si="21">IFERROR(_xlfn.RRI(5,M27,H27),"")</f>
        <v>9.4296978491335892E-2</v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52</v>
      </c>
      <c r="H29" s="4">
        <f t="shared" ref="H29:O29" si="22">IFERROR(((H25-I25)/I25)*100%,"")</f>
        <v>-0.89900990099009903</v>
      </c>
      <c r="I29" s="4">
        <f t="shared" si="22"/>
        <v>4.989604989604994E-2</v>
      </c>
      <c r="J29" s="4">
        <f t="shared" si="22"/>
        <v>-7.1428571428571397E-2</v>
      </c>
      <c r="K29" s="4">
        <f t="shared" si="22"/>
        <v>2.4687499999999996</v>
      </c>
      <c r="L29" s="4">
        <f t="shared" si="22"/>
        <v>-0.80614452617914323</v>
      </c>
      <c r="M29" s="4">
        <f t="shared" si="22"/>
        <v>-0.99998938716147889</v>
      </c>
      <c r="N29" s="4">
        <f t="shared" si="22"/>
        <v>1.3093761167134921</v>
      </c>
      <c r="O29" s="4" t="str">
        <f t="shared" si="22"/>
        <v/>
      </c>
    </row>
    <row r="30" spans="1:15" ht="15.5" x14ac:dyDescent="0.35">
      <c r="C30" t="s">
        <v>53</v>
      </c>
      <c r="H30" s="4">
        <f t="shared" ref="H30:O30" si="23">IFERROR(((H27-I27)/I27)*100%,"")</f>
        <v>0.175854601682427</v>
      </c>
      <c r="I30" s="4">
        <f t="shared" si="23"/>
        <v>0.15871292001397955</v>
      </c>
      <c r="J30" s="4">
        <f t="shared" si="23"/>
        <v>0.14344131493943413</v>
      </c>
      <c r="K30" s="4">
        <f t="shared" si="23"/>
        <v>0.20793643079315691</v>
      </c>
      <c r="L30" s="4">
        <f t="shared" si="23"/>
        <v>-0.16614878089653193</v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</row>
    <row r="32" spans="1:15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235.79</v>
      </c>
      <c r="E32" s="3">
        <f>IFERROR(INDEX(E51:E500,MATCH($A$32,$C$51:$C$500,0)),"")</f>
        <v>233.13</v>
      </c>
      <c r="H32" s="3">
        <f>IFERROR(INDEX(D32:G32,COUNT(D32:G32)),"")</f>
        <v>233.13</v>
      </c>
      <c r="I32" s="3">
        <f t="shared" ref="I32:O32" si="24">IFERROR(INDEX(I51:I500,MATCH($C$32,$C$51:$C$500,0)),"")</f>
        <v>231.54</v>
      </c>
      <c r="J32" s="3">
        <f t="shared" si="24"/>
        <v>215.43</v>
      </c>
      <c r="K32" s="3">
        <f t="shared" si="24"/>
        <v>200.48</v>
      </c>
      <c r="L32" s="3">
        <f t="shared" si="24"/>
        <v>185.4</v>
      </c>
      <c r="M32" s="3">
        <f t="shared" si="24"/>
        <v>123.93</v>
      </c>
      <c r="N32" s="3">
        <f t="shared" si="24"/>
        <v>10707342.48</v>
      </c>
      <c r="O32" s="3">
        <f t="shared" si="24"/>
        <v>8516720.4199999999</v>
      </c>
    </row>
    <row r="33" spans="1:15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2.78</v>
      </c>
      <c r="E33" s="3">
        <f>IFERROR(INDEX(E51:E500,MATCH($A$33,$C$51:$C$500,0)),"")</f>
        <v>3.05</v>
      </c>
      <c r="H33" s="3">
        <f>IFERROR(INDEX(D33:G33,COUNT(D33:G33)),"")</f>
        <v>3.05</v>
      </c>
      <c r="I33" s="3">
        <f t="shared" ref="I33:O33" si="25">IFERROR(INDEX(I51:I500,MATCH($C$33,$C$51:$C$500,0)),"")</f>
        <v>3.84</v>
      </c>
      <c r="J33" s="3">
        <f t="shared" si="25"/>
        <v>3.09</v>
      </c>
      <c r="K33" s="3">
        <f t="shared" si="25"/>
        <v>3.52</v>
      </c>
      <c r="L33" s="3">
        <f t="shared" si="25"/>
        <v>4.26</v>
      </c>
      <c r="M33" s="3">
        <f t="shared" si="25"/>
        <v>0</v>
      </c>
      <c r="N33" s="3">
        <f t="shared" si="25"/>
        <v>0</v>
      </c>
      <c r="O33" s="3">
        <f t="shared" si="25"/>
        <v>0</v>
      </c>
    </row>
    <row r="34" spans="1:15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245.32</v>
      </c>
      <c r="E34" s="3">
        <f>IFERROR(INDEX(E51:E500,MATCH($A$34,$C$51:$C$500,0)),"")</f>
        <v>464.05</v>
      </c>
      <c r="H34" s="3">
        <f>IFERROR(INDEX(D34:G34,COUNT(D34:G34)),"")</f>
        <v>464.05</v>
      </c>
      <c r="I34" s="3">
        <f t="shared" ref="I34:O34" si="26">IFERROR(INDEX(I51:I500,MATCH($C$34,$C$51:$C$500,0)),"")</f>
        <v>58.75</v>
      </c>
      <c r="J34" s="3">
        <f t="shared" si="26"/>
        <v>46.08</v>
      </c>
      <c r="K34" s="3">
        <f t="shared" si="26"/>
        <v>45.37</v>
      </c>
      <c r="L34" s="3">
        <f t="shared" si="26"/>
        <v>176.34</v>
      </c>
      <c r="M34" s="3">
        <f t="shared" si="26"/>
        <v>0</v>
      </c>
      <c r="N34" s="3">
        <f t="shared" si="26"/>
        <v>0</v>
      </c>
      <c r="O34" s="3">
        <f t="shared" si="26"/>
        <v>0</v>
      </c>
    </row>
    <row r="35" spans="1:15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12.26</v>
      </c>
      <c r="E35" s="3">
        <f>IFERROR(INDEX(E51:E500,MATCH($A$35,$C$51:$C$500,0)),"")</f>
        <v>14.43</v>
      </c>
      <c r="H35" s="3">
        <f>IFERROR(INDEX(D35:G35,COUNT(D35:G35)),"")</f>
        <v>14.43</v>
      </c>
      <c r="I35" s="3">
        <f t="shared" ref="I35:O35" si="27">IFERROR(INDEX(I51:I500,MATCH($C$35,$C$51:$C$500,0)),"")</f>
        <v>5.0999999999999996</v>
      </c>
      <c r="J35" s="3">
        <f t="shared" si="27"/>
        <v>4.41</v>
      </c>
      <c r="K35" s="3">
        <f t="shared" si="27"/>
        <v>5.35</v>
      </c>
      <c r="L35" s="3">
        <f t="shared" si="27"/>
        <v>7.24</v>
      </c>
      <c r="M35" s="3">
        <f t="shared" si="27"/>
        <v>0</v>
      </c>
      <c r="N35" s="3">
        <f t="shared" si="27"/>
        <v>0</v>
      </c>
      <c r="O35" s="3">
        <f t="shared" si="27"/>
        <v>0</v>
      </c>
    </row>
    <row r="36" spans="1:15" ht="15.5" x14ac:dyDescent="0.35">
      <c r="B36" t="s">
        <v>66</v>
      </c>
      <c r="C36" t="s">
        <v>67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O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</row>
    <row r="37" spans="1:15" ht="15.5" x14ac:dyDescent="0.35">
      <c r="B37" t="s">
        <v>68</v>
      </c>
      <c r="C37" t="s">
        <v>69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O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</row>
    <row r="50" spans="2:15" ht="15.5" x14ac:dyDescent="0.35">
      <c r="D50" t="s">
        <v>70</v>
      </c>
      <c r="E50" t="s">
        <v>243</v>
      </c>
      <c r="F50" t="s">
        <v>71</v>
      </c>
      <c r="G50" t="s">
        <v>244</v>
      </c>
      <c r="H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</row>
    <row r="51" spans="2:15" ht="15.5" x14ac:dyDescent="0.35">
      <c r="B51" t="s">
        <v>75</v>
      </c>
      <c r="C51" t="s">
        <v>6</v>
      </c>
      <c r="D51" s="5">
        <v>745996000000</v>
      </c>
      <c r="E51" s="5">
        <v>686687000000</v>
      </c>
      <c r="F51" s="5">
        <v>687795000000</v>
      </c>
      <c r="G51" s="5">
        <v>648731000000</v>
      </c>
      <c r="I51" s="5">
        <v>2436837000000</v>
      </c>
      <c r="J51" s="5">
        <v>2103055000000</v>
      </c>
      <c r="K51" s="5">
        <v>1839233000000</v>
      </c>
      <c r="L51" s="5">
        <v>1522624000000</v>
      </c>
      <c r="M51" s="5">
        <v>1826014000000</v>
      </c>
      <c r="N51" s="5">
        <v>1337747000000</v>
      </c>
      <c r="O51" s="5">
        <v>1014975000000</v>
      </c>
    </row>
    <row r="52" spans="2:15" ht="15.5" x14ac:dyDescent="0.35">
      <c r="C52" t="s">
        <v>76</v>
      </c>
      <c r="D52" s="5">
        <v>-561613000000</v>
      </c>
      <c r="E52" s="5">
        <v>-516951000000</v>
      </c>
      <c r="F52" s="5">
        <v>-497850000000</v>
      </c>
      <c r="G52" s="5">
        <v>-454920000000</v>
      </c>
      <c r="I52" s="5">
        <v>-1755667000000</v>
      </c>
      <c r="J52" s="5">
        <v>-1503762000000</v>
      </c>
      <c r="K52" s="5">
        <v>-1319778000000</v>
      </c>
      <c r="L52" s="5">
        <v>-1138576000000</v>
      </c>
      <c r="M52" s="5">
        <v>-1043571000000</v>
      </c>
      <c r="N52" s="5">
        <v>-777850000000</v>
      </c>
      <c r="O52" s="5">
        <v>-689717000000</v>
      </c>
    </row>
    <row r="53" spans="2:15" ht="15.5" x14ac:dyDescent="0.35">
      <c r="C53" t="s">
        <v>77</v>
      </c>
      <c r="D53" s="5">
        <v>184383000000</v>
      </c>
      <c r="E53" s="5">
        <v>169736000000</v>
      </c>
      <c r="F53" s="5">
        <v>189945000000</v>
      </c>
      <c r="G53" s="5">
        <v>193811000000</v>
      </c>
      <c r="I53" s="5">
        <v>681170000000</v>
      </c>
      <c r="J53" s="5">
        <v>599293000000</v>
      </c>
      <c r="K53" s="5">
        <v>519455000000</v>
      </c>
      <c r="L53" s="5">
        <v>384048000000</v>
      </c>
      <c r="M53" s="5">
        <v>782443000000</v>
      </c>
      <c r="N53" s="5">
        <v>559897000000</v>
      </c>
      <c r="O53" s="5">
        <v>325258000000</v>
      </c>
    </row>
    <row r="54" spans="2:15" ht="15.5" x14ac:dyDescent="0.35">
      <c r="C54" t="s">
        <v>78</v>
      </c>
      <c r="D54" s="5">
        <v>-118510000000</v>
      </c>
      <c r="E54" s="5">
        <v>-116684000000</v>
      </c>
      <c r="F54" s="5">
        <v>-114259000000</v>
      </c>
      <c r="G54" s="5">
        <v>-107818000000</v>
      </c>
      <c r="I54" s="5">
        <v>-410666000000</v>
      </c>
      <c r="J54" s="5">
        <v>-338674000000</v>
      </c>
      <c r="K54" s="5">
        <v>-315036000000</v>
      </c>
      <c r="L54" s="5">
        <v>-272243000000</v>
      </c>
      <c r="M54" s="5">
        <v>-231670000000</v>
      </c>
      <c r="N54" s="5">
        <v>-171807000000</v>
      </c>
      <c r="O54" s="5">
        <v>-151655000000</v>
      </c>
    </row>
    <row r="55" spans="2:15" ht="15.5" x14ac:dyDescent="0.35">
      <c r="C55" t="s">
        <v>246</v>
      </c>
    </row>
    <row r="56" spans="2:15" ht="15.5" x14ac:dyDescent="0.35">
      <c r="C56" t="s">
        <v>245</v>
      </c>
    </row>
    <row r="57" spans="2:15" ht="15.5" x14ac:dyDescent="0.35">
      <c r="C57" t="s">
        <v>83</v>
      </c>
    </row>
    <row r="58" spans="2:15" ht="15.5" x14ac:dyDescent="0.35">
      <c r="C58" t="s">
        <v>80</v>
      </c>
      <c r="D58" s="5">
        <v>65873000000</v>
      </c>
      <c r="E58" s="5">
        <v>53052000000</v>
      </c>
      <c r="F58" s="5">
        <v>75686000000</v>
      </c>
      <c r="G58" s="5">
        <v>85993000000</v>
      </c>
      <c r="I58" s="5">
        <v>270504000000</v>
      </c>
      <c r="J58" s="5">
        <v>260619000000</v>
      </c>
      <c r="K58" s="5">
        <v>204419000000</v>
      </c>
      <c r="L58" s="5">
        <v>111805000000</v>
      </c>
      <c r="M58" s="5">
        <v>550773000000</v>
      </c>
      <c r="N58" s="5">
        <v>388090000000</v>
      </c>
      <c r="O58" s="5">
        <v>173603000000</v>
      </c>
    </row>
    <row r="59" spans="2:15" ht="15.5" x14ac:dyDescent="0.35">
      <c r="C59" t="s">
        <v>81</v>
      </c>
      <c r="D59" s="5">
        <v>-3759000000</v>
      </c>
      <c r="E59" s="5">
        <v>-9871000000</v>
      </c>
      <c r="F59" s="5">
        <v>1375000000</v>
      </c>
      <c r="G59" s="5">
        <v>16054000000</v>
      </c>
      <c r="I59" s="5">
        <v>17949000000</v>
      </c>
      <c r="J59" s="5">
        <v>1542000000</v>
      </c>
      <c r="K59" s="5">
        <v>63159000000</v>
      </c>
      <c r="L59" s="5">
        <v>-41330000000</v>
      </c>
      <c r="M59" s="5">
        <v>-89891000000</v>
      </c>
      <c r="N59" s="5">
        <v>-9414000000</v>
      </c>
      <c r="O59" s="5">
        <v>7676000000</v>
      </c>
    </row>
    <row r="60" spans="2:15" ht="15.5" x14ac:dyDescent="0.35">
      <c r="C60" t="s">
        <v>142</v>
      </c>
    </row>
    <row r="61" spans="2:15" ht="15.5" x14ac:dyDescent="0.35">
      <c r="C61" t="s">
        <v>27</v>
      </c>
    </row>
    <row r="62" spans="2:15" ht="15.5" x14ac:dyDescent="0.35">
      <c r="C62" t="s">
        <v>84</v>
      </c>
      <c r="D62" s="5">
        <v>-3759000000</v>
      </c>
      <c r="E62" s="5">
        <v>-9871000000</v>
      </c>
      <c r="F62" s="5">
        <v>1375000000</v>
      </c>
      <c r="G62" s="5">
        <v>16054000000</v>
      </c>
      <c r="I62" s="5">
        <v>17949000000</v>
      </c>
      <c r="J62" s="5">
        <v>1542000000</v>
      </c>
      <c r="K62" s="5">
        <v>63159000000</v>
      </c>
      <c r="L62" s="5">
        <v>-41330000000</v>
      </c>
      <c r="M62" s="5">
        <v>-89891000000</v>
      </c>
      <c r="N62" s="5">
        <v>-9414000000</v>
      </c>
      <c r="O62" s="5">
        <v>7676000000</v>
      </c>
    </row>
    <row r="63" spans="2:15" ht="15.5" x14ac:dyDescent="0.35">
      <c r="C63" t="s">
        <v>29</v>
      </c>
      <c r="D63" s="5">
        <v>62114000000</v>
      </c>
      <c r="E63" s="5">
        <v>43181000000</v>
      </c>
      <c r="F63" s="5">
        <v>77061000000</v>
      </c>
      <c r="G63" s="5">
        <v>102047000000</v>
      </c>
      <c r="I63" s="5">
        <v>288453000000</v>
      </c>
      <c r="J63" s="5">
        <v>262161000000</v>
      </c>
      <c r="K63" s="5">
        <v>267578000000</v>
      </c>
      <c r="L63" s="5">
        <v>70475000000</v>
      </c>
      <c r="M63" s="5">
        <v>460882000000</v>
      </c>
      <c r="N63" s="5">
        <v>378676000000</v>
      </c>
      <c r="O63" s="5">
        <v>181279000000</v>
      </c>
    </row>
    <row r="64" spans="2:15" ht="15.5" x14ac:dyDescent="0.35">
      <c r="C64" t="s">
        <v>28</v>
      </c>
      <c r="D64" s="5">
        <v>-27083000000</v>
      </c>
      <c r="E64" s="5">
        <v>-22292000000</v>
      </c>
      <c r="F64" s="5">
        <v>-19537000000</v>
      </c>
      <c r="G64" s="5">
        <v>-31094000000</v>
      </c>
      <c r="I64" s="5">
        <v>-77227000000</v>
      </c>
      <c r="J64" s="5">
        <v>-68659000000</v>
      </c>
      <c r="K64" s="5">
        <v>-43549000000</v>
      </c>
      <c r="L64" s="5">
        <v>-15226000000</v>
      </c>
      <c r="M64" s="5">
        <v>-114250000000</v>
      </c>
      <c r="N64" s="5">
        <v>-77367000000</v>
      </c>
      <c r="O64" s="5">
        <v>-43257000000</v>
      </c>
    </row>
    <row r="65" spans="2:15" ht="15.5" x14ac:dyDescent="0.35">
      <c r="C65" t="s">
        <v>85</v>
      </c>
      <c r="D65" s="5">
        <v>-27083000000</v>
      </c>
      <c r="E65" s="5">
        <v>-22292000000</v>
      </c>
      <c r="F65" s="5">
        <v>-34783000000</v>
      </c>
      <c r="G65" s="5">
        <v>-31094000000</v>
      </c>
      <c r="I65" s="5">
        <v>-92473000000</v>
      </c>
      <c r="J65" s="5">
        <v>-73229000000</v>
      </c>
      <c r="K65" s="5">
        <v>-43549000000</v>
      </c>
      <c r="L65" s="5">
        <v>-44109000000</v>
      </c>
      <c r="M65" s="5">
        <v>-119209000000</v>
      </c>
      <c r="N65" s="5">
        <v>-79825000000</v>
      </c>
      <c r="O65" s="5">
        <v>-44495000000</v>
      </c>
    </row>
    <row r="66" spans="2:15" ht="15.5" x14ac:dyDescent="0.35">
      <c r="C66" t="s">
        <v>87</v>
      </c>
      <c r="F66" s="5">
        <v>15246000000</v>
      </c>
      <c r="I66" s="5">
        <v>15246000000</v>
      </c>
      <c r="J66" s="5">
        <v>4570000000</v>
      </c>
      <c r="L66" s="5">
        <v>28883000000</v>
      </c>
      <c r="M66" s="5">
        <v>4959000000</v>
      </c>
      <c r="N66" s="5">
        <v>2458000000</v>
      </c>
      <c r="O66" s="5">
        <v>1238000000</v>
      </c>
    </row>
    <row r="67" spans="2:15" ht="15.5" x14ac:dyDescent="0.35">
      <c r="C67" t="s">
        <v>88</v>
      </c>
      <c r="D67" s="5">
        <v>-27083000000</v>
      </c>
      <c r="E67" s="5">
        <v>-22292000000</v>
      </c>
      <c r="F67" s="5">
        <v>-19537000000</v>
      </c>
      <c r="G67" s="5">
        <v>-31094000000</v>
      </c>
      <c r="I67" s="5">
        <v>-77227000000</v>
      </c>
      <c r="J67" s="5">
        <v>-68659000000</v>
      </c>
      <c r="K67" s="5">
        <v>-43549000000</v>
      </c>
      <c r="L67" s="5">
        <v>-15226000000</v>
      </c>
      <c r="M67" s="5">
        <v>-114250000000</v>
      </c>
      <c r="N67" s="5">
        <v>-77367000000</v>
      </c>
      <c r="O67" s="5">
        <v>-43257000000</v>
      </c>
    </row>
    <row r="68" spans="2:15" ht="15.5" x14ac:dyDescent="0.35">
      <c r="C68" t="s">
        <v>89</v>
      </c>
      <c r="D68" s="5">
        <v>35031000000</v>
      </c>
      <c r="E68" s="5">
        <v>20889000000</v>
      </c>
      <c r="F68" s="5">
        <v>57524000000</v>
      </c>
      <c r="G68" s="5">
        <v>70953000000</v>
      </c>
      <c r="I68" s="5">
        <v>211226000000</v>
      </c>
      <c r="J68" s="5">
        <v>193502000000</v>
      </c>
      <c r="K68" s="5">
        <v>224029000000</v>
      </c>
      <c r="L68" s="5">
        <v>55249000000</v>
      </c>
      <c r="M68" s="5">
        <v>346632000000</v>
      </c>
      <c r="N68" s="5">
        <v>301309000000</v>
      </c>
      <c r="O68" s="5">
        <v>138022000000</v>
      </c>
    </row>
    <row r="69" spans="2:15" ht="15.5" x14ac:dyDescent="0.35">
      <c r="C69" t="s">
        <v>90</v>
      </c>
      <c r="D69" s="5">
        <v>-205000000</v>
      </c>
      <c r="E69" s="5">
        <v>927000000</v>
      </c>
      <c r="F69" s="5">
        <v>2959000000</v>
      </c>
      <c r="G69" s="5">
        <v>1663000000</v>
      </c>
      <c r="I69" s="5">
        <v>8861000000</v>
      </c>
      <c r="J69" s="5">
        <v>9080000000</v>
      </c>
      <c r="K69" s="5">
        <v>-5856000000</v>
      </c>
      <c r="L69" s="5">
        <v>2992000000</v>
      </c>
      <c r="M69" s="5">
        <v>955000000</v>
      </c>
      <c r="N69" s="5">
        <v>3007000000</v>
      </c>
      <c r="O69" s="5">
        <v>1916000000</v>
      </c>
    </row>
    <row r="70" spans="2:15" ht="15.5" x14ac:dyDescent="0.35">
      <c r="C70" t="s">
        <v>91</v>
      </c>
      <c r="D70" s="5">
        <v>34826000000</v>
      </c>
      <c r="E70" s="5">
        <v>21816000000</v>
      </c>
      <c r="F70" s="5">
        <v>60483000000</v>
      </c>
      <c r="G70" s="5">
        <v>72616000000</v>
      </c>
      <c r="I70" s="5">
        <v>220087000000</v>
      </c>
      <c r="J70" s="5">
        <v>202582000000</v>
      </c>
      <c r="K70" s="5">
        <v>218173000000</v>
      </c>
      <c r="L70" s="5">
        <v>58241000000</v>
      </c>
      <c r="M70" s="5">
        <v>347587000000</v>
      </c>
      <c r="N70" s="5">
        <v>304316000000</v>
      </c>
      <c r="O70" s="5">
        <v>139938000000</v>
      </c>
    </row>
    <row r="71" spans="2:15" ht="15.5" x14ac:dyDescent="0.35">
      <c r="C71" t="s">
        <v>92</v>
      </c>
      <c r="D71" s="5">
        <v>35031000000</v>
      </c>
      <c r="E71" s="5">
        <v>20889000000</v>
      </c>
      <c r="F71" s="5">
        <v>57524000000</v>
      </c>
      <c r="G71" s="5">
        <v>70953000000</v>
      </c>
      <c r="I71" s="5">
        <v>211226000000</v>
      </c>
      <c r="J71" s="5">
        <v>193502000000</v>
      </c>
      <c r="K71" s="5">
        <v>224029000000</v>
      </c>
      <c r="L71" s="5">
        <v>55249000000</v>
      </c>
      <c r="M71" s="5">
        <v>346632000000</v>
      </c>
      <c r="N71" s="5">
        <v>301309000000</v>
      </c>
      <c r="O71" s="5">
        <v>138022000000</v>
      </c>
    </row>
    <row r="72" spans="2:15" ht="15.5" x14ac:dyDescent="0.35">
      <c r="C72" t="s">
        <v>8</v>
      </c>
      <c r="D72" s="5">
        <v>37128000000</v>
      </c>
      <c r="E72" s="5">
        <v>22134000000</v>
      </c>
      <c r="F72" s="5">
        <v>50657000000</v>
      </c>
      <c r="G72" s="5">
        <v>79644000000</v>
      </c>
      <c r="I72" s="5">
        <v>219046000000</v>
      </c>
      <c r="J72" s="5">
        <v>208737000000</v>
      </c>
      <c r="K72" s="5">
        <v>210403000000</v>
      </c>
      <c r="L72" s="5">
        <v>65242000000</v>
      </c>
      <c r="M72" s="5">
        <v>323346000000</v>
      </c>
      <c r="N72" s="5">
        <v>286716000000</v>
      </c>
      <c r="O72" s="5">
        <v>123803000000</v>
      </c>
    </row>
    <row r="73" spans="2:15" ht="15.5" x14ac:dyDescent="0.35">
      <c r="C73" t="s">
        <v>93</v>
      </c>
      <c r="D73" s="5">
        <v>-2302000000</v>
      </c>
      <c r="E73" s="5">
        <v>-318000000</v>
      </c>
      <c r="F73" s="5">
        <v>9826000000</v>
      </c>
      <c r="G73" s="5">
        <v>-7028000000</v>
      </c>
      <c r="I73" s="5">
        <v>1041000000</v>
      </c>
      <c r="J73" s="5">
        <v>-6155000000</v>
      </c>
      <c r="K73" s="5">
        <v>7770000000</v>
      </c>
      <c r="L73" s="5">
        <v>-7001000000</v>
      </c>
      <c r="M73" s="5">
        <v>24241000000</v>
      </c>
      <c r="N73" s="5">
        <v>17600000000</v>
      </c>
      <c r="O73" s="5">
        <v>16135000000</v>
      </c>
    </row>
    <row r="74" spans="2:15" ht="15.5" x14ac:dyDescent="0.35">
      <c r="C74" t="s">
        <v>94</v>
      </c>
      <c r="D74" s="5">
        <v>35031000000</v>
      </c>
      <c r="E74" s="5">
        <v>20889000000</v>
      </c>
      <c r="F74" s="5">
        <v>57524000000</v>
      </c>
      <c r="G74" s="5">
        <v>70953000000</v>
      </c>
      <c r="I74" s="5">
        <v>211226000000</v>
      </c>
      <c r="J74" s="5">
        <v>193502000000</v>
      </c>
      <c r="K74" s="5">
        <v>224029000000</v>
      </c>
      <c r="L74" s="5">
        <v>55249000000</v>
      </c>
      <c r="M74" s="5">
        <v>346632000000</v>
      </c>
      <c r="N74" s="5">
        <v>301309000000</v>
      </c>
      <c r="O74" s="5">
        <v>138022000000</v>
      </c>
    </row>
    <row r="75" spans="2:15" ht="15.5" x14ac:dyDescent="0.35">
      <c r="C75" t="s">
        <v>95</v>
      </c>
      <c r="D75" s="5">
        <v>34826000000</v>
      </c>
      <c r="E75" s="5">
        <v>21816000000</v>
      </c>
      <c r="F75" s="5">
        <v>60483000000</v>
      </c>
      <c r="G75" s="5">
        <v>72616000000</v>
      </c>
      <c r="I75" s="5">
        <v>220087000000</v>
      </c>
      <c r="J75" s="5">
        <v>202582000000</v>
      </c>
      <c r="K75" s="5">
        <v>218173000000</v>
      </c>
      <c r="L75" s="5">
        <v>58241000000</v>
      </c>
      <c r="M75" s="5">
        <v>347587000000</v>
      </c>
      <c r="N75" s="5">
        <v>304316000000</v>
      </c>
      <c r="O75" s="5">
        <v>139938000000</v>
      </c>
    </row>
    <row r="76" spans="2:15" ht="15.5" x14ac:dyDescent="0.35">
      <c r="C76" t="s">
        <v>96</v>
      </c>
      <c r="D76" s="5">
        <v>34826000000</v>
      </c>
      <c r="E76" s="5">
        <v>21816000000</v>
      </c>
      <c r="F76" s="5">
        <v>60483000000</v>
      </c>
      <c r="G76" s="5">
        <v>72616000000</v>
      </c>
      <c r="I76" s="5">
        <v>220087000000</v>
      </c>
      <c r="J76" s="5">
        <v>202582000000</v>
      </c>
      <c r="K76" s="5">
        <v>218173000000</v>
      </c>
      <c r="L76" s="5">
        <v>58241000000</v>
      </c>
      <c r="M76" s="5">
        <v>347587000000</v>
      </c>
      <c r="N76" s="5">
        <v>304316000000</v>
      </c>
      <c r="O76" s="5">
        <v>139938000000</v>
      </c>
    </row>
    <row r="78" spans="2:15" ht="15.5" x14ac:dyDescent="0.35">
      <c r="B78" t="s">
        <v>97</v>
      </c>
      <c r="C78" t="s">
        <v>98</v>
      </c>
    </row>
    <row r="79" spans="2:15" ht="15.5" x14ac:dyDescent="0.35">
      <c r="C79" t="s">
        <v>99</v>
      </c>
    </row>
    <row r="80" spans="2:15" ht="15.5" x14ac:dyDescent="0.35">
      <c r="C80" t="s">
        <v>20</v>
      </c>
      <c r="D80" s="5">
        <v>522532000000</v>
      </c>
      <c r="E80" s="5">
        <v>552617000000</v>
      </c>
      <c r="F80" s="5">
        <v>680870000000</v>
      </c>
      <c r="G80" s="5">
        <v>677613000000</v>
      </c>
      <c r="I80" s="5">
        <v>680870000000</v>
      </c>
      <c r="J80" s="5">
        <v>894758000000</v>
      </c>
      <c r="K80" s="5">
        <v>1025602000000</v>
      </c>
      <c r="L80" s="5">
        <v>979665000000</v>
      </c>
      <c r="M80" s="5">
        <v>570511000000</v>
      </c>
      <c r="N80" s="5">
        <v>312231000000</v>
      </c>
      <c r="O80" s="5">
        <v>210311000000</v>
      </c>
    </row>
    <row r="81" spans="3:15" ht="15.5" x14ac:dyDescent="0.35">
      <c r="C81" t="s">
        <v>476</v>
      </c>
      <c r="D81" s="5">
        <v>45000000000</v>
      </c>
      <c r="E81" s="5">
        <v>45000000000</v>
      </c>
      <c r="F81" s="5">
        <v>55000000000</v>
      </c>
      <c r="G81" s="5">
        <v>20000000000</v>
      </c>
      <c r="I81" s="5">
        <v>55000000000</v>
      </c>
      <c r="J81" s="5">
        <v>52000000000</v>
      </c>
      <c r="K81" s="5">
        <v>76000000000</v>
      </c>
      <c r="L81" s="5">
        <v>117000000000</v>
      </c>
      <c r="M81" s="5">
        <v>7000000000</v>
      </c>
    </row>
    <row r="82" spans="3:15" ht="15.5" x14ac:dyDescent="0.35">
      <c r="C82" t="s">
        <v>650</v>
      </c>
    </row>
    <row r="83" spans="3:15" ht="15.5" x14ac:dyDescent="0.35">
      <c r="C83" t="s">
        <v>100</v>
      </c>
      <c r="D83" s="5">
        <v>635392000000</v>
      </c>
      <c r="E83" s="5">
        <v>605118000000</v>
      </c>
      <c r="F83" s="5">
        <v>548469000000</v>
      </c>
      <c r="G83" s="5">
        <v>553713000000</v>
      </c>
      <c r="I83" s="5">
        <v>548469000000</v>
      </c>
      <c r="J83" s="5">
        <v>499453000000</v>
      </c>
      <c r="K83" s="5">
        <v>450638000000</v>
      </c>
      <c r="L83" s="5">
        <v>352209000000</v>
      </c>
      <c r="M83" s="5">
        <v>440382000000</v>
      </c>
      <c r="N83" s="5">
        <v>414375000000</v>
      </c>
      <c r="O83" s="5">
        <v>293138000000</v>
      </c>
    </row>
    <row r="84" spans="3:15" ht="15.5" x14ac:dyDescent="0.35">
      <c r="C84" t="s">
        <v>249</v>
      </c>
    </row>
    <row r="85" spans="3:15" ht="15.5" x14ac:dyDescent="0.35">
      <c r="C85" t="s">
        <v>250</v>
      </c>
      <c r="D85" s="5">
        <v>310799000000</v>
      </c>
      <c r="E85" s="5">
        <v>329359000000</v>
      </c>
      <c r="F85" s="5">
        <v>298866000000</v>
      </c>
      <c r="G85" s="5">
        <v>189219000000</v>
      </c>
      <c r="I85" s="5">
        <v>298866000000</v>
      </c>
      <c r="J85" s="5">
        <v>174020000000</v>
      </c>
      <c r="K85" s="5">
        <v>129155000000</v>
      </c>
      <c r="L85" s="5">
        <v>81013000000</v>
      </c>
      <c r="M85" s="5">
        <v>66654000000</v>
      </c>
      <c r="N85" s="5">
        <v>51612000000</v>
      </c>
      <c r="O85" s="5">
        <v>51200000000</v>
      </c>
    </row>
    <row r="86" spans="3:15" ht="15.5" x14ac:dyDescent="0.35">
      <c r="C86" t="s">
        <v>251</v>
      </c>
      <c r="D86" s="5">
        <v>635392000000</v>
      </c>
      <c r="E86" s="5">
        <v>605118000000</v>
      </c>
      <c r="F86" s="5">
        <v>548469000000</v>
      </c>
      <c r="G86" s="5">
        <v>553713000000</v>
      </c>
      <c r="I86" s="5">
        <v>548469000000</v>
      </c>
      <c r="J86" s="5">
        <v>499453000000</v>
      </c>
      <c r="K86" s="5">
        <v>450638000000</v>
      </c>
      <c r="L86" s="5">
        <v>352209000000</v>
      </c>
      <c r="M86" s="5">
        <v>440382000000</v>
      </c>
      <c r="N86" s="5">
        <v>414375000000</v>
      </c>
      <c r="O86" s="5">
        <v>293138000000</v>
      </c>
    </row>
    <row r="87" spans="3:15" ht="15.5" x14ac:dyDescent="0.35">
      <c r="C87" t="s">
        <v>102</v>
      </c>
    </row>
    <row r="88" spans="3:15" ht="15.5" x14ac:dyDescent="0.35">
      <c r="C88" t="s">
        <v>252</v>
      </c>
    </row>
    <row r="89" spans="3:15" ht="15.5" x14ac:dyDescent="0.35">
      <c r="C89" t="s">
        <v>103</v>
      </c>
      <c r="D89" s="5">
        <v>81872000000</v>
      </c>
      <c r="E89" s="5">
        <v>72436000000</v>
      </c>
      <c r="F89" s="5">
        <v>77712000000</v>
      </c>
      <c r="G89" s="5">
        <v>67679000000</v>
      </c>
      <c r="I89" s="5">
        <v>77712000000</v>
      </c>
      <c r="J89" s="5">
        <v>55735000000</v>
      </c>
      <c r="K89" s="5">
        <v>54165000000</v>
      </c>
      <c r="L89" s="5">
        <v>51422000000</v>
      </c>
      <c r="M89" s="5">
        <v>50040000000</v>
      </c>
      <c r="N89" s="5">
        <v>48873000000</v>
      </c>
      <c r="O89" s="5">
        <v>29830000000</v>
      </c>
    </row>
    <row r="90" spans="3:15" ht="15.5" x14ac:dyDescent="0.35">
      <c r="C90" t="s">
        <v>83</v>
      </c>
      <c r="D90" s="5">
        <v>9609000000</v>
      </c>
      <c r="E90" s="5">
        <v>9609000000</v>
      </c>
      <c r="F90" s="5">
        <v>9609000000</v>
      </c>
      <c r="G90" s="5">
        <v>3692000000</v>
      </c>
      <c r="I90" s="5">
        <v>9609000000</v>
      </c>
      <c r="J90" s="5">
        <v>3692000000</v>
      </c>
      <c r="K90" s="5">
        <v>3692000000</v>
      </c>
      <c r="L90" s="5">
        <v>3692000000</v>
      </c>
      <c r="M90" s="5">
        <v>4602000000</v>
      </c>
      <c r="N90" s="5">
        <v>4602000000</v>
      </c>
      <c r="O90" s="5">
        <v>253000000</v>
      </c>
    </row>
    <row r="91" spans="3:15" ht="15.5" x14ac:dyDescent="0.35">
      <c r="C91" t="s">
        <v>104</v>
      </c>
      <c r="D91" s="5">
        <v>1538252000000</v>
      </c>
      <c r="E91" s="5">
        <v>1506358000000</v>
      </c>
      <c r="F91" s="5">
        <v>1569905000000</v>
      </c>
      <c r="G91" s="5">
        <v>1636297000000</v>
      </c>
      <c r="I91" s="5">
        <v>1569905000000</v>
      </c>
      <c r="J91" s="5">
        <v>1704992000000</v>
      </c>
      <c r="K91" s="5">
        <v>1681961000000</v>
      </c>
      <c r="L91" s="5">
        <v>1637418000000</v>
      </c>
      <c r="M91" s="5">
        <v>1192868000000</v>
      </c>
      <c r="N91" s="5">
        <v>807584000000</v>
      </c>
      <c r="O91" s="5">
        <v>559136000000</v>
      </c>
    </row>
    <row r="92" spans="3:15" ht="15.5" x14ac:dyDescent="0.35">
      <c r="C92" t="s">
        <v>105</v>
      </c>
    </row>
    <row r="93" spans="3:15" ht="15.5" x14ac:dyDescent="0.35">
      <c r="C93" t="s">
        <v>107</v>
      </c>
      <c r="D93" s="5">
        <v>3719070000000</v>
      </c>
      <c r="E93" s="5">
        <v>3618268000000</v>
      </c>
      <c r="F93" s="5">
        <v>3547324000000</v>
      </c>
      <c r="G93" s="5">
        <v>3231932000000</v>
      </c>
      <c r="I93" s="5">
        <v>3547324000000</v>
      </c>
      <c r="J93" s="5">
        <v>2721599000000</v>
      </c>
      <c r="K93" s="5">
        <v>2395470000000</v>
      </c>
      <c r="L93" s="5">
        <v>1837290000000</v>
      </c>
      <c r="M93" s="5">
        <v>1525301000000</v>
      </c>
      <c r="N93" s="5">
        <v>1322799000000</v>
      </c>
      <c r="O93" s="5">
        <v>1131792000000</v>
      </c>
    </row>
    <row r="94" spans="3:15" ht="15.5" x14ac:dyDescent="0.35">
      <c r="C94" t="s">
        <v>355</v>
      </c>
      <c r="D94" s="5">
        <v>486990000000</v>
      </c>
      <c r="E94" s="5">
        <v>473456000000</v>
      </c>
      <c r="F94" s="5">
        <v>459677000000</v>
      </c>
      <c r="G94" s="5">
        <v>435061000000</v>
      </c>
      <c r="I94" s="5">
        <v>459677000000</v>
      </c>
      <c r="J94" s="5">
        <v>404270000000</v>
      </c>
      <c r="K94" s="5">
        <v>362993000000</v>
      </c>
      <c r="L94" s="5">
        <v>273366000000</v>
      </c>
      <c r="M94" s="5">
        <v>228793000000</v>
      </c>
      <c r="N94" s="5">
        <v>228793000000</v>
      </c>
      <c r="O94" s="5">
        <v>187886000000</v>
      </c>
    </row>
    <row r="95" spans="3:15" ht="15.5" x14ac:dyDescent="0.35">
      <c r="C95" t="s">
        <v>531</v>
      </c>
    </row>
    <row r="96" spans="3:15" ht="15.5" x14ac:dyDescent="0.35">
      <c r="C96" t="s">
        <v>109</v>
      </c>
      <c r="D96" s="5">
        <v>108084000000</v>
      </c>
      <c r="E96" s="5">
        <v>106069000000</v>
      </c>
      <c r="F96" s="5">
        <v>104138000000</v>
      </c>
      <c r="G96" s="5">
        <v>84599000000</v>
      </c>
      <c r="I96" s="5">
        <v>104138000000</v>
      </c>
      <c r="J96" s="5">
        <v>79432000000</v>
      </c>
      <c r="K96" s="5">
        <v>76685000000</v>
      </c>
      <c r="L96" s="5">
        <v>56287000000</v>
      </c>
      <c r="M96" s="5">
        <v>27905000000</v>
      </c>
      <c r="N96" s="5">
        <v>29493000000</v>
      </c>
      <c r="O96" s="5">
        <v>25151000000</v>
      </c>
    </row>
    <row r="97" spans="3:15" ht="15.5" x14ac:dyDescent="0.35">
      <c r="C97" t="s">
        <v>110</v>
      </c>
      <c r="D97" s="5">
        <v>4775342000000</v>
      </c>
      <c r="E97" s="5">
        <v>4663245000000</v>
      </c>
      <c r="F97" s="5">
        <v>4580189000000</v>
      </c>
      <c r="G97" s="5">
        <v>3902561000000</v>
      </c>
      <c r="I97" s="5">
        <v>4580189000000</v>
      </c>
      <c r="J97" s="5">
        <v>3367598000000</v>
      </c>
      <c r="K97" s="5">
        <v>3022072000000</v>
      </c>
      <c r="L97" s="5">
        <v>2321822000000</v>
      </c>
      <c r="M97" s="5">
        <v>1930080000000</v>
      </c>
      <c r="N97" s="5">
        <v>1604766000000</v>
      </c>
      <c r="O97" s="5">
        <v>1352690000000</v>
      </c>
    </row>
    <row r="98" spans="3:15" ht="15.5" x14ac:dyDescent="0.35">
      <c r="C98" t="s">
        <v>111</v>
      </c>
      <c r="D98" s="5">
        <v>6313594000000</v>
      </c>
      <c r="E98" s="5">
        <v>6169603000000</v>
      </c>
      <c r="F98" s="5">
        <v>6150094000000</v>
      </c>
      <c r="G98" s="5">
        <v>5538858000000</v>
      </c>
      <c r="I98" s="5">
        <v>6150094000000</v>
      </c>
      <c r="J98" s="5">
        <v>5072590000000</v>
      </c>
      <c r="K98" s="5">
        <v>4704033000000</v>
      </c>
      <c r="L98" s="5">
        <v>3959240000000</v>
      </c>
      <c r="M98" s="5">
        <v>3122948000000</v>
      </c>
      <c r="N98" s="5">
        <v>2412350000000</v>
      </c>
      <c r="O98" s="5">
        <v>1911826000000</v>
      </c>
    </row>
    <row r="99" spans="3:15" ht="15.5" x14ac:dyDescent="0.35">
      <c r="C99" t="s">
        <v>112</v>
      </c>
    </row>
    <row r="100" spans="3:15" ht="15.5" x14ac:dyDescent="0.35">
      <c r="C100" t="s">
        <v>113</v>
      </c>
    </row>
    <row r="101" spans="3:15" ht="15.5" x14ac:dyDescent="0.35">
      <c r="C101" t="s">
        <v>114</v>
      </c>
      <c r="D101" s="5">
        <v>956186000000</v>
      </c>
      <c r="E101" s="5">
        <v>968822000000</v>
      </c>
      <c r="F101" s="5">
        <v>954063000000</v>
      </c>
      <c r="G101" s="5">
        <v>623663000000</v>
      </c>
      <c r="I101" s="5">
        <v>954063000000</v>
      </c>
      <c r="J101" s="5">
        <v>543772000000</v>
      </c>
      <c r="K101" s="5">
        <v>469656000000</v>
      </c>
      <c r="L101" s="5">
        <v>358944000000</v>
      </c>
      <c r="M101" s="5">
        <v>385582000000</v>
      </c>
      <c r="N101" s="5">
        <v>297071000000</v>
      </c>
      <c r="O101" s="5">
        <v>235949000000</v>
      </c>
    </row>
    <row r="102" spans="3:15" ht="15.5" x14ac:dyDescent="0.35">
      <c r="C102" t="s">
        <v>115</v>
      </c>
    </row>
    <row r="103" spans="3:15" ht="15.5" x14ac:dyDescent="0.35">
      <c r="C103" t="s">
        <v>253</v>
      </c>
      <c r="D103" s="5">
        <v>214370000000</v>
      </c>
      <c r="E103" s="5">
        <v>198880000000</v>
      </c>
      <c r="F103" s="5">
        <v>194354000000</v>
      </c>
      <c r="G103" s="5">
        <v>158052000000</v>
      </c>
      <c r="I103" s="5">
        <v>194354000000</v>
      </c>
      <c r="J103" s="5">
        <v>134250000000</v>
      </c>
      <c r="K103" s="5">
        <v>151730000000</v>
      </c>
      <c r="L103" s="5">
        <v>138597000000</v>
      </c>
      <c r="M103" s="5">
        <v>119357000000</v>
      </c>
      <c r="N103" s="5">
        <v>106149000000</v>
      </c>
      <c r="O103" s="5">
        <v>69162000000</v>
      </c>
    </row>
    <row r="104" spans="3:15" ht="15.5" x14ac:dyDescent="0.35">
      <c r="C104" t="s">
        <v>118</v>
      </c>
    </row>
    <row r="105" spans="3:15" ht="15.5" x14ac:dyDescent="0.35">
      <c r="C105" t="s">
        <v>254</v>
      </c>
    </row>
    <row r="106" spans="3:15" ht="15.5" x14ac:dyDescent="0.35">
      <c r="C106" t="s">
        <v>117</v>
      </c>
      <c r="D106" s="5">
        <v>31723000000</v>
      </c>
      <c r="E106" s="5">
        <v>45056000000</v>
      </c>
      <c r="F106" s="5">
        <v>36950000000</v>
      </c>
      <c r="G106" s="5">
        <v>31725000000</v>
      </c>
      <c r="I106" s="5">
        <v>36950000000</v>
      </c>
      <c r="J106" s="5">
        <v>26876000000</v>
      </c>
      <c r="K106" s="5">
        <v>36101000000</v>
      </c>
      <c r="L106" s="5">
        <v>22229000000</v>
      </c>
      <c r="M106" s="5">
        <v>95029000000</v>
      </c>
      <c r="N106" s="5">
        <v>69357000000</v>
      </c>
      <c r="O106" s="5">
        <v>37487000000</v>
      </c>
    </row>
    <row r="107" spans="3:15" ht="15.5" x14ac:dyDescent="0.35">
      <c r="C107" t="s">
        <v>116</v>
      </c>
      <c r="D107" s="5">
        <v>65728000000</v>
      </c>
      <c r="E107" s="5">
        <v>56288000000</v>
      </c>
      <c r="F107" s="5">
        <v>60508000000</v>
      </c>
      <c r="G107" s="5">
        <v>63365000000</v>
      </c>
      <c r="I107" s="5">
        <v>60508000000</v>
      </c>
      <c r="J107" s="5">
        <v>45434000000</v>
      </c>
      <c r="K107" s="5">
        <v>52899000000</v>
      </c>
      <c r="L107" s="5">
        <v>34966000000</v>
      </c>
      <c r="M107" s="5">
        <v>28025000000</v>
      </c>
      <c r="N107" s="5">
        <v>17094000000</v>
      </c>
      <c r="O107" s="5">
        <v>13267000000</v>
      </c>
    </row>
    <row r="108" spans="3:15" ht="15.5" x14ac:dyDescent="0.35">
      <c r="C108" t="s">
        <v>810</v>
      </c>
    </row>
    <row r="109" spans="3:15" ht="15.5" x14ac:dyDescent="0.35">
      <c r="C109" t="s">
        <v>119</v>
      </c>
      <c r="D109" s="5">
        <v>124596000000</v>
      </c>
      <c r="E109" s="5">
        <v>106759000000</v>
      </c>
      <c r="F109" s="5">
        <v>157128000000</v>
      </c>
      <c r="I109" s="5">
        <v>157128000000</v>
      </c>
      <c r="O109" s="5">
        <v>17780000000</v>
      </c>
    </row>
    <row r="110" spans="3:15" ht="15.5" x14ac:dyDescent="0.35">
      <c r="C110" t="s">
        <v>120</v>
      </c>
    </row>
    <row r="111" spans="3:15" ht="15.5" x14ac:dyDescent="0.35">
      <c r="C111" t="s">
        <v>121</v>
      </c>
      <c r="D111" s="5">
        <v>187053000000</v>
      </c>
      <c r="E111" s="5">
        <v>202531000000</v>
      </c>
      <c r="F111" s="5">
        <v>180320000000</v>
      </c>
      <c r="G111" s="5">
        <v>172087000000</v>
      </c>
      <c r="I111" s="5">
        <v>180320000000</v>
      </c>
      <c r="J111" s="5">
        <v>158635000000</v>
      </c>
      <c r="K111" s="5">
        <v>96349000000</v>
      </c>
      <c r="L111" s="5">
        <v>79713000000</v>
      </c>
      <c r="M111" s="5">
        <v>69689000000</v>
      </c>
      <c r="N111" s="5">
        <v>43632000000</v>
      </c>
      <c r="O111" s="5">
        <v>26268000000</v>
      </c>
    </row>
    <row r="112" spans="3:15" ht="15.5" x14ac:dyDescent="0.35">
      <c r="C112" t="s">
        <v>122</v>
      </c>
      <c r="D112" s="5">
        <v>1834740000000</v>
      </c>
      <c r="E112" s="5">
        <v>1713039000000</v>
      </c>
      <c r="F112" s="5">
        <v>1730106000000</v>
      </c>
      <c r="G112" s="5">
        <v>1609680000000</v>
      </c>
      <c r="I112" s="5">
        <v>1730106000000</v>
      </c>
      <c r="J112" s="5">
        <v>1394681000000</v>
      </c>
      <c r="K112" s="5">
        <v>1299800000000</v>
      </c>
      <c r="L112" s="5">
        <v>893324000000</v>
      </c>
      <c r="M112" s="5">
        <v>881536000000</v>
      </c>
      <c r="N112" s="5">
        <v>630948000000</v>
      </c>
      <c r="O112" s="5">
        <v>491726000000</v>
      </c>
    </row>
    <row r="113" spans="3:15" ht="15.5" x14ac:dyDescent="0.35">
      <c r="C113" t="s">
        <v>123</v>
      </c>
      <c r="D113" s="5">
        <v>1834740000000</v>
      </c>
      <c r="E113" s="5">
        <v>1713039000000</v>
      </c>
      <c r="F113" s="5">
        <v>1730106000000</v>
      </c>
      <c r="G113" s="5">
        <v>1609680000000</v>
      </c>
      <c r="I113" s="5">
        <v>1730106000000</v>
      </c>
      <c r="J113" s="5">
        <v>1394681000000</v>
      </c>
      <c r="K113" s="5">
        <v>1299800000000</v>
      </c>
      <c r="L113" s="5">
        <v>893324000000</v>
      </c>
      <c r="M113" s="5">
        <v>881536000000</v>
      </c>
      <c r="N113" s="5">
        <v>630948000000</v>
      </c>
      <c r="O113" s="5">
        <v>491726000000</v>
      </c>
    </row>
    <row r="114" spans="3:15" ht="15.5" x14ac:dyDescent="0.35">
      <c r="C114" t="s">
        <v>124</v>
      </c>
    </row>
    <row r="115" spans="3:15" ht="15.5" x14ac:dyDescent="0.35">
      <c r="C115" t="s">
        <v>256</v>
      </c>
    </row>
    <row r="116" spans="3:15" ht="15.5" x14ac:dyDescent="0.35">
      <c r="C116" t="s">
        <v>125</v>
      </c>
      <c r="D116" s="5">
        <v>1675578000000</v>
      </c>
      <c r="E116" s="5">
        <v>1563385000000</v>
      </c>
      <c r="F116" s="5">
        <v>1584853000000</v>
      </c>
      <c r="G116" s="5">
        <v>1474766000000</v>
      </c>
      <c r="I116" s="5">
        <v>1584853000000</v>
      </c>
      <c r="J116" s="5">
        <v>1270387000000</v>
      </c>
      <c r="K116" s="5">
        <v>1181794000000</v>
      </c>
      <c r="L116" s="5">
        <v>815888000000</v>
      </c>
      <c r="M116" s="5">
        <v>815993000000</v>
      </c>
      <c r="N116" s="5">
        <v>530604000000</v>
      </c>
      <c r="O116" s="5">
        <v>415931000000</v>
      </c>
    </row>
    <row r="117" spans="3:15" ht="15.5" x14ac:dyDescent="0.35">
      <c r="C117" t="s">
        <v>908</v>
      </c>
    </row>
    <row r="118" spans="3:15" ht="15.5" x14ac:dyDescent="0.35">
      <c r="C118" t="s">
        <v>357</v>
      </c>
    </row>
    <row r="119" spans="3:15" ht="15.5" x14ac:dyDescent="0.35">
      <c r="C119" t="s">
        <v>126</v>
      </c>
      <c r="D119" s="5">
        <v>2790926000000</v>
      </c>
      <c r="E119" s="5">
        <v>2681861000000</v>
      </c>
      <c r="F119" s="5">
        <v>2684169000000</v>
      </c>
      <c r="G119" s="5">
        <v>2233343000000</v>
      </c>
      <c r="I119" s="5">
        <v>2684169000000</v>
      </c>
      <c r="J119" s="5">
        <v>1938453000000</v>
      </c>
      <c r="K119" s="5">
        <v>1769456000000</v>
      </c>
      <c r="L119" s="5">
        <v>1252268000000</v>
      </c>
      <c r="M119" s="5">
        <v>1267118000000</v>
      </c>
      <c r="N119" s="5">
        <v>928019000000</v>
      </c>
      <c r="O119" s="5">
        <v>727675000000</v>
      </c>
    </row>
    <row r="120" spans="3:15" ht="15.5" x14ac:dyDescent="0.35">
      <c r="C120" t="s">
        <v>127</v>
      </c>
    </row>
    <row r="121" spans="3:15" ht="15.5" x14ac:dyDescent="0.35">
      <c r="C121" t="s">
        <v>128</v>
      </c>
      <c r="D121" s="5">
        <v>139594000000</v>
      </c>
      <c r="E121" s="5">
        <v>139594000000</v>
      </c>
      <c r="F121" s="5">
        <v>139594000000</v>
      </c>
      <c r="G121" s="5">
        <v>139594000000</v>
      </c>
      <c r="I121" s="5">
        <v>139594000000</v>
      </c>
      <c r="J121" s="5">
        <v>139594000000</v>
      </c>
      <c r="K121" s="5">
        <v>139594000000</v>
      </c>
      <c r="L121" s="5">
        <v>139594000000</v>
      </c>
      <c r="M121" s="5">
        <v>129602000000</v>
      </c>
      <c r="N121" s="5">
        <v>129602000000</v>
      </c>
      <c r="O121" s="5">
        <v>129602000000</v>
      </c>
    </row>
    <row r="122" spans="3:15" ht="15.5" x14ac:dyDescent="0.35">
      <c r="C122" t="s">
        <v>129</v>
      </c>
      <c r="D122" s="5">
        <v>1407325000000</v>
      </c>
      <c r="E122" s="5">
        <v>1407325000000</v>
      </c>
      <c r="F122" s="5">
        <v>1407325000000</v>
      </c>
      <c r="G122" s="5">
        <v>1407325000000</v>
      </c>
      <c r="I122" s="5">
        <v>1407325000000</v>
      </c>
      <c r="J122" s="5">
        <v>1407325000000</v>
      </c>
      <c r="K122" s="5">
        <v>1407325000000</v>
      </c>
      <c r="L122" s="5">
        <v>1407325000000</v>
      </c>
      <c r="M122" s="5">
        <v>524021000000</v>
      </c>
      <c r="N122" s="5">
        <v>524021000000</v>
      </c>
      <c r="O122" s="5">
        <v>524021000000</v>
      </c>
    </row>
    <row r="123" spans="3:15" ht="15.5" x14ac:dyDescent="0.35">
      <c r="C123" t="s">
        <v>130</v>
      </c>
      <c r="D123" s="5">
        <v>1734959000000</v>
      </c>
      <c r="E123" s="5">
        <v>1697832000000</v>
      </c>
      <c r="F123" s="5">
        <v>1675697000000</v>
      </c>
      <c r="G123" s="5">
        <v>1625040000000</v>
      </c>
      <c r="I123" s="5">
        <v>1675697000000</v>
      </c>
      <c r="J123" s="5">
        <v>1456651000000</v>
      </c>
      <c r="K123" s="5">
        <v>1247914000000</v>
      </c>
      <c r="L123" s="5">
        <v>1037511000000</v>
      </c>
      <c r="M123" s="5">
        <v>1071754000000</v>
      </c>
      <c r="N123" s="5">
        <v>729468000000</v>
      </c>
      <c r="O123" s="5">
        <v>449908000000</v>
      </c>
    </row>
    <row r="124" spans="3:15" ht="15.5" x14ac:dyDescent="0.35">
      <c r="C124" t="s">
        <v>257</v>
      </c>
      <c r="D124" s="5">
        <v>134100000000</v>
      </c>
      <c r="E124" s="5">
        <v>134100000000</v>
      </c>
      <c r="F124" s="5">
        <v>134100000000</v>
      </c>
      <c r="G124" s="5">
        <v>110800000000</v>
      </c>
      <c r="I124" s="5">
        <v>134100000000</v>
      </c>
      <c r="J124" s="5">
        <v>84100000000</v>
      </c>
      <c r="K124" s="5">
        <v>34100000000</v>
      </c>
      <c r="L124" s="5">
        <v>2000000000</v>
      </c>
    </row>
    <row r="125" spans="3:15" ht="15.5" x14ac:dyDescent="0.35">
      <c r="C125" t="s">
        <v>258</v>
      </c>
      <c r="D125" s="5">
        <v>1600859000000</v>
      </c>
      <c r="E125" s="5">
        <v>1563732000000</v>
      </c>
      <c r="F125" s="5">
        <v>1541597000000</v>
      </c>
      <c r="G125" s="5">
        <v>1514240000000</v>
      </c>
      <c r="I125" s="5">
        <v>1541597000000</v>
      </c>
      <c r="J125" s="5">
        <v>1372551000000</v>
      </c>
      <c r="K125" s="5">
        <v>1213814000000</v>
      </c>
      <c r="L125" s="5">
        <v>1035511000000</v>
      </c>
      <c r="M125" s="5">
        <v>1071754000000</v>
      </c>
      <c r="N125" s="5">
        <v>729468000000</v>
      </c>
      <c r="O125" s="5">
        <v>449908000000</v>
      </c>
    </row>
    <row r="126" spans="3:15" ht="15.5" x14ac:dyDescent="0.35">
      <c r="C126" t="s">
        <v>259</v>
      </c>
      <c r="D126" s="5">
        <v>1734959000000</v>
      </c>
      <c r="E126" s="5">
        <v>1697832000000</v>
      </c>
      <c r="F126" s="5">
        <v>1675697000000</v>
      </c>
      <c r="G126" s="5">
        <v>1625040000000</v>
      </c>
      <c r="I126" s="5">
        <v>1675697000000</v>
      </c>
      <c r="J126" s="5">
        <v>1456651000000</v>
      </c>
      <c r="K126" s="5">
        <v>1247914000000</v>
      </c>
      <c r="L126" s="5">
        <v>1037511000000</v>
      </c>
      <c r="M126" s="5">
        <v>1071754000000</v>
      </c>
      <c r="N126" s="5">
        <v>729468000000</v>
      </c>
      <c r="O126" s="5">
        <v>449908000000</v>
      </c>
    </row>
    <row r="127" spans="3:15" ht="15.5" x14ac:dyDescent="0.35">
      <c r="C127" t="s">
        <v>519</v>
      </c>
    </row>
    <row r="128" spans="3:15" ht="15.5" x14ac:dyDescent="0.35">
      <c r="C128" t="s">
        <v>131</v>
      </c>
      <c r="D128" s="5">
        <v>231181000000</v>
      </c>
      <c r="E128" s="5">
        <v>233382000000</v>
      </c>
      <c r="F128" s="5">
        <v>233700000000</v>
      </c>
      <c r="G128" s="5">
        <v>129864000000</v>
      </c>
      <c r="I128" s="5">
        <v>233700000000</v>
      </c>
      <c r="J128" s="5">
        <v>126875000000</v>
      </c>
      <c r="K128" s="5">
        <v>136052000000</v>
      </c>
      <c r="L128" s="5">
        <v>118850000000</v>
      </c>
      <c r="M128" s="5">
        <v>125851000000</v>
      </c>
      <c r="N128" s="5">
        <v>96638000000</v>
      </c>
      <c r="O128" s="5">
        <v>80367000000</v>
      </c>
    </row>
    <row r="129" spans="2:15" ht="15.5" x14ac:dyDescent="0.35">
      <c r="C129" t="s">
        <v>10</v>
      </c>
      <c r="D129" s="5">
        <v>3522668000000</v>
      </c>
      <c r="E129" s="5">
        <v>3487742000000</v>
      </c>
      <c r="F129" s="5">
        <v>3465925000000</v>
      </c>
      <c r="G129" s="5">
        <v>3305515000000</v>
      </c>
      <c r="I129" s="5">
        <v>3465925000000</v>
      </c>
      <c r="J129" s="5">
        <v>3134137000000</v>
      </c>
      <c r="K129" s="5">
        <v>2934577000000</v>
      </c>
      <c r="L129" s="5">
        <v>2706972000000</v>
      </c>
      <c r="M129" s="5">
        <v>1855830000000</v>
      </c>
      <c r="N129" s="5">
        <v>1484331000000</v>
      </c>
      <c r="O129" s="5">
        <v>1184151000000</v>
      </c>
    </row>
    <row r="130" spans="2:15" ht="15.5" x14ac:dyDescent="0.35">
      <c r="C130" t="s">
        <v>132</v>
      </c>
      <c r="D130" s="5">
        <v>6313594000000</v>
      </c>
      <c r="E130" s="5">
        <v>6169603000000</v>
      </c>
      <c r="F130" s="5">
        <v>6150094000000</v>
      </c>
      <c r="G130" s="5">
        <v>5538858000000</v>
      </c>
      <c r="I130" s="5">
        <v>6150094000000</v>
      </c>
      <c r="J130" s="5">
        <v>5072590000000</v>
      </c>
      <c r="K130" s="5">
        <v>4704033000000</v>
      </c>
      <c r="L130" s="5">
        <v>3959240000000</v>
      </c>
      <c r="M130" s="5">
        <v>3122948000000</v>
      </c>
      <c r="N130" s="5">
        <v>2412350000000</v>
      </c>
      <c r="O130" s="5">
        <v>1911826000000</v>
      </c>
    </row>
    <row r="131" spans="2:15" ht="15.5" x14ac:dyDescent="0.35">
      <c r="C131" t="s">
        <v>133</v>
      </c>
      <c r="D131" s="5">
        <v>13959422300</v>
      </c>
      <c r="E131" s="5">
        <v>13959422300</v>
      </c>
      <c r="F131" s="5">
        <v>13959422300</v>
      </c>
      <c r="G131" s="5">
        <v>13959422300</v>
      </c>
      <c r="I131" s="5">
        <v>13959422300</v>
      </c>
      <c r="J131" s="5">
        <v>13959422300</v>
      </c>
      <c r="K131" s="5">
        <v>13959422300</v>
      </c>
      <c r="L131" s="5">
        <v>13959422300</v>
      </c>
      <c r="M131" s="5">
        <v>13959422300</v>
      </c>
      <c r="N131" s="5">
        <v>129602</v>
      </c>
      <c r="O131" s="5">
        <v>129602</v>
      </c>
    </row>
    <row r="133" spans="2:15" ht="15.5" x14ac:dyDescent="0.35">
      <c r="B133" t="s">
        <v>134</v>
      </c>
      <c r="C133" t="s">
        <v>135</v>
      </c>
      <c r="D133" s="5">
        <v>-80044000000</v>
      </c>
      <c r="E133" s="5">
        <v>39104000000</v>
      </c>
      <c r="F133" s="5">
        <v>245737000000</v>
      </c>
      <c r="G133" s="5">
        <v>124895000000</v>
      </c>
      <c r="I133" s="5">
        <v>460598000000</v>
      </c>
      <c r="J133" s="5">
        <v>309331000000</v>
      </c>
      <c r="K133" s="5">
        <v>265997000000</v>
      </c>
      <c r="L133" s="5">
        <v>88900000000</v>
      </c>
      <c r="M133" s="5">
        <v>479590000000</v>
      </c>
      <c r="N133" s="5">
        <v>304240000000</v>
      </c>
      <c r="O133" s="5">
        <v>117656000000</v>
      </c>
    </row>
    <row r="134" spans="2:15" ht="15.5" x14ac:dyDescent="0.35">
      <c r="C134" t="s">
        <v>136</v>
      </c>
      <c r="D134" s="5">
        <v>361228000000</v>
      </c>
      <c r="E134" s="5">
        <v>880729000000</v>
      </c>
      <c r="F134" s="5">
        <v>727359000000</v>
      </c>
      <c r="G134" s="5">
        <v>650304000000</v>
      </c>
      <c r="I134" s="5">
        <v>2412726000000</v>
      </c>
      <c r="J134" s="5">
        <v>2042879000000</v>
      </c>
      <c r="K134" s="5">
        <v>1747926000000</v>
      </c>
      <c r="L134" s="5">
        <v>1603380000000</v>
      </c>
      <c r="M134" s="5">
        <v>1784782000000</v>
      </c>
      <c r="N134" s="5">
        <v>1209478000000</v>
      </c>
      <c r="O134" s="5">
        <v>947345000000</v>
      </c>
    </row>
    <row r="135" spans="2:15" ht="15.5" x14ac:dyDescent="0.35">
      <c r="C135" t="s">
        <v>137</v>
      </c>
      <c r="D135" s="5">
        <v>-183166000000</v>
      </c>
      <c r="E135" s="5">
        <v>-443058000000</v>
      </c>
      <c r="F135" s="5">
        <v>-196781000000</v>
      </c>
      <c r="G135" s="5">
        <v>-259155000000</v>
      </c>
      <c r="I135" s="5">
        <v>-932376000000</v>
      </c>
      <c r="J135" s="5">
        <v>-870664000000</v>
      </c>
      <c r="K135" s="5">
        <v>-700614000000</v>
      </c>
      <c r="L135" s="5">
        <v>-683379000000</v>
      </c>
      <c r="M135" s="5">
        <v>-602955000000</v>
      </c>
      <c r="N135" s="5">
        <v>-419866000000</v>
      </c>
      <c r="O135" s="5">
        <v>-435027000000</v>
      </c>
    </row>
    <row r="136" spans="2:15" ht="15.5" x14ac:dyDescent="0.35">
      <c r="C136" t="s">
        <v>995</v>
      </c>
      <c r="D136" s="5">
        <v>19577000000</v>
      </c>
      <c r="E136" s="5">
        <v>-121759000000</v>
      </c>
      <c r="F136" s="5">
        <v>-57646000000</v>
      </c>
      <c r="G136" s="5">
        <v>-58339000000</v>
      </c>
      <c r="I136" s="5">
        <v>-207219000000</v>
      </c>
      <c r="J136" s="5">
        <v>-194867000000</v>
      </c>
      <c r="K136" s="5">
        <v>-181824000000</v>
      </c>
      <c r="L136" s="5">
        <v>-186332000000</v>
      </c>
      <c r="M136" s="5">
        <v>-155072000000</v>
      </c>
      <c r="N136" s="5">
        <v>-99626000000</v>
      </c>
      <c r="O136" s="5">
        <v>-91381000000</v>
      </c>
    </row>
    <row r="137" spans="2:15" ht="15.5" x14ac:dyDescent="0.35">
      <c r="C137" t="s">
        <v>1465</v>
      </c>
      <c r="D137" s="5">
        <v>-178758000000</v>
      </c>
      <c r="E137" s="5">
        <v>-206457000000</v>
      </c>
      <c r="F137" s="5">
        <v>-167350000000</v>
      </c>
      <c r="G137" s="5">
        <v>-167517000000</v>
      </c>
      <c r="I137" s="5">
        <v>-657885000000</v>
      </c>
      <c r="J137" s="5">
        <v>-566481000000</v>
      </c>
      <c r="K137" s="5">
        <v>-507425000000</v>
      </c>
      <c r="L137" s="5">
        <v>-462336000000</v>
      </c>
      <c r="M137" s="5">
        <v>-393074000000</v>
      </c>
      <c r="N137" s="5">
        <v>-293072000000</v>
      </c>
      <c r="O137" s="5">
        <v>-242284000000</v>
      </c>
    </row>
    <row r="138" spans="2:15" ht="15.5" x14ac:dyDescent="0.35">
      <c r="C138" t="s">
        <v>1443</v>
      </c>
      <c r="D138" s="5">
        <v>-30413000000</v>
      </c>
      <c r="E138" s="5">
        <v>-30589000000</v>
      </c>
      <c r="F138" s="5">
        <v>-33750000000</v>
      </c>
      <c r="G138" s="5">
        <v>-21010000000</v>
      </c>
      <c r="I138" s="5">
        <v>-92545000000</v>
      </c>
      <c r="J138" s="5">
        <v>-77579000000</v>
      </c>
      <c r="K138" s="5">
        <v>-81113000000</v>
      </c>
      <c r="L138" s="5">
        <v>-72075000000</v>
      </c>
      <c r="M138" s="5">
        <v>-64483000000</v>
      </c>
      <c r="N138" s="5">
        <v>-46954000000</v>
      </c>
      <c r="O138" s="5">
        <v>-37163000000</v>
      </c>
    </row>
    <row r="139" spans="2:15" ht="15.5" x14ac:dyDescent="0.35">
      <c r="C139" t="s">
        <v>447</v>
      </c>
      <c r="D139" s="5">
        <v>6129000000</v>
      </c>
      <c r="E139" s="5">
        <v>6523000000</v>
      </c>
      <c r="F139" s="5">
        <v>415000000</v>
      </c>
      <c r="G139" s="5">
        <v>7709000000</v>
      </c>
      <c r="I139" s="5">
        <v>26683000000</v>
      </c>
      <c r="J139" s="5">
        <v>45552000000</v>
      </c>
      <c r="K139" s="5">
        <v>51071000000</v>
      </c>
      <c r="L139" s="5">
        <v>24830000000</v>
      </c>
      <c r="M139" s="5">
        <v>9419000000</v>
      </c>
      <c r="N139" s="5">
        <v>4603000000</v>
      </c>
      <c r="O139" s="5">
        <v>2418000000</v>
      </c>
    </row>
    <row r="140" spans="2:15" ht="15.5" x14ac:dyDescent="0.35">
      <c r="C140" t="s">
        <v>583</v>
      </c>
      <c r="F140" s="5">
        <v>1853000000</v>
      </c>
      <c r="I140" s="5">
        <v>1853000000</v>
      </c>
      <c r="J140" s="5">
        <v>13884000000</v>
      </c>
      <c r="M140" s="5">
        <v>1833000000</v>
      </c>
    </row>
    <row r="141" spans="2:15" ht="15.5" x14ac:dyDescent="0.35">
      <c r="C141" t="s">
        <v>1466</v>
      </c>
      <c r="D141" s="5">
        <v>-4107000000</v>
      </c>
      <c r="E141" s="5">
        <v>-3513000000</v>
      </c>
      <c r="F141" s="5">
        <v>-5557000000</v>
      </c>
      <c r="I141" s="5">
        <v>-5557000000</v>
      </c>
      <c r="J141" s="5">
        <v>-7298000000</v>
      </c>
      <c r="K141" s="5">
        <v>-5517000000</v>
      </c>
      <c r="L141" s="5">
        <v>-4382000000</v>
      </c>
      <c r="M141" s="5">
        <v>-4231000000</v>
      </c>
      <c r="N141" s="5">
        <v>-1639000000</v>
      </c>
      <c r="O141" s="5">
        <v>-1149000000</v>
      </c>
    </row>
    <row r="142" spans="2:15" ht="15.5" x14ac:dyDescent="0.35">
      <c r="C142" t="s">
        <v>363</v>
      </c>
      <c r="D142" s="5">
        <v>-70534000000</v>
      </c>
      <c r="E142" s="5">
        <v>-42772000000</v>
      </c>
      <c r="F142" s="5">
        <v>-22806000000</v>
      </c>
      <c r="G142" s="5">
        <v>-27097000000</v>
      </c>
      <c r="I142" s="5">
        <v>-85082000000</v>
      </c>
      <c r="J142" s="5">
        <v>-76095000000</v>
      </c>
      <c r="K142" s="5">
        <v>-56507000000</v>
      </c>
      <c r="L142" s="5">
        <v>-130806000000</v>
      </c>
      <c r="M142" s="5">
        <v>-96629000000</v>
      </c>
      <c r="N142" s="5">
        <v>-48684000000</v>
      </c>
      <c r="O142" s="5">
        <v>-25103000000</v>
      </c>
    </row>
    <row r="143" spans="2:15" ht="15.5" x14ac:dyDescent="0.35">
      <c r="C143" t="s">
        <v>144</v>
      </c>
      <c r="D143" s="5">
        <v>102204000000</v>
      </c>
      <c r="E143" s="5">
        <v>-48928000000</v>
      </c>
      <c r="F143" s="5">
        <v>-9666000000</v>
      </c>
      <c r="G143" s="5">
        <v>31608000000</v>
      </c>
      <c r="I143" s="5">
        <v>219939000000</v>
      </c>
      <c r="J143" s="5">
        <v>150859000000</v>
      </c>
      <c r="K143" s="5">
        <v>289446000000</v>
      </c>
      <c r="L143" s="5">
        <v>796446000000</v>
      </c>
      <c r="M143" s="5">
        <v>243973000000</v>
      </c>
      <c r="N143" s="5">
        <v>83767000000</v>
      </c>
      <c r="O143" s="5">
        <v>94562000000</v>
      </c>
    </row>
    <row r="144" spans="2:15" ht="15.5" x14ac:dyDescent="0.35">
      <c r="C144" t="s">
        <v>145</v>
      </c>
      <c r="D144" s="5">
        <v>-102047000000</v>
      </c>
      <c r="E144" s="5">
        <v>-68627000000</v>
      </c>
      <c r="F144" s="5">
        <v>-232814000000</v>
      </c>
      <c r="G144" s="5">
        <v>-191428000000</v>
      </c>
      <c r="I144" s="5">
        <v>-894425000000</v>
      </c>
      <c r="J144" s="5">
        <v>-591034000000</v>
      </c>
      <c r="K144" s="5">
        <v>-509506000000</v>
      </c>
      <c r="L144" s="5">
        <v>-476192000000</v>
      </c>
      <c r="M144" s="5">
        <v>-465283000000</v>
      </c>
      <c r="N144" s="5">
        <v>-286087000000</v>
      </c>
      <c r="O144" s="5">
        <v>-160541000000</v>
      </c>
    </row>
    <row r="145" spans="3:15" ht="15.5" x14ac:dyDescent="0.35">
      <c r="C145" t="s">
        <v>146</v>
      </c>
      <c r="D145" s="5">
        <v>-65311000000</v>
      </c>
      <c r="E145" s="5">
        <v>-82938000000</v>
      </c>
      <c r="F145" s="5">
        <v>-183918000000</v>
      </c>
      <c r="G145" s="5">
        <v>-260685000000</v>
      </c>
      <c r="I145" s="5">
        <v>-672980000000</v>
      </c>
      <c r="J145" s="5">
        <v>-415289000000</v>
      </c>
      <c r="K145" s="5">
        <v>-506947000000</v>
      </c>
      <c r="L145" s="5">
        <v>-351737000000</v>
      </c>
      <c r="M145" s="5">
        <v>-352967000000</v>
      </c>
      <c r="N145" s="5">
        <v>-263669000000</v>
      </c>
      <c r="O145" s="5">
        <v>-152680000000</v>
      </c>
    </row>
    <row r="146" spans="3:15" ht="15.5" x14ac:dyDescent="0.35">
      <c r="C146" t="s">
        <v>400</v>
      </c>
      <c r="E146" s="5">
        <v>-363000000</v>
      </c>
      <c r="F146" s="5">
        <v>-426000000</v>
      </c>
      <c r="G146" s="5">
        <v>-176000000</v>
      </c>
      <c r="I146" s="5">
        <v>-426000000</v>
      </c>
      <c r="J146" s="5">
        <v>-88000000</v>
      </c>
      <c r="K146" s="5">
        <v>-452000000</v>
      </c>
      <c r="L146" s="5">
        <v>-104000000</v>
      </c>
      <c r="M146" s="5">
        <v>-11000000</v>
      </c>
      <c r="N146" s="5">
        <v>-266000000</v>
      </c>
    </row>
    <row r="147" spans="3:15" ht="15.5" x14ac:dyDescent="0.35">
      <c r="C147" t="s">
        <v>1467</v>
      </c>
    </row>
    <row r="148" spans="3:15" ht="15.5" x14ac:dyDescent="0.35">
      <c r="C148" t="s">
        <v>1468</v>
      </c>
    </row>
    <row r="149" spans="3:15" ht="15.5" x14ac:dyDescent="0.35">
      <c r="C149" t="s">
        <v>1469</v>
      </c>
      <c r="D149" s="5">
        <v>-77000000000</v>
      </c>
      <c r="E149" s="5">
        <v>87000000000</v>
      </c>
      <c r="F149" s="5">
        <v>-35000000000</v>
      </c>
      <c r="G149" s="5">
        <v>35000000000</v>
      </c>
      <c r="I149" s="5">
        <v>-3000000000</v>
      </c>
      <c r="J149" s="5">
        <v>24000000000</v>
      </c>
      <c r="K149" s="5">
        <v>41000000000</v>
      </c>
      <c r="L149" s="5">
        <v>-110000000000</v>
      </c>
      <c r="M149" s="5">
        <v>-7000000000</v>
      </c>
    </row>
    <row r="150" spans="3:15" ht="15.5" x14ac:dyDescent="0.35">
      <c r="C150" t="s">
        <v>656</v>
      </c>
      <c r="K150" s="5">
        <v>-17051000000</v>
      </c>
    </row>
    <row r="151" spans="3:15" ht="15.5" x14ac:dyDescent="0.35">
      <c r="C151" t="s">
        <v>155</v>
      </c>
      <c r="F151" s="5">
        <v>-75847000000</v>
      </c>
      <c r="I151" s="5">
        <v>-75847000000</v>
      </c>
      <c r="J151" s="5">
        <v>-46233000000</v>
      </c>
    </row>
    <row r="152" spans="3:15" ht="15.5" x14ac:dyDescent="0.35">
      <c r="C152" t="s">
        <v>700</v>
      </c>
      <c r="D152" s="5">
        <v>137000000</v>
      </c>
      <c r="F152" s="5">
        <v>11503000000</v>
      </c>
      <c r="G152" s="5">
        <v>-3387000000</v>
      </c>
      <c r="I152" s="5">
        <v>2741000000</v>
      </c>
      <c r="J152" s="5">
        <v>1265000000</v>
      </c>
      <c r="K152" s="5">
        <v>4333000000</v>
      </c>
      <c r="L152" s="5">
        <v>234000000</v>
      </c>
      <c r="M152" s="5">
        <v>5299000000</v>
      </c>
      <c r="N152" s="5">
        <v>1642000000</v>
      </c>
      <c r="O152" s="5">
        <v>17266000000</v>
      </c>
    </row>
    <row r="153" spans="3:15" ht="15.5" x14ac:dyDescent="0.35">
      <c r="C153" t="s">
        <v>1470</v>
      </c>
      <c r="N153" s="5">
        <v>-205000000</v>
      </c>
      <c r="O153" s="5">
        <v>-12000000</v>
      </c>
    </row>
    <row r="154" spans="3:15" ht="15.5" x14ac:dyDescent="0.35">
      <c r="C154" t="s">
        <v>1471</v>
      </c>
      <c r="F154" s="5">
        <v>-29918000000</v>
      </c>
      <c r="I154" s="5">
        <v>-29918000000</v>
      </c>
      <c r="L154" s="5">
        <v>-6300000000</v>
      </c>
      <c r="M154" s="5">
        <v>-937000000</v>
      </c>
    </row>
    <row r="155" spans="3:15" ht="15.5" x14ac:dyDescent="0.35">
      <c r="C155" t="s">
        <v>1444</v>
      </c>
      <c r="D155" s="5">
        <v>40127000000</v>
      </c>
      <c r="E155" s="5">
        <v>-72326000000</v>
      </c>
      <c r="F155" s="5">
        <v>80792000000</v>
      </c>
      <c r="G155" s="5">
        <v>37820000000</v>
      </c>
      <c r="I155" s="5">
        <v>-114995000000</v>
      </c>
      <c r="J155" s="5">
        <v>-154689000000</v>
      </c>
      <c r="K155" s="5">
        <v>-30389000000</v>
      </c>
      <c r="L155" s="5">
        <v>-8285000000</v>
      </c>
      <c r="M155" s="5">
        <v>-109667000000</v>
      </c>
      <c r="N155" s="5">
        <v>-23589000000</v>
      </c>
      <c r="O155" s="5">
        <v>-20735000000</v>
      </c>
    </row>
    <row r="156" spans="3:15" ht="15.5" x14ac:dyDescent="0.35">
      <c r="C156" t="s">
        <v>1073</v>
      </c>
      <c r="O156" s="5">
        <v>-4380000000</v>
      </c>
    </row>
    <row r="157" spans="3:15" ht="15.5" x14ac:dyDescent="0.35">
      <c r="C157" t="s">
        <v>1472</v>
      </c>
    </row>
    <row r="158" spans="3:15" ht="15.5" x14ac:dyDescent="0.35">
      <c r="C158" t="s">
        <v>1445</v>
      </c>
    </row>
    <row r="159" spans="3:15" ht="15.5" x14ac:dyDescent="0.35">
      <c r="C159" t="s">
        <v>519</v>
      </c>
    </row>
    <row r="160" spans="3:15" ht="15.5" x14ac:dyDescent="0.35">
      <c r="C160" t="s">
        <v>153</v>
      </c>
      <c r="D160" s="5">
        <v>102204000000</v>
      </c>
      <c r="E160" s="5">
        <v>-48928000000</v>
      </c>
      <c r="F160" s="5">
        <v>-9666000000</v>
      </c>
      <c r="G160" s="5">
        <v>31608000000</v>
      </c>
      <c r="I160" s="5">
        <v>219939000000</v>
      </c>
      <c r="J160" s="5">
        <v>150859000000</v>
      </c>
      <c r="K160" s="5">
        <v>289446000000</v>
      </c>
      <c r="L160" s="5">
        <v>796446000000</v>
      </c>
      <c r="M160" s="5">
        <v>243973000000</v>
      </c>
      <c r="N160" s="5">
        <v>83767000000</v>
      </c>
      <c r="O160" s="5">
        <v>94562000000</v>
      </c>
    </row>
    <row r="161" spans="3:15" ht="15.5" x14ac:dyDescent="0.35">
      <c r="C161" t="s">
        <v>1026</v>
      </c>
      <c r="L161" s="5">
        <v>627300000000</v>
      </c>
    </row>
    <row r="162" spans="3:15" ht="15.5" x14ac:dyDescent="0.35">
      <c r="C162" t="s">
        <v>270</v>
      </c>
      <c r="L162" s="5">
        <v>265996000000</v>
      </c>
    </row>
    <row r="163" spans="3:15" ht="15.5" x14ac:dyDescent="0.35">
      <c r="C163" t="s">
        <v>937</v>
      </c>
      <c r="D163" s="5">
        <v>54560000000</v>
      </c>
      <c r="F163" s="5">
        <v>8764000000</v>
      </c>
      <c r="G163" s="5">
        <v>-72537000000</v>
      </c>
      <c r="I163" s="5">
        <v>79756000000</v>
      </c>
      <c r="J163" s="5">
        <v>45702000000</v>
      </c>
      <c r="K163" s="5">
        <v>33165000000</v>
      </c>
      <c r="N163" s="5">
        <v>29917000000</v>
      </c>
      <c r="O163" s="5">
        <v>204789000000</v>
      </c>
    </row>
    <row r="164" spans="3:15" ht="15.5" x14ac:dyDescent="0.35">
      <c r="C164" t="s">
        <v>487</v>
      </c>
      <c r="L164" s="5">
        <v>-100395000000</v>
      </c>
    </row>
    <row r="165" spans="3:15" ht="15.5" x14ac:dyDescent="0.35">
      <c r="C165" t="s">
        <v>915</v>
      </c>
      <c r="F165" s="5">
        <v>-614000000</v>
      </c>
      <c r="I165" s="5">
        <v>-614000000</v>
      </c>
      <c r="N165" s="5">
        <v>-17780000000</v>
      </c>
      <c r="O165" s="5">
        <v>-23096000000</v>
      </c>
    </row>
    <row r="166" spans="3:15" ht="15.5" x14ac:dyDescent="0.35">
      <c r="C166" t="s">
        <v>512</v>
      </c>
      <c r="D166" s="5">
        <v>-4925000000</v>
      </c>
      <c r="E166" s="5">
        <v>-2814000000</v>
      </c>
      <c r="F166" s="5">
        <v>-10442000000</v>
      </c>
      <c r="G166" s="5">
        <v>-1542000000</v>
      </c>
      <c r="I166" s="5">
        <v>-14764000000</v>
      </c>
      <c r="J166" s="5">
        <v>-13409000000</v>
      </c>
      <c r="K166" s="5">
        <v>-40020000000</v>
      </c>
      <c r="L166" s="5">
        <v>-15475000000</v>
      </c>
      <c r="M166" s="5">
        <v>-8895000000</v>
      </c>
      <c r="N166" s="5">
        <v>-3595000000</v>
      </c>
    </row>
    <row r="167" spans="3:15" ht="15.5" x14ac:dyDescent="0.35">
      <c r="C167" t="s">
        <v>596</v>
      </c>
      <c r="F167" s="5">
        <v>-4281000000</v>
      </c>
      <c r="I167" s="5">
        <v>-4281000000</v>
      </c>
      <c r="J167" s="5">
        <v>-3026000000</v>
      </c>
      <c r="M167" s="5">
        <v>-5006000000</v>
      </c>
      <c r="N167" s="5">
        <v>-2250000000</v>
      </c>
      <c r="O167" s="5">
        <v>-852000000</v>
      </c>
    </row>
    <row r="168" spans="3:15" ht="15.5" x14ac:dyDescent="0.35">
      <c r="C168" t="s">
        <v>1473</v>
      </c>
      <c r="F168" s="5">
        <v>-3026000000</v>
      </c>
      <c r="I168" s="5">
        <v>-3026000000</v>
      </c>
      <c r="J168" s="5">
        <v>-3000000000</v>
      </c>
    </row>
    <row r="169" spans="3:15" ht="15.5" x14ac:dyDescent="0.35">
      <c r="C169" t="s">
        <v>1474</v>
      </c>
      <c r="F169" s="5">
        <v>-7461000000</v>
      </c>
      <c r="G169" s="5">
        <v>-3380000000</v>
      </c>
      <c r="I169" s="5">
        <v>4312000000</v>
      </c>
      <c r="J169" s="5">
        <v>12436000000</v>
      </c>
      <c r="M169" s="5">
        <v>5300000000</v>
      </c>
      <c r="N169" s="5">
        <v>280000000</v>
      </c>
      <c r="O169" s="5">
        <v>1000000000</v>
      </c>
    </row>
    <row r="170" spans="3:15" ht="15.5" x14ac:dyDescent="0.35">
      <c r="C170" t="s">
        <v>1475</v>
      </c>
      <c r="F170" s="5">
        <v>-3380000000</v>
      </c>
      <c r="I170" s="5">
        <v>-3380000000</v>
      </c>
    </row>
    <row r="171" spans="3:15" ht="15.5" x14ac:dyDescent="0.35">
      <c r="C171" t="s">
        <v>1476</v>
      </c>
      <c r="O171" s="5">
        <v>-1949000000</v>
      </c>
    </row>
    <row r="172" spans="3:15" ht="15.5" x14ac:dyDescent="0.35">
      <c r="C172" t="s">
        <v>163</v>
      </c>
      <c r="D172" s="5">
        <v>-79887000000</v>
      </c>
      <c r="E172" s="5">
        <v>-78451000000</v>
      </c>
      <c r="F172" s="5">
        <v>3257000000</v>
      </c>
      <c r="G172" s="5">
        <v>-34925000000</v>
      </c>
      <c r="I172" s="5">
        <v>-213888000000</v>
      </c>
      <c r="J172" s="5">
        <v>-130844000000</v>
      </c>
      <c r="K172" s="5">
        <v>45937000000</v>
      </c>
      <c r="L172" s="5">
        <v>409154000000</v>
      </c>
      <c r="M172" s="5">
        <v>258280000000</v>
      </c>
      <c r="N172" s="5">
        <v>101920000000</v>
      </c>
      <c r="O172" s="5">
        <v>51677000000</v>
      </c>
    </row>
    <row r="173" spans="3:15" ht="15.5" x14ac:dyDescent="0.35">
      <c r="C173" t="s">
        <v>1477</v>
      </c>
    </row>
    <row r="174" spans="3:15" ht="15.5" x14ac:dyDescent="0.35">
      <c r="C174" t="s">
        <v>164</v>
      </c>
      <c r="E174" s="5">
        <v>680870000000</v>
      </c>
      <c r="I174" s="5">
        <v>894758000000</v>
      </c>
      <c r="J174" s="5">
        <v>1025602000000</v>
      </c>
      <c r="K174" s="5">
        <v>979665000000</v>
      </c>
      <c r="L174" s="5">
        <v>570511000000</v>
      </c>
      <c r="M174" s="5">
        <v>312231000000</v>
      </c>
      <c r="N174" s="5">
        <v>210311000000</v>
      </c>
      <c r="O174" s="5">
        <v>158634000000</v>
      </c>
    </row>
    <row r="175" spans="3:15" ht="15.5" x14ac:dyDescent="0.35">
      <c r="C175" t="s">
        <v>166</v>
      </c>
      <c r="D175" s="5">
        <v>-79887000000</v>
      </c>
      <c r="E175" s="5">
        <v>602419000000</v>
      </c>
      <c r="F175" s="5">
        <v>3257000000</v>
      </c>
      <c r="G175" s="5">
        <v>-34925000000</v>
      </c>
      <c r="I175" s="5">
        <v>680870000000</v>
      </c>
      <c r="J175" s="5">
        <v>894758000000</v>
      </c>
      <c r="K175" s="5">
        <v>1025602000000</v>
      </c>
      <c r="L175" s="5">
        <v>979665000000</v>
      </c>
      <c r="M175" s="5">
        <v>570511000000</v>
      </c>
      <c r="N175" s="5">
        <v>312231000000</v>
      </c>
      <c r="O175" s="5">
        <v>210311000000</v>
      </c>
    </row>
    <row r="177" spans="2:15" ht="15.5" x14ac:dyDescent="0.35">
      <c r="B177" t="s">
        <v>167</v>
      </c>
      <c r="C177" t="s">
        <v>12</v>
      </c>
      <c r="D177" s="5">
        <v>13960000000</v>
      </c>
      <c r="E177" s="5">
        <v>13960000000</v>
      </c>
      <c r="F177" s="5">
        <v>13960000000</v>
      </c>
      <c r="G177" s="5">
        <v>13960000000</v>
      </c>
      <c r="I177" s="5">
        <v>13960000000</v>
      </c>
      <c r="J177" s="5">
        <v>13960000000</v>
      </c>
      <c r="K177" s="5">
        <v>13960000000</v>
      </c>
      <c r="L177" s="5">
        <v>13960000000</v>
      </c>
      <c r="M177" s="5">
        <v>13960000000</v>
      </c>
      <c r="N177" s="5">
        <v>0</v>
      </c>
      <c r="O177" s="5">
        <v>0</v>
      </c>
    </row>
    <row r="178" spans="2:15" ht="15.5" x14ac:dyDescent="0.35">
      <c r="C178" t="s">
        <v>168</v>
      </c>
      <c r="D178" s="6">
        <v>2.67</v>
      </c>
      <c r="E178" s="6">
        <v>1.53</v>
      </c>
      <c r="F178" s="6">
        <v>3.46</v>
      </c>
      <c r="G178" s="6">
        <v>5.59</v>
      </c>
    </row>
    <row r="179" spans="2:15" ht="15.5" x14ac:dyDescent="0.35">
      <c r="C179" t="s">
        <v>169</v>
      </c>
      <c r="D179" s="6">
        <v>245.32</v>
      </c>
      <c r="E179" s="6">
        <v>464.05</v>
      </c>
      <c r="F179" s="6">
        <v>257.23</v>
      </c>
      <c r="G179" s="6">
        <v>129.69999999999999</v>
      </c>
    </row>
    <row r="180" spans="2:15" ht="15.5" x14ac:dyDescent="0.35">
      <c r="C180" t="s">
        <v>63</v>
      </c>
      <c r="D180" s="6">
        <v>12.26</v>
      </c>
      <c r="E180" s="6">
        <v>14.43</v>
      </c>
      <c r="F180" s="6">
        <v>18.059999999999999</v>
      </c>
      <c r="G180" s="6">
        <v>15.6</v>
      </c>
    </row>
    <row r="181" spans="2:15" ht="15.5" x14ac:dyDescent="0.35">
      <c r="C181" t="s">
        <v>170</v>
      </c>
      <c r="D181" s="5">
        <v>157430000000</v>
      </c>
      <c r="E181" s="5">
        <v>133090000000</v>
      </c>
      <c r="F181" s="5">
        <v>159220000000</v>
      </c>
      <c r="G181" s="5">
        <v>149950000000</v>
      </c>
    </row>
    <row r="182" spans="2:15" ht="15.5" x14ac:dyDescent="0.35">
      <c r="C182" t="s">
        <v>171</v>
      </c>
      <c r="D182" s="6">
        <v>5.8999999999999999E-3</v>
      </c>
      <c r="E182" s="6">
        <v>3.4999999999999996E-3</v>
      </c>
      <c r="F182" s="6">
        <v>7.8000000000000005E-3</v>
      </c>
      <c r="G182" s="6">
        <v>1.41E-2</v>
      </c>
    </row>
    <row r="183" spans="2:15" ht="15.5" x14ac:dyDescent="0.35">
      <c r="C183" t="s">
        <v>172</v>
      </c>
      <c r="D183" s="6">
        <v>1.1299999999999999E-2</v>
      </c>
      <c r="E183" s="6">
        <v>6.6E-3</v>
      </c>
      <c r="F183" s="6">
        <v>1.49E-2</v>
      </c>
      <c r="G183" s="6">
        <v>2.46E-2</v>
      </c>
    </row>
    <row r="184" spans="2:15" ht="15.5" x14ac:dyDescent="0.35">
      <c r="C184" t="s">
        <v>173</v>
      </c>
      <c r="D184" s="6">
        <v>1.2500000000000001E-2</v>
      </c>
      <c r="E184" s="6">
        <v>1.0200000000000001E-2</v>
      </c>
      <c r="F184" s="6">
        <v>1.4999999999999999E-2</v>
      </c>
      <c r="G184" s="6">
        <v>1.77E-2</v>
      </c>
    </row>
    <row r="185" spans="2:15" ht="15.5" x14ac:dyDescent="0.35">
      <c r="C185" t="s">
        <v>174</v>
      </c>
    </row>
    <row r="186" spans="2:15" ht="15.5" x14ac:dyDescent="0.35">
      <c r="C186" t="s">
        <v>175</v>
      </c>
      <c r="D186" s="5">
        <v>3523000000000</v>
      </c>
      <c r="E186" s="5">
        <v>3488000000000</v>
      </c>
      <c r="F186" s="5">
        <v>3466000000000</v>
      </c>
      <c r="G186" s="5">
        <v>3306000000000</v>
      </c>
    </row>
    <row r="187" spans="2:15" ht="15.5" x14ac:dyDescent="0.35">
      <c r="C187" t="s">
        <v>176</v>
      </c>
      <c r="D187" s="6">
        <v>2.78</v>
      </c>
      <c r="E187" s="6">
        <v>3.05</v>
      </c>
      <c r="F187" s="6">
        <v>3.84</v>
      </c>
      <c r="G187" s="6">
        <v>3.19</v>
      </c>
    </row>
    <row r="188" spans="2:15" ht="15.5" x14ac:dyDescent="0.35">
      <c r="C188" t="s">
        <v>177</v>
      </c>
      <c r="D188" s="6">
        <v>235.79</v>
      </c>
      <c r="E188" s="6">
        <v>233.13</v>
      </c>
      <c r="F188" s="6">
        <v>231.54</v>
      </c>
      <c r="G188" s="6">
        <v>227.49</v>
      </c>
    </row>
    <row r="189" spans="2:15" ht="15.5" x14ac:dyDescent="0.35">
      <c r="C189" t="s">
        <v>178</v>
      </c>
      <c r="D189" s="6">
        <v>2.78</v>
      </c>
      <c r="E189" s="6">
        <v>3.05</v>
      </c>
      <c r="F189" s="6">
        <v>3.84</v>
      </c>
      <c r="G189" s="6">
        <v>3.19</v>
      </c>
    </row>
    <row r="190" spans="2:15" ht="15.5" x14ac:dyDescent="0.35">
      <c r="C190" t="s">
        <v>179</v>
      </c>
      <c r="D190" s="6">
        <v>235.79</v>
      </c>
      <c r="E190" s="6">
        <v>233.13</v>
      </c>
      <c r="F190" s="6">
        <v>231.54</v>
      </c>
      <c r="G190" s="6">
        <v>227.49</v>
      </c>
    </row>
    <row r="191" spans="2:15" ht="15.5" x14ac:dyDescent="0.35">
      <c r="C191" t="s">
        <v>180</v>
      </c>
      <c r="D191" s="5">
        <v>125000000000</v>
      </c>
      <c r="E191" s="5">
        <v>107000000000</v>
      </c>
      <c r="F191" s="5">
        <v>157000000000</v>
      </c>
    </row>
    <row r="192" spans="2:15" ht="15.5" x14ac:dyDescent="0.35">
      <c r="C192" t="s">
        <v>181</v>
      </c>
    </row>
    <row r="193" spans="3:15" ht="15.5" x14ac:dyDescent="0.35">
      <c r="C193" t="s">
        <v>182</v>
      </c>
      <c r="D193" s="5">
        <v>3291000000000</v>
      </c>
      <c r="E193" s="5">
        <v>3254000000000</v>
      </c>
      <c r="F193" s="5">
        <v>3232000000000</v>
      </c>
      <c r="G193" s="5">
        <v>3176000000000</v>
      </c>
    </row>
    <row r="194" spans="3:15" ht="15.5" x14ac:dyDescent="0.35">
      <c r="C194" t="s">
        <v>24</v>
      </c>
      <c r="D194" s="5">
        <v>125000000000</v>
      </c>
      <c r="E194" s="5">
        <v>107000000000</v>
      </c>
      <c r="F194" s="5">
        <v>157000000000</v>
      </c>
    </row>
    <row r="195" spans="3:15" ht="15.5" x14ac:dyDescent="0.35">
      <c r="C195" t="s">
        <v>21</v>
      </c>
      <c r="D195" s="5">
        <v>-398000000000</v>
      </c>
      <c r="E195" s="5">
        <v>-446000000000</v>
      </c>
      <c r="F195" s="5">
        <v>-524000000000</v>
      </c>
      <c r="G195" s="5">
        <v>-678000000000</v>
      </c>
    </row>
    <row r="196" spans="3:15" ht="15.5" x14ac:dyDescent="0.35">
      <c r="C196" t="s">
        <v>183</v>
      </c>
      <c r="D196" s="5">
        <v>582000000000</v>
      </c>
      <c r="E196" s="5">
        <v>538000000000</v>
      </c>
      <c r="F196" s="5">
        <v>616000000000</v>
      </c>
      <c r="G196" s="5">
        <v>1013000000000</v>
      </c>
    </row>
    <row r="197" spans="3:15" ht="15.5" x14ac:dyDescent="0.35">
      <c r="C197" t="s">
        <v>184</v>
      </c>
      <c r="D197" s="5">
        <v>-80000000000</v>
      </c>
      <c r="E197" s="5">
        <v>39000000000</v>
      </c>
      <c r="F197" s="5">
        <v>246000000000</v>
      </c>
      <c r="G197" s="5">
        <v>125000000000</v>
      </c>
    </row>
    <row r="198" spans="3:15" ht="15.5" x14ac:dyDescent="0.35">
      <c r="C198" t="s">
        <v>185</v>
      </c>
      <c r="D198" s="5">
        <v>-65000000000</v>
      </c>
      <c r="E198" s="5">
        <v>-83000000000</v>
      </c>
      <c r="F198" s="5">
        <v>-184000000000</v>
      </c>
      <c r="G198" s="5">
        <v>-261000000000</v>
      </c>
    </row>
    <row r="199" spans="3:15" ht="15.5" x14ac:dyDescent="0.35">
      <c r="C199" t="s">
        <v>13</v>
      </c>
      <c r="D199" s="5">
        <v>-145000000000</v>
      </c>
      <c r="E199" s="5">
        <v>-44000000000</v>
      </c>
      <c r="F199" s="5">
        <v>62000000000</v>
      </c>
      <c r="G199" s="5">
        <v>-136000000000</v>
      </c>
    </row>
    <row r="200" spans="3:15" ht="15.5" x14ac:dyDescent="0.35">
      <c r="C200" t="s">
        <v>16</v>
      </c>
      <c r="D200" s="6">
        <v>-10.41</v>
      </c>
      <c r="E200" s="6">
        <v>-3.14</v>
      </c>
      <c r="F200" s="6">
        <v>4.43</v>
      </c>
      <c r="G200" s="6">
        <v>-9.73</v>
      </c>
    </row>
    <row r="201" spans="3:15" ht="15.5" x14ac:dyDescent="0.35">
      <c r="C201" t="s">
        <v>48</v>
      </c>
      <c r="I201" s="6">
        <v>15.15</v>
      </c>
      <c r="J201" s="6">
        <v>14.43</v>
      </c>
      <c r="K201" s="6">
        <v>15.54</v>
      </c>
      <c r="L201" s="6">
        <v>4.4800000000000004</v>
      </c>
      <c r="M201" s="6">
        <v>23.11</v>
      </c>
      <c r="N201" s="6">
        <v>2177551.27</v>
      </c>
      <c r="O201" s="6">
        <v>942917.55</v>
      </c>
    </row>
    <row r="202" spans="3:15" ht="15.5" x14ac:dyDescent="0.35">
      <c r="C202" t="s">
        <v>62</v>
      </c>
      <c r="I202" s="6">
        <v>58.75</v>
      </c>
      <c r="J202" s="6">
        <v>46.08</v>
      </c>
      <c r="K202" s="6">
        <v>45.37</v>
      </c>
      <c r="L202" s="6">
        <v>176.34</v>
      </c>
      <c r="M202" s="5">
        <v>0</v>
      </c>
      <c r="N202" s="5">
        <v>0</v>
      </c>
      <c r="O202" s="5">
        <v>0</v>
      </c>
    </row>
    <row r="203" spans="3:15" ht="15.5" x14ac:dyDescent="0.35">
      <c r="C203" t="s">
        <v>65</v>
      </c>
      <c r="I203" s="6">
        <v>5.0999999999999996</v>
      </c>
      <c r="J203" s="6">
        <v>4.41</v>
      </c>
      <c r="K203" s="6">
        <v>5.35</v>
      </c>
      <c r="L203" s="6">
        <v>7.24</v>
      </c>
      <c r="M203" s="5">
        <v>0</v>
      </c>
      <c r="N203" s="5">
        <v>0</v>
      </c>
      <c r="O203" s="5">
        <v>0</v>
      </c>
    </row>
    <row r="204" spans="3:15" ht="15.5" x14ac:dyDescent="0.35">
      <c r="C204" t="s">
        <v>186</v>
      </c>
      <c r="I204" s="5">
        <v>541400000000</v>
      </c>
      <c r="J204" s="5">
        <v>481280000000</v>
      </c>
      <c r="K204" s="5">
        <v>387360000000</v>
      </c>
      <c r="L204" s="6">
        <v>264829999999.99997</v>
      </c>
      <c r="M204" s="5">
        <v>664360000000</v>
      </c>
      <c r="N204" s="5">
        <v>477550000000</v>
      </c>
      <c r="O204" s="5">
        <v>241840000000</v>
      </c>
    </row>
    <row r="205" spans="3:15" ht="15.5" x14ac:dyDescent="0.35">
      <c r="C205" t="s">
        <v>187</v>
      </c>
      <c r="I205" s="6">
        <v>3.44E-2</v>
      </c>
      <c r="J205" s="6">
        <v>3.9699999999999999E-2</v>
      </c>
      <c r="K205" s="6">
        <v>4.6100000000000002E-2</v>
      </c>
      <c r="L205" s="6">
        <v>1.5800000000000002E-2</v>
      </c>
      <c r="M205" s="6">
        <v>0.1033</v>
      </c>
      <c r="N205" s="6">
        <v>0.11699999999999999</v>
      </c>
      <c r="O205" s="6">
        <v>6.3899999999999998E-2</v>
      </c>
    </row>
    <row r="206" spans="3:15" ht="15.5" x14ac:dyDescent="0.35">
      <c r="C206" t="s">
        <v>188</v>
      </c>
      <c r="I206" s="6">
        <v>6.54E-2</v>
      </c>
      <c r="J206" s="6">
        <v>6.7000000000000004E-2</v>
      </c>
      <c r="K206" s="6">
        <v>7.7499999999999999E-2</v>
      </c>
      <c r="L206" s="6">
        <v>2.41E-2</v>
      </c>
      <c r="M206" s="6">
        <v>0.1865</v>
      </c>
      <c r="N206" s="6">
        <v>0.2034</v>
      </c>
      <c r="O206" s="6">
        <v>0.11070000000000001</v>
      </c>
    </row>
    <row r="207" spans="3:15" ht="15.5" x14ac:dyDescent="0.35">
      <c r="C207" t="s">
        <v>189</v>
      </c>
      <c r="I207" s="6">
        <v>5.5599999999999997E-2</v>
      </c>
      <c r="J207" s="6">
        <v>5.9500000000000004E-2</v>
      </c>
      <c r="K207" s="6">
        <v>5.2199999999999996E-2</v>
      </c>
      <c r="L207" s="6">
        <v>3.5299999999999998E-2</v>
      </c>
      <c r="M207" s="6">
        <v>0.22699999999999998</v>
      </c>
      <c r="N207" s="6">
        <v>0.20469999999999999</v>
      </c>
      <c r="O207" s="6">
        <v>0.2072</v>
      </c>
    </row>
    <row r="208" spans="3:15" ht="15.5" x14ac:dyDescent="0.35">
      <c r="C208" t="s">
        <v>190</v>
      </c>
    </row>
    <row r="209" spans="2:15" ht="15.5" x14ac:dyDescent="0.35">
      <c r="C209" t="s">
        <v>59</v>
      </c>
      <c r="I209" s="6">
        <v>3.84</v>
      </c>
      <c r="J209" s="6">
        <v>3.09</v>
      </c>
      <c r="K209" s="6">
        <v>3.52</v>
      </c>
      <c r="L209" s="6">
        <v>4.26</v>
      </c>
      <c r="M209" s="5">
        <v>0</v>
      </c>
      <c r="N209" s="5">
        <v>0</v>
      </c>
      <c r="O209" s="5">
        <v>0</v>
      </c>
    </row>
    <row r="210" spans="2:15" ht="15.5" x14ac:dyDescent="0.35">
      <c r="C210" t="s">
        <v>56</v>
      </c>
      <c r="I210" s="6">
        <v>231.54</v>
      </c>
      <c r="J210" s="6">
        <v>215.43</v>
      </c>
      <c r="K210" s="6">
        <v>200.48</v>
      </c>
      <c r="L210" s="6">
        <v>185.4</v>
      </c>
      <c r="M210" s="6">
        <v>123.93</v>
      </c>
      <c r="N210" s="6">
        <v>10707342.48</v>
      </c>
      <c r="O210" s="6">
        <v>8516720.4199999999</v>
      </c>
    </row>
    <row r="211" spans="2:15" ht="15.5" x14ac:dyDescent="0.35">
      <c r="C211" t="s">
        <v>191</v>
      </c>
      <c r="I211" s="6">
        <v>3.84</v>
      </c>
      <c r="J211" s="6">
        <v>3.09</v>
      </c>
      <c r="K211" s="6">
        <v>3.52</v>
      </c>
      <c r="L211" s="6">
        <v>4.26</v>
      </c>
      <c r="M211" s="5">
        <v>0</v>
      </c>
      <c r="N211" s="5">
        <v>0</v>
      </c>
      <c r="O211" s="5">
        <v>0</v>
      </c>
    </row>
    <row r="212" spans="2:15" ht="15.5" x14ac:dyDescent="0.35">
      <c r="C212" t="s">
        <v>192</v>
      </c>
      <c r="I212" s="6">
        <v>231.54</v>
      </c>
      <c r="J212" s="6">
        <v>215.43</v>
      </c>
      <c r="K212" s="6">
        <v>200.48</v>
      </c>
      <c r="L212" s="6">
        <v>185.4</v>
      </c>
      <c r="M212" s="6">
        <v>123.93</v>
      </c>
      <c r="N212" s="6">
        <v>10707342.48</v>
      </c>
      <c r="O212" s="6">
        <v>8516720.4199999999</v>
      </c>
    </row>
    <row r="213" spans="2:15" ht="15.5" x14ac:dyDescent="0.35">
      <c r="C213" t="s">
        <v>193</v>
      </c>
      <c r="I213" s="5">
        <v>157000000000</v>
      </c>
      <c r="O213" s="5">
        <v>18000000000</v>
      </c>
    </row>
    <row r="214" spans="2:15" ht="15.5" x14ac:dyDescent="0.35">
      <c r="C214" t="s">
        <v>194</v>
      </c>
    </row>
    <row r="215" spans="2:15" ht="15.5" x14ac:dyDescent="0.35">
      <c r="C215" t="s">
        <v>26</v>
      </c>
      <c r="I215" s="5">
        <v>157000000000</v>
      </c>
      <c r="O215" s="5">
        <v>18000000000</v>
      </c>
    </row>
    <row r="216" spans="2:15" ht="15.5" x14ac:dyDescent="0.35">
      <c r="C216" t="s">
        <v>23</v>
      </c>
      <c r="I216" s="5">
        <v>-524000000000</v>
      </c>
      <c r="J216" s="5">
        <v>-895000000000</v>
      </c>
      <c r="K216" s="5">
        <v>-1026000000000</v>
      </c>
      <c r="L216" s="5">
        <v>-980000000000</v>
      </c>
      <c r="M216" s="5">
        <v>-571000000000</v>
      </c>
      <c r="N216" s="5">
        <v>-312000000000</v>
      </c>
      <c r="O216" s="5">
        <v>-193000000000</v>
      </c>
    </row>
    <row r="217" spans="2:15" ht="15.5" x14ac:dyDescent="0.35">
      <c r="C217" t="s">
        <v>195</v>
      </c>
      <c r="I217" s="5">
        <v>616000000000</v>
      </c>
      <c r="J217" s="5">
        <v>1161000000000</v>
      </c>
      <c r="K217" s="5">
        <v>1212000000000</v>
      </c>
      <c r="L217" s="5">
        <v>1278000000000</v>
      </c>
      <c r="M217" s="5">
        <v>807000000000</v>
      </c>
      <c r="N217" s="5">
        <v>511000000000</v>
      </c>
      <c r="O217" s="5">
        <v>323000000000</v>
      </c>
    </row>
    <row r="218" spans="2:15" ht="15.5" x14ac:dyDescent="0.35">
      <c r="C218" t="s">
        <v>196</v>
      </c>
      <c r="I218" s="5">
        <v>461000000000</v>
      </c>
      <c r="J218" s="5">
        <v>309000000000</v>
      </c>
      <c r="K218" s="5">
        <v>266000000000</v>
      </c>
      <c r="L218" s="5">
        <v>89000000000</v>
      </c>
      <c r="M218" s="5">
        <v>480000000000</v>
      </c>
      <c r="N218" s="5">
        <v>304000000000</v>
      </c>
      <c r="O218" s="5">
        <v>118000000000</v>
      </c>
    </row>
    <row r="219" spans="2:15" ht="15.5" x14ac:dyDescent="0.35">
      <c r="C219" t="s">
        <v>197</v>
      </c>
      <c r="I219" s="5">
        <v>-673000000000</v>
      </c>
      <c r="J219" s="5">
        <v>-415000000000</v>
      </c>
      <c r="K219" s="5">
        <v>-507000000000</v>
      </c>
      <c r="L219" s="5">
        <v>-352000000000</v>
      </c>
      <c r="M219" s="5">
        <v>-353000000000</v>
      </c>
      <c r="N219" s="5">
        <v>-264000000000</v>
      </c>
      <c r="O219" s="5">
        <v>-153000000000</v>
      </c>
    </row>
    <row r="220" spans="2:15" ht="15.5" x14ac:dyDescent="0.35">
      <c r="C220" t="s">
        <v>15</v>
      </c>
      <c r="I220" s="5">
        <v>-212000000000</v>
      </c>
      <c r="J220" s="5">
        <v>-106000000000</v>
      </c>
      <c r="K220" s="5">
        <v>-241000000000</v>
      </c>
      <c r="L220" s="5">
        <v>-263000000000</v>
      </c>
      <c r="M220" s="5">
        <v>127000000000</v>
      </c>
      <c r="N220" s="5">
        <v>41000000000</v>
      </c>
      <c r="O220" s="5">
        <v>-35000000000</v>
      </c>
    </row>
    <row r="221" spans="2:15" ht="15.5" x14ac:dyDescent="0.35">
      <c r="C221" t="s">
        <v>17</v>
      </c>
      <c r="I221" s="6">
        <v>-15.21</v>
      </c>
      <c r="J221" s="6">
        <v>-7.59</v>
      </c>
      <c r="K221" s="6">
        <v>-17.260000000000002</v>
      </c>
      <c r="L221" s="6">
        <v>-18.829999999999998</v>
      </c>
      <c r="M221" s="6">
        <v>9.07</v>
      </c>
      <c r="N221" s="6">
        <v>313043.01</v>
      </c>
      <c r="O221" s="6">
        <v>-270242.74</v>
      </c>
    </row>
    <row r="223" spans="2:15" ht="15.5" x14ac:dyDescent="0.35">
      <c r="B223" t="s">
        <v>198</v>
      </c>
      <c r="C223" t="s">
        <v>199</v>
      </c>
      <c r="D223" s="5">
        <v>37000000000</v>
      </c>
      <c r="E223" s="5">
        <v>21000000000</v>
      </c>
      <c r="F223" s="5">
        <v>48000000000</v>
      </c>
      <c r="G223" s="5">
        <v>78000000000</v>
      </c>
      <c r="H223" s="5">
        <v>117000000000</v>
      </c>
      <c r="I223" s="5">
        <v>211000000000</v>
      </c>
      <c r="J223" s="5">
        <v>201000000000</v>
      </c>
      <c r="K223" s="5">
        <v>217000000000</v>
      </c>
      <c r="L223" s="5">
        <v>63000000000</v>
      </c>
      <c r="M223" s="5">
        <v>323000000000</v>
      </c>
      <c r="N223" s="5">
        <v>282000000000</v>
      </c>
      <c r="O223" s="5">
        <v>122000000000</v>
      </c>
    </row>
    <row r="224" spans="2:15" ht="15.5" x14ac:dyDescent="0.35">
      <c r="C224" t="s">
        <v>47</v>
      </c>
      <c r="D224" s="6">
        <v>2.67</v>
      </c>
      <c r="E224" s="6">
        <v>1.53</v>
      </c>
      <c r="F224" s="6">
        <v>3.46</v>
      </c>
      <c r="G224" s="6">
        <v>5.59</v>
      </c>
      <c r="H224" s="6">
        <v>8.4</v>
      </c>
      <c r="I224" s="6">
        <v>15.15</v>
      </c>
      <c r="J224" s="6">
        <v>14.43</v>
      </c>
      <c r="K224" s="6">
        <v>15.54</v>
      </c>
      <c r="L224" s="6">
        <v>4.4800000000000004</v>
      </c>
      <c r="M224" s="6">
        <v>23.11</v>
      </c>
      <c r="N224" s="6">
        <v>20.22</v>
      </c>
      <c r="O224" s="6">
        <v>8.75</v>
      </c>
    </row>
    <row r="225" spans="3:15" ht="15.5" x14ac:dyDescent="0.35">
      <c r="C225" t="s">
        <v>200</v>
      </c>
      <c r="D225" s="5">
        <v>746000000000</v>
      </c>
      <c r="E225" s="5">
        <v>687000000000</v>
      </c>
      <c r="F225" s="5">
        <v>688000000000</v>
      </c>
      <c r="G225" s="5">
        <v>649000000000</v>
      </c>
      <c r="H225" s="5">
        <v>2865000000000</v>
      </c>
      <c r="I225" s="5">
        <v>2437000000000</v>
      </c>
      <c r="J225" s="5">
        <v>2103000000000</v>
      </c>
      <c r="K225" s="5">
        <v>1839000000000</v>
      </c>
      <c r="L225" s="5">
        <v>1523000000000</v>
      </c>
      <c r="M225" s="5">
        <v>1826000000000</v>
      </c>
      <c r="N225" s="5">
        <v>1338000000000</v>
      </c>
      <c r="O225" s="5">
        <v>1015000000000</v>
      </c>
    </row>
    <row r="226" spans="3:15" ht="15.5" x14ac:dyDescent="0.35">
      <c r="C226" t="s">
        <v>201</v>
      </c>
      <c r="I226" s="6">
        <v>83.33</v>
      </c>
    </row>
    <row r="227" spans="3:15" ht="15.5" x14ac:dyDescent="0.35">
      <c r="C227" t="s">
        <v>281</v>
      </c>
      <c r="I227" s="6">
        <v>52.86</v>
      </c>
    </row>
    <row r="228" spans="3:15" ht="15.5" x14ac:dyDescent="0.35">
      <c r="C228" t="s">
        <v>202</v>
      </c>
      <c r="I228" s="6">
        <v>6.95</v>
      </c>
    </row>
    <row r="229" spans="3:15" ht="15.5" x14ac:dyDescent="0.35">
      <c r="C229" t="s">
        <v>282</v>
      </c>
      <c r="I229" s="6">
        <v>1.89E-2</v>
      </c>
    </row>
    <row r="230" spans="3:15" ht="15.5" x14ac:dyDescent="0.35">
      <c r="C230" t="s">
        <v>283</v>
      </c>
      <c r="I230" s="6">
        <v>3.53</v>
      </c>
    </row>
    <row r="231" spans="3:15" ht="15.5" x14ac:dyDescent="0.35">
      <c r="C231" t="s">
        <v>203</v>
      </c>
      <c r="I231" s="6">
        <v>2.97</v>
      </c>
    </row>
    <row r="232" spans="3:15" ht="15.5" x14ac:dyDescent="0.35">
      <c r="C232" t="s">
        <v>284</v>
      </c>
      <c r="I232" s="6">
        <v>29.64</v>
      </c>
    </row>
    <row r="233" spans="3:15" ht="15.5" x14ac:dyDescent="0.35">
      <c r="C233" t="s">
        <v>285</v>
      </c>
      <c r="I233" s="6">
        <v>-37.130000000000003</v>
      </c>
    </row>
    <row r="234" spans="3:15" ht="15.5" x14ac:dyDescent="0.35">
      <c r="C234" t="s">
        <v>286</v>
      </c>
      <c r="I234" s="6">
        <v>34.229999999999997</v>
      </c>
    </row>
    <row r="235" spans="3:15" ht="15.5" x14ac:dyDescent="0.35">
      <c r="C235" t="s">
        <v>287</v>
      </c>
      <c r="I235" s="6">
        <v>16.02</v>
      </c>
    </row>
    <row r="236" spans="3:15" ht="15.5" x14ac:dyDescent="0.35">
      <c r="C236" t="s">
        <v>288</v>
      </c>
      <c r="I236" s="6">
        <v>10.59</v>
      </c>
    </row>
    <row r="237" spans="3:15" ht="15.5" x14ac:dyDescent="0.35">
      <c r="C237" t="s">
        <v>289</v>
      </c>
      <c r="I237" s="6">
        <v>1.06</v>
      </c>
    </row>
    <row r="238" spans="3:15" ht="15.5" x14ac:dyDescent="0.35">
      <c r="C238" t="s">
        <v>290</v>
      </c>
      <c r="I238" s="6">
        <v>13.24</v>
      </c>
    </row>
    <row r="239" spans="3:15" ht="15.5" x14ac:dyDescent="0.35">
      <c r="C239" t="s">
        <v>204</v>
      </c>
      <c r="I239" s="6">
        <v>8.4</v>
      </c>
    </row>
    <row r="240" spans="3:15" ht="15.5" x14ac:dyDescent="0.35">
      <c r="C240" t="s">
        <v>291</v>
      </c>
      <c r="I240" s="6">
        <v>198.38</v>
      </c>
    </row>
    <row r="241" spans="3:9" ht="15.5" x14ac:dyDescent="0.35">
      <c r="C241" t="s">
        <v>205</v>
      </c>
      <c r="D241" s="6">
        <v>37.43</v>
      </c>
    </row>
    <row r="242" spans="3:9" ht="15.5" x14ac:dyDescent="0.35">
      <c r="C242" t="s">
        <v>206</v>
      </c>
      <c r="I242" s="6">
        <v>235.79</v>
      </c>
    </row>
    <row r="243" spans="3:9" ht="15.5" x14ac:dyDescent="0.35">
      <c r="C243" t="s">
        <v>292</v>
      </c>
      <c r="I243" s="6">
        <v>-18.850000000000001</v>
      </c>
    </row>
    <row r="244" spans="3:9" ht="15.5" x14ac:dyDescent="0.35">
      <c r="C244" t="s">
        <v>207</v>
      </c>
      <c r="D244" s="6">
        <v>1.61</v>
      </c>
    </row>
    <row r="245" spans="3:9" ht="15.5" x14ac:dyDescent="0.35">
      <c r="C245" t="s">
        <v>208</v>
      </c>
      <c r="D245" s="6">
        <v>1.52</v>
      </c>
    </row>
    <row r="246" spans="3:9" ht="15.5" x14ac:dyDescent="0.35">
      <c r="C246" t="s">
        <v>293</v>
      </c>
      <c r="D246" s="6">
        <v>0.04</v>
      </c>
    </row>
    <row r="247" spans="3:9" ht="15.5" x14ac:dyDescent="0.35">
      <c r="C247" t="s">
        <v>209</v>
      </c>
      <c r="D247" s="6">
        <v>0.85</v>
      </c>
    </row>
    <row r="248" spans="3:9" ht="15.5" x14ac:dyDescent="0.35">
      <c r="C248" t="s">
        <v>295</v>
      </c>
      <c r="D248" s="6">
        <v>0.02</v>
      </c>
    </row>
    <row r="249" spans="3:9" ht="15.5" x14ac:dyDescent="0.35">
      <c r="C249" t="s">
        <v>210</v>
      </c>
      <c r="D249" s="6">
        <v>1.92</v>
      </c>
    </row>
    <row r="250" spans="3:9" ht="15.5" x14ac:dyDescent="0.35">
      <c r="C250" t="s">
        <v>13</v>
      </c>
      <c r="D250" s="5">
        <v>-145000000000</v>
      </c>
    </row>
    <row r="251" spans="3:9" ht="15.5" x14ac:dyDescent="0.35">
      <c r="C251" t="s">
        <v>211</v>
      </c>
      <c r="I251" s="6">
        <v>3.04</v>
      </c>
    </row>
    <row r="252" spans="3:9" ht="15.5" x14ac:dyDescent="0.35">
      <c r="C252" t="s">
        <v>212</v>
      </c>
      <c r="I252" s="6">
        <v>2.9300000000000003E-2</v>
      </c>
    </row>
    <row r="253" spans="3:9" ht="15.5" x14ac:dyDescent="0.35">
      <c r="C253" t="s">
        <v>213</v>
      </c>
      <c r="I253" s="6">
        <v>5.62E-2</v>
      </c>
    </row>
    <row r="254" spans="3:9" ht="15.5" x14ac:dyDescent="0.35">
      <c r="C254" t="s">
        <v>214</v>
      </c>
      <c r="I254" s="6">
        <v>5.3200000000000004E-2</v>
      </c>
    </row>
    <row r="255" spans="3:9" ht="15.5" x14ac:dyDescent="0.35">
      <c r="C255" t="s">
        <v>297</v>
      </c>
      <c r="I255" s="6">
        <v>5.0199999999999995E-2</v>
      </c>
    </row>
    <row r="256" spans="3:9" ht="15.5" x14ac:dyDescent="0.35">
      <c r="C256" t="s">
        <v>215</v>
      </c>
      <c r="D256" s="6">
        <v>75.66</v>
      </c>
    </row>
    <row r="257" spans="3:9" ht="15.5" x14ac:dyDescent="0.35">
      <c r="C257" t="s">
        <v>216</v>
      </c>
      <c r="D257" s="6">
        <v>12.5</v>
      </c>
    </row>
    <row r="258" spans="3:9" ht="15.5" x14ac:dyDescent="0.35">
      <c r="C258" t="s">
        <v>217</v>
      </c>
      <c r="D258" s="6">
        <v>33.479999999999997</v>
      </c>
    </row>
    <row r="259" spans="3:9" ht="15.5" x14ac:dyDescent="0.35">
      <c r="C259" t="s">
        <v>218</v>
      </c>
      <c r="D259" s="6">
        <v>54.68</v>
      </c>
    </row>
    <row r="260" spans="3:9" ht="15.5" x14ac:dyDescent="0.35">
      <c r="C260" t="s">
        <v>219</v>
      </c>
      <c r="D260" s="6">
        <v>1.2</v>
      </c>
    </row>
    <row r="261" spans="3:9" ht="15.5" x14ac:dyDescent="0.35">
      <c r="C261" t="s">
        <v>298</v>
      </c>
      <c r="I261" s="6">
        <v>0.44</v>
      </c>
    </row>
    <row r="262" spans="3:9" ht="15.5" x14ac:dyDescent="0.35">
      <c r="C262" t="s">
        <v>299</v>
      </c>
      <c r="I262" s="6">
        <v>26.33</v>
      </c>
    </row>
    <row r="263" spans="3:9" ht="15.5" x14ac:dyDescent="0.35">
      <c r="C263" t="s">
        <v>43</v>
      </c>
      <c r="I263" s="5">
        <v>9772000000000</v>
      </c>
    </row>
    <row r="264" spans="3:9" ht="15.5" x14ac:dyDescent="0.35">
      <c r="C264" t="s">
        <v>220</v>
      </c>
      <c r="I264" s="5">
        <v>9605000000000</v>
      </c>
    </row>
    <row r="265" spans="3:9" ht="15.5" x14ac:dyDescent="0.35">
      <c r="C265" t="s">
        <v>221</v>
      </c>
      <c r="I265" s="5">
        <v>13960000000</v>
      </c>
    </row>
    <row r="266" spans="3:9" ht="15.5" x14ac:dyDescent="0.35">
      <c r="C266" t="s">
        <v>222</v>
      </c>
      <c r="I266" s="6">
        <v>7.9199999999999993E-2</v>
      </c>
    </row>
    <row r="267" spans="3:9" ht="15.5" x14ac:dyDescent="0.35">
      <c r="C267" t="s">
        <v>223</v>
      </c>
      <c r="D267" s="6">
        <v>0.24719999999999998</v>
      </c>
    </row>
    <row r="268" spans="3:9" ht="15.5" x14ac:dyDescent="0.35">
      <c r="C268" t="s">
        <v>224</v>
      </c>
      <c r="D268" s="6">
        <v>8.8300000000000003E-2</v>
      </c>
    </row>
    <row r="269" spans="3:9" ht="15.5" x14ac:dyDescent="0.35">
      <c r="C269" t="s">
        <v>225</v>
      </c>
      <c r="D269" s="6">
        <v>0.05</v>
      </c>
    </row>
    <row r="270" spans="3:9" ht="15.5" x14ac:dyDescent="0.35">
      <c r="C270" t="s">
        <v>226</v>
      </c>
      <c r="D270" s="6">
        <v>0.35270000000000001</v>
      </c>
    </row>
    <row r="271" spans="3:9" ht="15.5" x14ac:dyDescent="0.35">
      <c r="C271" t="s">
        <v>227</v>
      </c>
      <c r="D271" s="6">
        <v>0.1484</v>
      </c>
    </row>
    <row r="272" spans="3:9" ht="15.5" x14ac:dyDescent="0.35">
      <c r="C272" t="s">
        <v>228</v>
      </c>
      <c r="D272" s="6">
        <v>-0.14560000000000001</v>
      </c>
    </row>
    <row r="273" spans="3:9" ht="15.5" x14ac:dyDescent="0.35">
      <c r="C273" t="s">
        <v>229</v>
      </c>
      <c r="I273" s="5">
        <v>7</v>
      </c>
    </row>
    <row r="274" spans="3:9" ht="15.5" x14ac:dyDescent="0.35">
      <c r="C274" t="s">
        <v>230</v>
      </c>
      <c r="I274" s="6">
        <v>0.57999999999999996</v>
      </c>
    </row>
    <row r="275" spans="3:9" ht="15.5" x14ac:dyDescent="0.35">
      <c r="C275" t="s">
        <v>231</v>
      </c>
      <c r="I275" s="6">
        <v>0.85</v>
      </c>
    </row>
    <row r="276" spans="3:9" ht="15.5" x14ac:dyDescent="0.35">
      <c r="C276" t="s">
        <v>232</v>
      </c>
      <c r="I276" s="6">
        <v>0.17</v>
      </c>
    </row>
    <row r="277" spans="3:9" ht="15.5" x14ac:dyDescent="0.35">
      <c r="C277" t="s">
        <v>233</v>
      </c>
      <c r="I277" s="6">
        <v>0.45</v>
      </c>
    </row>
    <row r="278" spans="3:9" ht="15.5" x14ac:dyDescent="0.35">
      <c r="C278" t="s">
        <v>234</v>
      </c>
      <c r="I278" s="6">
        <v>0.27</v>
      </c>
    </row>
    <row r="279" spans="3:9" ht="15.5" x14ac:dyDescent="0.35">
      <c r="C279" t="s">
        <v>235</v>
      </c>
      <c r="I279" s="6">
        <v>0.22</v>
      </c>
    </row>
    <row r="280" spans="3:9" ht="15.5" x14ac:dyDescent="0.35">
      <c r="C280" t="s">
        <v>236</v>
      </c>
      <c r="I280" s="6">
        <v>0.7</v>
      </c>
    </row>
    <row r="281" spans="3:9" ht="15.5" x14ac:dyDescent="0.35">
      <c r="C281" t="s">
        <v>300</v>
      </c>
      <c r="I281" s="5">
        <v>2769000000000</v>
      </c>
    </row>
    <row r="282" spans="3:9" ht="15.5" x14ac:dyDescent="0.35">
      <c r="C282" t="s">
        <v>301</v>
      </c>
      <c r="I282" s="5">
        <v>738000000000</v>
      </c>
    </row>
    <row r="283" spans="3:9" ht="15.5" x14ac:dyDescent="0.35">
      <c r="C283" t="s">
        <v>302</v>
      </c>
      <c r="I283" s="5">
        <v>600000000000</v>
      </c>
    </row>
    <row r="284" spans="3:9" ht="15.5" x14ac:dyDescent="0.35">
      <c r="C284" t="s">
        <v>303</v>
      </c>
      <c r="I284" s="5">
        <v>185000000000</v>
      </c>
    </row>
    <row r="285" spans="3:9" ht="15.5" x14ac:dyDescent="0.35">
      <c r="C285" t="s">
        <v>237</v>
      </c>
      <c r="D285" s="5">
        <v>523000000000</v>
      </c>
    </row>
    <row r="286" spans="3:9" ht="15.5" x14ac:dyDescent="0.35">
      <c r="C286" t="s">
        <v>238</v>
      </c>
      <c r="D286" s="5">
        <v>6314000000000</v>
      </c>
    </row>
    <row r="287" spans="3:9" ht="15.5" x14ac:dyDescent="0.35">
      <c r="C287" t="s">
        <v>239</v>
      </c>
      <c r="D287" s="5">
        <v>2791000000000</v>
      </c>
    </row>
    <row r="288" spans="3:9" ht="15.5" x14ac:dyDescent="0.35">
      <c r="C288" t="s">
        <v>183</v>
      </c>
      <c r="D288" s="5">
        <v>582000000000</v>
      </c>
    </row>
    <row r="289" spans="3:9" ht="15.5" x14ac:dyDescent="0.35">
      <c r="C289" t="s">
        <v>182</v>
      </c>
      <c r="I289" s="5">
        <v>3291000000000</v>
      </c>
    </row>
    <row r="290" spans="3:9" ht="15.5" x14ac:dyDescent="0.35">
      <c r="C290" t="s">
        <v>180</v>
      </c>
      <c r="D290" s="5">
        <v>125000000000</v>
      </c>
    </row>
    <row r="291" spans="3:9" ht="15.5" x14ac:dyDescent="0.35">
      <c r="C291" t="s">
        <v>24</v>
      </c>
      <c r="D291" s="5">
        <v>125000000000</v>
      </c>
    </row>
    <row r="292" spans="3:9" ht="15.5" x14ac:dyDescent="0.35">
      <c r="C292" t="s">
        <v>21</v>
      </c>
      <c r="D292" s="5">
        <v>-398000000000</v>
      </c>
    </row>
    <row r="293" spans="3:9" ht="15.5" x14ac:dyDescent="0.35">
      <c r="C293" t="s">
        <v>240</v>
      </c>
      <c r="I293" s="5">
        <v>3523000000000</v>
      </c>
    </row>
    <row r="294" spans="3:9" ht="15.5" x14ac:dyDescent="0.35">
      <c r="C294" t="s">
        <v>304</v>
      </c>
      <c r="I294" s="5">
        <v>330000000000</v>
      </c>
    </row>
    <row r="295" spans="3:9" ht="15.5" x14ac:dyDescent="0.35">
      <c r="C295" t="s">
        <v>305</v>
      </c>
      <c r="I295" s="5">
        <v>-595000000000</v>
      </c>
    </row>
    <row r="296" spans="3:9" ht="15.5" x14ac:dyDescent="0.35">
      <c r="C296" t="s">
        <v>306</v>
      </c>
      <c r="I296" s="5">
        <v>75000000000</v>
      </c>
    </row>
    <row r="297" spans="3:9" ht="15.5" x14ac:dyDescent="0.35">
      <c r="C297" t="s">
        <v>307</v>
      </c>
      <c r="I297" s="5">
        <v>-593000000000</v>
      </c>
    </row>
    <row r="298" spans="3:9" ht="15.5" x14ac:dyDescent="0.35">
      <c r="C298" t="s">
        <v>308</v>
      </c>
      <c r="I298" s="5">
        <v>-263000000000</v>
      </c>
    </row>
  </sheetData>
  <pageMargins left="0.7" right="0.7" top="0.75" bottom="0.75" header="0.3" footer="0.3"/>
  <ignoredErrors>
    <ignoredError sqref="A1:O299" numberStoredAsText="1"/>
  </ignoredError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O30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1478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ht="15.5" x14ac:dyDescent="0.35">
      <c r="C2" t="s">
        <v>1479</v>
      </c>
      <c r="D2" s="2" vm="219">
        <f ca="1">IFERROR(_xlfn.STOCKHISTORY("XIDX:" &amp; $C$1, D3, , 0, 0, 1), "Libur")</f>
        <v>820</v>
      </c>
      <c r="E2" s="2" vm="314">
        <f ca="1">IFERROR(_xlfn.STOCKHISTORY("XIDX:" &amp; $C$1, E3, , 0, 0, 1), "Libur")</f>
        <v>695</v>
      </c>
      <c r="H2" s="2" vm="314">
        <f ca="1">IFERROR(INDEX(D2:G2,COUNT(D2:G2)),"")</f>
        <v>695</v>
      </c>
      <c r="I2" s="2" vm="221">
        <f t="shared" ref="I2:O2" ca="1" si="0">IFERROR(_xlfn.STOCKHISTORY("XIDX:" &amp; $C$1, I1, , 0, 0, 1), "Libur")</f>
        <v>1045</v>
      </c>
      <c r="J2" s="2" vm="315">
        <f t="shared" ca="1" si="0"/>
        <v>945</v>
      </c>
      <c r="K2" s="2" vm="316">
        <f t="shared" ca="1" si="0"/>
        <v>1765</v>
      </c>
      <c r="L2" s="2" vm="317">
        <f t="shared" ca="1" si="0"/>
        <v>2180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</row>
    <row r="3" spans="1:15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5" ht="15.5" x14ac:dyDescent="0.35">
      <c r="B4" t="s">
        <v>5</v>
      </c>
      <c r="C4" t="s">
        <v>6</v>
      </c>
      <c r="D4" s="2">
        <f>IFERROR(INDEX(D51:D500,MATCH($C$4,$C$51:$C$500,0)),"")</f>
        <v>5891744000000</v>
      </c>
      <c r="E4" s="2">
        <f>IFERROR(INDEX(E51:E500,MATCH($C$4,$C$51:$C$500,0)),"")</f>
        <v>3377149000000</v>
      </c>
      <c r="H4" s="2">
        <f>IFERROR(SUM(D4:G4)*(4/MAX(1,COUNT(D4:G4))),"")</f>
        <v>18537786000000</v>
      </c>
      <c r="I4" s="2">
        <f t="shared" ref="I4:O4" si="1">IFERROR(INDEX(I51:I500,MATCH($C$4,$C$51:$C$500,0)),"")</f>
        <v>13970811000000</v>
      </c>
      <c r="J4" s="2">
        <f t="shared" si="1"/>
        <v>9766108000000</v>
      </c>
      <c r="K4" s="2">
        <f t="shared" si="1"/>
        <v>10319437000000</v>
      </c>
      <c r="L4" s="2">
        <f t="shared" si="1"/>
        <v>9619267000000</v>
      </c>
      <c r="M4" s="2">
        <f t="shared" si="1"/>
        <v>8662321000000</v>
      </c>
      <c r="N4" s="2">
        <f t="shared" si="1"/>
        <v>4354531000000</v>
      </c>
      <c r="O4" s="2">
        <f t="shared" si="1"/>
        <v>3297871000000</v>
      </c>
    </row>
    <row r="5" spans="1:15" ht="15.5" x14ac:dyDescent="0.35">
      <c r="B5" t="s">
        <v>7</v>
      </c>
      <c r="C5" t="s">
        <v>8</v>
      </c>
      <c r="D5" s="2">
        <f>IFERROR(INDEX(D51:D500,MATCH($C$5,$C$51:$C$500,0)),"")</f>
        <v>144652000000</v>
      </c>
      <c r="E5" s="2">
        <f>IFERROR(INDEX(E51:E500,MATCH($C$5,$C$51:$C$500,0)),"")</f>
        <v>54087000000</v>
      </c>
      <c r="H5" s="2">
        <f>IFERROR(SUM(D5:G5)*(4/MAX(1,COUNT(D5:G5))),"")</f>
        <v>397478000000</v>
      </c>
      <c r="I5" s="2">
        <f t="shared" ref="I5:O5" si="2">IFERROR(INDEX(I51:I500,MATCH($C$5,$C$51:$C$500,0)),"")</f>
        <v>141317000000</v>
      </c>
      <c r="J5" s="2">
        <f t="shared" si="2"/>
        <v>95726000000</v>
      </c>
      <c r="K5" s="2">
        <f t="shared" si="2"/>
        <v>132896000000</v>
      </c>
      <c r="L5" s="2">
        <f t="shared" si="2"/>
        <v>266385000000</v>
      </c>
      <c r="M5" s="2">
        <f t="shared" si="2"/>
        <v>298203000000</v>
      </c>
      <c r="N5" s="2">
        <f t="shared" si="2"/>
        <v>-143633000000</v>
      </c>
      <c r="O5" s="2">
        <f t="shared" si="2"/>
        <v>-174318000000</v>
      </c>
    </row>
    <row r="6" spans="1:15" ht="15.5" x14ac:dyDescent="0.35">
      <c r="B6" t="s">
        <v>9</v>
      </c>
      <c r="C6" t="s">
        <v>10</v>
      </c>
      <c r="D6" s="2">
        <f>IFERROR(INDEX(D51:D500,MATCH($C$6,$C$51:$C$500,0)),"")</f>
        <v>1309354000000</v>
      </c>
      <c r="E6" s="2">
        <f>IFERROR(INDEX(E51:E500,MATCH($C$6,$C$51:$C$500,0)),"")</f>
        <v>1164702000000</v>
      </c>
      <c r="H6" s="2">
        <f>IFERROR(INDEX(D6:G6,COUNT(D6:G6)),"")</f>
        <v>1164702000000</v>
      </c>
      <c r="I6" s="2">
        <f t="shared" ref="I6:O6" si="3">IFERROR(INDEX(I51:I500,MATCH($C$6,$C$51:$C$500,0)),"")</f>
        <v>1110615000000</v>
      </c>
      <c r="J6" s="2">
        <f t="shared" si="3"/>
        <v>969298000000</v>
      </c>
      <c r="K6" s="2">
        <f t="shared" si="3"/>
        <v>902416000000</v>
      </c>
      <c r="L6" s="2">
        <f t="shared" si="3"/>
        <v>769520000000</v>
      </c>
      <c r="M6" s="2">
        <f t="shared" si="3"/>
        <v>88705000000</v>
      </c>
      <c r="N6" s="2">
        <f t="shared" si="3"/>
        <v>-209498000000</v>
      </c>
      <c r="O6" s="2">
        <f t="shared" si="3"/>
        <v>-65865000000</v>
      </c>
    </row>
    <row r="7" spans="1:15" ht="15.5" x14ac:dyDescent="0.35">
      <c r="B7" t="s">
        <v>11</v>
      </c>
      <c r="C7" t="s">
        <v>12</v>
      </c>
      <c r="D7" s="3">
        <f>IFERROR(INDEX(D51:D500,MATCH($C$7,$C$51:$C$500,0))/1000000000,"")</f>
        <v>3.12</v>
      </c>
      <c r="E7" s="3">
        <f>IFERROR(INDEX(E51:E500,MATCH($C$7,$C$51:$C$500,0))/1000000000,"")</f>
        <v>3.12</v>
      </c>
      <c r="H7" s="3">
        <f>IFERROR(INDEX(D7:G7,COUNT(D7:G7)),"")</f>
        <v>3.12</v>
      </c>
      <c r="I7" s="3">
        <f t="shared" ref="I7:O7" si="4">IFERROR(INDEX(I51:I500,MATCH($C$7,$C$51:$C$500,0))/1000000000,"")</f>
        <v>3.12</v>
      </c>
      <c r="J7" s="3">
        <f t="shared" si="4"/>
        <v>3.12</v>
      </c>
      <c r="K7" s="3">
        <f t="shared" si="4"/>
        <v>3.12</v>
      </c>
      <c r="L7" s="3">
        <f t="shared" si="4"/>
        <v>3.12</v>
      </c>
      <c r="M7" s="3">
        <f t="shared" si="4"/>
        <v>0</v>
      </c>
      <c r="N7" s="3">
        <f t="shared" si="4"/>
        <v>0</v>
      </c>
      <c r="O7" s="3">
        <f t="shared" si="4"/>
        <v>0</v>
      </c>
    </row>
    <row r="8" spans="1:15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-1261000000000</v>
      </c>
      <c r="E8" s="2">
        <f>IFERROR(INDEX(E51:E500,MATCH("Free cash flow (Quarter)",$C$51:$C$500,0)),"")</f>
        <v>9000000000</v>
      </c>
      <c r="H8" s="2">
        <f>IFERROR(INDEX(D8:G8,COUNT(D8:G8)),"")</f>
        <v>9000000000</v>
      </c>
      <c r="I8" s="2">
        <f t="shared" ref="I8:O8" si="5">IFERROR(INDEX(I51:I500,MATCH($C$8,$C$51:$C$500,0)),"")</f>
        <v>137000000000</v>
      </c>
      <c r="J8" s="2">
        <f t="shared" si="5"/>
        <v>-106000000000</v>
      </c>
      <c r="K8" s="2">
        <f t="shared" si="5"/>
        <v>-1292000000000</v>
      </c>
      <c r="L8" s="2">
        <f t="shared" si="5"/>
        <v>487000000000</v>
      </c>
      <c r="M8" s="2">
        <f t="shared" si="5"/>
        <v>151000000000</v>
      </c>
      <c r="N8" s="2">
        <f t="shared" si="5"/>
        <v>-84000000000</v>
      </c>
      <c r="O8" s="2">
        <f t="shared" si="5"/>
        <v>-647000000000</v>
      </c>
    </row>
    <row r="9" spans="1:15" ht="15.5" x14ac:dyDescent="0.35">
      <c r="A9" t="s">
        <v>16</v>
      </c>
      <c r="C9" t="s">
        <v>17</v>
      </c>
      <c r="D9" s="3">
        <f>IFERROR(INDEX(D51:D500,MATCH("Free cash flow per share (Quarter)",$C$51:$C$500,0)),"")</f>
        <v>-403.67</v>
      </c>
      <c r="E9" s="3">
        <f>IFERROR(INDEX(E51:E500,MATCH("Free cash flow per share (Quarter)",$C$51:$C$500,0)),"")</f>
        <v>3.03</v>
      </c>
      <c r="H9" s="3">
        <f>IFERROR(INDEX(D9:G9,COUNT(D9:G9)),"")</f>
        <v>3.03</v>
      </c>
      <c r="I9" s="3">
        <f t="shared" ref="I9:O9" si="6">IFERROR(INDEX(I51:I500,MATCH($C$9,$C$51:$C$500,0)),"")</f>
        <v>43.78</v>
      </c>
      <c r="J9" s="3">
        <f t="shared" si="6"/>
        <v>-33.96</v>
      </c>
      <c r="K9" s="3">
        <f t="shared" si="6"/>
        <v>-413.36</v>
      </c>
      <c r="L9" s="3">
        <f t="shared" si="6"/>
        <v>155.94</v>
      </c>
      <c r="M9" s="3">
        <f t="shared" si="6"/>
        <v>605112</v>
      </c>
      <c r="N9" s="3">
        <f t="shared" si="6"/>
        <v>-334192</v>
      </c>
      <c r="O9" s="3">
        <f t="shared" si="6"/>
        <v>-2587752</v>
      </c>
    </row>
    <row r="10" spans="1:15" ht="15.5" x14ac:dyDescent="0.35">
      <c r="C10" t="s">
        <v>18</v>
      </c>
      <c r="D10" s="3">
        <f ca="1">IFERROR(IF(D9=0,"",D2/D9),"")</f>
        <v>-2.0313622513439196</v>
      </c>
      <c r="E10" s="3">
        <f ca="1">IFERROR(IF(E9=0,"",E2/E9),"")</f>
        <v>229.37293729372939</v>
      </c>
      <c r="I10" s="3">
        <f t="shared" ref="I10:O10" ca="1" si="7">IFERROR(IF(I9=0,"",I2/I9),"")</f>
        <v>23.86934673366834</v>
      </c>
      <c r="J10" s="3">
        <f t="shared" ca="1" si="7"/>
        <v>-27.82685512367491</v>
      </c>
      <c r="K10" s="3">
        <f t="shared" ca="1" si="7"/>
        <v>-4.2698858138184628</v>
      </c>
      <c r="L10" s="3">
        <f t="shared" ca="1" si="7"/>
        <v>13.979735795818906</v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</row>
    <row r="11" spans="1:15" ht="15.5" x14ac:dyDescent="0.35">
      <c r="B11" t="s">
        <v>19</v>
      </c>
      <c r="C11" t="s">
        <v>20</v>
      </c>
      <c r="D11" s="2">
        <f>IFERROR(INDEX(D51:D500,MATCH($C$11,$C$51:$C$500,0)),"")</f>
        <v>231071000000</v>
      </c>
      <c r="E11" s="2">
        <f>IFERROR(INDEX(E51:E500,MATCH($C$11,$C$51:$C$500,0)),"")</f>
        <v>342315000000</v>
      </c>
      <c r="H11" s="2">
        <f>IFERROR(INDEX(D11:G11,COUNT(D11:G11)),"")</f>
        <v>342315000000</v>
      </c>
      <c r="I11" s="2">
        <f t="shared" ref="I11:O11" si="8">IFERROR(INDEX(I51:I500,MATCH($C$11,$C$51:$C$500,0)),"")</f>
        <v>284835000000</v>
      </c>
      <c r="J11" s="2">
        <f t="shared" si="8"/>
        <v>234104000000</v>
      </c>
      <c r="K11" s="2">
        <f t="shared" si="8"/>
        <v>304932000000</v>
      </c>
      <c r="L11" s="2">
        <f t="shared" si="8"/>
        <v>859969000000</v>
      </c>
      <c r="M11" s="2">
        <f t="shared" si="8"/>
        <v>151638000000</v>
      </c>
      <c r="N11" s="2">
        <f t="shared" si="8"/>
        <v>170634000000</v>
      </c>
      <c r="O11" s="2">
        <f t="shared" si="8"/>
        <v>87349000000</v>
      </c>
    </row>
    <row r="12" spans="1:15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3285000000000</v>
      </c>
      <c r="E12" s="2">
        <f>IFERROR(INDEX(E51:E500,MATCH("Net Debt (Quarter)",$C$51:$C$500,0)),"")</f>
        <v>1841000000000</v>
      </c>
      <c r="H12" s="2">
        <f>IFERROR(INDEX(D12:G12,COUNT(D12:G12)),"")</f>
        <v>1841000000000</v>
      </c>
      <c r="I12" s="2">
        <f t="shared" ref="I12:O12" si="9">IFERROR(INDEX(I51:I500,MATCH($C$12,$C$51:$C$500,0)),"")</f>
        <v>1810000000000</v>
      </c>
      <c r="J12" s="2">
        <f t="shared" si="9"/>
        <v>2480000000000</v>
      </c>
      <c r="K12" s="2">
        <f t="shared" si="9"/>
        <v>2683000000000</v>
      </c>
      <c r="L12" s="2">
        <f t="shared" si="9"/>
        <v>381000000000</v>
      </c>
      <c r="M12" s="2">
        <f t="shared" si="9"/>
        <v>1148000000000</v>
      </c>
      <c r="N12" s="2">
        <f t="shared" si="9"/>
        <v>1236000000000</v>
      </c>
      <c r="O12" s="2">
        <f t="shared" si="9"/>
        <v>1042000000000</v>
      </c>
    </row>
    <row r="13" spans="1:15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3516000000000</v>
      </c>
      <c r="E13" s="2">
        <f>IFERROR(INDEX(E51:E500,MATCH("Total Debt (Quarter)",$C$51:$C$500,0)),"")</f>
        <v>2183000000000</v>
      </c>
      <c r="H13" s="2">
        <f>IFERROR(INDEX(D13:G13,COUNT(D13:G13)),"")</f>
        <v>2183000000000</v>
      </c>
      <c r="I13" s="2">
        <f t="shared" ref="I13:O13" si="10">IFERROR(INDEX(I51:I500,MATCH($C$13,$C$51:$C$500,0)),"")</f>
        <v>2095000000000</v>
      </c>
      <c r="J13" s="2">
        <f t="shared" si="10"/>
        <v>2714000000000</v>
      </c>
      <c r="K13" s="2">
        <f t="shared" si="10"/>
        <v>2987000000000</v>
      </c>
      <c r="L13" s="2">
        <f t="shared" si="10"/>
        <v>1241000000000</v>
      </c>
      <c r="M13" s="2">
        <f t="shared" si="10"/>
        <v>1300000000000</v>
      </c>
      <c r="N13" s="2">
        <f t="shared" si="10"/>
        <v>1407000000000</v>
      </c>
      <c r="O13" s="2">
        <f t="shared" si="10"/>
        <v>1129000000000</v>
      </c>
    </row>
    <row r="14" spans="1:15" ht="15.5" x14ac:dyDescent="0.35">
      <c r="C14" t="s">
        <v>27</v>
      </c>
      <c r="D14" s="2">
        <f>IFERROR(INDEX(D51:D500,MATCH($C$14,$C$51:$C$500,0)),"")</f>
        <v>-75118000000</v>
      </c>
      <c r="E14" s="2">
        <f>IFERROR(INDEX(E51:E500,MATCH($C$14,$C$51:$C$500,0)),"")</f>
        <v>-31261000000</v>
      </c>
      <c r="H14" s="2">
        <f>IFERROR(SUM(D14:G14)*(4/MAX(1,COUNT(D14:G14))),"")</f>
        <v>-212758000000</v>
      </c>
      <c r="I14" s="2">
        <f t="shared" ref="I14:O14" si="11">IFERROR(INDEX(I51:I500,MATCH($C$14,$C$51:$C$500,0)),"")</f>
        <v>-238044000000</v>
      </c>
      <c r="J14" s="2">
        <f t="shared" si="11"/>
        <v>-127407000000</v>
      </c>
      <c r="K14" s="2">
        <f t="shared" si="11"/>
        <v>-131215000000</v>
      </c>
      <c r="L14" s="2">
        <f t="shared" si="11"/>
        <v>-84139000000</v>
      </c>
      <c r="M14" s="2">
        <f t="shared" si="11"/>
        <v>-74895000000</v>
      </c>
      <c r="N14" s="2">
        <f t="shared" si="11"/>
        <v>-82488000000</v>
      </c>
      <c r="O14" s="2">
        <f t="shared" si="11"/>
        <v>-64327000000</v>
      </c>
    </row>
    <row r="15" spans="1:15" ht="15.5" x14ac:dyDescent="0.35">
      <c r="C15" t="s">
        <v>28</v>
      </c>
      <c r="D15" s="2">
        <f>IFERROR(INDEX(D51:D500,MATCH($C$15,$C$51:$C$500,0)),"")</f>
        <v>-35849000000</v>
      </c>
      <c r="E15" s="2">
        <f>IFERROR(INDEX(E51:E500,MATCH($C$15,$C$51:$C$500,0)),"")</f>
        <v>-13660000000</v>
      </c>
      <c r="H15" s="2">
        <f>IFERROR(SUM(D15:G15)*(4/MAX(1,COUNT(D15:G15))),"")</f>
        <v>-99018000000</v>
      </c>
      <c r="I15" s="2">
        <f t="shared" ref="I15:O15" si="12">IFERROR(INDEX(I51:I500,MATCH($C$15,$C$51:$C$500,0)),"")</f>
        <v>-42266000000</v>
      </c>
      <c r="J15" s="2">
        <f t="shared" si="12"/>
        <v>-10223000000</v>
      </c>
      <c r="K15" s="2">
        <f t="shared" si="12"/>
        <v>-32427000000</v>
      </c>
      <c r="L15" s="2">
        <f t="shared" si="12"/>
        <v>-62317000000</v>
      </c>
      <c r="M15" s="2">
        <f t="shared" si="12"/>
        <v>-17810000000</v>
      </c>
      <c r="N15" s="2">
        <f t="shared" si="12"/>
        <v>353000000</v>
      </c>
      <c r="O15" s="2">
        <f t="shared" si="12"/>
        <v>-2700000000</v>
      </c>
    </row>
    <row r="16" spans="1:15" ht="15.5" x14ac:dyDescent="0.35">
      <c r="C16" t="s">
        <v>29</v>
      </c>
      <c r="D16" s="2">
        <f>IFERROR(INDEX(D51:D500,MATCH($C$16,$C$51:$C$500,0)),"")</f>
        <v>159535000000</v>
      </c>
      <c r="E16" s="2">
        <f>IFERROR(INDEX(E51:E500,MATCH($C$16,$C$51:$C$500,0)),"")</f>
        <v>59636000000</v>
      </c>
      <c r="H16" s="2">
        <f>IFERROR(SUM(D16:G16)*(4/MAX(1,COUNT(D16:G16))),"")</f>
        <v>438342000000</v>
      </c>
      <c r="I16" s="2">
        <f t="shared" ref="I16:O16" si="13">IFERROR(INDEX(I51:I500,MATCH($C$16,$C$51:$C$500,0)),"")</f>
        <v>148441000000</v>
      </c>
      <c r="J16" s="2">
        <f t="shared" si="13"/>
        <v>78409000000</v>
      </c>
      <c r="K16" s="2">
        <f t="shared" si="13"/>
        <v>176669000000</v>
      </c>
      <c r="L16" s="2">
        <f t="shared" si="13"/>
        <v>285464000000</v>
      </c>
      <c r="M16" s="2">
        <f t="shared" si="13"/>
        <v>303912000000</v>
      </c>
      <c r="N16" s="2">
        <f t="shared" si="13"/>
        <v>-155158000000</v>
      </c>
      <c r="O16" s="2">
        <f t="shared" si="13"/>
        <v>-146720000000</v>
      </c>
    </row>
    <row r="17" spans="1:15" ht="15.5" x14ac:dyDescent="0.35">
      <c r="A17" t="s">
        <v>30</v>
      </c>
    </row>
    <row r="18" spans="1:15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</row>
    <row r="19" spans="1:15" ht="15.5" x14ac:dyDescent="0.35">
      <c r="A19" t="s">
        <v>40</v>
      </c>
      <c r="C19" t="s">
        <v>41</v>
      </c>
    </row>
    <row r="20" spans="1:15" ht="15.5" x14ac:dyDescent="0.35">
      <c r="A20" t="s">
        <v>42</v>
      </c>
      <c r="C20" t="s">
        <v>43</v>
      </c>
      <c r="D20" s="2">
        <f ca="1">IFERROR(D21*D2,"")</f>
        <v>2558400000000</v>
      </c>
      <c r="E20" s="2">
        <f ca="1">IFERROR(E21*E2,"")</f>
        <v>2168400000000</v>
      </c>
      <c r="H20" s="2">
        <f t="shared" ref="H20:O20" ca="1" si="14">IFERROR(H21*H2,"")</f>
        <v>2168400000000</v>
      </c>
      <c r="I20" s="2">
        <f t="shared" ca="1" si="14"/>
        <v>3260400000000</v>
      </c>
      <c r="J20" s="2">
        <f t="shared" ca="1" si="14"/>
        <v>2948400000000</v>
      </c>
      <c r="K20" s="2">
        <f t="shared" ca="1" si="14"/>
        <v>5506800000000</v>
      </c>
      <c r="L20" s="2">
        <f t="shared" ca="1" si="14"/>
        <v>6801600000000</v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</row>
    <row r="21" spans="1:15" ht="15.5" x14ac:dyDescent="0.35">
      <c r="C21" t="s">
        <v>12</v>
      </c>
      <c r="D21" s="2">
        <f>IFERROR(INDEX(D51:D500,MATCH($C$7,$C$51:$C$500,0)),"")</f>
        <v>3120000000</v>
      </c>
      <c r="E21" s="2">
        <f>IFERROR(INDEX(E51:E500,MATCH($C$7,$C$51:$C$500,0)),"")</f>
        <v>3120000000</v>
      </c>
      <c r="H21" s="2">
        <f>IFERROR(INDEX(D21:G21,COUNT(D21:G21)),"")</f>
        <v>3120000000</v>
      </c>
      <c r="I21" s="2">
        <f t="shared" ref="I21:O21" si="15">IFERROR(INDEX(I51:I500,MATCH($C$7,$C$51:$C$500,0)),"")</f>
        <v>3120000000</v>
      </c>
      <c r="J21" s="2">
        <f t="shared" si="15"/>
        <v>3120000000</v>
      </c>
      <c r="K21" s="2">
        <f t="shared" si="15"/>
        <v>3120000000</v>
      </c>
      <c r="L21" s="2">
        <f t="shared" si="15"/>
        <v>3120000000</v>
      </c>
      <c r="M21" s="2">
        <f t="shared" si="15"/>
        <v>0</v>
      </c>
      <c r="N21" s="2">
        <f t="shared" si="15"/>
        <v>0</v>
      </c>
      <c r="O21" s="2">
        <f t="shared" si="15"/>
        <v>0</v>
      </c>
    </row>
    <row r="23" spans="1:15" ht="15.5" x14ac:dyDescent="0.35">
      <c r="B23" t="s">
        <v>44</v>
      </c>
      <c r="C23" t="s">
        <v>45</v>
      </c>
      <c r="D23" s="3">
        <f>IFERROR(D5/D6*100,"")</f>
        <v>11.04758529778807</v>
      </c>
      <c r="E23" s="3">
        <f>IFERROR(E5/E6*100,"")</f>
        <v>4.6438488128293756</v>
      </c>
      <c r="H23" s="3">
        <f t="shared" ref="H23:O23" si="16">IFERROR(H5/H6*100,"")</f>
        <v>34.127012746608145</v>
      </c>
      <c r="I23" s="3">
        <f t="shared" si="16"/>
        <v>12.724211360372406</v>
      </c>
      <c r="J23" s="3">
        <f t="shared" si="16"/>
        <v>9.875807027353817</v>
      </c>
      <c r="K23" s="3">
        <f t="shared" si="16"/>
        <v>14.726689243098527</v>
      </c>
      <c r="L23" s="3">
        <f t="shared" si="16"/>
        <v>34.617033995217803</v>
      </c>
      <c r="M23" s="3">
        <f t="shared" si="16"/>
        <v>336.17383462037088</v>
      </c>
      <c r="N23" s="3">
        <f t="shared" si="16"/>
        <v>68.560559050683054</v>
      </c>
      <c r="O23" s="3">
        <f t="shared" si="16"/>
        <v>264.65953085857439</v>
      </c>
    </row>
    <row r="24" spans="1:15" ht="15.5" x14ac:dyDescent="0.35">
      <c r="C24" t="s">
        <v>46</v>
      </c>
      <c r="D24" s="4">
        <f>IFERROR(_xlfn.RRI(5,I23,D23),"")</f>
        <v>-2.7863391995078812E-2</v>
      </c>
      <c r="E24" s="4">
        <f>IFERROR(_xlfn.RRI(5,J23,E23),"")</f>
        <v>-0.1400739697419664</v>
      </c>
      <c r="H24" s="4">
        <f t="shared" ref="H24:O24" si="17">IFERROR(_xlfn.RRI(5,M23,H23),"")</f>
        <v>-0.36714112726029691</v>
      </c>
      <c r="I24" s="4">
        <f t="shared" si="17"/>
        <v>-0.28597847404896337</v>
      </c>
      <c r="J24" s="4">
        <f t="shared" si="17"/>
        <v>-0.48194363805466789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47</v>
      </c>
      <c r="C25" t="s">
        <v>48</v>
      </c>
      <c r="D25" s="3">
        <f>IFERROR(INDEX(D51:D500,MATCH($A$25,$C$51:$C$500,0)),"")</f>
        <v>39.58</v>
      </c>
      <c r="E25" s="3">
        <f>IFERROR(INDEX(E51:E500,MATCH($A$25,$C$51:$C$500,0)),"")</f>
        <v>14.71</v>
      </c>
      <c r="H25" s="3">
        <f>IFERROR(INDEX(D25:G25,COUNT(D25:G25)),"")</f>
        <v>14.71</v>
      </c>
      <c r="I25" s="3">
        <f t="shared" ref="I25:O25" si="18">IFERROR(INDEX(I51:I500,MATCH($C$25,$C$51:$C$500,0)),"")</f>
        <v>33.979999999999997</v>
      </c>
      <c r="J25" s="3">
        <f t="shared" si="18"/>
        <v>21.82</v>
      </c>
      <c r="K25" s="3">
        <f t="shared" si="18"/>
        <v>46.16</v>
      </c>
      <c r="L25" s="3">
        <f t="shared" si="18"/>
        <v>71.41</v>
      </c>
      <c r="M25" s="3">
        <f t="shared" si="18"/>
        <v>1144408</v>
      </c>
      <c r="N25" s="3">
        <f t="shared" si="18"/>
        <v>-619220</v>
      </c>
      <c r="O25" s="3">
        <f t="shared" si="18"/>
        <v>-597680</v>
      </c>
    </row>
    <row r="26" spans="1:15" ht="15.5" x14ac:dyDescent="0.35">
      <c r="C26" t="s">
        <v>49</v>
      </c>
      <c r="D26" s="4">
        <f>IFERROR(_xlfn.RRI(5,I25,D25),"")</f>
        <v>3.0980575886572437E-2</v>
      </c>
      <c r="E26" s="4">
        <f>IFERROR(_xlfn.RRI(5,J25,E25),"")</f>
        <v>-7.5830598472989674E-2</v>
      </c>
      <c r="H26" s="4">
        <f t="shared" ref="H26:O26" si="19">IFERROR(_xlfn.RRI(5,M25,H25),"")</f>
        <v>-0.89485070685621571</v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50</v>
      </c>
      <c r="D27" s="3">
        <f>IFERROR(D4/D21,"")</f>
        <v>1888.3794871794871</v>
      </c>
      <c r="E27" s="3">
        <f>IFERROR(E4/E21,"")</f>
        <v>1082.4195512820513</v>
      </c>
      <c r="H27" s="3">
        <f t="shared" ref="H27:O27" si="20">IFERROR(H4/H21,"")</f>
        <v>5941.5980769230773</v>
      </c>
      <c r="I27" s="3">
        <f t="shared" si="20"/>
        <v>4477.8240384615383</v>
      </c>
      <c r="J27" s="3">
        <f t="shared" si="20"/>
        <v>3130.1628205128204</v>
      </c>
      <c r="K27" s="3">
        <f t="shared" si="20"/>
        <v>3307.5118589743588</v>
      </c>
      <c r="L27" s="3">
        <f t="shared" si="20"/>
        <v>3083.0983974358974</v>
      </c>
      <c r="M27" s="3" t="str">
        <f t="shared" si="20"/>
        <v/>
      </c>
      <c r="N27" s="3" t="str">
        <f t="shared" si="20"/>
        <v/>
      </c>
      <c r="O27" s="3" t="str">
        <f t="shared" si="20"/>
        <v/>
      </c>
    </row>
    <row r="28" spans="1:15" ht="15.5" x14ac:dyDescent="0.35">
      <c r="C28" t="s">
        <v>51</v>
      </c>
      <c r="D28" s="4">
        <f>IFERROR(_xlfn.RRI(5,I27,D27),"")</f>
        <v>-0.15859623666408085</v>
      </c>
      <c r="E28" s="4">
        <f>IFERROR(_xlfn.RRI(5,J27,E27),"")</f>
        <v>-0.1913404125628978</v>
      </c>
      <c r="H28" s="4" t="str">
        <f t="shared" ref="H28:O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52</v>
      </c>
      <c r="H29" s="4">
        <f t="shared" ref="H29:O29" si="22">IFERROR(((H25-I25)/I25)*100%,"")</f>
        <v>-0.56709829311359616</v>
      </c>
      <c r="I29" s="4">
        <f t="shared" si="22"/>
        <v>0.55728689275893661</v>
      </c>
      <c r="J29" s="4">
        <f t="shared" si="22"/>
        <v>-0.52729636048526862</v>
      </c>
      <c r="K29" s="4">
        <f t="shared" si="22"/>
        <v>-0.35359193390281474</v>
      </c>
      <c r="L29" s="4">
        <f t="shared" si="22"/>
        <v>-0.99993760092554407</v>
      </c>
      <c r="M29" s="4">
        <f t="shared" si="22"/>
        <v>-2.8481444397790767</v>
      </c>
      <c r="N29" s="4">
        <f t="shared" si="22"/>
        <v>3.6039352161691872E-2</v>
      </c>
      <c r="O29" s="4" t="str">
        <f t="shared" si="22"/>
        <v/>
      </c>
    </row>
    <row r="30" spans="1:15" ht="15.5" x14ac:dyDescent="0.35">
      <c r="C30" t="s">
        <v>53</v>
      </c>
      <c r="H30" s="4">
        <f t="shared" ref="H30:O30" si="23">IFERROR(((H27-I27)/I27)*100%,"")</f>
        <v>0.32689405074623096</v>
      </c>
      <c r="I30" s="4">
        <f t="shared" si="23"/>
        <v>0.4305402930215394</v>
      </c>
      <c r="J30" s="4">
        <f t="shared" si="23"/>
        <v>-5.3620076366569201E-2</v>
      </c>
      <c r="K30" s="4">
        <f t="shared" si="23"/>
        <v>7.2788290417554649E-2</v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</row>
    <row r="32" spans="1:15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418.99</v>
      </c>
      <c r="E32" s="3">
        <f>IFERROR(INDEX(E51:E500,MATCH($A$32,$C$51:$C$500,0)),"")</f>
        <v>372.7</v>
      </c>
      <c r="H32" s="3">
        <f>IFERROR(INDEX(D32:G32,COUNT(D32:G32)),"")</f>
        <v>372.7</v>
      </c>
      <c r="I32" s="3">
        <f t="shared" ref="I32:O32" si="24">IFERROR(INDEX(I51:I500,MATCH($C$32,$C$51:$C$500,0)),"")</f>
        <v>355.4</v>
      </c>
      <c r="J32" s="3">
        <f t="shared" si="24"/>
        <v>310.18</v>
      </c>
      <c r="K32" s="3">
        <f t="shared" si="24"/>
        <v>288.77</v>
      </c>
      <c r="L32" s="3">
        <f t="shared" si="24"/>
        <v>246.25</v>
      </c>
      <c r="M32" s="3">
        <f t="shared" si="24"/>
        <v>354820</v>
      </c>
      <c r="N32" s="3">
        <f t="shared" si="24"/>
        <v>-837992</v>
      </c>
      <c r="O32" s="3">
        <f t="shared" si="24"/>
        <v>-263460</v>
      </c>
    </row>
    <row r="33" spans="1:15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1.66</v>
      </c>
      <c r="E33" s="3">
        <f>IFERROR(INDEX(E51:E500,MATCH($A$33,$C$51:$C$500,0)),"")</f>
        <v>2.19</v>
      </c>
      <c r="H33" s="3">
        <f>IFERROR(INDEX(D33:G33,COUNT(D33:G33)),"")</f>
        <v>2.19</v>
      </c>
      <c r="I33" s="3">
        <f t="shared" ref="I33:O33" si="25">IFERROR(INDEX(I51:I500,MATCH($C$33,$C$51:$C$500,0)),"")</f>
        <v>2.94</v>
      </c>
      <c r="J33" s="3">
        <f t="shared" si="25"/>
        <v>3.05</v>
      </c>
      <c r="K33" s="3">
        <f t="shared" si="25"/>
        <v>6.11</v>
      </c>
      <c r="L33" s="3">
        <f t="shared" si="25"/>
        <v>8.85</v>
      </c>
      <c r="M33" s="3">
        <f t="shared" si="25"/>
        <v>0</v>
      </c>
      <c r="N33" s="3">
        <f t="shared" si="25"/>
        <v>0</v>
      </c>
      <c r="O33" s="3">
        <f t="shared" si="25"/>
        <v>0</v>
      </c>
    </row>
    <row r="34" spans="1:15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17.559999999999999</v>
      </c>
      <c r="E34" s="3">
        <f>IFERROR(INDEX(E51:E500,MATCH($A$34,$C$51:$C$500,0)),"")</f>
        <v>55.4</v>
      </c>
      <c r="H34" s="3">
        <f>IFERROR(INDEX(D34:G34,COUNT(D34:G34)),"")</f>
        <v>55.4</v>
      </c>
      <c r="I34" s="3">
        <f t="shared" ref="I34:O34" si="26">IFERROR(INDEX(I51:I500,MATCH($C$34,$C$51:$C$500,0)),"")</f>
        <v>30.75</v>
      </c>
      <c r="J34" s="3">
        <f t="shared" si="26"/>
        <v>43.31</v>
      </c>
      <c r="K34" s="3">
        <f t="shared" si="26"/>
        <v>38.24</v>
      </c>
      <c r="L34" s="3">
        <f t="shared" si="26"/>
        <v>30.53</v>
      </c>
      <c r="M34" s="3">
        <f t="shared" si="26"/>
        <v>0</v>
      </c>
      <c r="N34" s="3">
        <f t="shared" si="26"/>
        <v>0</v>
      </c>
      <c r="O34" s="3">
        <f t="shared" si="26"/>
        <v>0</v>
      </c>
    </row>
    <row r="35" spans="1:15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0.37</v>
      </c>
      <c r="E35" s="3">
        <f>IFERROR(INDEX(E51:E500,MATCH($A$35,$C$51:$C$500,0)),"")</f>
        <v>0.75</v>
      </c>
      <c r="H35" s="3">
        <f>IFERROR(INDEX(D35:G35,COUNT(D35:G35)),"")</f>
        <v>0.75</v>
      </c>
      <c r="I35" s="3">
        <f t="shared" ref="I35:O35" si="27">IFERROR(INDEX(I51:I500,MATCH($C$35,$C$51:$C$500,0)),"")</f>
        <v>0.23</v>
      </c>
      <c r="J35" s="3">
        <f t="shared" si="27"/>
        <v>0.3</v>
      </c>
      <c r="K35" s="3">
        <f t="shared" si="27"/>
        <v>0.53</v>
      </c>
      <c r="L35" s="3">
        <f t="shared" si="27"/>
        <v>0.71</v>
      </c>
      <c r="M35" s="3">
        <f t="shared" si="27"/>
        <v>0</v>
      </c>
      <c r="N35" s="3">
        <f t="shared" si="27"/>
        <v>0</v>
      </c>
      <c r="O35" s="3">
        <f t="shared" si="27"/>
        <v>0</v>
      </c>
    </row>
    <row r="36" spans="1:15" ht="15.5" x14ac:dyDescent="0.35">
      <c r="B36" t="s">
        <v>66</v>
      </c>
      <c r="C36" t="s">
        <v>67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O36" si="28">IFERROR(INDEX(H51:H500,MATCH($C$36,$C$51:$C$500,0)),"")</f>
        <v>0</v>
      </c>
      <c r="I36" s="4">
        <f t="shared" si="28"/>
        <v>0.42299999999999999</v>
      </c>
      <c r="J36" s="4">
        <f t="shared" si="28"/>
        <v>0</v>
      </c>
      <c r="K36" s="4">
        <f t="shared" si="28"/>
        <v>0.2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</v>
      </c>
    </row>
    <row r="37" spans="1:15" ht="15.5" x14ac:dyDescent="0.35">
      <c r="B37" t="s">
        <v>68</v>
      </c>
      <c r="C37" t="s">
        <v>69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O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9.23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0</v>
      </c>
    </row>
    <row r="50" spans="2:15" ht="15.5" x14ac:dyDescent="0.35">
      <c r="D50" t="s">
        <v>70</v>
      </c>
      <c r="E50" t="s">
        <v>243</v>
      </c>
      <c r="F50" t="s">
        <v>71</v>
      </c>
      <c r="G50" t="s">
        <v>244</v>
      </c>
      <c r="H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</row>
    <row r="51" spans="2:15" ht="15.5" x14ac:dyDescent="0.35">
      <c r="B51" t="s">
        <v>75</v>
      </c>
      <c r="C51" t="s">
        <v>6</v>
      </c>
      <c r="D51" s="5">
        <v>5891744000000</v>
      </c>
      <c r="E51" s="5">
        <v>3377149000000</v>
      </c>
      <c r="F51" s="5">
        <v>3662551000000</v>
      </c>
      <c r="G51" s="5">
        <v>3647764000000</v>
      </c>
      <c r="I51" s="5">
        <v>13970811000000</v>
      </c>
      <c r="J51" s="5">
        <v>9766108000000</v>
      </c>
      <c r="K51" s="5">
        <v>10319437000000</v>
      </c>
      <c r="L51" s="5">
        <v>9619267000000</v>
      </c>
      <c r="M51" s="5">
        <v>8662321000000</v>
      </c>
      <c r="N51" s="5">
        <v>4354531000000</v>
      </c>
      <c r="O51" s="5">
        <v>3297871000000</v>
      </c>
    </row>
    <row r="52" spans="2:15" ht="15.5" x14ac:dyDescent="0.35">
      <c r="C52" t="s">
        <v>76</v>
      </c>
      <c r="D52" s="5">
        <v>-4418944000000</v>
      </c>
      <c r="E52" s="5">
        <v>-2817842000000</v>
      </c>
      <c r="F52" s="5">
        <v>-3117079000000</v>
      </c>
      <c r="G52" s="5">
        <v>-3092943000000</v>
      </c>
      <c r="I52" s="5">
        <v>-11988509000000</v>
      </c>
      <c r="J52" s="5">
        <v>-8693813000000</v>
      </c>
      <c r="K52" s="5">
        <v>-9004930000000</v>
      </c>
      <c r="L52" s="5">
        <v>-8127908000000</v>
      </c>
      <c r="M52" s="5">
        <v>-6623553000000</v>
      </c>
      <c r="N52" s="5">
        <v>-4079197000000</v>
      </c>
      <c r="O52" s="5">
        <v>-3345567000000</v>
      </c>
    </row>
    <row r="53" spans="2:15" ht="15.5" x14ac:dyDescent="0.35">
      <c r="C53" t="s">
        <v>77</v>
      </c>
      <c r="D53" s="5">
        <v>1472800000000</v>
      </c>
      <c r="E53" s="5">
        <v>559307000000</v>
      </c>
      <c r="F53" s="5">
        <v>545472000000</v>
      </c>
      <c r="G53" s="5">
        <v>554821000000</v>
      </c>
      <c r="I53" s="5">
        <v>1982302000000</v>
      </c>
      <c r="J53" s="5">
        <v>1072295000000</v>
      </c>
      <c r="K53" s="5">
        <v>1314507000000</v>
      </c>
      <c r="L53" s="5">
        <v>1491359000000</v>
      </c>
      <c r="M53" s="5">
        <v>2038768000000</v>
      </c>
      <c r="N53" s="5">
        <v>275334000000</v>
      </c>
      <c r="O53" s="5">
        <v>-47696000000</v>
      </c>
    </row>
    <row r="54" spans="2:15" ht="15.5" x14ac:dyDescent="0.35">
      <c r="C54" t="s">
        <v>78</v>
      </c>
      <c r="D54" s="5">
        <v>-1147287000000</v>
      </c>
      <c r="E54" s="5">
        <v>-469407000000</v>
      </c>
      <c r="F54" s="5">
        <v>-365421000000</v>
      </c>
      <c r="G54" s="5">
        <v>-491197000000</v>
      </c>
      <c r="I54" s="5">
        <v>-1558171000000</v>
      </c>
      <c r="J54" s="5">
        <v>-982657000000</v>
      </c>
      <c r="K54" s="5">
        <v>-1002748000000</v>
      </c>
      <c r="L54" s="5">
        <v>-1077806000000</v>
      </c>
      <c r="M54" s="5">
        <v>-1652266000000</v>
      </c>
      <c r="N54" s="5">
        <v>-289174000000</v>
      </c>
      <c r="O54" s="5">
        <v>-76139000000</v>
      </c>
    </row>
    <row r="55" spans="2:15" ht="15.5" x14ac:dyDescent="0.35">
      <c r="C55" t="s">
        <v>245</v>
      </c>
    </row>
    <row r="56" spans="2:15" ht="15.5" x14ac:dyDescent="0.35">
      <c r="C56" t="s">
        <v>246</v>
      </c>
    </row>
    <row r="57" spans="2:15" ht="15.5" x14ac:dyDescent="0.35">
      <c r="C57" t="s">
        <v>80</v>
      </c>
      <c r="D57" s="5">
        <v>325513000000</v>
      </c>
      <c r="E57" s="5">
        <v>89900000000</v>
      </c>
      <c r="F57" s="5">
        <v>180051000000</v>
      </c>
      <c r="G57" s="5">
        <v>63624000000</v>
      </c>
      <c r="I57" s="5">
        <v>424131000000</v>
      </c>
      <c r="J57" s="5">
        <v>89638000000</v>
      </c>
      <c r="K57" s="5">
        <v>311759000000</v>
      </c>
      <c r="L57" s="5">
        <v>413553000000</v>
      </c>
      <c r="M57" s="5">
        <v>386502000000</v>
      </c>
      <c r="N57" s="5">
        <v>-13840000000</v>
      </c>
      <c r="O57" s="5">
        <v>-123835000000</v>
      </c>
    </row>
    <row r="58" spans="2:15" ht="15.5" x14ac:dyDescent="0.35">
      <c r="C58" t="s">
        <v>81</v>
      </c>
      <c r="D58" s="5">
        <v>-165978000000</v>
      </c>
      <c r="E58" s="5">
        <v>-30264000000</v>
      </c>
      <c r="F58" s="5">
        <v>-103074000000</v>
      </c>
      <c r="G58" s="5">
        <v>-43929000000</v>
      </c>
      <c r="I58" s="5">
        <v>-275690000000</v>
      </c>
      <c r="J58" s="5">
        <v>-11229000000</v>
      </c>
      <c r="K58" s="5">
        <v>-135090000000</v>
      </c>
      <c r="L58" s="5">
        <v>-128089000000</v>
      </c>
      <c r="M58" s="5">
        <v>-82590000000</v>
      </c>
      <c r="N58" s="5">
        <v>-141318000000</v>
      </c>
      <c r="O58" s="5">
        <v>-22885000000</v>
      </c>
    </row>
    <row r="59" spans="2:15" ht="15.5" x14ac:dyDescent="0.35">
      <c r="C59" t="s">
        <v>142</v>
      </c>
      <c r="D59" s="5">
        <v>1142000000</v>
      </c>
      <c r="E59" s="5">
        <v>997000000</v>
      </c>
      <c r="F59" s="5">
        <v>1739000000</v>
      </c>
      <c r="G59" s="5">
        <v>1591000000</v>
      </c>
      <c r="I59" s="5">
        <v>20067000000</v>
      </c>
      <c r="J59" s="5">
        <v>102645000000</v>
      </c>
      <c r="K59" s="5">
        <v>7104000000</v>
      </c>
      <c r="L59" s="5">
        <v>4330000000</v>
      </c>
      <c r="M59" s="5">
        <v>889000000</v>
      </c>
      <c r="N59" s="5">
        <v>603000000</v>
      </c>
      <c r="O59" s="5">
        <v>1023000000</v>
      </c>
    </row>
    <row r="60" spans="2:15" ht="15.5" x14ac:dyDescent="0.35">
      <c r="C60" t="s">
        <v>27</v>
      </c>
      <c r="D60" s="5">
        <v>-75118000000</v>
      </c>
      <c r="E60" s="5">
        <v>-31261000000</v>
      </c>
      <c r="F60" s="5">
        <v>-130755000000</v>
      </c>
      <c r="G60" s="5">
        <v>-5559000000</v>
      </c>
      <c r="I60" s="5">
        <v>-238044000000</v>
      </c>
      <c r="J60" s="5">
        <v>-127407000000</v>
      </c>
      <c r="K60" s="5">
        <v>-131215000000</v>
      </c>
      <c r="L60" s="5">
        <v>-84139000000</v>
      </c>
      <c r="M60" s="5">
        <v>-74895000000</v>
      </c>
      <c r="N60" s="5">
        <v>-82488000000</v>
      </c>
      <c r="O60" s="5">
        <v>-64327000000</v>
      </c>
    </row>
    <row r="61" spans="2:15" ht="15.5" x14ac:dyDescent="0.35">
      <c r="C61" t="s">
        <v>82</v>
      </c>
      <c r="F61" s="5">
        <v>68852000000</v>
      </c>
      <c r="G61" s="5">
        <v>-68852000000</v>
      </c>
      <c r="K61" s="5">
        <v>-8753000000</v>
      </c>
      <c r="L61" s="5">
        <v>-59717000000</v>
      </c>
      <c r="M61" s="5">
        <v>-27573000000</v>
      </c>
      <c r="N61" s="5">
        <v>-35267000000</v>
      </c>
      <c r="O61" s="5">
        <v>15556000000</v>
      </c>
    </row>
    <row r="62" spans="2:15" ht="15.5" x14ac:dyDescent="0.35">
      <c r="C62" t="s">
        <v>83</v>
      </c>
    </row>
    <row r="63" spans="2:15" ht="15.5" x14ac:dyDescent="0.35">
      <c r="C63" t="s">
        <v>84</v>
      </c>
      <c r="D63" s="5">
        <v>-165978000000</v>
      </c>
      <c r="E63" s="5">
        <v>-30264000000</v>
      </c>
      <c r="F63" s="5">
        <v>-103074000000</v>
      </c>
      <c r="G63" s="5">
        <v>-43929000000</v>
      </c>
      <c r="I63" s="5">
        <v>-275690000000</v>
      </c>
      <c r="J63" s="5">
        <v>-11229000000</v>
      </c>
      <c r="K63" s="5">
        <v>-135090000000</v>
      </c>
      <c r="L63" s="5">
        <v>-128089000000</v>
      </c>
      <c r="M63" s="5">
        <v>-82590000000</v>
      </c>
      <c r="N63" s="5">
        <v>-141318000000</v>
      </c>
      <c r="O63" s="5">
        <v>-22885000000</v>
      </c>
    </row>
    <row r="64" spans="2:15" ht="15.5" x14ac:dyDescent="0.35">
      <c r="C64" t="s">
        <v>29</v>
      </c>
      <c r="D64" s="5">
        <v>159535000000</v>
      </c>
      <c r="E64" s="5">
        <v>59636000000</v>
      </c>
      <c r="F64" s="5">
        <v>76977000000</v>
      </c>
      <c r="G64" s="5">
        <v>19695000000</v>
      </c>
      <c r="I64" s="5">
        <v>148441000000</v>
      </c>
      <c r="J64" s="5">
        <v>78409000000</v>
      </c>
      <c r="K64" s="5">
        <v>176669000000</v>
      </c>
      <c r="L64" s="5">
        <v>285464000000</v>
      </c>
      <c r="M64" s="5">
        <v>303912000000</v>
      </c>
      <c r="N64" s="5">
        <v>-155158000000</v>
      </c>
      <c r="O64" s="5">
        <v>-146720000000</v>
      </c>
    </row>
    <row r="65" spans="2:15" ht="15.5" x14ac:dyDescent="0.35">
      <c r="C65" t="s">
        <v>28</v>
      </c>
      <c r="D65" s="5">
        <v>-35849000000</v>
      </c>
      <c r="E65" s="5">
        <v>-13660000000</v>
      </c>
      <c r="F65" s="5">
        <v>-27488000000</v>
      </c>
      <c r="G65" s="5">
        <v>-5215000000</v>
      </c>
      <c r="I65" s="5">
        <v>-42266000000</v>
      </c>
      <c r="J65" s="5">
        <v>-10223000000</v>
      </c>
      <c r="K65" s="5">
        <v>-32427000000</v>
      </c>
      <c r="L65" s="5">
        <v>-62317000000</v>
      </c>
      <c r="M65" s="5">
        <v>-17810000000</v>
      </c>
      <c r="N65" s="5">
        <v>353000000</v>
      </c>
      <c r="O65" s="5">
        <v>-2700000000</v>
      </c>
    </row>
    <row r="66" spans="2:15" ht="15.5" x14ac:dyDescent="0.35">
      <c r="C66" t="s">
        <v>85</v>
      </c>
      <c r="D66" s="5">
        <v>-34844000000</v>
      </c>
      <c r="E66" s="5">
        <v>-11964000000</v>
      </c>
      <c r="F66" s="5">
        <v>-35909000000</v>
      </c>
      <c r="G66" s="5">
        <v>-893000000</v>
      </c>
      <c r="I66" s="5">
        <v>-45587000000</v>
      </c>
      <c r="K66" s="5">
        <v>-48846000000</v>
      </c>
      <c r="L66" s="5">
        <v>-62069000000</v>
      </c>
      <c r="M66" s="5">
        <v>-17754000000</v>
      </c>
    </row>
    <row r="67" spans="2:15" ht="15.5" x14ac:dyDescent="0.35">
      <c r="C67" t="s">
        <v>87</v>
      </c>
      <c r="D67" s="5">
        <v>-1005000000</v>
      </c>
      <c r="E67" s="5">
        <v>-1696000000</v>
      </c>
      <c r="F67" s="5">
        <v>8421000000</v>
      </c>
      <c r="G67" s="5">
        <v>-4322000000</v>
      </c>
      <c r="I67" s="5">
        <v>3321000000</v>
      </c>
      <c r="J67" s="5">
        <v>-10223000000</v>
      </c>
      <c r="K67" s="5">
        <v>16419000000</v>
      </c>
      <c r="L67" s="5">
        <v>-248000000</v>
      </c>
      <c r="M67" s="5">
        <v>-56000000</v>
      </c>
      <c r="N67" s="5">
        <v>353000000</v>
      </c>
      <c r="O67" s="5">
        <v>-2700000000</v>
      </c>
    </row>
    <row r="68" spans="2:15" ht="15.5" x14ac:dyDescent="0.35">
      <c r="C68" t="s">
        <v>88</v>
      </c>
      <c r="D68" s="5">
        <v>-35849000000</v>
      </c>
      <c r="E68" s="5">
        <v>-13660000000</v>
      </c>
      <c r="F68" s="5">
        <v>-27488000000</v>
      </c>
      <c r="G68" s="5">
        <v>-5215000000</v>
      </c>
      <c r="I68" s="5">
        <v>-42266000000</v>
      </c>
      <c r="J68" s="5">
        <v>-10223000000</v>
      </c>
      <c r="K68" s="5">
        <v>-32427000000</v>
      </c>
      <c r="L68" s="5">
        <v>-62317000000</v>
      </c>
      <c r="M68" s="5">
        <v>-17810000000</v>
      </c>
      <c r="N68" s="5">
        <v>353000000</v>
      </c>
      <c r="O68" s="5">
        <v>-2700000000</v>
      </c>
    </row>
    <row r="69" spans="2:15" ht="15.5" x14ac:dyDescent="0.35">
      <c r="C69" t="s">
        <v>89</v>
      </c>
      <c r="D69" s="5">
        <v>123686000000</v>
      </c>
      <c r="E69" s="5">
        <v>45976000000</v>
      </c>
      <c r="F69" s="5">
        <v>49489000000</v>
      </c>
      <c r="G69" s="5">
        <v>14480000000</v>
      </c>
      <c r="I69" s="5">
        <v>106175000000</v>
      </c>
      <c r="J69" s="5">
        <v>68186000000</v>
      </c>
      <c r="K69" s="5">
        <v>144242000000</v>
      </c>
      <c r="L69" s="5">
        <v>223147000000</v>
      </c>
      <c r="M69" s="5">
        <v>286102000000</v>
      </c>
      <c r="N69" s="5">
        <v>-154805000000</v>
      </c>
      <c r="O69" s="5">
        <v>-149420000000</v>
      </c>
    </row>
    <row r="70" spans="2:15" ht="15.5" x14ac:dyDescent="0.35">
      <c r="C70" t="s">
        <v>90</v>
      </c>
      <c r="D70" s="5">
        <v>20966000000</v>
      </c>
      <c r="E70" s="5">
        <v>8111000000</v>
      </c>
      <c r="F70" s="5">
        <v>1220000000</v>
      </c>
      <c r="G70" s="5">
        <v>48436000000</v>
      </c>
      <c r="I70" s="5">
        <v>35142000000</v>
      </c>
      <c r="J70" s="5">
        <v>27540000000</v>
      </c>
      <c r="K70" s="5">
        <v>-11346000000</v>
      </c>
      <c r="L70" s="5">
        <v>43238000000</v>
      </c>
      <c r="M70" s="5">
        <v>12101000000</v>
      </c>
      <c r="N70" s="5">
        <v>11172000000</v>
      </c>
      <c r="O70" s="5">
        <v>-24898000000</v>
      </c>
    </row>
    <row r="71" spans="2:15" ht="15.5" x14ac:dyDescent="0.35">
      <c r="C71" t="s">
        <v>428</v>
      </c>
      <c r="D71" s="5">
        <v>20966000000</v>
      </c>
      <c r="E71" s="5">
        <v>8111000000</v>
      </c>
      <c r="F71" s="5">
        <v>1220000000</v>
      </c>
      <c r="G71" s="5">
        <v>48436000000</v>
      </c>
      <c r="I71" s="5">
        <v>35142000000</v>
      </c>
      <c r="J71" s="5">
        <v>27540000000</v>
      </c>
      <c r="K71" s="5">
        <v>-11346000000</v>
      </c>
      <c r="L71" s="5">
        <v>43238000000</v>
      </c>
      <c r="M71" s="5">
        <v>12101000000</v>
      </c>
      <c r="N71" s="5">
        <v>11172000000</v>
      </c>
      <c r="O71" s="5">
        <v>-24898000000</v>
      </c>
    </row>
    <row r="72" spans="2:15" ht="15.5" x14ac:dyDescent="0.35">
      <c r="C72" t="s">
        <v>91</v>
      </c>
      <c r="D72" s="5">
        <v>144652000000</v>
      </c>
      <c r="E72" s="5">
        <v>54087000000</v>
      </c>
      <c r="F72" s="5">
        <v>50709000000</v>
      </c>
      <c r="G72" s="5">
        <v>62916000000</v>
      </c>
      <c r="I72" s="5">
        <v>141317000000</v>
      </c>
      <c r="J72" s="5">
        <v>95726000000</v>
      </c>
      <c r="K72" s="5">
        <v>132896000000</v>
      </c>
      <c r="L72" s="5">
        <v>266385000000</v>
      </c>
      <c r="M72" s="5">
        <v>298203000000</v>
      </c>
      <c r="N72" s="5">
        <v>-143633000000</v>
      </c>
      <c r="O72" s="5">
        <v>-174318000000</v>
      </c>
    </row>
    <row r="73" spans="2:15" ht="15.5" x14ac:dyDescent="0.35">
      <c r="C73" t="s">
        <v>92</v>
      </c>
      <c r="D73" s="5">
        <v>123686000000</v>
      </c>
      <c r="E73" s="5">
        <v>45976000000</v>
      </c>
      <c r="F73" s="5">
        <v>49489000000</v>
      </c>
      <c r="G73" s="5">
        <v>14480000000</v>
      </c>
      <c r="I73" s="5">
        <v>106175000000</v>
      </c>
      <c r="J73" s="5">
        <v>68186000000</v>
      </c>
      <c r="K73" s="5">
        <v>144242000000</v>
      </c>
      <c r="L73" s="5">
        <v>223147000000</v>
      </c>
      <c r="M73" s="5">
        <v>286102000000</v>
      </c>
      <c r="N73" s="5">
        <v>-154805000000</v>
      </c>
      <c r="O73" s="5">
        <v>-149420000000</v>
      </c>
    </row>
    <row r="74" spans="2:15" ht="15.5" x14ac:dyDescent="0.35">
      <c r="C74" t="s">
        <v>8</v>
      </c>
      <c r="D74" s="5">
        <v>144652000000</v>
      </c>
      <c r="E74" s="5">
        <v>54087000000</v>
      </c>
      <c r="F74" s="5">
        <v>50709000000</v>
      </c>
      <c r="G74" s="5">
        <v>62916000000</v>
      </c>
      <c r="I74" s="5">
        <v>141317000000</v>
      </c>
      <c r="J74" s="5">
        <v>95726000000</v>
      </c>
      <c r="K74" s="5">
        <v>132896000000</v>
      </c>
      <c r="L74" s="5">
        <v>266385000000</v>
      </c>
      <c r="M74" s="5">
        <v>298203000000</v>
      </c>
      <c r="N74" s="5">
        <v>-143633000000</v>
      </c>
      <c r="O74" s="5">
        <v>-174318000000</v>
      </c>
    </row>
    <row r="75" spans="2:15" ht="15.5" x14ac:dyDescent="0.35">
      <c r="C75" t="s">
        <v>94</v>
      </c>
      <c r="D75" s="5">
        <v>123686000000</v>
      </c>
      <c r="E75" s="5">
        <v>45976000000</v>
      </c>
      <c r="F75" s="5">
        <v>49489000000</v>
      </c>
      <c r="G75" s="5">
        <v>14480000000</v>
      </c>
      <c r="I75" s="5">
        <v>106175000000</v>
      </c>
      <c r="J75" s="5">
        <v>68186000000</v>
      </c>
      <c r="K75" s="5">
        <v>144242000000</v>
      </c>
      <c r="L75" s="5">
        <v>223147000000</v>
      </c>
      <c r="M75" s="5">
        <v>286102000000</v>
      </c>
      <c r="N75" s="5">
        <v>-154805000000</v>
      </c>
      <c r="O75" s="5">
        <v>-149420000000</v>
      </c>
    </row>
    <row r="76" spans="2:15" ht="15.5" x14ac:dyDescent="0.35">
      <c r="C76" t="s">
        <v>95</v>
      </c>
      <c r="D76" s="5">
        <v>144652000000</v>
      </c>
      <c r="E76" s="5">
        <v>54087000000</v>
      </c>
      <c r="F76" s="5">
        <v>50709000000</v>
      </c>
      <c r="G76" s="5">
        <v>62916000000</v>
      </c>
      <c r="I76" s="5">
        <v>141317000000</v>
      </c>
      <c r="J76" s="5">
        <v>95726000000</v>
      </c>
      <c r="K76" s="5">
        <v>132896000000</v>
      </c>
      <c r="L76" s="5">
        <v>266385000000</v>
      </c>
      <c r="M76" s="5">
        <v>298203000000</v>
      </c>
      <c r="N76" s="5">
        <v>-143633000000</v>
      </c>
      <c r="O76" s="5">
        <v>-174318000000</v>
      </c>
    </row>
    <row r="77" spans="2:15" ht="15.5" x14ac:dyDescent="0.35">
      <c r="C77" t="s">
        <v>96</v>
      </c>
      <c r="D77" s="5">
        <v>144652000000</v>
      </c>
      <c r="E77" s="5">
        <v>54087000000</v>
      </c>
      <c r="F77" s="5">
        <v>50709000000</v>
      </c>
      <c r="G77" s="5">
        <v>62916000000</v>
      </c>
      <c r="I77" s="5">
        <v>141317000000</v>
      </c>
      <c r="J77" s="5">
        <v>95726000000</v>
      </c>
      <c r="K77" s="5">
        <v>132896000000</v>
      </c>
      <c r="L77" s="5">
        <v>266385000000</v>
      </c>
      <c r="M77" s="5">
        <v>298203000000</v>
      </c>
      <c r="N77" s="5">
        <v>-143633000000</v>
      </c>
      <c r="O77" s="5">
        <v>-174318000000</v>
      </c>
    </row>
    <row r="79" spans="2:15" ht="15.5" x14ac:dyDescent="0.35">
      <c r="B79" t="s">
        <v>97</v>
      </c>
      <c r="C79" t="s">
        <v>98</v>
      </c>
    </row>
    <row r="80" spans="2:15" ht="15.5" x14ac:dyDescent="0.35">
      <c r="C80" t="s">
        <v>99</v>
      </c>
    </row>
    <row r="81" spans="3:15" ht="15.5" x14ac:dyDescent="0.35">
      <c r="C81" t="s">
        <v>20</v>
      </c>
      <c r="D81" s="5">
        <v>231071000000</v>
      </c>
      <c r="E81" s="5">
        <v>342315000000</v>
      </c>
      <c r="F81" s="5">
        <v>284835000000</v>
      </c>
      <c r="G81" s="5">
        <v>213040000000</v>
      </c>
      <c r="I81" s="5">
        <v>284835000000</v>
      </c>
      <c r="J81" s="5">
        <v>234104000000</v>
      </c>
      <c r="K81" s="5">
        <v>304932000000</v>
      </c>
      <c r="L81" s="5">
        <v>859969000000</v>
      </c>
      <c r="M81" s="5">
        <v>151638000000</v>
      </c>
      <c r="N81" s="5">
        <v>170634000000</v>
      </c>
      <c r="O81" s="5">
        <v>87349000000</v>
      </c>
    </row>
    <row r="82" spans="3:15" ht="15.5" x14ac:dyDescent="0.35">
      <c r="C82" t="s">
        <v>476</v>
      </c>
      <c r="J82" s="5">
        <v>788000000000</v>
      </c>
      <c r="K82" s="5">
        <v>788000000000</v>
      </c>
    </row>
    <row r="83" spans="3:15" ht="15.5" x14ac:dyDescent="0.35">
      <c r="C83" t="s">
        <v>100</v>
      </c>
      <c r="D83" s="5">
        <v>1086582000000</v>
      </c>
      <c r="E83" s="5">
        <v>166923000000</v>
      </c>
      <c r="F83" s="5">
        <v>198052000000</v>
      </c>
      <c r="G83" s="5">
        <v>96881000000</v>
      </c>
      <c r="I83" s="5">
        <v>198052000000</v>
      </c>
      <c r="J83" s="5">
        <v>84236000000</v>
      </c>
      <c r="K83" s="5">
        <v>356868000000</v>
      </c>
      <c r="L83" s="5">
        <v>587649000000</v>
      </c>
      <c r="M83" s="5">
        <v>277302000000</v>
      </c>
      <c r="N83" s="5">
        <v>418577000000</v>
      </c>
      <c r="O83" s="5">
        <v>406396000000</v>
      </c>
    </row>
    <row r="84" spans="3:15" ht="15.5" x14ac:dyDescent="0.35">
      <c r="C84" t="s">
        <v>250</v>
      </c>
    </row>
    <row r="85" spans="3:15" ht="15.5" x14ac:dyDescent="0.35">
      <c r="C85" t="s">
        <v>249</v>
      </c>
    </row>
    <row r="86" spans="3:15" ht="15.5" x14ac:dyDescent="0.35">
      <c r="C86" t="s">
        <v>251</v>
      </c>
      <c r="D86" s="5">
        <v>1086582000000</v>
      </c>
      <c r="E86" s="5">
        <v>166923000000</v>
      </c>
      <c r="F86" s="5">
        <v>198052000000</v>
      </c>
      <c r="G86" s="5">
        <v>96881000000</v>
      </c>
      <c r="I86" s="5">
        <v>198052000000</v>
      </c>
      <c r="J86" s="5">
        <v>84236000000</v>
      </c>
      <c r="K86" s="5">
        <v>356868000000</v>
      </c>
      <c r="L86" s="5">
        <v>587649000000</v>
      </c>
      <c r="M86" s="5">
        <v>277302000000</v>
      </c>
      <c r="N86" s="5">
        <v>418577000000</v>
      </c>
      <c r="O86" s="5">
        <v>406396000000</v>
      </c>
    </row>
    <row r="87" spans="3:15" ht="15.5" x14ac:dyDescent="0.35">
      <c r="C87" t="s">
        <v>102</v>
      </c>
      <c r="D87" s="5">
        <v>144843000000</v>
      </c>
      <c r="E87" s="5">
        <v>123934000000</v>
      </c>
      <c r="F87" s="5">
        <v>123524000000</v>
      </c>
      <c r="G87" s="5">
        <v>182037000000</v>
      </c>
      <c r="I87" s="5">
        <v>123524000000</v>
      </c>
      <c r="J87" s="5">
        <v>128281000000</v>
      </c>
      <c r="K87" s="5">
        <v>543819000000</v>
      </c>
      <c r="L87" s="5">
        <v>351325000000</v>
      </c>
      <c r="M87" s="5">
        <v>357656000000</v>
      </c>
      <c r="N87" s="5">
        <v>446761000000</v>
      </c>
      <c r="O87" s="5">
        <v>368016000000</v>
      </c>
    </row>
    <row r="88" spans="3:15" ht="15.5" x14ac:dyDescent="0.35">
      <c r="C88" t="s">
        <v>252</v>
      </c>
      <c r="D88" s="5">
        <v>144843000000</v>
      </c>
      <c r="E88" s="5">
        <v>123934000000</v>
      </c>
      <c r="F88" s="5">
        <v>123524000000</v>
      </c>
      <c r="G88" s="5">
        <v>182037000000</v>
      </c>
      <c r="I88" s="5">
        <v>123524000000</v>
      </c>
      <c r="J88" s="5">
        <v>128281000000</v>
      </c>
      <c r="K88" s="5">
        <v>543819000000</v>
      </c>
      <c r="L88" s="5">
        <v>351325000000</v>
      </c>
      <c r="M88" s="5">
        <v>357656000000</v>
      </c>
      <c r="N88" s="5">
        <v>446761000000</v>
      </c>
      <c r="O88" s="5">
        <v>368016000000</v>
      </c>
    </row>
    <row r="89" spans="3:15" ht="15.5" x14ac:dyDescent="0.35">
      <c r="C89" t="s">
        <v>103</v>
      </c>
      <c r="D89" s="5">
        <v>851186000000</v>
      </c>
      <c r="E89" s="5">
        <v>699321000000</v>
      </c>
      <c r="F89" s="5">
        <v>784326000000</v>
      </c>
      <c r="G89" s="5">
        <v>767013000000</v>
      </c>
      <c r="I89" s="5">
        <v>784326000000</v>
      </c>
      <c r="J89" s="5">
        <v>598805000000</v>
      </c>
      <c r="K89" s="5">
        <v>612442000000</v>
      </c>
      <c r="L89" s="5">
        <v>569136000000</v>
      </c>
      <c r="M89" s="5">
        <v>533531000000</v>
      </c>
      <c r="N89" s="5">
        <v>472327000000</v>
      </c>
      <c r="O89" s="5">
        <v>301318000000</v>
      </c>
    </row>
    <row r="90" spans="3:15" ht="15.5" x14ac:dyDescent="0.35">
      <c r="C90" t="s">
        <v>83</v>
      </c>
      <c r="D90" s="5">
        <v>116217000000</v>
      </c>
      <c r="E90" s="5">
        <v>91915000000</v>
      </c>
      <c r="F90" s="5">
        <v>87140000000</v>
      </c>
      <c r="G90" s="5">
        <v>82773000000</v>
      </c>
      <c r="I90" s="5">
        <v>87140000000</v>
      </c>
      <c r="J90" s="5">
        <v>49252000000</v>
      </c>
      <c r="K90" s="5">
        <v>22627000000</v>
      </c>
      <c r="L90" s="5">
        <v>33645000000</v>
      </c>
      <c r="M90" s="5">
        <v>-9263000000</v>
      </c>
      <c r="N90" s="5">
        <v>-20801000000</v>
      </c>
      <c r="O90" s="5">
        <v>-31022000000</v>
      </c>
    </row>
    <row r="91" spans="3:15" ht="15.5" x14ac:dyDescent="0.35">
      <c r="C91" t="s">
        <v>104</v>
      </c>
      <c r="D91" s="5">
        <v>4496499000000</v>
      </c>
      <c r="E91" s="5">
        <v>2670336000000</v>
      </c>
      <c r="F91" s="5">
        <v>2811840000000</v>
      </c>
      <c r="G91" s="5">
        <v>2900327000000</v>
      </c>
      <c r="I91" s="5">
        <v>2811840000000</v>
      </c>
      <c r="J91" s="5">
        <v>3591721000000</v>
      </c>
      <c r="K91" s="5">
        <v>3925960000000</v>
      </c>
      <c r="L91" s="5">
        <v>2600405000000</v>
      </c>
      <c r="M91" s="5">
        <v>1607980000000</v>
      </c>
      <c r="N91" s="5">
        <v>1540603000000</v>
      </c>
      <c r="O91" s="5">
        <v>1212358000000</v>
      </c>
    </row>
    <row r="92" spans="3:15" ht="15.5" x14ac:dyDescent="0.35">
      <c r="C92" t="s">
        <v>105</v>
      </c>
    </row>
    <row r="93" spans="3:15" ht="15.5" x14ac:dyDescent="0.35">
      <c r="C93" t="s">
        <v>107</v>
      </c>
      <c r="D93" s="5">
        <v>801136000000</v>
      </c>
      <c r="E93" s="5">
        <v>763947000000</v>
      </c>
      <c r="F93" s="5">
        <v>713792000000</v>
      </c>
      <c r="G93" s="5">
        <v>570288000000</v>
      </c>
      <c r="I93" s="5">
        <v>713792000000</v>
      </c>
      <c r="J93" s="5">
        <v>473680000000</v>
      </c>
      <c r="K93" s="5">
        <v>385821000000</v>
      </c>
      <c r="L93" s="5">
        <v>418947000000</v>
      </c>
      <c r="M93" s="5">
        <v>414859000000</v>
      </c>
      <c r="N93" s="5">
        <v>394360000000</v>
      </c>
      <c r="O93" s="5">
        <v>358892000000</v>
      </c>
    </row>
    <row r="94" spans="3:15" ht="15.5" x14ac:dyDescent="0.35">
      <c r="C94" t="s">
        <v>108</v>
      </c>
      <c r="D94" s="5">
        <v>22782000000</v>
      </c>
    </row>
    <row r="95" spans="3:15" ht="15.5" x14ac:dyDescent="0.35">
      <c r="C95" t="s">
        <v>109</v>
      </c>
      <c r="D95" s="5">
        <v>7091000000</v>
      </c>
      <c r="E95" s="5">
        <v>8110000000</v>
      </c>
      <c r="F95" s="5">
        <v>9837000000</v>
      </c>
      <c r="G95" s="5">
        <v>1439000000</v>
      </c>
      <c r="I95" s="5">
        <v>9837000000</v>
      </c>
      <c r="J95" s="5">
        <v>6652000000</v>
      </c>
      <c r="K95" s="5">
        <v>17133000000</v>
      </c>
      <c r="L95" s="5">
        <v>622000000</v>
      </c>
      <c r="M95" s="5">
        <v>963000000</v>
      </c>
      <c r="N95" s="5">
        <v>1178000000</v>
      </c>
      <c r="O95" s="5">
        <v>1093000000</v>
      </c>
    </row>
    <row r="96" spans="3:15" ht="15.5" x14ac:dyDescent="0.35">
      <c r="C96" t="s">
        <v>110</v>
      </c>
      <c r="D96" s="5">
        <v>1409869000000</v>
      </c>
      <c r="E96" s="5">
        <v>1365096000000</v>
      </c>
      <c r="F96" s="5">
        <v>1305974000000</v>
      </c>
      <c r="G96" s="5">
        <v>962685000000</v>
      </c>
      <c r="I96" s="5">
        <v>1305974000000</v>
      </c>
      <c r="J96" s="5">
        <v>608598000000</v>
      </c>
      <c r="K96" s="5">
        <v>410234000000</v>
      </c>
      <c r="L96" s="5">
        <v>419569000000</v>
      </c>
      <c r="M96" s="5">
        <v>417822000000</v>
      </c>
      <c r="N96" s="5">
        <v>397538000000</v>
      </c>
      <c r="O96" s="5">
        <v>359985000000</v>
      </c>
    </row>
    <row r="97" spans="3:15" ht="15.5" x14ac:dyDescent="0.35">
      <c r="C97" t="s">
        <v>111</v>
      </c>
      <c r="D97" s="5">
        <v>5906368000000</v>
      </c>
      <c r="E97" s="5">
        <v>4035432000000</v>
      </c>
      <c r="F97" s="5">
        <v>4117814000000</v>
      </c>
      <c r="G97" s="5">
        <v>3863012000000</v>
      </c>
      <c r="I97" s="5">
        <v>4117814000000</v>
      </c>
      <c r="J97" s="5">
        <v>4200319000000</v>
      </c>
      <c r="K97" s="5">
        <v>4336194000000</v>
      </c>
      <c r="L97" s="5">
        <v>3019974000000</v>
      </c>
      <c r="M97" s="5">
        <v>2025802000000</v>
      </c>
      <c r="N97" s="5">
        <v>1938141000000</v>
      </c>
      <c r="O97" s="5">
        <v>1572343000000</v>
      </c>
    </row>
    <row r="98" spans="3:15" ht="15.5" x14ac:dyDescent="0.35">
      <c r="C98" t="s">
        <v>112</v>
      </c>
    </row>
    <row r="99" spans="3:15" ht="15.5" x14ac:dyDescent="0.35">
      <c r="C99" t="s">
        <v>113</v>
      </c>
    </row>
    <row r="100" spans="3:15" ht="15.5" x14ac:dyDescent="0.35">
      <c r="C100" t="s">
        <v>114</v>
      </c>
      <c r="D100" s="5">
        <v>3962254000000</v>
      </c>
      <c r="E100" s="5">
        <v>2174719000000</v>
      </c>
      <c r="F100" s="5">
        <v>2286662000000</v>
      </c>
      <c r="G100" s="5">
        <v>2209399000000</v>
      </c>
      <c r="I100" s="5">
        <v>2286662000000</v>
      </c>
      <c r="J100" s="5">
        <v>2547153000000</v>
      </c>
      <c r="K100" s="5">
        <v>2659659000000</v>
      </c>
      <c r="L100" s="5">
        <v>2066899000000</v>
      </c>
      <c r="M100" s="5">
        <v>1584621000000</v>
      </c>
      <c r="N100" s="5">
        <v>1812399000000</v>
      </c>
      <c r="O100" s="5">
        <v>1284094000000</v>
      </c>
    </row>
    <row r="101" spans="3:15" ht="15.5" x14ac:dyDescent="0.35">
      <c r="C101" t="s">
        <v>119</v>
      </c>
      <c r="D101" s="5">
        <v>2724212000000</v>
      </c>
      <c r="E101" s="5">
        <v>1354768000000</v>
      </c>
      <c r="F101" s="5">
        <v>1218493000000</v>
      </c>
      <c r="G101" s="5">
        <v>1436071000000</v>
      </c>
      <c r="I101" s="5">
        <v>1218493000000</v>
      </c>
      <c r="J101" s="5">
        <v>1944959000000</v>
      </c>
      <c r="K101" s="5">
        <v>2138461000000</v>
      </c>
      <c r="L101" s="5">
        <v>973982000000</v>
      </c>
      <c r="M101" s="5">
        <v>968978000000</v>
      </c>
      <c r="N101" s="5">
        <v>1029530000000</v>
      </c>
      <c r="O101" s="5">
        <v>758164000000</v>
      </c>
    </row>
    <row r="102" spans="3:15" ht="15.5" x14ac:dyDescent="0.35">
      <c r="C102" t="s">
        <v>115</v>
      </c>
      <c r="G102" s="5">
        <v>438681000000</v>
      </c>
      <c r="K102" s="5">
        <v>328532000000</v>
      </c>
      <c r="L102" s="5">
        <v>755770000000</v>
      </c>
      <c r="M102" s="5">
        <v>459571000000</v>
      </c>
      <c r="N102" s="5">
        <v>550079000000</v>
      </c>
      <c r="O102" s="5">
        <v>199231000000</v>
      </c>
    </row>
    <row r="103" spans="3:15" ht="15.5" x14ac:dyDescent="0.35">
      <c r="C103" t="s">
        <v>253</v>
      </c>
      <c r="D103" s="5">
        <v>886899000000</v>
      </c>
      <c r="E103" s="5">
        <v>500883000000</v>
      </c>
      <c r="F103" s="5">
        <v>756693000000</v>
      </c>
      <c r="G103" s="5">
        <v>438681000000</v>
      </c>
      <c r="I103" s="5">
        <v>756693000000</v>
      </c>
      <c r="J103" s="5">
        <v>259173000000</v>
      </c>
      <c r="K103" s="5">
        <v>328532000000</v>
      </c>
      <c r="L103" s="5">
        <v>755770000000</v>
      </c>
      <c r="M103" s="5">
        <v>459571000000</v>
      </c>
      <c r="N103" s="5">
        <v>550079000000</v>
      </c>
      <c r="O103" s="5">
        <v>199231000000</v>
      </c>
    </row>
    <row r="104" spans="3:15" ht="15.5" x14ac:dyDescent="0.35">
      <c r="C104" t="s">
        <v>118</v>
      </c>
      <c r="M104" s="5">
        <v>87030000000</v>
      </c>
    </row>
    <row r="105" spans="3:15" ht="15.5" x14ac:dyDescent="0.35">
      <c r="C105" t="s">
        <v>254</v>
      </c>
      <c r="M105" s="5">
        <v>87030000000</v>
      </c>
    </row>
    <row r="106" spans="3:15" ht="15.5" x14ac:dyDescent="0.35">
      <c r="C106" t="s">
        <v>117</v>
      </c>
      <c r="D106" s="5">
        <v>39846000000</v>
      </c>
      <c r="E106" s="5">
        <v>39165000000</v>
      </c>
      <c r="F106" s="5">
        <v>28341000000</v>
      </c>
      <c r="G106" s="5">
        <v>847000000</v>
      </c>
      <c r="I106" s="5">
        <v>28341000000</v>
      </c>
      <c r="J106" s="5">
        <v>4413000000</v>
      </c>
      <c r="K106" s="5">
        <v>6181000000</v>
      </c>
      <c r="L106" s="5">
        <v>45401000000</v>
      </c>
      <c r="M106" s="5">
        <v>18309000000</v>
      </c>
      <c r="N106" s="5">
        <v>563000000</v>
      </c>
      <c r="O106" s="5">
        <v>367000000</v>
      </c>
    </row>
    <row r="107" spans="3:15" ht="15.5" x14ac:dyDescent="0.35">
      <c r="C107" t="s">
        <v>116</v>
      </c>
      <c r="D107" s="5">
        <v>5892000000</v>
      </c>
      <c r="E107" s="5">
        <v>5494000000</v>
      </c>
      <c r="F107" s="5">
        <v>2372000000</v>
      </c>
      <c r="G107" s="5">
        <v>3985000000</v>
      </c>
      <c r="I107" s="5">
        <v>2372000000</v>
      </c>
      <c r="J107" s="5">
        <v>471000000</v>
      </c>
      <c r="K107" s="5">
        <v>26857000000</v>
      </c>
      <c r="L107" s="5">
        <v>38782000000</v>
      </c>
      <c r="M107" s="5">
        <v>47735000000</v>
      </c>
      <c r="N107" s="5">
        <v>14715000000</v>
      </c>
      <c r="O107" s="5">
        <v>50333000000</v>
      </c>
    </row>
    <row r="108" spans="3:15" ht="15.5" x14ac:dyDescent="0.35">
      <c r="C108" t="s">
        <v>120</v>
      </c>
    </row>
    <row r="109" spans="3:15" ht="15.5" x14ac:dyDescent="0.35">
      <c r="C109" t="s">
        <v>313</v>
      </c>
      <c r="D109" s="5">
        <v>489603000000</v>
      </c>
      <c r="E109" s="5">
        <v>522061000000</v>
      </c>
      <c r="F109" s="5">
        <v>554518000000</v>
      </c>
      <c r="G109" s="5">
        <v>586976000000</v>
      </c>
      <c r="I109" s="5">
        <v>554518000000</v>
      </c>
      <c r="J109" s="5">
        <v>679348000000</v>
      </c>
      <c r="K109" s="5">
        <v>769178000000</v>
      </c>
      <c r="L109" s="5">
        <v>179691000000</v>
      </c>
      <c r="M109" s="5">
        <v>259415000000</v>
      </c>
      <c r="N109" s="5">
        <v>327870000000</v>
      </c>
      <c r="O109" s="5">
        <v>347192000000</v>
      </c>
    </row>
    <row r="110" spans="3:15" ht="15.5" x14ac:dyDescent="0.35">
      <c r="C110" t="s">
        <v>520</v>
      </c>
      <c r="D110" s="5">
        <v>141348000000</v>
      </c>
      <c r="E110" s="5">
        <v>168346000000</v>
      </c>
      <c r="F110" s="5">
        <v>160788000000</v>
      </c>
      <c r="I110" s="5">
        <v>160788000000</v>
      </c>
    </row>
    <row r="111" spans="3:15" ht="15.5" x14ac:dyDescent="0.35">
      <c r="C111" t="s">
        <v>256</v>
      </c>
      <c r="G111" s="5">
        <v>1506000000</v>
      </c>
    </row>
    <row r="112" spans="3:15" ht="15.5" x14ac:dyDescent="0.35">
      <c r="C112" t="s">
        <v>121</v>
      </c>
      <c r="D112" s="5">
        <v>161176000000</v>
      </c>
      <c r="E112" s="5">
        <v>137860000000</v>
      </c>
      <c r="F112" s="5">
        <v>161105000000</v>
      </c>
      <c r="G112" s="5">
        <v>123836000000</v>
      </c>
      <c r="I112" s="5">
        <v>161105000000</v>
      </c>
      <c r="J112" s="5">
        <v>89830000000</v>
      </c>
      <c r="K112" s="5">
        <v>79830000000</v>
      </c>
      <c r="L112" s="5">
        <v>87722000000</v>
      </c>
      <c r="M112" s="5">
        <v>71355000000</v>
      </c>
      <c r="N112" s="5">
        <v>49242000000</v>
      </c>
      <c r="O112" s="5">
        <v>23953000000</v>
      </c>
    </row>
    <row r="113" spans="3:15" ht="15.5" x14ac:dyDescent="0.35">
      <c r="C113" t="s">
        <v>122</v>
      </c>
      <c r="D113" s="5">
        <v>634760000000</v>
      </c>
      <c r="E113" s="5">
        <v>696011000000</v>
      </c>
      <c r="F113" s="5">
        <v>720537000000</v>
      </c>
      <c r="G113" s="5">
        <v>593707000000</v>
      </c>
      <c r="I113" s="5">
        <v>720537000000</v>
      </c>
      <c r="J113" s="5">
        <v>683868000000</v>
      </c>
      <c r="K113" s="5">
        <v>774119000000</v>
      </c>
      <c r="L113" s="5">
        <v>183555000000</v>
      </c>
      <c r="M113" s="5">
        <v>352476000000</v>
      </c>
      <c r="N113" s="5">
        <v>335240000000</v>
      </c>
      <c r="O113" s="5">
        <v>354114000000</v>
      </c>
    </row>
    <row r="114" spans="3:15" ht="15.5" x14ac:dyDescent="0.35">
      <c r="C114" t="s">
        <v>123</v>
      </c>
      <c r="D114" s="5">
        <v>634760000000</v>
      </c>
      <c r="E114" s="5">
        <v>696011000000</v>
      </c>
      <c r="F114" s="5">
        <v>720537000000</v>
      </c>
      <c r="G114" s="5">
        <v>593707000000</v>
      </c>
      <c r="I114" s="5">
        <v>720537000000</v>
      </c>
      <c r="J114" s="5">
        <v>683868000000</v>
      </c>
      <c r="K114" s="5">
        <v>774119000000</v>
      </c>
      <c r="L114" s="5">
        <v>183555000000</v>
      </c>
      <c r="M114" s="5">
        <v>352476000000</v>
      </c>
      <c r="N114" s="5">
        <v>335240000000</v>
      </c>
      <c r="O114" s="5">
        <v>354114000000</v>
      </c>
    </row>
    <row r="115" spans="3:15" ht="15.5" x14ac:dyDescent="0.35">
      <c r="C115" t="s">
        <v>124</v>
      </c>
    </row>
    <row r="116" spans="3:15" ht="15.5" x14ac:dyDescent="0.35">
      <c r="C116" t="s">
        <v>125</v>
      </c>
      <c r="D116" s="5">
        <v>630951000000</v>
      </c>
      <c r="E116" s="5">
        <v>690407000000</v>
      </c>
      <c r="F116" s="5">
        <v>715306000000</v>
      </c>
      <c r="G116" s="5">
        <v>586976000000</v>
      </c>
      <c r="I116" s="5">
        <v>715306000000</v>
      </c>
      <c r="J116" s="5">
        <v>679348000000</v>
      </c>
      <c r="K116" s="5">
        <v>769178000000</v>
      </c>
      <c r="L116" s="5">
        <v>179691000000</v>
      </c>
      <c r="M116" s="5">
        <v>259415000000</v>
      </c>
      <c r="N116" s="5">
        <v>327870000000</v>
      </c>
      <c r="O116" s="5">
        <v>347192000000</v>
      </c>
    </row>
    <row r="117" spans="3:15" ht="15.5" x14ac:dyDescent="0.35">
      <c r="C117" t="s">
        <v>810</v>
      </c>
      <c r="G117" s="5">
        <v>1743000000</v>
      </c>
    </row>
    <row r="118" spans="3:15" ht="15.5" x14ac:dyDescent="0.35">
      <c r="C118" t="s">
        <v>126</v>
      </c>
      <c r="D118" s="5">
        <v>4597014000000</v>
      </c>
      <c r="E118" s="5">
        <v>2870730000000</v>
      </c>
      <c r="F118" s="5">
        <v>3007199000000</v>
      </c>
      <c r="G118" s="5">
        <v>2803106000000</v>
      </c>
      <c r="I118" s="5">
        <v>3007199000000</v>
      </c>
      <c r="J118" s="5">
        <v>3231021000000</v>
      </c>
      <c r="K118" s="5">
        <v>3433778000000</v>
      </c>
      <c r="L118" s="5">
        <v>2250454000000</v>
      </c>
      <c r="M118" s="5">
        <v>1937097000000</v>
      </c>
      <c r="N118" s="5">
        <v>2147639000000</v>
      </c>
      <c r="O118" s="5">
        <v>1638208000000</v>
      </c>
    </row>
    <row r="119" spans="3:15" ht="15.5" x14ac:dyDescent="0.35">
      <c r="C119" t="s">
        <v>127</v>
      </c>
    </row>
    <row r="120" spans="3:15" ht="15.5" x14ac:dyDescent="0.35">
      <c r="C120" t="s">
        <v>128</v>
      </c>
      <c r="D120" s="5">
        <v>312500000000</v>
      </c>
      <c r="E120" s="5">
        <v>312500000000</v>
      </c>
      <c r="F120" s="5">
        <v>312500000000</v>
      </c>
      <c r="G120" s="5">
        <v>312500000000</v>
      </c>
      <c r="I120" s="5">
        <v>312500000000</v>
      </c>
      <c r="J120" s="5">
        <v>312500000000</v>
      </c>
      <c r="K120" s="5">
        <v>312500000000</v>
      </c>
      <c r="L120" s="5">
        <v>312500000000</v>
      </c>
      <c r="M120" s="5">
        <v>250000000000</v>
      </c>
      <c r="N120" s="5">
        <v>250000000000</v>
      </c>
      <c r="O120" s="5">
        <v>250000000000</v>
      </c>
    </row>
    <row r="121" spans="3:15" ht="15.5" x14ac:dyDescent="0.35">
      <c r="C121" t="s">
        <v>129</v>
      </c>
      <c r="D121" s="5">
        <v>351930000000</v>
      </c>
      <c r="E121" s="5">
        <v>351930000000</v>
      </c>
      <c r="F121" s="5">
        <v>351930000000</v>
      </c>
      <c r="G121" s="5">
        <v>351930000000</v>
      </c>
      <c r="I121" s="5">
        <v>351930000000</v>
      </c>
      <c r="J121" s="5">
        <v>351930000000</v>
      </c>
      <c r="K121" s="5">
        <v>351930000000</v>
      </c>
      <c r="L121" s="5">
        <v>351930000000</v>
      </c>
    </row>
    <row r="122" spans="3:15" ht="15.5" x14ac:dyDescent="0.35">
      <c r="C122" t="s">
        <v>130</v>
      </c>
      <c r="D122" s="5">
        <v>528707000000</v>
      </c>
      <c r="E122" s="5">
        <v>408357000000</v>
      </c>
      <c r="F122" s="5">
        <v>359045000000</v>
      </c>
      <c r="G122" s="5">
        <v>312703000000</v>
      </c>
      <c r="I122" s="5">
        <v>359045000000</v>
      </c>
      <c r="J122" s="5">
        <v>255616000000</v>
      </c>
      <c r="K122" s="5">
        <v>215359000000</v>
      </c>
      <c r="L122" s="5">
        <v>71445000000</v>
      </c>
      <c r="M122" s="5">
        <v>-152032000000</v>
      </c>
      <c r="N122" s="5">
        <v>-438697000000</v>
      </c>
      <c r="O122" s="5">
        <v>-284843000000</v>
      </c>
    </row>
    <row r="123" spans="3:15" ht="15.5" x14ac:dyDescent="0.35">
      <c r="C123" t="s">
        <v>257</v>
      </c>
      <c r="D123" s="5">
        <v>62500000000</v>
      </c>
      <c r="E123" s="5">
        <v>62500000000</v>
      </c>
      <c r="F123" s="5">
        <v>62500000000</v>
      </c>
      <c r="G123" s="5">
        <v>62500000000</v>
      </c>
      <c r="I123" s="5">
        <v>62500000000</v>
      </c>
      <c r="J123" s="5">
        <v>62500000000</v>
      </c>
    </row>
    <row r="124" spans="3:15" ht="15.5" x14ac:dyDescent="0.35">
      <c r="C124" t="s">
        <v>258</v>
      </c>
      <c r="D124" s="5">
        <v>466207000000</v>
      </c>
      <c r="E124" s="5">
        <v>345857000000</v>
      </c>
      <c r="F124" s="5">
        <v>296545000000</v>
      </c>
      <c r="G124" s="5">
        <v>250203000000</v>
      </c>
      <c r="I124" s="5">
        <v>296545000000</v>
      </c>
      <c r="J124" s="5">
        <v>193116000000</v>
      </c>
    </row>
    <row r="125" spans="3:15" ht="15.5" x14ac:dyDescent="0.35">
      <c r="C125" t="s">
        <v>259</v>
      </c>
      <c r="D125" s="5">
        <v>528707000000</v>
      </c>
      <c r="E125" s="5">
        <v>408357000000</v>
      </c>
      <c r="F125" s="5">
        <v>359045000000</v>
      </c>
      <c r="G125" s="5">
        <v>312703000000</v>
      </c>
      <c r="I125" s="5">
        <v>359045000000</v>
      </c>
      <c r="J125" s="5">
        <v>255616000000</v>
      </c>
      <c r="K125" s="5">
        <v>215359000000</v>
      </c>
      <c r="L125" s="5">
        <v>71445000000</v>
      </c>
      <c r="M125" s="5">
        <v>-152032000000</v>
      </c>
      <c r="N125" s="5">
        <v>-438697000000</v>
      </c>
      <c r="O125" s="5">
        <v>-284843000000</v>
      </c>
    </row>
    <row r="126" spans="3:15" ht="15.5" x14ac:dyDescent="0.35">
      <c r="C126" t="s">
        <v>10</v>
      </c>
      <c r="D126" s="5">
        <v>1309354000000</v>
      </c>
      <c r="E126" s="5">
        <v>1164702000000</v>
      </c>
      <c r="F126" s="5">
        <v>1110615000000</v>
      </c>
      <c r="G126" s="5">
        <v>1059906000000</v>
      </c>
      <c r="I126" s="5">
        <v>1110615000000</v>
      </c>
      <c r="J126" s="5">
        <v>969298000000</v>
      </c>
      <c r="K126" s="5">
        <v>902416000000</v>
      </c>
      <c r="L126" s="5">
        <v>769520000000</v>
      </c>
      <c r="M126" s="5">
        <v>88705000000</v>
      </c>
      <c r="N126" s="5">
        <v>-209498000000</v>
      </c>
      <c r="O126" s="5">
        <v>-65865000000</v>
      </c>
    </row>
    <row r="127" spans="3:15" ht="15.5" x14ac:dyDescent="0.35">
      <c r="C127" t="s">
        <v>132</v>
      </c>
      <c r="D127" s="5">
        <v>5906368000000</v>
      </c>
      <c r="E127" s="5">
        <v>4035432000000</v>
      </c>
      <c r="F127" s="5">
        <v>4117814000000</v>
      </c>
      <c r="G127" s="5">
        <v>3863012000000</v>
      </c>
      <c r="I127" s="5">
        <v>4117814000000</v>
      </c>
      <c r="J127" s="5">
        <v>4200319000000</v>
      </c>
      <c r="K127" s="5">
        <v>4336194000000</v>
      </c>
      <c r="L127" s="5">
        <v>3019974000000</v>
      </c>
      <c r="M127" s="5">
        <v>2025802000000</v>
      </c>
      <c r="N127" s="5">
        <v>1938141000000</v>
      </c>
      <c r="O127" s="5">
        <v>1572343000000</v>
      </c>
    </row>
    <row r="128" spans="3:15" ht="15.5" x14ac:dyDescent="0.35">
      <c r="C128" t="s">
        <v>133</v>
      </c>
      <c r="D128" s="5">
        <v>3125000000</v>
      </c>
      <c r="E128" s="5">
        <v>3125000000</v>
      </c>
      <c r="F128" s="5">
        <v>3125000000</v>
      </c>
      <c r="G128" s="5">
        <v>3125000000</v>
      </c>
      <c r="I128" s="5">
        <v>3125000000</v>
      </c>
      <c r="J128" s="5">
        <v>3125000000</v>
      </c>
      <c r="K128" s="5">
        <v>3125000000</v>
      </c>
      <c r="L128" s="5">
        <v>3125000000</v>
      </c>
      <c r="M128" s="5">
        <v>250000</v>
      </c>
      <c r="N128" s="5">
        <v>250000</v>
      </c>
      <c r="O128" s="5">
        <v>250000</v>
      </c>
    </row>
    <row r="130" spans="2:15" ht="15.5" x14ac:dyDescent="0.35">
      <c r="B130" t="s">
        <v>134</v>
      </c>
      <c r="C130" t="s">
        <v>135</v>
      </c>
      <c r="D130" s="5">
        <v>-1270469000000</v>
      </c>
      <c r="E130" s="5">
        <v>48841000000</v>
      </c>
      <c r="F130" s="5">
        <v>465906000000</v>
      </c>
      <c r="G130" s="5">
        <v>173986000000</v>
      </c>
      <c r="I130" s="5">
        <v>395712000000</v>
      </c>
      <c r="J130" s="5">
        <v>9001000000</v>
      </c>
      <c r="K130" s="5">
        <v>-1272559000000</v>
      </c>
      <c r="L130" s="5">
        <v>492877000000</v>
      </c>
      <c r="M130" s="5">
        <v>184161000000</v>
      </c>
      <c r="N130" s="5">
        <v>-31017000000</v>
      </c>
      <c r="O130" s="5">
        <v>-576974000000</v>
      </c>
    </row>
    <row r="131" spans="2:15" ht="15.5" x14ac:dyDescent="0.35">
      <c r="C131" t="s">
        <v>136</v>
      </c>
      <c r="D131" s="5">
        <v>4973450000000</v>
      </c>
      <c r="E131" s="5">
        <v>3428196000000</v>
      </c>
      <c r="F131" s="5">
        <v>3445330000000</v>
      </c>
      <c r="G131" s="5">
        <v>3750953000000</v>
      </c>
      <c r="I131" s="5">
        <v>13697924000000</v>
      </c>
      <c r="J131" s="5">
        <v>10201894000000</v>
      </c>
      <c r="K131" s="5">
        <v>10466516000000</v>
      </c>
      <c r="L131" s="5">
        <v>9455752000000</v>
      </c>
      <c r="M131" s="5">
        <v>8794574000000</v>
      </c>
      <c r="N131" s="5">
        <v>4351453000000</v>
      </c>
      <c r="O131" s="5">
        <v>3049305000000</v>
      </c>
    </row>
    <row r="132" spans="2:15" ht="15.5" x14ac:dyDescent="0.35">
      <c r="C132" t="s">
        <v>137</v>
      </c>
      <c r="D132" s="5">
        <v>-5874089000000</v>
      </c>
      <c r="E132" s="5">
        <v>-2984158000000</v>
      </c>
      <c r="F132" s="5">
        <v>-4898108000000</v>
      </c>
      <c r="G132" s="5">
        <v>-1449397000000</v>
      </c>
      <c r="I132" s="5">
        <v>-13710351000000</v>
      </c>
      <c r="J132" s="5">
        <v>-10559700000000</v>
      </c>
      <c r="K132" s="5">
        <v>-9497410000000</v>
      </c>
      <c r="L132" s="5">
        <v>-7720272000000</v>
      </c>
      <c r="M132" s="5">
        <v>-6700536000000</v>
      </c>
      <c r="N132" s="5">
        <v>-3893776000000</v>
      </c>
      <c r="O132" s="5">
        <v>-3132920000000</v>
      </c>
    </row>
    <row r="133" spans="2:15" ht="15.5" x14ac:dyDescent="0.35">
      <c r="C133" t="s">
        <v>139</v>
      </c>
      <c r="D133" s="5">
        <v>-6728000000</v>
      </c>
      <c r="E133" s="5">
        <v>-7964000000</v>
      </c>
      <c r="F133" s="5">
        <v>-8639000000</v>
      </c>
      <c r="G133" s="5">
        <v>-9604000000</v>
      </c>
      <c r="I133" s="5">
        <v>-34991000000</v>
      </c>
      <c r="J133" s="5">
        <v>-33075000000</v>
      </c>
      <c r="K133" s="5">
        <v>-43168000000</v>
      </c>
      <c r="L133" s="5">
        <v>-28228000000</v>
      </c>
      <c r="M133" s="5">
        <v>-28545000000</v>
      </c>
      <c r="N133" s="5">
        <v>-26006000000</v>
      </c>
      <c r="O133" s="5">
        <v>-26553000000</v>
      </c>
    </row>
    <row r="134" spans="2:15" ht="15.5" x14ac:dyDescent="0.35">
      <c r="C134" t="s">
        <v>680</v>
      </c>
      <c r="D134" s="5">
        <v>603180000000</v>
      </c>
      <c r="E134" s="5">
        <v>-603180000000</v>
      </c>
      <c r="F134" s="5">
        <v>1974154000000</v>
      </c>
      <c r="G134" s="5">
        <v>-1974154000000</v>
      </c>
      <c r="K134" s="5">
        <v>-1240969000000</v>
      </c>
      <c r="L134" s="5">
        <v>-1115752000000</v>
      </c>
      <c r="M134" s="5">
        <v>-1922117000000</v>
      </c>
      <c r="N134" s="5">
        <v>-288231000000</v>
      </c>
      <c r="O134" s="5">
        <v>-67692000000</v>
      </c>
    </row>
    <row r="135" spans="2:15" ht="15.5" x14ac:dyDescent="0.35">
      <c r="C135" t="s">
        <v>1001</v>
      </c>
      <c r="E135" s="5">
        <v>249709000000</v>
      </c>
      <c r="G135" s="5">
        <v>123530000000</v>
      </c>
      <c r="I135" s="5">
        <v>225106000000</v>
      </c>
      <c r="J135" s="5">
        <v>308126000000</v>
      </c>
      <c r="K135" s="5">
        <v>91038000000</v>
      </c>
      <c r="L135" s="5">
        <v>27881000000</v>
      </c>
    </row>
    <row r="136" spans="2:15" ht="15.5" x14ac:dyDescent="0.35">
      <c r="C136" t="s">
        <v>581</v>
      </c>
      <c r="D136" s="5">
        <v>1142000000</v>
      </c>
      <c r="E136" s="5">
        <v>997000000</v>
      </c>
      <c r="F136" s="5">
        <v>5597000000</v>
      </c>
      <c r="G136" s="5">
        <v>-2267000000</v>
      </c>
      <c r="I136" s="5">
        <v>20067000000</v>
      </c>
      <c r="J136" s="5">
        <v>106920000000</v>
      </c>
      <c r="K136" s="5">
        <v>66345000000</v>
      </c>
      <c r="L136" s="5">
        <v>4330000000</v>
      </c>
      <c r="M136" s="5">
        <v>889000000</v>
      </c>
      <c r="N136" s="5">
        <v>603000000</v>
      </c>
      <c r="O136" s="5">
        <v>1023000000</v>
      </c>
    </row>
    <row r="137" spans="2:15" ht="15.5" x14ac:dyDescent="0.35">
      <c r="C137" t="s">
        <v>1480</v>
      </c>
      <c r="D137" s="5">
        <v>2504000000</v>
      </c>
      <c r="E137" s="5">
        <v>-2504000000</v>
      </c>
      <c r="F137" s="5">
        <v>-1155000000</v>
      </c>
      <c r="G137" s="5">
        <v>1155000000</v>
      </c>
      <c r="K137" s="5">
        <v>1367000000</v>
      </c>
      <c r="L137" s="5">
        <v>-11534000000</v>
      </c>
      <c r="M137" s="5">
        <v>115374000000</v>
      </c>
    </row>
    <row r="138" spans="2:15" ht="15.5" x14ac:dyDescent="0.35">
      <c r="C138" t="s">
        <v>1481</v>
      </c>
      <c r="D138" s="5">
        <v>-71451000000</v>
      </c>
      <c r="E138" s="5">
        <v>-31261000000</v>
      </c>
      <c r="F138" s="5">
        <v>-129943000000</v>
      </c>
      <c r="G138" s="5">
        <v>-5559000000</v>
      </c>
      <c r="I138" s="5">
        <v>-237232000000</v>
      </c>
      <c r="J138" s="5">
        <v>-150559000000</v>
      </c>
      <c r="K138" s="5">
        <v>-131215000000</v>
      </c>
      <c r="L138" s="5">
        <v>-84139000000</v>
      </c>
      <c r="M138" s="5">
        <v>-74895000000</v>
      </c>
      <c r="N138" s="5">
        <v>-82488000000</v>
      </c>
      <c r="O138" s="5">
        <v>-64327000000</v>
      </c>
    </row>
    <row r="139" spans="2:15" ht="15.5" x14ac:dyDescent="0.35">
      <c r="C139" t="s">
        <v>363</v>
      </c>
      <c r="D139" s="5">
        <v>-34047000000</v>
      </c>
      <c r="E139" s="5">
        <v>-994000000</v>
      </c>
      <c r="F139" s="5">
        <v>78624000000</v>
      </c>
      <c r="G139" s="5">
        <v>-260625000000</v>
      </c>
      <c r="I139" s="5">
        <v>-197317000000</v>
      </c>
      <c r="J139" s="5">
        <v>-120290000000</v>
      </c>
      <c r="K139" s="5">
        <v>-95738000000</v>
      </c>
      <c r="L139" s="5">
        <v>-35106000000</v>
      </c>
      <c r="M139" s="5">
        <v>-26000000</v>
      </c>
    </row>
    <row r="140" spans="2:15" ht="15.5" x14ac:dyDescent="0.35">
      <c r="C140" t="s">
        <v>1223</v>
      </c>
      <c r="D140" s="5">
        <v>2543000000</v>
      </c>
    </row>
    <row r="141" spans="2:15" ht="15.5" x14ac:dyDescent="0.35">
      <c r="C141" t="s">
        <v>1482</v>
      </c>
      <c r="D141" s="5">
        <v>-866973000000</v>
      </c>
      <c r="I141" s="5">
        <v>632506000000</v>
      </c>
      <c r="J141" s="5">
        <v>255685000000</v>
      </c>
      <c r="K141" s="5">
        <v>-888191000000</v>
      </c>
    </row>
    <row r="142" spans="2:15" ht="15.5" x14ac:dyDescent="0.35">
      <c r="C142" t="s">
        <v>1483</v>
      </c>
      <c r="N142" s="5">
        <v>-91882000000</v>
      </c>
      <c r="O142" s="5">
        <v>-335810000000</v>
      </c>
    </row>
    <row r="143" spans="2:15" ht="15.5" x14ac:dyDescent="0.35">
      <c r="C143" t="s">
        <v>1484</v>
      </c>
      <c r="K143" s="5">
        <v>-1134000000</v>
      </c>
      <c r="L143" s="5">
        <v>-55000000</v>
      </c>
      <c r="M143" s="5">
        <v>-557000000</v>
      </c>
      <c r="N143" s="5">
        <v>-690000000</v>
      </c>
    </row>
    <row r="144" spans="2:15" ht="15.5" x14ac:dyDescent="0.35">
      <c r="C144" t="s">
        <v>1485</v>
      </c>
      <c r="F144" s="5">
        <v>46000000</v>
      </c>
      <c r="G144" s="5">
        <v>-46000000</v>
      </c>
    </row>
    <row r="145" spans="3:15" ht="15.5" x14ac:dyDescent="0.35">
      <c r="C145" t="s">
        <v>519</v>
      </c>
    </row>
    <row r="146" spans="3:15" ht="15.5" x14ac:dyDescent="0.35">
      <c r="C146" t="s">
        <v>144</v>
      </c>
      <c r="D146" s="5">
        <v>1190086000000</v>
      </c>
      <c r="E146" s="5">
        <v>48939000000</v>
      </c>
      <c r="F146" s="5">
        <v>-276563000000</v>
      </c>
      <c r="G146" s="5">
        <v>-114747000000</v>
      </c>
      <c r="I146" s="5">
        <v>-874550000000</v>
      </c>
      <c r="J146" s="5">
        <v>-358903000000</v>
      </c>
      <c r="K146" s="5">
        <v>1922876000000</v>
      </c>
      <c r="L146" s="5">
        <v>400623000000</v>
      </c>
      <c r="M146" s="5">
        <v>36259000000</v>
      </c>
      <c r="N146" s="5">
        <v>296989000000</v>
      </c>
      <c r="O146" s="5">
        <v>958302000000</v>
      </c>
    </row>
    <row r="147" spans="3:15" ht="15.5" x14ac:dyDescent="0.35">
      <c r="C147" t="s">
        <v>145</v>
      </c>
      <c r="D147" s="5">
        <v>-30950000000</v>
      </c>
      <c r="E147" s="5">
        <v>-40300000000</v>
      </c>
      <c r="F147" s="5">
        <v>-117626000000</v>
      </c>
      <c r="G147" s="5">
        <v>-73841000000</v>
      </c>
      <c r="I147" s="5">
        <v>529491000000</v>
      </c>
      <c r="J147" s="5">
        <v>278969000000</v>
      </c>
      <c r="K147" s="5">
        <v>-1205354000000</v>
      </c>
      <c r="L147" s="5">
        <v>-185169000000</v>
      </c>
      <c r="M147" s="5">
        <v>-239416000000</v>
      </c>
      <c r="N147" s="5">
        <v>-182687000000</v>
      </c>
      <c r="O147" s="5">
        <v>-356785000000</v>
      </c>
    </row>
    <row r="148" spans="3:15" ht="15.5" x14ac:dyDescent="0.35">
      <c r="C148" t="s">
        <v>146</v>
      </c>
      <c r="D148" s="5">
        <v>8991000000</v>
      </c>
      <c r="E148" s="5">
        <v>-39372000000</v>
      </c>
      <c r="F148" s="5">
        <v>-191816000000</v>
      </c>
      <c r="G148" s="5">
        <v>-63940000000</v>
      </c>
      <c r="I148" s="5">
        <v>-258905000000</v>
      </c>
      <c r="J148" s="5">
        <v>-115118000000</v>
      </c>
      <c r="K148" s="5">
        <v>-19183000000</v>
      </c>
      <c r="L148" s="5">
        <v>-5568000000</v>
      </c>
      <c r="M148" s="5">
        <v>-32883000000</v>
      </c>
      <c r="N148" s="5">
        <v>-52531000000</v>
      </c>
      <c r="O148" s="5">
        <v>-69964000000</v>
      </c>
    </row>
    <row r="149" spans="3:15" ht="15.5" x14ac:dyDescent="0.35">
      <c r="C149" t="s">
        <v>1486</v>
      </c>
      <c r="D149" s="5">
        <v>-3997000000</v>
      </c>
    </row>
    <row r="150" spans="3:15" ht="15.5" x14ac:dyDescent="0.35">
      <c r="C150" t="s">
        <v>1487</v>
      </c>
    </row>
    <row r="151" spans="3:15" ht="15.5" x14ac:dyDescent="0.35">
      <c r="C151" t="s">
        <v>666</v>
      </c>
      <c r="I151" s="5">
        <v>788000000000</v>
      </c>
    </row>
    <row r="152" spans="3:15" ht="15.5" x14ac:dyDescent="0.35">
      <c r="C152" t="s">
        <v>754</v>
      </c>
      <c r="K152" s="5">
        <v>-788000000000</v>
      </c>
    </row>
    <row r="153" spans="3:15" ht="15.5" x14ac:dyDescent="0.35">
      <c r="C153" t="s">
        <v>1488</v>
      </c>
      <c r="F153" s="5">
        <v>22287000000</v>
      </c>
      <c r="G153" s="5">
        <v>2713000000</v>
      </c>
      <c r="I153" s="5">
        <v>22287000000</v>
      </c>
      <c r="J153" s="5">
        <v>424433000000</v>
      </c>
      <c r="K153" s="5">
        <v>-190172000000</v>
      </c>
    </row>
    <row r="154" spans="3:15" ht="15.5" x14ac:dyDescent="0.35">
      <c r="C154" t="s">
        <v>1489</v>
      </c>
      <c r="F154" s="5">
        <v>2713000000</v>
      </c>
      <c r="G154" s="5">
        <v>-2713000000</v>
      </c>
      <c r="K154" s="5">
        <v>-130414000000</v>
      </c>
      <c r="L154" s="5">
        <v>-154402000000</v>
      </c>
      <c r="M154" s="5">
        <v>-206098000000</v>
      </c>
      <c r="N154" s="5">
        <v>-130156000000</v>
      </c>
      <c r="O154" s="5">
        <v>-286461000000</v>
      </c>
    </row>
    <row r="155" spans="3:15" ht="15.5" x14ac:dyDescent="0.35">
      <c r="C155" t="s">
        <v>1490</v>
      </c>
      <c r="F155" s="5">
        <v>-5774000000</v>
      </c>
      <c r="I155" s="5">
        <v>-5774000000</v>
      </c>
      <c r="J155" s="5">
        <v>-16154000000</v>
      </c>
    </row>
    <row r="156" spans="3:15" ht="15.5" x14ac:dyDescent="0.35">
      <c r="C156" t="s">
        <v>685</v>
      </c>
      <c r="D156" s="5">
        <v>-35944000000</v>
      </c>
      <c r="E156" s="5">
        <v>-928000000</v>
      </c>
      <c r="F156" s="5">
        <v>54964000000</v>
      </c>
      <c r="G156" s="5">
        <v>-9901000000</v>
      </c>
      <c r="I156" s="5">
        <v>-16117000000</v>
      </c>
      <c r="J156" s="5">
        <v>-14192000000</v>
      </c>
      <c r="K156" s="5">
        <v>-77585000000</v>
      </c>
      <c r="L156" s="5">
        <v>-25199000000</v>
      </c>
      <c r="M156" s="5">
        <v>-435000000</v>
      </c>
      <c r="O156" s="5">
        <v>-360000000</v>
      </c>
    </row>
    <row r="157" spans="3:15" ht="15.5" x14ac:dyDescent="0.35">
      <c r="C157" t="s">
        <v>153</v>
      </c>
      <c r="D157" s="5">
        <v>1190086000000</v>
      </c>
      <c r="E157" s="5">
        <v>48939000000</v>
      </c>
      <c r="F157" s="5">
        <v>-276563000000</v>
      </c>
      <c r="G157" s="5">
        <v>-114747000000</v>
      </c>
      <c r="I157" s="5">
        <v>-874550000000</v>
      </c>
      <c r="J157" s="5">
        <v>-358903000000</v>
      </c>
      <c r="K157" s="5">
        <v>1922876000000</v>
      </c>
      <c r="L157" s="5">
        <v>400623000000</v>
      </c>
      <c r="M157" s="5">
        <v>36259000000</v>
      </c>
      <c r="N157" s="5">
        <v>296989000000</v>
      </c>
      <c r="O157" s="5">
        <v>958302000000</v>
      </c>
    </row>
    <row r="158" spans="3:15" ht="15.5" x14ac:dyDescent="0.35">
      <c r="C158" t="s">
        <v>937</v>
      </c>
      <c r="K158" s="5">
        <v>850000000000</v>
      </c>
      <c r="M158" s="5">
        <v>390000000</v>
      </c>
      <c r="N158" s="5">
        <v>27899000000</v>
      </c>
      <c r="O158" s="5">
        <v>130606000000</v>
      </c>
    </row>
    <row r="159" spans="3:15" ht="15.5" x14ac:dyDescent="0.35">
      <c r="C159" t="s">
        <v>271</v>
      </c>
      <c r="J159" s="5">
        <v>224548000000</v>
      </c>
      <c r="K159" s="5">
        <v>130033000000</v>
      </c>
      <c r="L159" s="5">
        <v>64192000000</v>
      </c>
      <c r="M159" s="5">
        <v>163103000000</v>
      </c>
      <c r="N159" s="5">
        <v>39800000000</v>
      </c>
      <c r="O159" s="5">
        <v>420139000000</v>
      </c>
    </row>
    <row r="160" spans="3:15" ht="15.5" x14ac:dyDescent="0.35">
      <c r="C160" t="s">
        <v>573</v>
      </c>
      <c r="J160" s="5">
        <v>-218745000000</v>
      </c>
    </row>
    <row r="161" spans="2:15" ht="15.5" x14ac:dyDescent="0.35">
      <c r="C161" t="s">
        <v>274</v>
      </c>
      <c r="F161" s="5">
        <v>-2840546000000</v>
      </c>
      <c r="I161" s="5">
        <v>-2840546000000</v>
      </c>
      <c r="J161" s="5">
        <v>-4143977000000</v>
      </c>
    </row>
    <row r="162" spans="2:15" ht="15.5" x14ac:dyDescent="0.35">
      <c r="C162" t="s">
        <v>915</v>
      </c>
      <c r="D162" s="5">
        <v>-60000000000</v>
      </c>
      <c r="F162" s="5">
        <v>60000000000</v>
      </c>
      <c r="G162" s="5">
        <v>-30000000000</v>
      </c>
      <c r="K162" s="5">
        <v>-268189000000</v>
      </c>
      <c r="L162" s="5">
        <v>-74739000000</v>
      </c>
      <c r="M162" s="5">
        <v>-48864000000</v>
      </c>
      <c r="N162" s="5">
        <v>-25053000000</v>
      </c>
      <c r="O162" s="5">
        <v>-12424000000</v>
      </c>
    </row>
    <row r="163" spans="2:15" ht="15.5" x14ac:dyDescent="0.35">
      <c r="C163" t="s">
        <v>1491</v>
      </c>
      <c r="F163" s="5">
        <v>232000000</v>
      </c>
      <c r="G163" s="5">
        <v>-232000000</v>
      </c>
    </row>
    <row r="164" spans="2:15" ht="15.5" x14ac:dyDescent="0.35">
      <c r="C164" t="s">
        <v>512</v>
      </c>
      <c r="D164" s="5">
        <v>-545000000</v>
      </c>
      <c r="E164" s="5">
        <v>-36282000000</v>
      </c>
      <c r="F164" s="5">
        <v>-8584000000</v>
      </c>
      <c r="I164" s="5">
        <v>-8584000000</v>
      </c>
    </row>
    <row r="165" spans="2:15" ht="15.5" x14ac:dyDescent="0.35">
      <c r="C165" t="s">
        <v>487</v>
      </c>
      <c r="J165" s="5">
        <v>-28844000000</v>
      </c>
    </row>
    <row r="166" spans="2:15" ht="15.5" x14ac:dyDescent="0.35">
      <c r="C166" t="s">
        <v>1492</v>
      </c>
      <c r="L166" s="5">
        <v>2000000000</v>
      </c>
      <c r="N166" s="5">
        <v>-2000000000</v>
      </c>
    </row>
    <row r="167" spans="2:15" ht="15.5" x14ac:dyDescent="0.35">
      <c r="C167" t="s">
        <v>509</v>
      </c>
      <c r="L167" s="5">
        <v>431250000000</v>
      </c>
    </row>
    <row r="168" spans="2:15" ht="15.5" x14ac:dyDescent="0.35">
      <c r="C168" t="s">
        <v>344</v>
      </c>
      <c r="L168" s="5">
        <v>-16820000000</v>
      </c>
    </row>
    <row r="169" spans="2:15" ht="15.5" x14ac:dyDescent="0.35">
      <c r="C169" t="s">
        <v>163</v>
      </c>
      <c r="D169" s="5">
        <v>-111333000000</v>
      </c>
      <c r="E169" s="5">
        <v>57480000000</v>
      </c>
      <c r="F169" s="5">
        <v>71717000000</v>
      </c>
      <c r="G169" s="5">
        <v>-14602000000</v>
      </c>
      <c r="I169" s="5">
        <v>50653000000</v>
      </c>
      <c r="J169" s="5">
        <v>-70933000000</v>
      </c>
      <c r="K169" s="5">
        <v>-555037000000</v>
      </c>
      <c r="L169" s="5">
        <v>708331000000</v>
      </c>
      <c r="M169" s="5">
        <v>-18996000000</v>
      </c>
      <c r="N169" s="5">
        <v>83285000000</v>
      </c>
      <c r="O169" s="5">
        <v>24543000000</v>
      </c>
    </row>
    <row r="170" spans="2:15" ht="15.5" x14ac:dyDescent="0.35">
      <c r="C170" t="s">
        <v>380</v>
      </c>
      <c r="D170" s="5">
        <v>89000000</v>
      </c>
      <c r="F170" s="5">
        <v>78000000</v>
      </c>
      <c r="G170" s="5">
        <v>-11000000</v>
      </c>
      <c r="I170" s="5">
        <v>78000000</v>
      </c>
      <c r="J170" s="5">
        <v>105000000</v>
      </c>
    </row>
    <row r="171" spans="2:15" ht="15.5" x14ac:dyDescent="0.35">
      <c r="C171" t="s">
        <v>164</v>
      </c>
      <c r="E171" s="5">
        <v>284835000000</v>
      </c>
      <c r="I171" s="5">
        <v>234104000000</v>
      </c>
      <c r="J171" s="5">
        <v>304932000000</v>
      </c>
      <c r="K171" s="5">
        <v>859969000000</v>
      </c>
      <c r="L171" s="5">
        <v>151638000000</v>
      </c>
      <c r="M171" s="5">
        <v>170634000000</v>
      </c>
      <c r="N171" s="5">
        <v>87349000000</v>
      </c>
      <c r="O171" s="5">
        <v>62806000000</v>
      </c>
    </row>
    <row r="172" spans="2:15" ht="15.5" x14ac:dyDescent="0.35">
      <c r="C172" t="s">
        <v>166</v>
      </c>
      <c r="D172" s="5">
        <v>-111244000000</v>
      </c>
      <c r="E172" s="5">
        <v>342315000000</v>
      </c>
      <c r="F172" s="5">
        <v>71795000000</v>
      </c>
      <c r="G172" s="5">
        <v>-14613000000</v>
      </c>
      <c r="I172" s="5">
        <v>284835000000</v>
      </c>
      <c r="J172" s="5">
        <v>234104000000</v>
      </c>
      <c r="K172" s="5">
        <v>304932000000</v>
      </c>
      <c r="L172" s="5">
        <v>859969000000</v>
      </c>
      <c r="M172" s="5">
        <v>151638000000</v>
      </c>
      <c r="N172" s="5">
        <v>170634000000</v>
      </c>
      <c r="O172" s="5">
        <v>87349000000</v>
      </c>
    </row>
    <row r="174" spans="2:15" ht="15.5" x14ac:dyDescent="0.35">
      <c r="B174" t="s">
        <v>167</v>
      </c>
      <c r="C174" t="s">
        <v>12</v>
      </c>
      <c r="D174" s="5">
        <v>3120000000</v>
      </c>
      <c r="E174" s="5">
        <v>3120000000</v>
      </c>
      <c r="F174" s="5">
        <v>3120000000</v>
      </c>
      <c r="G174" s="5">
        <v>3120000000</v>
      </c>
      <c r="I174" s="5">
        <v>3120000000</v>
      </c>
      <c r="J174" s="5">
        <v>3120000000</v>
      </c>
      <c r="K174" s="5">
        <v>3120000000</v>
      </c>
      <c r="L174" s="5">
        <v>3120000000</v>
      </c>
      <c r="M174" s="5">
        <v>0</v>
      </c>
      <c r="N174" s="5">
        <v>0</v>
      </c>
      <c r="O174" s="5">
        <v>0</v>
      </c>
    </row>
    <row r="175" spans="2:15" ht="15.5" x14ac:dyDescent="0.35">
      <c r="C175" t="s">
        <v>168</v>
      </c>
      <c r="D175" s="6">
        <v>39.58</v>
      </c>
      <c r="E175" s="6">
        <v>14.71</v>
      </c>
      <c r="F175" s="6">
        <v>15.84</v>
      </c>
      <c r="G175" s="6">
        <v>4.63</v>
      </c>
    </row>
    <row r="176" spans="2:15" ht="15.5" x14ac:dyDescent="0.35">
      <c r="C176" t="s">
        <v>169</v>
      </c>
      <c r="D176" s="6">
        <v>17.559999999999999</v>
      </c>
      <c r="E176" s="6">
        <v>55.4</v>
      </c>
      <c r="F176" s="6">
        <v>65.97</v>
      </c>
      <c r="G176" s="6">
        <v>330.45</v>
      </c>
    </row>
    <row r="177" spans="3:7" ht="15.5" x14ac:dyDescent="0.35">
      <c r="C177" t="s">
        <v>63</v>
      </c>
      <c r="D177" s="6">
        <v>0.37</v>
      </c>
      <c r="E177" s="6">
        <v>0.75</v>
      </c>
      <c r="F177" s="6">
        <v>0.89</v>
      </c>
      <c r="G177" s="6">
        <v>1.31</v>
      </c>
    </row>
    <row r="178" spans="3:7" ht="15.5" x14ac:dyDescent="0.35">
      <c r="C178" t="s">
        <v>170</v>
      </c>
      <c r="D178" s="5">
        <v>344570000000</v>
      </c>
      <c r="E178" s="5">
        <v>109370000000</v>
      </c>
      <c r="F178" s="5">
        <v>198580000000</v>
      </c>
      <c r="G178" s="5">
        <v>75110000000</v>
      </c>
    </row>
    <row r="179" spans="3:7" ht="15.5" x14ac:dyDescent="0.35">
      <c r="C179" t="s">
        <v>171</v>
      </c>
      <c r="D179" s="6">
        <v>2.0899999999999998E-2</v>
      </c>
      <c r="E179" s="6">
        <v>1.1399999999999999E-2</v>
      </c>
      <c r="F179" s="6">
        <v>1.2E-2</v>
      </c>
      <c r="G179" s="6">
        <v>3.7000000000000002E-3</v>
      </c>
    </row>
    <row r="180" spans="3:7" ht="15.5" x14ac:dyDescent="0.35">
      <c r="C180" t="s">
        <v>172</v>
      </c>
      <c r="D180" s="6">
        <v>9.4499999999999987E-2</v>
      </c>
      <c r="E180" s="6">
        <v>3.95E-2</v>
      </c>
      <c r="F180" s="6">
        <v>4.4600000000000001E-2</v>
      </c>
      <c r="G180" s="6">
        <v>1.37E-2</v>
      </c>
    </row>
    <row r="181" spans="3:7" ht="15.5" x14ac:dyDescent="0.35">
      <c r="C181" t="s">
        <v>173</v>
      </c>
      <c r="D181" s="6">
        <v>0.1711</v>
      </c>
      <c r="E181" s="6">
        <v>4.87E-2</v>
      </c>
      <c r="F181" s="6">
        <v>0.1033</v>
      </c>
      <c r="G181" s="6">
        <v>3.8900000000000004E-2</v>
      </c>
    </row>
    <row r="182" spans="3:7" ht="15.5" x14ac:dyDescent="0.35">
      <c r="C182" t="s">
        <v>174</v>
      </c>
      <c r="D182" s="6">
        <v>4.33</v>
      </c>
      <c r="E182" s="6">
        <v>2.88</v>
      </c>
      <c r="F182" s="6">
        <v>1.38</v>
      </c>
      <c r="G182" s="6">
        <v>11.45</v>
      </c>
    </row>
    <row r="183" spans="3:7" ht="15.5" x14ac:dyDescent="0.35">
      <c r="C183" t="s">
        <v>175</v>
      </c>
      <c r="D183" s="5">
        <v>1309000000000</v>
      </c>
      <c r="E183" s="5">
        <v>1165000000000</v>
      </c>
      <c r="F183" s="5">
        <v>1111000000000</v>
      </c>
      <c r="G183" s="5">
        <v>1060000000000</v>
      </c>
    </row>
    <row r="184" spans="3:7" ht="15.5" x14ac:dyDescent="0.35">
      <c r="C184" t="s">
        <v>176</v>
      </c>
      <c r="D184" s="6">
        <v>1.66</v>
      </c>
      <c r="E184" s="6">
        <v>2.19</v>
      </c>
      <c r="F184" s="6">
        <v>2.94</v>
      </c>
      <c r="G184" s="6">
        <v>4.51</v>
      </c>
    </row>
    <row r="185" spans="3:7" ht="15.5" x14ac:dyDescent="0.35">
      <c r="C185" t="s">
        <v>177</v>
      </c>
      <c r="D185" s="6">
        <v>418.99</v>
      </c>
      <c r="E185" s="6">
        <v>372.7</v>
      </c>
      <c r="F185" s="6">
        <v>355.4</v>
      </c>
      <c r="G185" s="6">
        <v>339.17</v>
      </c>
    </row>
    <row r="186" spans="3:7" ht="15.5" x14ac:dyDescent="0.35">
      <c r="C186" t="s">
        <v>178</v>
      </c>
      <c r="D186" s="6">
        <v>1.69</v>
      </c>
      <c r="E186" s="6">
        <v>2.19</v>
      </c>
      <c r="F186" s="6">
        <v>2.94</v>
      </c>
      <c r="G186" s="6">
        <v>4.51</v>
      </c>
    </row>
    <row r="187" spans="3:7" ht="15.5" x14ac:dyDescent="0.35">
      <c r="C187" t="s">
        <v>179</v>
      </c>
      <c r="D187" s="6">
        <v>411.7</v>
      </c>
      <c r="E187" s="6">
        <v>372.7</v>
      </c>
      <c r="F187" s="6">
        <v>355.4</v>
      </c>
      <c r="G187" s="6">
        <v>339.17</v>
      </c>
    </row>
    <row r="188" spans="3:7" ht="15.5" x14ac:dyDescent="0.35">
      <c r="C188" t="s">
        <v>180</v>
      </c>
      <c r="D188" s="5">
        <v>2885000000000</v>
      </c>
      <c r="E188" s="5">
        <v>1493000000000</v>
      </c>
      <c r="F188" s="5">
        <v>1380000000000</v>
      </c>
      <c r="G188" s="5">
        <v>1560000000000</v>
      </c>
    </row>
    <row r="189" spans="3:7" ht="15.5" x14ac:dyDescent="0.35">
      <c r="C189" t="s">
        <v>181</v>
      </c>
      <c r="D189" s="5">
        <v>631000000000</v>
      </c>
      <c r="E189" s="5">
        <v>690000000000</v>
      </c>
      <c r="F189" s="5">
        <v>715000000000</v>
      </c>
      <c r="G189" s="5">
        <v>589000000000</v>
      </c>
    </row>
    <row r="190" spans="3:7" ht="15.5" x14ac:dyDescent="0.35">
      <c r="C190" t="s">
        <v>182</v>
      </c>
      <c r="D190" s="5">
        <v>1309000000000</v>
      </c>
      <c r="E190" s="5">
        <v>1165000000000</v>
      </c>
      <c r="F190" s="5">
        <v>1111000000000</v>
      </c>
      <c r="G190" s="5">
        <v>1060000000000</v>
      </c>
    </row>
    <row r="191" spans="3:7" ht="15.5" x14ac:dyDescent="0.35">
      <c r="C191" t="s">
        <v>24</v>
      </c>
      <c r="D191" s="5">
        <v>3516000000000</v>
      </c>
      <c r="E191" s="5">
        <v>2183000000000</v>
      </c>
      <c r="F191" s="5">
        <v>2095000000000</v>
      </c>
      <c r="G191" s="5">
        <v>2149000000000</v>
      </c>
    </row>
    <row r="192" spans="3:7" ht="15.5" x14ac:dyDescent="0.35">
      <c r="C192" t="s">
        <v>21</v>
      </c>
      <c r="D192" s="5">
        <v>3285000000000</v>
      </c>
      <c r="E192" s="5">
        <v>1841000000000</v>
      </c>
      <c r="F192" s="5">
        <v>1810000000000</v>
      </c>
      <c r="G192" s="5">
        <v>1936000000000</v>
      </c>
    </row>
    <row r="193" spans="3:15" ht="15.5" x14ac:dyDescent="0.35">
      <c r="C193" t="s">
        <v>183</v>
      </c>
      <c r="D193" s="5">
        <v>534000000000</v>
      </c>
      <c r="E193" s="5">
        <v>496000000000</v>
      </c>
      <c r="F193" s="5">
        <v>525000000000</v>
      </c>
      <c r="G193" s="5">
        <v>691000000000</v>
      </c>
    </row>
    <row r="194" spans="3:15" ht="15.5" x14ac:dyDescent="0.35">
      <c r="C194" t="s">
        <v>184</v>
      </c>
      <c r="D194" s="5">
        <v>-1270000000000</v>
      </c>
      <c r="E194" s="5">
        <v>49000000000</v>
      </c>
      <c r="F194" s="5">
        <v>466000000000</v>
      </c>
      <c r="G194" s="5">
        <v>174000000000</v>
      </c>
    </row>
    <row r="195" spans="3:15" ht="15.5" x14ac:dyDescent="0.35">
      <c r="C195" t="s">
        <v>185</v>
      </c>
      <c r="D195" s="5">
        <v>9000000000</v>
      </c>
      <c r="E195" s="5">
        <v>-39000000000</v>
      </c>
      <c r="F195" s="5">
        <v>-192000000000</v>
      </c>
      <c r="G195" s="5">
        <v>-64000000000</v>
      </c>
    </row>
    <row r="196" spans="3:15" ht="15.5" x14ac:dyDescent="0.35">
      <c r="C196" t="s">
        <v>13</v>
      </c>
      <c r="D196" s="5">
        <v>-1261000000000</v>
      </c>
      <c r="E196" s="5">
        <v>9000000000</v>
      </c>
      <c r="F196" s="5">
        <v>274000000000</v>
      </c>
      <c r="G196" s="5">
        <v>110000000000</v>
      </c>
    </row>
    <row r="197" spans="3:15" ht="15.5" x14ac:dyDescent="0.35">
      <c r="C197" t="s">
        <v>16</v>
      </c>
      <c r="D197" s="6">
        <v>-403.67</v>
      </c>
      <c r="E197" s="6">
        <v>3.03</v>
      </c>
      <c r="F197" s="6">
        <v>87.71</v>
      </c>
      <c r="G197" s="6">
        <v>35.21</v>
      </c>
    </row>
    <row r="198" spans="3:15" ht="15.5" x14ac:dyDescent="0.35">
      <c r="C198" t="s">
        <v>48</v>
      </c>
      <c r="I198" s="6">
        <v>33.979999999999997</v>
      </c>
      <c r="J198" s="6">
        <v>21.82</v>
      </c>
      <c r="K198" s="6">
        <v>46.16</v>
      </c>
      <c r="L198" s="6">
        <v>71.41</v>
      </c>
      <c r="M198" s="5">
        <v>1144408</v>
      </c>
      <c r="N198" s="5">
        <v>-619220</v>
      </c>
      <c r="O198" s="5">
        <v>-597680</v>
      </c>
    </row>
    <row r="199" spans="3:15" ht="15.5" x14ac:dyDescent="0.35">
      <c r="C199" t="s">
        <v>62</v>
      </c>
      <c r="I199" s="6">
        <v>30.75</v>
      </c>
      <c r="J199" s="6">
        <v>43.31</v>
      </c>
      <c r="K199" s="6">
        <v>38.24</v>
      </c>
      <c r="L199" s="6">
        <v>30.53</v>
      </c>
      <c r="M199" s="5">
        <v>0</v>
      </c>
      <c r="N199" s="5">
        <v>0</v>
      </c>
      <c r="O199" s="5">
        <v>0</v>
      </c>
    </row>
    <row r="200" spans="3:15" ht="15.5" x14ac:dyDescent="0.35">
      <c r="C200" t="s">
        <v>65</v>
      </c>
      <c r="I200" s="6">
        <v>0.23</v>
      </c>
      <c r="J200" s="6">
        <v>0.3</v>
      </c>
      <c r="K200" s="6">
        <v>0.53</v>
      </c>
      <c r="L200" s="6">
        <v>0.71</v>
      </c>
      <c r="M200" s="5">
        <v>0</v>
      </c>
      <c r="N200" s="5">
        <v>0</v>
      </c>
      <c r="O200" s="5">
        <v>0</v>
      </c>
    </row>
    <row r="201" spans="3:15" ht="15.5" x14ac:dyDescent="0.35">
      <c r="C201" t="s">
        <v>186</v>
      </c>
      <c r="I201" s="5">
        <v>476950000000</v>
      </c>
      <c r="J201" s="6">
        <v>134009999999.99998</v>
      </c>
      <c r="K201" s="5">
        <v>353910000000</v>
      </c>
      <c r="L201" s="5">
        <v>454790000000</v>
      </c>
      <c r="M201" s="5">
        <v>412010000000</v>
      </c>
      <c r="N201" s="5">
        <v>10970000000</v>
      </c>
      <c r="O201" s="5">
        <v>-99170000000</v>
      </c>
    </row>
    <row r="202" spans="3:15" ht="15.5" x14ac:dyDescent="0.35">
      <c r="C202" t="s">
        <v>187</v>
      </c>
      <c r="I202" s="6">
        <v>2.58E-2</v>
      </c>
      <c r="J202" s="6">
        <v>1.6200000000000003E-2</v>
      </c>
      <c r="K202" s="6">
        <v>3.3300000000000003E-2</v>
      </c>
      <c r="L202" s="6">
        <v>7.3899999999999993E-2</v>
      </c>
      <c r="M202" s="6">
        <v>0.14119999999999999</v>
      </c>
      <c r="N202" s="6">
        <v>-7.9899999999999999E-2</v>
      </c>
      <c r="O202" s="6">
        <v>-9.5000000000000001E-2</v>
      </c>
    </row>
    <row r="203" spans="3:15" ht="15.5" x14ac:dyDescent="0.35">
      <c r="C203" t="s">
        <v>188</v>
      </c>
      <c r="I203" s="6">
        <v>9.5600000000000004E-2</v>
      </c>
      <c r="J203" s="6">
        <v>7.0300000000000001E-2</v>
      </c>
      <c r="K203" s="6">
        <v>0.1598</v>
      </c>
      <c r="L203" s="6">
        <v>0.28999999999999998</v>
      </c>
      <c r="M203" s="6">
        <v>3.2252999999999998</v>
      </c>
      <c r="N203" s="6">
        <v>0.7389</v>
      </c>
      <c r="O203" s="6">
        <v>2.2686000000000002</v>
      </c>
    </row>
    <row r="204" spans="3:15" ht="15.5" x14ac:dyDescent="0.35">
      <c r="C204" t="s">
        <v>189</v>
      </c>
      <c r="I204" s="6">
        <v>0.24350000000000002</v>
      </c>
      <c r="J204" s="6">
        <v>5.3800000000000001E-2</v>
      </c>
      <c r="K204" s="6">
        <v>0.23710000000000001</v>
      </c>
      <c r="L204" s="6">
        <v>0.59319999999999995</v>
      </c>
      <c r="M204" s="6">
        <v>1.3634999999999999</v>
      </c>
      <c r="N204" s="6">
        <v>-6.6900000000000001E-2</v>
      </c>
      <c r="O204" s="6">
        <v>-0.85919999999999996</v>
      </c>
    </row>
    <row r="205" spans="3:15" ht="15.5" x14ac:dyDescent="0.35">
      <c r="C205" t="s">
        <v>190</v>
      </c>
      <c r="I205" s="6">
        <v>1.78</v>
      </c>
      <c r="J205" s="6">
        <v>0.7</v>
      </c>
      <c r="K205" s="6">
        <v>2.38</v>
      </c>
      <c r="L205" s="6">
        <v>4.92</v>
      </c>
      <c r="M205" s="6">
        <v>5.16</v>
      </c>
      <c r="N205" s="6">
        <v>-0.17</v>
      </c>
      <c r="O205" s="6">
        <v>-1.93</v>
      </c>
    </row>
    <row r="206" spans="3:15" ht="15.5" x14ac:dyDescent="0.35">
      <c r="C206" t="s">
        <v>59</v>
      </c>
      <c r="I206" s="6">
        <v>2.94</v>
      </c>
      <c r="J206" s="6">
        <v>3.05</v>
      </c>
      <c r="K206" s="6">
        <v>6.11</v>
      </c>
      <c r="L206" s="6">
        <v>8.85</v>
      </c>
      <c r="M206" s="5">
        <v>0</v>
      </c>
      <c r="N206" s="5">
        <v>0</v>
      </c>
      <c r="O206" s="5">
        <v>0</v>
      </c>
    </row>
    <row r="207" spans="3:15" ht="15.5" x14ac:dyDescent="0.35">
      <c r="C207" t="s">
        <v>56</v>
      </c>
      <c r="I207" s="6">
        <v>355.4</v>
      </c>
      <c r="J207" s="6">
        <v>310.18</v>
      </c>
      <c r="K207" s="6">
        <v>288.77</v>
      </c>
      <c r="L207" s="6">
        <v>246.25</v>
      </c>
      <c r="M207" s="5">
        <v>354820</v>
      </c>
      <c r="N207" s="5">
        <v>-837992</v>
      </c>
      <c r="O207" s="5">
        <v>-263460</v>
      </c>
    </row>
    <row r="208" spans="3:15" ht="15.5" x14ac:dyDescent="0.35">
      <c r="C208" t="s">
        <v>191</v>
      </c>
      <c r="I208" s="6">
        <v>2.94</v>
      </c>
      <c r="J208" s="6">
        <v>3.05</v>
      </c>
      <c r="K208" s="6">
        <v>6.11</v>
      </c>
      <c r="L208" s="6">
        <v>8.85</v>
      </c>
      <c r="M208" s="5">
        <v>0</v>
      </c>
      <c r="N208" s="5">
        <v>0</v>
      </c>
      <c r="O208" s="5">
        <v>0</v>
      </c>
    </row>
    <row r="209" spans="2:15" ht="15.5" x14ac:dyDescent="0.35">
      <c r="C209" t="s">
        <v>192</v>
      </c>
      <c r="I209" s="6">
        <v>355.4</v>
      </c>
      <c r="J209" s="6">
        <v>310.18</v>
      </c>
      <c r="K209" s="6">
        <v>288.77</v>
      </c>
      <c r="L209" s="6">
        <v>246.25</v>
      </c>
      <c r="M209" s="5">
        <v>354820</v>
      </c>
      <c r="N209" s="5">
        <v>-837992</v>
      </c>
      <c r="O209" s="5">
        <v>-263460</v>
      </c>
    </row>
    <row r="210" spans="2:15" ht="15.5" x14ac:dyDescent="0.35">
      <c r="C210" t="s">
        <v>193</v>
      </c>
      <c r="I210" s="5">
        <v>1380000000000</v>
      </c>
      <c r="J210" s="5">
        <v>2035000000000</v>
      </c>
      <c r="K210" s="5">
        <v>2218000000000</v>
      </c>
      <c r="L210" s="5">
        <v>1062000000000</v>
      </c>
      <c r="M210" s="5">
        <v>1040000000000</v>
      </c>
      <c r="N210" s="5">
        <v>1079000000000</v>
      </c>
      <c r="O210" s="5">
        <v>782000000000</v>
      </c>
    </row>
    <row r="211" spans="2:15" ht="15.5" x14ac:dyDescent="0.35">
      <c r="C211" t="s">
        <v>194</v>
      </c>
      <c r="I211" s="5">
        <v>715000000000</v>
      </c>
      <c r="J211" s="5">
        <v>679000000000</v>
      </c>
      <c r="K211" s="5">
        <v>769000000000</v>
      </c>
      <c r="L211" s="5">
        <v>180000000000</v>
      </c>
      <c r="M211" s="5">
        <v>259000000000</v>
      </c>
      <c r="N211" s="5">
        <v>328000000000</v>
      </c>
      <c r="O211" s="5">
        <v>347000000000</v>
      </c>
    </row>
    <row r="212" spans="2:15" ht="15.5" x14ac:dyDescent="0.35">
      <c r="C212" t="s">
        <v>26</v>
      </c>
      <c r="I212" s="5">
        <v>2095000000000</v>
      </c>
      <c r="J212" s="5">
        <v>2714000000000</v>
      </c>
      <c r="K212" s="5">
        <v>2987000000000</v>
      </c>
      <c r="L212" s="5">
        <v>1241000000000</v>
      </c>
      <c r="M212" s="5">
        <v>1300000000000</v>
      </c>
      <c r="N212" s="5">
        <v>1407000000000</v>
      </c>
      <c r="O212" s="5">
        <v>1129000000000</v>
      </c>
    </row>
    <row r="213" spans="2:15" ht="15.5" x14ac:dyDescent="0.35">
      <c r="C213" t="s">
        <v>23</v>
      </c>
      <c r="I213" s="5">
        <v>1810000000000</v>
      </c>
      <c r="J213" s="5">
        <v>2480000000000</v>
      </c>
      <c r="K213" s="5">
        <v>2683000000000</v>
      </c>
      <c r="L213" s="5">
        <v>381000000000</v>
      </c>
      <c r="M213" s="5">
        <v>1148000000000</v>
      </c>
      <c r="N213" s="5">
        <v>1236000000000</v>
      </c>
      <c r="O213" s="5">
        <v>1042000000000</v>
      </c>
    </row>
    <row r="214" spans="2:15" ht="15.5" x14ac:dyDescent="0.35">
      <c r="C214" t="s">
        <v>195</v>
      </c>
      <c r="I214" s="5">
        <v>525000000000</v>
      </c>
      <c r="J214" s="5">
        <v>1045000000000</v>
      </c>
      <c r="K214" s="5">
        <v>1266000000000</v>
      </c>
      <c r="L214" s="5">
        <v>534000000000</v>
      </c>
      <c r="M214" s="5">
        <v>23000000000</v>
      </c>
      <c r="N214" s="5">
        <v>-272000000000</v>
      </c>
      <c r="O214" s="5">
        <v>-72000000000</v>
      </c>
    </row>
    <row r="215" spans="2:15" ht="15.5" x14ac:dyDescent="0.35">
      <c r="C215" t="s">
        <v>196</v>
      </c>
      <c r="I215" s="5">
        <v>396000000000</v>
      </c>
      <c r="J215" s="5">
        <v>9000000000</v>
      </c>
      <c r="K215" s="5">
        <v>-1273000000000</v>
      </c>
      <c r="L215" s="5">
        <v>493000000000</v>
      </c>
      <c r="M215" s="5">
        <v>184000000000</v>
      </c>
      <c r="N215" s="5">
        <v>-31000000000</v>
      </c>
      <c r="O215" s="5">
        <v>-577000000000</v>
      </c>
    </row>
    <row r="216" spans="2:15" ht="15.5" x14ac:dyDescent="0.35">
      <c r="C216" t="s">
        <v>197</v>
      </c>
      <c r="I216" s="5">
        <v>-259000000000</v>
      </c>
      <c r="J216" s="5">
        <v>-115000000000</v>
      </c>
      <c r="K216" s="5">
        <v>-19000000000</v>
      </c>
      <c r="L216" s="5">
        <v>-6000000000</v>
      </c>
      <c r="M216" s="5">
        <v>-33000000000</v>
      </c>
      <c r="N216" s="5">
        <v>-53000000000</v>
      </c>
      <c r="O216" s="5">
        <v>-70000000000</v>
      </c>
    </row>
    <row r="217" spans="2:15" ht="15.5" x14ac:dyDescent="0.35">
      <c r="C217" t="s">
        <v>15</v>
      </c>
      <c r="I217" s="5">
        <v>137000000000</v>
      </c>
      <c r="J217" s="5">
        <v>-106000000000</v>
      </c>
      <c r="K217" s="5">
        <v>-1292000000000</v>
      </c>
      <c r="L217" s="5">
        <v>487000000000</v>
      </c>
      <c r="M217" s="5">
        <v>151000000000</v>
      </c>
      <c r="N217" s="5">
        <v>-84000000000</v>
      </c>
      <c r="O217" s="5">
        <v>-647000000000</v>
      </c>
    </row>
    <row r="218" spans="2:15" ht="15.5" x14ac:dyDescent="0.35">
      <c r="C218" t="s">
        <v>17</v>
      </c>
      <c r="I218" s="6">
        <v>43.78</v>
      </c>
      <c r="J218" s="6">
        <v>-33.96</v>
      </c>
      <c r="K218" s="6">
        <v>-413.36</v>
      </c>
      <c r="L218" s="6">
        <v>155.94</v>
      </c>
      <c r="M218" s="5">
        <v>605112</v>
      </c>
      <c r="N218" s="5">
        <v>-334192</v>
      </c>
      <c r="O218" s="5">
        <v>-2587752</v>
      </c>
    </row>
    <row r="220" spans="2:15" ht="15.5" x14ac:dyDescent="0.35">
      <c r="B220" t="s">
        <v>198</v>
      </c>
      <c r="C220" t="s">
        <v>199</v>
      </c>
      <c r="D220" s="5">
        <v>124000000000</v>
      </c>
      <c r="E220" s="5">
        <v>46000000000</v>
      </c>
      <c r="F220" s="5">
        <v>49000000000</v>
      </c>
      <c r="G220" s="5">
        <v>14000000000</v>
      </c>
      <c r="H220" s="5">
        <v>339000000000</v>
      </c>
      <c r="I220" s="5">
        <v>106000000000</v>
      </c>
      <c r="J220" s="5">
        <v>68000000000</v>
      </c>
      <c r="K220" s="5">
        <v>144000000000</v>
      </c>
      <c r="L220" s="5">
        <v>223000000000</v>
      </c>
      <c r="M220" s="5">
        <v>286000000000</v>
      </c>
      <c r="N220" s="5">
        <v>-155000000000</v>
      </c>
      <c r="O220" s="5">
        <v>-149000000000</v>
      </c>
    </row>
    <row r="221" spans="2:15" ht="15.5" x14ac:dyDescent="0.35">
      <c r="C221" t="s">
        <v>381</v>
      </c>
      <c r="K221" s="6">
        <v>9.23</v>
      </c>
    </row>
    <row r="222" spans="2:15" ht="15.5" x14ac:dyDescent="0.35">
      <c r="C222" t="s">
        <v>67</v>
      </c>
      <c r="I222" s="6">
        <v>0.42299999999999999</v>
      </c>
      <c r="K222" s="6">
        <v>0.2</v>
      </c>
    </row>
    <row r="223" spans="2:15" ht="15.5" x14ac:dyDescent="0.35">
      <c r="C223" t="s">
        <v>382</v>
      </c>
      <c r="I223" s="6">
        <v>7.7000000000000002E-3</v>
      </c>
      <c r="K223" s="6">
        <v>7.7000000000000002E-3</v>
      </c>
    </row>
    <row r="224" spans="2:15" ht="15.5" x14ac:dyDescent="0.35">
      <c r="C224" t="s">
        <v>47</v>
      </c>
      <c r="D224" s="6">
        <v>39.58</v>
      </c>
      <c r="E224" s="6">
        <v>14.71</v>
      </c>
      <c r="F224" s="6">
        <v>15.84</v>
      </c>
      <c r="G224" s="6">
        <v>4.63</v>
      </c>
      <c r="H224" s="6">
        <v>108.58</v>
      </c>
      <c r="I224" s="6">
        <v>33.979999999999997</v>
      </c>
      <c r="J224" s="6">
        <v>21.82</v>
      </c>
      <c r="K224" s="6">
        <v>46.16</v>
      </c>
      <c r="L224" s="6">
        <v>71.41</v>
      </c>
      <c r="M224" s="6">
        <v>91.55</v>
      </c>
      <c r="N224" s="6">
        <v>-49.54</v>
      </c>
      <c r="O224" s="6">
        <v>-47.81</v>
      </c>
    </row>
    <row r="225" spans="3:15" ht="15.5" x14ac:dyDescent="0.35">
      <c r="C225" t="s">
        <v>69</v>
      </c>
      <c r="K225" s="6">
        <v>9.23</v>
      </c>
    </row>
    <row r="226" spans="3:15" ht="15.5" x14ac:dyDescent="0.35">
      <c r="C226" t="s">
        <v>383</v>
      </c>
      <c r="I226" s="6">
        <v>0.42299999999999999</v>
      </c>
      <c r="K226" s="6">
        <v>0.2</v>
      </c>
    </row>
    <row r="227" spans="3:15" ht="15.5" x14ac:dyDescent="0.35">
      <c r="C227" t="s">
        <v>384</v>
      </c>
      <c r="I227" s="6">
        <v>7.7000000000000002E-3</v>
      </c>
      <c r="K227" s="6">
        <v>7.7000000000000002E-3</v>
      </c>
    </row>
    <row r="228" spans="3:15" ht="15.5" x14ac:dyDescent="0.35">
      <c r="C228" t="s">
        <v>200</v>
      </c>
      <c r="D228" s="5">
        <v>5892000000000</v>
      </c>
      <c r="E228" s="5">
        <v>3377000000000</v>
      </c>
      <c r="F228" s="5">
        <v>3663000000000</v>
      </c>
      <c r="G228" s="5">
        <v>3648000000000</v>
      </c>
      <c r="H228" s="5">
        <v>18538000000000</v>
      </c>
      <c r="I228" s="5">
        <v>13971000000000</v>
      </c>
      <c r="J228" s="5">
        <v>9766000000000</v>
      </c>
      <c r="K228" s="5">
        <v>10319000000000</v>
      </c>
      <c r="L228" s="5">
        <v>9619000000000</v>
      </c>
      <c r="M228" s="5">
        <v>8662000000000</v>
      </c>
      <c r="N228" s="5">
        <v>4355000000000</v>
      </c>
      <c r="O228" s="5">
        <v>3298000000000</v>
      </c>
    </row>
    <row r="229" spans="3:15" ht="15.5" x14ac:dyDescent="0.35">
      <c r="C229" t="s">
        <v>385</v>
      </c>
      <c r="K229" s="6">
        <v>9.23</v>
      </c>
    </row>
    <row r="230" spans="3:15" ht="15.5" x14ac:dyDescent="0.35">
      <c r="C230" t="s">
        <v>386</v>
      </c>
      <c r="I230" s="6">
        <v>0.42299999999999999</v>
      </c>
      <c r="K230" s="6">
        <v>0.2</v>
      </c>
    </row>
    <row r="231" spans="3:15" ht="15.5" x14ac:dyDescent="0.35">
      <c r="C231" t="s">
        <v>387</v>
      </c>
      <c r="I231" s="6">
        <v>7.7000000000000002E-3</v>
      </c>
      <c r="K231" s="6">
        <v>7.7000000000000002E-3</v>
      </c>
    </row>
    <row r="232" spans="3:15" ht="15.5" x14ac:dyDescent="0.35">
      <c r="C232" t="s">
        <v>201</v>
      </c>
      <c r="I232" s="6">
        <v>7.92</v>
      </c>
    </row>
    <row r="233" spans="3:15" ht="15.5" x14ac:dyDescent="0.35">
      <c r="C233" t="s">
        <v>281</v>
      </c>
      <c r="I233" s="6">
        <v>11.5</v>
      </c>
    </row>
    <row r="234" spans="3:15" ht="15.5" x14ac:dyDescent="0.35">
      <c r="C234" t="s">
        <v>202</v>
      </c>
      <c r="I234" s="6">
        <v>6.95</v>
      </c>
    </row>
    <row r="235" spans="3:15" ht="15.5" x14ac:dyDescent="0.35">
      <c r="C235" t="s">
        <v>282</v>
      </c>
      <c r="I235" s="6">
        <v>8.6899999999999991E-2</v>
      </c>
    </row>
    <row r="236" spans="3:15" ht="15.5" x14ac:dyDescent="0.35">
      <c r="C236" t="s">
        <v>283</v>
      </c>
      <c r="I236" s="6">
        <v>0.16</v>
      </c>
    </row>
    <row r="237" spans="3:15" ht="15.5" x14ac:dyDescent="0.35">
      <c r="C237" t="s">
        <v>203</v>
      </c>
      <c r="I237" s="6">
        <v>2.0499999999999998</v>
      </c>
    </row>
    <row r="238" spans="3:15" ht="15.5" x14ac:dyDescent="0.35">
      <c r="C238" t="s">
        <v>284</v>
      </c>
      <c r="I238" s="6">
        <v>-4.62</v>
      </c>
    </row>
    <row r="239" spans="3:15" ht="15.5" x14ac:dyDescent="0.35">
      <c r="C239" t="s">
        <v>285</v>
      </c>
      <c r="I239" s="6">
        <v>-3.1</v>
      </c>
    </row>
    <row r="240" spans="3:15" ht="15.5" x14ac:dyDescent="0.35">
      <c r="C240" t="s">
        <v>286</v>
      </c>
      <c r="I240" s="6">
        <v>9.06</v>
      </c>
    </row>
    <row r="241" spans="3:9" ht="15.5" x14ac:dyDescent="0.35">
      <c r="C241" t="s">
        <v>287</v>
      </c>
      <c r="I241" s="6">
        <v>8.2100000000000009</v>
      </c>
    </row>
    <row r="242" spans="3:9" ht="15.5" x14ac:dyDescent="0.35">
      <c r="C242" t="s">
        <v>288</v>
      </c>
      <c r="I242" s="6">
        <v>0.21</v>
      </c>
    </row>
    <row r="243" spans="3:9" ht="15.5" x14ac:dyDescent="0.35">
      <c r="C243" t="s">
        <v>289</v>
      </c>
      <c r="I243" s="6">
        <v>-0.52</v>
      </c>
    </row>
    <row r="244" spans="3:9" ht="15.5" x14ac:dyDescent="0.35">
      <c r="C244" t="s">
        <v>290</v>
      </c>
      <c r="I244" s="6">
        <v>74.760000000000005</v>
      </c>
    </row>
    <row r="245" spans="3:9" ht="15.5" x14ac:dyDescent="0.35">
      <c r="C245" t="s">
        <v>204</v>
      </c>
      <c r="I245" s="6">
        <v>108.58</v>
      </c>
    </row>
    <row r="246" spans="3:9" ht="15.5" x14ac:dyDescent="0.35">
      <c r="C246" t="s">
        <v>291</v>
      </c>
      <c r="I246" s="6">
        <v>5305.35</v>
      </c>
    </row>
    <row r="247" spans="3:9" ht="15.5" x14ac:dyDescent="0.35">
      <c r="C247" t="s">
        <v>205</v>
      </c>
      <c r="D247" s="6">
        <v>73.94</v>
      </c>
    </row>
    <row r="248" spans="3:9" ht="15.5" x14ac:dyDescent="0.35">
      <c r="C248" t="s">
        <v>206</v>
      </c>
      <c r="I248" s="6">
        <v>418.99</v>
      </c>
    </row>
    <row r="249" spans="3:9" ht="15.5" x14ac:dyDescent="0.35">
      <c r="C249" t="s">
        <v>292</v>
      </c>
      <c r="I249" s="6">
        <v>-277.72000000000003</v>
      </c>
    </row>
    <row r="250" spans="3:9" ht="15.5" x14ac:dyDescent="0.35">
      <c r="C250" t="s">
        <v>207</v>
      </c>
      <c r="D250" s="6">
        <v>1.1299999999999999</v>
      </c>
    </row>
    <row r="251" spans="3:9" ht="15.5" x14ac:dyDescent="0.35">
      <c r="C251" t="s">
        <v>208</v>
      </c>
      <c r="D251" s="6">
        <v>0.92</v>
      </c>
    </row>
    <row r="252" spans="3:9" ht="15.5" x14ac:dyDescent="0.35">
      <c r="C252" t="s">
        <v>293</v>
      </c>
      <c r="D252" s="6">
        <v>2.69</v>
      </c>
    </row>
    <row r="253" spans="3:9" ht="15.5" x14ac:dyDescent="0.35">
      <c r="C253" t="s">
        <v>294</v>
      </c>
      <c r="D253" s="6">
        <v>0.48</v>
      </c>
    </row>
    <row r="254" spans="3:9" ht="15.5" x14ac:dyDescent="0.35">
      <c r="C254" t="s">
        <v>209</v>
      </c>
      <c r="D254" s="6">
        <v>3.51</v>
      </c>
    </row>
    <row r="255" spans="3:9" ht="15.5" x14ac:dyDescent="0.35">
      <c r="C255" t="s">
        <v>295</v>
      </c>
      <c r="D255" s="6">
        <v>0.6</v>
      </c>
    </row>
    <row r="256" spans="3:9" ht="15.5" x14ac:dyDescent="0.35">
      <c r="C256" t="s">
        <v>210</v>
      </c>
      <c r="D256" s="6">
        <v>4.51</v>
      </c>
    </row>
    <row r="257" spans="3:9" ht="15.5" x14ac:dyDescent="0.35">
      <c r="C257" t="s">
        <v>296</v>
      </c>
      <c r="I257" s="6">
        <v>2.72</v>
      </c>
    </row>
    <row r="258" spans="3:9" ht="15.5" x14ac:dyDescent="0.35">
      <c r="C258" t="s">
        <v>13</v>
      </c>
      <c r="D258" s="5">
        <v>-1261000000000</v>
      </c>
    </row>
    <row r="259" spans="3:9" ht="15.5" x14ac:dyDescent="0.35">
      <c r="C259" t="s">
        <v>211</v>
      </c>
      <c r="I259" s="6">
        <v>1.93</v>
      </c>
    </row>
    <row r="260" spans="3:9" ht="15.5" x14ac:dyDescent="0.35">
      <c r="C260" t="s">
        <v>212</v>
      </c>
      <c r="I260" s="6">
        <v>3.9599999999999996E-2</v>
      </c>
    </row>
    <row r="261" spans="3:9" ht="15.5" x14ac:dyDescent="0.35">
      <c r="C261" t="s">
        <v>213</v>
      </c>
      <c r="I261" s="6">
        <v>0.1784</v>
      </c>
    </row>
    <row r="262" spans="3:9" ht="15.5" x14ac:dyDescent="0.35">
      <c r="C262" t="s">
        <v>214</v>
      </c>
      <c r="I262" s="6">
        <v>0.34639999999999999</v>
      </c>
    </row>
    <row r="263" spans="3:9" ht="15.5" x14ac:dyDescent="0.35">
      <c r="C263" t="s">
        <v>297</v>
      </c>
      <c r="I263" s="6">
        <v>0.1193</v>
      </c>
    </row>
    <row r="264" spans="3:9" ht="15.5" x14ac:dyDescent="0.35">
      <c r="C264" t="s">
        <v>215</v>
      </c>
      <c r="D264" s="6">
        <v>9.68</v>
      </c>
    </row>
    <row r="265" spans="3:9" ht="15.5" x14ac:dyDescent="0.35">
      <c r="C265" t="s">
        <v>216</v>
      </c>
      <c r="D265" s="6">
        <v>15.96</v>
      </c>
    </row>
    <row r="266" spans="3:9" ht="15.5" x14ac:dyDescent="0.35">
      <c r="C266" t="s">
        <v>217</v>
      </c>
      <c r="D266" s="6">
        <v>14.29</v>
      </c>
    </row>
    <row r="267" spans="3:9" ht="15.5" x14ac:dyDescent="0.35">
      <c r="C267" t="s">
        <v>218</v>
      </c>
      <c r="D267" s="6">
        <v>11.35</v>
      </c>
    </row>
    <row r="268" spans="3:9" ht="15.5" x14ac:dyDescent="0.35">
      <c r="C268" t="s">
        <v>219</v>
      </c>
      <c r="D268" s="6">
        <v>9.4</v>
      </c>
    </row>
    <row r="269" spans="3:9" ht="15.5" x14ac:dyDescent="0.35">
      <c r="C269" t="s">
        <v>298</v>
      </c>
      <c r="I269" s="6">
        <v>3.34</v>
      </c>
    </row>
    <row r="270" spans="3:9" ht="15.5" x14ac:dyDescent="0.35">
      <c r="C270" t="s">
        <v>299</v>
      </c>
      <c r="I270" s="6">
        <v>17.350000000000001</v>
      </c>
    </row>
    <row r="271" spans="3:9" ht="15.5" x14ac:dyDescent="0.35">
      <c r="C271" t="s">
        <v>43</v>
      </c>
      <c r="I271" s="5">
        <v>2688000000000</v>
      </c>
    </row>
    <row r="272" spans="3:9" ht="15.5" x14ac:dyDescent="0.35">
      <c r="C272" t="s">
        <v>220</v>
      </c>
      <c r="I272" s="5">
        <v>5973000000000</v>
      </c>
    </row>
    <row r="273" spans="3:9" ht="15.5" x14ac:dyDescent="0.35">
      <c r="C273" t="s">
        <v>221</v>
      </c>
      <c r="I273" s="5">
        <v>3120000000</v>
      </c>
    </row>
    <row r="274" spans="3:9" ht="15.5" x14ac:dyDescent="0.35">
      <c r="C274" t="s">
        <v>222</v>
      </c>
      <c r="I274" s="6">
        <v>0.19620000000000001</v>
      </c>
    </row>
    <row r="275" spans="3:9" ht="15.5" x14ac:dyDescent="0.35">
      <c r="C275" t="s">
        <v>223</v>
      </c>
      <c r="D275" s="6">
        <v>0.25</v>
      </c>
    </row>
    <row r="276" spans="3:9" ht="15.5" x14ac:dyDescent="0.35">
      <c r="C276" t="s">
        <v>224</v>
      </c>
      <c r="D276" s="6">
        <v>5.5199999999999999E-2</v>
      </c>
    </row>
    <row r="277" spans="3:9" ht="15.5" x14ac:dyDescent="0.35">
      <c r="C277" t="s">
        <v>225</v>
      </c>
      <c r="D277" s="6">
        <v>2.1000000000000001E-2</v>
      </c>
    </row>
    <row r="278" spans="3:9" ht="15.5" x14ac:dyDescent="0.35">
      <c r="C278" t="s">
        <v>226</v>
      </c>
      <c r="D278" s="6">
        <v>0.80430000000000001</v>
      </c>
    </row>
    <row r="279" spans="3:9" ht="15.5" x14ac:dyDescent="0.35">
      <c r="C279" t="s">
        <v>227</v>
      </c>
      <c r="D279" s="6">
        <v>2.7648999999999999</v>
      </c>
    </row>
    <row r="280" spans="3:9" ht="15.5" x14ac:dyDescent="0.35">
      <c r="C280" t="s">
        <v>228</v>
      </c>
      <c r="D280" s="6">
        <v>123.18270000000001</v>
      </c>
    </row>
    <row r="281" spans="3:9" ht="15.5" x14ac:dyDescent="0.35">
      <c r="C281" t="s">
        <v>388</v>
      </c>
      <c r="I281" s="6">
        <v>9.23</v>
      </c>
    </row>
    <row r="282" spans="3:9" ht="15.5" x14ac:dyDescent="0.35">
      <c r="C282" t="s">
        <v>392</v>
      </c>
      <c r="I282" t="s">
        <v>1493</v>
      </c>
    </row>
    <row r="283" spans="3:9" ht="15.5" x14ac:dyDescent="0.35">
      <c r="C283" t="s">
        <v>229</v>
      </c>
      <c r="I283" s="5">
        <v>6</v>
      </c>
    </row>
    <row r="284" spans="3:9" ht="15.5" x14ac:dyDescent="0.35">
      <c r="C284" t="s">
        <v>230</v>
      </c>
      <c r="I284" s="6">
        <v>0.53</v>
      </c>
    </row>
    <row r="285" spans="3:9" ht="15.5" x14ac:dyDescent="0.35">
      <c r="C285" t="s">
        <v>231</v>
      </c>
      <c r="I285" s="6">
        <v>0.68</v>
      </c>
    </row>
    <row r="286" spans="3:9" ht="15.5" x14ac:dyDescent="0.35">
      <c r="C286" t="s">
        <v>232</v>
      </c>
      <c r="I286" s="6">
        <v>0.55000000000000004</v>
      </c>
    </row>
    <row r="287" spans="3:9" ht="15.5" x14ac:dyDescent="0.35">
      <c r="C287" t="s">
        <v>233</v>
      </c>
      <c r="I287" s="6">
        <v>0.63</v>
      </c>
    </row>
    <row r="288" spans="3:9" ht="15.5" x14ac:dyDescent="0.35">
      <c r="C288" t="s">
        <v>234</v>
      </c>
      <c r="I288" s="6">
        <v>0.94</v>
      </c>
    </row>
    <row r="289" spans="3:9" ht="15.5" x14ac:dyDescent="0.35">
      <c r="C289" t="s">
        <v>235</v>
      </c>
      <c r="I289" s="6">
        <v>0.31</v>
      </c>
    </row>
    <row r="290" spans="3:9" ht="15.5" x14ac:dyDescent="0.35">
      <c r="C290" t="s">
        <v>236</v>
      </c>
      <c r="I290" s="6">
        <v>0.4</v>
      </c>
    </row>
    <row r="291" spans="3:9" ht="15.5" x14ac:dyDescent="0.35">
      <c r="C291" t="s">
        <v>300</v>
      </c>
      <c r="I291" s="5">
        <v>16579000000000</v>
      </c>
    </row>
    <row r="292" spans="3:9" ht="15.5" x14ac:dyDescent="0.35">
      <c r="C292" t="s">
        <v>301</v>
      </c>
      <c r="I292" s="5">
        <v>3132000000000</v>
      </c>
    </row>
    <row r="293" spans="3:9" ht="15.5" x14ac:dyDescent="0.35">
      <c r="C293" t="s">
        <v>302</v>
      </c>
      <c r="I293" s="5">
        <v>728000000000</v>
      </c>
    </row>
    <row r="294" spans="3:9" ht="15.5" x14ac:dyDescent="0.35">
      <c r="C294" t="s">
        <v>303</v>
      </c>
      <c r="I294" s="5">
        <v>234000000000</v>
      </c>
    </row>
    <row r="295" spans="3:9" ht="15.5" x14ac:dyDescent="0.35">
      <c r="C295" t="s">
        <v>237</v>
      </c>
      <c r="D295" s="5">
        <v>231000000000</v>
      </c>
    </row>
    <row r="296" spans="3:9" ht="15.5" x14ac:dyDescent="0.35">
      <c r="C296" t="s">
        <v>238</v>
      </c>
      <c r="D296" s="5">
        <v>5906000000000</v>
      </c>
    </row>
    <row r="297" spans="3:9" ht="15.5" x14ac:dyDescent="0.35">
      <c r="C297" t="s">
        <v>239</v>
      </c>
      <c r="D297" s="5">
        <v>4597000000000</v>
      </c>
    </row>
    <row r="298" spans="3:9" ht="15.5" x14ac:dyDescent="0.35">
      <c r="C298" t="s">
        <v>183</v>
      </c>
      <c r="D298" s="5">
        <v>534000000000</v>
      </c>
    </row>
    <row r="299" spans="3:9" ht="15.5" x14ac:dyDescent="0.35">
      <c r="C299" t="s">
        <v>182</v>
      </c>
      <c r="I299" s="5">
        <v>1309000000000</v>
      </c>
    </row>
    <row r="300" spans="3:9" ht="15.5" x14ac:dyDescent="0.35">
      <c r="C300" t="s">
        <v>181</v>
      </c>
      <c r="D300" s="5">
        <v>631000000000</v>
      </c>
    </row>
    <row r="301" spans="3:9" ht="15.5" x14ac:dyDescent="0.35">
      <c r="C301" t="s">
        <v>180</v>
      </c>
      <c r="D301" s="5">
        <v>2885000000000</v>
      </c>
    </row>
    <row r="302" spans="3:9" ht="15.5" x14ac:dyDescent="0.35">
      <c r="C302" t="s">
        <v>24</v>
      </c>
      <c r="D302" s="5">
        <v>3516000000000</v>
      </c>
    </row>
    <row r="303" spans="3:9" ht="15.5" x14ac:dyDescent="0.35">
      <c r="C303" t="s">
        <v>21</v>
      </c>
      <c r="D303" s="5">
        <v>3285000000000</v>
      </c>
    </row>
    <row r="304" spans="3:9" ht="15.5" x14ac:dyDescent="0.35">
      <c r="C304" t="s">
        <v>240</v>
      </c>
      <c r="I304" s="5">
        <v>1309000000000</v>
      </c>
    </row>
    <row r="305" spans="3:9" ht="15.5" x14ac:dyDescent="0.35">
      <c r="C305" t="s">
        <v>304</v>
      </c>
      <c r="I305" s="5">
        <v>-582000000000</v>
      </c>
    </row>
    <row r="306" spans="3:9" ht="15.5" x14ac:dyDescent="0.35">
      <c r="C306" t="s">
        <v>305</v>
      </c>
      <c r="I306" s="5">
        <v>-263000000000</v>
      </c>
    </row>
    <row r="307" spans="3:9" ht="15.5" x14ac:dyDescent="0.35">
      <c r="C307" t="s">
        <v>306</v>
      </c>
      <c r="I307" s="5">
        <v>848000000000</v>
      </c>
    </row>
    <row r="308" spans="3:9" ht="15.5" x14ac:dyDescent="0.35">
      <c r="C308" t="s">
        <v>307</v>
      </c>
      <c r="I308" s="5">
        <v>-286000000000</v>
      </c>
    </row>
    <row r="309" spans="3:9" ht="15.5" x14ac:dyDescent="0.35">
      <c r="C309" t="s">
        <v>308</v>
      </c>
      <c r="I309" s="5">
        <v>-868000000000</v>
      </c>
    </row>
  </sheetData>
  <pageMargins left="0.7" right="0.7" top="0.75" bottom="0.75" header="0.3" footer="0.3"/>
  <ignoredErrors>
    <ignoredError sqref="A1:O310" numberStoredAsText="1"/>
  </ignoredError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O29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1494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ht="15.5" x14ac:dyDescent="0.35">
      <c r="C2" t="s">
        <v>1495</v>
      </c>
      <c r="D2" s="2" vm="21">
        <f ca="1">IFERROR(_xlfn.STOCKHISTORY("XIDX:" &amp; $C$1, D3, , 0, 0, 1), "Libur")</f>
        <v>408</v>
      </c>
      <c r="E2" s="2" vm="318">
        <f ca="1">IFERROR(_xlfn.STOCKHISTORY("XIDX:" &amp; $C$1, E3, , 0, 0, 1), "Libur")</f>
        <v>268</v>
      </c>
      <c r="H2" s="2" vm="318">
        <f ca="1">IFERROR(INDEX(D2:G2,COUNT(D2:G2)),"")</f>
        <v>268</v>
      </c>
      <c r="I2" s="2" vm="319">
        <f t="shared" ref="I2:O2" ca="1" si="0">IFERROR(_xlfn.STOCKHISTORY("XIDX:" &amp; $C$1, I1, , 0, 0, 1), "Libur")</f>
        <v>492</v>
      </c>
      <c r="J2" s="2" vm="59">
        <f t="shared" ca="1" si="0"/>
        <v>450</v>
      </c>
      <c r="K2" s="2" vm="320">
        <f t="shared" ca="1" si="0"/>
        <v>482</v>
      </c>
      <c r="L2" s="2" vm="321">
        <f t="shared" ca="1" si="0"/>
        <v>470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</row>
    <row r="3" spans="1:15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5" ht="15.5" x14ac:dyDescent="0.35">
      <c r="B4" t="s">
        <v>5</v>
      </c>
      <c r="C4" t="s">
        <v>6</v>
      </c>
      <c r="D4" s="2">
        <f>IFERROR(INDEX(D51:D500,MATCH($C$4,$C$51:$C$500,0)),"")</f>
        <v>6995135000000</v>
      </c>
      <c r="E4" s="2">
        <f>IFERROR(INDEX(E51:E500,MATCH($C$4,$C$51:$C$500,0)),"")</f>
        <v>7835282000000</v>
      </c>
      <c r="H4" s="2">
        <f>IFERROR(SUM(D4:G4)*(4/MAX(1,COUNT(D4:G4))),"")</f>
        <v>29660834000000</v>
      </c>
      <c r="I4" s="2">
        <f t="shared" ref="I4:O4" si="1">IFERROR(INDEX(I51:I500,MATCH($C$4,$C$51:$C$500,0)),"")</f>
        <v>22361030000000</v>
      </c>
      <c r="J4" s="2">
        <f t="shared" si="1"/>
        <v>16715576000000</v>
      </c>
      <c r="K4" s="2">
        <f t="shared" si="1"/>
        <v>14717896000000</v>
      </c>
      <c r="L4" s="2">
        <f t="shared" si="1"/>
        <v>15269078000000</v>
      </c>
      <c r="M4" s="2">
        <f t="shared" si="1"/>
        <v>8857845000000</v>
      </c>
      <c r="N4" s="2">
        <f t="shared" si="1"/>
        <v>4298850000000</v>
      </c>
      <c r="O4" s="2">
        <f t="shared" si="1"/>
        <v>4181448000000</v>
      </c>
    </row>
    <row r="5" spans="1:15" ht="15.5" x14ac:dyDescent="0.35">
      <c r="B5" t="s">
        <v>7</v>
      </c>
      <c r="C5" t="s">
        <v>8</v>
      </c>
      <c r="D5" s="2">
        <f>IFERROR(INDEX(D51:D500,MATCH($C$5,$C$51:$C$500,0)),"")</f>
        <v>-397624000000</v>
      </c>
      <c r="E5" s="2">
        <f>IFERROR(INDEX(E51:E500,MATCH($C$5,$C$51:$C$500,0)),"")</f>
        <v>-302357000000</v>
      </c>
      <c r="H5" s="2">
        <f>IFERROR(SUM(D5:G5)*(4/MAX(1,COUNT(D5:G5))),"")</f>
        <v>-1399962000000</v>
      </c>
      <c r="I5" s="2">
        <f t="shared" ref="I5:O5" si="2">IFERROR(INDEX(I51:I500,MATCH($C$5,$C$51:$C$500,0)),"")</f>
        <v>-2355725000000</v>
      </c>
      <c r="J5" s="2">
        <f t="shared" si="2"/>
        <v>-2564696000000</v>
      </c>
      <c r="K5" s="2">
        <f t="shared" si="2"/>
        <v>-3542000000000</v>
      </c>
      <c r="L5" s="2">
        <f t="shared" si="2"/>
        <v>-7316186000000</v>
      </c>
      <c r="M5" s="2">
        <f t="shared" si="2"/>
        <v>-2341716000000</v>
      </c>
      <c r="N5" s="2">
        <f t="shared" si="2"/>
        <v>-2318802000000</v>
      </c>
      <c r="O5" s="2">
        <f t="shared" si="2"/>
        <v>-2989196000000</v>
      </c>
    </row>
    <row r="6" spans="1:15" ht="15.5" x14ac:dyDescent="0.35">
      <c r="B6" t="s">
        <v>9</v>
      </c>
      <c r="C6" t="s">
        <v>10</v>
      </c>
      <c r="D6" s="2">
        <f>IFERROR(INDEX(D51:D500,MATCH($C$6,$C$51:$C$500,0)),"")</f>
        <v>9336174000000</v>
      </c>
      <c r="E6" s="2">
        <f>IFERROR(INDEX(E51:E500,MATCH($C$6,$C$51:$C$500,0)),"")</f>
        <v>9152997000000</v>
      </c>
      <c r="H6" s="2">
        <f>IFERROR(INDEX(D6:G6,COUNT(D6:G6)),"")</f>
        <v>9152997000000</v>
      </c>
      <c r="I6" s="2">
        <f t="shared" ref="I6:O6" si="3">IFERROR(INDEX(I51:I500,MATCH($C$6,$C$51:$C$500,0)),"")</f>
        <v>9454333000000</v>
      </c>
      <c r="J6" s="2">
        <f t="shared" si="3"/>
        <v>9814964000000</v>
      </c>
      <c r="K6" s="2">
        <f t="shared" si="3"/>
        <v>7841768000000</v>
      </c>
      <c r="L6" s="2">
        <f t="shared" si="3"/>
        <v>10481816000000</v>
      </c>
      <c r="M6" s="2">
        <f t="shared" si="3"/>
        <v>10085059000000</v>
      </c>
      <c r="N6" s="2">
        <f t="shared" si="3"/>
        <v>2579034000000</v>
      </c>
      <c r="O6" s="2">
        <f t="shared" si="3"/>
        <v>3517347000000</v>
      </c>
    </row>
    <row r="7" spans="1:15" ht="15.5" x14ac:dyDescent="0.35">
      <c r="B7" t="s">
        <v>11</v>
      </c>
      <c r="C7" t="s">
        <v>12</v>
      </c>
      <c r="D7" s="3">
        <f>IFERROR(INDEX(D51:D500,MATCH($C$7,$C$51:$C$500,0))/1000000000,"")</f>
        <v>137.22</v>
      </c>
      <c r="E7" s="3">
        <f>IFERROR(INDEX(E51:E500,MATCH($C$7,$C$51:$C$500,0))/1000000000,"")</f>
        <v>135.84</v>
      </c>
      <c r="H7" s="3">
        <f>IFERROR(INDEX(D7:G7,COUNT(D7:G7)),"")</f>
        <v>135.84</v>
      </c>
      <c r="I7" s="3">
        <f t="shared" ref="I7:O7" si="4">IFERROR(INDEX(I51:I500,MATCH($C$7,$C$51:$C$500,0))/1000000000,"")</f>
        <v>135.84</v>
      </c>
      <c r="J7" s="3">
        <f t="shared" si="4"/>
        <v>131</v>
      </c>
      <c r="K7" s="3">
        <f t="shared" si="4"/>
        <v>120.77</v>
      </c>
      <c r="L7" s="3">
        <f t="shared" si="4"/>
        <v>118.49</v>
      </c>
      <c r="M7" s="3">
        <f t="shared" si="4"/>
        <v>100.7</v>
      </c>
      <c r="N7" s="3">
        <f t="shared" si="4"/>
        <v>1.04</v>
      </c>
      <c r="O7" s="3">
        <f t="shared" si="4"/>
        <v>0.9</v>
      </c>
    </row>
    <row r="8" spans="1:15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-113000000000</v>
      </c>
      <c r="E8" s="2">
        <f>IFERROR(INDEX(E51:E500,MATCH("Free cash flow (Quarter)",$C$51:$C$500,0)),"")</f>
        <v>-154000000000</v>
      </c>
      <c r="H8" s="2">
        <f>IFERROR(INDEX(D8:G8,COUNT(D8:G8)),"")</f>
        <v>-154000000000</v>
      </c>
      <c r="I8" s="2">
        <f t="shared" ref="I8:O8" si="5">IFERROR(INDEX(I51:I500,MATCH($C$8,$C$51:$C$500,0)),"")</f>
        <v>-3863000000000</v>
      </c>
      <c r="J8" s="2">
        <f t="shared" si="5"/>
        <v>-2601000000000</v>
      </c>
      <c r="K8" s="2">
        <f t="shared" si="5"/>
        <v>-3939000000000</v>
      </c>
      <c r="L8" s="2">
        <f t="shared" si="5"/>
        <v>-5181000000000</v>
      </c>
      <c r="M8" s="2">
        <f t="shared" si="5"/>
        <v>-3462000000000</v>
      </c>
      <c r="N8" s="2">
        <f t="shared" si="5"/>
        <v>-2545000000000</v>
      </c>
      <c r="O8" s="2">
        <f t="shared" si="5"/>
        <v>-5210000000000</v>
      </c>
    </row>
    <row r="9" spans="1:15" ht="15.5" x14ac:dyDescent="0.35">
      <c r="A9" t="s">
        <v>16</v>
      </c>
      <c r="C9" t="s">
        <v>17</v>
      </c>
      <c r="D9" s="3">
        <f>IFERROR(INDEX(D51:D500,MATCH("Free cash flow per share (Quarter)",$C$51:$C$500,0)),"")</f>
        <v>-0.82</v>
      </c>
      <c r="E9" s="3">
        <f>IFERROR(INDEX(E51:E500,MATCH("Free cash flow per share (Quarter)",$C$51:$C$500,0)),"")</f>
        <v>-1.1299999999999999</v>
      </c>
      <c r="H9" s="3">
        <f>IFERROR(INDEX(D9:G9,COUNT(D9:G9)),"")</f>
        <v>-1.1299999999999999</v>
      </c>
      <c r="I9" s="3">
        <f t="shared" ref="I9:O9" si="6">IFERROR(INDEX(I51:I500,MATCH($C$9,$C$51:$C$500,0)),"")</f>
        <v>-28.44</v>
      </c>
      <c r="J9" s="3">
        <f t="shared" si="6"/>
        <v>-19.850000000000001</v>
      </c>
      <c r="K9" s="3">
        <f t="shared" si="6"/>
        <v>-32.61</v>
      </c>
      <c r="L9" s="3">
        <f t="shared" si="6"/>
        <v>-43.73</v>
      </c>
      <c r="M9" s="3">
        <f t="shared" si="6"/>
        <v>-34.380000000000003</v>
      </c>
      <c r="N9" s="3">
        <f t="shared" si="6"/>
        <v>-2458.9699999999998</v>
      </c>
      <c r="O9" s="3">
        <f t="shared" si="6"/>
        <v>-5788.13</v>
      </c>
    </row>
    <row r="10" spans="1:15" ht="15.5" x14ac:dyDescent="0.35">
      <c r="C10" t="s">
        <v>18</v>
      </c>
      <c r="D10" s="3">
        <f ca="1">IFERROR(IF(D9=0,"",D2/D9),"")</f>
        <v>-497.5609756097561</v>
      </c>
      <c r="E10" s="3">
        <f ca="1">IFERROR(IF(E9=0,"",E2/E9),"")</f>
        <v>-237.16814159292036</v>
      </c>
      <c r="I10" s="3">
        <f t="shared" ref="I10:O10" ca="1" si="7">IFERROR(IF(I9=0,"",I2/I9),"")</f>
        <v>-17.299578059071727</v>
      </c>
      <c r="J10" s="3">
        <f t="shared" ca="1" si="7"/>
        <v>-22.670025188916874</v>
      </c>
      <c r="K10" s="3">
        <f t="shared" ca="1" si="7"/>
        <v>-14.780742103649187</v>
      </c>
      <c r="L10" s="3">
        <f t="shared" ca="1" si="7"/>
        <v>-10.747770409329981</v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</row>
    <row r="11" spans="1:15" ht="15.5" x14ac:dyDescent="0.35">
      <c r="B11" t="s">
        <v>19</v>
      </c>
      <c r="C11" t="s">
        <v>20</v>
      </c>
      <c r="D11" s="2">
        <f>IFERROR(INDEX(D51:D500,MATCH($C$11,$C$51:$C$500,0)),"")</f>
        <v>1630052000000</v>
      </c>
      <c r="E11" s="2">
        <f>IFERROR(INDEX(E51:E500,MATCH($C$11,$C$51:$C$500,0)),"")</f>
        <v>1845388000000</v>
      </c>
      <c r="H11" s="2">
        <f>IFERROR(INDEX(D11:G11,COUNT(D11:G11)),"")</f>
        <v>1845388000000</v>
      </c>
      <c r="I11" s="2">
        <f t="shared" ref="I11:O11" si="8">IFERROR(INDEX(I51:I500,MATCH($C$11,$C$51:$C$500,0)),"")</f>
        <v>1542233000000</v>
      </c>
      <c r="J11" s="2">
        <f t="shared" si="8"/>
        <v>2448922000000</v>
      </c>
      <c r="K11" s="2">
        <f t="shared" si="8"/>
        <v>1894998000000</v>
      </c>
      <c r="L11" s="2">
        <f t="shared" si="8"/>
        <v>3071488000000</v>
      </c>
      <c r="M11" s="2">
        <f t="shared" si="8"/>
        <v>4999157000000</v>
      </c>
      <c r="N11" s="2">
        <f t="shared" si="8"/>
        <v>1314449000000</v>
      </c>
      <c r="O11" s="2">
        <f t="shared" si="8"/>
        <v>977910000000</v>
      </c>
    </row>
    <row r="12" spans="1:15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1449000000000</v>
      </c>
      <c r="E12" s="2">
        <f>IFERROR(INDEX(E51:E500,MATCH("Net Debt (Quarter)",$C$51:$C$500,0)),"")</f>
        <v>1767000000000</v>
      </c>
      <c r="H12" s="2">
        <f>IFERROR(INDEX(D12:G12,COUNT(D12:G12)),"")</f>
        <v>1767000000000</v>
      </c>
      <c r="I12" s="2">
        <f t="shared" ref="I12:O12" si="9">IFERROR(INDEX(I51:I500,MATCH($C$12,$C$51:$C$500,0)),"")</f>
        <v>1453000000000</v>
      </c>
      <c r="J12" s="2">
        <f t="shared" si="9"/>
        <v>-806000000000</v>
      </c>
      <c r="K12" s="2">
        <f t="shared" si="9"/>
        <v>-381000000000</v>
      </c>
      <c r="L12" s="2">
        <f t="shared" si="9"/>
        <v>-2986000000000</v>
      </c>
      <c r="M12" s="2">
        <f t="shared" si="9"/>
        <v>61000000000</v>
      </c>
      <c r="N12" s="2">
        <f t="shared" si="9"/>
        <v>-1314000000000</v>
      </c>
      <c r="O12" s="2">
        <f t="shared" si="9"/>
        <v>-978000000000</v>
      </c>
    </row>
    <row r="13" spans="1:15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3079000000000</v>
      </c>
      <c r="E13" s="2">
        <f>IFERROR(INDEX(E51:E500,MATCH("Total Debt (Quarter)",$C$51:$C$500,0)),"")</f>
        <v>3612000000000</v>
      </c>
      <c r="H13" s="2">
        <f>IFERROR(INDEX(D13:G13,COUNT(D13:G13)),"")</f>
        <v>3612000000000</v>
      </c>
      <c r="I13" s="2">
        <f t="shared" ref="I13:O13" si="10">IFERROR(INDEX(I51:I500,MATCH($C$13,$C$51:$C$500,0)),"")</f>
        <v>2995000000000</v>
      </c>
      <c r="J13" s="2">
        <f t="shared" si="10"/>
        <v>1643000000000</v>
      </c>
      <c r="K13" s="2">
        <f t="shared" si="10"/>
        <v>1514000000000</v>
      </c>
      <c r="L13" s="2">
        <f t="shared" si="10"/>
        <v>85000000000</v>
      </c>
      <c r="M13" s="2">
        <f t="shared" si="10"/>
        <v>5060000000000</v>
      </c>
      <c r="N13" s="2">
        <f t="shared" si="10"/>
        <v>0</v>
      </c>
      <c r="O13" s="2">
        <f t="shared" si="10"/>
        <v>0</v>
      </c>
    </row>
    <row r="14" spans="1:15" ht="15.5" x14ac:dyDescent="0.35">
      <c r="C14" t="s">
        <v>27</v>
      </c>
      <c r="D14" s="2">
        <f>IFERROR(INDEX(D51:D500,MATCH($C$14,$C$51:$C$500,0)),"")</f>
        <v>-112926000000</v>
      </c>
      <c r="E14" s="2">
        <f>IFERROR(INDEX(E51:E500,MATCH($C$14,$C$51:$C$500,0)),"")</f>
        <v>-69063000000</v>
      </c>
      <c r="H14" s="2">
        <f>IFERROR(SUM(D14:G14)*(4/MAX(1,COUNT(D14:G14))),"")</f>
        <v>-363978000000</v>
      </c>
      <c r="I14" s="2">
        <f t="shared" ref="I14:O14" si="11">IFERROR(INDEX(I51:I500,MATCH($C$14,$C$51:$C$500,0)),"")</f>
        <v>-253756000000</v>
      </c>
      <c r="J14" s="2">
        <f t="shared" si="11"/>
        <v>-261827000000</v>
      </c>
      <c r="K14" s="2">
        <f t="shared" si="11"/>
        <v>-131784000000</v>
      </c>
      <c r="L14" s="2">
        <f t="shared" si="11"/>
        <v>-277331000000</v>
      </c>
      <c r="M14" s="2">
        <f t="shared" si="11"/>
        <v>-132297000000</v>
      </c>
      <c r="N14" s="2">
        <f t="shared" si="11"/>
        <v>-215364000000</v>
      </c>
      <c r="O14" s="2">
        <f t="shared" si="11"/>
        <v>-213240000000</v>
      </c>
    </row>
    <row r="15" spans="1:15" ht="15.5" x14ac:dyDescent="0.35">
      <c r="C15" t="s">
        <v>28</v>
      </c>
      <c r="D15" s="2">
        <f>IFERROR(INDEX(D51:D500,MATCH($C$15,$C$51:$C$500,0)),"")</f>
        <v>-27852000000</v>
      </c>
      <c r="E15" s="2">
        <f>IFERROR(INDEX(E51:E500,MATCH($C$15,$C$51:$C$500,0)),"")</f>
        <v>-40093000000</v>
      </c>
      <c r="H15" s="2">
        <f>IFERROR(SUM(D15:G15)*(4/MAX(1,COUNT(D15:G15))),"")</f>
        <v>-135890000000</v>
      </c>
      <c r="I15" s="2">
        <f t="shared" ref="I15:O15" si="12">IFERROR(INDEX(I51:I500,MATCH($C$15,$C$51:$C$500,0)),"")</f>
        <v>-100943000000</v>
      </c>
      <c r="J15" s="2">
        <f t="shared" si="12"/>
        <v>-68499000000</v>
      </c>
      <c r="K15" s="2">
        <f t="shared" si="12"/>
        <v>-12061000000</v>
      </c>
      <c r="L15" s="2">
        <f t="shared" si="12"/>
        <v>-307247000000</v>
      </c>
      <c r="M15" s="2">
        <f t="shared" si="12"/>
        <v>-70369000000</v>
      </c>
      <c r="N15" s="2">
        <f t="shared" si="12"/>
        <v>50093000000</v>
      </c>
      <c r="O15" s="2">
        <f t="shared" si="12"/>
        <v>256652000000</v>
      </c>
    </row>
    <row r="16" spans="1:15" ht="15.5" x14ac:dyDescent="0.35">
      <c r="C16" t="s">
        <v>29</v>
      </c>
      <c r="D16" s="2">
        <f>IFERROR(INDEX(D51:D500,MATCH($C$16,$C$51:$C$500,0)),"")</f>
        <v>-389236000000</v>
      </c>
      <c r="E16" s="2">
        <f>IFERROR(INDEX(E51:E500,MATCH($C$16,$C$51:$C$500,0)),"")</f>
        <v>-261890000000</v>
      </c>
      <c r="H16" s="2">
        <f>IFERROR(SUM(D16:G16)*(4/MAX(1,COUNT(D16:G16))),"")</f>
        <v>-1302252000000</v>
      </c>
      <c r="I16" s="2">
        <f t="shared" ref="I16:O16" si="13">IFERROR(INDEX(I51:I500,MATCH($C$16,$C$51:$C$500,0)),"")</f>
        <v>-2200939000000</v>
      </c>
      <c r="J16" s="2">
        <f t="shared" si="13"/>
        <v>-2462216000000</v>
      </c>
      <c r="K16" s="2">
        <f t="shared" si="13"/>
        <v>-3669201000000</v>
      </c>
      <c r="L16" s="2">
        <f t="shared" si="13"/>
        <v>-5229058000000</v>
      </c>
      <c r="M16" s="2">
        <f t="shared" si="13"/>
        <v>-3887139000000</v>
      </c>
      <c r="N16" s="2">
        <f t="shared" si="13"/>
        <v>-3518620000000</v>
      </c>
      <c r="O16" s="2">
        <f t="shared" si="13"/>
        <v>-4994734000000</v>
      </c>
    </row>
    <row r="17" spans="1:15" ht="15.5" x14ac:dyDescent="0.35">
      <c r="A17" t="s">
        <v>30</v>
      </c>
    </row>
    <row r="18" spans="1:15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</row>
    <row r="19" spans="1:15" ht="15.5" x14ac:dyDescent="0.35">
      <c r="A19" t="s">
        <v>40</v>
      </c>
      <c r="C19" t="s">
        <v>41</v>
      </c>
    </row>
    <row r="20" spans="1:15" ht="15.5" x14ac:dyDescent="0.35">
      <c r="A20" t="s">
        <v>42</v>
      </c>
      <c r="C20" t="s">
        <v>43</v>
      </c>
      <c r="D20" s="2">
        <f ca="1">IFERROR(D21*D2,"")</f>
        <v>55985760000000</v>
      </c>
      <c r="E20" s="2">
        <f ca="1">IFERROR(E21*E2,"")</f>
        <v>36405120000000</v>
      </c>
      <c r="H20" s="2">
        <f t="shared" ref="H20:O20" ca="1" si="14">IFERROR(H21*H2,"")</f>
        <v>36405120000000</v>
      </c>
      <c r="I20" s="2">
        <f t="shared" ca="1" si="14"/>
        <v>66833280000000</v>
      </c>
      <c r="J20" s="2">
        <f t="shared" ca="1" si="14"/>
        <v>58950000000000</v>
      </c>
      <c r="K20" s="2">
        <f t="shared" ca="1" si="14"/>
        <v>58211140000000</v>
      </c>
      <c r="L20" s="2">
        <f t="shared" ca="1" si="14"/>
        <v>55690300000000</v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</row>
    <row r="21" spans="1:15" ht="15.5" x14ac:dyDescent="0.35">
      <c r="C21" t="s">
        <v>12</v>
      </c>
      <c r="D21" s="2">
        <f>IFERROR(INDEX(D51:D500,MATCH($C$7,$C$51:$C$500,0)),"")</f>
        <v>137220000000</v>
      </c>
      <c r="E21" s="2">
        <f>IFERROR(INDEX(E51:E500,MATCH($C$7,$C$51:$C$500,0)),"")</f>
        <v>135840000000</v>
      </c>
      <c r="H21" s="2">
        <f>IFERROR(INDEX(D21:G21,COUNT(D21:G21)),"")</f>
        <v>135840000000</v>
      </c>
      <c r="I21" s="2">
        <f t="shared" ref="I21:O21" si="15">IFERROR(INDEX(I51:I500,MATCH($C$7,$C$51:$C$500,0)),"")</f>
        <v>135840000000</v>
      </c>
      <c r="J21" s="2">
        <f t="shared" si="15"/>
        <v>131000000000</v>
      </c>
      <c r="K21" s="2">
        <f t="shared" si="15"/>
        <v>120770000000</v>
      </c>
      <c r="L21" s="2">
        <f t="shared" si="15"/>
        <v>118490000000</v>
      </c>
      <c r="M21" s="2">
        <f t="shared" si="15"/>
        <v>100700000000</v>
      </c>
      <c r="N21" s="2">
        <f t="shared" si="15"/>
        <v>1040000000</v>
      </c>
      <c r="O21" s="2">
        <f t="shared" si="15"/>
        <v>900000000</v>
      </c>
    </row>
    <row r="23" spans="1:15" ht="15.5" x14ac:dyDescent="0.35">
      <c r="B23" t="s">
        <v>44</v>
      </c>
      <c r="C23" t="s">
        <v>45</v>
      </c>
      <c r="D23" s="3">
        <f>IFERROR(D5/D6*100,"")</f>
        <v>-4.2589608976867828</v>
      </c>
      <c r="E23" s="3">
        <f>IFERROR(E5/E6*100,"")</f>
        <v>-3.3033660996502019</v>
      </c>
      <c r="H23" s="3">
        <f t="shared" ref="H23:O23" si="16">IFERROR(H5/H6*100,"")</f>
        <v>-15.295121368443581</v>
      </c>
      <c r="I23" s="3">
        <f t="shared" si="16"/>
        <v>-24.916882026473999</v>
      </c>
      <c r="J23" s="3">
        <f t="shared" si="16"/>
        <v>-26.130467722550993</v>
      </c>
      <c r="K23" s="3">
        <f t="shared" si="16"/>
        <v>-45.168385496740022</v>
      </c>
      <c r="L23" s="3">
        <f t="shared" si="16"/>
        <v>-69.798840200972805</v>
      </c>
      <c r="M23" s="3">
        <f t="shared" si="16"/>
        <v>-23.219655928636609</v>
      </c>
      <c r="N23" s="3">
        <f t="shared" si="16"/>
        <v>-89.909710379932946</v>
      </c>
      <c r="O23" s="3">
        <f t="shared" si="16"/>
        <v>-84.984393066706247</v>
      </c>
    </row>
    <row r="24" spans="1:15" ht="15.5" x14ac:dyDescent="0.35">
      <c r="C24" t="s">
        <v>46</v>
      </c>
      <c r="D24" s="4">
        <f>IFERROR(_xlfn.RRI(5,I23,D23),"")</f>
        <v>-0.29763640777288225</v>
      </c>
      <c r="E24" s="4">
        <f>IFERROR(_xlfn.RRI(5,J23,E23),"")</f>
        <v>-0.33875575567504279</v>
      </c>
      <c r="H24" s="4">
        <f t="shared" ref="H24:O24" si="17">IFERROR(_xlfn.RRI(5,M23,H23),"")</f>
        <v>-8.010251924095857E-2</v>
      </c>
      <c r="I24" s="4">
        <f t="shared" si="17"/>
        <v>-0.22636266636781954</v>
      </c>
      <c r="J24" s="4">
        <f t="shared" si="17"/>
        <v>-0.21011912014975032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47</v>
      </c>
      <c r="C25" t="s">
        <v>48</v>
      </c>
      <c r="D25" s="3">
        <f>IFERROR(INDEX(D51:D500,MATCH($A$25,$C$51:$C$500,0)),"")</f>
        <v>-2.98</v>
      </c>
      <c r="E25" s="3">
        <f>IFERROR(INDEX(E51:E500,MATCH($A$25,$C$51:$C$500,0)),"")</f>
        <v>-2.21</v>
      </c>
      <c r="H25" s="3">
        <f>IFERROR(INDEX(D25:G25,COUNT(D25:G25)),"")</f>
        <v>-2.21</v>
      </c>
      <c r="I25" s="3">
        <f t="shared" ref="I25:O25" si="18">IFERROR(INDEX(I51:I500,MATCH($C$25,$C$51:$C$500,0)),"")</f>
        <v>-16.78</v>
      </c>
      <c r="J25" s="3">
        <f t="shared" si="18"/>
        <v>-19.32</v>
      </c>
      <c r="K25" s="3">
        <f t="shared" si="18"/>
        <v>-30.16</v>
      </c>
      <c r="L25" s="3">
        <f t="shared" si="18"/>
        <v>-46.44</v>
      </c>
      <c r="M25" s="3">
        <f t="shared" si="18"/>
        <v>-33.11</v>
      </c>
      <c r="N25" s="3">
        <f t="shared" si="18"/>
        <v>-2331.29</v>
      </c>
      <c r="O25" s="3">
        <f t="shared" si="18"/>
        <v>-3322.24</v>
      </c>
    </row>
    <row r="26" spans="1:15" ht="15.5" x14ac:dyDescent="0.35">
      <c r="C26" t="s">
        <v>49</v>
      </c>
      <c r="D26" s="4">
        <f>IFERROR(_xlfn.RRI(5,I25,D25),"")</f>
        <v>-0.29224187860299422</v>
      </c>
      <c r="E26" s="4">
        <f>IFERROR(_xlfn.RRI(5,J25,E25),"")</f>
        <v>-0.351847753971543</v>
      </c>
      <c r="H26" s="4">
        <f t="shared" ref="H26:O26" si="19">IFERROR(_xlfn.RRI(5,M25,H25),"")</f>
        <v>-0.41804873228557538</v>
      </c>
      <c r="I26" s="4">
        <f t="shared" si="19"/>
        <v>-0.62723156435017924</v>
      </c>
      <c r="J26" s="4">
        <f t="shared" si="19"/>
        <v>-0.64279689624110092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50</v>
      </c>
      <c r="D27" s="3">
        <f>IFERROR(D4/D21,"")</f>
        <v>50.977517854540153</v>
      </c>
      <c r="E27" s="3">
        <f>IFERROR(E4/E21,"")</f>
        <v>57.680226737338046</v>
      </c>
      <c r="H27" s="3">
        <f t="shared" ref="H27:O27" si="20">IFERROR(H4/H21,"")</f>
        <v>218.35125147232037</v>
      </c>
      <c r="I27" s="3">
        <f t="shared" si="20"/>
        <v>164.61300058892814</v>
      </c>
      <c r="J27" s="3">
        <f t="shared" si="20"/>
        <v>127.59981679389313</v>
      </c>
      <c r="K27" s="3">
        <f t="shared" si="20"/>
        <v>121.8671524385195</v>
      </c>
      <c r="L27" s="3">
        <f t="shared" si="20"/>
        <v>128.86385348974596</v>
      </c>
      <c r="M27" s="3">
        <f t="shared" si="20"/>
        <v>87.962711022840125</v>
      </c>
      <c r="N27" s="3">
        <f t="shared" si="20"/>
        <v>4133.5096153846152</v>
      </c>
      <c r="O27" s="3">
        <f t="shared" si="20"/>
        <v>4646.0533333333333</v>
      </c>
    </row>
    <row r="28" spans="1:15" ht="15.5" x14ac:dyDescent="0.35">
      <c r="C28" t="s">
        <v>51</v>
      </c>
      <c r="D28" s="4">
        <f>IFERROR(_xlfn.RRI(5,I27,D27),"")</f>
        <v>-0.20898829355999338</v>
      </c>
      <c r="E28" s="4">
        <f>IFERROR(_xlfn.RRI(5,J27,E27),"")</f>
        <v>-0.14683038178801711</v>
      </c>
      <c r="H28" s="4">
        <f t="shared" ref="H28:O28" si="21">IFERROR(_xlfn.RRI(5,M27,H27),"")</f>
        <v>0.19942035791320167</v>
      </c>
      <c r="I28" s="4">
        <f t="shared" si="21"/>
        <v>-0.47515745127945597</v>
      </c>
      <c r="J28" s="4">
        <f t="shared" si="21"/>
        <v>-0.51274851433114876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52</v>
      </c>
      <c r="H29" s="4">
        <f t="shared" ref="H29:O29" si="22">IFERROR(((H25-I25)/I25)*100%,"")</f>
        <v>-0.86829558998808098</v>
      </c>
      <c r="I29" s="4">
        <f t="shared" si="22"/>
        <v>-0.13146997929606621</v>
      </c>
      <c r="J29" s="4">
        <f t="shared" si="22"/>
        <v>-0.35941644562334218</v>
      </c>
      <c r="K29" s="4">
        <f t="shared" si="22"/>
        <v>-0.35055986218776913</v>
      </c>
      <c r="L29" s="4">
        <f t="shared" si="22"/>
        <v>0.40259740259740256</v>
      </c>
      <c r="M29" s="4">
        <f t="shared" si="22"/>
        <v>-0.98579756272278429</v>
      </c>
      <c r="N29" s="4">
        <f t="shared" si="22"/>
        <v>-0.29827766807936812</v>
      </c>
      <c r="O29" s="4" t="str">
        <f t="shared" si="22"/>
        <v/>
      </c>
    </row>
    <row r="30" spans="1:15" ht="15.5" x14ac:dyDescent="0.35">
      <c r="C30" t="s">
        <v>53</v>
      </c>
      <c r="H30" s="4">
        <f t="shared" ref="H30:O30" si="23">IFERROR(((H27-I27)/I27)*100%,"")</f>
        <v>0.32645204626083862</v>
      </c>
      <c r="I30" s="4">
        <f t="shared" si="23"/>
        <v>0.29007238979677324</v>
      </c>
      <c r="J30" s="4">
        <f t="shared" si="23"/>
        <v>4.7040274927779978E-2</v>
      </c>
      <c r="K30" s="4">
        <f t="shared" si="23"/>
        <v>-5.429529586264633E-2</v>
      </c>
      <c r="L30" s="4">
        <f t="shared" si="23"/>
        <v>0.46498274088307229</v>
      </c>
      <c r="M30" s="4">
        <f t="shared" si="23"/>
        <v>-0.97871960653110623</v>
      </c>
      <c r="N30" s="4">
        <f t="shared" si="23"/>
        <v>-0.11031808745531363</v>
      </c>
      <c r="O30" s="4" t="str">
        <f t="shared" si="23"/>
        <v/>
      </c>
    </row>
    <row r="32" spans="1:15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66.67</v>
      </c>
      <c r="E32" s="3">
        <f>IFERROR(INDEX(E51:E500,MATCH($A$32,$C$51:$C$500,0)),"")</f>
        <v>65.94</v>
      </c>
      <c r="H32" s="3">
        <f>IFERROR(INDEX(D32:G32,COUNT(D32:G32)),"")</f>
        <v>65.94</v>
      </c>
      <c r="I32" s="3">
        <f t="shared" ref="I32:O32" si="24">IFERROR(INDEX(I51:I500,MATCH($C$32,$C$51:$C$500,0)),"")</f>
        <v>68.16</v>
      </c>
      <c r="J32" s="3">
        <f t="shared" si="24"/>
        <v>73.25</v>
      </c>
      <c r="K32" s="3">
        <f t="shared" si="24"/>
        <v>63.1</v>
      </c>
      <c r="L32" s="3">
        <f t="shared" si="24"/>
        <v>85.95</v>
      </c>
      <c r="M32" s="3">
        <f t="shared" si="24"/>
        <v>96.84</v>
      </c>
      <c r="N32" s="3">
        <f t="shared" si="24"/>
        <v>2489.29</v>
      </c>
      <c r="O32" s="3">
        <f t="shared" si="24"/>
        <v>3903.18</v>
      </c>
    </row>
    <row r="33" spans="1:15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4.0199999999999996</v>
      </c>
      <c r="E33" s="3">
        <f>IFERROR(INDEX(E51:E500,MATCH($A$33,$C$51:$C$500,0)),"")</f>
        <v>6.28</v>
      </c>
      <c r="H33" s="3">
        <f>IFERROR(INDEX(D33:G33,COUNT(D33:G33)),"")</f>
        <v>6.28</v>
      </c>
      <c r="I33" s="3">
        <f t="shared" ref="I33:O33" si="25">IFERROR(INDEX(I51:I500,MATCH($C$33,$C$51:$C$500,0)),"")</f>
        <v>7.22</v>
      </c>
      <c r="J33" s="3">
        <f t="shared" si="25"/>
        <v>6.14</v>
      </c>
      <c r="K33" s="3">
        <f t="shared" si="25"/>
        <v>7.64</v>
      </c>
      <c r="L33" s="3">
        <f t="shared" si="25"/>
        <v>5.47</v>
      </c>
      <c r="M33" s="3">
        <f t="shared" si="25"/>
        <v>0</v>
      </c>
      <c r="N33" s="3">
        <f t="shared" si="25"/>
        <v>0</v>
      </c>
      <c r="O33" s="3">
        <f t="shared" si="25"/>
        <v>0</v>
      </c>
    </row>
    <row r="34" spans="1:15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-89.93</v>
      </c>
      <c r="E34" s="3">
        <f>IFERROR(INDEX(E51:E500,MATCH($A$34,$C$51:$C$500,0)),"")</f>
        <v>-185.65</v>
      </c>
      <c r="H34" s="3">
        <f>IFERROR(INDEX(D34:G34,COUNT(D34:G34)),"")</f>
        <v>-185.65</v>
      </c>
      <c r="I34" s="3">
        <f t="shared" ref="I34:O34" si="26">IFERROR(INDEX(I51:I500,MATCH($C$34,$C$51:$C$500,0)),"")</f>
        <v>-29.32</v>
      </c>
      <c r="J34" s="3">
        <f t="shared" si="26"/>
        <v>-23.29</v>
      </c>
      <c r="K34" s="3">
        <f t="shared" si="26"/>
        <v>-15.98</v>
      </c>
      <c r="L34" s="3">
        <f t="shared" si="26"/>
        <v>-10.119999999999999</v>
      </c>
      <c r="M34" s="3">
        <f t="shared" si="26"/>
        <v>0</v>
      </c>
      <c r="N34" s="3">
        <f t="shared" si="26"/>
        <v>0</v>
      </c>
      <c r="O34" s="3">
        <f t="shared" si="26"/>
        <v>0</v>
      </c>
    </row>
    <row r="35" spans="1:15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5.26</v>
      </c>
      <c r="E35" s="3">
        <f>IFERROR(INDEX(E51:E500,MATCH($A$35,$C$51:$C$500,0)),"")</f>
        <v>7.18</v>
      </c>
      <c r="H35" s="3">
        <f>IFERROR(INDEX(D35:G35,COUNT(D35:G35)),"")</f>
        <v>7.18</v>
      </c>
      <c r="I35" s="3">
        <f t="shared" ref="I35:O35" si="27">IFERROR(INDEX(I51:I500,MATCH($C$35,$C$51:$C$500,0)),"")</f>
        <v>2.99</v>
      </c>
      <c r="J35" s="3">
        <f t="shared" si="27"/>
        <v>3.53</v>
      </c>
      <c r="K35" s="3">
        <f t="shared" si="27"/>
        <v>3.96</v>
      </c>
      <c r="L35" s="3">
        <f t="shared" si="27"/>
        <v>3.65</v>
      </c>
      <c r="M35" s="3">
        <f t="shared" si="27"/>
        <v>0</v>
      </c>
      <c r="N35" s="3">
        <f t="shared" si="27"/>
        <v>0</v>
      </c>
      <c r="O35" s="3">
        <f t="shared" si="27"/>
        <v>0</v>
      </c>
    </row>
    <row r="36" spans="1:15" ht="15.5" x14ac:dyDescent="0.35">
      <c r="B36" t="s">
        <v>66</v>
      </c>
      <c r="C36" t="s">
        <v>67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O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</row>
    <row r="37" spans="1:15" ht="15.5" x14ac:dyDescent="0.35">
      <c r="B37" t="s">
        <v>68</v>
      </c>
      <c r="C37" t="s">
        <v>69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O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</row>
    <row r="50" spans="2:15" ht="15.5" x14ac:dyDescent="0.35">
      <c r="D50" t="s">
        <v>70</v>
      </c>
      <c r="E50" t="s">
        <v>243</v>
      </c>
      <c r="F50" t="s">
        <v>71</v>
      </c>
      <c r="G50" t="s">
        <v>244</v>
      </c>
      <c r="H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</row>
    <row r="51" spans="2:15" ht="15.5" x14ac:dyDescent="0.35">
      <c r="B51" t="s">
        <v>75</v>
      </c>
      <c r="C51" t="s">
        <v>6</v>
      </c>
      <c r="D51" s="5">
        <v>6995135000000</v>
      </c>
      <c r="E51" s="5">
        <v>7835282000000</v>
      </c>
      <c r="F51" s="5">
        <v>7121684000000</v>
      </c>
      <c r="G51" s="5">
        <v>5643655000000</v>
      </c>
      <c r="I51" s="5">
        <v>22361030000000</v>
      </c>
      <c r="J51" s="5">
        <v>16715576000000</v>
      </c>
      <c r="K51" s="5">
        <v>14717896000000</v>
      </c>
      <c r="L51" s="5">
        <v>15269078000000</v>
      </c>
      <c r="M51" s="5">
        <v>8857845000000</v>
      </c>
      <c r="N51" s="5">
        <v>4298850000000</v>
      </c>
      <c r="O51" s="5">
        <v>4181448000000</v>
      </c>
    </row>
    <row r="52" spans="2:15" ht="15.5" x14ac:dyDescent="0.35">
      <c r="C52" t="s">
        <v>76</v>
      </c>
      <c r="D52" s="5">
        <v>-5858410000000</v>
      </c>
      <c r="E52" s="5">
        <v>-6647247000000</v>
      </c>
      <c r="F52" s="5">
        <v>-5890501000000</v>
      </c>
      <c r="G52" s="5">
        <v>-4737630000000</v>
      </c>
      <c r="I52" s="5">
        <v>-18451279000000</v>
      </c>
      <c r="J52" s="5">
        <v>-13416973000000</v>
      </c>
      <c r="K52" s="5">
        <v>-12315698000000</v>
      </c>
      <c r="L52" s="5">
        <v>-14046985000000</v>
      </c>
      <c r="M52" s="5">
        <v>-8277891000000</v>
      </c>
      <c r="N52" s="5">
        <v>-3985415000000</v>
      </c>
      <c r="O52" s="5">
        <v>-4366029000000</v>
      </c>
    </row>
    <row r="53" spans="2:15" ht="15.5" x14ac:dyDescent="0.35">
      <c r="C53" t="s">
        <v>77</v>
      </c>
      <c r="D53" s="5">
        <v>1136725000000</v>
      </c>
      <c r="E53" s="5">
        <v>1188035000000</v>
      </c>
      <c r="F53" s="5">
        <v>1231183000000</v>
      </c>
      <c r="G53" s="5">
        <v>906025000000</v>
      </c>
      <c r="I53" s="5">
        <v>3909751000000</v>
      </c>
      <c r="J53" s="5">
        <v>3298603000000</v>
      </c>
      <c r="K53" s="5">
        <v>2402198000000</v>
      </c>
      <c r="L53" s="5">
        <v>1222093000000</v>
      </c>
      <c r="M53" s="5">
        <v>579954000000</v>
      </c>
      <c r="N53" s="5">
        <v>313435000000</v>
      </c>
      <c r="O53" s="5">
        <v>-184581000000</v>
      </c>
    </row>
    <row r="54" spans="2:15" ht="15.5" x14ac:dyDescent="0.35">
      <c r="C54" t="s">
        <v>78</v>
      </c>
      <c r="D54" s="5">
        <v>-1425485000000</v>
      </c>
      <c r="E54" s="5">
        <v>-1392242000000</v>
      </c>
      <c r="F54" s="5">
        <v>-1568885000000</v>
      </c>
      <c r="G54" s="5">
        <v>-1441917000000</v>
      </c>
      <c r="I54" s="5">
        <v>-5924072000000</v>
      </c>
      <c r="J54" s="5">
        <v>-5659809000000</v>
      </c>
      <c r="K54" s="5">
        <v>-5987017000000</v>
      </c>
      <c r="L54" s="5">
        <v>-6229318000000</v>
      </c>
      <c r="M54" s="5">
        <v>-4364518000000</v>
      </c>
      <c r="N54" s="5">
        <v>-3639863000000</v>
      </c>
      <c r="O54" s="5">
        <v>-4621278000000</v>
      </c>
    </row>
    <row r="55" spans="2:15" ht="15.5" x14ac:dyDescent="0.35">
      <c r="C55" t="s">
        <v>245</v>
      </c>
      <c r="D55" s="5">
        <v>-526540000000</v>
      </c>
      <c r="E55" s="5">
        <v>-533917000000</v>
      </c>
      <c r="F55" s="5">
        <v>-566300000000</v>
      </c>
      <c r="G55" s="5">
        <v>-533329000000</v>
      </c>
      <c r="I55" s="5">
        <v>-2094620000000</v>
      </c>
      <c r="J55" s="5">
        <v>-2010443000000</v>
      </c>
      <c r="K55" s="5">
        <v>-2276102000000</v>
      </c>
      <c r="L55" s="5">
        <v>-2897305000000</v>
      </c>
      <c r="M55" s="5">
        <v>-1880958000000</v>
      </c>
      <c r="N55" s="5">
        <v>-1846630000000</v>
      </c>
      <c r="O55" s="5">
        <v>-2963519000000</v>
      </c>
    </row>
    <row r="56" spans="2:15" ht="15.5" x14ac:dyDescent="0.35">
      <c r="C56" t="s">
        <v>246</v>
      </c>
      <c r="D56" s="5">
        <v>-905389000000</v>
      </c>
      <c r="E56" s="5">
        <v>-881699000000</v>
      </c>
      <c r="F56" s="5">
        <v>-1017981000000</v>
      </c>
      <c r="G56" s="5">
        <v>-927442000000</v>
      </c>
      <c r="I56" s="5">
        <v>-3859026000000</v>
      </c>
      <c r="J56" s="5">
        <v>-3715350000000</v>
      </c>
      <c r="K56" s="5">
        <v>-3712757000000</v>
      </c>
      <c r="L56" s="5">
        <v>-3373681000000</v>
      </c>
      <c r="M56" s="5">
        <v>-2534363000000</v>
      </c>
      <c r="N56" s="5">
        <v>-1806532000000</v>
      </c>
      <c r="O56" s="5">
        <v>-1674378000000</v>
      </c>
    </row>
    <row r="57" spans="2:15" ht="15.5" x14ac:dyDescent="0.35">
      <c r="C57" t="s">
        <v>83</v>
      </c>
      <c r="D57" s="5">
        <v>-8736000000</v>
      </c>
      <c r="E57" s="5">
        <v>1021000000</v>
      </c>
      <c r="F57" s="5">
        <v>-6153000000</v>
      </c>
      <c r="G57" s="5">
        <v>-3136000000</v>
      </c>
      <c r="I57" s="5">
        <v>-23764000000</v>
      </c>
      <c r="J57" s="5">
        <v>-457000000</v>
      </c>
      <c r="K57" s="5">
        <v>-41304000000</v>
      </c>
      <c r="L57" s="5">
        <v>-32247000000</v>
      </c>
      <c r="M57" s="5">
        <v>-22332000000</v>
      </c>
      <c r="N57" s="5">
        <v>-5510000000</v>
      </c>
      <c r="O57" s="5">
        <v>-5909000000</v>
      </c>
    </row>
    <row r="58" spans="2:15" ht="15.5" x14ac:dyDescent="0.35">
      <c r="C58" t="s">
        <v>80</v>
      </c>
      <c r="D58" s="5">
        <v>-288760000000</v>
      </c>
      <c r="E58" s="5">
        <v>-204207000000</v>
      </c>
      <c r="F58" s="5">
        <v>-337702000000</v>
      </c>
      <c r="G58" s="5">
        <v>-535892000000</v>
      </c>
      <c r="I58" s="5">
        <v>-2014321000000</v>
      </c>
      <c r="J58" s="5">
        <v>-2361206000000</v>
      </c>
      <c r="K58" s="5">
        <v>-3584819000000</v>
      </c>
      <c r="L58" s="5">
        <v>-5007225000000</v>
      </c>
      <c r="M58" s="5">
        <v>-3784564000000</v>
      </c>
      <c r="N58" s="5">
        <v>-3326428000000</v>
      </c>
      <c r="O58" s="5">
        <v>-4805859000000</v>
      </c>
    </row>
    <row r="59" spans="2:15" ht="15.5" x14ac:dyDescent="0.35">
      <c r="C59" t="s">
        <v>81</v>
      </c>
      <c r="D59" s="5">
        <v>-100476000000</v>
      </c>
      <c r="E59" s="5">
        <v>-57683000000</v>
      </c>
      <c r="F59" s="5">
        <v>-59113000000</v>
      </c>
      <c r="G59" s="5">
        <v>-50024000000</v>
      </c>
      <c r="I59" s="5">
        <v>-186618000000</v>
      </c>
      <c r="J59" s="5">
        <v>-101010000000</v>
      </c>
      <c r="K59" s="5">
        <v>-84382000000</v>
      </c>
      <c r="L59" s="5">
        <v>-221833000000</v>
      </c>
      <c r="M59" s="5">
        <v>-102575000000</v>
      </c>
      <c r="N59" s="5">
        <v>-192192000000</v>
      </c>
      <c r="O59" s="5">
        <v>-188875000000</v>
      </c>
    </row>
    <row r="60" spans="2:15" ht="15.5" x14ac:dyDescent="0.35">
      <c r="C60" t="s">
        <v>142</v>
      </c>
      <c r="D60" s="5">
        <v>12450000000</v>
      </c>
      <c r="E60" s="5">
        <v>11380000000</v>
      </c>
      <c r="F60" s="5">
        <v>11686000000</v>
      </c>
      <c r="G60" s="5">
        <v>15312000000</v>
      </c>
      <c r="I60" s="5">
        <v>67138000000</v>
      </c>
      <c r="J60" s="5">
        <v>49880000000</v>
      </c>
      <c r="K60" s="5">
        <v>45900000000</v>
      </c>
      <c r="L60" s="5">
        <v>54512000000</v>
      </c>
      <c r="M60" s="5">
        <v>29625000000</v>
      </c>
      <c r="N60" s="5">
        <v>23172000000</v>
      </c>
      <c r="O60" s="5">
        <v>24365000000</v>
      </c>
    </row>
    <row r="61" spans="2:15" ht="15.5" x14ac:dyDescent="0.35">
      <c r="C61" t="s">
        <v>27</v>
      </c>
      <c r="D61" s="5">
        <v>-112926000000</v>
      </c>
      <c r="E61" s="5">
        <v>-69063000000</v>
      </c>
      <c r="F61" s="5">
        <v>-70799000000</v>
      </c>
      <c r="G61" s="5">
        <v>-65336000000</v>
      </c>
      <c r="I61" s="5">
        <v>-253756000000</v>
      </c>
      <c r="J61" s="5">
        <v>-261827000000</v>
      </c>
      <c r="K61" s="5">
        <v>-131784000000</v>
      </c>
      <c r="L61" s="5">
        <v>-277331000000</v>
      </c>
      <c r="M61" s="5">
        <v>-132297000000</v>
      </c>
      <c r="N61" s="5">
        <v>-215364000000</v>
      </c>
      <c r="O61" s="5">
        <v>-213240000000</v>
      </c>
    </row>
    <row r="62" spans="2:15" ht="15.5" x14ac:dyDescent="0.35">
      <c r="C62" t="s">
        <v>352</v>
      </c>
      <c r="J62" s="5">
        <v>228000000</v>
      </c>
      <c r="K62" s="5">
        <v>1502000000</v>
      </c>
      <c r="L62" s="5">
        <v>986000000</v>
      </c>
      <c r="M62" s="5">
        <v>97000000</v>
      </c>
    </row>
    <row r="63" spans="2:15" ht="15.5" x14ac:dyDescent="0.35">
      <c r="C63" t="s">
        <v>84</v>
      </c>
      <c r="D63" s="5">
        <v>-100476000000</v>
      </c>
      <c r="E63" s="5">
        <v>-57683000000</v>
      </c>
      <c r="F63" s="5">
        <v>-59113000000</v>
      </c>
      <c r="G63" s="5">
        <v>-50024000000</v>
      </c>
      <c r="I63" s="5">
        <v>-186618000000</v>
      </c>
      <c r="J63" s="5">
        <v>-101010000000</v>
      </c>
      <c r="K63" s="5">
        <v>-84382000000</v>
      </c>
      <c r="L63" s="5">
        <v>-221833000000</v>
      </c>
      <c r="M63" s="5">
        <v>-102575000000</v>
      </c>
      <c r="N63" s="5">
        <v>-192192000000</v>
      </c>
      <c r="O63" s="5">
        <v>-188875000000</v>
      </c>
    </row>
    <row r="64" spans="2:15" ht="15.5" x14ac:dyDescent="0.35">
      <c r="C64" t="s">
        <v>29</v>
      </c>
      <c r="D64" s="5">
        <v>-389236000000</v>
      </c>
      <c r="E64" s="5">
        <v>-261890000000</v>
      </c>
      <c r="F64" s="5">
        <v>-396815000000</v>
      </c>
      <c r="G64" s="5">
        <v>-585916000000</v>
      </c>
      <c r="I64" s="5">
        <v>-2200939000000</v>
      </c>
      <c r="J64" s="5">
        <v>-2462216000000</v>
      </c>
      <c r="K64" s="5">
        <v>-3669201000000</v>
      </c>
      <c r="L64" s="5">
        <v>-5229058000000</v>
      </c>
      <c r="M64" s="5">
        <v>-3887139000000</v>
      </c>
      <c r="N64" s="5">
        <v>-3518620000000</v>
      </c>
      <c r="O64" s="5">
        <v>-4994734000000</v>
      </c>
    </row>
    <row r="65" spans="2:15" ht="15.5" x14ac:dyDescent="0.35">
      <c r="C65" t="s">
        <v>28</v>
      </c>
      <c r="D65" s="5">
        <v>-27852000000</v>
      </c>
      <c r="E65" s="5">
        <v>-40093000000</v>
      </c>
      <c r="F65" s="5">
        <v>-45182000000</v>
      </c>
      <c r="G65" s="5">
        <v>-7121000000</v>
      </c>
      <c r="I65" s="5">
        <v>-100943000000</v>
      </c>
      <c r="J65" s="5">
        <v>-68499000000</v>
      </c>
      <c r="K65" s="5">
        <v>-12061000000</v>
      </c>
      <c r="L65" s="5">
        <v>-307247000000</v>
      </c>
      <c r="M65" s="5">
        <v>-70369000000</v>
      </c>
      <c r="N65" s="5">
        <v>50093000000</v>
      </c>
      <c r="O65" s="5">
        <v>256652000000</v>
      </c>
    </row>
    <row r="66" spans="2:15" ht="15.5" x14ac:dyDescent="0.35">
      <c r="C66" t="s">
        <v>678</v>
      </c>
      <c r="M66" s="5">
        <v>600569000000</v>
      </c>
      <c r="N66" s="5">
        <v>1049945000000</v>
      </c>
      <c r="O66" s="5">
        <v>1742025000000</v>
      </c>
    </row>
    <row r="67" spans="2:15" ht="15.5" x14ac:dyDescent="0.35">
      <c r="C67" t="s">
        <v>89</v>
      </c>
      <c r="D67" s="5">
        <v>-417088000000</v>
      </c>
      <c r="E67" s="5">
        <v>-301983000000</v>
      </c>
      <c r="F67" s="5">
        <v>-441997000000</v>
      </c>
      <c r="G67" s="5">
        <v>-593037000000</v>
      </c>
      <c r="I67" s="5">
        <v>-2301882000000</v>
      </c>
      <c r="J67" s="5">
        <v>-2530715000000</v>
      </c>
      <c r="K67" s="5">
        <v>-3681262000000</v>
      </c>
      <c r="L67" s="5">
        <v>-5536305000000</v>
      </c>
      <c r="M67" s="5">
        <v>-3356939000000</v>
      </c>
      <c r="N67" s="5">
        <v>-2418582000000</v>
      </c>
      <c r="O67" s="5">
        <v>-2996057000000</v>
      </c>
    </row>
    <row r="68" spans="2:15" ht="15.5" x14ac:dyDescent="0.35">
      <c r="C68" t="s">
        <v>90</v>
      </c>
      <c r="D68" s="5">
        <v>10728000000</v>
      </c>
      <c r="E68" s="5">
        <v>647000000</v>
      </c>
      <c r="F68" s="5">
        <v>-84416000000</v>
      </c>
      <c r="G68" s="5">
        <v>2332000000</v>
      </c>
      <c r="I68" s="5">
        <v>-77607000000</v>
      </c>
      <c r="J68" s="5">
        <v>-34438000000</v>
      </c>
      <c r="K68" s="5">
        <v>97928000000</v>
      </c>
      <c r="L68" s="5">
        <v>-1812128000000</v>
      </c>
      <c r="M68" s="5">
        <v>992891000000</v>
      </c>
      <c r="N68" s="5">
        <v>94270000000</v>
      </c>
      <c r="O68" s="5">
        <v>952000000</v>
      </c>
    </row>
    <row r="69" spans="2:15" ht="15.5" x14ac:dyDescent="0.35">
      <c r="C69" t="s">
        <v>91</v>
      </c>
      <c r="D69" s="5">
        <v>-406360000000</v>
      </c>
      <c r="E69" s="5">
        <v>-301336000000</v>
      </c>
      <c r="F69" s="5">
        <v>-526413000000</v>
      </c>
      <c r="G69" s="5">
        <v>-590705000000</v>
      </c>
      <c r="I69" s="5">
        <v>-2379489000000</v>
      </c>
      <c r="J69" s="5">
        <v>-2565153000000</v>
      </c>
      <c r="K69" s="5">
        <v>-3583334000000</v>
      </c>
      <c r="L69" s="5">
        <v>-7348433000000</v>
      </c>
      <c r="M69" s="5">
        <v>-2364048000000</v>
      </c>
      <c r="N69" s="5">
        <v>-2324312000000</v>
      </c>
      <c r="O69" s="5">
        <v>-2995105000000</v>
      </c>
    </row>
    <row r="70" spans="2:15" ht="15.5" x14ac:dyDescent="0.35">
      <c r="C70" t="s">
        <v>92</v>
      </c>
      <c r="D70" s="5">
        <v>-417088000000</v>
      </c>
      <c r="E70" s="5">
        <v>-301983000000</v>
      </c>
      <c r="F70" s="5">
        <v>-441997000000</v>
      </c>
      <c r="G70" s="5">
        <v>-593037000000</v>
      </c>
      <c r="I70" s="5">
        <v>-2301882000000</v>
      </c>
      <c r="J70" s="5">
        <v>-2530715000000</v>
      </c>
      <c r="K70" s="5">
        <v>-3681262000000</v>
      </c>
      <c r="L70" s="5">
        <v>-5536305000000</v>
      </c>
      <c r="M70" s="5">
        <v>-3356939000000</v>
      </c>
      <c r="N70" s="5">
        <v>-2418582000000</v>
      </c>
      <c r="O70" s="5">
        <v>-2996057000000</v>
      </c>
    </row>
    <row r="71" spans="2:15" ht="15.5" x14ac:dyDescent="0.35">
      <c r="C71" t="s">
        <v>8</v>
      </c>
      <c r="D71" s="5">
        <v>-397624000000</v>
      </c>
      <c r="E71" s="5">
        <v>-302357000000</v>
      </c>
      <c r="F71" s="5">
        <v>-520260000000</v>
      </c>
      <c r="G71" s="5">
        <v>-587569000000</v>
      </c>
      <c r="I71" s="5">
        <v>-2355725000000</v>
      </c>
      <c r="J71" s="5">
        <v>-2564696000000</v>
      </c>
      <c r="K71" s="5">
        <v>-3542000000000</v>
      </c>
      <c r="L71" s="5">
        <v>-7316186000000</v>
      </c>
      <c r="M71" s="5">
        <v>-2341716000000</v>
      </c>
      <c r="N71" s="5">
        <v>-2318802000000</v>
      </c>
      <c r="O71" s="5">
        <v>-2989196000000</v>
      </c>
    </row>
    <row r="72" spans="2:15" ht="15.5" x14ac:dyDescent="0.35">
      <c r="C72" t="s">
        <v>94</v>
      </c>
      <c r="D72" s="5">
        <v>-417088000000</v>
      </c>
      <c r="E72" s="5">
        <v>-301983000000</v>
      </c>
      <c r="F72" s="5">
        <v>-441997000000</v>
      </c>
      <c r="G72" s="5">
        <v>-593037000000</v>
      </c>
      <c r="I72" s="5">
        <v>-2301882000000</v>
      </c>
      <c r="J72" s="5">
        <v>-2530715000000</v>
      </c>
      <c r="K72" s="5">
        <v>-3681262000000</v>
      </c>
      <c r="L72" s="5">
        <v>-5536305000000</v>
      </c>
      <c r="M72" s="5">
        <v>-3356939000000</v>
      </c>
      <c r="N72" s="5">
        <v>-2418582000000</v>
      </c>
      <c r="O72" s="5">
        <v>-2996057000000</v>
      </c>
    </row>
    <row r="73" spans="2:15" ht="15.5" x14ac:dyDescent="0.35">
      <c r="C73" t="s">
        <v>95</v>
      </c>
      <c r="D73" s="5">
        <v>-406360000000</v>
      </c>
      <c r="E73" s="5">
        <v>-301336000000</v>
      </c>
      <c r="F73" s="5">
        <v>-526413000000</v>
      </c>
      <c r="G73" s="5">
        <v>-590705000000</v>
      </c>
      <c r="I73" s="5">
        <v>-2379489000000</v>
      </c>
      <c r="J73" s="5">
        <v>-2565153000000</v>
      </c>
      <c r="K73" s="5">
        <v>-3583304000000</v>
      </c>
      <c r="L73" s="5">
        <v>-7348433000000</v>
      </c>
      <c r="M73" s="5">
        <v>-2364048000000</v>
      </c>
      <c r="N73" s="5">
        <v>-2324312000000</v>
      </c>
      <c r="O73" s="5">
        <v>-2995105000000</v>
      </c>
    </row>
    <row r="74" spans="2:15" ht="15.5" x14ac:dyDescent="0.35">
      <c r="C74" t="s">
        <v>96</v>
      </c>
      <c r="D74" s="5">
        <v>-406360000000</v>
      </c>
      <c r="E74" s="5">
        <v>-301336000000</v>
      </c>
      <c r="F74" s="5">
        <v>-526413000000</v>
      </c>
      <c r="G74" s="5">
        <v>-590705000000</v>
      </c>
      <c r="I74" s="5">
        <v>-2379489000000</v>
      </c>
      <c r="J74" s="5">
        <v>-2565153000000</v>
      </c>
      <c r="K74" s="5">
        <v>-3583304000000</v>
      </c>
      <c r="L74" s="5">
        <v>-7348433000000</v>
      </c>
      <c r="M74" s="5">
        <v>-2364048000000</v>
      </c>
      <c r="N74" s="5">
        <v>-2324312000000</v>
      </c>
      <c r="O74" s="5">
        <v>-2995105000000</v>
      </c>
    </row>
    <row r="76" spans="2:15" ht="15.5" x14ac:dyDescent="0.35">
      <c r="B76" t="s">
        <v>97</v>
      </c>
      <c r="C76" t="s">
        <v>98</v>
      </c>
    </row>
    <row r="77" spans="2:15" ht="15.5" x14ac:dyDescent="0.35">
      <c r="C77" t="s">
        <v>99</v>
      </c>
    </row>
    <row r="78" spans="2:15" ht="15.5" x14ac:dyDescent="0.35">
      <c r="C78" t="s">
        <v>20</v>
      </c>
      <c r="D78" s="5">
        <v>1630052000000</v>
      </c>
      <c r="E78" s="5">
        <v>1845388000000</v>
      </c>
      <c r="F78" s="5">
        <v>1542233000000</v>
      </c>
      <c r="G78" s="5">
        <v>1638401000000</v>
      </c>
      <c r="I78" s="5">
        <v>1542233000000</v>
      </c>
      <c r="J78" s="5">
        <v>2448922000000</v>
      </c>
      <c r="K78" s="5">
        <v>1894998000000</v>
      </c>
      <c r="L78" s="5">
        <v>3071488000000</v>
      </c>
      <c r="M78" s="5">
        <v>4999157000000</v>
      </c>
      <c r="N78" s="5">
        <v>1314449000000</v>
      </c>
      <c r="O78" s="5">
        <v>977910000000</v>
      </c>
    </row>
    <row r="79" spans="2:15" ht="15.5" x14ac:dyDescent="0.35">
      <c r="C79" t="s">
        <v>476</v>
      </c>
      <c r="D79" s="5">
        <v>223000000</v>
      </c>
      <c r="E79" s="5">
        <v>223000000</v>
      </c>
      <c r="F79" s="5">
        <v>223000000</v>
      </c>
      <c r="G79" s="5">
        <v>223000000</v>
      </c>
      <c r="I79" s="5">
        <v>223000000</v>
      </c>
      <c r="M79" s="5">
        <v>1144000000</v>
      </c>
      <c r="N79" s="5">
        <v>277000000</v>
      </c>
      <c r="O79" s="5">
        <v>277000000</v>
      </c>
    </row>
    <row r="80" spans="2:15" ht="15.5" x14ac:dyDescent="0.35">
      <c r="C80" t="s">
        <v>100</v>
      </c>
      <c r="D80" s="5">
        <v>2443048000000</v>
      </c>
      <c r="E80" s="5">
        <v>2649718000000</v>
      </c>
      <c r="F80" s="5">
        <v>2455795000000</v>
      </c>
      <c r="G80" s="5">
        <v>2494945000000</v>
      </c>
      <c r="I80" s="5">
        <v>2455795000000</v>
      </c>
      <c r="J80" s="5">
        <v>1631789000000</v>
      </c>
      <c r="K80" s="5">
        <v>1263462000000</v>
      </c>
      <c r="L80" s="5">
        <v>991522000000</v>
      </c>
      <c r="M80" s="5">
        <v>443565000000</v>
      </c>
      <c r="N80" s="5">
        <v>359286000000</v>
      </c>
      <c r="O80" s="5">
        <v>565034000000</v>
      </c>
    </row>
    <row r="81" spans="3:15" ht="15.5" x14ac:dyDescent="0.35">
      <c r="C81" t="s">
        <v>249</v>
      </c>
      <c r="D81" s="5">
        <v>6624000000</v>
      </c>
      <c r="E81" s="5">
        <v>2767000000</v>
      </c>
      <c r="F81" s="5">
        <v>3444000000</v>
      </c>
      <c r="G81" s="5">
        <v>1064000000</v>
      </c>
      <c r="I81" s="5">
        <v>3444000000</v>
      </c>
      <c r="J81" s="5">
        <v>1404000000</v>
      </c>
      <c r="K81" s="5">
        <v>407000000</v>
      </c>
      <c r="L81" s="5">
        <v>1288000000</v>
      </c>
      <c r="M81" s="5">
        <v>28000000</v>
      </c>
      <c r="N81" s="5">
        <v>417670000000</v>
      </c>
      <c r="O81" s="5">
        <v>223163000000</v>
      </c>
    </row>
    <row r="82" spans="3:15" ht="15.5" x14ac:dyDescent="0.35">
      <c r="C82" t="s">
        <v>250</v>
      </c>
      <c r="D82" s="5">
        <v>521575000000</v>
      </c>
      <c r="E82" s="5">
        <v>668936000000</v>
      </c>
      <c r="F82" s="5">
        <v>565963000000</v>
      </c>
      <c r="G82" s="5">
        <v>546604000000</v>
      </c>
      <c r="I82" s="5">
        <v>565963000000</v>
      </c>
      <c r="J82" s="5">
        <v>407330000000</v>
      </c>
      <c r="K82" s="5">
        <v>311825000000</v>
      </c>
      <c r="L82" s="5">
        <v>299079000000</v>
      </c>
      <c r="M82" s="5">
        <v>307742000000</v>
      </c>
      <c r="N82" s="5">
        <v>226876000000</v>
      </c>
      <c r="O82" s="5">
        <v>181833000000</v>
      </c>
    </row>
    <row r="83" spans="3:15" ht="15.5" x14ac:dyDescent="0.35">
      <c r="C83" t="s">
        <v>251</v>
      </c>
      <c r="D83" s="5">
        <v>2443048000000</v>
      </c>
      <c r="E83" s="5">
        <v>2649718000000</v>
      </c>
      <c r="F83" s="5">
        <v>2455795000000</v>
      </c>
      <c r="G83" s="5">
        <v>2494945000000</v>
      </c>
      <c r="I83" s="5">
        <v>2455795000000</v>
      </c>
      <c r="J83" s="5">
        <v>1631789000000</v>
      </c>
      <c r="K83" s="5">
        <v>1263462000000</v>
      </c>
      <c r="L83" s="5">
        <v>991522000000</v>
      </c>
      <c r="M83" s="5">
        <v>443565000000</v>
      </c>
      <c r="N83" s="5">
        <v>359286000000</v>
      </c>
      <c r="O83" s="5">
        <v>565034000000</v>
      </c>
    </row>
    <row r="84" spans="3:15" ht="15.5" x14ac:dyDescent="0.35">
      <c r="C84" t="s">
        <v>102</v>
      </c>
      <c r="D84" s="5">
        <v>82810000000</v>
      </c>
      <c r="E84" s="5">
        <v>94273000000</v>
      </c>
      <c r="F84" s="5">
        <v>68921000000</v>
      </c>
      <c r="G84" s="5">
        <v>37549000000</v>
      </c>
      <c r="I84" s="5">
        <v>68921000000</v>
      </c>
      <c r="J84" s="5">
        <v>58372000000</v>
      </c>
      <c r="K84" s="5">
        <v>39934000000</v>
      </c>
      <c r="L84" s="5">
        <v>38579000000</v>
      </c>
      <c r="M84" s="5">
        <v>25513000000</v>
      </c>
      <c r="N84" s="5">
        <v>24995000000</v>
      </c>
      <c r="O84" s="5">
        <v>13764000000</v>
      </c>
    </row>
    <row r="85" spans="3:15" ht="15.5" x14ac:dyDescent="0.35">
      <c r="C85" t="s">
        <v>252</v>
      </c>
      <c r="D85" s="5">
        <v>82810000000</v>
      </c>
      <c r="E85" s="5">
        <v>94273000000</v>
      </c>
      <c r="F85" s="5">
        <v>68921000000</v>
      </c>
      <c r="G85" s="5">
        <v>37549000000</v>
      </c>
      <c r="I85" s="5">
        <v>68921000000</v>
      </c>
      <c r="J85" s="5">
        <v>58372000000</v>
      </c>
      <c r="K85" s="5">
        <v>39934000000</v>
      </c>
      <c r="L85" s="5">
        <v>38579000000</v>
      </c>
      <c r="M85" s="5">
        <v>25513000000</v>
      </c>
      <c r="N85" s="5">
        <v>24995000000</v>
      </c>
      <c r="O85" s="5">
        <v>13764000000</v>
      </c>
    </row>
    <row r="86" spans="3:15" ht="15.5" x14ac:dyDescent="0.35">
      <c r="C86" t="s">
        <v>103</v>
      </c>
      <c r="D86" s="5">
        <v>3626468000000</v>
      </c>
      <c r="E86" s="5">
        <v>3223884000000</v>
      </c>
      <c r="F86" s="5">
        <v>2927198000000</v>
      </c>
      <c r="G86" s="5">
        <v>2925962000000</v>
      </c>
      <c r="I86" s="5">
        <v>2927198000000</v>
      </c>
      <c r="J86" s="5">
        <v>1890390000000</v>
      </c>
      <c r="K86" s="5">
        <v>1675622000000</v>
      </c>
      <c r="L86" s="5">
        <v>1354666000000</v>
      </c>
      <c r="M86" s="5">
        <v>1273165000000</v>
      </c>
      <c r="N86" s="5">
        <v>314814000000</v>
      </c>
      <c r="O86" s="5">
        <v>386125000000</v>
      </c>
    </row>
    <row r="87" spans="3:15" ht="15.5" x14ac:dyDescent="0.35">
      <c r="C87" t="s">
        <v>83</v>
      </c>
      <c r="D87" s="5">
        <v>-378269000000</v>
      </c>
      <c r="E87" s="5">
        <v>-388997000000</v>
      </c>
      <c r="F87" s="5">
        <v>-389644000000</v>
      </c>
      <c r="G87" s="5">
        <v>-306018000000</v>
      </c>
      <c r="I87" s="5">
        <v>-389644000000</v>
      </c>
      <c r="J87" s="5">
        <v>-312920000000</v>
      </c>
      <c r="K87" s="5">
        <v>-279916000000</v>
      </c>
      <c r="L87" s="5">
        <v>-379612000000</v>
      </c>
      <c r="M87" s="5">
        <v>1433351000000</v>
      </c>
      <c r="N87" s="5">
        <v>2546427000000</v>
      </c>
      <c r="O87" s="5">
        <v>2419201000000</v>
      </c>
    </row>
    <row r="88" spans="3:15" ht="15.5" x14ac:dyDescent="0.35">
      <c r="C88" t="s">
        <v>104</v>
      </c>
      <c r="D88" s="5">
        <v>10114740000000</v>
      </c>
      <c r="E88" s="5">
        <v>10014145000000</v>
      </c>
      <c r="F88" s="5">
        <v>9197181000000</v>
      </c>
      <c r="G88" s="5">
        <v>8993816000000</v>
      </c>
      <c r="I88" s="5">
        <v>9197181000000</v>
      </c>
      <c r="J88" s="5">
        <v>7554125000000</v>
      </c>
      <c r="K88" s="5">
        <v>5912759000000</v>
      </c>
      <c r="L88" s="5">
        <v>6556919000000</v>
      </c>
      <c r="M88" s="5">
        <v>7746550000000</v>
      </c>
      <c r="N88" s="5">
        <v>2972335000000</v>
      </c>
      <c r="O88" s="5">
        <v>3691543000000</v>
      </c>
    </row>
    <row r="89" spans="3:15" ht="15.5" x14ac:dyDescent="0.35">
      <c r="C89" t="s">
        <v>105</v>
      </c>
    </row>
    <row r="90" spans="3:15" ht="15.5" x14ac:dyDescent="0.35">
      <c r="C90" t="s">
        <v>531</v>
      </c>
      <c r="D90" s="5">
        <v>1166409000000</v>
      </c>
      <c r="E90" s="5">
        <v>1168473000000</v>
      </c>
      <c r="F90" s="5">
        <v>1168354000000</v>
      </c>
      <c r="G90" s="5">
        <v>1327481000000</v>
      </c>
      <c r="I90" s="5">
        <v>1168354000000</v>
      </c>
      <c r="J90" s="5">
        <v>1335298000000</v>
      </c>
      <c r="K90" s="5">
        <v>1487349000000</v>
      </c>
      <c r="L90" s="5">
        <v>1973367000000</v>
      </c>
      <c r="M90" s="5">
        <v>4817173000000</v>
      </c>
      <c r="N90" s="5">
        <v>3187084000000</v>
      </c>
      <c r="O90" s="5">
        <v>1599193000000</v>
      </c>
    </row>
    <row r="91" spans="3:15" ht="15.5" x14ac:dyDescent="0.35">
      <c r="C91" t="s">
        <v>107</v>
      </c>
      <c r="D91" s="5">
        <v>1764609000000</v>
      </c>
      <c r="E91" s="5">
        <v>1760507000000</v>
      </c>
      <c r="F91" s="5">
        <v>1761352000000</v>
      </c>
      <c r="G91" s="5">
        <v>1619668000000</v>
      </c>
      <c r="I91" s="5">
        <v>1761352000000</v>
      </c>
      <c r="J91" s="5">
        <v>1634992000000</v>
      </c>
      <c r="K91" s="5">
        <v>1607453000000</v>
      </c>
      <c r="L91" s="5">
        <v>1776399000000</v>
      </c>
      <c r="M91" s="5">
        <v>1804822000000</v>
      </c>
      <c r="N91" s="5">
        <v>1291392000000</v>
      </c>
      <c r="O91" s="5">
        <v>1310932000000</v>
      </c>
    </row>
    <row r="92" spans="3:15" ht="15.5" x14ac:dyDescent="0.35">
      <c r="C92" t="s">
        <v>108</v>
      </c>
      <c r="D92" s="5">
        <v>1624769000000</v>
      </c>
      <c r="E92" s="5">
        <v>1638829000000</v>
      </c>
      <c r="F92" s="5">
        <v>1653904000000</v>
      </c>
      <c r="G92" s="5">
        <v>1669423000000</v>
      </c>
      <c r="I92" s="5">
        <v>1653904000000</v>
      </c>
      <c r="J92" s="5">
        <v>1693089000000</v>
      </c>
      <c r="K92" s="5">
        <v>525047000000</v>
      </c>
      <c r="L92" s="5">
        <v>546243000000</v>
      </c>
      <c r="M92" s="5">
        <v>553554000000</v>
      </c>
      <c r="N92" s="5">
        <v>37492000000</v>
      </c>
      <c r="O92" s="5">
        <v>34660000000</v>
      </c>
    </row>
    <row r="93" spans="3:15" ht="15.5" x14ac:dyDescent="0.35">
      <c r="C93" t="s">
        <v>109</v>
      </c>
      <c r="D93" s="5">
        <v>180350000000</v>
      </c>
      <c r="E93" s="5">
        <v>186442000000</v>
      </c>
      <c r="F93" s="5">
        <v>193528000000</v>
      </c>
      <c r="G93" s="5">
        <v>183406000000</v>
      </c>
      <c r="I93" s="5">
        <v>193528000000</v>
      </c>
      <c r="J93" s="5">
        <v>180787000000</v>
      </c>
      <c r="K93" s="5">
        <v>189479000000</v>
      </c>
      <c r="L93" s="5">
        <v>130720000000</v>
      </c>
      <c r="M93" s="5">
        <v>332920000000</v>
      </c>
      <c r="N93" s="5">
        <v>309010000000</v>
      </c>
      <c r="O93" s="5">
        <v>576175000000</v>
      </c>
    </row>
    <row r="94" spans="3:15" ht="15.5" x14ac:dyDescent="0.35">
      <c r="C94" t="s">
        <v>396</v>
      </c>
      <c r="D94" s="5">
        <v>2883920000000</v>
      </c>
      <c r="E94" s="5">
        <v>2883920000000</v>
      </c>
      <c r="F94" s="5">
        <v>2883920000000</v>
      </c>
      <c r="G94" s="5">
        <v>2883920000000</v>
      </c>
      <c r="I94" s="5">
        <v>2883920000000</v>
      </c>
      <c r="J94" s="5">
        <v>2883920000000</v>
      </c>
      <c r="K94" s="5">
        <v>2469390000000</v>
      </c>
      <c r="L94" s="5">
        <v>2469390000000</v>
      </c>
      <c r="M94" s="5">
        <v>2469390000000</v>
      </c>
      <c r="N94" s="5">
        <v>974353000000</v>
      </c>
      <c r="O94" s="5">
        <v>974353000000</v>
      </c>
    </row>
    <row r="95" spans="3:15" ht="15.5" x14ac:dyDescent="0.35">
      <c r="C95" t="s">
        <v>110</v>
      </c>
      <c r="D95" s="5">
        <v>8636381000000</v>
      </c>
      <c r="E95" s="5">
        <v>8617156000000</v>
      </c>
      <c r="F95" s="5">
        <v>8603597000000</v>
      </c>
      <c r="G95" s="5">
        <v>8535157000000</v>
      </c>
      <c r="I95" s="5">
        <v>8603597000000</v>
      </c>
      <c r="J95" s="5">
        <v>8609219000000</v>
      </c>
      <c r="K95" s="5">
        <v>6928173000000</v>
      </c>
      <c r="L95" s="5">
        <v>7519875000000</v>
      </c>
      <c r="M95" s="5">
        <v>10642904000000</v>
      </c>
      <c r="N95" s="5">
        <v>5999242000000</v>
      </c>
      <c r="O95" s="5">
        <v>4549848000000</v>
      </c>
    </row>
    <row r="96" spans="3:15" ht="15.5" x14ac:dyDescent="0.35">
      <c r="C96" t="s">
        <v>111</v>
      </c>
      <c r="D96" s="5">
        <v>18751121000000</v>
      </c>
      <c r="E96" s="5">
        <v>18631301000000</v>
      </c>
      <c r="F96" s="5">
        <v>17800778000000</v>
      </c>
      <c r="G96" s="5">
        <v>17528973000000</v>
      </c>
      <c r="I96" s="5">
        <v>17800778000000</v>
      </c>
      <c r="J96" s="5">
        <v>16163344000000</v>
      </c>
      <c r="K96" s="5">
        <v>12840932000000</v>
      </c>
      <c r="L96" s="5">
        <v>14076794000000</v>
      </c>
      <c r="M96" s="5">
        <v>18389454000000</v>
      </c>
      <c r="N96" s="5">
        <v>8971577000000</v>
      </c>
      <c r="O96" s="5">
        <v>8241391000000</v>
      </c>
    </row>
    <row r="97" spans="3:15" ht="15.5" x14ac:dyDescent="0.35">
      <c r="C97" t="s">
        <v>112</v>
      </c>
    </row>
    <row r="98" spans="3:15" ht="15.5" x14ac:dyDescent="0.35">
      <c r="C98" t="s">
        <v>113</v>
      </c>
    </row>
    <row r="99" spans="3:15" ht="15.5" x14ac:dyDescent="0.35">
      <c r="C99" t="s">
        <v>114</v>
      </c>
      <c r="D99" s="5">
        <v>8129849000000</v>
      </c>
      <c r="E99" s="5">
        <v>8215987000000</v>
      </c>
      <c r="F99" s="5">
        <v>7102062000000</v>
      </c>
      <c r="G99" s="5">
        <v>7095546000000</v>
      </c>
      <c r="I99" s="5">
        <v>7102062000000</v>
      </c>
      <c r="J99" s="5">
        <v>5070815000000</v>
      </c>
      <c r="K99" s="5">
        <v>4054201000000</v>
      </c>
      <c r="L99" s="5">
        <v>2724048000000</v>
      </c>
      <c r="M99" s="5">
        <v>7191297000000</v>
      </c>
      <c r="N99" s="5">
        <v>1600057000000</v>
      </c>
      <c r="O99" s="5">
        <v>1748044000000</v>
      </c>
    </row>
    <row r="100" spans="3:15" ht="15.5" x14ac:dyDescent="0.35">
      <c r="C100" t="s">
        <v>119</v>
      </c>
      <c r="D100" s="5">
        <v>3021100000000</v>
      </c>
      <c r="E100" s="5">
        <v>3549000000000</v>
      </c>
      <c r="F100" s="5">
        <v>2956500000000</v>
      </c>
      <c r="G100" s="5">
        <v>2844000000000</v>
      </c>
      <c r="I100" s="5">
        <v>2956500000000</v>
      </c>
      <c r="J100" s="5">
        <v>1557195000000</v>
      </c>
      <c r="K100" s="5">
        <v>1513818000000</v>
      </c>
      <c r="L100" s="5">
        <v>85000000000</v>
      </c>
      <c r="M100" s="5">
        <v>5060008000000</v>
      </c>
    </row>
    <row r="101" spans="3:15" ht="15.5" x14ac:dyDescent="0.35">
      <c r="C101" t="s">
        <v>115</v>
      </c>
    </row>
    <row r="102" spans="3:15" ht="15.5" x14ac:dyDescent="0.35">
      <c r="C102" t="s">
        <v>253</v>
      </c>
      <c r="D102" s="5">
        <v>3422877000000</v>
      </c>
      <c r="E102" s="5">
        <v>2798138000000</v>
      </c>
      <c r="F102" s="5">
        <v>2471466000000</v>
      </c>
      <c r="G102" s="5">
        <v>2630200000000</v>
      </c>
      <c r="I102" s="5">
        <v>2471466000000</v>
      </c>
      <c r="J102" s="5">
        <v>2156172000000</v>
      </c>
      <c r="K102" s="5">
        <v>1356277000000</v>
      </c>
      <c r="L102" s="5">
        <v>1522469000000</v>
      </c>
      <c r="M102" s="5">
        <v>1230896000000</v>
      </c>
      <c r="N102" s="5">
        <v>548909000000</v>
      </c>
      <c r="O102" s="5">
        <v>876507000000</v>
      </c>
    </row>
    <row r="103" spans="3:15" ht="15.5" x14ac:dyDescent="0.35">
      <c r="C103" t="s">
        <v>118</v>
      </c>
    </row>
    <row r="104" spans="3:15" ht="15.5" x14ac:dyDescent="0.35">
      <c r="C104" t="s">
        <v>254</v>
      </c>
      <c r="D104" s="5">
        <v>267920000000</v>
      </c>
      <c r="E104" s="5">
        <v>296699000000</v>
      </c>
      <c r="F104" s="5">
        <v>269445000000</v>
      </c>
      <c r="G104" s="5">
        <v>320869000000</v>
      </c>
      <c r="I104" s="5">
        <v>269445000000</v>
      </c>
      <c r="J104" s="5">
        <v>201035000000</v>
      </c>
      <c r="K104" s="5">
        <v>265085000000</v>
      </c>
      <c r="L104" s="5">
        <v>270381000000</v>
      </c>
      <c r="M104" s="5">
        <v>257846000000</v>
      </c>
      <c r="N104" s="5">
        <v>231504000000</v>
      </c>
      <c r="O104" s="5">
        <v>354726000000</v>
      </c>
    </row>
    <row r="105" spans="3:15" ht="15.5" x14ac:dyDescent="0.35">
      <c r="C105" t="s">
        <v>117</v>
      </c>
      <c r="D105" s="5">
        <v>98677000000</v>
      </c>
      <c r="E105" s="5">
        <v>167870000000</v>
      </c>
      <c r="F105" s="5">
        <v>95303000000</v>
      </c>
      <c r="G105" s="5">
        <v>106703000000</v>
      </c>
      <c r="I105" s="5">
        <v>95303000000</v>
      </c>
      <c r="J105" s="5">
        <v>145280000000</v>
      </c>
      <c r="K105" s="5">
        <v>170024000000</v>
      </c>
      <c r="L105" s="5">
        <v>154216000000</v>
      </c>
      <c r="M105" s="5">
        <v>53815000000</v>
      </c>
      <c r="N105" s="5">
        <v>22460000000</v>
      </c>
      <c r="O105" s="5">
        <v>24555000000</v>
      </c>
    </row>
    <row r="106" spans="3:15" ht="15.5" x14ac:dyDescent="0.35">
      <c r="C106" t="s">
        <v>116</v>
      </c>
    </row>
    <row r="107" spans="3:15" ht="15.5" x14ac:dyDescent="0.35">
      <c r="C107" t="s">
        <v>356</v>
      </c>
      <c r="D107" s="5">
        <v>528199000000</v>
      </c>
      <c r="E107" s="5">
        <v>671703000000</v>
      </c>
      <c r="F107" s="5">
        <v>569407000000</v>
      </c>
      <c r="G107" s="5">
        <v>547668000000</v>
      </c>
      <c r="I107" s="5">
        <v>569407000000</v>
      </c>
      <c r="J107" s="5">
        <v>408734000000</v>
      </c>
      <c r="K107" s="5">
        <v>312232000000</v>
      </c>
      <c r="L107" s="5">
        <v>300367000000</v>
      </c>
      <c r="M107" s="5">
        <v>307770000000</v>
      </c>
      <c r="N107" s="5">
        <v>644546000000</v>
      </c>
      <c r="O107" s="5">
        <v>404996000000</v>
      </c>
    </row>
    <row r="108" spans="3:15" ht="15.5" x14ac:dyDescent="0.35">
      <c r="C108" t="s">
        <v>120</v>
      </c>
    </row>
    <row r="109" spans="3:15" ht="15.5" x14ac:dyDescent="0.35">
      <c r="C109" t="s">
        <v>313</v>
      </c>
      <c r="D109" s="5">
        <v>25000000000</v>
      </c>
      <c r="E109" s="5">
        <v>13361000000</v>
      </c>
    </row>
    <row r="110" spans="3:15" ht="15.5" x14ac:dyDescent="0.35">
      <c r="C110" t="s">
        <v>787</v>
      </c>
      <c r="D110" s="5">
        <v>8441000000</v>
      </c>
      <c r="E110" s="5">
        <v>26667000000</v>
      </c>
      <c r="F110" s="5">
        <v>18193000000</v>
      </c>
      <c r="G110" s="5">
        <v>23219000000</v>
      </c>
      <c r="I110" s="5">
        <v>18193000000</v>
      </c>
      <c r="J110" s="5">
        <v>33957000000</v>
      </c>
      <c r="N110" s="5">
        <v>441000000</v>
      </c>
    </row>
    <row r="111" spans="3:15" ht="15.5" x14ac:dyDescent="0.35">
      <c r="C111" t="s">
        <v>121</v>
      </c>
      <c r="D111" s="5">
        <v>234934000000</v>
      </c>
      <c r="E111" s="5">
        <v>234113000000</v>
      </c>
      <c r="F111" s="5">
        <v>231534000000</v>
      </c>
      <c r="G111" s="5">
        <v>222118000000</v>
      </c>
      <c r="I111" s="5">
        <v>231534000000</v>
      </c>
      <c r="J111" s="5">
        <v>259787000000</v>
      </c>
      <c r="K111" s="5">
        <v>147419000000</v>
      </c>
      <c r="L111" s="5">
        <v>130899000000</v>
      </c>
      <c r="M111" s="5">
        <v>126928000000</v>
      </c>
      <c r="N111" s="5">
        <v>62780000000</v>
      </c>
    </row>
    <row r="112" spans="3:15" ht="15.5" x14ac:dyDescent="0.35">
      <c r="C112" t="s">
        <v>122</v>
      </c>
      <c r="D112" s="5">
        <v>1285098000000</v>
      </c>
      <c r="E112" s="5">
        <v>1262317000000</v>
      </c>
      <c r="F112" s="5">
        <v>1244383000000</v>
      </c>
      <c r="G112" s="5">
        <v>1312609000000</v>
      </c>
      <c r="I112" s="5">
        <v>1244383000000</v>
      </c>
      <c r="J112" s="5">
        <v>1277565000000</v>
      </c>
      <c r="K112" s="5">
        <v>944963000000</v>
      </c>
      <c r="L112" s="5">
        <v>870930000000</v>
      </c>
      <c r="M112" s="5">
        <v>1113098000000</v>
      </c>
      <c r="N112" s="5">
        <v>4792486000000</v>
      </c>
      <c r="O112" s="5">
        <v>2976000000000</v>
      </c>
    </row>
    <row r="113" spans="2:15" ht="15.5" x14ac:dyDescent="0.35">
      <c r="C113" t="s">
        <v>123</v>
      </c>
      <c r="D113" s="5">
        <v>1285098000000</v>
      </c>
      <c r="E113" s="5">
        <v>1262317000000</v>
      </c>
      <c r="F113" s="5">
        <v>1244383000000</v>
      </c>
      <c r="G113" s="5">
        <v>1312609000000</v>
      </c>
      <c r="I113" s="5">
        <v>1244383000000</v>
      </c>
      <c r="J113" s="5">
        <v>1277565000000</v>
      </c>
      <c r="K113" s="5">
        <v>944963000000</v>
      </c>
      <c r="L113" s="5">
        <v>870930000000</v>
      </c>
      <c r="M113" s="5">
        <v>1113098000000</v>
      </c>
      <c r="N113" s="5">
        <v>4792486000000</v>
      </c>
      <c r="O113" s="5">
        <v>2976000000000</v>
      </c>
    </row>
    <row r="114" spans="2:15" ht="15.5" x14ac:dyDescent="0.35">
      <c r="C114" t="s">
        <v>124</v>
      </c>
    </row>
    <row r="115" spans="2:15" ht="15.5" x14ac:dyDescent="0.35">
      <c r="C115" t="s">
        <v>125</v>
      </c>
      <c r="D115" s="5">
        <v>446738000000</v>
      </c>
      <c r="E115" s="5">
        <v>430339000000</v>
      </c>
      <c r="F115" s="5">
        <v>420419000000</v>
      </c>
      <c r="G115" s="5">
        <v>356185000000</v>
      </c>
      <c r="I115" s="5">
        <v>420419000000</v>
      </c>
      <c r="J115" s="5">
        <v>403710000000</v>
      </c>
      <c r="K115" s="5">
        <v>322880000000</v>
      </c>
      <c r="L115" s="5">
        <v>318099000000</v>
      </c>
      <c r="M115" s="5">
        <v>358070000000</v>
      </c>
      <c r="N115" s="5">
        <v>56822000000</v>
      </c>
    </row>
    <row r="116" spans="2:15" ht="15.5" x14ac:dyDescent="0.35">
      <c r="C116" t="s">
        <v>607</v>
      </c>
      <c r="N116" s="5">
        <v>4537000000000</v>
      </c>
      <c r="O116" s="5">
        <v>2850000000000</v>
      </c>
    </row>
    <row r="117" spans="2:15" ht="15.5" x14ac:dyDescent="0.35">
      <c r="C117" t="s">
        <v>357</v>
      </c>
      <c r="D117" s="5">
        <v>358873000000</v>
      </c>
      <c r="E117" s="5">
        <v>365317000000</v>
      </c>
      <c r="F117" s="5">
        <v>371350000000</v>
      </c>
      <c r="G117" s="5">
        <v>395585000000</v>
      </c>
      <c r="I117" s="5">
        <v>371350000000</v>
      </c>
      <c r="J117" s="5">
        <v>396412000000</v>
      </c>
      <c r="K117" s="5">
        <v>193628000000</v>
      </c>
      <c r="L117" s="5">
        <v>251900000000</v>
      </c>
      <c r="M117" s="5">
        <v>504191000000</v>
      </c>
      <c r="N117" s="5">
        <v>1645000000</v>
      </c>
      <c r="O117" s="5">
        <v>2021000000</v>
      </c>
    </row>
    <row r="118" spans="2:15" ht="15.5" x14ac:dyDescent="0.35">
      <c r="C118" t="s">
        <v>126</v>
      </c>
      <c r="D118" s="5">
        <v>9414947000000</v>
      </c>
      <c r="E118" s="5">
        <v>9478304000000</v>
      </c>
      <c r="F118" s="5">
        <v>8346445000000</v>
      </c>
      <c r="G118" s="5">
        <v>8408155000000</v>
      </c>
      <c r="I118" s="5">
        <v>8346445000000</v>
      </c>
      <c r="J118" s="5">
        <v>6348380000000</v>
      </c>
      <c r="K118" s="5">
        <v>4999164000000</v>
      </c>
      <c r="L118" s="5">
        <v>3594978000000</v>
      </c>
      <c r="M118" s="5">
        <v>8304395000000</v>
      </c>
      <c r="N118" s="5">
        <v>6392543000000</v>
      </c>
      <c r="O118" s="5">
        <v>4724044000000</v>
      </c>
    </row>
    <row r="119" spans="2:15" ht="15.5" x14ac:dyDescent="0.35">
      <c r="C119" t="s">
        <v>127</v>
      </c>
    </row>
    <row r="120" spans="2:15" ht="15.5" x14ac:dyDescent="0.35">
      <c r="C120" t="s">
        <v>128</v>
      </c>
      <c r="D120" s="5">
        <v>34304746000000</v>
      </c>
      <c r="E120" s="5">
        <v>33960721000000</v>
      </c>
      <c r="F120" s="5">
        <v>33960721000000</v>
      </c>
      <c r="G120" s="5">
        <v>33465988000000</v>
      </c>
      <c r="I120" s="5">
        <v>33960721000000</v>
      </c>
      <c r="J120" s="5">
        <v>32750100000000</v>
      </c>
      <c r="K120" s="5">
        <v>30191546000000</v>
      </c>
      <c r="L120" s="5">
        <v>29623324000000</v>
      </c>
      <c r="M120" s="5">
        <v>25175876000000</v>
      </c>
      <c r="N120" s="5">
        <v>10119831000000</v>
      </c>
      <c r="O120" s="5">
        <v>8769511000000</v>
      </c>
    </row>
    <row r="121" spans="2:15" ht="15.5" x14ac:dyDescent="0.35">
      <c r="C121" t="s">
        <v>129</v>
      </c>
      <c r="D121" s="5">
        <v>4238676000000</v>
      </c>
      <c r="E121" s="5">
        <v>3993164000000</v>
      </c>
      <c r="F121" s="5">
        <v>3993164000000</v>
      </c>
      <c r="G121" s="5">
        <v>3627971000000</v>
      </c>
      <c r="I121" s="5">
        <v>3993164000000</v>
      </c>
      <c r="J121" s="5">
        <v>3184931000000</v>
      </c>
      <c r="K121" s="5">
        <v>1203769000000</v>
      </c>
      <c r="L121" s="5">
        <v>793377000000</v>
      </c>
      <c r="M121" s="5">
        <v>-2507689000000</v>
      </c>
      <c r="N121" s="5">
        <v>925435000000</v>
      </c>
      <c r="O121" s="5">
        <v>925435000000</v>
      </c>
    </row>
    <row r="122" spans="2:15" ht="15.5" x14ac:dyDescent="0.35">
      <c r="C122" t="s">
        <v>130</v>
      </c>
      <c r="D122" s="5">
        <v>-29016123000000</v>
      </c>
      <c r="E122" s="5">
        <v>-28607771000000</v>
      </c>
      <c r="F122" s="5">
        <v>-28304767000000</v>
      </c>
      <c r="G122" s="5">
        <v>-27868157000000</v>
      </c>
      <c r="I122" s="5">
        <v>-28304767000000</v>
      </c>
      <c r="J122" s="5">
        <v>-26025883000000</v>
      </c>
      <c r="K122" s="5">
        <v>-23494504000000</v>
      </c>
      <c r="L122" s="5">
        <v>-19852789000000</v>
      </c>
      <c r="M122" s="5">
        <v>-14349566000000</v>
      </c>
      <c r="N122" s="5">
        <v>-11015079000000</v>
      </c>
      <c r="O122" s="5">
        <v>-8601130000000</v>
      </c>
    </row>
    <row r="123" spans="2:15" ht="15.5" x14ac:dyDescent="0.35">
      <c r="C123" t="s">
        <v>131</v>
      </c>
      <c r="D123" s="5">
        <v>187144000000</v>
      </c>
      <c r="E123" s="5">
        <v>195880000000</v>
      </c>
      <c r="F123" s="5">
        <v>194859000000</v>
      </c>
      <c r="G123" s="5">
        <v>201034000000</v>
      </c>
      <c r="I123" s="5">
        <v>194859000000</v>
      </c>
      <c r="J123" s="5">
        <v>218736000000</v>
      </c>
      <c r="K123" s="5">
        <v>220873000000</v>
      </c>
      <c r="L123" s="5">
        <v>297516000000</v>
      </c>
      <c r="M123" s="5">
        <v>333087000000</v>
      </c>
      <c r="N123" s="5">
        <v>2420000000</v>
      </c>
      <c r="O123" s="5">
        <v>4330000000</v>
      </c>
    </row>
    <row r="124" spans="2:15" ht="15.5" x14ac:dyDescent="0.35">
      <c r="C124" t="s">
        <v>10</v>
      </c>
      <c r="D124" s="5">
        <v>9336174000000</v>
      </c>
      <c r="E124" s="5">
        <v>9152997000000</v>
      </c>
      <c r="F124" s="5">
        <v>9454333000000</v>
      </c>
      <c r="G124" s="5">
        <v>9120818000000</v>
      </c>
      <c r="I124" s="5">
        <v>9454333000000</v>
      </c>
      <c r="J124" s="5">
        <v>9814964000000</v>
      </c>
      <c r="K124" s="5">
        <v>7841768000000</v>
      </c>
      <c r="L124" s="5">
        <v>10481816000000</v>
      </c>
      <c r="M124" s="5">
        <v>10085059000000</v>
      </c>
      <c r="N124" s="5">
        <v>2579034000000</v>
      </c>
      <c r="O124" s="5">
        <v>3517347000000</v>
      </c>
    </row>
    <row r="125" spans="2:15" ht="15.5" x14ac:dyDescent="0.35">
      <c r="C125" t="s">
        <v>132</v>
      </c>
      <c r="D125" s="5">
        <v>18751121000000</v>
      </c>
      <c r="E125" s="5">
        <v>18631301000000</v>
      </c>
      <c r="F125" s="5">
        <v>17800778000000</v>
      </c>
      <c r="G125" s="5">
        <v>17528973000000</v>
      </c>
      <c r="I125" s="5">
        <v>17800778000000</v>
      </c>
      <c r="J125" s="5">
        <v>16163344000000</v>
      </c>
      <c r="K125" s="5">
        <v>12840932000000</v>
      </c>
      <c r="L125" s="5">
        <v>14076794000000</v>
      </c>
      <c r="M125" s="5">
        <v>18389454000000</v>
      </c>
      <c r="N125" s="5">
        <v>8971577000000</v>
      </c>
      <c r="O125" s="5">
        <v>8241391000000</v>
      </c>
    </row>
    <row r="126" spans="2:15" ht="15.5" x14ac:dyDescent="0.35">
      <c r="C126" t="s">
        <v>133</v>
      </c>
      <c r="D126" s="5">
        <v>137218985689</v>
      </c>
      <c r="E126" s="5">
        <v>135842883189</v>
      </c>
      <c r="F126" s="5">
        <v>135842883189</v>
      </c>
      <c r="G126" s="5">
        <v>133863950989</v>
      </c>
      <c r="I126" s="5">
        <v>135842883189</v>
      </c>
      <c r="J126" s="5">
        <v>131000399381</v>
      </c>
      <c r="K126" s="5">
        <v>120766180771</v>
      </c>
      <c r="L126" s="5">
        <v>118493291840</v>
      </c>
      <c r="M126" s="5">
        <v>100703499840</v>
      </c>
      <c r="N126" s="5">
        <v>1035081000</v>
      </c>
      <c r="O126" s="5">
        <v>900040100</v>
      </c>
    </row>
    <row r="128" spans="2:15" ht="15.5" x14ac:dyDescent="0.35">
      <c r="B128" t="s">
        <v>134</v>
      </c>
      <c r="C128" t="s">
        <v>135</v>
      </c>
      <c r="D128" s="5">
        <v>-71356000000</v>
      </c>
      <c r="E128" s="5">
        <v>-108610000000</v>
      </c>
      <c r="F128" s="5">
        <v>-760840000000</v>
      </c>
      <c r="G128" s="5">
        <v>-202138000000</v>
      </c>
      <c r="I128" s="5">
        <v>-3519742000000</v>
      </c>
      <c r="J128" s="5">
        <v>-2467965000000</v>
      </c>
      <c r="K128" s="5">
        <v>-3788150000000</v>
      </c>
      <c r="L128" s="5">
        <v>-4974282000000</v>
      </c>
      <c r="M128" s="5">
        <v>-3386422000000</v>
      </c>
      <c r="N128" s="5">
        <v>-2449759000000</v>
      </c>
      <c r="O128" s="5">
        <v>-4959765000000</v>
      </c>
    </row>
    <row r="129" spans="3:15" ht="15.5" x14ac:dyDescent="0.35">
      <c r="C129" t="s">
        <v>136</v>
      </c>
      <c r="D129" s="5">
        <v>16427657000000</v>
      </c>
      <c r="E129" s="5">
        <v>14965859000000</v>
      </c>
      <c r="F129" s="5">
        <v>14943070000000</v>
      </c>
      <c r="G129" s="5">
        <v>12896671000000</v>
      </c>
      <c r="I129" s="5">
        <v>53092036000000</v>
      </c>
      <c r="J129" s="5">
        <v>47450375000000</v>
      </c>
      <c r="K129" s="5">
        <v>40867255000000</v>
      </c>
      <c r="L129" s="5">
        <v>36092416000000</v>
      </c>
      <c r="M129" s="5">
        <v>15394269000000</v>
      </c>
      <c r="N129" s="5">
        <v>11303536000000</v>
      </c>
      <c r="O129" s="5">
        <v>23436113000000</v>
      </c>
    </row>
    <row r="130" spans="3:15" ht="15.5" x14ac:dyDescent="0.35">
      <c r="C130" t="s">
        <v>137</v>
      </c>
      <c r="D130" s="5">
        <v>-14996254000000</v>
      </c>
      <c r="E130" s="5">
        <v>-13669459000000</v>
      </c>
      <c r="F130" s="5">
        <v>-14075621000000</v>
      </c>
      <c r="G130" s="5">
        <v>-11805981000000</v>
      </c>
      <c r="I130" s="5">
        <v>-51029392000000</v>
      </c>
      <c r="J130" s="5">
        <v>-44372588000000</v>
      </c>
      <c r="K130" s="5">
        <v>-39119014000000</v>
      </c>
      <c r="L130" s="5">
        <v>-35226835000000</v>
      </c>
      <c r="M130" s="5">
        <v>-15052774000000</v>
      </c>
      <c r="N130" s="5">
        <v>-11098621000000</v>
      </c>
      <c r="O130" s="5">
        <v>-23104625000000</v>
      </c>
    </row>
    <row r="131" spans="3:15" ht="15.5" x14ac:dyDescent="0.35">
      <c r="C131" t="s">
        <v>139</v>
      </c>
      <c r="D131" s="5">
        <v>-584217000000</v>
      </c>
      <c r="E131" s="5">
        <v>-565596000000</v>
      </c>
      <c r="F131" s="5">
        <v>-562549000000</v>
      </c>
      <c r="G131" s="5">
        <v>-477477000000</v>
      </c>
      <c r="I131" s="5">
        <v>-2232211000000</v>
      </c>
      <c r="J131" s="5">
        <v>-2168808000000</v>
      </c>
      <c r="K131" s="5">
        <v>-2031740000000</v>
      </c>
      <c r="L131" s="5">
        <v>-1776655000000</v>
      </c>
      <c r="M131" s="5">
        <v>-1315181000000</v>
      </c>
      <c r="N131" s="5">
        <v>-861496000000</v>
      </c>
      <c r="O131" s="5">
        <v>-635358000000</v>
      </c>
    </row>
    <row r="132" spans="3:15" ht="15.5" x14ac:dyDescent="0.35">
      <c r="C132" t="s">
        <v>1285</v>
      </c>
      <c r="D132" s="5">
        <v>-798683000000</v>
      </c>
      <c r="E132" s="5">
        <v>-802416000000</v>
      </c>
      <c r="F132" s="5">
        <v>-936294000000</v>
      </c>
      <c r="G132" s="5">
        <v>-755668000000</v>
      </c>
      <c r="I132" s="5">
        <v>-3049617000000</v>
      </c>
      <c r="J132" s="5">
        <v>-3102206000000</v>
      </c>
      <c r="K132" s="5">
        <v>-3460516000000</v>
      </c>
      <c r="L132" s="5">
        <v>-3870798000000</v>
      </c>
      <c r="M132" s="5">
        <v>-2397354000000</v>
      </c>
      <c r="N132" s="5">
        <v>-1893657000000</v>
      </c>
      <c r="O132" s="5">
        <v>-4511916000000</v>
      </c>
    </row>
    <row r="133" spans="3:15" ht="15.5" x14ac:dyDescent="0.35">
      <c r="C133" t="s">
        <v>690</v>
      </c>
      <c r="D133" s="5">
        <v>-33169000000</v>
      </c>
      <c r="E133" s="5">
        <v>7796000000</v>
      </c>
      <c r="F133" s="5">
        <v>-82664000000</v>
      </c>
      <c r="G133" s="5">
        <v>-21511000000</v>
      </c>
      <c r="I133" s="5">
        <v>-161983000000</v>
      </c>
      <c r="J133" s="5">
        <v>-116146000000</v>
      </c>
      <c r="K133" s="5">
        <v>-3410000000</v>
      </c>
      <c r="L133" s="5">
        <v>-13400000000</v>
      </c>
      <c r="M133" s="5">
        <v>-4413000000</v>
      </c>
      <c r="N133" s="5">
        <v>122841000000</v>
      </c>
      <c r="O133" s="5">
        <v>-160630000000</v>
      </c>
    </row>
    <row r="134" spans="3:15" ht="15.5" x14ac:dyDescent="0.35">
      <c r="C134" t="s">
        <v>266</v>
      </c>
      <c r="D134" s="5">
        <v>12450000000</v>
      </c>
      <c r="E134" s="5">
        <v>11380000000</v>
      </c>
      <c r="F134" s="5">
        <v>11685000000</v>
      </c>
      <c r="G134" s="5">
        <v>15313000000</v>
      </c>
      <c r="I134" s="5">
        <v>67138000000</v>
      </c>
      <c r="J134" s="5">
        <v>49880000000</v>
      </c>
      <c r="K134" s="5">
        <v>45900000000</v>
      </c>
      <c r="L134" s="5">
        <v>54513000000</v>
      </c>
      <c r="M134" s="5">
        <v>29625000000</v>
      </c>
      <c r="N134" s="5">
        <v>22855000000</v>
      </c>
      <c r="O134" s="5">
        <v>22235000000</v>
      </c>
    </row>
    <row r="135" spans="3:15" ht="15.5" x14ac:dyDescent="0.35">
      <c r="C135" t="s">
        <v>728</v>
      </c>
      <c r="D135" s="5">
        <v>-99140000000</v>
      </c>
      <c r="E135" s="5">
        <v>-56174000000</v>
      </c>
      <c r="F135" s="5">
        <v>-58467000000</v>
      </c>
      <c r="G135" s="5">
        <v>-53485000000</v>
      </c>
      <c r="I135" s="5">
        <v>-205713000000</v>
      </c>
      <c r="J135" s="5">
        <v>-208472000000</v>
      </c>
      <c r="K135" s="5">
        <v>-86625000000</v>
      </c>
      <c r="L135" s="5">
        <v>-233523000000</v>
      </c>
      <c r="M135" s="5">
        <v>-40594000000</v>
      </c>
      <c r="N135" s="5">
        <v>-45217000000</v>
      </c>
      <c r="O135" s="5">
        <v>-5584000000</v>
      </c>
    </row>
    <row r="136" spans="3:15" ht="15.5" x14ac:dyDescent="0.35">
      <c r="C136" t="s">
        <v>144</v>
      </c>
      <c r="D136" s="5">
        <v>-41966000000</v>
      </c>
      <c r="E136" s="5">
        <v>503050000000</v>
      </c>
      <c r="F136" s="5">
        <v>876355000000</v>
      </c>
      <c r="G136" s="5">
        <v>90599000000</v>
      </c>
      <c r="I136" s="5">
        <v>3002789000000</v>
      </c>
      <c r="J136" s="5">
        <v>4099529000000</v>
      </c>
      <c r="K136" s="5">
        <v>2149547000000</v>
      </c>
      <c r="L136" s="5">
        <v>2544760000000</v>
      </c>
      <c r="M136" s="5">
        <v>14558320000000</v>
      </c>
      <c r="N136" s="5">
        <v>3026506000000</v>
      </c>
      <c r="O136" s="5">
        <v>5173297000000</v>
      </c>
    </row>
    <row r="137" spans="3:15" ht="15.5" x14ac:dyDescent="0.35">
      <c r="C137" t="s">
        <v>145</v>
      </c>
      <c r="D137" s="5">
        <v>-102014000000</v>
      </c>
      <c r="E137" s="5">
        <v>-91285000000</v>
      </c>
      <c r="F137" s="5">
        <v>-211683000000</v>
      </c>
      <c r="G137" s="5">
        <v>-56066000000</v>
      </c>
      <c r="I137" s="5">
        <v>-389736000000</v>
      </c>
      <c r="J137" s="5">
        <v>-1277064000000</v>
      </c>
      <c r="K137" s="5">
        <v>-76363000000</v>
      </c>
      <c r="L137" s="5">
        <v>-275025000000</v>
      </c>
      <c r="M137" s="5">
        <v>-7497240000000</v>
      </c>
      <c r="N137" s="5">
        <v>-240208000000</v>
      </c>
      <c r="O137" s="5">
        <v>-367972000000</v>
      </c>
    </row>
    <row r="138" spans="3:15" ht="15.5" x14ac:dyDescent="0.35">
      <c r="C138" t="s">
        <v>326</v>
      </c>
      <c r="D138" s="5">
        <v>156000000</v>
      </c>
      <c r="E138" s="5">
        <v>432000000</v>
      </c>
      <c r="F138" s="5">
        <v>1132000000</v>
      </c>
      <c r="G138" s="5">
        <v>935000000</v>
      </c>
      <c r="I138" s="5">
        <v>2732000000</v>
      </c>
      <c r="J138" s="5">
        <v>6526000000</v>
      </c>
      <c r="K138" s="5">
        <v>94000000000</v>
      </c>
      <c r="L138" s="5">
        <v>688000000</v>
      </c>
      <c r="M138" s="5">
        <v>15130000000</v>
      </c>
      <c r="N138" s="5">
        <v>4563000000</v>
      </c>
      <c r="O138" s="5">
        <v>67000000</v>
      </c>
    </row>
    <row r="139" spans="3:15" ht="15.5" x14ac:dyDescent="0.35">
      <c r="C139" t="s">
        <v>1496</v>
      </c>
    </row>
    <row r="140" spans="3:15" ht="15.5" x14ac:dyDescent="0.35">
      <c r="C140" t="s">
        <v>684</v>
      </c>
      <c r="F140" s="5">
        <v>7153000000</v>
      </c>
      <c r="I140" s="5">
        <v>7153000000</v>
      </c>
    </row>
    <row r="141" spans="3:15" ht="15.5" x14ac:dyDescent="0.35">
      <c r="C141" t="s">
        <v>1144</v>
      </c>
      <c r="J141" s="5">
        <v>59662000000</v>
      </c>
    </row>
    <row r="142" spans="3:15" ht="15.5" x14ac:dyDescent="0.35">
      <c r="C142" t="s">
        <v>1497</v>
      </c>
      <c r="E142" s="5">
        <v>-119000000</v>
      </c>
      <c r="F142" s="5">
        <v>-7152000000</v>
      </c>
      <c r="G142" s="5">
        <v>-157000000</v>
      </c>
      <c r="I142" s="5">
        <v>-361000000</v>
      </c>
      <c r="J142" s="5">
        <v>-308000000</v>
      </c>
      <c r="K142" s="5">
        <v>-2974000000</v>
      </c>
      <c r="L142" s="5">
        <v>-71471000000</v>
      </c>
      <c r="M142" s="5">
        <v>-325077000000</v>
      </c>
      <c r="N142" s="5">
        <v>-149297000000</v>
      </c>
      <c r="O142" s="5">
        <v>-117452000000</v>
      </c>
    </row>
    <row r="143" spans="3:15" ht="15.5" x14ac:dyDescent="0.35">
      <c r="C143" t="s">
        <v>1498</v>
      </c>
      <c r="M143" s="5">
        <v>-14269000000</v>
      </c>
    </row>
    <row r="144" spans="3:15" ht="15.5" x14ac:dyDescent="0.35">
      <c r="C144" t="s">
        <v>612</v>
      </c>
      <c r="E144" s="5">
        <v>-35000000</v>
      </c>
      <c r="F144" s="5">
        <v>-61000000</v>
      </c>
      <c r="G144" s="5">
        <v>-30000000</v>
      </c>
      <c r="I144" s="5">
        <v>-91000000</v>
      </c>
      <c r="J144" s="5">
        <v>-1694000000</v>
      </c>
    </row>
    <row r="145" spans="3:15" ht="15.5" x14ac:dyDescent="0.35">
      <c r="C145" t="s">
        <v>146</v>
      </c>
      <c r="D145" s="5">
        <v>-40205000000</v>
      </c>
      <c r="E145" s="5">
        <v>-44905000000</v>
      </c>
      <c r="F145" s="5">
        <v>-182192000000</v>
      </c>
      <c r="G145" s="5">
        <v>-46735000000</v>
      </c>
      <c r="I145" s="5">
        <v>-332651000000</v>
      </c>
      <c r="J145" s="5">
        <v>-131825000000</v>
      </c>
      <c r="K145" s="5">
        <v>-146531000000</v>
      </c>
      <c r="L145" s="5">
        <v>-195089000000</v>
      </c>
      <c r="M145" s="5">
        <v>-71289000000</v>
      </c>
      <c r="N145" s="5">
        <v>-81973000000</v>
      </c>
      <c r="O145" s="5">
        <v>-228513000000</v>
      </c>
    </row>
    <row r="146" spans="3:15" ht="15.5" x14ac:dyDescent="0.35">
      <c r="C146" t="s">
        <v>147</v>
      </c>
      <c r="D146" s="5">
        <v>-1097000000</v>
      </c>
      <c r="E146" s="5">
        <v>-361000000</v>
      </c>
      <c r="F146" s="5">
        <v>-1915000000</v>
      </c>
      <c r="G146" s="5">
        <v>2328000000</v>
      </c>
      <c r="I146" s="5">
        <v>-11053000000</v>
      </c>
      <c r="J146" s="5">
        <v>-1087000000</v>
      </c>
      <c r="K146" s="5">
        <v>-3885000000</v>
      </c>
      <c r="L146" s="5">
        <v>-11839000000</v>
      </c>
      <c r="M146" s="5">
        <v>-4214000000</v>
      </c>
      <c r="N146" s="5">
        <v>-13502000000</v>
      </c>
      <c r="O146" s="5">
        <v>-21275000000</v>
      </c>
    </row>
    <row r="147" spans="3:15" ht="15.5" x14ac:dyDescent="0.35">
      <c r="C147" t="s">
        <v>811</v>
      </c>
      <c r="D147" s="5">
        <v>-24685000000</v>
      </c>
      <c r="E147" s="5">
        <v>-26993000000</v>
      </c>
      <c r="F147" s="5">
        <v>-1622000000</v>
      </c>
      <c r="G147" s="5">
        <v>-484000000</v>
      </c>
      <c r="I147" s="5">
        <v>-2200000000</v>
      </c>
      <c r="J147" s="5">
        <v>-24280000000</v>
      </c>
      <c r="K147" s="5">
        <v>-3008000000</v>
      </c>
      <c r="L147" s="5">
        <v>-1004000000</v>
      </c>
      <c r="M147" s="5">
        <v>-15841000000</v>
      </c>
    </row>
    <row r="148" spans="3:15" ht="15.5" x14ac:dyDescent="0.35">
      <c r="C148" t="s">
        <v>1499</v>
      </c>
      <c r="J148" s="5">
        <v>-1159444000000</v>
      </c>
    </row>
    <row r="149" spans="3:15" ht="15.5" x14ac:dyDescent="0.35">
      <c r="C149" t="s">
        <v>754</v>
      </c>
      <c r="I149" s="5">
        <v>-223000000</v>
      </c>
      <c r="L149" s="5">
        <v>1144000000</v>
      </c>
      <c r="M149" s="5">
        <v>-867000000</v>
      </c>
    </row>
    <row r="150" spans="3:15" ht="15.5" x14ac:dyDescent="0.35">
      <c r="C150" t="s">
        <v>1500</v>
      </c>
    </row>
    <row r="151" spans="3:15" ht="15.5" x14ac:dyDescent="0.35">
      <c r="C151" t="s">
        <v>1501</v>
      </c>
      <c r="M151" s="5">
        <v>-880664000000</v>
      </c>
    </row>
    <row r="152" spans="3:15" ht="15.5" x14ac:dyDescent="0.35">
      <c r="C152" t="s">
        <v>860</v>
      </c>
      <c r="M152" s="5">
        <v>-6270790000000</v>
      </c>
      <c r="O152" s="5">
        <v>-800000000</v>
      </c>
    </row>
    <row r="153" spans="3:15" ht="15.5" x14ac:dyDescent="0.35">
      <c r="C153" t="s">
        <v>1502</v>
      </c>
      <c r="F153" s="5">
        <v>59000000</v>
      </c>
      <c r="I153" s="5">
        <v>59000000</v>
      </c>
      <c r="M153" s="5">
        <v>72516000000</v>
      </c>
    </row>
    <row r="154" spans="3:15" ht="15.5" x14ac:dyDescent="0.35">
      <c r="C154" t="s">
        <v>153</v>
      </c>
      <c r="D154" s="5">
        <v>-41966000000</v>
      </c>
      <c r="E154" s="5">
        <v>503050000000</v>
      </c>
      <c r="F154" s="5">
        <v>876355000000</v>
      </c>
      <c r="G154" s="5">
        <v>90599000000</v>
      </c>
      <c r="I154" s="5">
        <v>3002789000000</v>
      </c>
      <c r="J154" s="5">
        <v>4099529000000</v>
      </c>
      <c r="K154" s="5">
        <v>2149547000000</v>
      </c>
      <c r="L154" s="5">
        <v>2544760000000</v>
      </c>
      <c r="M154" s="5">
        <v>14558320000000</v>
      </c>
      <c r="N154" s="5">
        <v>3026506000000</v>
      </c>
      <c r="O154" s="5">
        <v>5173297000000</v>
      </c>
    </row>
    <row r="155" spans="3:15" ht="15.5" x14ac:dyDescent="0.35">
      <c r="C155" t="s">
        <v>276</v>
      </c>
      <c r="M155" s="5">
        <v>14795078000000</v>
      </c>
      <c r="N155" s="5">
        <v>1350310000000</v>
      </c>
      <c r="O155" s="5">
        <v>1797697000000</v>
      </c>
    </row>
    <row r="156" spans="3:15" ht="15.5" x14ac:dyDescent="0.35">
      <c r="C156" t="s">
        <v>812</v>
      </c>
      <c r="L156" s="5">
        <v>247000000</v>
      </c>
      <c r="M156" s="5">
        <v>2000000</v>
      </c>
      <c r="N156" s="5">
        <v>3600000000</v>
      </c>
      <c r="O156" s="5">
        <v>1000000</v>
      </c>
    </row>
    <row r="157" spans="3:15" ht="15.5" x14ac:dyDescent="0.35">
      <c r="C157" t="s">
        <v>341</v>
      </c>
      <c r="L157" s="5">
        <v>7740485000000</v>
      </c>
    </row>
    <row r="158" spans="3:15" ht="15.5" x14ac:dyDescent="0.35">
      <c r="C158" t="s">
        <v>509</v>
      </c>
      <c r="D158" s="5">
        <v>589537000000</v>
      </c>
      <c r="F158" s="5">
        <v>859926000000</v>
      </c>
      <c r="I158" s="5">
        <v>2018854000000</v>
      </c>
      <c r="J158" s="5">
        <v>4539716000000</v>
      </c>
      <c r="K158" s="5">
        <v>978614000000</v>
      </c>
      <c r="L158" s="5">
        <v>8030000000</v>
      </c>
    </row>
    <row r="159" spans="3:15" ht="15.5" x14ac:dyDescent="0.35">
      <c r="C159" t="s">
        <v>760</v>
      </c>
      <c r="N159" s="5">
        <v>1687000000000</v>
      </c>
      <c r="O159" s="5">
        <v>1635000000000</v>
      </c>
    </row>
    <row r="160" spans="3:15" ht="15.5" x14ac:dyDescent="0.35">
      <c r="C160" t="s">
        <v>726</v>
      </c>
      <c r="M160" s="5">
        <v>-4537000000000</v>
      </c>
      <c r="O160" s="5">
        <v>-3053000000</v>
      </c>
    </row>
    <row r="161" spans="3:15" ht="15.5" x14ac:dyDescent="0.35">
      <c r="C161" t="s">
        <v>1034</v>
      </c>
      <c r="N161" s="5">
        <v>53000000000</v>
      </c>
      <c r="O161" s="5">
        <v>1743131000000</v>
      </c>
    </row>
    <row r="162" spans="3:15" ht="15.5" x14ac:dyDescent="0.35">
      <c r="C162" t="s">
        <v>370</v>
      </c>
      <c r="D162" s="5">
        <v>30000000000</v>
      </c>
    </row>
    <row r="163" spans="3:15" ht="15.5" x14ac:dyDescent="0.35">
      <c r="C163" t="s">
        <v>937</v>
      </c>
      <c r="G163" s="5">
        <v>218000000</v>
      </c>
      <c r="I163" s="5">
        <v>1677000000</v>
      </c>
      <c r="J163" s="5">
        <v>39435000000</v>
      </c>
    </row>
    <row r="164" spans="3:15" ht="15.5" x14ac:dyDescent="0.35">
      <c r="C164" t="s">
        <v>274</v>
      </c>
      <c r="D164" s="5">
        <v>-3607000000000</v>
      </c>
      <c r="E164" s="5">
        <v>-3128500000000</v>
      </c>
      <c r="F164" s="5">
        <v>-4137700000000</v>
      </c>
      <c r="G164" s="5">
        <v>-1966000000000</v>
      </c>
      <c r="I164" s="5">
        <v>-11136895000000</v>
      </c>
      <c r="J164" s="5">
        <v>-11744281000000</v>
      </c>
      <c r="K164" s="5">
        <v>-6574137000000</v>
      </c>
      <c r="L164" s="5">
        <v>-11114531000000</v>
      </c>
      <c r="M164" s="5">
        <v>-69177000000</v>
      </c>
      <c r="O164" s="5">
        <v>-129000000</v>
      </c>
    </row>
    <row r="165" spans="3:15" ht="15.5" x14ac:dyDescent="0.35">
      <c r="C165" t="s">
        <v>1503</v>
      </c>
      <c r="M165" s="5">
        <v>-490650000000</v>
      </c>
    </row>
    <row r="166" spans="3:15" ht="15.5" x14ac:dyDescent="0.35">
      <c r="C166" t="s">
        <v>744</v>
      </c>
      <c r="E166" s="5">
        <v>-394000000</v>
      </c>
      <c r="G166" s="5">
        <v>4917000000</v>
      </c>
      <c r="I166" s="5">
        <v>4029000000</v>
      </c>
      <c r="J166" s="5">
        <v>-1048000000</v>
      </c>
      <c r="K166" s="5">
        <v>-1986000000</v>
      </c>
      <c r="L166" s="5">
        <v>13607000000</v>
      </c>
      <c r="M166" s="5">
        <v>-10840000000</v>
      </c>
    </row>
    <row r="167" spans="3:15" ht="15.5" x14ac:dyDescent="0.35">
      <c r="C167" t="s">
        <v>756</v>
      </c>
      <c r="F167" s="5">
        <v>-1266000000</v>
      </c>
      <c r="G167" s="5">
        <v>-11385000000</v>
      </c>
      <c r="I167" s="5">
        <v>-36745000000</v>
      </c>
      <c r="J167" s="5">
        <v>-4367000000</v>
      </c>
    </row>
    <row r="168" spans="3:15" ht="15.5" x14ac:dyDescent="0.35">
      <c r="C168" t="s">
        <v>692</v>
      </c>
      <c r="J168" s="5">
        <v>-211152000000</v>
      </c>
    </row>
    <row r="169" spans="3:15" ht="15.5" x14ac:dyDescent="0.35">
      <c r="C169" t="s">
        <v>512</v>
      </c>
      <c r="D169" s="5">
        <v>-98558000000</v>
      </c>
      <c r="E169" s="5">
        <v>-114101000000</v>
      </c>
      <c r="F169" s="5">
        <v>-89951000000</v>
      </c>
      <c r="G169" s="5">
        <v>-80896000000</v>
      </c>
      <c r="I169" s="5">
        <v>-371811000000</v>
      </c>
      <c r="J169" s="5">
        <v>-291900000000</v>
      </c>
      <c r="K169" s="5">
        <v>-255899000000</v>
      </c>
      <c r="L169" s="5">
        <v>-242378000000</v>
      </c>
      <c r="M169" s="5">
        <v>-129093000000</v>
      </c>
      <c r="N169" s="5">
        <v>-68349000000</v>
      </c>
    </row>
    <row r="170" spans="3:15" ht="15.5" x14ac:dyDescent="0.35">
      <c r="C170" t="s">
        <v>339</v>
      </c>
      <c r="O170" s="5">
        <v>-169000000</v>
      </c>
    </row>
    <row r="171" spans="3:15" ht="15.5" x14ac:dyDescent="0.35">
      <c r="C171" t="s">
        <v>888</v>
      </c>
      <c r="N171" s="5">
        <v>750000000</v>
      </c>
      <c r="O171" s="5">
        <v>819000000</v>
      </c>
    </row>
    <row r="172" spans="3:15" ht="15.5" x14ac:dyDescent="0.35">
      <c r="C172" t="s">
        <v>1504</v>
      </c>
      <c r="N172" s="5">
        <v>-246000000</v>
      </c>
    </row>
    <row r="173" spans="3:15" ht="15.5" x14ac:dyDescent="0.35">
      <c r="C173" t="s">
        <v>163</v>
      </c>
      <c r="D173" s="5">
        <v>-215336000000</v>
      </c>
      <c r="E173" s="5">
        <v>303155000000</v>
      </c>
      <c r="F173" s="5">
        <v>-96168000000</v>
      </c>
      <c r="G173" s="5">
        <v>-167605000000</v>
      </c>
      <c r="I173" s="5">
        <v>-906689000000</v>
      </c>
      <c r="J173" s="5">
        <v>553924000000</v>
      </c>
      <c r="K173" s="5">
        <v>-1176490000000</v>
      </c>
      <c r="L173" s="5">
        <v>-1927669000000</v>
      </c>
      <c r="M173" s="5">
        <v>3684708000000</v>
      </c>
      <c r="N173" s="5">
        <v>336539000000</v>
      </c>
      <c r="O173" s="5">
        <v>-154440000000</v>
      </c>
    </row>
    <row r="174" spans="3:15" ht="15.5" x14ac:dyDescent="0.35">
      <c r="C174" t="s">
        <v>164</v>
      </c>
      <c r="E174" s="5">
        <v>1542233000000</v>
      </c>
      <c r="I174" s="5">
        <v>2448922000000</v>
      </c>
      <c r="J174" s="5">
        <v>1894998000000</v>
      </c>
      <c r="K174" s="5">
        <v>3071488000000</v>
      </c>
      <c r="L174" s="5">
        <v>4999157000000</v>
      </c>
      <c r="M174" s="5">
        <v>1314449000000</v>
      </c>
      <c r="N174" s="5">
        <v>977910000000</v>
      </c>
      <c r="O174" s="5">
        <v>1132350000000</v>
      </c>
    </row>
    <row r="175" spans="3:15" ht="15.5" x14ac:dyDescent="0.35">
      <c r="C175" t="s">
        <v>166</v>
      </c>
      <c r="D175" s="5">
        <v>-215336000000</v>
      </c>
      <c r="E175" s="5">
        <v>1845388000000</v>
      </c>
      <c r="F175" s="5">
        <v>-96168000000</v>
      </c>
      <c r="G175" s="5">
        <v>-167605000000</v>
      </c>
      <c r="I175" s="5">
        <v>1542233000000</v>
      </c>
      <c r="J175" s="5">
        <v>2448922000000</v>
      </c>
      <c r="K175" s="5">
        <v>1894998000000</v>
      </c>
      <c r="L175" s="5">
        <v>3071488000000</v>
      </c>
      <c r="M175" s="5">
        <v>4999157000000</v>
      </c>
      <c r="N175" s="5">
        <v>1314449000000</v>
      </c>
      <c r="O175" s="5">
        <v>977910000000</v>
      </c>
    </row>
    <row r="177" spans="2:15" ht="15.5" x14ac:dyDescent="0.35">
      <c r="B177" t="s">
        <v>167</v>
      </c>
      <c r="C177" t="s">
        <v>12</v>
      </c>
      <c r="D177" s="5">
        <v>137220000000</v>
      </c>
      <c r="E177" s="5">
        <v>135840000000</v>
      </c>
      <c r="F177" s="5">
        <v>135840000000</v>
      </c>
      <c r="G177" s="6">
        <v>133860000000.00002</v>
      </c>
      <c r="I177" s="5">
        <v>135840000000</v>
      </c>
      <c r="J177" s="5">
        <v>131000000000</v>
      </c>
      <c r="K177" s="5">
        <v>120770000000</v>
      </c>
      <c r="L177" s="5">
        <v>118490000000</v>
      </c>
      <c r="M177" s="5">
        <v>100700000000</v>
      </c>
      <c r="N177" s="5">
        <v>1040000000</v>
      </c>
      <c r="O177" s="5">
        <v>900000000</v>
      </c>
    </row>
    <row r="178" spans="2:15" ht="15.5" x14ac:dyDescent="0.35">
      <c r="C178" t="s">
        <v>168</v>
      </c>
      <c r="D178" s="6">
        <v>-2.98</v>
      </c>
      <c r="E178" s="6">
        <v>-2.23</v>
      </c>
      <c r="F178" s="6">
        <v>-3.21</v>
      </c>
      <c r="G178" s="6">
        <v>-4.41</v>
      </c>
    </row>
    <row r="179" spans="2:15" ht="15.5" x14ac:dyDescent="0.35">
      <c r="C179" t="s">
        <v>169</v>
      </c>
      <c r="D179" s="6">
        <v>-89.93</v>
      </c>
      <c r="E179" s="6">
        <v>-185.65</v>
      </c>
      <c r="F179" s="6">
        <v>-153.27000000000001</v>
      </c>
      <c r="G179" s="6">
        <v>-81.63</v>
      </c>
    </row>
    <row r="180" spans="2:15" ht="15.5" x14ac:dyDescent="0.35">
      <c r="C180" t="s">
        <v>63</v>
      </c>
      <c r="D180" s="6">
        <v>5.26</v>
      </c>
      <c r="E180" s="6">
        <v>7.18</v>
      </c>
      <c r="F180" s="6">
        <v>9.3800000000000008</v>
      </c>
      <c r="G180" s="6">
        <v>8.5399999999999991</v>
      </c>
    </row>
    <row r="181" spans="2:15" ht="15.5" x14ac:dyDescent="0.35">
      <c r="C181" t="s">
        <v>170</v>
      </c>
      <c r="D181" s="5">
        <v>-136660000000</v>
      </c>
      <c r="E181" s="5">
        <v>-58050000000</v>
      </c>
      <c r="F181" s="5">
        <v>-194560000000</v>
      </c>
      <c r="G181" s="5">
        <v>-394610000000</v>
      </c>
    </row>
    <row r="182" spans="2:15" ht="15.5" x14ac:dyDescent="0.35">
      <c r="C182" t="s">
        <v>171</v>
      </c>
      <c r="D182" s="6">
        <v>-2.18E-2</v>
      </c>
      <c r="E182" s="6">
        <v>-1.6299999999999999E-2</v>
      </c>
      <c r="F182" s="6">
        <v>-2.4500000000000001E-2</v>
      </c>
      <c r="G182" s="6">
        <v>-3.3700000000000001E-2</v>
      </c>
    </row>
    <row r="183" spans="2:15" ht="15.5" x14ac:dyDescent="0.35">
      <c r="C183" t="s">
        <v>172</v>
      </c>
      <c r="D183" s="6">
        <v>-4.4600000000000001E-2</v>
      </c>
      <c r="E183" s="6">
        <v>-3.3799999999999997E-2</v>
      </c>
      <c r="F183" s="6">
        <v>-4.7199999999999999E-2</v>
      </c>
      <c r="G183" s="6">
        <v>-6.6100000000000006E-2</v>
      </c>
    </row>
    <row r="184" spans="2:15" ht="15.5" x14ac:dyDescent="0.35">
      <c r="C184" t="s">
        <v>173</v>
      </c>
      <c r="D184" s="6">
        <v>-2.75E-2</v>
      </c>
      <c r="E184" s="6">
        <v>-1.9299999999999998E-2</v>
      </c>
      <c r="F184" s="6">
        <v>-3.2000000000000001E-2</v>
      </c>
      <c r="G184" s="6">
        <v>-0.05</v>
      </c>
    </row>
    <row r="185" spans="2:15" ht="15.5" x14ac:dyDescent="0.35">
      <c r="C185" t="s">
        <v>174</v>
      </c>
      <c r="D185" s="6">
        <v>-2.56</v>
      </c>
      <c r="E185" s="6">
        <v>-2.96</v>
      </c>
      <c r="F185" s="6">
        <v>-4.7699999999999996</v>
      </c>
      <c r="G185" s="6">
        <v>-8.1999999999999993</v>
      </c>
    </row>
    <row r="186" spans="2:15" ht="15.5" x14ac:dyDescent="0.35">
      <c r="C186" t="s">
        <v>175</v>
      </c>
      <c r="D186" s="5">
        <v>9336000000000</v>
      </c>
      <c r="E186" s="5">
        <v>9153000000000</v>
      </c>
      <c r="F186" s="5">
        <v>9454000000000</v>
      </c>
      <c r="G186" s="5">
        <v>9121000000000</v>
      </c>
    </row>
    <row r="187" spans="2:15" ht="15.5" x14ac:dyDescent="0.35">
      <c r="C187" t="s">
        <v>176</v>
      </c>
      <c r="D187" s="6">
        <v>4.0199999999999996</v>
      </c>
      <c r="E187" s="6">
        <v>6.28</v>
      </c>
      <c r="F187" s="6">
        <v>7.22</v>
      </c>
      <c r="G187" s="6">
        <v>5.4</v>
      </c>
    </row>
    <row r="188" spans="2:15" ht="15.5" x14ac:dyDescent="0.35">
      <c r="C188" t="s">
        <v>177</v>
      </c>
      <c r="D188" s="6">
        <v>66.67</v>
      </c>
      <c r="E188" s="6">
        <v>65.94</v>
      </c>
      <c r="F188" s="6">
        <v>68.16</v>
      </c>
      <c r="G188" s="6">
        <v>66.63</v>
      </c>
    </row>
    <row r="189" spans="2:15" ht="15.5" x14ac:dyDescent="0.35">
      <c r="C189" t="s">
        <v>178</v>
      </c>
      <c r="D189" s="6">
        <v>7.92</v>
      </c>
      <c r="E189" s="6">
        <v>12.68</v>
      </c>
      <c r="F189" s="6">
        <v>14.15</v>
      </c>
      <c r="G189" s="6">
        <v>11.04</v>
      </c>
    </row>
    <row r="190" spans="2:15" ht="15.5" x14ac:dyDescent="0.35">
      <c r="C190" t="s">
        <v>179</v>
      </c>
      <c r="D190" s="6">
        <v>33.82</v>
      </c>
      <c r="E190" s="6">
        <v>32.64</v>
      </c>
      <c r="F190" s="6">
        <v>34.76</v>
      </c>
      <c r="G190" s="6">
        <v>32.619999999999997</v>
      </c>
    </row>
    <row r="191" spans="2:15" ht="15.5" x14ac:dyDescent="0.35">
      <c r="C191" t="s">
        <v>180</v>
      </c>
      <c r="D191" s="5">
        <v>3046000000000</v>
      </c>
      <c r="E191" s="5">
        <v>3572000000000</v>
      </c>
      <c r="F191" s="5">
        <v>2977000000000</v>
      </c>
      <c r="G191" s="5">
        <v>2865000000000</v>
      </c>
    </row>
    <row r="192" spans="2:15" ht="15.5" x14ac:dyDescent="0.35">
      <c r="C192" t="s">
        <v>181</v>
      </c>
      <c r="D192" s="5">
        <v>33000000000</v>
      </c>
      <c r="E192" s="5">
        <v>40000000000</v>
      </c>
      <c r="F192" s="5">
        <v>18000000000</v>
      </c>
      <c r="G192" s="5">
        <v>23000000000</v>
      </c>
    </row>
    <row r="193" spans="3:15" ht="15.5" x14ac:dyDescent="0.35">
      <c r="C193" t="s">
        <v>182</v>
      </c>
      <c r="D193" s="5">
        <v>9149000000000</v>
      </c>
      <c r="E193" s="5">
        <v>8957000000000</v>
      </c>
      <c r="F193" s="5">
        <v>9259000000000</v>
      </c>
      <c r="G193" s="5">
        <v>8920000000000</v>
      </c>
    </row>
    <row r="194" spans="3:15" ht="15.5" x14ac:dyDescent="0.35">
      <c r="C194" t="s">
        <v>24</v>
      </c>
      <c r="D194" s="5">
        <v>3079000000000</v>
      </c>
      <c r="E194" s="5">
        <v>3612000000000</v>
      </c>
      <c r="F194" s="5">
        <v>2995000000000</v>
      </c>
      <c r="G194" s="5">
        <v>2889000000000</v>
      </c>
    </row>
    <row r="195" spans="3:15" ht="15.5" x14ac:dyDescent="0.35">
      <c r="C195" t="s">
        <v>21</v>
      </c>
      <c r="D195" s="5">
        <v>1449000000000</v>
      </c>
      <c r="E195" s="5">
        <v>1767000000000</v>
      </c>
      <c r="F195" s="5">
        <v>1453000000000</v>
      </c>
      <c r="G195" s="5">
        <v>1250000000000</v>
      </c>
    </row>
    <row r="196" spans="3:15" ht="15.5" x14ac:dyDescent="0.35">
      <c r="C196" t="s">
        <v>183</v>
      </c>
      <c r="D196" s="5">
        <v>1985000000000</v>
      </c>
      <c r="E196" s="5">
        <v>1798000000000</v>
      </c>
      <c r="F196" s="5">
        <v>2095000000000</v>
      </c>
      <c r="G196" s="5">
        <v>1898000000000</v>
      </c>
    </row>
    <row r="197" spans="3:15" ht="15.5" x14ac:dyDescent="0.35">
      <c r="C197" t="s">
        <v>184</v>
      </c>
      <c r="D197" s="5">
        <v>-71000000000</v>
      </c>
      <c r="E197" s="5">
        <v>-109000000000</v>
      </c>
      <c r="F197" s="5">
        <v>-761000000000</v>
      </c>
      <c r="G197" s="5">
        <v>-202000000000</v>
      </c>
    </row>
    <row r="198" spans="3:15" ht="15.5" x14ac:dyDescent="0.35">
      <c r="C198" t="s">
        <v>185</v>
      </c>
      <c r="D198" s="5">
        <v>-41000000000</v>
      </c>
      <c r="E198" s="5">
        <v>-45000000000</v>
      </c>
      <c r="F198" s="5">
        <v>-184000000000</v>
      </c>
      <c r="G198" s="5">
        <v>-44000000000</v>
      </c>
    </row>
    <row r="199" spans="3:15" ht="15.5" x14ac:dyDescent="0.35">
      <c r="C199" t="s">
        <v>13</v>
      </c>
      <c r="D199" s="5">
        <v>-113000000000</v>
      </c>
      <c r="E199" s="5">
        <v>-154000000000</v>
      </c>
      <c r="F199" s="5">
        <v>-945000000000</v>
      </c>
      <c r="G199" s="5">
        <v>-247000000000</v>
      </c>
    </row>
    <row r="200" spans="3:15" ht="15.5" x14ac:dyDescent="0.35">
      <c r="C200" t="s">
        <v>16</v>
      </c>
      <c r="D200" s="6">
        <v>-0.82</v>
      </c>
      <c r="E200" s="6">
        <v>-1.1299999999999999</v>
      </c>
      <c r="F200" s="6">
        <v>-6.96</v>
      </c>
      <c r="G200" s="6">
        <v>-1.84</v>
      </c>
    </row>
    <row r="201" spans="3:15" ht="15.5" x14ac:dyDescent="0.35">
      <c r="C201" t="s">
        <v>48</v>
      </c>
      <c r="I201" s="6">
        <v>-16.78</v>
      </c>
      <c r="J201" s="6">
        <v>-19.32</v>
      </c>
      <c r="K201" s="6">
        <v>-30.16</v>
      </c>
      <c r="L201" s="6">
        <v>-46.44</v>
      </c>
      <c r="M201" s="6">
        <v>-33.11</v>
      </c>
      <c r="N201" s="6">
        <v>-2331.29</v>
      </c>
      <c r="O201" s="6">
        <v>-3322.24</v>
      </c>
    </row>
    <row r="202" spans="3:15" ht="15.5" x14ac:dyDescent="0.35">
      <c r="C202" t="s">
        <v>62</v>
      </c>
      <c r="I202" s="6">
        <v>-29.32</v>
      </c>
      <c r="J202" s="6">
        <v>-23.29</v>
      </c>
      <c r="K202" s="6">
        <v>-15.98</v>
      </c>
      <c r="L202" s="6">
        <v>-10.119999999999999</v>
      </c>
      <c r="M202" s="5">
        <v>0</v>
      </c>
      <c r="N202" s="5">
        <v>0</v>
      </c>
      <c r="O202" s="5">
        <v>0</v>
      </c>
    </row>
    <row r="203" spans="3:15" ht="15.5" x14ac:dyDescent="0.35">
      <c r="C203" t="s">
        <v>65</v>
      </c>
      <c r="I203" s="6">
        <v>2.99</v>
      </c>
      <c r="J203" s="6">
        <v>3.53</v>
      </c>
      <c r="K203" s="6">
        <v>3.96</v>
      </c>
      <c r="L203" s="6">
        <v>3.65</v>
      </c>
      <c r="M203" s="5">
        <v>0</v>
      </c>
      <c r="N203" s="5">
        <v>0</v>
      </c>
      <c r="O203" s="5">
        <v>0</v>
      </c>
    </row>
    <row r="204" spans="3:15" ht="15.5" x14ac:dyDescent="0.35">
      <c r="C204" t="s">
        <v>186</v>
      </c>
      <c r="I204" s="5">
        <v>-1456150000000</v>
      </c>
      <c r="J204" s="5">
        <v>-1872660000000</v>
      </c>
      <c r="K204" s="5">
        <v>-3138370000000</v>
      </c>
      <c r="L204" s="5">
        <v>-4574320000000</v>
      </c>
      <c r="M204" s="5">
        <v>-3534530000000</v>
      </c>
      <c r="N204" s="5">
        <v>-3147590000000</v>
      </c>
      <c r="O204" s="5">
        <v>-4732070000000</v>
      </c>
    </row>
    <row r="205" spans="3:15" ht="15.5" x14ac:dyDescent="0.35">
      <c r="C205" t="s">
        <v>187</v>
      </c>
      <c r="I205" s="6">
        <v>-0.128</v>
      </c>
      <c r="J205" s="6">
        <v>-0.15659999999999999</v>
      </c>
      <c r="K205" s="6">
        <v>-0.28360000000000002</v>
      </c>
      <c r="L205" s="6">
        <v>-0.39090000000000003</v>
      </c>
      <c r="M205" s="6">
        <v>-0.18129999999999999</v>
      </c>
      <c r="N205" s="6">
        <v>-0.26899999999999996</v>
      </c>
      <c r="O205" s="6">
        <v>-0.36280000000000001</v>
      </c>
    </row>
    <row r="206" spans="3:15" ht="15.5" x14ac:dyDescent="0.35">
      <c r="C206" t="s">
        <v>188</v>
      </c>
      <c r="I206" s="6">
        <v>-0.24609999999999999</v>
      </c>
      <c r="J206" s="6">
        <v>-0.26379999999999998</v>
      </c>
      <c r="K206" s="6">
        <v>-0.47789999999999999</v>
      </c>
      <c r="L206" s="6">
        <v>-0.54039999999999999</v>
      </c>
      <c r="M206" s="6">
        <v>-0.34189999999999998</v>
      </c>
      <c r="N206" s="6">
        <v>-0.93650000000000011</v>
      </c>
      <c r="O206" s="6">
        <v>-0.85120000000000007</v>
      </c>
    </row>
    <row r="207" spans="3:15" ht="15.5" x14ac:dyDescent="0.35">
      <c r="C207" t="s">
        <v>189</v>
      </c>
      <c r="I207" s="6">
        <v>-0.18489999999999998</v>
      </c>
      <c r="J207" s="6">
        <v>-0.23760000000000001</v>
      </c>
      <c r="K207" s="6">
        <v>-0.35600000000000004</v>
      </c>
      <c r="L207" s="6">
        <v>-0.44409999999999994</v>
      </c>
      <c r="M207" s="6">
        <v>-0.40759999999999996</v>
      </c>
      <c r="N207" s="6">
        <v>-0.47979999999999995</v>
      </c>
      <c r="O207" s="6">
        <v>-1.4802000000000002</v>
      </c>
    </row>
    <row r="208" spans="3:15" ht="15.5" x14ac:dyDescent="0.35">
      <c r="C208" t="s">
        <v>190</v>
      </c>
      <c r="I208" s="6">
        <v>-7.94</v>
      </c>
      <c r="J208" s="6">
        <v>-9.02</v>
      </c>
      <c r="K208" s="6">
        <v>-27.2</v>
      </c>
      <c r="L208" s="6">
        <v>-18.059999999999999</v>
      </c>
      <c r="M208" s="6">
        <v>-28.61</v>
      </c>
      <c r="N208" s="6">
        <v>-15.45</v>
      </c>
      <c r="O208" s="6">
        <v>-22.54</v>
      </c>
    </row>
    <row r="209" spans="2:15" ht="15.5" x14ac:dyDescent="0.35">
      <c r="C209" t="s">
        <v>59</v>
      </c>
      <c r="I209" s="6">
        <v>7.22</v>
      </c>
      <c r="J209" s="6">
        <v>6.14</v>
      </c>
      <c r="K209" s="6">
        <v>7.64</v>
      </c>
      <c r="L209" s="6">
        <v>5.47</v>
      </c>
      <c r="M209" s="5">
        <v>0</v>
      </c>
      <c r="N209" s="5">
        <v>0</v>
      </c>
      <c r="O209" s="5">
        <v>0</v>
      </c>
    </row>
    <row r="210" spans="2:15" ht="15.5" x14ac:dyDescent="0.35">
      <c r="C210" t="s">
        <v>56</v>
      </c>
      <c r="I210" s="6">
        <v>68.16</v>
      </c>
      <c r="J210" s="6">
        <v>73.25</v>
      </c>
      <c r="K210" s="6">
        <v>63.1</v>
      </c>
      <c r="L210" s="6">
        <v>85.95</v>
      </c>
      <c r="M210" s="6">
        <v>96.84</v>
      </c>
      <c r="N210" s="6">
        <v>2489.29</v>
      </c>
      <c r="O210" s="6">
        <v>3903.18</v>
      </c>
    </row>
    <row r="211" spans="2:15" ht="15.5" x14ac:dyDescent="0.35">
      <c r="C211" t="s">
        <v>191</v>
      </c>
      <c r="I211" s="6">
        <v>14.15</v>
      </c>
      <c r="J211" s="6">
        <v>11.75</v>
      </c>
      <c r="K211" s="6">
        <v>12.58</v>
      </c>
      <c r="L211" s="6">
        <v>7.77</v>
      </c>
      <c r="M211" s="5">
        <v>0</v>
      </c>
      <c r="N211" s="5">
        <v>0</v>
      </c>
      <c r="O211" s="5">
        <v>0</v>
      </c>
    </row>
    <row r="212" spans="2:15" ht="15.5" x14ac:dyDescent="0.35">
      <c r="C212" t="s">
        <v>192</v>
      </c>
      <c r="I212" s="6">
        <v>34.76</v>
      </c>
      <c r="J212" s="6">
        <v>38.31</v>
      </c>
      <c r="K212" s="6">
        <v>38.31</v>
      </c>
      <c r="L212" s="6">
        <v>60.5</v>
      </c>
      <c r="M212" s="6">
        <v>66.819999999999993</v>
      </c>
      <c r="N212" s="6">
        <v>1511.74</v>
      </c>
      <c r="O212" s="6">
        <v>2782.1</v>
      </c>
    </row>
    <row r="213" spans="2:15" ht="15.5" x14ac:dyDescent="0.35">
      <c r="C213" t="s">
        <v>193</v>
      </c>
      <c r="I213" s="5">
        <v>2977000000000</v>
      </c>
      <c r="J213" s="5">
        <v>1609000000000</v>
      </c>
      <c r="K213" s="5">
        <v>1514000000000</v>
      </c>
      <c r="L213" s="5">
        <v>85000000000</v>
      </c>
      <c r="M213" s="5">
        <v>5060000000000</v>
      </c>
    </row>
    <row r="214" spans="2:15" ht="15.5" x14ac:dyDescent="0.35">
      <c r="C214" t="s">
        <v>194</v>
      </c>
      <c r="I214" s="5">
        <v>18000000000</v>
      </c>
      <c r="J214" s="5">
        <v>34000000000</v>
      </c>
      <c r="N214" s="5">
        <v>0</v>
      </c>
    </row>
    <row r="215" spans="2:15" ht="15.5" x14ac:dyDescent="0.35">
      <c r="C215" t="s">
        <v>26</v>
      </c>
      <c r="I215" s="5">
        <v>2995000000000</v>
      </c>
      <c r="J215" s="5">
        <v>1643000000000</v>
      </c>
      <c r="K215" s="5">
        <v>1514000000000</v>
      </c>
      <c r="L215" s="5">
        <v>85000000000</v>
      </c>
      <c r="M215" s="5">
        <v>5060000000000</v>
      </c>
      <c r="N215" s="5">
        <v>0</v>
      </c>
    </row>
    <row r="216" spans="2:15" ht="15.5" x14ac:dyDescent="0.35">
      <c r="C216" t="s">
        <v>23</v>
      </c>
      <c r="I216" s="5">
        <v>1453000000000</v>
      </c>
      <c r="J216" s="5">
        <v>-806000000000</v>
      </c>
      <c r="K216" s="5">
        <v>-381000000000</v>
      </c>
      <c r="L216" s="5">
        <v>-2986000000000</v>
      </c>
      <c r="M216" s="5">
        <v>61000000000</v>
      </c>
      <c r="N216" s="5">
        <v>-1314000000000</v>
      </c>
      <c r="O216" s="5">
        <v>-978000000000</v>
      </c>
    </row>
    <row r="217" spans="2:15" ht="15.5" x14ac:dyDescent="0.35">
      <c r="C217" t="s">
        <v>195</v>
      </c>
      <c r="I217" s="5">
        <v>2095000000000</v>
      </c>
      <c r="J217" s="5">
        <v>2483000000000</v>
      </c>
      <c r="K217" s="5">
        <v>1859000000000</v>
      </c>
      <c r="L217" s="5">
        <v>3833000000000</v>
      </c>
      <c r="M217" s="5">
        <v>555000000000</v>
      </c>
      <c r="N217" s="5">
        <v>1372000000000</v>
      </c>
      <c r="O217" s="5">
        <v>1943000000000</v>
      </c>
    </row>
    <row r="218" spans="2:15" ht="15.5" x14ac:dyDescent="0.35">
      <c r="C218" t="s">
        <v>196</v>
      </c>
      <c r="I218" s="5">
        <v>-3520000000000</v>
      </c>
      <c r="J218" s="5">
        <v>-2468000000000</v>
      </c>
      <c r="K218" s="5">
        <v>-3788000000000</v>
      </c>
      <c r="L218" s="5">
        <v>-4974000000000</v>
      </c>
      <c r="M218" s="5">
        <v>-3386000000000</v>
      </c>
      <c r="N218" s="5">
        <v>-2450000000000</v>
      </c>
      <c r="O218" s="5">
        <v>-4960000000000</v>
      </c>
    </row>
    <row r="219" spans="2:15" ht="15.5" x14ac:dyDescent="0.35">
      <c r="C219" t="s">
        <v>197</v>
      </c>
      <c r="I219" s="5">
        <v>-344000000000</v>
      </c>
      <c r="J219" s="5">
        <v>-133000000000</v>
      </c>
      <c r="K219" s="5">
        <v>-150000000000</v>
      </c>
      <c r="L219" s="5">
        <v>-207000000000</v>
      </c>
      <c r="M219" s="5">
        <v>-76000000000</v>
      </c>
      <c r="N219" s="5">
        <v>-95000000000</v>
      </c>
      <c r="O219" s="5">
        <v>-250000000000</v>
      </c>
    </row>
    <row r="220" spans="2:15" ht="15.5" x14ac:dyDescent="0.35">
      <c r="C220" t="s">
        <v>15</v>
      </c>
      <c r="I220" s="5">
        <v>-3863000000000</v>
      </c>
      <c r="J220" s="5">
        <v>-2601000000000</v>
      </c>
      <c r="K220" s="5">
        <v>-3939000000000</v>
      </c>
      <c r="L220" s="5">
        <v>-5181000000000</v>
      </c>
      <c r="M220" s="5">
        <v>-3462000000000</v>
      </c>
      <c r="N220" s="5">
        <v>-2545000000000</v>
      </c>
      <c r="O220" s="5">
        <v>-5210000000000</v>
      </c>
    </row>
    <row r="221" spans="2:15" ht="15.5" x14ac:dyDescent="0.35">
      <c r="C221" t="s">
        <v>17</v>
      </c>
      <c r="I221" s="6">
        <v>-28.44</v>
      </c>
      <c r="J221" s="6">
        <v>-19.850000000000001</v>
      </c>
      <c r="K221" s="6">
        <v>-32.61</v>
      </c>
      <c r="L221" s="6">
        <v>-43.73</v>
      </c>
      <c r="M221" s="6">
        <v>-34.380000000000003</v>
      </c>
      <c r="N221" s="6">
        <v>-2458.9699999999998</v>
      </c>
      <c r="O221" s="6">
        <v>-5788.13</v>
      </c>
    </row>
    <row r="223" spans="2:15" ht="15.5" x14ac:dyDescent="0.35">
      <c r="B223" t="s">
        <v>198</v>
      </c>
      <c r="C223" t="s">
        <v>199</v>
      </c>
      <c r="D223" s="5">
        <v>-408000000000</v>
      </c>
      <c r="E223" s="5">
        <v>-303000000000</v>
      </c>
      <c r="F223" s="5">
        <v>-437000000000</v>
      </c>
      <c r="G223" s="5">
        <v>-590000000000</v>
      </c>
      <c r="H223" s="5">
        <v>-1423000000000</v>
      </c>
      <c r="I223" s="5">
        <v>-2279000000000</v>
      </c>
      <c r="J223" s="5">
        <v>-2531000000000</v>
      </c>
      <c r="K223" s="5">
        <v>-3642000000000</v>
      </c>
      <c r="L223" s="5">
        <v>-5503000000000</v>
      </c>
      <c r="M223" s="5">
        <v>-3334000000000</v>
      </c>
      <c r="N223" s="5">
        <v>-2413000000000</v>
      </c>
      <c r="O223" s="5">
        <v>-2990000000000</v>
      </c>
    </row>
    <row r="224" spans="2:15" ht="15.5" x14ac:dyDescent="0.35">
      <c r="C224" t="s">
        <v>47</v>
      </c>
      <c r="D224" s="6">
        <v>-2.98</v>
      </c>
      <c r="E224" s="6">
        <v>-2.21</v>
      </c>
      <c r="F224" s="6">
        <v>-3.18</v>
      </c>
      <c r="G224" s="6">
        <v>-4.3</v>
      </c>
      <c r="H224" s="6">
        <v>-10.37</v>
      </c>
      <c r="I224" s="6">
        <v>-16.61</v>
      </c>
      <c r="J224" s="6">
        <v>-18.45</v>
      </c>
      <c r="K224" s="6">
        <v>-26.54</v>
      </c>
      <c r="L224" s="6">
        <v>-40.11</v>
      </c>
      <c r="M224" s="6">
        <v>-24.3</v>
      </c>
      <c r="N224" s="6">
        <v>-17.59</v>
      </c>
      <c r="O224" s="6">
        <v>-21.79</v>
      </c>
    </row>
    <row r="225" spans="3:15" ht="15.5" x14ac:dyDescent="0.35">
      <c r="C225" t="s">
        <v>200</v>
      </c>
      <c r="D225" s="5">
        <v>6995000000000</v>
      </c>
      <c r="E225" s="5">
        <v>7835000000000</v>
      </c>
      <c r="F225" s="5">
        <v>7122000000000</v>
      </c>
      <c r="G225" s="5">
        <v>5644000000000</v>
      </c>
      <c r="H225" s="5">
        <v>29661000000000</v>
      </c>
      <c r="I225" s="5">
        <v>22361000000000</v>
      </c>
      <c r="J225" s="5">
        <v>16716000000000</v>
      </c>
      <c r="K225" s="5">
        <v>14718000000000</v>
      </c>
      <c r="L225" s="5">
        <v>15269000000000</v>
      </c>
      <c r="M225" s="5">
        <v>8858000000000</v>
      </c>
      <c r="N225" s="5">
        <v>4299000000000</v>
      </c>
      <c r="O225" s="5">
        <v>4181000000000</v>
      </c>
    </row>
    <row r="226" spans="3:15" ht="15.5" x14ac:dyDescent="0.35">
      <c r="C226" t="s">
        <v>201</v>
      </c>
      <c r="I226" s="6">
        <v>-26.43</v>
      </c>
    </row>
    <row r="227" spans="3:15" ht="15.5" x14ac:dyDescent="0.35">
      <c r="C227" t="s">
        <v>281</v>
      </c>
      <c r="I227" s="6">
        <v>-21.63</v>
      </c>
    </row>
    <row r="228" spans="3:15" ht="15.5" x14ac:dyDescent="0.35">
      <c r="C228" t="s">
        <v>202</v>
      </c>
      <c r="I228" s="6">
        <v>6.95</v>
      </c>
    </row>
    <row r="229" spans="3:15" ht="15.5" x14ac:dyDescent="0.35">
      <c r="C229" t="s">
        <v>282</v>
      </c>
      <c r="I229" s="6">
        <v>-4.6199999999999998E-2</v>
      </c>
    </row>
    <row r="230" spans="3:15" ht="15.5" x14ac:dyDescent="0.35">
      <c r="C230" t="s">
        <v>283</v>
      </c>
      <c r="I230" s="6">
        <v>1.36</v>
      </c>
    </row>
    <row r="231" spans="3:15" ht="15.5" x14ac:dyDescent="0.35">
      <c r="C231" t="s">
        <v>203</v>
      </c>
      <c r="I231" s="6">
        <v>4.1100000000000003</v>
      </c>
    </row>
    <row r="232" spans="3:15" ht="15.5" x14ac:dyDescent="0.35">
      <c r="C232" t="s">
        <v>284</v>
      </c>
      <c r="I232" s="6">
        <v>-32.9</v>
      </c>
    </row>
    <row r="233" spans="3:15" ht="15.5" x14ac:dyDescent="0.35">
      <c r="C233" t="s">
        <v>285</v>
      </c>
      <c r="I233" s="6">
        <v>-25.79</v>
      </c>
    </row>
    <row r="234" spans="3:15" ht="15.5" x14ac:dyDescent="0.35">
      <c r="C234" t="s">
        <v>286</v>
      </c>
      <c r="I234" s="6">
        <v>-28.71</v>
      </c>
    </row>
    <row r="235" spans="3:15" ht="15.5" x14ac:dyDescent="0.35">
      <c r="C235" t="s">
        <v>287</v>
      </c>
      <c r="I235" s="6">
        <v>-50.05</v>
      </c>
    </row>
    <row r="236" spans="3:15" ht="15.5" x14ac:dyDescent="0.35">
      <c r="C236" t="s">
        <v>288</v>
      </c>
      <c r="I236" s="6">
        <v>-1.65</v>
      </c>
    </row>
    <row r="237" spans="3:15" ht="15.5" x14ac:dyDescent="0.35">
      <c r="C237" t="s">
        <v>290</v>
      </c>
      <c r="I237" s="6">
        <v>-12.66</v>
      </c>
    </row>
    <row r="238" spans="3:15" ht="15.5" x14ac:dyDescent="0.35">
      <c r="C238" t="s">
        <v>204</v>
      </c>
      <c r="I238" s="6">
        <v>-10.37</v>
      </c>
    </row>
    <row r="239" spans="3:15" ht="15.5" x14ac:dyDescent="0.35">
      <c r="C239" t="s">
        <v>291</v>
      </c>
      <c r="I239" s="6">
        <v>201.11</v>
      </c>
    </row>
    <row r="240" spans="3:15" ht="15.5" x14ac:dyDescent="0.35">
      <c r="C240" t="s">
        <v>205</v>
      </c>
      <c r="D240" s="6">
        <v>11.88</v>
      </c>
    </row>
    <row r="241" spans="3:9" ht="15.5" x14ac:dyDescent="0.35">
      <c r="C241" t="s">
        <v>206</v>
      </c>
      <c r="I241" s="6">
        <v>66.67</v>
      </c>
    </row>
    <row r="242" spans="3:9" ht="15.5" x14ac:dyDescent="0.35">
      <c r="C242" t="s">
        <v>292</v>
      </c>
      <c r="I242" s="6">
        <v>-10.63</v>
      </c>
    </row>
    <row r="243" spans="3:9" ht="15.5" x14ac:dyDescent="0.35">
      <c r="C243" t="s">
        <v>207</v>
      </c>
      <c r="D243" s="6">
        <v>1.24</v>
      </c>
    </row>
    <row r="244" spans="3:9" ht="15.5" x14ac:dyDescent="0.35">
      <c r="C244" t="s">
        <v>208</v>
      </c>
      <c r="D244" s="6">
        <v>0.8</v>
      </c>
    </row>
    <row r="245" spans="3:9" ht="15.5" x14ac:dyDescent="0.35">
      <c r="C245" t="s">
        <v>293</v>
      </c>
      <c r="D245" s="6">
        <v>0.34</v>
      </c>
    </row>
    <row r="246" spans="3:9" ht="15.5" x14ac:dyDescent="0.35">
      <c r="C246" t="s">
        <v>209</v>
      </c>
      <c r="D246" s="6">
        <v>1.03</v>
      </c>
    </row>
    <row r="247" spans="3:9" ht="15.5" x14ac:dyDescent="0.35">
      <c r="C247" t="s">
        <v>295</v>
      </c>
      <c r="D247" s="6">
        <v>0.16</v>
      </c>
    </row>
    <row r="248" spans="3:9" ht="15.5" x14ac:dyDescent="0.35">
      <c r="C248" t="s">
        <v>210</v>
      </c>
      <c r="D248" s="6">
        <v>2.0499999999999998</v>
      </c>
    </row>
    <row r="249" spans="3:9" ht="15.5" x14ac:dyDescent="0.35">
      <c r="C249" t="s">
        <v>296</v>
      </c>
      <c r="I249" s="6">
        <v>-4.3</v>
      </c>
    </row>
    <row r="250" spans="3:9" ht="15.5" x14ac:dyDescent="0.35">
      <c r="C250" t="s">
        <v>13</v>
      </c>
      <c r="D250" s="5">
        <v>-113000000000</v>
      </c>
    </row>
    <row r="251" spans="3:9" ht="15.5" x14ac:dyDescent="0.35">
      <c r="C251" t="s">
        <v>211</v>
      </c>
      <c r="I251" s="6">
        <v>-3.82</v>
      </c>
    </row>
    <row r="252" spans="3:9" ht="15.5" x14ac:dyDescent="0.35">
      <c r="C252" t="s">
        <v>212</v>
      </c>
      <c r="I252" s="6">
        <v>-9.2699999999999991E-2</v>
      </c>
    </row>
    <row r="253" spans="3:9" ht="15.5" x14ac:dyDescent="0.35">
      <c r="C253" t="s">
        <v>213</v>
      </c>
      <c r="I253" s="6">
        <v>-0.19</v>
      </c>
    </row>
    <row r="254" spans="3:9" ht="15.5" x14ac:dyDescent="0.35">
      <c r="C254" t="s">
        <v>214</v>
      </c>
      <c r="I254" s="6">
        <v>-0.12990000000000002</v>
      </c>
    </row>
    <row r="255" spans="3:9" ht="15.5" x14ac:dyDescent="0.35">
      <c r="C255" t="s">
        <v>297</v>
      </c>
      <c r="I255" s="6">
        <v>-0.10060000000000001</v>
      </c>
    </row>
    <row r="256" spans="3:9" ht="15.5" x14ac:dyDescent="0.35">
      <c r="C256" t="s">
        <v>215</v>
      </c>
      <c r="D256" s="6">
        <v>33.130000000000003</v>
      </c>
    </row>
    <row r="257" spans="3:9" ht="15.5" x14ac:dyDescent="0.35">
      <c r="C257" t="s">
        <v>216</v>
      </c>
      <c r="D257" s="6">
        <v>53.2</v>
      </c>
    </row>
    <row r="258" spans="3:9" ht="15.5" x14ac:dyDescent="0.35">
      <c r="C258" t="s">
        <v>217</v>
      </c>
      <c r="D258" s="6">
        <v>48.32</v>
      </c>
    </row>
    <row r="259" spans="3:9" ht="15.5" x14ac:dyDescent="0.35">
      <c r="C259" t="s">
        <v>218</v>
      </c>
      <c r="D259" s="6">
        <v>38.01</v>
      </c>
    </row>
    <row r="260" spans="3:9" ht="15.5" x14ac:dyDescent="0.35">
      <c r="C260" t="s">
        <v>219</v>
      </c>
      <c r="D260" s="6">
        <v>2.75</v>
      </c>
    </row>
    <row r="261" spans="3:9" ht="15.5" x14ac:dyDescent="0.35">
      <c r="C261" t="s">
        <v>298</v>
      </c>
      <c r="I261" s="6">
        <v>1.48</v>
      </c>
    </row>
    <row r="262" spans="3:9" ht="15.5" x14ac:dyDescent="0.35">
      <c r="C262" t="s">
        <v>299</v>
      </c>
      <c r="I262" s="6">
        <v>6.75</v>
      </c>
    </row>
    <row r="263" spans="3:9" ht="15.5" x14ac:dyDescent="0.35">
      <c r="C263" t="s">
        <v>43</v>
      </c>
      <c r="I263" s="5">
        <v>37598000000000</v>
      </c>
    </row>
    <row r="264" spans="3:9" ht="15.5" x14ac:dyDescent="0.35">
      <c r="C264" t="s">
        <v>220</v>
      </c>
      <c r="I264" s="5">
        <v>39235000000000</v>
      </c>
    </row>
    <row r="265" spans="3:9" ht="15.5" x14ac:dyDescent="0.35">
      <c r="C265" t="s">
        <v>221</v>
      </c>
      <c r="I265" s="5">
        <v>137220000000</v>
      </c>
    </row>
    <row r="266" spans="3:9" ht="15.5" x14ac:dyDescent="0.35">
      <c r="C266" t="s">
        <v>222</v>
      </c>
      <c r="I266" s="6">
        <v>0.23809999999999998</v>
      </c>
    </row>
    <row r="267" spans="3:9" ht="15.5" x14ac:dyDescent="0.35">
      <c r="C267" t="s">
        <v>223</v>
      </c>
      <c r="D267" s="6">
        <v>0.16250000000000001</v>
      </c>
    </row>
    <row r="268" spans="3:9" ht="15.5" x14ac:dyDescent="0.35">
      <c r="C268" t="s">
        <v>224</v>
      </c>
      <c r="D268" s="6">
        <v>-4.1299999999999996E-2</v>
      </c>
    </row>
    <row r="269" spans="3:9" ht="15.5" x14ac:dyDescent="0.35">
      <c r="C269" t="s">
        <v>225</v>
      </c>
      <c r="D269" s="6">
        <v>-5.8400000000000001E-2</v>
      </c>
    </row>
    <row r="270" spans="3:9" ht="15.5" x14ac:dyDescent="0.35">
      <c r="C270" t="s">
        <v>226</v>
      </c>
      <c r="D270" s="6">
        <v>0.42700000000000005</v>
      </c>
    </row>
    <row r="271" spans="3:9" ht="15.5" x14ac:dyDescent="0.35">
      <c r="C271" t="s">
        <v>227</v>
      </c>
      <c r="D271" s="6">
        <v>0.2656</v>
      </c>
    </row>
    <row r="272" spans="3:9" ht="15.5" x14ac:dyDescent="0.35">
      <c r="C272" t="s">
        <v>228</v>
      </c>
      <c r="D272" s="6">
        <v>0.33520000000000005</v>
      </c>
    </row>
    <row r="273" spans="3:9" ht="15.5" x14ac:dyDescent="0.35">
      <c r="C273" t="s">
        <v>229</v>
      </c>
      <c r="I273" s="5">
        <v>5</v>
      </c>
    </row>
    <row r="274" spans="3:9" ht="15.5" x14ac:dyDescent="0.35">
      <c r="C274" t="s">
        <v>230</v>
      </c>
      <c r="I274" s="6">
        <v>0.39</v>
      </c>
    </row>
    <row r="275" spans="3:9" ht="15.5" x14ac:dyDescent="0.35">
      <c r="C275" t="s">
        <v>231</v>
      </c>
      <c r="I275" s="6">
        <v>0.94</v>
      </c>
    </row>
    <row r="276" spans="3:9" ht="15.5" x14ac:dyDescent="0.35">
      <c r="C276" t="s">
        <v>233</v>
      </c>
      <c r="I276" s="6">
        <v>0.18</v>
      </c>
    </row>
    <row r="277" spans="3:9" ht="15.5" x14ac:dyDescent="0.35">
      <c r="C277" t="s">
        <v>234</v>
      </c>
      <c r="I277" s="6">
        <v>0.49</v>
      </c>
    </row>
    <row r="278" spans="3:9" ht="15.5" x14ac:dyDescent="0.35">
      <c r="C278" t="s">
        <v>235</v>
      </c>
      <c r="I278" s="6">
        <v>0.16</v>
      </c>
    </row>
    <row r="279" spans="3:9" ht="15.5" x14ac:dyDescent="0.35">
      <c r="C279" t="s">
        <v>236</v>
      </c>
      <c r="I279" s="6">
        <v>0.48</v>
      </c>
    </row>
    <row r="280" spans="3:9" ht="15.5" x14ac:dyDescent="0.35">
      <c r="C280" t="s">
        <v>300</v>
      </c>
      <c r="I280" s="5">
        <v>27596000000000</v>
      </c>
    </row>
    <row r="281" spans="3:9" ht="15.5" x14ac:dyDescent="0.35">
      <c r="C281" t="s">
        <v>301</v>
      </c>
      <c r="I281" s="5">
        <v>4462000000000</v>
      </c>
    </row>
    <row r="282" spans="3:9" ht="15.5" x14ac:dyDescent="0.35">
      <c r="C282" t="s">
        <v>302</v>
      </c>
      <c r="I282" s="5">
        <v>1230000000000</v>
      </c>
    </row>
    <row r="283" spans="3:9" ht="15.5" x14ac:dyDescent="0.35">
      <c r="C283" t="s">
        <v>303</v>
      </c>
      <c r="I283" s="5">
        <v>-1738000000000</v>
      </c>
    </row>
    <row r="284" spans="3:9" ht="15.5" x14ac:dyDescent="0.35">
      <c r="C284" t="s">
        <v>237</v>
      </c>
      <c r="D284" s="5">
        <v>1630000000000</v>
      </c>
    </row>
    <row r="285" spans="3:9" ht="15.5" x14ac:dyDescent="0.35">
      <c r="C285" t="s">
        <v>238</v>
      </c>
      <c r="D285" s="5">
        <v>18751000000000</v>
      </c>
    </row>
    <row r="286" spans="3:9" ht="15.5" x14ac:dyDescent="0.35">
      <c r="C286" t="s">
        <v>239</v>
      </c>
      <c r="D286" s="5">
        <v>9415000000000</v>
      </c>
    </row>
    <row r="287" spans="3:9" ht="15.5" x14ac:dyDescent="0.35">
      <c r="C287" t="s">
        <v>183</v>
      </c>
      <c r="D287" s="5">
        <v>1985000000000</v>
      </c>
    </row>
    <row r="288" spans="3:9" ht="15.5" x14ac:dyDescent="0.35">
      <c r="C288" t="s">
        <v>182</v>
      </c>
      <c r="I288" s="5">
        <v>9149000000000</v>
      </c>
    </row>
    <row r="289" spans="3:9" ht="15.5" x14ac:dyDescent="0.35">
      <c r="C289" t="s">
        <v>181</v>
      </c>
      <c r="D289" s="5">
        <v>33000000000</v>
      </c>
    </row>
    <row r="290" spans="3:9" ht="15.5" x14ac:dyDescent="0.35">
      <c r="C290" t="s">
        <v>180</v>
      </c>
      <c r="D290" s="5">
        <v>3046000000000</v>
      </c>
    </row>
    <row r="291" spans="3:9" ht="15.5" x14ac:dyDescent="0.35">
      <c r="C291" t="s">
        <v>24</v>
      </c>
      <c r="D291" s="5">
        <v>3079000000000</v>
      </c>
    </row>
    <row r="292" spans="3:9" ht="15.5" x14ac:dyDescent="0.35">
      <c r="C292" t="s">
        <v>21</v>
      </c>
      <c r="D292" s="5">
        <v>1449000000000</v>
      </c>
    </row>
    <row r="293" spans="3:9" ht="15.5" x14ac:dyDescent="0.35">
      <c r="C293" t="s">
        <v>240</v>
      </c>
      <c r="I293" s="5">
        <v>9336000000000</v>
      </c>
    </row>
    <row r="294" spans="3:9" ht="15.5" x14ac:dyDescent="0.35">
      <c r="C294" t="s">
        <v>304</v>
      </c>
      <c r="I294" s="5">
        <v>-1143000000000</v>
      </c>
    </row>
    <row r="295" spans="3:9" ht="15.5" x14ac:dyDescent="0.35">
      <c r="C295" t="s">
        <v>305</v>
      </c>
      <c r="I295" s="5">
        <v>-461000000000</v>
      </c>
    </row>
    <row r="296" spans="3:9" ht="15.5" x14ac:dyDescent="0.35">
      <c r="C296" t="s">
        <v>306</v>
      </c>
      <c r="I296" s="5">
        <v>1428000000000</v>
      </c>
    </row>
    <row r="297" spans="3:9" ht="15.5" x14ac:dyDescent="0.35">
      <c r="C297" t="s">
        <v>307</v>
      </c>
      <c r="I297" s="5">
        <v>-315000000000</v>
      </c>
    </row>
    <row r="298" spans="3:9" ht="15.5" x14ac:dyDescent="0.35">
      <c r="C298" t="s">
        <v>308</v>
      </c>
      <c r="I298" s="5">
        <v>-1458000000000</v>
      </c>
    </row>
  </sheetData>
  <pageMargins left="0.7" right="0.7" top="0.75" bottom="0.75" header="0.3" footer="0.3"/>
  <ignoredErrors>
    <ignoredError sqref="A1:O299" numberStoredAsText="1"/>
  </ignoredError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O32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1505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ht="15.5" x14ac:dyDescent="0.35">
      <c r="C2" t="s">
        <v>1506</v>
      </c>
      <c r="D2" s="2" vm="62">
        <f ca="1">IFERROR(_xlfn.STOCKHISTORY("XIDX:" &amp; $C$1, D3, , 0, 0, 1), "Libur")</f>
        <v>125</v>
      </c>
      <c r="E2" s="2" vm="152">
        <f ca="1">IFERROR(_xlfn.STOCKHISTORY("XIDX:" &amp; $C$1, E3, , 0, 0, 1), "Libur")</f>
        <v>120</v>
      </c>
      <c r="H2" s="2" vm="152">
        <f ca="1">IFERROR(INDEX(D2:G2,COUNT(D2:G2)),"")</f>
        <v>120</v>
      </c>
      <c r="I2" s="2" vm="52">
        <f t="shared" ref="I2:O2" ca="1" si="0">IFERROR(_xlfn.STOCKHISTORY("XIDX:" &amp; $C$1, I1, , 0, 0, 1), "Libur")</f>
        <v>155</v>
      </c>
      <c r="J2" s="2" vm="152">
        <f t="shared" ca="1" si="0"/>
        <v>120</v>
      </c>
      <c r="K2" s="2" vm="322">
        <f t="shared" ca="1" si="0"/>
        <v>150</v>
      </c>
      <c r="L2" s="2" vm="323">
        <f t="shared" ca="1" si="0"/>
        <v>129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</row>
    <row r="3" spans="1:15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5" ht="15.5" x14ac:dyDescent="0.35">
      <c r="B4" t="s">
        <v>5</v>
      </c>
      <c r="C4" t="s">
        <v>6</v>
      </c>
      <c r="D4" s="2">
        <f>IFERROR(INDEX(D51:D500,MATCH($C$4,$C$51:$C$500,0)),"")</f>
        <v>371030443000</v>
      </c>
      <c r="E4" s="2">
        <f>IFERROR(INDEX(E51:E500,MATCH($C$4,$C$51:$C$500,0)),"")</f>
        <v>322801025000</v>
      </c>
      <c r="H4" s="2">
        <f>IFERROR(SUM(D4:G4)*(4/MAX(1,COUNT(D4:G4))),"")</f>
        <v>1387662936000</v>
      </c>
      <c r="I4" s="2">
        <f t="shared" ref="I4:O4" si="1">IFERROR(INDEX(I51:I500,MATCH($C$4,$C$51:$C$500,0)),"")</f>
        <v>1246050864000</v>
      </c>
      <c r="J4" s="2">
        <f t="shared" si="1"/>
        <v>1006858372000</v>
      </c>
      <c r="K4" s="2">
        <f t="shared" si="1"/>
        <v>710983008000</v>
      </c>
      <c r="L4" s="2">
        <f t="shared" si="1"/>
        <v>627880911000</v>
      </c>
      <c r="M4" s="2">
        <f t="shared" si="1"/>
        <v>512355743000</v>
      </c>
      <c r="N4" s="2">
        <f t="shared" si="1"/>
        <v>227698441000</v>
      </c>
      <c r="O4" s="2">
        <f t="shared" si="1"/>
        <v>154098540000</v>
      </c>
    </row>
    <row r="5" spans="1:15" ht="15.5" x14ac:dyDescent="0.35">
      <c r="B5" t="s">
        <v>7</v>
      </c>
      <c r="C5" t="s">
        <v>8</v>
      </c>
      <c r="D5" s="2">
        <f>IFERROR(INDEX(D51:D500,MATCH($C$5,$C$51:$C$500,0)),"")</f>
        <v>23624096000</v>
      </c>
      <c r="E5" s="2">
        <f>IFERROR(INDEX(E51:E500,MATCH($C$5,$C$51:$C$500,0)),"")</f>
        <v>8733773000</v>
      </c>
      <c r="H5" s="2">
        <f>IFERROR(SUM(D5:G5)*(4/MAX(1,COUNT(D5:G5))),"")</f>
        <v>64715738000</v>
      </c>
      <c r="I5" s="2">
        <f t="shared" ref="I5:O5" si="2">IFERROR(INDEX(I51:I500,MATCH($C$5,$C$51:$C$500,0)),"")</f>
        <v>54368382000</v>
      </c>
      <c r="J5" s="2">
        <f t="shared" si="2"/>
        <v>52161815000</v>
      </c>
      <c r="K5" s="2">
        <f t="shared" si="2"/>
        <v>51232509000</v>
      </c>
      <c r="L5" s="2">
        <f t="shared" si="2"/>
        <v>61515956000</v>
      </c>
      <c r="M5" s="2">
        <f t="shared" si="2"/>
        <v>47621542000</v>
      </c>
      <c r="N5" s="2">
        <f t="shared" si="2"/>
        <v>20263647000</v>
      </c>
      <c r="O5" s="2">
        <f t="shared" si="2"/>
        <v>3600838000</v>
      </c>
    </row>
    <row r="6" spans="1:15" ht="15.5" x14ac:dyDescent="0.35">
      <c r="B6" t="s">
        <v>9</v>
      </c>
      <c r="C6" t="s">
        <v>10</v>
      </c>
      <c r="D6" s="2">
        <f>IFERROR(INDEX(D51:D500,MATCH($C$6,$C$51:$C$500,0)),"")</f>
        <v>678807434000</v>
      </c>
      <c r="E6" s="2">
        <f>IFERROR(INDEX(E51:E500,MATCH($C$6,$C$51:$C$500,0)),"")</f>
        <v>677616752000</v>
      </c>
      <c r="H6" s="2">
        <f>IFERROR(INDEX(D6:G6,COUNT(D6:G6)),"")</f>
        <v>677616752000</v>
      </c>
      <c r="I6" s="2">
        <f t="shared" ref="I6:O6" si="3">IFERROR(INDEX(I51:I500,MATCH($C$6,$C$51:$C$500,0)),"")</f>
        <v>668835608000</v>
      </c>
      <c r="J6" s="2">
        <f t="shared" si="3"/>
        <v>629336050000</v>
      </c>
      <c r="K6" s="2">
        <f t="shared" si="3"/>
        <v>584476008000</v>
      </c>
      <c r="L6" s="2">
        <f t="shared" si="3"/>
        <v>543407788000</v>
      </c>
      <c r="M6" s="2">
        <f t="shared" si="3"/>
        <v>185584706000</v>
      </c>
      <c r="N6" s="2">
        <f t="shared" si="3"/>
        <v>248220378000</v>
      </c>
      <c r="O6" s="2">
        <f t="shared" si="3"/>
        <v>388487090000</v>
      </c>
    </row>
    <row r="7" spans="1:15" ht="15.5" x14ac:dyDescent="0.35">
      <c r="B7" t="s">
        <v>11</v>
      </c>
      <c r="C7" t="s">
        <v>12</v>
      </c>
      <c r="D7" s="3">
        <f>IFERROR(INDEX(D51:D500,MATCH($C$7,$C$51:$C$500,0))/1000000000,"")</f>
        <v>12.06</v>
      </c>
      <c r="E7" s="3">
        <f>IFERROR(INDEX(E51:E500,MATCH($C$7,$C$51:$C$500,0))/1000000000,"")</f>
        <v>12.06</v>
      </c>
      <c r="H7" s="3">
        <f>IFERROR(INDEX(D7:G7,COUNT(D7:G7)),"")</f>
        <v>12.06</v>
      </c>
      <c r="I7" s="3">
        <f t="shared" ref="I7:O7" si="4">IFERROR(INDEX(I51:I500,MATCH($C$7,$C$51:$C$500,0))/1000000000,"")</f>
        <v>12.06</v>
      </c>
      <c r="J7" s="3">
        <f t="shared" si="4"/>
        <v>12.05</v>
      </c>
      <c r="K7" s="3">
        <f t="shared" si="4"/>
        <v>12</v>
      </c>
      <c r="L7" s="3">
        <f t="shared" si="4"/>
        <v>12</v>
      </c>
      <c r="M7" s="3">
        <f t="shared" si="4"/>
        <v>0</v>
      </c>
      <c r="N7" s="3">
        <f t="shared" si="4"/>
        <v>0</v>
      </c>
      <c r="O7" s="3">
        <f t="shared" si="4"/>
        <v>0</v>
      </c>
    </row>
    <row r="8" spans="1:15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49000000000</v>
      </c>
      <c r="E8" s="2">
        <f>IFERROR(INDEX(E51:E500,MATCH("Free cash flow (Quarter)",$C$51:$C$500,0)),"")</f>
        <v>45000000000</v>
      </c>
      <c r="H8" s="2">
        <f>IFERROR(INDEX(D8:G8,COUNT(D8:G8)),"")</f>
        <v>45000000000</v>
      </c>
      <c r="I8" s="2">
        <f t="shared" ref="I8:O8" si="5">IFERROR(INDEX(I51:I500,MATCH($C$8,$C$51:$C$500,0)),"")</f>
        <v>82000000000</v>
      </c>
      <c r="J8" s="2">
        <f t="shared" si="5"/>
        <v>-18000000000</v>
      </c>
      <c r="K8" s="2">
        <f t="shared" si="5"/>
        <v>-144000000000</v>
      </c>
      <c r="L8" s="2">
        <f t="shared" si="5"/>
        <v>50000000000</v>
      </c>
      <c r="M8" s="2">
        <f t="shared" si="5"/>
        <v>105000000000</v>
      </c>
      <c r="N8" s="2">
        <f t="shared" si="5"/>
        <v>62000000000</v>
      </c>
      <c r="O8" s="2">
        <f t="shared" si="5"/>
        <v>-51000000000</v>
      </c>
    </row>
    <row r="9" spans="1:15" ht="15.5" x14ac:dyDescent="0.35">
      <c r="A9" t="s">
        <v>16</v>
      </c>
      <c r="C9" t="s">
        <v>17</v>
      </c>
      <c r="D9" s="3">
        <f>IFERROR(INDEX(D51:D500,MATCH("Free cash flow per share (Quarter)",$C$51:$C$500,0)),"")</f>
        <v>4.03</v>
      </c>
      <c r="E9" s="3">
        <f>IFERROR(INDEX(E51:E500,MATCH("Free cash flow per share (Quarter)",$C$51:$C$500,0)),"")</f>
        <v>3.69</v>
      </c>
      <c r="H9" s="3">
        <f>IFERROR(INDEX(D9:G9,COUNT(D9:G9)),"")</f>
        <v>3.69</v>
      </c>
      <c r="I9" s="3">
        <f t="shared" ref="I9:O9" si="6">IFERROR(INDEX(I51:I500,MATCH($C$9,$C$51:$C$500,0)),"")</f>
        <v>6.76</v>
      </c>
      <c r="J9" s="3">
        <f t="shared" si="6"/>
        <v>-1.5</v>
      </c>
      <c r="K9" s="3">
        <f t="shared" si="6"/>
        <v>-12.01</v>
      </c>
      <c r="L9" s="3">
        <f t="shared" si="6"/>
        <v>4.13</v>
      </c>
      <c r="M9" s="3">
        <f t="shared" si="6"/>
        <v>1109091.92</v>
      </c>
      <c r="N9" s="3">
        <f t="shared" si="6"/>
        <v>647787.96</v>
      </c>
      <c r="O9" s="3">
        <f t="shared" si="6"/>
        <v>-254029925</v>
      </c>
    </row>
    <row r="10" spans="1:15" ht="15.5" x14ac:dyDescent="0.35">
      <c r="C10" t="s">
        <v>18</v>
      </c>
      <c r="D10" s="3">
        <f ca="1">IFERROR(IF(D9=0,"",D2/D9),"")</f>
        <v>31.017369727047143</v>
      </c>
      <c r="E10" s="3">
        <f ca="1">IFERROR(IF(E9=0,"",E2/E9),"")</f>
        <v>32.520325203252035</v>
      </c>
      <c r="I10" s="3">
        <f t="shared" ref="I10:O10" ca="1" si="7">IFERROR(IF(I9=0,"",I2/I9),"")</f>
        <v>22.928994082840237</v>
      </c>
      <c r="J10" s="3">
        <f t="shared" ca="1" si="7"/>
        <v>-80</v>
      </c>
      <c r="K10" s="3">
        <f t="shared" ca="1" si="7"/>
        <v>-12.489592006661116</v>
      </c>
      <c r="L10" s="3">
        <f t="shared" ca="1" si="7"/>
        <v>31.234866828087167</v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</row>
    <row r="11" spans="1:15" ht="15.5" x14ac:dyDescent="0.35">
      <c r="B11" t="s">
        <v>19</v>
      </c>
      <c r="C11" t="s">
        <v>20</v>
      </c>
      <c r="D11" s="2">
        <f>IFERROR(INDEX(D51:D500,MATCH($C$11,$C$51:$C$500,0)),"")</f>
        <v>196781272000</v>
      </c>
      <c r="E11" s="2">
        <f>IFERROR(INDEX(E51:E500,MATCH($C$11,$C$51:$C$500,0)),"")</f>
        <v>183305709000</v>
      </c>
      <c r="H11" s="2">
        <f>IFERROR(INDEX(D11:G11,COUNT(D11:G11)),"")</f>
        <v>183305709000</v>
      </c>
      <c r="I11" s="2">
        <f t="shared" ref="I11:O11" si="8">IFERROR(INDEX(I51:I500,MATCH($C$11,$C$51:$C$500,0)),"")</f>
        <v>161165175000</v>
      </c>
      <c r="J11" s="2">
        <f t="shared" si="8"/>
        <v>164519625000</v>
      </c>
      <c r="K11" s="2">
        <f t="shared" si="8"/>
        <v>188243798000</v>
      </c>
      <c r="L11" s="2">
        <f t="shared" si="8"/>
        <v>303674882000</v>
      </c>
      <c r="M11" s="2">
        <f t="shared" si="8"/>
        <v>49794073000</v>
      </c>
      <c r="N11" s="2">
        <f t="shared" si="8"/>
        <v>11901009000</v>
      </c>
      <c r="O11" s="2">
        <f t="shared" si="8"/>
        <v>1480291000</v>
      </c>
    </row>
    <row r="12" spans="1:15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503000000000</v>
      </c>
      <c r="E12" s="2">
        <f>IFERROR(INDEX(E51:E500,MATCH("Net Debt (Quarter)",$C$51:$C$500,0)),"")</f>
        <v>536000000000</v>
      </c>
      <c r="H12" s="2">
        <f>IFERROR(INDEX(D12:G12,COUNT(D12:G12)),"")</f>
        <v>536000000000</v>
      </c>
      <c r="I12" s="2">
        <f t="shared" ref="I12:O12" si="9">IFERROR(INDEX(I51:I500,MATCH($C$12,$C$51:$C$500,0)),"")</f>
        <v>597000000000</v>
      </c>
      <c r="J12" s="2">
        <f t="shared" si="9"/>
        <v>641000000000</v>
      </c>
      <c r="K12" s="2">
        <f t="shared" si="9"/>
        <v>484000000000</v>
      </c>
      <c r="L12" s="2">
        <f t="shared" si="9"/>
        <v>52000000000</v>
      </c>
      <c r="M12" s="2">
        <f t="shared" si="9"/>
        <v>329000000000</v>
      </c>
      <c r="N12" s="2">
        <f t="shared" si="9"/>
        <v>412000000000</v>
      </c>
      <c r="O12" s="2">
        <f t="shared" si="9"/>
        <v>456000000000</v>
      </c>
    </row>
    <row r="13" spans="1:15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700000000000</v>
      </c>
      <c r="E13" s="2">
        <f>IFERROR(INDEX(E51:E500,MATCH("Total Debt (Quarter)",$C$51:$C$500,0)),"")</f>
        <v>719000000000</v>
      </c>
      <c r="H13" s="2">
        <f>IFERROR(INDEX(D13:G13,COUNT(D13:G13)),"")</f>
        <v>719000000000</v>
      </c>
      <c r="I13" s="2">
        <f t="shared" ref="I13:O13" si="10">IFERROR(INDEX(I51:I500,MATCH($C$13,$C$51:$C$500,0)),"")</f>
        <v>758000000000</v>
      </c>
      <c r="J13" s="2">
        <f t="shared" si="10"/>
        <v>805000000000</v>
      </c>
      <c r="K13" s="2">
        <f t="shared" si="10"/>
        <v>672000000000</v>
      </c>
      <c r="L13" s="2">
        <f t="shared" si="10"/>
        <v>355000000000</v>
      </c>
      <c r="M13" s="2">
        <f t="shared" si="10"/>
        <v>379000000000</v>
      </c>
      <c r="N13" s="2">
        <f t="shared" si="10"/>
        <v>424000000000</v>
      </c>
      <c r="O13" s="2">
        <f t="shared" si="10"/>
        <v>458000000000</v>
      </c>
    </row>
    <row r="14" spans="1:15" ht="15.5" x14ac:dyDescent="0.35">
      <c r="C14" t="s">
        <v>27</v>
      </c>
      <c r="D14" s="2">
        <f>IFERROR(INDEX(D51:D500,MATCH($C$14,$C$51:$C$500,0)),"")</f>
        <v>-9956637000</v>
      </c>
      <c r="E14" s="2">
        <f>IFERROR(INDEX(E51:E500,MATCH($C$14,$C$51:$C$500,0)),"")</f>
        <v>-10133418000</v>
      </c>
      <c r="H14" s="2">
        <f>IFERROR(SUM(D14:G14)*(4/MAX(1,COUNT(D14:G14))),"")</f>
        <v>-40180110000</v>
      </c>
      <c r="I14" s="2">
        <f t="shared" ref="I14:O14" si="11">IFERROR(INDEX(I51:I500,MATCH($C$14,$C$51:$C$500,0)),"")</f>
        <v>-46188449000</v>
      </c>
      <c r="J14" s="2">
        <f t="shared" si="11"/>
        <v>-39651066000</v>
      </c>
      <c r="K14" s="2">
        <f t="shared" si="11"/>
        <v>-37383553000</v>
      </c>
      <c r="L14" s="2">
        <f t="shared" si="11"/>
        <v>-35603032000</v>
      </c>
      <c r="M14" s="2">
        <f t="shared" si="11"/>
        <v>-39545341000</v>
      </c>
      <c r="N14" s="2">
        <f t="shared" si="11"/>
        <v>-42944244000</v>
      </c>
      <c r="O14" s="2">
        <f t="shared" si="11"/>
        <v>-41512738000</v>
      </c>
    </row>
    <row r="15" spans="1:15" ht="15.5" x14ac:dyDescent="0.35">
      <c r="C15" t="s">
        <v>28</v>
      </c>
      <c r="D15" s="2">
        <f>IFERROR(INDEX(D51:D500,MATCH($C$15,$C$51:$C$500,0)),"")</f>
        <v>-11099333000</v>
      </c>
      <c r="E15" s="2">
        <f>IFERROR(INDEX(E51:E500,MATCH($C$15,$C$51:$C$500,0)),"")</f>
        <v>-6237246000</v>
      </c>
      <c r="H15" s="2">
        <f>IFERROR(SUM(D15:G15)*(4/MAX(1,COUNT(D15:G15))),"")</f>
        <v>-34673158000</v>
      </c>
      <c r="I15" s="2">
        <f t="shared" ref="I15:O15" si="12">IFERROR(INDEX(I51:I500,MATCH($C$15,$C$51:$C$500,0)),"")</f>
        <v>-26653629000</v>
      </c>
      <c r="J15" s="2">
        <f t="shared" si="12"/>
        <v>-27808886000</v>
      </c>
      <c r="K15" s="2">
        <f t="shared" si="12"/>
        <v>-18383265000</v>
      </c>
      <c r="L15" s="2">
        <f t="shared" si="12"/>
        <v>-28075591000</v>
      </c>
      <c r="M15" s="2">
        <f t="shared" si="12"/>
        <v>-15309023000</v>
      </c>
      <c r="N15" s="2">
        <f t="shared" si="12"/>
        <v>-7506694000</v>
      </c>
      <c r="O15" s="2">
        <f t="shared" si="12"/>
        <v>-2607613000</v>
      </c>
    </row>
    <row r="16" spans="1:15" ht="15.5" x14ac:dyDescent="0.35">
      <c r="C16" t="s">
        <v>29</v>
      </c>
      <c r="D16" s="2">
        <f>IFERROR(INDEX(D51:D500,MATCH($C$16,$C$51:$C$500,0)),"")</f>
        <v>34780837000</v>
      </c>
      <c r="E16" s="2">
        <f>IFERROR(INDEX(E51:E500,MATCH($C$16,$C$51:$C$500,0)),"")</f>
        <v>15018390000</v>
      </c>
      <c r="H16" s="2">
        <f>IFERROR(SUM(D16:G16)*(4/MAX(1,COUNT(D16:G16))),"")</f>
        <v>99598454000</v>
      </c>
      <c r="I16" s="2">
        <f t="shared" ref="I16:O16" si="13">IFERROR(INDEX(I51:I500,MATCH($C$16,$C$51:$C$500,0)),"")</f>
        <v>81746886000</v>
      </c>
      <c r="J16" s="2">
        <f t="shared" si="13"/>
        <v>80054349000</v>
      </c>
      <c r="K16" s="2">
        <f t="shared" si="13"/>
        <v>69758675000</v>
      </c>
      <c r="L16" s="2">
        <f t="shared" si="13"/>
        <v>89959288000</v>
      </c>
      <c r="M16" s="2">
        <f t="shared" si="13"/>
        <v>63180324000</v>
      </c>
      <c r="N16" s="2">
        <f t="shared" si="13"/>
        <v>27882816000</v>
      </c>
      <c r="O16" s="2">
        <f t="shared" si="13"/>
        <v>6234098000</v>
      </c>
    </row>
    <row r="17" spans="1:15" ht="15.5" x14ac:dyDescent="0.35">
      <c r="A17" t="s">
        <v>30</v>
      </c>
    </row>
    <row r="18" spans="1:15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</row>
    <row r="19" spans="1:15" ht="15.5" x14ac:dyDescent="0.35">
      <c r="A19" t="s">
        <v>40</v>
      </c>
      <c r="C19" t="s">
        <v>41</v>
      </c>
    </row>
    <row r="20" spans="1:15" ht="15.5" x14ac:dyDescent="0.35">
      <c r="A20" t="s">
        <v>42</v>
      </c>
      <c r="C20" t="s">
        <v>43</v>
      </c>
      <c r="D20" s="2">
        <f ca="1">IFERROR(D21*D2,"")</f>
        <v>1507500000000</v>
      </c>
      <c r="E20" s="2">
        <f ca="1">IFERROR(E21*E2,"")</f>
        <v>1447200000000</v>
      </c>
      <c r="H20" s="2">
        <f t="shared" ref="H20:O20" ca="1" si="14">IFERROR(H21*H2,"")</f>
        <v>1447200000000</v>
      </c>
      <c r="I20" s="2">
        <f t="shared" ca="1" si="14"/>
        <v>1869300000000</v>
      </c>
      <c r="J20" s="2">
        <f t="shared" ca="1" si="14"/>
        <v>1446000000000</v>
      </c>
      <c r="K20" s="2">
        <f t="shared" ca="1" si="14"/>
        <v>1800000000000</v>
      </c>
      <c r="L20" s="2">
        <f t="shared" ca="1" si="14"/>
        <v>1548000000000</v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</row>
    <row r="21" spans="1:15" ht="15.5" x14ac:dyDescent="0.35">
      <c r="C21" t="s">
        <v>12</v>
      </c>
      <c r="D21" s="2">
        <f>IFERROR(INDEX(D51:D500,MATCH($C$7,$C$51:$C$500,0)),"")</f>
        <v>12060000000</v>
      </c>
      <c r="E21" s="2">
        <f>IFERROR(INDEX(E51:E500,MATCH($C$7,$C$51:$C$500,0)),"")</f>
        <v>12060000000</v>
      </c>
      <c r="H21" s="2">
        <f>IFERROR(INDEX(D21:G21,COUNT(D21:G21)),"")</f>
        <v>12060000000</v>
      </c>
      <c r="I21" s="2">
        <f t="shared" ref="I21:O21" si="15">IFERROR(INDEX(I51:I500,MATCH($C$7,$C$51:$C$500,0)),"")</f>
        <v>12060000000</v>
      </c>
      <c r="J21" s="2">
        <f t="shared" si="15"/>
        <v>12050000000</v>
      </c>
      <c r="K21" s="2">
        <f t="shared" si="15"/>
        <v>12000000000</v>
      </c>
      <c r="L21" s="2">
        <f t="shared" si="15"/>
        <v>12000000000</v>
      </c>
      <c r="M21" s="2">
        <f t="shared" si="15"/>
        <v>0</v>
      </c>
      <c r="N21" s="2">
        <f t="shared" si="15"/>
        <v>0</v>
      </c>
      <c r="O21" s="2">
        <f t="shared" si="15"/>
        <v>0</v>
      </c>
    </row>
    <row r="23" spans="1:15" ht="15.5" x14ac:dyDescent="0.35">
      <c r="B23" t="s">
        <v>44</v>
      </c>
      <c r="C23" t="s">
        <v>45</v>
      </c>
      <c r="D23" s="3">
        <f>IFERROR(D5/D6*100,"")</f>
        <v>3.4802353092673997</v>
      </c>
      <c r="E23" s="3">
        <f>IFERROR(E5/E6*100,"")</f>
        <v>1.288895673582757</v>
      </c>
      <c r="H23" s="3">
        <f t="shared" ref="H23:O23" si="16">IFERROR(H5/H6*100,"")</f>
        <v>9.5504926359907945</v>
      </c>
      <c r="I23" s="3">
        <f t="shared" si="16"/>
        <v>8.1288109289779324</v>
      </c>
      <c r="J23" s="3">
        <f t="shared" si="16"/>
        <v>8.2883882148496024</v>
      </c>
      <c r="K23" s="3">
        <f t="shared" si="16"/>
        <v>8.765545257419701</v>
      </c>
      <c r="L23" s="3">
        <f t="shared" si="16"/>
        <v>11.320403821669188</v>
      </c>
      <c r="M23" s="3">
        <f t="shared" si="16"/>
        <v>25.66027288908171</v>
      </c>
      <c r="N23" s="3">
        <f t="shared" si="16"/>
        <v>8.1635710827899874</v>
      </c>
      <c r="O23" s="3">
        <f t="shared" si="16"/>
        <v>0.92688742887183195</v>
      </c>
    </row>
    <row r="24" spans="1:15" ht="15.5" x14ac:dyDescent="0.35">
      <c r="C24" t="s">
        <v>46</v>
      </c>
      <c r="D24" s="4">
        <f>IFERROR(_xlfn.RRI(5,I23,D23),"")</f>
        <v>-0.15605077766965958</v>
      </c>
      <c r="E24" s="4">
        <f>IFERROR(_xlfn.RRI(5,J23,E23),"")</f>
        <v>-0.31079322769789341</v>
      </c>
      <c r="H24" s="4">
        <f t="shared" ref="H24:O24" si="17">IFERROR(_xlfn.RRI(5,M23,H23),"")</f>
        <v>-0.17935958625730075</v>
      </c>
      <c r="I24" s="4">
        <f t="shared" si="17"/>
        <v>-8.5304600376889805E-4</v>
      </c>
      <c r="J24" s="4">
        <f t="shared" si="17"/>
        <v>0.54984625602705917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47</v>
      </c>
      <c r="C25" t="s">
        <v>48</v>
      </c>
      <c r="D25" s="3">
        <f>IFERROR(INDEX(D51:D500,MATCH($A$25,$C$51:$C$500,0)),"")</f>
        <v>1.96</v>
      </c>
      <c r="E25" s="3">
        <f>IFERROR(INDEX(E51:E500,MATCH($A$25,$C$51:$C$500,0)),"")</f>
        <v>0.72</v>
      </c>
      <c r="H25" s="3">
        <f>IFERROR(INDEX(D25:G25,COUNT(D25:G25)),"")</f>
        <v>0.72</v>
      </c>
      <c r="I25" s="3">
        <f t="shared" ref="I25:O25" si="18">IFERROR(INDEX(I51:I500,MATCH($C$25,$C$51:$C$500,0)),"")</f>
        <v>4.55</v>
      </c>
      <c r="J25" s="3">
        <f t="shared" si="18"/>
        <v>4.32</v>
      </c>
      <c r="K25" s="3">
        <f t="shared" si="18"/>
        <v>4.2699999999999996</v>
      </c>
      <c r="L25" s="3">
        <f t="shared" si="18"/>
        <v>5.13</v>
      </c>
      <c r="M25" s="3">
        <f t="shared" si="18"/>
        <v>501457.16</v>
      </c>
      <c r="N25" s="3">
        <f t="shared" si="18"/>
        <v>213412.76</v>
      </c>
      <c r="O25" s="3">
        <f t="shared" si="18"/>
        <v>18038170</v>
      </c>
    </row>
    <row r="26" spans="1:15" ht="15.5" x14ac:dyDescent="0.35">
      <c r="C26" t="s">
        <v>49</v>
      </c>
      <c r="D26" s="4">
        <f>IFERROR(_xlfn.RRI(5,I25,D25),"")</f>
        <v>-0.1550151256342821</v>
      </c>
      <c r="E26" s="4">
        <f>IFERROR(_xlfn.RRI(5,J25,E25),"")</f>
        <v>-0.30117288122842079</v>
      </c>
      <c r="H26" s="4">
        <f t="shared" ref="H26:O26" si="19">IFERROR(_xlfn.RRI(5,M25,H25),"")</f>
        <v>-0.93217032566268498</v>
      </c>
      <c r="I26" s="4">
        <f t="shared" si="19"/>
        <v>-0.88365219272876461</v>
      </c>
      <c r="J26" s="4">
        <f t="shared" si="19"/>
        <v>-0.95259127733728977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50</v>
      </c>
      <c r="D27" s="3">
        <f>IFERROR(D4/D21,"")</f>
        <v>30.765376699834164</v>
      </c>
      <c r="E27" s="3">
        <f>IFERROR(E4/E21,"")</f>
        <v>26.766254145936983</v>
      </c>
      <c r="H27" s="3">
        <f t="shared" ref="H27:O27" si="20">IFERROR(H4/H21,"")</f>
        <v>115.06326169154229</v>
      </c>
      <c r="I27" s="3">
        <f t="shared" si="20"/>
        <v>103.32096716417911</v>
      </c>
      <c r="J27" s="3">
        <f t="shared" si="20"/>
        <v>83.556711369294604</v>
      </c>
      <c r="K27" s="3">
        <f t="shared" si="20"/>
        <v>59.248584000000001</v>
      </c>
      <c r="L27" s="3">
        <f t="shared" si="20"/>
        <v>52.323409249999997</v>
      </c>
      <c r="M27" s="3" t="str">
        <f t="shared" si="20"/>
        <v/>
      </c>
      <c r="N27" s="3" t="str">
        <f t="shared" si="20"/>
        <v/>
      </c>
      <c r="O27" s="3" t="str">
        <f t="shared" si="20"/>
        <v/>
      </c>
    </row>
    <row r="28" spans="1:15" ht="15.5" x14ac:dyDescent="0.35">
      <c r="C28" t="s">
        <v>51</v>
      </c>
      <c r="D28" s="4">
        <f>IFERROR(_xlfn.RRI(5,I27,D27),"")</f>
        <v>-0.21517151922375843</v>
      </c>
      <c r="E28" s="4">
        <f>IFERROR(_xlfn.RRI(5,J27,E27),"")</f>
        <v>-0.20361833689924336</v>
      </c>
      <c r="H28" s="4" t="str">
        <f t="shared" ref="H28:O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52</v>
      </c>
      <c r="H29" s="4">
        <f t="shared" ref="H29:O29" si="22">IFERROR(((H25-I25)/I25)*100%,"")</f>
        <v>-0.84175824175824177</v>
      </c>
      <c r="I29" s="4">
        <f t="shared" si="22"/>
        <v>5.324074074074063E-2</v>
      </c>
      <c r="J29" s="4">
        <f t="shared" si="22"/>
        <v>1.1709601873536467E-2</v>
      </c>
      <c r="K29" s="4">
        <f t="shared" si="22"/>
        <v>-0.16764132553606245</v>
      </c>
      <c r="L29" s="4">
        <f t="shared" si="22"/>
        <v>-0.99998976981403553</v>
      </c>
      <c r="M29" s="4">
        <f t="shared" si="22"/>
        <v>1.3497056127290605</v>
      </c>
      <c r="N29" s="4">
        <f t="shared" si="22"/>
        <v>-0.98816882422108221</v>
      </c>
      <c r="O29" s="4" t="str">
        <f t="shared" si="22"/>
        <v/>
      </c>
    </row>
    <row r="30" spans="1:15" ht="15.5" x14ac:dyDescent="0.35">
      <c r="C30" t="s">
        <v>53</v>
      </c>
      <c r="H30" s="4">
        <f t="shared" ref="H30:O30" si="23">IFERROR(((H27-I27)/I27)*100%,"")</f>
        <v>0.11364870896634602</v>
      </c>
      <c r="I30" s="4">
        <f t="shared" si="23"/>
        <v>0.23653702342990329</v>
      </c>
      <c r="J30" s="4">
        <f t="shared" si="23"/>
        <v>0.41027355808696797</v>
      </c>
      <c r="K30" s="4">
        <f t="shared" si="23"/>
        <v>0.13235327837510902</v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</row>
    <row r="32" spans="1:15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56.12</v>
      </c>
      <c r="E32" s="3">
        <f>IFERROR(INDEX(E51:E500,MATCH($A$32,$C$51:$C$500,0)),"")</f>
        <v>56.02</v>
      </c>
      <c r="H32" s="3">
        <f>IFERROR(INDEX(D32:G32,COUNT(D32:G32)),"")</f>
        <v>56.02</v>
      </c>
      <c r="I32" s="3">
        <f t="shared" ref="I32:O32" si="24">IFERROR(INDEX(I51:I500,MATCH($C$32,$C$51:$C$500,0)),"")</f>
        <v>55.3</v>
      </c>
      <c r="J32" s="3">
        <f t="shared" si="24"/>
        <v>52.08</v>
      </c>
      <c r="K32" s="3">
        <f t="shared" si="24"/>
        <v>48.58</v>
      </c>
      <c r="L32" s="3">
        <f t="shared" si="24"/>
        <v>45.17</v>
      </c>
      <c r="M32" s="3">
        <f t="shared" si="24"/>
        <v>1938236.14</v>
      </c>
      <c r="N32" s="3">
        <f t="shared" si="24"/>
        <v>2600114.64</v>
      </c>
      <c r="O32" s="3">
        <f t="shared" si="24"/>
        <v>1932723995</v>
      </c>
    </row>
    <row r="33" spans="1:15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2.14</v>
      </c>
      <c r="E33" s="3">
        <f>IFERROR(INDEX(E51:E500,MATCH($A$33,$C$51:$C$500,0)),"")</f>
        <v>2.36</v>
      </c>
      <c r="H33" s="3">
        <f>IFERROR(INDEX(D33:G33,COUNT(D33:G33)),"")</f>
        <v>2.36</v>
      </c>
      <c r="I33" s="3">
        <f t="shared" ref="I33:O33" si="25">IFERROR(INDEX(I51:I500,MATCH($C$33,$C$51:$C$500,0)),"")</f>
        <v>2.8</v>
      </c>
      <c r="J33" s="3">
        <f t="shared" si="25"/>
        <v>2.2999999999999998</v>
      </c>
      <c r="K33" s="3">
        <f t="shared" si="25"/>
        <v>3.09</v>
      </c>
      <c r="L33" s="3">
        <f t="shared" si="25"/>
        <v>2.86</v>
      </c>
      <c r="M33" s="3">
        <f t="shared" si="25"/>
        <v>0</v>
      </c>
      <c r="N33" s="3">
        <f t="shared" si="25"/>
        <v>0</v>
      </c>
      <c r="O33" s="3">
        <f t="shared" si="25"/>
        <v>0</v>
      </c>
    </row>
    <row r="34" spans="1:15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61.22</v>
      </c>
      <c r="E34" s="3">
        <f>IFERROR(INDEX(E51:E500,MATCH($A$34,$C$51:$C$500,0)),"")</f>
        <v>183.33</v>
      </c>
      <c r="H34" s="3">
        <f>IFERROR(INDEX(D34:G34,COUNT(D34:G34)),"")</f>
        <v>183.33</v>
      </c>
      <c r="I34" s="3">
        <f t="shared" ref="I34:O34" si="26">IFERROR(INDEX(I51:I500,MATCH($C$34,$C$51:$C$500,0)),"")</f>
        <v>34.07</v>
      </c>
      <c r="J34" s="3">
        <f t="shared" si="26"/>
        <v>27.78</v>
      </c>
      <c r="K34" s="3">
        <f t="shared" si="26"/>
        <v>35.130000000000003</v>
      </c>
      <c r="L34" s="3">
        <f t="shared" si="26"/>
        <v>25.15</v>
      </c>
      <c r="M34" s="3">
        <f t="shared" si="26"/>
        <v>0</v>
      </c>
      <c r="N34" s="3">
        <f t="shared" si="26"/>
        <v>0</v>
      </c>
      <c r="O34" s="3">
        <f t="shared" si="26"/>
        <v>0</v>
      </c>
    </row>
    <row r="35" spans="1:15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3.9</v>
      </c>
      <c r="E35" s="3">
        <f>IFERROR(INDEX(E51:E500,MATCH($A$35,$C$51:$C$500,0)),"")</f>
        <v>4.93</v>
      </c>
      <c r="H35" s="3">
        <f>IFERROR(INDEX(D35:G35,COUNT(D35:G35)),"")</f>
        <v>4.93</v>
      </c>
      <c r="I35" s="3">
        <f t="shared" ref="I35:O35" si="27">IFERROR(INDEX(I51:I500,MATCH($C$35,$C$51:$C$500,0)),"")</f>
        <v>1.5</v>
      </c>
      <c r="J35" s="3">
        <f t="shared" si="27"/>
        <v>1.44</v>
      </c>
      <c r="K35" s="3">
        <f t="shared" si="27"/>
        <v>2.5299999999999998</v>
      </c>
      <c r="L35" s="3">
        <f t="shared" si="27"/>
        <v>2.4700000000000002</v>
      </c>
      <c r="M35" s="3">
        <f t="shared" si="27"/>
        <v>0</v>
      </c>
      <c r="N35" s="3">
        <f t="shared" si="27"/>
        <v>0</v>
      </c>
      <c r="O35" s="3">
        <f t="shared" si="27"/>
        <v>0</v>
      </c>
    </row>
    <row r="36" spans="1:15" ht="15.5" x14ac:dyDescent="0.35">
      <c r="B36" t="s">
        <v>66</v>
      </c>
      <c r="C36" t="s">
        <v>67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O36" si="28">IFERROR(INDEX(H51:H500,MATCH($C$36,$C$51:$C$500,0)),"")</f>
        <v>0.34670000000000001</v>
      </c>
      <c r="I36" s="4">
        <f t="shared" si="28"/>
        <v>0.40869999999999995</v>
      </c>
      <c r="J36" s="4">
        <f t="shared" si="28"/>
        <v>0.35</v>
      </c>
      <c r="K36" s="4">
        <f t="shared" si="28"/>
        <v>0.23519999999999999</v>
      </c>
      <c r="L36" s="4">
        <f t="shared" si="28"/>
        <v>0.19589999999999999</v>
      </c>
      <c r="M36" s="4">
        <f t="shared" si="28"/>
        <v>0</v>
      </c>
      <c r="N36" s="4">
        <f t="shared" si="28"/>
        <v>0</v>
      </c>
      <c r="O36" s="4">
        <f t="shared" si="28"/>
        <v>0</v>
      </c>
    </row>
    <row r="37" spans="1:15" ht="15.5" x14ac:dyDescent="0.35">
      <c r="B37" t="s">
        <v>68</v>
      </c>
      <c r="C37" t="s">
        <v>69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O37" si="29">IFERROR(INDEX(H51:H500,MATCH($C$37,$C$51:$C$500,0)),"")</f>
        <v>1.86</v>
      </c>
      <c r="I37" s="3">
        <f t="shared" si="29"/>
        <v>1.86</v>
      </c>
      <c r="J37" s="3">
        <f t="shared" si="29"/>
        <v>1.51</v>
      </c>
      <c r="K37" s="3">
        <f t="shared" si="29"/>
        <v>1</v>
      </c>
      <c r="L37" s="3">
        <f t="shared" si="29"/>
        <v>1</v>
      </c>
      <c r="M37" s="3">
        <f t="shared" si="29"/>
        <v>0</v>
      </c>
      <c r="N37" s="3">
        <f t="shared" si="29"/>
        <v>0</v>
      </c>
      <c r="O37" s="3">
        <f t="shared" si="29"/>
        <v>0</v>
      </c>
    </row>
    <row r="50" spans="2:15" ht="15.5" x14ac:dyDescent="0.35">
      <c r="D50" t="s">
        <v>70</v>
      </c>
      <c r="E50" t="s">
        <v>243</v>
      </c>
      <c r="F50" t="s">
        <v>71</v>
      </c>
      <c r="G50" t="s">
        <v>244</v>
      </c>
      <c r="H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</row>
    <row r="51" spans="2:15" ht="15.5" x14ac:dyDescent="0.35">
      <c r="B51" t="s">
        <v>75</v>
      </c>
      <c r="C51" t="s">
        <v>6</v>
      </c>
      <c r="D51" s="5">
        <v>371030443000</v>
      </c>
      <c r="E51" s="5">
        <v>322801025000</v>
      </c>
      <c r="F51" s="5">
        <v>366937251000</v>
      </c>
      <c r="G51" s="5">
        <v>385557084000</v>
      </c>
      <c r="I51" s="5">
        <v>1246050864000</v>
      </c>
      <c r="J51" s="5">
        <v>1006858372000</v>
      </c>
      <c r="K51" s="5">
        <v>710983008000</v>
      </c>
      <c r="L51" s="5">
        <v>627880911000</v>
      </c>
      <c r="M51" s="5">
        <v>512355743000</v>
      </c>
      <c r="N51" s="5">
        <v>227698441000</v>
      </c>
      <c r="O51" s="5">
        <v>154098540000</v>
      </c>
    </row>
    <row r="52" spans="2:15" ht="15.5" x14ac:dyDescent="0.35">
      <c r="C52" t="s">
        <v>76</v>
      </c>
      <c r="D52" s="5">
        <v>-304745163000</v>
      </c>
      <c r="E52" s="5">
        <v>-278947833000</v>
      </c>
      <c r="F52" s="5">
        <v>-302049010000</v>
      </c>
      <c r="G52" s="5">
        <v>-338372169000</v>
      </c>
      <c r="I52" s="5">
        <v>-1056677947000</v>
      </c>
      <c r="J52" s="5">
        <v>-827428969000</v>
      </c>
      <c r="K52" s="5">
        <v>-585234712000</v>
      </c>
      <c r="L52" s="5">
        <v>-453690848000</v>
      </c>
      <c r="M52" s="5">
        <v>-346313132000</v>
      </c>
      <c r="N52" s="5">
        <v>-121611175000</v>
      </c>
      <c r="O52" s="5">
        <v>-83259147000</v>
      </c>
    </row>
    <row r="53" spans="2:15" ht="15.5" x14ac:dyDescent="0.35">
      <c r="C53" t="s">
        <v>77</v>
      </c>
      <c r="D53" s="5">
        <v>66285280000</v>
      </c>
      <c r="E53" s="5">
        <v>43853192000</v>
      </c>
      <c r="F53" s="5">
        <v>64888241000</v>
      </c>
      <c r="G53" s="5">
        <v>47184915000</v>
      </c>
      <c r="I53" s="5">
        <v>189372917000</v>
      </c>
      <c r="J53" s="5">
        <v>179429403000</v>
      </c>
      <c r="K53" s="5">
        <v>125748296000</v>
      </c>
      <c r="L53" s="5">
        <v>174190063000</v>
      </c>
      <c r="M53" s="5">
        <v>166042611000</v>
      </c>
      <c r="N53" s="5">
        <v>106087266000</v>
      </c>
      <c r="O53" s="5">
        <v>70839393000</v>
      </c>
    </row>
    <row r="54" spans="2:15" ht="15.5" x14ac:dyDescent="0.35">
      <c r="C54" t="s">
        <v>78</v>
      </c>
      <c r="D54" s="5">
        <v>-21485899000</v>
      </c>
      <c r="E54" s="5">
        <v>-19748501000</v>
      </c>
      <c r="F54" s="5">
        <v>-27989044000</v>
      </c>
      <c r="G54" s="5">
        <v>-8132222000</v>
      </c>
      <c r="I54" s="5">
        <v>-68675940000</v>
      </c>
      <c r="J54" s="5">
        <v>-73043130000</v>
      </c>
      <c r="K54" s="5">
        <v>-63069238000</v>
      </c>
      <c r="L54" s="5">
        <v>-52378737000</v>
      </c>
      <c r="M54" s="5">
        <v>-51551854000</v>
      </c>
      <c r="N54" s="5">
        <v>-38503246000</v>
      </c>
      <c r="O54" s="5">
        <v>-26491661000</v>
      </c>
    </row>
    <row r="55" spans="2:15" ht="15.5" x14ac:dyDescent="0.35">
      <c r="C55" t="s">
        <v>245</v>
      </c>
    </row>
    <row r="56" spans="2:15" ht="15.5" x14ac:dyDescent="0.35">
      <c r="C56" t="s">
        <v>246</v>
      </c>
    </row>
    <row r="57" spans="2:15" ht="15.5" x14ac:dyDescent="0.35">
      <c r="C57" t="s">
        <v>80</v>
      </c>
      <c r="D57" s="5">
        <v>44799381000</v>
      </c>
      <c r="E57" s="5">
        <v>24104691000</v>
      </c>
      <c r="F57" s="5">
        <v>36899197000</v>
      </c>
      <c r="G57" s="5">
        <v>39052693000</v>
      </c>
      <c r="I57" s="5">
        <v>120696977000</v>
      </c>
      <c r="J57" s="5">
        <v>106386273000</v>
      </c>
      <c r="K57" s="5">
        <v>62679058000</v>
      </c>
      <c r="L57" s="5">
        <v>121811326000</v>
      </c>
      <c r="M57" s="5">
        <v>114490757000</v>
      </c>
      <c r="N57" s="5">
        <v>67584020000</v>
      </c>
      <c r="O57" s="5">
        <v>44347732000</v>
      </c>
    </row>
    <row r="58" spans="2:15" ht="15.5" x14ac:dyDescent="0.35">
      <c r="C58" t="s">
        <v>81</v>
      </c>
      <c r="D58" s="5">
        <v>-10018544000</v>
      </c>
      <c r="E58" s="5">
        <v>-9086301000</v>
      </c>
      <c r="F58" s="5">
        <v>-12115714000</v>
      </c>
      <c r="G58" s="5">
        <v>-5974404000</v>
      </c>
      <c r="I58" s="5">
        <v>-38950091000</v>
      </c>
      <c r="J58" s="5">
        <v>-26331924000</v>
      </c>
      <c r="K58" s="5">
        <v>7079617000</v>
      </c>
      <c r="L58" s="5">
        <v>-31852038000</v>
      </c>
      <c r="M58" s="5">
        <v>-51310433000</v>
      </c>
      <c r="N58" s="5">
        <v>-39701204000</v>
      </c>
      <c r="O58" s="5">
        <v>-38113634000</v>
      </c>
    </row>
    <row r="59" spans="2:15" ht="15.5" x14ac:dyDescent="0.35">
      <c r="C59" t="s">
        <v>142</v>
      </c>
      <c r="D59" s="5">
        <v>1353733000</v>
      </c>
      <c r="E59" s="5">
        <v>1379405000</v>
      </c>
      <c r="F59" s="5">
        <v>1399997000</v>
      </c>
      <c r="G59" s="5">
        <v>1552111000</v>
      </c>
      <c r="I59" s="5">
        <v>5739978000</v>
      </c>
      <c r="J59" s="5">
        <v>5599278000</v>
      </c>
      <c r="K59" s="5">
        <v>5939362000</v>
      </c>
      <c r="L59" s="5">
        <v>1490623000</v>
      </c>
      <c r="M59" s="5">
        <v>356586000</v>
      </c>
      <c r="N59" s="5">
        <v>380220000</v>
      </c>
      <c r="O59" s="5">
        <v>501907000</v>
      </c>
    </row>
    <row r="60" spans="2:15" ht="15.5" x14ac:dyDescent="0.35">
      <c r="C60" t="s">
        <v>312</v>
      </c>
      <c r="F60" s="5">
        <v>265860000</v>
      </c>
      <c r="I60" s="5">
        <v>265860000</v>
      </c>
      <c r="J60" s="5">
        <v>1257900000</v>
      </c>
      <c r="K60" s="5">
        <v>2120300000</v>
      </c>
      <c r="L60" s="5">
        <v>1285000000</v>
      </c>
    </row>
    <row r="61" spans="2:15" ht="15.5" x14ac:dyDescent="0.35">
      <c r="C61" t="s">
        <v>27</v>
      </c>
      <c r="D61" s="5">
        <v>-9956637000</v>
      </c>
      <c r="E61" s="5">
        <v>-10133418000</v>
      </c>
      <c r="F61" s="5">
        <v>-11058329000</v>
      </c>
      <c r="G61" s="5">
        <v>-12532153000</v>
      </c>
      <c r="I61" s="5">
        <v>-46188449000</v>
      </c>
      <c r="J61" s="5">
        <v>-39651066000</v>
      </c>
      <c r="K61" s="5">
        <v>-37383553000</v>
      </c>
      <c r="L61" s="5">
        <v>-35603032000</v>
      </c>
      <c r="M61" s="5">
        <v>-39545341000</v>
      </c>
      <c r="N61" s="5">
        <v>-42944244000</v>
      </c>
      <c r="O61" s="5">
        <v>-41512738000</v>
      </c>
    </row>
    <row r="62" spans="2:15" ht="15.5" x14ac:dyDescent="0.35">
      <c r="C62" t="s">
        <v>83</v>
      </c>
      <c r="D62" s="5">
        <v>68464000</v>
      </c>
      <c r="E62" s="5">
        <v>47371000</v>
      </c>
      <c r="F62" s="5">
        <v>57528000</v>
      </c>
      <c r="G62" s="5">
        <v>77882000</v>
      </c>
      <c r="I62" s="5">
        <v>209431000</v>
      </c>
      <c r="J62" s="5">
        <v>208620000</v>
      </c>
      <c r="K62" s="5">
        <v>134016000</v>
      </c>
      <c r="L62" s="5">
        <v>359977000</v>
      </c>
      <c r="M62" s="5">
        <v>232786000</v>
      </c>
      <c r="N62" s="5">
        <v>101857000</v>
      </c>
      <c r="O62" s="5">
        <v>18816000</v>
      </c>
    </row>
    <row r="63" spans="2:15" ht="15.5" x14ac:dyDescent="0.35">
      <c r="C63" t="s">
        <v>84</v>
      </c>
      <c r="D63" s="5">
        <v>-10018544000</v>
      </c>
      <c r="E63" s="5">
        <v>-9086301000</v>
      </c>
      <c r="F63" s="5">
        <v>-12115714000</v>
      </c>
      <c r="G63" s="5">
        <v>-5974404000</v>
      </c>
      <c r="I63" s="5">
        <v>-38950091000</v>
      </c>
      <c r="J63" s="5">
        <v>-26331924000</v>
      </c>
      <c r="K63" s="5">
        <v>7079617000</v>
      </c>
      <c r="L63" s="5">
        <v>-31852038000</v>
      </c>
      <c r="M63" s="5">
        <v>-51310433000</v>
      </c>
      <c r="N63" s="5">
        <v>-39701204000</v>
      </c>
      <c r="O63" s="5">
        <v>-38113634000</v>
      </c>
    </row>
    <row r="64" spans="2:15" ht="15.5" x14ac:dyDescent="0.35">
      <c r="C64" t="s">
        <v>29</v>
      </c>
      <c r="D64" s="5">
        <v>34780837000</v>
      </c>
      <c r="E64" s="5">
        <v>15018390000</v>
      </c>
      <c r="F64" s="5">
        <v>24783483000</v>
      </c>
      <c r="G64" s="5">
        <v>33078289000</v>
      </c>
      <c r="I64" s="5">
        <v>81746886000</v>
      </c>
      <c r="J64" s="5">
        <v>80054349000</v>
      </c>
      <c r="K64" s="5">
        <v>69758675000</v>
      </c>
      <c r="L64" s="5">
        <v>89959288000</v>
      </c>
      <c r="M64" s="5">
        <v>63180324000</v>
      </c>
      <c r="N64" s="5">
        <v>27882816000</v>
      </c>
      <c r="O64" s="5">
        <v>6234098000</v>
      </c>
    </row>
    <row r="65" spans="2:15" ht="15.5" x14ac:dyDescent="0.35">
      <c r="C65" t="s">
        <v>28</v>
      </c>
      <c r="D65" s="5">
        <v>-11099333000</v>
      </c>
      <c r="E65" s="5">
        <v>-6237246000</v>
      </c>
      <c r="F65" s="5">
        <v>-6473560000</v>
      </c>
      <c r="G65" s="5">
        <v>-9525540000</v>
      </c>
      <c r="I65" s="5">
        <v>-26653629000</v>
      </c>
      <c r="J65" s="5">
        <v>-27808886000</v>
      </c>
      <c r="K65" s="5">
        <v>-18383265000</v>
      </c>
      <c r="L65" s="5">
        <v>-28075591000</v>
      </c>
      <c r="M65" s="5">
        <v>-15309023000</v>
      </c>
      <c r="N65" s="5">
        <v>-7506694000</v>
      </c>
      <c r="O65" s="5">
        <v>-2607613000</v>
      </c>
    </row>
    <row r="66" spans="2:15" ht="15.5" x14ac:dyDescent="0.35">
      <c r="C66" t="s">
        <v>85</v>
      </c>
      <c r="D66" s="5">
        <v>-10833177000</v>
      </c>
      <c r="E66" s="5">
        <v>-6704978000</v>
      </c>
      <c r="F66" s="5">
        <v>-6850335000</v>
      </c>
      <c r="G66" s="5">
        <v>-9365267000</v>
      </c>
      <c r="I66" s="5">
        <v>-25984082000</v>
      </c>
      <c r="J66" s="5">
        <v>-26054483000</v>
      </c>
      <c r="K66" s="5">
        <v>-19076650000</v>
      </c>
      <c r="L66" s="5">
        <v>-27420572000</v>
      </c>
      <c r="M66" s="5">
        <v>-17651441000</v>
      </c>
      <c r="N66" s="5">
        <v>-3911820000</v>
      </c>
      <c r="O66" s="5">
        <v>-3239533000</v>
      </c>
    </row>
    <row r="67" spans="2:15" ht="15.5" x14ac:dyDescent="0.35">
      <c r="C67" t="s">
        <v>87</v>
      </c>
      <c r="D67" s="5">
        <v>-266156000</v>
      </c>
      <c r="E67" s="5">
        <v>467732000</v>
      </c>
      <c r="F67" s="5">
        <v>376775000</v>
      </c>
      <c r="G67" s="5">
        <v>-160273000</v>
      </c>
      <c r="I67" s="5">
        <v>-669547000</v>
      </c>
      <c r="J67" s="5">
        <v>-1754403000</v>
      </c>
      <c r="K67" s="5">
        <v>693385000</v>
      </c>
      <c r="L67" s="5">
        <v>-655019000</v>
      </c>
      <c r="M67" s="5">
        <v>2342418000</v>
      </c>
      <c r="N67" s="5">
        <v>-3594874000</v>
      </c>
      <c r="O67" s="5">
        <v>631920000</v>
      </c>
    </row>
    <row r="68" spans="2:15" ht="15.5" x14ac:dyDescent="0.35">
      <c r="C68" t="s">
        <v>88</v>
      </c>
      <c r="D68" s="5">
        <v>-11099333000</v>
      </c>
      <c r="E68" s="5">
        <v>-6237246000</v>
      </c>
      <c r="F68" s="5">
        <v>-6473560000</v>
      </c>
      <c r="G68" s="5">
        <v>-9525540000</v>
      </c>
      <c r="I68" s="5">
        <v>-26653629000</v>
      </c>
      <c r="J68" s="5">
        <v>-27808886000</v>
      </c>
      <c r="K68" s="5">
        <v>-18383265000</v>
      </c>
      <c r="L68" s="5">
        <v>-28075591000</v>
      </c>
      <c r="M68" s="5">
        <v>-15309023000</v>
      </c>
      <c r="N68" s="5">
        <v>-7506694000</v>
      </c>
      <c r="O68" s="5">
        <v>-2607613000</v>
      </c>
    </row>
    <row r="69" spans="2:15" ht="15.5" x14ac:dyDescent="0.35">
      <c r="C69" t="s">
        <v>89</v>
      </c>
      <c r="D69" s="5">
        <v>23681504000</v>
      </c>
      <c r="E69" s="5">
        <v>8781144000</v>
      </c>
      <c r="F69" s="5">
        <v>18309923000</v>
      </c>
      <c r="G69" s="5">
        <v>23552749000</v>
      </c>
      <c r="I69" s="5">
        <v>55093257000</v>
      </c>
      <c r="J69" s="5">
        <v>52245463000</v>
      </c>
      <c r="K69" s="5">
        <v>51375410000</v>
      </c>
      <c r="L69" s="5">
        <v>61883697000</v>
      </c>
      <c r="M69" s="5">
        <v>47871301000</v>
      </c>
      <c r="N69" s="5">
        <v>20376122000</v>
      </c>
      <c r="O69" s="5">
        <v>3626485000</v>
      </c>
    </row>
    <row r="70" spans="2:15" ht="15.5" x14ac:dyDescent="0.35">
      <c r="C70" t="s">
        <v>90</v>
      </c>
      <c r="D70" s="5">
        <v>11056000</v>
      </c>
      <c r="F70" s="5">
        <v>-515444000</v>
      </c>
      <c r="I70" s="5">
        <v>-515444000</v>
      </c>
      <c r="J70" s="5">
        <v>124972000</v>
      </c>
      <c r="K70" s="5">
        <v>-8885000</v>
      </c>
      <c r="L70" s="5">
        <v>-7764000</v>
      </c>
      <c r="M70" s="5">
        <v>-16973000</v>
      </c>
      <c r="N70" s="5">
        <v>-10618000</v>
      </c>
      <c r="O70" s="5">
        <v>-6831000</v>
      </c>
    </row>
    <row r="71" spans="2:15" ht="15.5" x14ac:dyDescent="0.35">
      <c r="C71" t="s">
        <v>428</v>
      </c>
      <c r="D71" s="5">
        <v>11056000</v>
      </c>
      <c r="F71" s="5">
        <v>-515444000</v>
      </c>
      <c r="I71" s="5">
        <v>-515444000</v>
      </c>
      <c r="J71" s="5">
        <v>124972000</v>
      </c>
      <c r="K71" s="5">
        <v>-8885000</v>
      </c>
      <c r="L71" s="5">
        <v>-7764000</v>
      </c>
      <c r="M71" s="5">
        <v>-16973000</v>
      </c>
      <c r="N71" s="5">
        <v>-10618000</v>
      </c>
      <c r="O71" s="5">
        <v>-6831000</v>
      </c>
    </row>
    <row r="72" spans="2:15" ht="15.5" x14ac:dyDescent="0.35">
      <c r="C72" t="s">
        <v>91</v>
      </c>
      <c r="D72" s="5">
        <v>23692560000</v>
      </c>
      <c r="E72" s="5">
        <v>8781144000</v>
      </c>
      <c r="F72" s="5">
        <v>17794479000</v>
      </c>
      <c r="G72" s="5">
        <v>23552749000</v>
      </c>
      <c r="I72" s="5">
        <v>54577813000</v>
      </c>
      <c r="J72" s="5">
        <v>52370435000</v>
      </c>
      <c r="K72" s="5">
        <v>51366525000</v>
      </c>
      <c r="L72" s="5">
        <v>61875933000</v>
      </c>
      <c r="M72" s="5">
        <v>47854328000</v>
      </c>
      <c r="N72" s="5">
        <v>20365504000</v>
      </c>
      <c r="O72" s="5">
        <v>3619654000</v>
      </c>
    </row>
    <row r="73" spans="2:15" ht="15.5" x14ac:dyDescent="0.35">
      <c r="C73" t="s">
        <v>92</v>
      </c>
      <c r="D73" s="5">
        <v>23681504000</v>
      </c>
      <c r="E73" s="5">
        <v>8781144000</v>
      </c>
      <c r="F73" s="5">
        <v>18309923000</v>
      </c>
      <c r="G73" s="5">
        <v>23552749000</v>
      </c>
      <c r="I73" s="5">
        <v>55093257000</v>
      </c>
      <c r="J73" s="5">
        <v>52245463000</v>
      </c>
      <c r="K73" s="5">
        <v>51375410000</v>
      </c>
      <c r="L73" s="5">
        <v>61883697000</v>
      </c>
      <c r="M73" s="5">
        <v>47871301000</v>
      </c>
      <c r="N73" s="5">
        <v>20376122000</v>
      </c>
      <c r="O73" s="5">
        <v>3626485000</v>
      </c>
    </row>
    <row r="74" spans="2:15" ht="15.5" x14ac:dyDescent="0.35">
      <c r="C74" t="s">
        <v>8</v>
      </c>
      <c r="D74" s="5">
        <v>23624096000</v>
      </c>
      <c r="E74" s="5">
        <v>8733773000</v>
      </c>
      <c r="F74" s="5">
        <v>17736951000</v>
      </c>
      <c r="G74" s="5">
        <v>23474867000</v>
      </c>
      <c r="I74" s="5">
        <v>54368382000</v>
      </c>
      <c r="J74" s="5">
        <v>52161815000</v>
      </c>
      <c r="K74" s="5">
        <v>51232509000</v>
      </c>
      <c r="L74" s="5">
        <v>61515956000</v>
      </c>
      <c r="M74" s="5">
        <v>47621542000</v>
      </c>
      <c r="N74" s="5">
        <v>20263647000</v>
      </c>
      <c r="O74" s="5">
        <v>3600838000</v>
      </c>
    </row>
    <row r="75" spans="2:15" ht="15.5" x14ac:dyDescent="0.35">
      <c r="C75" t="s">
        <v>94</v>
      </c>
      <c r="D75" s="5">
        <v>23681504000</v>
      </c>
      <c r="E75" s="5">
        <v>8781144000</v>
      </c>
      <c r="F75" s="5">
        <v>18309923000</v>
      </c>
      <c r="G75" s="5">
        <v>23552749000</v>
      </c>
      <c r="I75" s="5">
        <v>55093257000</v>
      </c>
      <c r="J75" s="5">
        <v>52245463000</v>
      </c>
      <c r="K75" s="5">
        <v>51375410000</v>
      </c>
      <c r="L75" s="5">
        <v>61883697000</v>
      </c>
      <c r="M75" s="5">
        <v>47871301000</v>
      </c>
      <c r="N75" s="5">
        <v>20376122000</v>
      </c>
      <c r="O75" s="5">
        <v>3626485000</v>
      </c>
    </row>
    <row r="76" spans="2:15" ht="15.5" x14ac:dyDescent="0.35">
      <c r="C76" t="s">
        <v>95</v>
      </c>
      <c r="D76" s="5">
        <v>23692560000</v>
      </c>
      <c r="E76" s="5">
        <v>8781144000</v>
      </c>
      <c r="F76" s="5">
        <v>17794479000</v>
      </c>
      <c r="G76" s="5">
        <v>23552749000</v>
      </c>
      <c r="I76" s="5">
        <v>54577813000</v>
      </c>
      <c r="J76" s="5">
        <v>52370435000</v>
      </c>
      <c r="K76" s="5">
        <v>51366525000</v>
      </c>
      <c r="L76" s="5">
        <v>61875933000</v>
      </c>
      <c r="M76" s="5">
        <v>47854328000</v>
      </c>
      <c r="N76" s="5">
        <v>20365504000</v>
      </c>
      <c r="O76" s="5">
        <v>3619654000</v>
      </c>
    </row>
    <row r="77" spans="2:15" ht="15.5" x14ac:dyDescent="0.35">
      <c r="C77" t="s">
        <v>96</v>
      </c>
      <c r="D77" s="5">
        <v>23692560000</v>
      </c>
      <c r="E77" s="5">
        <v>8781144000</v>
      </c>
      <c r="F77" s="5">
        <v>17794479000</v>
      </c>
      <c r="G77" s="5">
        <v>23552749000</v>
      </c>
      <c r="I77" s="5">
        <v>54577813000</v>
      </c>
      <c r="J77" s="5">
        <v>52370435000</v>
      </c>
      <c r="K77" s="5">
        <v>51366525000</v>
      </c>
      <c r="L77" s="5">
        <v>61875933000</v>
      </c>
      <c r="M77" s="5">
        <v>47854328000</v>
      </c>
      <c r="N77" s="5">
        <v>20365504000</v>
      </c>
      <c r="O77" s="5">
        <v>3619654000</v>
      </c>
    </row>
    <row r="79" spans="2:15" ht="15.5" x14ac:dyDescent="0.35">
      <c r="B79" t="s">
        <v>97</v>
      </c>
      <c r="C79" t="s">
        <v>98</v>
      </c>
    </row>
    <row r="80" spans="2:15" ht="15.5" x14ac:dyDescent="0.35">
      <c r="C80" t="s">
        <v>99</v>
      </c>
    </row>
    <row r="81" spans="3:15" ht="15.5" x14ac:dyDescent="0.35">
      <c r="C81" t="s">
        <v>20</v>
      </c>
      <c r="D81" s="5">
        <v>196781272000</v>
      </c>
      <c r="E81" s="5">
        <v>183305709000</v>
      </c>
      <c r="F81" s="5">
        <v>161165175000</v>
      </c>
      <c r="G81" s="5">
        <v>173190362000</v>
      </c>
      <c r="I81" s="5">
        <v>161165175000</v>
      </c>
      <c r="J81" s="5">
        <v>164519625000</v>
      </c>
      <c r="K81" s="5">
        <v>188243798000</v>
      </c>
      <c r="L81" s="5">
        <v>303674882000</v>
      </c>
      <c r="M81" s="5">
        <v>49794073000</v>
      </c>
      <c r="N81" s="5">
        <v>11901009000</v>
      </c>
      <c r="O81" s="5">
        <v>1480291000</v>
      </c>
    </row>
    <row r="82" spans="3:15" ht="15.5" x14ac:dyDescent="0.35">
      <c r="C82" t="s">
        <v>100</v>
      </c>
      <c r="D82" s="5">
        <v>24680867000</v>
      </c>
      <c r="E82" s="5">
        <v>26834869000</v>
      </c>
      <c r="F82" s="5">
        <v>31827677000</v>
      </c>
      <c r="G82" s="5">
        <v>25238346000</v>
      </c>
      <c r="I82" s="5">
        <v>31827677000</v>
      </c>
      <c r="J82" s="5">
        <v>29793983000</v>
      </c>
      <c r="K82" s="5">
        <v>24997740000</v>
      </c>
      <c r="L82" s="5">
        <v>14585588000</v>
      </c>
      <c r="M82" s="5">
        <v>12524905000</v>
      </c>
      <c r="N82" s="5">
        <v>8623288000</v>
      </c>
      <c r="O82" s="5">
        <v>15027680000</v>
      </c>
    </row>
    <row r="83" spans="3:15" ht="15.5" x14ac:dyDescent="0.35">
      <c r="C83" t="s">
        <v>250</v>
      </c>
    </row>
    <row r="84" spans="3:15" ht="15.5" x14ac:dyDescent="0.35">
      <c r="C84" t="s">
        <v>249</v>
      </c>
      <c r="D84" s="5">
        <v>7964102000</v>
      </c>
      <c r="E84" s="5">
        <v>8596361000</v>
      </c>
      <c r="F84" s="5">
        <v>10914111000</v>
      </c>
      <c r="G84" s="5">
        <v>21407655000</v>
      </c>
      <c r="I84" s="5">
        <v>10914111000</v>
      </c>
      <c r="J84" s="5">
        <v>5990000000</v>
      </c>
      <c r="K84" s="5">
        <v>2080485000</v>
      </c>
      <c r="L84" s="5">
        <v>2212305000</v>
      </c>
      <c r="M84" s="5">
        <v>990000000</v>
      </c>
    </row>
    <row r="85" spans="3:15" ht="15.5" x14ac:dyDescent="0.35">
      <c r="C85" t="s">
        <v>251</v>
      </c>
      <c r="D85" s="5">
        <v>24680867000</v>
      </c>
      <c r="E85" s="5">
        <v>26834869000</v>
      </c>
      <c r="F85" s="5">
        <v>31827677000</v>
      </c>
      <c r="G85" s="5">
        <v>25238346000</v>
      </c>
      <c r="I85" s="5">
        <v>31827677000</v>
      </c>
      <c r="J85" s="5">
        <v>29793983000</v>
      </c>
      <c r="K85" s="5">
        <v>24997740000</v>
      </c>
      <c r="L85" s="5">
        <v>14585588000</v>
      </c>
      <c r="M85" s="5">
        <v>12524905000</v>
      </c>
      <c r="N85" s="5">
        <v>8623288000</v>
      </c>
      <c r="O85" s="5">
        <v>15027680000</v>
      </c>
    </row>
    <row r="86" spans="3:15" ht="15.5" x14ac:dyDescent="0.35">
      <c r="C86" t="s">
        <v>102</v>
      </c>
      <c r="D86" s="5">
        <v>7647728000</v>
      </c>
      <c r="E86" s="5">
        <v>6492860000</v>
      </c>
      <c r="F86" s="5">
        <v>9472906000</v>
      </c>
      <c r="G86" s="5">
        <v>11664489000</v>
      </c>
      <c r="I86" s="5">
        <v>9472906000</v>
      </c>
      <c r="J86" s="5">
        <v>12709021000</v>
      </c>
      <c r="K86" s="5">
        <v>10727622000</v>
      </c>
      <c r="L86" s="5">
        <v>1370153000</v>
      </c>
      <c r="M86" s="5">
        <v>4290720000</v>
      </c>
      <c r="N86" s="5">
        <v>10922577000</v>
      </c>
      <c r="O86" s="5">
        <v>13405698000</v>
      </c>
    </row>
    <row r="87" spans="3:15" ht="15.5" x14ac:dyDescent="0.35">
      <c r="C87" t="s">
        <v>252</v>
      </c>
      <c r="D87" s="5">
        <v>7647728000</v>
      </c>
      <c r="E87" s="5">
        <v>6492860000</v>
      </c>
      <c r="F87" s="5">
        <v>9472906000</v>
      </c>
      <c r="G87" s="5">
        <v>11664489000</v>
      </c>
      <c r="I87" s="5">
        <v>9472906000</v>
      </c>
      <c r="J87" s="5">
        <v>12709021000</v>
      </c>
      <c r="K87" s="5">
        <v>10727622000</v>
      </c>
      <c r="L87" s="5">
        <v>1370153000</v>
      </c>
      <c r="M87" s="5">
        <v>4290720000</v>
      </c>
      <c r="N87" s="5">
        <v>10922577000</v>
      </c>
      <c r="O87" s="5">
        <v>13405698000</v>
      </c>
    </row>
    <row r="88" spans="3:15" ht="15.5" x14ac:dyDescent="0.35">
      <c r="C88" t="s">
        <v>103</v>
      </c>
      <c r="D88" s="5">
        <v>64634180000</v>
      </c>
      <c r="E88" s="5">
        <v>83969279000</v>
      </c>
      <c r="F88" s="5">
        <v>74158199000</v>
      </c>
      <c r="G88" s="5">
        <v>74613959000</v>
      </c>
      <c r="I88" s="5">
        <v>74158199000</v>
      </c>
      <c r="J88" s="5">
        <v>46745699000</v>
      </c>
      <c r="K88" s="5">
        <v>27372146000</v>
      </c>
      <c r="L88" s="5">
        <v>9209714000</v>
      </c>
      <c r="M88" s="5">
        <v>48165574000</v>
      </c>
      <c r="N88" s="5">
        <v>3343975000</v>
      </c>
      <c r="O88" s="5">
        <v>490968000</v>
      </c>
    </row>
    <row r="89" spans="3:15" ht="15.5" x14ac:dyDescent="0.35">
      <c r="C89" t="s">
        <v>83</v>
      </c>
      <c r="D89" s="5">
        <v>2876417000</v>
      </c>
      <c r="E89" s="5">
        <v>2876417000</v>
      </c>
      <c r="F89" s="5">
        <v>2876417000</v>
      </c>
      <c r="G89" s="5">
        <v>946433000</v>
      </c>
      <c r="I89" s="5">
        <v>2876417000</v>
      </c>
      <c r="J89" s="5">
        <v>946433000</v>
      </c>
      <c r="K89" s="5">
        <v>5082087000</v>
      </c>
      <c r="L89" s="5">
        <v>3398588000</v>
      </c>
      <c r="N89" s="5">
        <v>152187819000</v>
      </c>
      <c r="O89" s="5">
        <v>386515941000</v>
      </c>
    </row>
    <row r="90" spans="3:15" ht="15.5" x14ac:dyDescent="0.35">
      <c r="C90" t="s">
        <v>104</v>
      </c>
      <c r="D90" s="5">
        <v>691382710000</v>
      </c>
      <c r="E90" s="5">
        <v>681204328000</v>
      </c>
      <c r="F90" s="5">
        <v>692848796000</v>
      </c>
      <c r="G90" s="5">
        <v>699403768000</v>
      </c>
      <c r="I90" s="5">
        <v>692848796000</v>
      </c>
      <c r="J90" s="5">
        <v>668757689000</v>
      </c>
      <c r="K90" s="5">
        <v>538016466000</v>
      </c>
      <c r="L90" s="5">
        <v>460445854000</v>
      </c>
      <c r="M90" s="5">
        <v>166781067000</v>
      </c>
      <c r="N90" s="5">
        <v>63077063000</v>
      </c>
      <c r="O90" s="5">
        <v>49710655000</v>
      </c>
    </row>
    <row r="91" spans="3:15" ht="15.5" x14ac:dyDescent="0.35">
      <c r="C91" t="s">
        <v>105</v>
      </c>
    </row>
    <row r="92" spans="3:15" ht="15.5" x14ac:dyDescent="0.35">
      <c r="C92" t="s">
        <v>1333</v>
      </c>
      <c r="E92" s="5">
        <v>1617471000</v>
      </c>
      <c r="F92" s="5">
        <v>1585052000</v>
      </c>
      <c r="G92" s="5">
        <v>1576152000</v>
      </c>
      <c r="I92" s="5">
        <v>1585052000</v>
      </c>
      <c r="J92" s="5">
        <v>1727180000</v>
      </c>
      <c r="K92" s="5">
        <v>1545987000</v>
      </c>
      <c r="L92" s="5">
        <v>1021921000</v>
      </c>
      <c r="M92" s="5">
        <v>4016198000</v>
      </c>
      <c r="N92" s="5">
        <v>3821469000</v>
      </c>
      <c r="O92" s="5">
        <v>3574821000</v>
      </c>
    </row>
    <row r="93" spans="3:15" ht="15.5" x14ac:dyDescent="0.35">
      <c r="C93" t="s">
        <v>107</v>
      </c>
      <c r="D93" s="5">
        <v>762656136000</v>
      </c>
      <c r="E93" s="5">
        <v>768252783000</v>
      </c>
      <c r="F93" s="5">
        <v>769359688000</v>
      </c>
      <c r="G93" s="5">
        <v>763301241000</v>
      </c>
      <c r="I93" s="5">
        <v>769359688000</v>
      </c>
      <c r="J93" s="5">
        <v>776861557000</v>
      </c>
      <c r="K93" s="5">
        <v>686504991000</v>
      </c>
      <c r="L93" s="5">
        <v>442458213000</v>
      </c>
      <c r="M93" s="5">
        <v>426086336000</v>
      </c>
      <c r="N93" s="5">
        <v>454770397000</v>
      </c>
      <c r="O93" s="5">
        <v>479916524000</v>
      </c>
    </row>
    <row r="94" spans="3:15" ht="15.5" x14ac:dyDescent="0.35">
      <c r="C94" t="s">
        <v>108</v>
      </c>
      <c r="N94" s="5">
        <v>697350000</v>
      </c>
      <c r="O94" s="5">
        <v>1394700000</v>
      </c>
    </row>
    <row r="95" spans="3:15" ht="15.5" x14ac:dyDescent="0.35">
      <c r="C95" t="s">
        <v>109</v>
      </c>
      <c r="D95" s="5">
        <v>1661944000</v>
      </c>
      <c r="E95" s="5">
        <v>2085082000</v>
      </c>
      <c r="F95" s="5">
        <v>1617350000</v>
      </c>
      <c r="I95" s="5">
        <v>1617350000</v>
      </c>
      <c r="J95" s="5">
        <v>368915000</v>
      </c>
      <c r="K95" s="5">
        <v>2089553000</v>
      </c>
      <c r="L95" s="5">
        <v>1367150000</v>
      </c>
      <c r="M95" s="5">
        <v>2019979000</v>
      </c>
      <c r="O95" s="5">
        <v>3264652000</v>
      </c>
    </row>
    <row r="96" spans="3:15" ht="15.5" x14ac:dyDescent="0.35">
      <c r="C96" t="s">
        <v>396</v>
      </c>
    </row>
    <row r="97" spans="3:15" ht="15.5" x14ac:dyDescent="0.35">
      <c r="C97" t="s">
        <v>110</v>
      </c>
      <c r="D97" s="5">
        <v>835440193000</v>
      </c>
      <c r="E97" s="5">
        <v>844493076000</v>
      </c>
      <c r="F97" s="5">
        <v>846515455000</v>
      </c>
      <c r="G97" s="5">
        <v>833718652000</v>
      </c>
      <c r="I97" s="5">
        <v>846515455000</v>
      </c>
      <c r="J97" s="5">
        <v>849680806000</v>
      </c>
      <c r="K97" s="5">
        <v>793778091000</v>
      </c>
      <c r="L97" s="5">
        <v>505789893000</v>
      </c>
      <c r="M97" s="5">
        <v>482255826000</v>
      </c>
      <c r="N97" s="5">
        <v>689068033000</v>
      </c>
      <c r="O97" s="5">
        <v>840751065000</v>
      </c>
    </row>
    <row r="98" spans="3:15" ht="15.5" x14ac:dyDescent="0.35">
      <c r="C98" t="s">
        <v>111</v>
      </c>
      <c r="D98" s="5">
        <v>1526822903000</v>
      </c>
      <c r="E98" s="5">
        <v>1525697404000</v>
      </c>
      <c r="F98" s="5">
        <v>1539364251000</v>
      </c>
      <c r="G98" s="5">
        <v>1533122420000</v>
      </c>
      <c r="I98" s="5">
        <v>1539364251000</v>
      </c>
      <c r="J98" s="5">
        <v>1518438495000</v>
      </c>
      <c r="K98" s="5">
        <v>1331794557000</v>
      </c>
      <c r="L98" s="5">
        <v>966235747000</v>
      </c>
      <c r="M98" s="5">
        <v>649036893000</v>
      </c>
      <c r="N98" s="5">
        <v>752145096000</v>
      </c>
      <c r="O98" s="5">
        <v>890461720000</v>
      </c>
    </row>
    <row r="99" spans="3:15" ht="15.5" x14ac:dyDescent="0.35">
      <c r="C99" t="s">
        <v>112</v>
      </c>
    </row>
    <row r="100" spans="3:15" ht="15.5" x14ac:dyDescent="0.35">
      <c r="C100" t="s">
        <v>113</v>
      </c>
    </row>
    <row r="101" spans="3:15" ht="15.5" x14ac:dyDescent="0.35">
      <c r="C101" t="s">
        <v>114</v>
      </c>
      <c r="D101" s="5">
        <v>401786996000</v>
      </c>
      <c r="E101" s="5">
        <v>194714828000</v>
      </c>
      <c r="F101" s="5">
        <v>199053388000</v>
      </c>
      <c r="G101" s="5">
        <v>200504890000</v>
      </c>
      <c r="I101" s="5">
        <v>199053388000</v>
      </c>
      <c r="J101" s="5">
        <v>171440965000</v>
      </c>
      <c r="K101" s="5">
        <v>166153040000</v>
      </c>
      <c r="L101" s="5">
        <v>211339579000</v>
      </c>
      <c r="M101" s="5">
        <v>173070407000</v>
      </c>
      <c r="N101" s="5">
        <v>142346960000</v>
      </c>
      <c r="O101" s="5">
        <v>98376680000</v>
      </c>
    </row>
    <row r="102" spans="3:15" ht="15.5" x14ac:dyDescent="0.35">
      <c r="C102" t="s">
        <v>119</v>
      </c>
      <c r="F102" s="5">
        <v>20000000000</v>
      </c>
      <c r="G102" s="5">
        <v>20000000000</v>
      </c>
      <c r="I102" s="5">
        <v>20000000000</v>
      </c>
      <c r="J102" s="5">
        <v>20000000000</v>
      </c>
      <c r="K102" s="5">
        <v>27990000000</v>
      </c>
      <c r="L102" s="5">
        <v>65000000000</v>
      </c>
      <c r="M102" s="5">
        <v>20000000000</v>
      </c>
      <c r="N102" s="5">
        <v>22000000000</v>
      </c>
      <c r="O102" s="5">
        <v>22000000000</v>
      </c>
    </row>
    <row r="103" spans="3:15" ht="15.5" x14ac:dyDescent="0.35">
      <c r="C103" t="s">
        <v>115</v>
      </c>
    </row>
    <row r="104" spans="3:15" ht="15.5" x14ac:dyDescent="0.35">
      <c r="C104" t="s">
        <v>253</v>
      </c>
      <c r="D104" s="5">
        <v>56809370000</v>
      </c>
      <c r="E104" s="5">
        <v>51078940000</v>
      </c>
      <c r="F104" s="5">
        <v>46770275000</v>
      </c>
      <c r="G104" s="5">
        <v>41181597000</v>
      </c>
      <c r="I104" s="5">
        <v>46770275000</v>
      </c>
      <c r="J104" s="5">
        <v>36911506000</v>
      </c>
      <c r="K104" s="5">
        <v>40302339000</v>
      </c>
      <c r="L104" s="5">
        <v>18397776000</v>
      </c>
      <c r="M104" s="5">
        <v>17486191000</v>
      </c>
      <c r="N104" s="5">
        <v>18702784000</v>
      </c>
      <c r="O104" s="5">
        <v>14628671000</v>
      </c>
    </row>
    <row r="105" spans="3:15" ht="15.5" x14ac:dyDescent="0.35">
      <c r="C105" t="s">
        <v>118</v>
      </c>
    </row>
    <row r="106" spans="3:15" ht="15.5" x14ac:dyDescent="0.35">
      <c r="C106" t="s">
        <v>254</v>
      </c>
      <c r="D106" s="5">
        <v>7964102000</v>
      </c>
      <c r="E106" s="5">
        <v>8596361000</v>
      </c>
      <c r="F106" s="5">
        <v>10914111000</v>
      </c>
      <c r="G106" s="5">
        <v>21407655000</v>
      </c>
      <c r="I106" s="5">
        <v>10914111000</v>
      </c>
      <c r="J106" s="5">
        <v>5990000000</v>
      </c>
      <c r="K106" s="5">
        <v>2080485000</v>
      </c>
      <c r="L106" s="5">
        <v>2212305000</v>
      </c>
      <c r="M106" s="5">
        <v>990000000</v>
      </c>
    </row>
    <row r="107" spans="3:15" ht="15.5" x14ac:dyDescent="0.35">
      <c r="C107" t="s">
        <v>117</v>
      </c>
      <c r="D107" s="5">
        <v>31656521000</v>
      </c>
      <c r="E107" s="5">
        <v>30110560000</v>
      </c>
      <c r="F107" s="5">
        <v>30844799000</v>
      </c>
      <c r="G107" s="5">
        <v>29485141000</v>
      </c>
      <c r="I107" s="5">
        <v>30844799000</v>
      </c>
      <c r="J107" s="5">
        <v>28527689000</v>
      </c>
      <c r="K107" s="5">
        <v>16030858000</v>
      </c>
      <c r="L107" s="5">
        <v>35930173000</v>
      </c>
      <c r="M107" s="5">
        <v>36868613000</v>
      </c>
      <c r="N107" s="5">
        <v>22967662000</v>
      </c>
      <c r="O107" s="5">
        <v>19770219000</v>
      </c>
    </row>
    <row r="108" spans="3:15" ht="15.5" x14ac:dyDescent="0.35">
      <c r="C108" t="s">
        <v>116</v>
      </c>
      <c r="D108" s="5">
        <v>15215539000</v>
      </c>
      <c r="E108" s="5">
        <v>13512378000</v>
      </c>
      <c r="F108" s="5">
        <v>13877189000</v>
      </c>
      <c r="G108" s="5">
        <v>13227007000</v>
      </c>
      <c r="I108" s="5">
        <v>13877189000</v>
      </c>
      <c r="J108" s="5">
        <v>6750738000</v>
      </c>
      <c r="K108" s="5">
        <v>12352670000</v>
      </c>
      <c r="L108" s="5">
        <v>6367519000</v>
      </c>
      <c r="M108" s="5">
        <v>7719011000</v>
      </c>
      <c r="N108" s="5">
        <v>8045057000</v>
      </c>
      <c r="O108" s="5">
        <v>7800052000</v>
      </c>
    </row>
    <row r="109" spans="3:15" ht="15.5" x14ac:dyDescent="0.35">
      <c r="C109" t="s">
        <v>120</v>
      </c>
    </row>
    <row r="110" spans="3:15" ht="15.5" x14ac:dyDescent="0.35">
      <c r="C110" t="s">
        <v>256</v>
      </c>
      <c r="D110" s="5">
        <v>471324000</v>
      </c>
      <c r="E110" s="5">
        <v>684986000</v>
      </c>
      <c r="F110" s="5">
        <v>940165000</v>
      </c>
      <c r="G110" s="5">
        <v>495808000</v>
      </c>
      <c r="I110" s="5">
        <v>940165000</v>
      </c>
      <c r="J110" s="5">
        <v>1936307000</v>
      </c>
      <c r="K110" s="5">
        <v>4514535000</v>
      </c>
    </row>
    <row r="111" spans="3:15" ht="15.5" x14ac:dyDescent="0.35">
      <c r="C111" t="s">
        <v>520</v>
      </c>
      <c r="D111" s="5">
        <v>313396000</v>
      </c>
      <c r="E111" s="5">
        <v>1244046000</v>
      </c>
      <c r="F111" s="5">
        <v>2267354000</v>
      </c>
      <c r="G111" s="5">
        <v>558518000</v>
      </c>
      <c r="I111" s="5">
        <v>2267354000</v>
      </c>
      <c r="J111" s="5">
        <v>682285000</v>
      </c>
      <c r="K111" s="5">
        <v>678219000</v>
      </c>
      <c r="L111" s="5">
        <v>1339839000</v>
      </c>
      <c r="M111" s="5">
        <v>477102000</v>
      </c>
      <c r="N111" s="5">
        <v>1452575000</v>
      </c>
      <c r="O111" s="5">
        <v>3044853000</v>
      </c>
    </row>
    <row r="112" spans="3:15" ht="15.5" x14ac:dyDescent="0.35">
      <c r="C112" t="s">
        <v>313</v>
      </c>
      <c r="D112" s="5">
        <v>435933167000</v>
      </c>
      <c r="E112" s="5">
        <v>642095667000</v>
      </c>
      <c r="F112" s="5">
        <v>659302667000</v>
      </c>
      <c r="G112" s="5">
        <v>676585666000</v>
      </c>
      <c r="I112" s="5">
        <v>659302667000</v>
      </c>
      <c r="J112" s="5">
        <v>709787667000</v>
      </c>
      <c r="K112" s="5">
        <v>571776500000</v>
      </c>
      <c r="L112" s="5">
        <v>207074000000</v>
      </c>
      <c r="M112" s="5">
        <v>287174792000</v>
      </c>
      <c r="N112" s="5">
        <v>357583096000</v>
      </c>
      <c r="O112" s="5">
        <v>398690654000</v>
      </c>
    </row>
    <row r="113" spans="3:15" ht="15.5" x14ac:dyDescent="0.35">
      <c r="C113" t="s">
        <v>121</v>
      </c>
      <c r="D113" s="5">
        <v>263476273000</v>
      </c>
      <c r="E113" s="5">
        <v>75407247000</v>
      </c>
      <c r="F113" s="5">
        <v>75227398000</v>
      </c>
      <c r="G113" s="5">
        <v>72054493000</v>
      </c>
      <c r="I113" s="5">
        <v>75227398000</v>
      </c>
      <c r="J113" s="5">
        <v>72724688000</v>
      </c>
      <c r="K113" s="5">
        <v>66976508000</v>
      </c>
      <c r="L113" s="5">
        <v>81881566000</v>
      </c>
      <c r="M113" s="5">
        <v>71021281000</v>
      </c>
      <c r="N113" s="5">
        <v>42699241000</v>
      </c>
      <c r="O113" s="5">
        <v>34177738000</v>
      </c>
    </row>
    <row r="114" spans="3:15" ht="15.5" x14ac:dyDescent="0.35">
      <c r="C114" t="s">
        <v>122</v>
      </c>
      <c r="D114" s="5">
        <v>446228473000</v>
      </c>
      <c r="E114" s="5">
        <v>653365824000</v>
      </c>
      <c r="F114" s="5">
        <v>671475255000</v>
      </c>
      <c r="G114" s="5">
        <v>684594110000</v>
      </c>
      <c r="I114" s="5">
        <v>671475255000</v>
      </c>
      <c r="J114" s="5">
        <v>717661480000</v>
      </c>
      <c r="K114" s="5">
        <v>581165509000</v>
      </c>
      <c r="L114" s="5">
        <v>211488380000</v>
      </c>
      <c r="M114" s="5">
        <v>290381780000</v>
      </c>
      <c r="N114" s="5">
        <v>361577758000</v>
      </c>
      <c r="O114" s="5">
        <v>403597950000</v>
      </c>
    </row>
    <row r="115" spans="3:15" ht="15.5" x14ac:dyDescent="0.35">
      <c r="C115" t="s">
        <v>123</v>
      </c>
      <c r="D115" s="5">
        <v>446228473000</v>
      </c>
      <c r="E115" s="5">
        <v>653365824000</v>
      </c>
      <c r="F115" s="5">
        <v>671475255000</v>
      </c>
      <c r="G115" s="5">
        <v>684594110000</v>
      </c>
      <c r="I115" s="5">
        <v>671475255000</v>
      </c>
      <c r="J115" s="5">
        <v>717661480000</v>
      </c>
      <c r="K115" s="5">
        <v>581165509000</v>
      </c>
      <c r="L115" s="5">
        <v>211488380000</v>
      </c>
      <c r="M115" s="5">
        <v>290381780000</v>
      </c>
      <c r="N115" s="5">
        <v>361577758000</v>
      </c>
      <c r="O115" s="5">
        <v>403597950000</v>
      </c>
    </row>
    <row r="116" spans="3:15" ht="15.5" x14ac:dyDescent="0.35">
      <c r="C116" t="s">
        <v>124</v>
      </c>
    </row>
    <row r="117" spans="3:15" ht="15.5" x14ac:dyDescent="0.35">
      <c r="C117" t="s">
        <v>125</v>
      </c>
      <c r="D117" s="5">
        <v>436717887000</v>
      </c>
      <c r="E117" s="5">
        <v>644024699000</v>
      </c>
      <c r="F117" s="5">
        <v>662510186000</v>
      </c>
      <c r="G117" s="5">
        <v>677639992000</v>
      </c>
      <c r="I117" s="5">
        <v>662510186000</v>
      </c>
      <c r="J117" s="5">
        <v>712406259000</v>
      </c>
      <c r="K117" s="5">
        <v>576969254000</v>
      </c>
      <c r="L117" s="5">
        <v>208413839000</v>
      </c>
      <c r="M117" s="5">
        <v>287651894000</v>
      </c>
      <c r="N117" s="5">
        <v>359035671000</v>
      </c>
      <c r="O117" s="5">
        <v>401735507000</v>
      </c>
    </row>
    <row r="118" spans="3:15" ht="15.5" x14ac:dyDescent="0.35">
      <c r="C118" t="s">
        <v>357</v>
      </c>
      <c r="D118" s="5">
        <v>1709150000</v>
      </c>
      <c r="E118" s="5">
        <v>1868126000</v>
      </c>
      <c r="F118" s="5">
        <v>1868126000</v>
      </c>
      <c r="G118" s="5">
        <v>772933000</v>
      </c>
      <c r="I118" s="5">
        <v>1868126000</v>
      </c>
      <c r="J118" s="5">
        <v>95526000</v>
      </c>
      <c r="K118" s="5">
        <v>26512000</v>
      </c>
      <c r="N118" s="5">
        <v>327227000</v>
      </c>
    </row>
    <row r="119" spans="3:15" ht="15.5" x14ac:dyDescent="0.35">
      <c r="C119" t="s">
        <v>126</v>
      </c>
      <c r="D119" s="5">
        <v>848015469000</v>
      </c>
      <c r="E119" s="5">
        <v>848080652000</v>
      </c>
      <c r="F119" s="5">
        <v>870528643000</v>
      </c>
      <c r="G119" s="5">
        <v>885099000000</v>
      </c>
      <c r="I119" s="5">
        <v>870528643000</v>
      </c>
      <c r="J119" s="5">
        <v>889102445000</v>
      </c>
      <c r="K119" s="5">
        <v>747318549000</v>
      </c>
      <c r="L119" s="5">
        <v>422827959000</v>
      </c>
      <c r="M119" s="5">
        <v>463452187000</v>
      </c>
      <c r="N119" s="5">
        <v>503924718000</v>
      </c>
      <c r="O119" s="5">
        <v>501974630000</v>
      </c>
    </row>
    <row r="120" spans="3:15" ht="15.5" x14ac:dyDescent="0.35">
      <c r="C120" t="s">
        <v>127</v>
      </c>
    </row>
    <row r="121" spans="3:15" ht="15.5" x14ac:dyDescent="0.35">
      <c r="C121" t="s">
        <v>128</v>
      </c>
      <c r="D121" s="5">
        <v>120604286000</v>
      </c>
      <c r="E121" s="5">
        <v>120604286000</v>
      </c>
      <c r="F121" s="5">
        <v>120604286000</v>
      </c>
      <c r="G121" s="5">
        <v>120525369000</v>
      </c>
      <c r="I121" s="5">
        <v>120604286000</v>
      </c>
      <c r="J121" s="5">
        <v>120523974000</v>
      </c>
      <c r="K121" s="5">
        <v>120001213000</v>
      </c>
      <c r="L121" s="5">
        <v>120000000000</v>
      </c>
      <c r="M121" s="5">
        <v>95000000000</v>
      </c>
      <c r="N121" s="5">
        <v>95000000000</v>
      </c>
      <c r="O121" s="5">
        <v>200000000</v>
      </c>
    </row>
    <row r="122" spans="3:15" ht="15.5" x14ac:dyDescent="0.35">
      <c r="C122" t="s">
        <v>129</v>
      </c>
      <c r="D122" s="5">
        <v>351252169000</v>
      </c>
      <c r="E122" s="5">
        <v>351252169000</v>
      </c>
      <c r="F122" s="5">
        <v>351252169000</v>
      </c>
      <c r="G122" s="5">
        <v>350229512000</v>
      </c>
      <c r="I122" s="5">
        <v>351252169000</v>
      </c>
      <c r="J122" s="5">
        <v>350127806000</v>
      </c>
      <c r="K122" s="5">
        <v>342025182000</v>
      </c>
      <c r="L122" s="5">
        <v>342008199000</v>
      </c>
      <c r="M122" s="5">
        <v>74004715000</v>
      </c>
    </row>
    <row r="123" spans="3:15" ht="15.5" x14ac:dyDescent="0.35">
      <c r="C123" t="s">
        <v>130</v>
      </c>
      <c r="D123" s="5">
        <v>202049333000</v>
      </c>
      <c r="E123" s="5">
        <v>200927115000</v>
      </c>
      <c r="F123" s="5">
        <v>192193342000</v>
      </c>
      <c r="G123" s="5">
        <v>174470239000</v>
      </c>
      <c r="I123" s="5">
        <v>192193342000</v>
      </c>
      <c r="J123" s="5">
        <v>156037874000</v>
      </c>
      <c r="K123" s="5">
        <v>115876183000</v>
      </c>
      <c r="L123" s="5">
        <v>76643674000</v>
      </c>
      <c r="M123" s="5">
        <v>15127718000</v>
      </c>
      <c r="N123" s="5">
        <v>-176928000</v>
      </c>
      <c r="O123" s="5">
        <v>-171142000</v>
      </c>
    </row>
    <row r="124" spans="3:15" ht="15.5" x14ac:dyDescent="0.35">
      <c r="C124" t="s">
        <v>257</v>
      </c>
      <c r="F124" s="5">
        <v>32960390000</v>
      </c>
      <c r="I124" s="5">
        <v>32960390000</v>
      </c>
      <c r="J124" s="5">
        <v>22553011000</v>
      </c>
      <c r="K124" s="5">
        <v>12304736000</v>
      </c>
    </row>
    <row r="125" spans="3:15" ht="15.5" x14ac:dyDescent="0.35">
      <c r="C125" t="s">
        <v>258</v>
      </c>
      <c r="F125" s="5">
        <v>159232952000</v>
      </c>
      <c r="I125" s="5">
        <v>159232952000</v>
      </c>
      <c r="J125" s="5">
        <v>133484863000</v>
      </c>
      <c r="K125" s="5">
        <v>103571447000</v>
      </c>
    </row>
    <row r="126" spans="3:15" ht="15.5" x14ac:dyDescent="0.35">
      <c r="C126" t="s">
        <v>259</v>
      </c>
      <c r="D126" s="5">
        <v>202049333000</v>
      </c>
      <c r="E126" s="5">
        <v>200927115000</v>
      </c>
      <c r="F126" s="5">
        <v>192193342000</v>
      </c>
      <c r="G126" s="5">
        <v>174470239000</v>
      </c>
      <c r="I126" s="5">
        <v>192193342000</v>
      </c>
      <c r="J126" s="5">
        <v>156037874000</v>
      </c>
      <c r="K126" s="5">
        <v>115876183000</v>
      </c>
      <c r="L126" s="5">
        <v>76643674000</v>
      </c>
      <c r="M126" s="5">
        <v>15127718000</v>
      </c>
      <c r="N126" s="5">
        <v>-176928000</v>
      </c>
      <c r="O126" s="5">
        <v>-171142000</v>
      </c>
    </row>
    <row r="127" spans="3:15" ht="15.5" x14ac:dyDescent="0.35">
      <c r="C127" t="s">
        <v>131</v>
      </c>
      <c r="D127" s="5">
        <v>2025229000</v>
      </c>
      <c r="E127" s="5">
        <v>1956765000</v>
      </c>
      <c r="F127" s="5">
        <v>1909394000</v>
      </c>
      <c r="G127" s="5">
        <v>1851866000</v>
      </c>
      <c r="I127" s="5">
        <v>1909394000</v>
      </c>
      <c r="J127" s="5">
        <v>1699963000</v>
      </c>
      <c r="K127" s="5">
        <v>1491343000</v>
      </c>
      <c r="L127" s="5">
        <v>1357327000</v>
      </c>
      <c r="M127" s="5">
        <v>1452273000</v>
      </c>
      <c r="N127" s="5">
        <v>1209487000</v>
      </c>
      <c r="O127" s="5">
        <v>1942291000</v>
      </c>
    </row>
    <row r="128" spans="3:15" ht="15.5" x14ac:dyDescent="0.35">
      <c r="C128" t="s">
        <v>10</v>
      </c>
      <c r="D128" s="5">
        <v>678807434000</v>
      </c>
      <c r="E128" s="5">
        <v>677616752000</v>
      </c>
      <c r="F128" s="5">
        <v>668835608000</v>
      </c>
      <c r="G128" s="5">
        <v>648023419000</v>
      </c>
      <c r="I128" s="5">
        <v>668835608000</v>
      </c>
      <c r="J128" s="5">
        <v>629336050000</v>
      </c>
      <c r="K128" s="5">
        <v>584476008000</v>
      </c>
      <c r="L128" s="5">
        <v>543407788000</v>
      </c>
      <c r="M128" s="5">
        <v>185584706000</v>
      </c>
      <c r="N128" s="5">
        <v>248220378000</v>
      </c>
      <c r="O128" s="5">
        <v>388487090000</v>
      </c>
    </row>
    <row r="129" spans="2:15" ht="15.5" x14ac:dyDescent="0.35">
      <c r="C129" t="s">
        <v>132</v>
      </c>
      <c r="D129" s="5">
        <v>1526822903000</v>
      </c>
      <c r="E129" s="5">
        <v>1525697404000</v>
      </c>
      <c r="F129" s="5">
        <v>1539364251000</v>
      </c>
      <c r="G129" s="5">
        <v>1533122419000</v>
      </c>
      <c r="I129" s="5">
        <v>1539364251000</v>
      </c>
      <c r="J129" s="5">
        <v>1518438495000</v>
      </c>
      <c r="K129" s="5">
        <v>1331794557000</v>
      </c>
      <c r="L129" s="5">
        <v>966235747000</v>
      </c>
      <c r="M129" s="5">
        <v>649036893000</v>
      </c>
      <c r="N129" s="5">
        <v>752145096000</v>
      </c>
      <c r="O129" s="5">
        <v>890461720000</v>
      </c>
    </row>
    <row r="130" spans="2:15" ht="15.5" x14ac:dyDescent="0.35">
      <c r="C130" t="s">
        <v>133</v>
      </c>
      <c r="D130" s="5">
        <v>12060428584</v>
      </c>
      <c r="E130" s="5">
        <v>12060428584</v>
      </c>
      <c r="F130" s="5">
        <v>12060428584</v>
      </c>
      <c r="G130" s="5">
        <v>12052536940</v>
      </c>
      <c r="I130" s="5">
        <v>12060428584</v>
      </c>
      <c r="J130" s="5">
        <v>12052397422</v>
      </c>
      <c r="K130" s="5">
        <v>12000121302</v>
      </c>
      <c r="L130" s="5">
        <v>12000000000</v>
      </c>
      <c r="M130" s="5">
        <v>95000</v>
      </c>
      <c r="N130" s="5">
        <v>95000</v>
      </c>
      <c r="O130" s="5">
        <v>200</v>
      </c>
    </row>
    <row r="132" spans="2:15" ht="15.5" x14ac:dyDescent="0.35">
      <c r="B132" t="s">
        <v>134</v>
      </c>
      <c r="C132" t="s">
        <v>135</v>
      </c>
      <c r="D132" s="5">
        <v>53683770000</v>
      </c>
      <c r="E132" s="5">
        <v>54788904000</v>
      </c>
      <c r="F132" s="5">
        <v>38471254000</v>
      </c>
      <c r="G132" s="5">
        <v>77253867000</v>
      </c>
      <c r="I132" s="5">
        <v>117896145000</v>
      </c>
      <c r="J132" s="5">
        <v>110419974000</v>
      </c>
      <c r="K132" s="5">
        <v>16580701000</v>
      </c>
      <c r="L132" s="5">
        <v>89255065000</v>
      </c>
      <c r="M132" s="5">
        <v>109755060000</v>
      </c>
      <c r="N132" s="5">
        <v>64099657000</v>
      </c>
      <c r="O132" s="5">
        <v>27240741000</v>
      </c>
    </row>
    <row r="133" spans="2:15" ht="15.5" x14ac:dyDescent="0.35">
      <c r="C133" t="s">
        <v>136</v>
      </c>
      <c r="D133" s="5">
        <v>361338415000</v>
      </c>
      <c r="E133" s="5">
        <v>342383559000</v>
      </c>
      <c r="F133" s="5">
        <v>358618539000</v>
      </c>
      <c r="G133" s="5">
        <v>380044885000</v>
      </c>
      <c r="I133" s="5">
        <v>1244900442000</v>
      </c>
      <c r="J133" s="5">
        <v>1002178294000</v>
      </c>
      <c r="K133" s="5">
        <v>703899429000</v>
      </c>
      <c r="L133" s="5">
        <v>609781768000</v>
      </c>
      <c r="M133" s="5">
        <v>526042826000</v>
      </c>
      <c r="N133" s="5">
        <v>234102834000</v>
      </c>
      <c r="O133" s="5">
        <v>148383713000</v>
      </c>
    </row>
    <row r="134" spans="2:15" ht="15.5" x14ac:dyDescent="0.35">
      <c r="C134" t="s">
        <v>137</v>
      </c>
      <c r="D134" s="5">
        <v>-247336748000</v>
      </c>
      <c r="E134" s="5">
        <v>-247308125000</v>
      </c>
      <c r="F134" s="5">
        <v>-263894756000</v>
      </c>
      <c r="G134" s="5">
        <v>-268022853000</v>
      </c>
      <c r="I134" s="5">
        <v>-956194816000</v>
      </c>
      <c r="J134" s="5">
        <v>-732099035000</v>
      </c>
      <c r="K134" s="5">
        <v>-491511780000</v>
      </c>
      <c r="L134" s="5">
        <v>-347936404000</v>
      </c>
      <c r="M134" s="5">
        <v>-300386055000</v>
      </c>
      <c r="N134" s="5">
        <v>-67749327000</v>
      </c>
      <c r="O134" s="5">
        <v>-42521446000</v>
      </c>
    </row>
    <row r="135" spans="2:15" ht="15.5" x14ac:dyDescent="0.35">
      <c r="C135" t="s">
        <v>139</v>
      </c>
      <c r="D135" s="5">
        <v>-16612509000</v>
      </c>
      <c r="E135" s="5">
        <v>-32343156000</v>
      </c>
      <c r="F135" s="5">
        <v>-25932388000</v>
      </c>
      <c r="G135" s="5">
        <v>-21011374000</v>
      </c>
      <c r="I135" s="5">
        <v>-92209462000</v>
      </c>
      <c r="J135" s="5">
        <v>-86207214000</v>
      </c>
      <c r="K135" s="5">
        <v>-61995760000</v>
      </c>
      <c r="L135" s="5">
        <v>-60567132000</v>
      </c>
      <c r="M135" s="5">
        <v>-49855014000</v>
      </c>
      <c r="N135" s="5">
        <v>-40151989000</v>
      </c>
      <c r="O135" s="5">
        <v>-30082121000</v>
      </c>
    </row>
    <row r="136" spans="2:15" ht="15.5" x14ac:dyDescent="0.35">
      <c r="C136" t="s">
        <v>680</v>
      </c>
      <c r="D136" s="5">
        <v>-28975818000</v>
      </c>
      <c r="E136" s="5">
        <v>7515617000</v>
      </c>
      <c r="F136" s="5">
        <v>-5619023000</v>
      </c>
      <c r="G136" s="5">
        <v>-7190441000</v>
      </c>
      <c r="I136" s="5">
        <v>-18774867000</v>
      </c>
      <c r="J136" s="5">
        <v>-48988526000</v>
      </c>
      <c r="K136" s="5">
        <v>-69825297000</v>
      </c>
      <c r="L136" s="5">
        <v>-52785460000</v>
      </c>
      <c r="M136" s="5">
        <v>-16491390000</v>
      </c>
      <c r="N136" s="5">
        <v>-14736909000</v>
      </c>
      <c r="O136" s="5">
        <v>-1780824000</v>
      </c>
    </row>
    <row r="137" spans="2:15" ht="15.5" x14ac:dyDescent="0.35">
      <c r="C137" t="s">
        <v>501</v>
      </c>
      <c r="D137" s="5">
        <v>1353733000</v>
      </c>
      <c r="E137" s="5">
        <v>1379405000</v>
      </c>
      <c r="F137" s="5">
        <v>1399997000</v>
      </c>
      <c r="G137" s="5">
        <v>1552111000</v>
      </c>
      <c r="I137" s="5">
        <v>5739978000</v>
      </c>
      <c r="J137" s="5">
        <v>5599278000</v>
      </c>
      <c r="K137" s="5">
        <v>5939362000</v>
      </c>
      <c r="L137" s="5">
        <v>1490623000</v>
      </c>
      <c r="M137" s="5">
        <v>356586000</v>
      </c>
      <c r="N137" s="5">
        <v>380220000</v>
      </c>
      <c r="O137" s="5">
        <v>501907000</v>
      </c>
    </row>
    <row r="138" spans="2:15" ht="15.5" x14ac:dyDescent="0.35">
      <c r="C138" t="s">
        <v>1480</v>
      </c>
      <c r="F138" s="5">
        <v>3082732000</v>
      </c>
      <c r="I138" s="5">
        <v>3082732000</v>
      </c>
    </row>
    <row r="139" spans="2:15" ht="15.5" x14ac:dyDescent="0.35">
      <c r="C139" t="s">
        <v>249</v>
      </c>
      <c r="K139" s="5">
        <v>-99386577000</v>
      </c>
      <c r="L139" s="5">
        <v>1090485000</v>
      </c>
      <c r="O139" s="5">
        <v>-1375000000</v>
      </c>
    </row>
    <row r="140" spans="2:15" ht="15.5" x14ac:dyDescent="0.35">
      <c r="C140" t="s">
        <v>1507</v>
      </c>
      <c r="F140" s="5">
        <v>3082732000</v>
      </c>
      <c r="I140" s="5">
        <v>3082732000</v>
      </c>
    </row>
    <row r="141" spans="2:15" ht="15.5" x14ac:dyDescent="0.35">
      <c r="C141" t="s">
        <v>1483</v>
      </c>
    </row>
    <row r="142" spans="2:15" ht="15.5" x14ac:dyDescent="0.35">
      <c r="C142" t="s">
        <v>1508</v>
      </c>
    </row>
    <row r="143" spans="2:15" ht="15.5" x14ac:dyDescent="0.35">
      <c r="C143" t="s">
        <v>1481</v>
      </c>
      <c r="D143" s="5">
        <v>-9804064000</v>
      </c>
      <c r="E143" s="5">
        <v>-10133418000</v>
      </c>
      <c r="F143" s="5">
        <v>-11531904000</v>
      </c>
      <c r="G143" s="5">
        <v>-12315663000</v>
      </c>
      <c r="I143" s="5">
        <v>-45727688000</v>
      </c>
      <c r="J143" s="5">
        <v>-45381141000</v>
      </c>
      <c r="K143" s="5">
        <v>-37383553000</v>
      </c>
      <c r="L143" s="5">
        <v>-33394032000</v>
      </c>
      <c r="M143" s="5">
        <v>-38691812000</v>
      </c>
      <c r="N143" s="5">
        <v>-45813565000</v>
      </c>
      <c r="O143" s="5">
        <v>-46884276000</v>
      </c>
    </row>
    <row r="144" spans="2:15" ht="15.5" x14ac:dyDescent="0.35">
      <c r="C144" t="s">
        <v>1509</v>
      </c>
      <c r="D144" s="5">
        <v>-6279239000</v>
      </c>
      <c r="E144" s="5">
        <v>-6704978000</v>
      </c>
      <c r="F144" s="5">
        <v>-17651943000</v>
      </c>
      <c r="G144" s="5">
        <v>4197202000</v>
      </c>
      <c r="I144" s="5">
        <v>-22920174000</v>
      </c>
      <c r="J144" s="5">
        <v>-10588588000</v>
      </c>
      <c r="K144" s="5">
        <v>-32541700000</v>
      </c>
      <c r="L144" s="5">
        <v>-27334298000</v>
      </c>
      <c r="M144" s="5">
        <v>-11220081000</v>
      </c>
      <c r="N144" s="5">
        <v>-1931607000</v>
      </c>
      <c r="O144" s="5">
        <v>-376212000</v>
      </c>
    </row>
    <row r="145" spans="3:15" ht="15.5" x14ac:dyDescent="0.35">
      <c r="C145" t="s">
        <v>1510</v>
      </c>
      <c r="J145" s="5">
        <v>25906906000</v>
      </c>
    </row>
    <row r="146" spans="3:15" ht="15.5" x14ac:dyDescent="0.35">
      <c r="C146" t="s">
        <v>519</v>
      </c>
    </row>
    <row r="147" spans="3:15" ht="15.5" x14ac:dyDescent="0.35">
      <c r="C147" t="s">
        <v>144</v>
      </c>
      <c r="D147" s="5">
        <v>-38260679000</v>
      </c>
      <c r="E147" s="5">
        <v>6744970000</v>
      </c>
      <c r="F147" s="5">
        <v>-18147947000</v>
      </c>
      <c r="G147" s="5">
        <v>-2453852000</v>
      </c>
      <c r="I147" s="5">
        <v>-50787330000</v>
      </c>
      <c r="J147" s="5">
        <v>-257617181000</v>
      </c>
      <c r="K147" s="5">
        <v>-328312578000</v>
      </c>
      <c r="L147" s="5">
        <v>-99882899000</v>
      </c>
      <c r="M147" s="5">
        <v>-48039317000</v>
      </c>
      <c r="N147" s="5">
        <v>-18738251000</v>
      </c>
      <c r="O147" s="5">
        <v>-88590881000</v>
      </c>
    </row>
    <row r="148" spans="3:15" ht="15.5" x14ac:dyDescent="0.35">
      <c r="C148" t="s">
        <v>145</v>
      </c>
      <c r="D148" s="5">
        <v>-38260679000</v>
      </c>
      <c r="E148" s="5">
        <v>6744970000</v>
      </c>
      <c r="F148" s="5">
        <v>-18147947000</v>
      </c>
      <c r="G148" s="5">
        <v>-2453852000</v>
      </c>
      <c r="I148" s="5">
        <v>-50787330000</v>
      </c>
      <c r="J148" s="5">
        <v>-257617181000</v>
      </c>
      <c r="K148" s="5">
        <v>-328312578000</v>
      </c>
      <c r="L148" s="5">
        <v>-99882899000</v>
      </c>
      <c r="M148" s="5">
        <v>-48039317000</v>
      </c>
      <c r="N148" s="5">
        <v>-18738251000</v>
      </c>
      <c r="O148" s="5">
        <v>-88590881000</v>
      </c>
    </row>
    <row r="149" spans="3:15" ht="15.5" x14ac:dyDescent="0.35">
      <c r="C149" t="s">
        <v>150</v>
      </c>
      <c r="F149" s="5">
        <v>275131000</v>
      </c>
      <c r="I149" s="5">
        <v>275131000</v>
      </c>
      <c r="J149" s="5">
        <v>2486658000</v>
      </c>
      <c r="K149" s="5">
        <v>2120300000</v>
      </c>
      <c r="L149" s="5">
        <v>1285000000</v>
      </c>
    </row>
    <row r="150" spans="3:15" ht="15.5" x14ac:dyDescent="0.35">
      <c r="C150" t="s">
        <v>1072</v>
      </c>
      <c r="D150" s="5">
        <v>543820000</v>
      </c>
      <c r="E150" s="5">
        <v>543817000</v>
      </c>
      <c r="F150" s="5">
        <v>-517368000</v>
      </c>
      <c r="G150" s="5">
        <v>-107438000</v>
      </c>
      <c r="I150" s="5">
        <v>-517369000</v>
      </c>
      <c r="J150" s="5">
        <v>-357187000</v>
      </c>
      <c r="K150" s="5">
        <v>40000000</v>
      </c>
      <c r="L150" s="5">
        <v>461745000</v>
      </c>
      <c r="M150" s="5">
        <v>1000000000</v>
      </c>
      <c r="N150" s="5">
        <v>4524363000</v>
      </c>
      <c r="O150" s="5">
        <v>897637000</v>
      </c>
    </row>
    <row r="151" spans="3:15" ht="15.5" x14ac:dyDescent="0.35">
      <c r="C151" t="s">
        <v>1511</v>
      </c>
      <c r="D151" s="5">
        <v>-29973000000</v>
      </c>
      <c r="E151" s="5">
        <v>20027000000</v>
      </c>
      <c r="F151" s="5">
        <v>-222064000</v>
      </c>
      <c r="G151" s="5">
        <v>8264438000</v>
      </c>
      <c r="I151" s="5">
        <v>108000000</v>
      </c>
      <c r="J151" s="5">
        <v>-116614500000</v>
      </c>
      <c r="K151" s="5">
        <v>-153388000000</v>
      </c>
      <c r="L151" s="5">
        <v>-45600000000</v>
      </c>
      <c r="M151" s="5">
        <v>-25000000000</v>
      </c>
    </row>
    <row r="152" spans="3:15" ht="15.5" x14ac:dyDescent="0.35">
      <c r="C152" t="s">
        <v>591</v>
      </c>
    </row>
    <row r="153" spans="3:15" ht="15.5" x14ac:dyDescent="0.35">
      <c r="C153" t="s">
        <v>1512</v>
      </c>
      <c r="K153" s="5">
        <v>-1925934000</v>
      </c>
      <c r="L153" s="5">
        <v>11015000</v>
      </c>
    </row>
    <row r="154" spans="3:15" ht="15.5" x14ac:dyDescent="0.35">
      <c r="C154" t="s">
        <v>146</v>
      </c>
      <c r="D154" s="5">
        <v>-3543461000</v>
      </c>
      <c r="E154" s="5">
        <v>-8634827000</v>
      </c>
      <c r="F154" s="5">
        <v>-11818956000</v>
      </c>
      <c r="G154" s="5">
        <v>-4556250000</v>
      </c>
      <c r="I154" s="5">
        <v>-27130704000</v>
      </c>
      <c r="J154" s="5">
        <v>-116469213000</v>
      </c>
      <c r="K154" s="5">
        <v>-150141795000</v>
      </c>
      <c r="L154" s="5">
        <v>-37758502000</v>
      </c>
      <c r="M154" s="5">
        <v>-3182554000</v>
      </c>
      <c r="N154" s="5">
        <v>-145881000</v>
      </c>
      <c r="O154" s="5">
        <v>-70470005000</v>
      </c>
    </row>
    <row r="155" spans="3:15" ht="15.5" x14ac:dyDescent="0.35">
      <c r="C155" t="s">
        <v>400</v>
      </c>
      <c r="J155" s="5">
        <v>-300000000</v>
      </c>
    </row>
    <row r="156" spans="3:15" ht="15.5" x14ac:dyDescent="0.35">
      <c r="C156" t="s">
        <v>1513</v>
      </c>
      <c r="D156" s="5">
        <v>-3773708000</v>
      </c>
      <c r="E156" s="5">
        <v>-3573625000</v>
      </c>
      <c r="F156" s="5">
        <v>-3573625000</v>
      </c>
      <c r="G156" s="5">
        <v>-3573625000</v>
      </c>
      <c r="I156" s="5">
        <v>-14294500000</v>
      </c>
      <c r="J156" s="5">
        <v>-14294499000</v>
      </c>
      <c r="K156" s="5">
        <v>-13222731000</v>
      </c>
      <c r="L156" s="5">
        <v>-16324666000</v>
      </c>
      <c r="M156" s="5">
        <v>-19647989000</v>
      </c>
      <c r="N156" s="5">
        <v>-20702813000</v>
      </c>
      <c r="O156" s="5">
        <v>-11441792000</v>
      </c>
    </row>
    <row r="157" spans="3:15" ht="15.5" x14ac:dyDescent="0.35">
      <c r="C157" t="s">
        <v>1514</v>
      </c>
      <c r="K157" s="5">
        <v>-1205000000</v>
      </c>
    </row>
    <row r="158" spans="3:15" ht="15.5" x14ac:dyDescent="0.35">
      <c r="C158" t="s">
        <v>1515</v>
      </c>
      <c r="D158" s="5">
        <v>-3131801000</v>
      </c>
      <c r="E158" s="5">
        <v>-1584976000</v>
      </c>
      <c r="F158" s="5">
        <v>-2008217000</v>
      </c>
      <c r="G158" s="5">
        <v>-2835630000</v>
      </c>
      <c r="I158" s="5">
        <v>-9096068000</v>
      </c>
      <c r="J158" s="5">
        <v>-11887247000</v>
      </c>
      <c r="K158" s="5">
        <v>-10065352000</v>
      </c>
      <c r="L158" s="5">
        <v>-1865702000</v>
      </c>
      <c r="M158" s="5">
        <v>-1014045000</v>
      </c>
      <c r="N158" s="5">
        <v>-2167272000</v>
      </c>
      <c r="O158" s="5">
        <v>-7423876000</v>
      </c>
    </row>
    <row r="159" spans="3:15" ht="15.5" x14ac:dyDescent="0.35">
      <c r="C159" t="s">
        <v>1516</v>
      </c>
    </row>
    <row r="160" spans="3:15" ht="15.5" x14ac:dyDescent="0.35">
      <c r="C160" t="s">
        <v>1517</v>
      </c>
      <c r="D160" s="5">
        <v>1617471000</v>
      </c>
      <c r="E160" s="5">
        <v>-32419000</v>
      </c>
      <c r="F160" s="5">
        <v>-282848000</v>
      </c>
      <c r="G160" s="5">
        <v>354653000</v>
      </c>
      <c r="I160" s="5">
        <v>-131820000</v>
      </c>
      <c r="J160" s="5">
        <v>-181193000</v>
      </c>
      <c r="K160" s="5">
        <v>-524066000</v>
      </c>
      <c r="L160" s="5">
        <v>-91789000</v>
      </c>
      <c r="M160" s="5">
        <v>-194729000</v>
      </c>
      <c r="N160" s="5">
        <v>-246648000</v>
      </c>
      <c r="O160" s="5">
        <v>-152845000</v>
      </c>
    </row>
    <row r="161" spans="3:15" ht="15.5" x14ac:dyDescent="0.35">
      <c r="C161" t="s">
        <v>1518</v>
      </c>
      <c r="D161" s="5">
        <v>-1947528000</v>
      </c>
      <c r="E161" s="5">
        <v>-39393340000</v>
      </c>
      <c r="F161" s="5">
        <v>-32348494000</v>
      </c>
      <c r="G161" s="5">
        <v>-42806964000</v>
      </c>
      <c r="I161" s="5">
        <v>-70463265000</v>
      </c>
      <c r="J161" s="5">
        <v>123473034000</v>
      </c>
      <c r="K161" s="5">
        <v>196300793000</v>
      </c>
      <c r="L161" s="5">
        <v>264508643000</v>
      </c>
      <c r="M161" s="5">
        <v>-23822679000</v>
      </c>
      <c r="N161" s="5">
        <v>-34940688000</v>
      </c>
      <c r="O161" s="5">
        <v>53774628000</v>
      </c>
    </row>
    <row r="162" spans="3:15" ht="15.5" x14ac:dyDescent="0.35">
      <c r="C162" t="s">
        <v>486</v>
      </c>
      <c r="F162" s="5">
        <v>1204675000</v>
      </c>
      <c r="I162" s="5">
        <v>1204675000</v>
      </c>
      <c r="J162" s="5">
        <v>1740000</v>
      </c>
      <c r="K162" s="5">
        <v>18196000</v>
      </c>
    </row>
    <row r="163" spans="3:15" ht="15.5" x14ac:dyDescent="0.35">
      <c r="C163" t="s">
        <v>631</v>
      </c>
      <c r="F163" s="5">
        <v>-103101000</v>
      </c>
      <c r="G163" s="5">
        <v>20372000</v>
      </c>
    </row>
    <row r="164" spans="3:15" ht="15.5" x14ac:dyDescent="0.35">
      <c r="C164" t="s">
        <v>1519</v>
      </c>
      <c r="D164" s="5">
        <v>20000000000</v>
      </c>
    </row>
    <row r="165" spans="3:15" ht="15.5" x14ac:dyDescent="0.35">
      <c r="C165" t="s">
        <v>1520</v>
      </c>
      <c r="E165" s="5">
        <v>-20000000000</v>
      </c>
      <c r="F165" s="5">
        <v>-20000000000</v>
      </c>
      <c r="I165" s="5">
        <v>-20000000000</v>
      </c>
      <c r="J165" s="5">
        <v>-27990000000</v>
      </c>
      <c r="K165" s="5">
        <v>-40010000000</v>
      </c>
    </row>
    <row r="166" spans="3:15" ht="15.5" x14ac:dyDescent="0.35">
      <c r="C166" t="s">
        <v>937</v>
      </c>
      <c r="F166" s="5">
        <v>19000000000</v>
      </c>
      <c r="I166" s="5">
        <v>19000000000</v>
      </c>
      <c r="J166" s="5">
        <v>336000000000</v>
      </c>
      <c r="K166" s="5">
        <v>865000000000</v>
      </c>
      <c r="L166" s="5">
        <v>35000000000</v>
      </c>
      <c r="O166" s="5">
        <v>63029000000</v>
      </c>
    </row>
    <row r="167" spans="3:15" ht="15.5" x14ac:dyDescent="0.35">
      <c r="C167" t="s">
        <v>597</v>
      </c>
      <c r="D167" s="5">
        <v>-17197000000</v>
      </c>
      <c r="E167" s="5">
        <v>-17248667000</v>
      </c>
      <c r="F167" s="5">
        <v>-17305500000</v>
      </c>
      <c r="G167" s="5">
        <v>-17192833000</v>
      </c>
      <c r="I167" s="5">
        <v>-69563833000</v>
      </c>
      <c r="J167" s="5">
        <v>-192134333000</v>
      </c>
      <c r="K167" s="5">
        <v>-517814500000</v>
      </c>
      <c r="L167" s="5">
        <v>-106764600000</v>
      </c>
      <c r="M167" s="5">
        <v>-42230401000</v>
      </c>
      <c r="N167" s="5">
        <v>-32916750000</v>
      </c>
      <c r="O167" s="5">
        <v>-28423250000</v>
      </c>
    </row>
    <row r="168" spans="3:15" ht="15.5" x14ac:dyDescent="0.35">
      <c r="C168" t="s">
        <v>339</v>
      </c>
      <c r="D168" s="5">
        <v>-1221849000</v>
      </c>
      <c r="E168" s="5">
        <v>-522247000</v>
      </c>
      <c r="F168" s="5">
        <v>-1877598000</v>
      </c>
      <c r="G168" s="5">
        <v>-783404000</v>
      </c>
      <c r="I168" s="5">
        <v>-3158856000</v>
      </c>
      <c r="J168" s="5">
        <v>-3543974000</v>
      </c>
      <c r="K168" s="5">
        <v>-2254950000</v>
      </c>
      <c r="L168" s="5">
        <v>-1424115000</v>
      </c>
      <c r="M168" s="5">
        <v>-1592278000</v>
      </c>
      <c r="N168" s="5">
        <v>-2023938000</v>
      </c>
      <c r="O168" s="5">
        <v>-1456122000</v>
      </c>
    </row>
    <row r="169" spans="3:15" ht="15.5" x14ac:dyDescent="0.35">
      <c r="C169" t="s">
        <v>338</v>
      </c>
      <c r="D169" s="5">
        <v>198135000</v>
      </c>
      <c r="E169" s="5">
        <v>556665000</v>
      </c>
    </row>
    <row r="170" spans="3:15" ht="15.5" x14ac:dyDescent="0.35">
      <c r="C170" t="s">
        <v>512</v>
      </c>
      <c r="D170" s="5">
        <v>-1169649000</v>
      </c>
      <c r="E170" s="5">
        <v>-1091387000</v>
      </c>
      <c r="F170" s="5">
        <v>-3759578000</v>
      </c>
      <c r="G170" s="5">
        <v>660549000</v>
      </c>
      <c r="I170" s="5">
        <v>-4656448000</v>
      </c>
      <c r="J170" s="5">
        <v>-769790000</v>
      </c>
      <c r="K170" s="5">
        <v>-251376000</v>
      </c>
    </row>
    <row r="171" spans="3:15" ht="15.5" x14ac:dyDescent="0.35">
      <c r="C171" t="s">
        <v>1521</v>
      </c>
      <c r="D171" s="5">
        <v>-3644869000</v>
      </c>
      <c r="F171" s="5">
        <v>-10493544000</v>
      </c>
      <c r="G171" s="5">
        <v>-44511648000</v>
      </c>
      <c r="I171" s="5">
        <v>4924111000</v>
      </c>
      <c r="J171" s="5">
        <v>3909515000</v>
      </c>
    </row>
    <row r="172" spans="3:15" ht="15.5" x14ac:dyDescent="0.35">
      <c r="C172" t="s">
        <v>337</v>
      </c>
      <c r="D172" s="5">
        <v>1087704000</v>
      </c>
      <c r="E172" s="5">
        <v>-1087704000</v>
      </c>
    </row>
    <row r="173" spans="3:15" ht="15.5" x14ac:dyDescent="0.35">
      <c r="C173" t="s">
        <v>1476</v>
      </c>
    </row>
    <row r="174" spans="3:15" ht="15.5" x14ac:dyDescent="0.35">
      <c r="C174" t="s">
        <v>1522</v>
      </c>
      <c r="K174" s="5">
        <v>-99386577000</v>
      </c>
      <c r="L174" s="5">
        <v>1090485000</v>
      </c>
      <c r="O174" s="5">
        <v>-1375000000</v>
      </c>
    </row>
    <row r="175" spans="3:15" ht="15.5" x14ac:dyDescent="0.35">
      <c r="C175" t="s">
        <v>344</v>
      </c>
      <c r="L175" s="5">
        <v>-6996516000</v>
      </c>
    </row>
    <row r="176" spans="3:15" ht="15.5" x14ac:dyDescent="0.35">
      <c r="C176" t="s">
        <v>487</v>
      </c>
      <c r="F176" s="5">
        <v>-18212914000</v>
      </c>
      <c r="I176" s="5">
        <v>-18212914000</v>
      </c>
      <c r="J176" s="5">
        <v>-12000124000</v>
      </c>
      <c r="K176" s="5">
        <v>-12000000000</v>
      </c>
    </row>
    <row r="177" spans="2:15" ht="15.5" x14ac:dyDescent="0.35">
      <c r="C177" t="s">
        <v>1523</v>
      </c>
      <c r="F177" s="5">
        <v>18199066000</v>
      </c>
      <c r="L177" s="5">
        <v>-1396611000</v>
      </c>
    </row>
    <row r="178" spans="2:15" ht="15.5" x14ac:dyDescent="0.35">
      <c r="C178" t="s">
        <v>1524</v>
      </c>
      <c r="D178" s="5">
        <v>-1947528000</v>
      </c>
      <c r="E178" s="5">
        <v>-39393340000</v>
      </c>
      <c r="F178" s="5">
        <v>-32348494000</v>
      </c>
      <c r="G178" s="5">
        <v>-42806964000</v>
      </c>
      <c r="I178" s="5">
        <v>-70463265000</v>
      </c>
      <c r="J178" s="5">
        <v>123473034000</v>
      </c>
      <c r="K178" s="5">
        <v>196300793000</v>
      </c>
      <c r="L178" s="5">
        <v>264508643000</v>
      </c>
      <c r="M178" s="5">
        <v>-23822679000</v>
      </c>
      <c r="N178" s="5">
        <v>-34940688000</v>
      </c>
      <c r="O178" s="5">
        <v>53774628000</v>
      </c>
    </row>
    <row r="179" spans="2:15" ht="15.5" x14ac:dyDescent="0.35">
      <c r="C179" t="s">
        <v>163</v>
      </c>
      <c r="D179" s="5">
        <v>13475563000</v>
      </c>
      <c r="E179" s="5">
        <v>22140534000</v>
      </c>
      <c r="F179" s="5">
        <v>-12025187000</v>
      </c>
      <c r="G179" s="5">
        <v>31993051000</v>
      </c>
      <c r="I179" s="5">
        <v>-3354450000</v>
      </c>
      <c r="J179" s="5">
        <v>-23724173000</v>
      </c>
      <c r="K179" s="5">
        <v>-115431084000</v>
      </c>
      <c r="L179" s="5">
        <v>253880809000</v>
      </c>
      <c r="M179" s="5">
        <v>37893064000</v>
      </c>
      <c r="N179" s="5">
        <v>10420718000</v>
      </c>
      <c r="O179" s="5">
        <v>-7575512000</v>
      </c>
    </row>
    <row r="180" spans="2:15" ht="15.5" x14ac:dyDescent="0.35">
      <c r="C180" t="s">
        <v>380</v>
      </c>
    </row>
    <row r="181" spans="2:15" ht="15.5" x14ac:dyDescent="0.35">
      <c r="C181" t="s">
        <v>164</v>
      </c>
      <c r="E181" s="5">
        <v>161165175000</v>
      </c>
      <c r="G181" s="5">
        <v>1000</v>
      </c>
      <c r="I181" s="5">
        <v>164519625000</v>
      </c>
      <c r="J181" s="5">
        <v>188243798000</v>
      </c>
      <c r="K181" s="5">
        <v>303674882000</v>
      </c>
      <c r="L181" s="5">
        <v>49794073000</v>
      </c>
      <c r="M181" s="5">
        <v>11901009000</v>
      </c>
      <c r="N181" s="5">
        <v>1480291000</v>
      </c>
      <c r="O181" s="5">
        <v>9055803000</v>
      </c>
    </row>
    <row r="182" spans="2:15" ht="15.5" x14ac:dyDescent="0.35">
      <c r="C182" t="s">
        <v>166</v>
      </c>
      <c r="D182" s="5">
        <v>13475563000</v>
      </c>
      <c r="E182" s="5">
        <v>183305709000</v>
      </c>
      <c r="F182" s="5">
        <v>-12025187000</v>
      </c>
      <c r="G182" s="5">
        <v>31993052000</v>
      </c>
      <c r="I182" s="5">
        <v>161165175000</v>
      </c>
      <c r="J182" s="5">
        <v>164519625000</v>
      </c>
      <c r="K182" s="5">
        <v>188243798000</v>
      </c>
      <c r="L182" s="5">
        <v>303674882000</v>
      </c>
      <c r="M182" s="5">
        <v>49794073000</v>
      </c>
      <c r="N182" s="5">
        <v>11901009000</v>
      </c>
      <c r="O182" s="5">
        <v>1480291000</v>
      </c>
    </row>
    <row r="184" spans="2:15" ht="15.5" x14ac:dyDescent="0.35">
      <c r="B184" t="s">
        <v>167</v>
      </c>
      <c r="C184" t="s">
        <v>12</v>
      </c>
      <c r="D184" s="5">
        <v>12060000000</v>
      </c>
      <c r="E184" s="5">
        <v>12060000000</v>
      </c>
      <c r="F184" s="5">
        <v>12060000000</v>
      </c>
      <c r="G184" s="5">
        <v>12050000000</v>
      </c>
      <c r="I184" s="5">
        <v>12060000000</v>
      </c>
      <c r="J184" s="5">
        <v>12050000000</v>
      </c>
      <c r="K184" s="5">
        <v>12000000000</v>
      </c>
      <c r="L184" s="5">
        <v>12000000000</v>
      </c>
      <c r="M184" s="5">
        <v>0</v>
      </c>
      <c r="N184" s="5">
        <v>0</v>
      </c>
      <c r="O184" s="5">
        <v>0</v>
      </c>
    </row>
    <row r="185" spans="2:15" ht="15.5" x14ac:dyDescent="0.35">
      <c r="C185" t="s">
        <v>168</v>
      </c>
      <c r="D185" s="6">
        <v>1.96</v>
      </c>
      <c r="E185" s="6">
        <v>0.72</v>
      </c>
      <c r="F185" s="6">
        <v>1.51</v>
      </c>
      <c r="G185" s="6">
        <v>1.95</v>
      </c>
    </row>
    <row r="186" spans="2:15" ht="15.5" x14ac:dyDescent="0.35">
      <c r="C186" t="s">
        <v>169</v>
      </c>
      <c r="D186" s="6">
        <v>61.22</v>
      </c>
      <c r="E186" s="6">
        <v>183.33</v>
      </c>
      <c r="F186" s="6">
        <v>102.65</v>
      </c>
      <c r="G186" s="6">
        <v>74.36</v>
      </c>
    </row>
    <row r="187" spans="2:15" ht="15.5" x14ac:dyDescent="0.35">
      <c r="C187" t="s">
        <v>63</v>
      </c>
      <c r="D187" s="6">
        <v>3.9</v>
      </c>
      <c r="E187" s="6">
        <v>4.93</v>
      </c>
      <c r="F187" s="6">
        <v>5.09</v>
      </c>
      <c r="G187" s="6">
        <v>4.53</v>
      </c>
    </row>
    <row r="188" spans="2:15" ht="15.5" x14ac:dyDescent="0.35">
      <c r="C188" t="s">
        <v>170</v>
      </c>
      <c r="D188" s="5">
        <v>58590000000</v>
      </c>
      <c r="E188" s="5">
        <v>37810000000</v>
      </c>
      <c r="F188" s="5">
        <v>48410000000</v>
      </c>
      <c r="G188" s="5">
        <v>55580000000</v>
      </c>
    </row>
    <row r="189" spans="2:15" ht="15.5" x14ac:dyDescent="0.35">
      <c r="C189" t="s">
        <v>171</v>
      </c>
      <c r="D189" s="6">
        <v>1.55E-2</v>
      </c>
      <c r="E189" s="6">
        <v>5.6999999999999993E-3</v>
      </c>
      <c r="F189" s="6">
        <v>1.1899999999999999E-2</v>
      </c>
      <c r="G189" s="6">
        <v>1.5300000000000001E-2</v>
      </c>
    </row>
    <row r="190" spans="2:15" ht="15.5" x14ac:dyDescent="0.35">
      <c r="C190" t="s">
        <v>172</v>
      </c>
      <c r="D190" s="6">
        <v>3.49E-2</v>
      </c>
      <c r="E190" s="6">
        <v>1.29E-2</v>
      </c>
      <c r="F190" s="6">
        <v>2.7400000000000001E-2</v>
      </c>
      <c r="G190" s="6">
        <v>3.6299999999999999E-2</v>
      </c>
    </row>
    <row r="191" spans="2:15" ht="15.5" x14ac:dyDescent="0.35">
      <c r="C191" t="s">
        <v>173</v>
      </c>
      <c r="D191" s="6">
        <v>3.6499999999999998E-2</v>
      </c>
      <c r="E191" s="6">
        <v>1.8000000000000002E-2</v>
      </c>
      <c r="F191" s="6">
        <v>2.76E-2</v>
      </c>
      <c r="G191" s="6">
        <v>2.9600000000000001E-2</v>
      </c>
    </row>
    <row r="192" spans="2:15" ht="15.5" x14ac:dyDescent="0.35">
      <c r="C192" t="s">
        <v>174</v>
      </c>
      <c r="D192" s="6">
        <v>4.5</v>
      </c>
      <c r="E192" s="6">
        <v>2.38</v>
      </c>
      <c r="F192" s="6">
        <v>3.34</v>
      </c>
      <c r="G192" s="6">
        <v>3.12</v>
      </c>
    </row>
    <row r="193" spans="3:15" ht="15.5" x14ac:dyDescent="0.35">
      <c r="C193" t="s">
        <v>175</v>
      </c>
      <c r="D193" s="5">
        <v>679000000000</v>
      </c>
      <c r="E193" s="5">
        <v>678000000000</v>
      </c>
      <c r="F193" s="5">
        <v>669000000000</v>
      </c>
      <c r="G193" s="5">
        <v>648000000000</v>
      </c>
    </row>
    <row r="194" spans="3:15" ht="15.5" x14ac:dyDescent="0.35">
      <c r="C194" t="s">
        <v>176</v>
      </c>
      <c r="D194" s="6">
        <v>2.14</v>
      </c>
      <c r="E194" s="6">
        <v>2.36</v>
      </c>
      <c r="F194" s="6">
        <v>2.8</v>
      </c>
      <c r="G194" s="6">
        <v>2.7</v>
      </c>
    </row>
    <row r="195" spans="3:15" ht="15.5" x14ac:dyDescent="0.35">
      <c r="C195" t="s">
        <v>177</v>
      </c>
      <c r="D195" s="6">
        <v>56.12</v>
      </c>
      <c r="E195" s="6">
        <v>56.02</v>
      </c>
      <c r="F195" s="6">
        <v>55.3</v>
      </c>
      <c r="G195" s="6">
        <v>53.61</v>
      </c>
    </row>
    <row r="196" spans="3:15" ht="15.5" x14ac:dyDescent="0.35">
      <c r="C196" t="s">
        <v>178</v>
      </c>
      <c r="D196" s="6">
        <v>2.14</v>
      </c>
      <c r="E196" s="6">
        <v>2.36</v>
      </c>
      <c r="F196" s="6">
        <v>2.8</v>
      </c>
      <c r="G196" s="6">
        <v>2.7</v>
      </c>
    </row>
    <row r="197" spans="3:15" ht="15.5" x14ac:dyDescent="0.35">
      <c r="C197" t="s">
        <v>179</v>
      </c>
      <c r="D197" s="6">
        <v>56.12</v>
      </c>
      <c r="E197" s="6">
        <v>56.02</v>
      </c>
      <c r="F197" s="6">
        <v>55.3</v>
      </c>
      <c r="G197" s="6">
        <v>53.61</v>
      </c>
    </row>
    <row r="198" spans="3:15" ht="15.5" x14ac:dyDescent="0.35">
      <c r="C198" t="s">
        <v>180</v>
      </c>
      <c r="D198" s="5">
        <v>263000000000</v>
      </c>
      <c r="E198" s="5">
        <v>75000000000</v>
      </c>
      <c r="F198" s="5">
        <v>95000000000</v>
      </c>
      <c r="G198" s="5">
        <v>92000000000</v>
      </c>
    </row>
    <row r="199" spans="3:15" ht="15.5" x14ac:dyDescent="0.35">
      <c r="C199" t="s">
        <v>181</v>
      </c>
      <c r="D199" s="5">
        <v>437000000000</v>
      </c>
      <c r="E199" s="5">
        <v>644000000000</v>
      </c>
      <c r="F199" s="5">
        <v>663000000000</v>
      </c>
      <c r="G199" s="5">
        <v>678000000000</v>
      </c>
    </row>
    <row r="200" spans="3:15" ht="15.5" x14ac:dyDescent="0.35">
      <c r="C200" t="s">
        <v>182</v>
      </c>
      <c r="D200" s="5">
        <v>677000000000</v>
      </c>
      <c r="E200" s="5">
        <v>676000000000</v>
      </c>
      <c r="F200" s="5">
        <v>667000000000</v>
      </c>
      <c r="G200" s="5">
        <v>646000000000</v>
      </c>
    </row>
    <row r="201" spans="3:15" ht="15.5" x14ac:dyDescent="0.35">
      <c r="C201" t="s">
        <v>24</v>
      </c>
      <c r="D201" s="5">
        <v>700000000000</v>
      </c>
      <c r="E201" s="5">
        <v>719000000000</v>
      </c>
      <c r="F201" s="5">
        <v>758000000000</v>
      </c>
      <c r="G201" s="5">
        <v>770000000000</v>
      </c>
    </row>
    <row r="202" spans="3:15" ht="15.5" x14ac:dyDescent="0.35">
      <c r="C202" t="s">
        <v>21</v>
      </c>
      <c r="D202" s="5">
        <v>503000000000</v>
      </c>
      <c r="E202" s="5">
        <v>536000000000</v>
      </c>
      <c r="F202" s="5">
        <v>597000000000</v>
      </c>
      <c r="G202" s="5">
        <v>597000000000</v>
      </c>
    </row>
    <row r="203" spans="3:15" ht="15.5" x14ac:dyDescent="0.35">
      <c r="C203" t="s">
        <v>183</v>
      </c>
      <c r="D203" s="5">
        <v>290000000000</v>
      </c>
      <c r="E203" s="5">
        <v>486000000000</v>
      </c>
      <c r="F203" s="5">
        <v>494000000000</v>
      </c>
      <c r="G203" s="5">
        <v>499000000000</v>
      </c>
    </row>
    <row r="204" spans="3:15" ht="15.5" x14ac:dyDescent="0.35">
      <c r="C204" t="s">
        <v>184</v>
      </c>
      <c r="D204" s="5">
        <v>54000000000</v>
      </c>
      <c r="E204" s="5">
        <v>55000000000</v>
      </c>
      <c r="F204" s="5">
        <v>38000000000</v>
      </c>
      <c r="G204" s="5">
        <v>77000000000</v>
      </c>
    </row>
    <row r="205" spans="3:15" ht="15.5" x14ac:dyDescent="0.35">
      <c r="C205" t="s">
        <v>185</v>
      </c>
      <c r="D205" s="5">
        <v>-5000000000</v>
      </c>
      <c r="E205" s="5">
        <v>-10000000000</v>
      </c>
      <c r="F205" s="5">
        <v>-14000000000</v>
      </c>
      <c r="G205" s="5">
        <v>-7000000000</v>
      </c>
    </row>
    <row r="206" spans="3:15" ht="15.5" x14ac:dyDescent="0.35">
      <c r="C206" t="s">
        <v>13</v>
      </c>
      <c r="D206" s="5">
        <v>49000000000</v>
      </c>
      <c r="E206" s="5">
        <v>45000000000</v>
      </c>
      <c r="F206" s="5">
        <v>24000000000</v>
      </c>
      <c r="G206" s="5">
        <v>70000000000</v>
      </c>
    </row>
    <row r="207" spans="3:15" ht="15.5" x14ac:dyDescent="0.35">
      <c r="C207" t="s">
        <v>16</v>
      </c>
      <c r="D207" s="6">
        <v>4.03</v>
      </c>
      <c r="E207" s="6">
        <v>3.69</v>
      </c>
      <c r="F207" s="6">
        <v>2.02</v>
      </c>
      <c r="G207" s="6">
        <v>5.83</v>
      </c>
    </row>
    <row r="208" spans="3:15" ht="15.5" x14ac:dyDescent="0.35">
      <c r="C208" t="s">
        <v>48</v>
      </c>
      <c r="I208" s="6">
        <v>4.55</v>
      </c>
      <c r="J208" s="6">
        <v>4.32</v>
      </c>
      <c r="K208" s="6">
        <v>4.2699999999999996</v>
      </c>
      <c r="L208" s="6">
        <v>5.13</v>
      </c>
      <c r="M208" s="6">
        <v>501457.16</v>
      </c>
      <c r="N208" s="6">
        <v>213412.76</v>
      </c>
      <c r="O208" s="5">
        <v>18038170</v>
      </c>
    </row>
    <row r="209" spans="3:15" ht="15.5" x14ac:dyDescent="0.35">
      <c r="C209" t="s">
        <v>62</v>
      </c>
      <c r="I209" s="6">
        <v>34.07</v>
      </c>
      <c r="J209" s="6">
        <v>27.78</v>
      </c>
      <c r="K209" s="6">
        <v>35.130000000000003</v>
      </c>
      <c r="L209" s="6">
        <v>25.15</v>
      </c>
      <c r="M209" s="5">
        <v>0</v>
      </c>
      <c r="N209" s="5">
        <v>0</v>
      </c>
      <c r="O209" s="5">
        <v>0</v>
      </c>
    </row>
    <row r="210" spans="3:15" ht="15.5" x14ac:dyDescent="0.35">
      <c r="C210" t="s">
        <v>65</v>
      </c>
      <c r="I210" s="6">
        <v>1.5</v>
      </c>
      <c r="J210" s="6">
        <v>1.44</v>
      </c>
      <c r="K210" s="6">
        <v>2.5299999999999998</v>
      </c>
      <c r="L210" s="6">
        <v>2.4700000000000002</v>
      </c>
      <c r="M210" s="5">
        <v>0</v>
      </c>
      <c r="N210" s="5">
        <v>0</v>
      </c>
      <c r="O210" s="5">
        <v>0</v>
      </c>
    </row>
    <row r="211" spans="3:15" ht="15.5" x14ac:dyDescent="0.35">
      <c r="C211" t="s">
        <v>186</v>
      </c>
      <c r="I211" s="5">
        <v>169420000000</v>
      </c>
      <c r="J211" s="5">
        <v>150520000000</v>
      </c>
      <c r="K211" s="5">
        <v>101260000000</v>
      </c>
      <c r="L211" s="5">
        <v>154940000000</v>
      </c>
      <c r="M211" s="5">
        <v>147370000000</v>
      </c>
      <c r="N211" s="5">
        <v>99560000000</v>
      </c>
      <c r="O211" s="5">
        <v>66530000000</v>
      </c>
    </row>
    <row r="212" spans="3:15" ht="15.5" x14ac:dyDescent="0.35">
      <c r="C212" t="s">
        <v>187</v>
      </c>
      <c r="I212" s="6">
        <v>3.5699999999999996E-2</v>
      </c>
      <c r="J212" s="6">
        <v>3.4300000000000004E-2</v>
      </c>
      <c r="K212" s="6">
        <v>3.85E-2</v>
      </c>
      <c r="L212" s="6">
        <v>6.3700000000000007E-2</v>
      </c>
      <c r="M212" s="6">
        <v>7.3399999999999993E-2</v>
      </c>
      <c r="N212" s="6">
        <v>2.7000000000000003E-2</v>
      </c>
      <c r="O212" s="6">
        <v>4.0999999999999995E-3</v>
      </c>
    </row>
    <row r="213" spans="3:15" ht="15.5" x14ac:dyDescent="0.35">
      <c r="C213" t="s">
        <v>188</v>
      </c>
      <c r="I213" s="6">
        <v>8.2299999999999998E-2</v>
      </c>
      <c r="J213" s="6">
        <v>8.2899999999999988E-2</v>
      </c>
      <c r="K213" s="6">
        <v>8.7899999999999992E-2</v>
      </c>
      <c r="L213" s="6">
        <v>0.11349999999999999</v>
      </c>
      <c r="M213" s="6">
        <v>0.25869999999999999</v>
      </c>
      <c r="N213" s="6">
        <v>8.2100000000000006E-2</v>
      </c>
      <c r="O213" s="6">
        <v>9.300000000000001E-3</v>
      </c>
    </row>
    <row r="214" spans="3:15" ht="15.5" x14ac:dyDescent="0.35">
      <c r="C214" t="s">
        <v>189</v>
      </c>
      <c r="I214" s="6">
        <v>8.9800000000000005E-2</v>
      </c>
      <c r="J214" s="6">
        <v>8.4700000000000011E-2</v>
      </c>
      <c r="K214" s="6">
        <v>6.5299999999999997E-2</v>
      </c>
      <c r="L214" s="6">
        <v>0.19789999999999999</v>
      </c>
      <c r="M214" s="6">
        <v>0.2109</v>
      </c>
      <c r="N214" s="6">
        <v>9.64E-2</v>
      </c>
      <c r="O214" s="6">
        <v>0.11199999999999999</v>
      </c>
    </row>
    <row r="215" spans="3:15" ht="15.5" x14ac:dyDescent="0.35">
      <c r="C215" t="s">
        <v>190</v>
      </c>
      <c r="I215" s="6">
        <v>2.61</v>
      </c>
      <c r="J215" s="6">
        <v>2.68</v>
      </c>
      <c r="K215" s="6">
        <v>1.68</v>
      </c>
      <c r="L215" s="6">
        <v>3.42</v>
      </c>
      <c r="M215" s="6">
        <v>2.9</v>
      </c>
      <c r="N215" s="6">
        <v>1.57</v>
      </c>
      <c r="O215" s="6">
        <v>1.07</v>
      </c>
    </row>
    <row r="216" spans="3:15" ht="15.5" x14ac:dyDescent="0.35">
      <c r="C216" t="s">
        <v>59</v>
      </c>
      <c r="I216" s="6">
        <v>2.8</v>
      </c>
      <c r="J216" s="6">
        <v>2.2999999999999998</v>
      </c>
      <c r="K216" s="6">
        <v>3.09</v>
      </c>
      <c r="L216" s="6">
        <v>2.86</v>
      </c>
      <c r="M216" s="5">
        <v>0</v>
      </c>
      <c r="N216" s="5">
        <v>0</v>
      </c>
      <c r="O216" s="5">
        <v>0</v>
      </c>
    </row>
    <row r="217" spans="3:15" ht="15.5" x14ac:dyDescent="0.35">
      <c r="C217" t="s">
        <v>56</v>
      </c>
      <c r="I217" s="6">
        <v>55.3</v>
      </c>
      <c r="J217" s="6">
        <v>52.08</v>
      </c>
      <c r="K217" s="6">
        <v>48.58</v>
      </c>
      <c r="L217" s="6">
        <v>45.17</v>
      </c>
      <c r="M217" s="6">
        <v>1938236.14</v>
      </c>
      <c r="N217" s="6">
        <v>2600114.64</v>
      </c>
      <c r="O217" s="5">
        <v>1932723995</v>
      </c>
    </row>
    <row r="218" spans="3:15" ht="15.5" x14ac:dyDescent="0.35">
      <c r="C218" t="s">
        <v>191</v>
      </c>
      <c r="I218" s="6">
        <v>2.8</v>
      </c>
      <c r="J218" s="6">
        <v>2.2999999999999998</v>
      </c>
      <c r="K218" s="6">
        <v>3.09</v>
      </c>
      <c r="L218" s="6">
        <v>2.86</v>
      </c>
      <c r="M218" s="5">
        <v>0</v>
      </c>
      <c r="N218" s="5">
        <v>0</v>
      </c>
      <c r="O218" s="5">
        <v>0</v>
      </c>
    </row>
    <row r="219" spans="3:15" ht="15.5" x14ac:dyDescent="0.35">
      <c r="C219" t="s">
        <v>192</v>
      </c>
      <c r="I219" s="6">
        <v>55.3</v>
      </c>
      <c r="J219" s="6">
        <v>52.08</v>
      </c>
      <c r="K219" s="6">
        <v>48.58</v>
      </c>
      <c r="L219" s="6">
        <v>45.17</v>
      </c>
      <c r="M219" s="6">
        <v>1938236.14</v>
      </c>
      <c r="N219" s="6">
        <v>2592774.12</v>
      </c>
      <c r="O219" s="5">
        <v>1925750495</v>
      </c>
    </row>
    <row r="220" spans="3:15" ht="15.5" x14ac:dyDescent="0.35">
      <c r="C220" t="s">
        <v>193</v>
      </c>
      <c r="I220" s="5">
        <v>95000000000</v>
      </c>
      <c r="J220" s="5">
        <v>93000000000</v>
      </c>
      <c r="K220" s="5">
        <v>95000000000</v>
      </c>
      <c r="L220" s="5">
        <v>147000000000</v>
      </c>
      <c r="M220" s="5">
        <v>91000000000</v>
      </c>
      <c r="N220" s="5">
        <v>65000000000</v>
      </c>
      <c r="O220" s="5">
        <v>56000000000</v>
      </c>
    </row>
    <row r="221" spans="3:15" ht="15.5" x14ac:dyDescent="0.35">
      <c r="C221" t="s">
        <v>194</v>
      </c>
      <c r="I221" s="5">
        <v>663000000000</v>
      </c>
      <c r="J221" s="5">
        <v>712000000000</v>
      </c>
      <c r="K221" s="5">
        <v>577000000000</v>
      </c>
      <c r="L221" s="5">
        <v>208000000000</v>
      </c>
      <c r="M221" s="5">
        <v>288000000000</v>
      </c>
      <c r="N221" s="5">
        <v>359000000000</v>
      </c>
      <c r="O221" s="5">
        <v>402000000000</v>
      </c>
    </row>
    <row r="222" spans="3:15" ht="15.5" x14ac:dyDescent="0.35">
      <c r="C222" t="s">
        <v>26</v>
      </c>
      <c r="I222" s="5">
        <v>758000000000</v>
      </c>
      <c r="J222" s="5">
        <v>805000000000</v>
      </c>
      <c r="K222" s="5">
        <v>672000000000</v>
      </c>
      <c r="L222" s="5">
        <v>355000000000</v>
      </c>
      <c r="M222" s="5">
        <v>379000000000</v>
      </c>
      <c r="N222" s="5">
        <v>424000000000</v>
      </c>
      <c r="O222" s="5">
        <v>458000000000</v>
      </c>
    </row>
    <row r="223" spans="3:15" ht="15.5" x14ac:dyDescent="0.35">
      <c r="C223" t="s">
        <v>23</v>
      </c>
      <c r="I223" s="5">
        <v>597000000000</v>
      </c>
      <c r="J223" s="5">
        <v>641000000000</v>
      </c>
      <c r="K223" s="5">
        <v>484000000000</v>
      </c>
      <c r="L223" s="5">
        <v>52000000000</v>
      </c>
      <c r="M223" s="5">
        <v>329000000000</v>
      </c>
      <c r="N223" s="5">
        <v>412000000000</v>
      </c>
      <c r="O223" s="5">
        <v>456000000000</v>
      </c>
    </row>
    <row r="224" spans="3:15" ht="15.5" x14ac:dyDescent="0.35">
      <c r="C224" t="s">
        <v>195</v>
      </c>
      <c r="I224" s="5">
        <v>494000000000</v>
      </c>
      <c r="J224" s="5">
        <v>497000000000</v>
      </c>
      <c r="K224" s="5">
        <v>372000000000</v>
      </c>
      <c r="L224" s="5">
        <v>249000000000</v>
      </c>
      <c r="M224" s="5">
        <v>-6000000000</v>
      </c>
      <c r="N224" s="5">
        <v>-79000000000</v>
      </c>
      <c r="O224" s="5">
        <v>-49000000000</v>
      </c>
    </row>
    <row r="225" spans="2:15" ht="15.5" x14ac:dyDescent="0.35">
      <c r="C225" t="s">
        <v>196</v>
      </c>
      <c r="I225" s="5">
        <v>118000000000</v>
      </c>
      <c r="J225" s="5">
        <v>110000000000</v>
      </c>
      <c r="K225" s="5">
        <v>17000000000</v>
      </c>
      <c r="L225" s="5">
        <v>89000000000</v>
      </c>
      <c r="M225" s="5">
        <v>110000000000</v>
      </c>
      <c r="N225" s="5">
        <v>64000000000</v>
      </c>
      <c r="O225" s="5">
        <v>27000000000</v>
      </c>
    </row>
    <row r="226" spans="2:15" ht="15.5" x14ac:dyDescent="0.35">
      <c r="C226" t="s">
        <v>197</v>
      </c>
      <c r="I226" s="5">
        <v>-36000000000</v>
      </c>
      <c r="J226" s="5">
        <v>-129000000000</v>
      </c>
      <c r="K226" s="5">
        <v>-161000000000</v>
      </c>
      <c r="L226" s="5">
        <v>-40000000000</v>
      </c>
      <c r="M226" s="5">
        <v>-4000000000</v>
      </c>
      <c r="N226" s="5">
        <v>-3000000000</v>
      </c>
      <c r="O226" s="5">
        <v>-78000000000</v>
      </c>
    </row>
    <row r="227" spans="2:15" ht="15.5" x14ac:dyDescent="0.35">
      <c r="C227" t="s">
        <v>15</v>
      </c>
      <c r="I227" s="5">
        <v>82000000000</v>
      </c>
      <c r="J227" s="5">
        <v>-18000000000</v>
      </c>
      <c r="K227" s="5">
        <v>-144000000000</v>
      </c>
      <c r="L227" s="5">
        <v>50000000000</v>
      </c>
      <c r="M227" s="5">
        <v>105000000000</v>
      </c>
      <c r="N227" s="5">
        <v>62000000000</v>
      </c>
      <c r="O227" s="5">
        <v>-51000000000</v>
      </c>
    </row>
    <row r="228" spans="2:15" ht="15.5" x14ac:dyDescent="0.35">
      <c r="C228" t="s">
        <v>17</v>
      </c>
      <c r="I228" s="6">
        <v>6.76</v>
      </c>
      <c r="J228" s="6">
        <v>-1.5</v>
      </c>
      <c r="K228" s="6">
        <v>-12.01</v>
      </c>
      <c r="L228" s="6">
        <v>4.13</v>
      </c>
      <c r="M228" s="6">
        <v>1109091.92</v>
      </c>
      <c r="N228" s="6">
        <v>647787.96</v>
      </c>
      <c r="O228" s="5">
        <v>-254029925</v>
      </c>
    </row>
    <row r="230" spans="2:15" ht="15.5" x14ac:dyDescent="0.35">
      <c r="B230" t="s">
        <v>198</v>
      </c>
      <c r="C230" t="s">
        <v>199</v>
      </c>
      <c r="D230" s="5">
        <v>24000000000</v>
      </c>
      <c r="E230" s="5">
        <v>9000000000</v>
      </c>
      <c r="F230" s="5">
        <v>18000000000</v>
      </c>
      <c r="G230" s="5">
        <v>23000000000</v>
      </c>
      <c r="H230" s="5">
        <v>65000000000</v>
      </c>
      <c r="I230" s="5">
        <v>55000000000</v>
      </c>
      <c r="J230" s="5">
        <v>52000000000</v>
      </c>
      <c r="K230" s="5">
        <v>51000000000</v>
      </c>
      <c r="L230" s="5">
        <v>62000000000</v>
      </c>
      <c r="M230" s="5">
        <v>48000000000</v>
      </c>
      <c r="N230" s="5">
        <v>20000000000</v>
      </c>
      <c r="O230" s="5">
        <v>4000000000</v>
      </c>
    </row>
    <row r="231" spans="2:15" ht="15.5" x14ac:dyDescent="0.35">
      <c r="C231" t="s">
        <v>381</v>
      </c>
      <c r="H231" s="6">
        <v>1.86</v>
      </c>
      <c r="I231" s="6">
        <v>1.86</v>
      </c>
      <c r="J231" s="6">
        <v>1.51</v>
      </c>
      <c r="K231" s="5">
        <v>1</v>
      </c>
      <c r="L231" s="5">
        <v>1</v>
      </c>
    </row>
    <row r="232" spans="2:15" ht="15.5" x14ac:dyDescent="0.35">
      <c r="C232" t="s">
        <v>67</v>
      </c>
      <c r="H232" s="6">
        <v>0.34670000000000001</v>
      </c>
      <c r="I232" s="6">
        <v>0.40869999999999995</v>
      </c>
      <c r="J232" s="6">
        <v>0.35</v>
      </c>
      <c r="K232" s="6">
        <v>0.23519999999999999</v>
      </c>
      <c r="L232" s="6">
        <v>0.19589999999999999</v>
      </c>
    </row>
    <row r="233" spans="2:15" ht="15.5" x14ac:dyDescent="0.35">
      <c r="C233" t="s">
        <v>382</v>
      </c>
      <c r="H233" s="6">
        <v>1.5900000000000001E-2</v>
      </c>
      <c r="I233" s="6">
        <v>1.5100000000000001E-2</v>
      </c>
      <c r="J233" s="6">
        <v>1.32E-2</v>
      </c>
      <c r="K233" s="6">
        <v>8.199999999999999E-3</v>
      </c>
      <c r="L233" s="6">
        <v>5.0000000000000001E-3</v>
      </c>
    </row>
    <row r="234" spans="2:15" ht="15.5" x14ac:dyDescent="0.35">
      <c r="C234" t="s">
        <v>47</v>
      </c>
      <c r="D234" s="6">
        <v>1.96</v>
      </c>
      <c r="E234" s="6">
        <v>0.72</v>
      </c>
      <c r="F234" s="6">
        <v>1.51</v>
      </c>
      <c r="G234" s="6">
        <v>1.95</v>
      </c>
      <c r="H234" s="6">
        <v>5.36</v>
      </c>
      <c r="I234" s="6">
        <v>4.55</v>
      </c>
      <c r="J234" s="6">
        <v>4.3099999999999996</v>
      </c>
      <c r="K234" s="6">
        <v>4.25</v>
      </c>
      <c r="L234" s="6">
        <v>5.0999999999999996</v>
      </c>
      <c r="M234" s="6">
        <v>3.95</v>
      </c>
      <c r="N234" s="6">
        <v>1.68</v>
      </c>
      <c r="O234" s="6">
        <v>0.3</v>
      </c>
    </row>
    <row r="235" spans="2:15" ht="15.5" x14ac:dyDescent="0.35">
      <c r="C235" t="s">
        <v>69</v>
      </c>
      <c r="H235" s="6">
        <v>1.86</v>
      </c>
      <c r="I235" s="6">
        <v>1.86</v>
      </c>
      <c r="J235" s="6">
        <v>1.51</v>
      </c>
      <c r="K235" s="5">
        <v>1</v>
      </c>
      <c r="L235" s="5">
        <v>1</v>
      </c>
    </row>
    <row r="236" spans="2:15" ht="15.5" x14ac:dyDescent="0.35">
      <c r="C236" t="s">
        <v>383</v>
      </c>
      <c r="H236" s="6">
        <v>0.34670000000000001</v>
      </c>
      <c r="I236" s="6">
        <v>0.40869999999999995</v>
      </c>
      <c r="J236" s="6">
        <v>0.35</v>
      </c>
      <c r="K236" s="6">
        <v>0.23519999999999999</v>
      </c>
      <c r="L236" s="6">
        <v>0.19589999999999999</v>
      </c>
    </row>
    <row r="237" spans="2:15" ht="15.5" x14ac:dyDescent="0.35">
      <c r="C237" t="s">
        <v>384</v>
      </c>
      <c r="H237" s="6">
        <v>1.5900000000000001E-2</v>
      </c>
      <c r="I237" s="6">
        <v>1.5100000000000001E-2</v>
      </c>
      <c r="J237" s="6">
        <v>1.32E-2</v>
      </c>
      <c r="K237" s="6">
        <v>8.199999999999999E-3</v>
      </c>
      <c r="L237" s="6">
        <v>5.0000000000000001E-3</v>
      </c>
    </row>
    <row r="238" spans="2:15" ht="15.5" x14ac:dyDescent="0.35">
      <c r="C238" t="s">
        <v>200</v>
      </c>
      <c r="D238" s="5">
        <v>371000000000</v>
      </c>
      <c r="E238" s="5">
        <v>323000000000</v>
      </c>
      <c r="F238" s="5">
        <v>367000000000</v>
      </c>
      <c r="G238" s="5">
        <v>386000000000</v>
      </c>
      <c r="H238" s="5">
        <v>1388000000000</v>
      </c>
      <c r="I238" s="5">
        <v>1246000000000</v>
      </c>
      <c r="J238" s="5">
        <v>1007000000000</v>
      </c>
      <c r="K238" s="5">
        <v>711000000000</v>
      </c>
      <c r="L238" s="5">
        <v>628000000000</v>
      </c>
      <c r="M238" s="5">
        <v>512000000000</v>
      </c>
      <c r="N238" s="5">
        <v>228000000000</v>
      </c>
      <c r="O238" s="5">
        <v>154000000000</v>
      </c>
    </row>
    <row r="239" spans="2:15" ht="15.5" x14ac:dyDescent="0.35">
      <c r="C239" t="s">
        <v>385</v>
      </c>
      <c r="H239" s="6">
        <v>1.86</v>
      </c>
      <c r="I239" s="6">
        <v>1.86</v>
      </c>
      <c r="J239" s="6">
        <v>1.51</v>
      </c>
      <c r="K239" s="5">
        <v>1</v>
      </c>
      <c r="L239" s="5">
        <v>1</v>
      </c>
    </row>
    <row r="240" spans="2:15" ht="15.5" x14ac:dyDescent="0.35">
      <c r="C240" t="s">
        <v>386</v>
      </c>
      <c r="H240" s="6">
        <v>0.34670000000000001</v>
      </c>
      <c r="I240" s="6">
        <v>0.40869999999999995</v>
      </c>
      <c r="J240" s="6">
        <v>0.35</v>
      </c>
      <c r="K240" s="6">
        <v>0.23519999999999999</v>
      </c>
      <c r="L240" s="6">
        <v>0.19589999999999999</v>
      </c>
    </row>
    <row r="241" spans="3:12" ht="15.5" x14ac:dyDescent="0.35">
      <c r="C241" t="s">
        <v>387</v>
      </c>
      <c r="H241" s="6">
        <v>1.5900000000000001E-2</v>
      </c>
      <c r="I241" s="6">
        <v>1.5100000000000001E-2</v>
      </c>
      <c r="J241" s="6">
        <v>1.32E-2</v>
      </c>
      <c r="K241" s="6">
        <v>8.199999999999999E-3</v>
      </c>
      <c r="L241" s="6">
        <v>5.0000000000000001E-3</v>
      </c>
    </row>
    <row r="242" spans="3:12" ht="15.5" x14ac:dyDescent="0.35">
      <c r="C242" t="s">
        <v>201</v>
      </c>
      <c r="I242" s="6">
        <v>21.81</v>
      </c>
    </row>
    <row r="243" spans="3:12" ht="15.5" x14ac:dyDescent="0.35">
      <c r="C243" t="s">
        <v>281</v>
      </c>
      <c r="I243" s="6">
        <v>19.05</v>
      </c>
    </row>
    <row r="244" spans="3:12" ht="15.5" x14ac:dyDescent="0.35">
      <c r="C244" t="s">
        <v>202</v>
      </c>
      <c r="I244" s="6">
        <v>6.95</v>
      </c>
    </row>
    <row r="245" spans="3:12" ht="15.5" x14ac:dyDescent="0.35">
      <c r="C245" t="s">
        <v>282</v>
      </c>
      <c r="I245" s="6">
        <v>5.2499999999999998E-2</v>
      </c>
    </row>
    <row r="246" spans="3:12" ht="15.5" x14ac:dyDescent="0.35">
      <c r="C246" t="s">
        <v>283</v>
      </c>
      <c r="I246" s="6">
        <v>0.98</v>
      </c>
    </row>
    <row r="247" spans="3:12" ht="15.5" x14ac:dyDescent="0.35">
      <c r="C247" t="s">
        <v>203</v>
      </c>
      <c r="I247" s="6">
        <v>2.08</v>
      </c>
    </row>
    <row r="248" spans="3:12" ht="15.5" x14ac:dyDescent="0.35">
      <c r="C248" t="s">
        <v>284</v>
      </c>
      <c r="I248" s="6">
        <v>6.29</v>
      </c>
    </row>
    <row r="249" spans="3:12" ht="15.5" x14ac:dyDescent="0.35">
      <c r="C249" t="s">
        <v>285</v>
      </c>
      <c r="I249" s="6">
        <v>7.52</v>
      </c>
    </row>
    <row r="250" spans="3:12" ht="15.5" x14ac:dyDescent="0.35">
      <c r="C250" t="s">
        <v>286</v>
      </c>
      <c r="I250" s="6">
        <v>13.23</v>
      </c>
    </row>
    <row r="251" spans="3:12" ht="15.5" x14ac:dyDescent="0.35">
      <c r="C251" t="s">
        <v>287</v>
      </c>
      <c r="I251" s="6">
        <v>9.56</v>
      </c>
    </row>
    <row r="252" spans="3:12" ht="15.5" x14ac:dyDescent="0.35">
      <c r="C252" t="s">
        <v>288</v>
      </c>
      <c r="I252" s="6">
        <v>3.58</v>
      </c>
    </row>
    <row r="253" spans="3:12" ht="15.5" x14ac:dyDescent="0.35">
      <c r="C253" t="s">
        <v>289</v>
      </c>
      <c r="I253" s="6">
        <v>-4.8600000000000003</v>
      </c>
    </row>
    <row r="254" spans="3:12" ht="15.5" x14ac:dyDescent="0.35">
      <c r="C254" t="s">
        <v>290</v>
      </c>
      <c r="I254" s="6">
        <v>6.14</v>
      </c>
    </row>
    <row r="255" spans="3:12" ht="15.5" x14ac:dyDescent="0.35">
      <c r="C255" t="s">
        <v>204</v>
      </c>
      <c r="I255" s="6">
        <v>5.36</v>
      </c>
    </row>
    <row r="256" spans="3:12" ht="15.5" x14ac:dyDescent="0.35">
      <c r="C256" t="s">
        <v>291</v>
      </c>
      <c r="I256" s="6">
        <v>119.92</v>
      </c>
    </row>
    <row r="257" spans="3:9" ht="15.5" x14ac:dyDescent="0.35">
      <c r="C257" t="s">
        <v>205</v>
      </c>
      <c r="D257" s="6">
        <v>16.32</v>
      </c>
    </row>
    <row r="258" spans="3:9" ht="15.5" x14ac:dyDescent="0.35">
      <c r="C258" t="s">
        <v>206</v>
      </c>
      <c r="I258" s="6">
        <v>56.12</v>
      </c>
    </row>
    <row r="259" spans="3:9" ht="15.5" x14ac:dyDescent="0.35">
      <c r="C259" t="s">
        <v>292</v>
      </c>
      <c r="I259" s="6">
        <v>15.57</v>
      </c>
    </row>
    <row r="260" spans="3:9" ht="15.5" x14ac:dyDescent="0.35">
      <c r="C260" t="s">
        <v>207</v>
      </c>
      <c r="D260" s="6">
        <v>1.72</v>
      </c>
    </row>
    <row r="261" spans="3:9" ht="15.5" x14ac:dyDescent="0.35">
      <c r="C261" t="s">
        <v>208</v>
      </c>
      <c r="D261" s="6">
        <v>1.56</v>
      </c>
    </row>
    <row r="262" spans="3:9" ht="15.5" x14ac:dyDescent="0.35">
      <c r="C262" t="s">
        <v>293</v>
      </c>
      <c r="D262" s="6">
        <v>1.03</v>
      </c>
    </row>
    <row r="263" spans="3:9" ht="15.5" x14ac:dyDescent="0.35">
      <c r="C263" t="s">
        <v>294</v>
      </c>
      <c r="D263" s="6">
        <v>0.65</v>
      </c>
    </row>
    <row r="264" spans="3:9" ht="15.5" x14ac:dyDescent="0.35">
      <c r="C264" t="s">
        <v>209</v>
      </c>
      <c r="D264" s="6">
        <v>1.25</v>
      </c>
    </row>
    <row r="265" spans="3:9" ht="15.5" x14ac:dyDescent="0.35">
      <c r="C265" t="s">
        <v>295</v>
      </c>
      <c r="D265" s="6">
        <v>0.46</v>
      </c>
    </row>
    <row r="266" spans="3:9" ht="15.5" x14ac:dyDescent="0.35">
      <c r="C266" t="s">
        <v>210</v>
      </c>
      <c r="D266" s="6">
        <v>2.2599999999999998</v>
      </c>
    </row>
    <row r="267" spans="3:9" ht="15.5" x14ac:dyDescent="0.35">
      <c r="C267" t="s">
        <v>296</v>
      </c>
      <c r="I267" s="6">
        <v>3.32</v>
      </c>
    </row>
    <row r="268" spans="3:9" ht="15.5" x14ac:dyDescent="0.35">
      <c r="C268" t="s">
        <v>13</v>
      </c>
      <c r="D268" s="5">
        <v>49000000000</v>
      </c>
    </row>
    <row r="269" spans="3:9" ht="15.5" x14ac:dyDescent="0.35">
      <c r="C269" t="s">
        <v>211</v>
      </c>
      <c r="I269" s="6">
        <v>3.15</v>
      </c>
    </row>
    <row r="270" spans="3:9" ht="15.5" x14ac:dyDescent="0.35">
      <c r="C270" t="s">
        <v>212</v>
      </c>
      <c r="I270" s="6">
        <v>4.8499999999999995E-2</v>
      </c>
    </row>
    <row r="271" spans="3:9" ht="15.5" x14ac:dyDescent="0.35">
      <c r="C271" t="s">
        <v>213</v>
      </c>
      <c r="I271" s="6">
        <v>0.1094</v>
      </c>
    </row>
    <row r="272" spans="3:9" ht="15.5" x14ac:dyDescent="0.35">
      <c r="C272" t="s">
        <v>214</v>
      </c>
      <c r="I272" s="6">
        <v>0.11800000000000001</v>
      </c>
    </row>
    <row r="273" spans="3:9" ht="15.5" x14ac:dyDescent="0.35">
      <c r="C273" t="s">
        <v>297</v>
      </c>
      <c r="I273" s="6">
        <v>7.2000000000000008E-2</v>
      </c>
    </row>
    <row r="274" spans="3:9" ht="15.5" x14ac:dyDescent="0.35">
      <c r="C274" t="s">
        <v>215</v>
      </c>
      <c r="D274" s="6">
        <v>6.32</v>
      </c>
    </row>
    <row r="275" spans="3:9" ht="15.5" x14ac:dyDescent="0.35">
      <c r="C275" t="s">
        <v>216</v>
      </c>
      <c r="D275" s="6">
        <v>22.19</v>
      </c>
    </row>
    <row r="276" spans="3:9" ht="15.5" x14ac:dyDescent="0.35">
      <c r="C276" t="s">
        <v>217</v>
      </c>
      <c r="D276" s="6">
        <v>16.11</v>
      </c>
    </row>
    <row r="277" spans="3:9" ht="15.5" x14ac:dyDescent="0.35">
      <c r="C277" t="s">
        <v>218</v>
      </c>
      <c r="D277" s="6">
        <v>12.4</v>
      </c>
    </row>
    <row r="278" spans="3:9" ht="15.5" x14ac:dyDescent="0.35">
      <c r="C278" t="s">
        <v>219</v>
      </c>
      <c r="D278" s="6">
        <v>14.4</v>
      </c>
    </row>
    <row r="279" spans="3:9" ht="15.5" x14ac:dyDescent="0.35">
      <c r="C279" t="s">
        <v>298</v>
      </c>
      <c r="I279" s="6">
        <v>0.95</v>
      </c>
    </row>
    <row r="280" spans="3:9" ht="15.5" x14ac:dyDescent="0.35">
      <c r="C280" t="s">
        <v>299</v>
      </c>
      <c r="I280" s="6">
        <v>16.47</v>
      </c>
    </row>
    <row r="281" spans="3:9" ht="15.5" x14ac:dyDescent="0.35">
      <c r="C281" t="s">
        <v>43</v>
      </c>
      <c r="I281" s="5">
        <v>1411000000000</v>
      </c>
    </row>
    <row r="282" spans="3:9" ht="15.5" x14ac:dyDescent="0.35">
      <c r="C282" t="s">
        <v>220</v>
      </c>
      <c r="I282" s="5">
        <v>1917000000000</v>
      </c>
    </row>
    <row r="283" spans="3:9" ht="15.5" x14ac:dyDescent="0.35">
      <c r="C283" t="s">
        <v>221</v>
      </c>
      <c r="I283" s="5">
        <v>12060000000</v>
      </c>
    </row>
    <row r="284" spans="3:9" ht="15.5" x14ac:dyDescent="0.35">
      <c r="C284" t="s">
        <v>222</v>
      </c>
      <c r="I284" s="6">
        <v>0.1867</v>
      </c>
    </row>
    <row r="285" spans="3:9" ht="15.5" x14ac:dyDescent="0.35">
      <c r="C285" t="s">
        <v>223</v>
      </c>
      <c r="D285" s="6">
        <v>0.1787</v>
      </c>
    </row>
    <row r="286" spans="3:9" ht="15.5" x14ac:dyDescent="0.35">
      <c r="C286" t="s">
        <v>224</v>
      </c>
      <c r="D286" s="6">
        <v>0.1207</v>
      </c>
    </row>
    <row r="287" spans="3:9" ht="15.5" x14ac:dyDescent="0.35">
      <c r="C287" t="s">
        <v>225</v>
      </c>
      <c r="D287" s="6">
        <v>6.3600000000000004E-2</v>
      </c>
    </row>
    <row r="288" spans="3:9" ht="15.5" x14ac:dyDescent="0.35">
      <c r="C288" t="s">
        <v>226</v>
      </c>
      <c r="D288" s="6">
        <v>0.64260000000000006</v>
      </c>
    </row>
    <row r="289" spans="3:9" ht="15.5" x14ac:dyDescent="0.35">
      <c r="C289" t="s">
        <v>227</v>
      </c>
      <c r="D289" s="6">
        <v>0.64950000000000008</v>
      </c>
    </row>
    <row r="290" spans="3:9" ht="15.5" x14ac:dyDescent="0.35">
      <c r="C290" t="s">
        <v>228</v>
      </c>
      <c r="D290" s="6">
        <v>2.3938999999999999</v>
      </c>
    </row>
    <row r="291" spans="3:9" ht="15.5" x14ac:dyDescent="0.35">
      <c r="C291" t="s">
        <v>388</v>
      </c>
      <c r="I291" s="6">
        <v>1.86</v>
      </c>
    </row>
    <row r="292" spans="3:9" ht="15.5" x14ac:dyDescent="0.35">
      <c r="C292" t="s">
        <v>389</v>
      </c>
      <c r="I292" s="6">
        <v>1.86</v>
      </c>
    </row>
    <row r="293" spans="3:9" ht="15.5" x14ac:dyDescent="0.35">
      <c r="C293" t="s">
        <v>390</v>
      </c>
      <c r="I293" s="6">
        <v>0.34670000000000001</v>
      </c>
    </row>
    <row r="294" spans="3:9" ht="15.5" x14ac:dyDescent="0.35">
      <c r="C294" t="s">
        <v>391</v>
      </c>
      <c r="I294" s="6">
        <v>1.5900000000000001E-2</v>
      </c>
    </row>
    <row r="295" spans="3:9" ht="15.5" x14ac:dyDescent="0.35">
      <c r="C295" t="s">
        <v>392</v>
      </c>
      <c r="I295" t="s">
        <v>1525</v>
      </c>
    </row>
    <row r="296" spans="3:9" ht="15.5" x14ac:dyDescent="0.35">
      <c r="C296" t="s">
        <v>229</v>
      </c>
      <c r="I296" s="5">
        <v>7</v>
      </c>
    </row>
    <row r="297" spans="3:9" ht="15.5" x14ac:dyDescent="0.35">
      <c r="C297" t="s">
        <v>230</v>
      </c>
      <c r="I297" s="6">
        <v>0.52</v>
      </c>
    </row>
    <row r="298" spans="3:9" ht="15.5" x14ac:dyDescent="0.35">
      <c r="C298" t="s">
        <v>231</v>
      </c>
      <c r="I298" s="6">
        <v>0.56999999999999995</v>
      </c>
    </row>
    <row r="299" spans="3:9" ht="15.5" x14ac:dyDescent="0.35">
      <c r="C299" t="s">
        <v>232</v>
      </c>
      <c r="I299" s="6">
        <v>0.39</v>
      </c>
    </row>
    <row r="300" spans="3:9" ht="15.5" x14ac:dyDescent="0.35">
      <c r="C300" t="s">
        <v>233</v>
      </c>
      <c r="I300" s="6">
        <v>0.48</v>
      </c>
    </row>
    <row r="301" spans="3:9" ht="15.5" x14ac:dyDescent="0.35">
      <c r="C301" t="s">
        <v>234</v>
      </c>
      <c r="I301" s="6">
        <v>0.57999999999999996</v>
      </c>
    </row>
    <row r="302" spans="3:9" ht="15.5" x14ac:dyDescent="0.35">
      <c r="C302" t="s">
        <v>235</v>
      </c>
      <c r="I302" s="6">
        <v>0.3</v>
      </c>
    </row>
    <row r="303" spans="3:9" ht="15.5" x14ac:dyDescent="0.35">
      <c r="C303" t="s">
        <v>236</v>
      </c>
      <c r="I303" s="6">
        <v>0.54</v>
      </c>
    </row>
    <row r="304" spans="3:9" ht="15.5" x14ac:dyDescent="0.35">
      <c r="C304" t="s">
        <v>300</v>
      </c>
      <c r="I304" s="5">
        <v>1446000000000</v>
      </c>
    </row>
    <row r="305" spans="3:9" ht="15.5" x14ac:dyDescent="0.35">
      <c r="C305" t="s">
        <v>301</v>
      </c>
      <c r="I305" s="5">
        <v>222000000000</v>
      </c>
    </row>
    <row r="306" spans="3:9" ht="15.5" x14ac:dyDescent="0.35">
      <c r="C306" t="s">
        <v>302</v>
      </c>
      <c r="I306" s="5">
        <v>200000000000</v>
      </c>
    </row>
    <row r="307" spans="3:9" ht="15.5" x14ac:dyDescent="0.35">
      <c r="C307" t="s">
        <v>303</v>
      </c>
      <c r="I307" s="5">
        <v>74000000000</v>
      </c>
    </row>
    <row r="308" spans="3:9" ht="15.5" x14ac:dyDescent="0.35">
      <c r="C308" t="s">
        <v>237</v>
      </c>
      <c r="D308" s="5">
        <v>197000000000</v>
      </c>
    </row>
    <row r="309" spans="3:9" ht="15.5" x14ac:dyDescent="0.35">
      <c r="C309" t="s">
        <v>238</v>
      </c>
      <c r="D309" s="5">
        <v>1527000000000</v>
      </c>
    </row>
    <row r="310" spans="3:9" ht="15.5" x14ac:dyDescent="0.35">
      <c r="C310" t="s">
        <v>239</v>
      </c>
      <c r="D310" s="5">
        <v>848000000000</v>
      </c>
    </row>
    <row r="311" spans="3:9" ht="15.5" x14ac:dyDescent="0.35">
      <c r="C311" t="s">
        <v>183</v>
      </c>
      <c r="D311" s="5">
        <v>290000000000</v>
      </c>
    </row>
    <row r="312" spans="3:9" ht="15.5" x14ac:dyDescent="0.35">
      <c r="C312" t="s">
        <v>182</v>
      </c>
      <c r="I312" s="5">
        <v>677000000000</v>
      </c>
    </row>
    <row r="313" spans="3:9" ht="15.5" x14ac:dyDescent="0.35">
      <c r="C313" t="s">
        <v>181</v>
      </c>
      <c r="D313" s="5">
        <v>437000000000</v>
      </c>
    </row>
    <row r="314" spans="3:9" ht="15.5" x14ac:dyDescent="0.35">
      <c r="C314" t="s">
        <v>180</v>
      </c>
      <c r="D314" s="5">
        <v>263000000000</v>
      </c>
    </row>
    <row r="315" spans="3:9" ht="15.5" x14ac:dyDescent="0.35">
      <c r="C315" t="s">
        <v>24</v>
      </c>
      <c r="D315" s="5">
        <v>700000000000</v>
      </c>
    </row>
    <row r="316" spans="3:9" ht="15.5" x14ac:dyDescent="0.35">
      <c r="C316" t="s">
        <v>21</v>
      </c>
      <c r="D316" s="5">
        <v>503000000000</v>
      </c>
    </row>
    <row r="317" spans="3:9" ht="15.5" x14ac:dyDescent="0.35">
      <c r="C317" t="s">
        <v>240</v>
      </c>
      <c r="I317" s="5">
        <v>679000000000</v>
      </c>
    </row>
    <row r="318" spans="3:9" ht="15.5" x14ac:dyDescent="0.35">
      <c r="C318" t="s">
        <v>304</v>
      </c>
      <c r="I318" s="5">
        <v>224000000000</v>
      </c>
    </row>
    <row r="319" spans="3:9" ht="15.5" x14ac:dyDescent="0.35">
      <c r="C319" t="s">
        <v>305</v>
      </c>
      <c r="I319" s="5">
        <v>-52000000000</v>
      </c>
    </row>
    <row r="320" spans="3:9" ht="15.5" x14ac:dyDescent="0.35">
      <c r="C320" t="s">
        <v>307</v>
      </c>
      <c r="I320" s="5">
        <v>-36000000000</v>
      </c>
    </row>
    <row r="321" spans="3:9" ht="15.5" x14ac:dyDescent="0.35">
      <c r="C321" t="s">
        <v>308</v>
      </c>
      <c r="I321" s="5">
        <v>188000000000</v>
      </c>
    </row>
  </sheetData>
  <pageMargins left="0.7" right="0.7" top="0.75" bottom="0.75" header="0.3" footer="0.3"/>
  <ignoredErrors>
    <ignoredError sqref="A1:O322" numberStoredAsText="1"/>
  </ignoredError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O31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1526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ht="15.5" x14ac:dyDescent="0.35">
      <c r="C2" t="s">
        <v>1527</v>
      </c>
      <c r="D2" s="2" vm="185">
        <f ca="1">IFERROR(_xlfn.STOCKHISTORY("XIDX:" &amp; $C$1, D3, , 0, 0, 1), "Libur")</f>
        <v>254</v>
      </c>
      <c r="E2" s="2" vm="256">
        <f ca="1">IFERROR(_xlfn.STOCKHISTORY("XIDX:" &amp; $C$1, E3, , 0, 0, 1), "Libur")</f>
        <v>206</v>
      </c>
      <c r="H2" s="2" vm="256">
        <f ca="1">IFERROR(INDEX(D2:G2,COUNT(D2:G2)),"")</f>
        <v>206</v>
      </c>
      <c r="I2" s="2" vm="256">
        <f t="shared" ref="I2:O2" ca="1" si="0">IFERROR(_xlfn.STOCKHISTORY("XIDX:" &amp; $C$1, I1, , 0, 0, 1), "Libur")</f>
        <v>206</v>
      </c>
      <c r="J2" s="2" vm="254">
        <f t="shared" ca="1" si="0"/>
        <v>180</v>
      </c>
      <c r="K2" s="2" vm="68">
        <f t="shared" ca="1" si="0"/>
        <v>214</v>
      </c>
      <c r="L2" s="2" vm="76">
        <f t="shared" ca="1" si="0"/>
        <v>212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</row>
    <row r="3" spans="1:15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5" ht="15.5" x14ac:dyDescent="0.35">
      <c r="B4" t="s">
        <v>5</v>
      </c>
      <c r="C4" t="s">
        <v>6</v>
      </c>
      <c r="D4" s="2">
        <f>IFERROR(INDEX(D51:D500,MATCH($C$4,$C$51:$C$500,0)),"")</f>
        <v>572248285974</v>
      </c>
      <c r="E4" s="2">
        <f>IFERROR(INDEX(E51:E500,MATCH($C$4,$C$51:$C$500,0)),"")</f>
        <v>593922691105</v>
      </c>
      <c r="H4" s="2">
        <f>IFERROR(SUM(D4:G4)*(4/MAX(1,COUNT(D4:G4))),"")</f>
        <v>2332341954158</v>
      </c>
      <c r="I4" s="2">
        <f t="shared" ref="I4:O4" si="1">IFERROR(INDEX(I51:I500,MATCH($C$4,$C$51:$C$500,0)),"")</f>
        <v>2063816900533</v>
      </c>
      <c r="J4" s="2">
        <f t="shared" si="1"/>
        <v>1885822041124</v>
      </c>
      <c r="K4" s="2">
        <f t="shared" si="1"/>
        <v>1736989809989</v>
      </c>
      <c r="L4" s="2">
        <f t="shared" si="1"/>
        <v>1739054461606</v>
      </c>
      <c r="M4" s="2">
        <f t="shared" si="1"/>
        <v>2226573432351</v>
      </c>
      <c r="N4" s="2">
        <f t="shared" si="1"/>
        <v>1994539557191</v>
      </c>
      <c r="O4" s="2">
        <f t="shared" si="1"/>
        <v>1228049004708</v>
      </c>
    </row>
    <row r="5" spans="1:15" ht="15.5" x14ac:dyDescent="0.35">
      <c r="B5" t="s">
        <v>7</v>
      </c>
      <c r="C5" t="s">
        <v>8</v>
      </c>
      <c r="D5" s="2">
        <f>IFERROR(INDEX(D51:D500,MATCH($C$5,$C$51:$C$500,0)),"")</f>
        <v>98369588296</v>
      </c>
      <c r="E5" s="2">
        <f>IFERROR(INDEX(E51:E500,MATCH($C$5,$C$51:$C$500,0)),"")</f>
        <v>110900330617</v>
      </c>
      <c r="H5" s="2">
        <f>IFERROR(SUM(D5:G5)*(4/MAX(1,COUNT(D5:G5))),"")</f>
        <v>418539837826</v>
      </c>
      <c r="I5" s="2">
        <f t="shared" ref="I5:O5" si="2">IFERROR(INDEX(I51:I500,MATCH($C$5,$C$51:$C$500,0)),"")</f>
        <v>365108817247</v>
      </c>
      <c r="J5" s="2">
        <f t="shared" si="2"/>
        <v>321046720795</v>
      </c>
      <c r="K5" s="2">
        <f t="shared" si="2"/>
        <v>259628001671</v>
      </c>
      <c r="L5" s="2">
        <f t="shared" si="2"/>
        <v>289386750333</v>
      </c>
      <c r="M5" s="2">
        <f t="shared" si="2"/>
        <v>545600496474</v>
      </c>
      <c r="N5" s="2">
        <f t="shared" si="2"/>
        <v>681644557655</v>
      </c>
      <c r="O5" s="2">
        <f t="shared" si="2"/>
        <v>226753844186</v>
      </c>
    </row>
    <row r="6" spans="1:15" ht="15.5" x14ac:dyDescent="0.35">
      <c r="B6" t="s">
        <v>9</v>
      </c>
      <c r="C6" t="s">
        <v>10</v>
      </c>
      <c r="D6" s="2">
        <f>IFERROR(INDEX(D51:D500,MATCH($C$6,$C$51:$C$500,0)),"")</f>
        <v>2851734484140</v>
      </c>
      <c r="E6" s="2">
        <f>IFERROR(INDEX(E51:E500,MATCH($C$6,$C$51:$C$500,0)),"")</f>
        <v>2752769945347</v>
      </c>
      <c r="H6" s="2">
        <f>IFERROR(INDEX(D6:G6,COUNT(D6:G6)),"")</f>
        <v>2752769945347</v>
      </c>
      <c r="I6" s="2">
        <f t="shared" ref="I6:O6" si="3">IFERROR(INDEX(I51:I500,MATCH($C$6,$C$51:$C$500,0)),"")</f>
        <v>2752769945347</v>
      </c>
      <c r="J6" s="2">
        <f t="shared" si="3"/>
        <v>2495688705886</v>
      </c>
      <c r="K6" s="2">
        <f t="shared" si="3"/>
        <v>2245407961941</v>
      </c>
      <c r="L6" s="2">
        <f t="shared" si="3"/>
        <v>2069420467240</v>
      </c>
      <c r="M6" s="2">
        <f t="shared" si="3"/>
        <v>1245442327045</v>
      </c>
      <c r="N6" s="2">
        <f t="shared" si="3"/>
        <v>950567487374</v>
      </c>
      <c r="O6" s="2">
        <f t="shared" si="3"/>
        <v>565800776318</v>
      </c>
    </row>
    <row r="7" spans="1:15" ht="15.5" x14ac:dyDescent="0.35">
      <c r="B7" t="s">
        <v>11</v>
      </c>
      <c r="C7" t="s">
        <v>12</v>
      </c>
      <c r="D7" s="3">
        <f>IFERROR(INDEX(D51:D500,MATCH($C$7,$C$51:$C$500,0))/1000000000,"")</f>
        <v>27.06</v>
      </c>
      <c r="E7" s="3">
        <f>IFERROR(INDEX(E51:E500,MATCH($C$7,$C$51:$C$500,0))/1000000000,"")</f>
        <v>27.06</v>
      </c>
      <c r="H7" s="3">
        <f>IFERROR(INDEX(D7:G7,COUNT(D7:G7)),"")</f>
        <v>27.06</v>
      </c>
      <c r="I7" s="3">
        <f t="shared" ref="I7:O7" si="4">IFERROR(INDEX(I51:I500,MATCH($C$7,$C$51:$C$500,0))/1000000000,"")</f>
        <v>27.06</v>
      </c>
      <c r="J7" s="3">
        <f t="shared" si="4"/>
        <v>27.06</v>
      </c>
      <c r="K7" s="3">
        <f t="shared" si="4"/>
        <v>27.06</v>
      </c>
      <c r="L7" s="3">
        <f t="shared" si="4"/>
        <v>27.06</v>
      </c>
      <c r="M7" s="3">
        <f t="shared" si="4"/>
        <v>11.5</v>
      </c>
      <c r="N7" s="3">
        <f t="shared" si="4"/>
        <v>0</v>
      </c>
      <c r="O7" s="3">
        <f t="shared" si="4"/>
        <v>0</v>
      </c>
    </row>
    <row r="8" spans="1:15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40000000000</v>
      </c>
      <c r="E8" s="2">
        <f>IFERROR(INDEX(E51:E500,MATCH("Free cash flow (Quarter)",$C$51:$C$500,0)),"")</f>
        <v>102000000000</v>
      </c>
      <c r="H8" s="2">
        <f>IFERROR(INDEX(D8:G8,COUNT(D8:G8)),"")</f>
        <v>102000000000</v>
      </c>
      <c r="I8" s="2">
        <f t="shared" ref="I8:O8" si="5">IFERROR(INDEX(I51:I500,MATCH($C$8,$C$51:$C$500,0)),"")</f>
        <v>320000000000</v>
      </c>
      <c r="J8" s="2">
        <f t="shared" si="5"/>
        <v>255000000000</v>
      </c>
      <c r="K8" s="2">
        <f t="shared" si="5"/>
        <v>16000000000</v>
      </c>
      <c r="L8" s="2">
        <f t="shared" si="5"/>
        <v>57000000000</v>
      </c>
      <c r="M8" s="2">
        <f t="shared" si="5"/>
        <v>422000000000</v>
      </c>
      <c r="N8" s="2">
        <f t="shared" si="5"/>
        <v>229000000000</v>
      </c>
      <c r="O8" s="2">
        <f t="shared" si="5"/>
        <v>160000000000</v>
      </c>
    </row>
    <row r="9" spans="1:15" ht="15.5" x14ac:dyDescent="0.35">
      <c r="A9" t="s">
        <v>16</v>
      </c>
      <c r="C9" t="s">
        <v>17</v>
      </c>
      <c r="D9" s="3">
        <f>IFERROR(INDEX(D51:D500,MATCH("Free cash flow per share (Quarter)",$C$51:$C$500,0)),"")</f>
        <v>1.49</v>
      </c>
      <c r="E9" s="3">
        <f>IFERROR(INDEX(E51:E500,MATCH("Free cash flow per share (Quarter)",$C$51:$C$500,0)),"")</f>
        <v>3.77</v>
      </c>
      <c r="H9" s="3">
        <f>IFERROR(INDEX(D9:G9,COUNT(D9:G9)),"")</f>
        <v>3.77</v>
      </c>
      <c r="I9" s="3">
        <f t="shared" ref="I9:O9" si="6">IFERROR(INDEX(I51:I500,MATCH($C$9,$C$51:$C$500,0)),"")</f>
        <v>11.83</v>
      </c>
      <c r="J9" s="3">
        <f t="shared" si="6"/>
        <v>9.41</v>
      </c>
      <c r="K9" s="3">
        <f t="shared" si="6"/>
        <v>0.6</v>
      </c>
      <c r="L9" s="3">
        <f t="shared" si="6"/>
        <v>2.1</v>
      </c>
      <c r="M9" s="3">
        <f t="shared" si="6"/>
        <v>36.729999999999997</v>
      </c>
      <c r="N9" s="3">
        <f t="shared" si="6"/>
        <v>25426498.350000001</v>
      </c>
      <c r="O9" s="3">
        <f t="shared" si="6"/>
        <v>8011192.5499999998</v>
      </c>
    </row>
    <row r="10" spans="1:15" ht="15.5" x14ac:dyDescent="0.35">
      <c r="C10" t="s">
        <v>18</v>
      </c>
      <c r="D10" s="3">
        <f ca="1">IFERROR(IF(D9=0,"",D2/D9),"")</f>
        <v>170.46979865771812</v>
      </c>
      <c r="E10" s="3">
        <f ca="1">IFERROR(IF(E9=0,"",E2/E9),"")</f>
        <v>54.641909814323604</v>
      </c>
      <c r="I10" s="3">
        <f t="shared" ref="I10:O10" ca="1" si="7">IFERROR(IF(I9=0,"",I2/I9),"")</f>
        <v>17.413355874894336</v>
      </c>
      <c r="J10" s="3">
        <f t="shared" ca="1" si="7"/>
        <v>19.128586609989373</v>
      </c>
      <c r="K10" s="3">
        <f t="shared" ca="1" si="7"/>
        <v>356.66666666666669</v>
      </c>
      <c r="L10" s="3">
        <f t="shared" ca="1" si="7"/>
        <v>100.95238095238095</v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</row>
    <row r="11" spans="1:15" ht="15.5" x14ac:dyDescent="0.35">
      <c r="B11" t="s">
        <v>19</v>
      </c>
      <c r="C11" t="s">
        <v>20</v>
      </c>
      <c r="D11" s="2">
        <f>IFERROR(INDEX(D51:D500,MATCH($C$11,$C$51:$C$500,0)),"")</f>
        <v>1302193052801</v>
      </c>
      <c r="E11" s="2">
        <f>IFERROR(INDEX(E51:E500,MATCH($C$11,$C$51:$C$500,0)),"")</f>
        <v>1277702745988</v>
      </c>
      <c r="H11" s="2">
        <f>IFERROR(INDEX(D11:G11,COUNT(D11:G11)),"")</f>
        <v>1277702745988</v>
      </c>
      <c r="I11" s="2">
        <f t="shared" ref="I11:O11" si="8">IFERROR(INDEX(I51:I500,MATCH($C$11,$C$51:$C$500,0)),"")</f>
        <v>1277702745988</v>
      </c>
      <c r="J11" s="2">
        <f t="shared" si="8"/>
        <v>1224705775933</v>
      </c>
      <c r="K11" s="2">
        <f t="shared" si="8"/>
        <v>1120572328713</v>
      </c>
      <c r="L11" s="2">
        <f t="shared" si="8"/>
        <v>830548856770</v>
      </c>
      <c r="M11" s="2">
        <f t="shared" si="8"/>
        <v>732840587505</v>
      </c>
      <c r="N11" s="2">
        <f t="shared" si="8"/>
        <v>697028460447</v>
      </c>
      <c r="O11" s="2">
        <f t="shared" si="8"/>
        <v>316213680561</v>
      </c>
    </row>
    <row r="12" spans="1:15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-1115000000000</v>
      </c>
      <c r="E12" s="2">
        <f>IFERROR(INDEX(E51:E500,MATCH("Net Debt (Quarter)",$C$51:$C$500,0)),"")</f>
        <v>-1090000000000</v>
      </c>
      <c r="H12" s="2">
        <f>IFERROR(INDEX(D12:G12,COUNT(D12:G12)),"")</f>
        <v>-1090000000000</v>
      </c>
      <c r="I12" s="2">
        <f t="shared" ref="I12:O12" si="9">IFERROR(INDEX(I51:I500,MATCH($C$12,$C$51:$C$500,0)),"")</f>
        <v>-1090000000000</v>
      </c>
      <c r="J12" s="2">
        <f t="shared" si="9"/>
        <v>-1065000000000</v>
      </c>
      <c r="K12" s="2">
        <f t="shared" si="9"/>
        <v>-961000000000</v>
      </c>
      <c r="L12" s="2">
        <f t="shared" si="9"/>
        <v>-671000000000</v>
      </c>
      <c r="M12" s="2">
        <f t="shared" si="9"/>
        <v>-573000000000</v>
      </c>
      <c r="N12" s="2">
        <f t="shared" si="9"/>
        <v>-538000000000</v>
      </c>
      <c r="O12" s="2">
        <f t="shared" si="9"/>
        <v>-316000000000</v>
      </c>
    </row>
    <row r="13" spans="1:15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187000000000</v>
      </c>
      <c r="E13" s="2">
        <f>IFERROR(INDEX(E51:E500,MATCH("Total Debt (Quarter)",$C$51:$C$500,0)),"")</f>
        <v>188000000000</v>
      </c>
      <c r="H13" s="2">
        <f>IFERROR(INDEX(D13:G13,COUNT(D13:G13)),"")</f>
        <v>188000000000</v>
      </c>
      <c r="I13" s="2">
        <f t="shared" ref="I13:O13" si="10">IFERROR(INDEX(I51:I500,MATCH($C$13,$C$51:$C$500,0)),"")</f>
        <v>188000000000</v>
      </c>
      <c r="J13" s="2">
        <f t="shared" si="10"/>
        <v>160000000000</v>
      </c>
      <c r="K13" s="2">
        <f t="shared" si="10"/>
        <v>160000000000</v>
      </c>
      <c r="L13" s="2">
        <f t="shared" si="10"/>
        <v>160000000000</v>
      </c>
      <c r="M13" s="2">
        <f t="shared" si="10"/>
        <v>159000000000</v>
      </c>
      <c r="N13" s="2">
        <f t="shared" si="10"/>
        <v>159000000000</v>
      </c>
      <c r="O13" s="2">
        <f t="shared" si="10"/>
        <v>0</v>
      </c>
    </row>
    <row r="14" spans="1:15" ht="15.5" x14ac:dyDescent="0.35">
      <c r="C14" t="s">
        <v>27</v>
      </c>
      <c r="D14" s="2">
        <f>IFERROR(INDEX(D51:D500,MATCH($C$14,$C$51:$C$500,0)),"")</f>
        <v>-8272030163</v>
      </c>
      <c r="E14" s="2">
        <f>IFERROR(INDEX(E51:E500,MATCH($C$14,$C$51:$C$500,0)),"")</f>
        <v>-6487225764</v>
      </c>
      <c r="H14" s="2">
        <f>IFERROR(SUM(D14:G14)*(4/MAX(1,COUNT(D14:G14))),"")</f>
        <v>-29518511854</v>
      </c>
      <c r="I14" s="2">
        <f t="shared" ref="I14:O14" si="11">IFERROR(INDEX(I51:I500,MATCH($C$14,$C$51:$C$500,0)),"")</f>
        <v>-17876417756</v>
      </c>
      <c r="J14" s="2">
        <f t="shared" si="11"/>
        <v>-20228993909</v>
      </c>
      <c r="K14" s="2">
        <f t="shared" si="11"/>
        <v>-19921856825</v>
      </c>
      <c r="L14" s="2">
        <f t="shared" si="11"/>
        <v>-21208969376</v>
      </c>
      <c r="M14" s="2">
        <f t="shared" si="11"/>
        <v>-22169112898</v>
      </c>
      <c r="N14" s="2">
        <f t="shared" si="11"/>
        <v>-9157470225</v>
      </c>
      <c r="O14" s="2">
        <f t="shared" si="11"/>
        <v>-531558353</v>
      </c>
    </row>
    <row r="15" spans="1:15" ht="15.5" x14ac:dyDescent="0.35">
      <c r="C15" t="s">
        <v>28</v>
      </c>
      <c r="D15" s="2">
        <f>IFERROR(INDEX(D51:D500,MATCH($C$15,$C$51:$C$500,0)),"")</f>
        <v>-28240184119</v>
      </c>
      <c r="E15" s="2">
        <f>IFERROR(INDEX(E51:E500,MATCH($C$15,$C$51:$C$500,0)),"")</f>
        <v>-23468329075</v>
      </c>
      <c r="H15" s="2">
        <f>IFERROR(SUM(D15:G15)*(4/MAX(1,COUNT(D15:G15))),"")</f>
        <v>-103417026388</v>
      </c>
      <c r="I15" s="2">
        <f t="shared" ref="I15:O15" si="12">IFERROR(INDEX(I51:I500,MATCH($C$15,$C$51:$C$500,0)),"")</f>
        <v>-85986347415</v>
      </c>
      <c r="J15" s="2">
        <f t="shared" si="12"/>
        <v>-70073762493</v>
      </c>
      <c r="K15" s="2">
        <f t="shared" si="12"/>
        <v>-64462185525</v>
      </c>
      <c r="L15" s="2">
        <f t="shared" si="12"/>
        <v>-81601838559</v>
      </c>
      <c r="M15" s="2">
        <f t="shared" si="12"/>
        <v>-158821006022</v>
      </c>
      <c r="N15" s="2">
        <f t="shared" si="12"/>
        <v>-167131754727</v>
      </c>
      <c r="O15" s="2">
        <f t="shared" si="12"/>
        <v>-74262293621</v>
      </c>
    </row>
    <row r="16" spans="1:15" ht="15.5" x14ac:dyDescent="0.35">
      <c r="C16" t="s">
        <v>29</v>
      </c>
      <c r="D16" s="2">
        <f>IFERROR(INDEX(D51:D500,MATCH($C$16,$C$51:$C$500,0)),"")</f>
        <v>127204722912</v>
      </c>
      <c r="E16" s="2">
        <f>IFERROR(INDEX(E51:E500,MATCH($C$16,$C$51:$C$500,0)),"")</f>
        <v>136640311265</v>
      </c>
      <c r="H16" s="2">
        <f>IFERROR(SUM(D16:G16)*(4/MAX(1,COUNT(D16:G16))),"")</f>
        <v>527690068354</v>
      </c>
      <c r="I16" s="2">
        <f t="shared" ref="I16:O16" si="13">IFERROR(INDEX(I51:I500,MATCH($C$16,$C$51:$C$500,0)),"")</f>
        <v>454929475395</v>
      </c>
      <c r="J16" s="2">
        <f t="shared" si="13"/>
        <v>394026039513</v>
      </c>
      <c r="K16" s="2">
        <f t="shared" si="13"/>
        <v>325444135536</v>
      </c>
      <c r="L16" s="2">
        <f t="shared" si="13"/>
        <v>372108666618</v>
      </c>
      <c r="M16" s="2">
        <f t="shared" si="13"/>
        <v>729200373761</v>
      </c>
      <c r="N16" s="2">
        <f t="shared" si="13"/>
        <v>860000757609</v>
      </c>
      <c r="O16" s="2">
        <f t="shared" si="13"/>
        <v>302286698083</v>
      </c>
    </row>
    <row r="17" spans="1:15" ht="15.5" x14ac:dyDescent="0.35">
      <c r="A17" t="s">
        <v>30</v>
      </c>
    </row>
    <row r="18" spans="1:15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</row>
    <row r="19" spans="1:15" ht="15.5" x14ac:dyDescent="0.35">
      <c r="A19" t="s">
        <v>40</v>
      </c>
      <c r="C19" t="s">
        <v>41</v>
      </c>
    </row>
    <row r="20" spans="1:15" ht="15.5" x14ac:dyDescent="0.35">
      <c r="A20" t="s">
        <v>42</v>
      </c>
      <c r="C20" t="s">
        <v>43</v>
      </c>
      <c r="D20" s="2">
        <f ca="1">IFERROR(D21*D2,"")</f>
        <v>6873240000000</v>
      </c>
      <c r="E20" s="2">
        <f ca="1">IFERROR(E21*E2,"")</f>
        <v>5574360000000</v>
      </c>
      <c r="H20" s="2">
        <f t="shared" ref="H20:O20" ca="1" si="14">IFERROR(H21*H2,"")</f>
        <v>5574360000000</v>
      </c>
      <c r="I20" s="2">
        <f t="shared" ca="1" si="14"/>
        <v>5574360000000</v>
      </c>
      <c r="J20" s="2">
        <f t="shared" ca="1" si="14"/>
        <v>4870800000000</v>
      </c>
      <c r="K20" s="2">
        <f t="shared" ca="1" si="14"/>
        <v>5790840000000</v>
      </c>
      <c r="L20" s="2">
        <f t="shared" ca="1" si="14"/>
        <v>5736720000000</v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</row>
    <row r="21" spans="1:15" ht="15.5" x14ac:dyDescent="0.35">
      <c r="C21" t="s">
        <v>12</v>
      </c>
      <c r="D21" s="2">
        <f>IFERROR(INDEX(D51:D500,MATCH($C$7,$C$51:$C$500,0)),"")</f>
        <v>27060000000</v>
      </c>
      <c r="E21" s="2">
        <f>IFERROR(INDEX(E51:E500,MATCH($C$7,$C$51:$C$500,0)),"")</f>
        <v>27060000000</v>
      </c>
      <c r="H21" s="2">
        <f>IFERROR(INDEX(D21:G21,COUNT(D21:G21)),"")</f>
        <v>27060000000</v>
      </c>
      <c r="I21" s="2">
        <f t="shared" ref="I21:O21" si="15">IFERROR(INDEX(I51:I500,MATCH($C$7,$C$51:$C$500,0)),"")</f>
        <v>27060000000</v>
      </c>
      <c r="J21" s="2">
        <f t="shared" si="15"/>
        <v>27060000000</v>
      </c>
      <c r="K21" s="2">
        <f t="shared" si="15"/>
        <v>27060000000</v>
      </c>
      <c r="L21" s="2">
        <f t="shared" si="15"/>
        <v>27060000000</v>
      </c>
      <c r="M21" s="2">
        <f t="shared" si="15"/>
        <v>11500000000</v>
      </c>
      <c r="N21" s="2">
        <f t="shared" si="15"/>
        <v>0</v>
      </c>
      <c r="O21" s="2">
        <f t="shared" si="15"/>
        <v>0</v>
      </c>
    </row>
    <row r="23" spans="1:15" ht="15.5" x14ac:dyDescent="0.35">
      <c r="B23" t="s">
        <v>44</v>
      </c>
      <c r="C23" t="s">
        <v>45</v>
      </c>
      <c r="D23" s="3">
        <f>IFERROR(D5/D6*100,"")</f>
        <v>3.4494651883997327</v>
      </c>
      <c r="E23" s="3">
        <f>IFERROR(E5/E6*100,"")</f>
        <v>4.0286813943335344</v>
      </c>
      <c r="H23" s="3">
        <f t="shared" ref="H23:O23" si="16">IFERROR(H5/H6*100,"")</f>
        <v>15.204315875849225</v>
      </c>
      <c r="I23" s="3">
        <f t="shared" si="16"/>
        <v>13.263324741834765</v>
      </c>
      <c r="J23" s="3">
        <f t="shared" si="16"/>
        <v>12.86405311839661</v>
      </c>
      <c r="K23" s="3">
        <f t="shared" si="16"/>
        <v>11.562620515809053</v>
      </c>
      <c r="L23" s="3">
        <f t="shared" si="16"/>
        <v>13.983951300093068</v>
      </c>
      <c r="M23" s="3">
        <f t="shared" si="16"/>
        <v>43.807768904764913</v>
      </c>
      <c r="N23" s="3">
        <f t="shared" si="16"/>
        <v>71.709222828363735</v>
      </c>
      <c r="O23" s="3">
        <f t="shared" si="16"/>
        <v>40.076623022969542</v>
      </c>
    </row>
    <row r="24" spans="1:15" ht="15.5" x14ac:dyDescent="0.35">
      <c r="C24" t="s">
        <v>46</v>
      </c>
      <c r="D24" s="4">
        <f>IFERROR(_xlfn.RRI(5,I23,D23),"")</f>
        <v>-0.23612926363287323</v>
      </c>
      <c r="E24" s="4">
        <f>IFERROR(_xlfn.RRI(5,J23,E23),"")</f>
        <v>-0.20721208802165469</v>
      </c>
      <c r="H24" s="4">
        <f t="shared" ref="H24:O24" si="17">IFERROR(_xlfn.RRI(5,M23,H23),"")</f>
        <v>-0.19074917719950946</v>
      </c>
      <c r="I24" s="4">
        <f t="shared" si="17"/>
        <v>-0.28646467685149068</v>
      </c>
      <c r="J24" s="4">
        <f t="shared" si="17"/>
        <v>-0.20329536999272924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47</v>
      </c>
      <c r="C25" t="s">
        <v>48</v>
      </c>
      <c r="D25" s="3">
        <f>IFERROR(INDEX(D51:D500,MATCH($A$25,$C$51:$C$500,0)),"")</f>
        <v>4.47</v>
      </c>
      <c r="E25" s="3">
        <f>IFERROR(INDEX(E51:E500,MATCH($A$25,$C$51:$C$500,0)),"")</f>
        <v>3.64</v>
      </c>
      <c r="H25" s="3">
        <f>IFERROR(INDEX(D25:G25,COUNT(D25:G25)),"")</f>
        <v>3.64</v>
      </c>
      <c r="I25" s="3">
        <f t="shared" ref="I25:O25" si="18">IFERROR(INDEX(I51:I500,MATCH($C$25,$C$51:$C$500,0)),"")</f>
        <v>13.56</v>
      </c>
      <c r="J25" s="3">
        <f t="shared" si="18"/>
        <v>11.89</v>
      </c>
      <c r="K25" s="3">
        <f t="shared" si="18"/>
        <v>9.59</v>
      </c>
      <c r="L25" s="3">
        <f t="shared" si="18"/>
        <v>10.56</v>
      </c>
      <c r="M25" s="3">
        <f t="shared" si="18"/>
        <v>48.93</v>
      </c>
      <c r="N25" s="3">
        <f t="shared" si="18"/>
        <v>76167776.079999998</v>
      </c>
      <c r="O25" s="3">
        <f t="shared" si="18"/>
        <v>11310405.02</v>
      </c>
    </row>
    <row r="26" spans="1:15" ht="15.5" x14ac:dyDescent="0.35">
      <c r="C26" t="s">
        <v>49</v>
      </c>
      <c r="D26" s="4">
        <f>IFERROR(_xlfn.RRI(5,I25,D25),"")</f>
        <v>-0.19904232601540106</v>
      </c>
      <c r="E26" s="4">
        <f>IFERROR(_xlfn.RRI(5,J25,E25),"")</f>
        <v>-0.21080576191011835</v>
      </c>
      <c r="H26" s="4">
        <f t="shared" ref="H26:O26" si="19">IFERROR(_xlfn.RRI(5,M25,H25),"")</f>
        <v>-0.4052900104195899</v>
      </c>
      <c r="I26" s="4">
        <f t="shared" si="19"/>
        <v>-0.95532159271270767</v>
      </c>
      <c r="J26" s="4">
        <f t="shared" si="19"/>
        <v>-0.93627046649240542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50</v>
      </c>
      <c r="D27" s="3">
        <f>IFERROR(D4/D21,"")</f>
        <v>21.147386769179601</v>
      </c>
      <c r="E27" s="3">
        <f>IFERROR(E4/E21,"")</f>
        <v>21.948362568551367</v>
      </c>
      <c r="H27" s="3">
        <f t="shared" ref="H27:O27" si="20">IFERROR(H4/H21,"")</f>
        <v>86.191498675461943</v>
      </c>
      <c r="I27" s="3">
        <f t="shared" si="20"/>
        <v>76.268178142387285</v>
      </c>
      <c r="J27" s="3">
        <f t="shared" si="20"/>
        <v>69.690393241832965</v>
      </c>
      <c r="K27" s="3">
        <f t="shared" si="20"/>
        <v>64.190310790428683</v>
      </c>
      <c r="L27" s="3">
        <f t="shared" si="20"/>
        <v>64.266609815447154</v>
      </c>
      <c r="M27" s="3">
        <f t="shared" si="20"/>
        <v>193.61508107399999</v>
      </c>
      <c r="N27" s="3" t="str">
        <f t="shared" si="20"/>
        <v/>
      </c>
      <c r="O27" s="3" t="str">
        <f t="shared" si="20"/>
        <v/>
      </c>
    </row>
    <row r="28" spans="1:15" ht="15.5" x14ac:dyDescent="0.35">
      <c r="C28" t="s">
        <v>51</v>
      </c>
      <c r="D28" s="4">
        <f>IFERROR(_xlfn.RRI(5,I27,D27),"")</f>
        <v>-0.22628205938531132</v>
      </c>
      <c r="E28" s="4">
        <f>IFERROR(_xlfn.RRI(5,J27,E27),"")</f>
        <v>-0.20631925893537439</v>
      </c>
      <c r="H28" s="4">
        <f t="shared" ref="H28:O28" si="21">IFERROR(_xlfn.RRI(5,M27,H27),"")</f>
        <v>-0.14943981387703342</v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52</v>
      </c>
      <c r="H29" s="4">
        <f t="shared" ref="H29:O29" si="22">IFERROR(((H25-I25)/I25)*100%,"")</f>
        <v>-0.73156342182890854</v>
      </c>
      <c r="I29" s="4">
        <f t="shared" si="22"/>
        <v>0.14045416316232126</v>
      </c>
      <c r="J29" s="4">
        <f t="shared" si="22"/>
        <v>0.23983315954118881</v>
      </c>
      <c r="K29" s="4">
        <f t="shared" si="22"/>
        <v>-9.1856060606060663E-2</v>
      </c>
      <c r="L29" s="4">
        <f t="shared" si="22"/>
        <v>-0.78418148375229912</v>
      </c>
      <c r="M29" s="4">
        <f t="shared" si="22"/>
        <v>-0.99999935760235459</v>
      </c>
      <c r="N29" s="4">
        <f t="shared" si="22"/>
        <v>5.7343102165938182</v>
      </c>
      <c r="O29" s="4" t="str">
        <f t="shared" si="22"/>
        <v/>
      </c>
    </row>
    <row r="30" spans="1:15" ht="15.5" x14ac:dyDescent="0.35">
      <c r="C30" t="s">
        <v>53</v>
      </c>
      <c r="H30" s="4">
        <f t="shared" ref="H30:O30" si="23">IFERROR(((H27-I27)/I27)*100%,"")</f>
        <v>0.13011088995135719</v>
      </c>
      <c r="I30" s="4">
        <f t="shared" si="23"/>
        <v>9.4385819832135509E-2</v>
      </c>
      <c r="J30" s="4">
        <f t="shared" si="23"/>
        <v>8.5683997844490739E-2</v>
      </c>
      <c r="K30" s="4">
        <f t="shared" si="23"/>
        <v>-1.1872265432637174E-3</v>
      </c>
      <c r="L30" s="4">
        <f t="shared" si="23"/>
        <v>-0.6680702274897462</v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</row>
    <row r="32" spans="1:15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104.17</v>
      </c>
      <c r="E32" s="3">
        <f>IFERROR(INDEX(E51:E500,MATCH($A$32,$C$51:$C$500,0)),"")</f>
        <v>100.54</v>
      </c>
      <c r="H32" s="3">
        <f>IFERROR(INDEX(D32:G32,COUNT(D32:G32)),"")</f>
        <v>100.54</v>
      </c>
      <c r="I32" s="3">
        <f t="shared" ref="I32:O32" si="24">IFERROR(INDEX(I51:I500,MATCH($C$32,$C$51:$C$500,0)),"")</f>
        <v>100.54</v>
      </c>
      <c r="J32" s="3">
        <f t="shared" si="24"/>
        <v>90.96</v>
      </c>
      <c r="K32" s="3">
        <f t="shared" si="24"/>
        <v>81.98</v>
      </c>
      <c r="L32" s="3">
        <f t="shared" si="24"/>
        <v>75.55</v>
      </c>
      <c r="M32" s="3">
        <f t="shared" si="24"/>
        <v>106.47</v>
      </c>
      <c r="N32" s="3">
        <f t="shared" si="24"/>
        <v>104317996.11</v>
      </c>
      <c r="O32" s="3">
        <f t="shared" si="24"/>
        <v>28070571.829999998</v>
      </c>
    </row>
    <row r="33" spans="1:15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2.48</v>
      </c>
      <c r="E33" s="3">
        <f>IFERROR(INDEX(E51:E500,MATCH($A$33,$C$51:$C$500,0)),"")</f>
        <v>2.0499999999999998</v>
      </c>
      <c r="H33" s="3">
        <f>IFERROR(INDEX(D33:G33,COUNT(D33:G33)),"")</f>
        <v>2.0499999999999998</v>
      </c>
      <c r="I33" s="3">
        <f t="shared" ref="I33:O33" si="25">IFERROR(INDEX(I51:I500,MATCH($C$33,$C$51:$C$500,0)),"")</f>
        <v>2.0499999999999998</v>
      </c>
      <c r="J33" s="3">
        <f t="shared" si="25"/>
        <v>1.98</v>
      </c>
      <c r="K33" s="3">
        <f t="shared" si="25"/>
        <v>2.61</v>
      </c>
      <c r="L33" s="3">
        <f t="shared" si="25"/>
        <v>2.81</v>
      </c>
      <c r="M33" s="3">
        <f t="shared" si="25"/>
        <v>0</v>
      </c>
      <c r="N33" s="3">
        <f t="shared" si="25"/>
        <v>0</v>
      </c>
      <c r="O33" s="3">
        <f t="shared" si="25"/>
        <v>0</v>
      </c>
    </row>
    <row r="34" spans="1:15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70.88</v>
      </c>
      <c r="E34" s="3">
        <f>IFERROR(INDEX(E51:E500,MATCH($A$34,$C$51:$C$500,0)),"")</f>
        <v>49.4</v>
      </c>
      <c r="H34" s="3">
        <f>IFERROR(INDEX(D34:G34,COUNT(D34:G34)),"")</f>
        <v>49.4</v>
      </c>
      <c r="I34" s="3">
        <f t="shared" ref="I34:O34" si="26">IFERROR(INDEX(I51:I500,MATCH($C$34,$C$51:$C$500,0)),"")</f>
        <v>15.19</v>
      </c>
      <c r="J34" s="3">
        <f t="shared" si="26"/>
        <v>15.14</v>
      </c>
      <c r="K34" s="3">
        <f t="shared" si="26"/>
        <v>22.31</v>
      </c>
      <c r="L34" s="3">
        <f t="shared" si="26"/>
        <v>20.079999999999998</v>
      </c>
      <c r="M34" s="3">
        <f t="shared" si="26"/>
        <v>0</v>
      </c>
      <c r="N34" s="3">
        <f t="shared" si="26"/>
        <v>0</v>
      </c>
      <c r="O34" s="3">
        <f t="shared" si="26"/>
        <v>0</v>
      </c>
    </row>
    <row r="35" spans="1:15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12.2</v>
      </c>
      <c r="E35" s="3">
        <f>IFERROR(INDEX(E51:E500,MATCH($A$35,$C$51:$C$500,0)),"")</f>
        <v>9.39</v>
      </c>
      <c r="H35" s="3">
        <f>IFERROR(INDEX(D35:G35,COUNT(D35:G35)),"")</f>
        <v>9.39</v>
      </c>
      <c r="I35" s="3">
        <f t="shared" ref="I35:O35" si="27">IFERROR(INDEX(I51:I500,MATCH($C$35,$C$51:$C$500,0)),"")</f>
        <v>2.7</v>
      </c>
      <c r="J35" s="3">
        <f t="shared" si="27"/>
        <v>2.58</v>
      </c>
      <c r="K35" s="3">
        <f t="shared" si="27"/>
        <v>3.33</v>
      </c>
      <c r="L35" s="3">
        <f t="shared" si="27"/>
        <v>3.3</v>
      </c>
      <c r="M35" s="3">
        <f t="shared" si="27"/>
        <v>0</v>
      </c>
      <c r="N35" s="3">
        <f t="shared" si="27"/>
        <v>0</v>
      </c>
      <c r="O35" s="3">
        <f t="shared" si="27"/>
        <v>0</v>
      </c>
    </row>
    <row r="36" spans="1:15" ht="15.5" x14ac:dyDescent="0.35">
      <c r="B36" t="s">
        <v>66</v>
      </c>
      <c r="C36" t="s">
        <v>67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O36" si="28">IFERROR(INDEX(H51:H500,MATCH($C$36,$C$51:$C$500,0)),"")</f>
        <v>0.2515</v>
      </c>
      <c r="I36" s="4">
        <f t="shared" si="28"/>
        <v>0.3009</v>
      </c>
      <c r="J36" s="4">
        <f t="shared" si="28"/>
        <v>0.30030000000000001</v>
      </c>
      <c r="K36" s="4">
        <f t="shared" si="28"/>
        <v>0.30049999999999999</v>
      </c>
      <c r="L36" s="4">
        <f t="shared" si="28"/>
        <v>0.30010000000000003</v>
      </c>
      <c r="M36" s="4">
        <f t="shared" si="28"/>
        <v>0</v>
      </c>
      <c r="N36" s="4">
        <f t="shared" si="28"/>
        <v>0</v>
      </c>
      <c r="O36" s="4">
        <f t="shared" si="28"/>
        <v>0</v>
      </c>
    </row>
    <row r="37" spans="1:15" ht="15.5" x14ac:dyDescent="0.35">
      <c r="B37" t="s">
        <v>68</v>
      </c>
      <c r="C37" t="s">
        <v>69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O37" si="29">IFERROR(INDEX(H51:H500,MATCH($C$37,$C$51:$C$500,0)),"")</f>
        <v>4.08</v>
      </c>
      <c r="I37" s="3">
        <f t="shared" si="29"/>
        <v>4.08</v>
      </c>
      <c r="J37" s="3">
        <f t="shared" si="29"/>
        <v>3.57</v>
      </c>
      <c r="K37" s="3">
        <f t="shared" si="29"/>
        <v>2.88</v>
      </c>
      <c r="L37" s="3">
        <f t="shared" si="29"/>
        <v>3.17</v>
      </c>
      <c r="M37" s="3">
        <f t="shared" si="29"/>
        <v>0</v>
      </c>
      <c r="N37" s="3">
        <f t="shared" si="29"/>
        <v>0</v>
      </c>
      <c r="O37" s="3">
        <f t="shared" si="29"/>
        <v>0</v>
      </c>
    </row>
    <row r="50" spans="2:15" ht="15.5" x14ac:dyDescent="0.35">
      <c r="D50" t="s">
        <v>243</v>
      </c>
      <c r="E50" t="s">
        <v>71</v>
      </c>
      <c r="F50" t="s">
        <v>244</v>
      </c>
      <c r="G50" t="s">
        <v>72</v>
      </c>
      <c r="H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</row>
    <row r="51" spans="2:15" ht="15.5" x14ac:dyDescent="0.35">
      <c r="B51" t="s">
        <v>75</v>
      </c>
      <c r="C51" t="s">
        <v>6</v>
      </c>
      <c r="D51" s="5">
        <v>572248285974</v>
      </c>
      <c r="E51" s="5">
        <v>593922691105</v>
      </c>
      <c r="F51" s="5">
        <v>544048075975</v>
      </c>
      <c r="G51" s="5">
        <v>489530668826</v>
      </c>
      <c r="I51" s="5">
        <v>2063816900533</v>
      </c>
      <c r="J51" s="5">
        <v>1885822041124</v>
      </c>
      <c r="K51" s="5">
        <v>1736989809989</v>
      </c>
      <c r="L51" s="5">
        <v>1739054461606</v>
      </c>
      <c r="M51" s="5">
        <v>2226573432351</v>
      </c>
      <c r="N51" s="5">
        <v>1994539557191</v>
      </c>
      <c r="O51" s="5">
        <v>1228049004708</v>
      </c>
    </row>
    <row r="52" spans="2:15" ht="15.5" x14ac:dyDescent="0.35">
      <c r="C52" t="s">
        <v>76</v>
      </c>
      <c r="D52" s="5">
        <v>-366318792163</v>
      </c>
      <c r="E52" s="5">
        <v>-374713122665</v>
      </c>
      <c r="F52" s="5">
        <v>-358530980085</v>
      </c>
      <c r="G52" s="5">
        <v>-323644218920</v>
      </c>
      <c r="I52" s="5">
        <v>-1346321257762</v>
      </c>
      <c r="J52" s="5">
        <v>-1261800110335</v>
      </c>
      <c r="K52" s="5">
        <v>-1184989904887</v>
      </c>
      <c r="L52" s="5">
        <v>-1175980395651</v>
      </c>
      <c r="M52" s="5">
        <v>-1322279363494</v>
      </c>
      <c r="N52" s="5">
        <v>-957599138147</v>
      </c>
      <c r="O52" s="5">
        <v>-782575965804</v>
      </c>
    </row>
    <row r="53" spans="2:15" ht="15.5" x14ac:dyDescent="0.35">
      <c r="C53" t="s">
        <v>77</v>
      </c>
      <c r="D53" s="5">
        <v>205929493811</v>
      </c>
      <c r="E53" s="5">
        <v>219209568440</v>
      </c>
      <c r="F53" s="5">
        <v>185517095890</v>
      </c>
      <c r="G53" s="5">
        <v>165886449906</v>
      </c>
      <c r="I53" s="5">
        <v>717495642771</v>
      </c>
      <c r="J53" s="5">
        <v>624021930789</v>
      </c>
      <c r="K53" s="5">
        <v>551999905102</v>
      </c>
      <c r="L53" s="5">
        <v>563074065955</v>
      </c>
      <c r="M53" s="5">
        <v>904294068857</v>
      </c>
      <c r="N53" s="5">
        <v>1036940419044</v>
      </c>
      <c r="O53" s="5">
        <v>445473038904</v>
      </c>
    </row>
    <row r="54" spans="2:15" ht="15.5" x14ac:dyDescent="0.35">
      <c r="C54" t="s">
        <v>78</v>
      </c>
      <c r="D54" s="5">
        <v>-93970292023</v>
      </c>
      <c r="E54" s="5">
        <v>-110962181246</v>
      </c>
      <c r="F54" s="5">
        <v>-72201420368</v>
      </c>
      <c r="G54" s="5">
        <v>-79000541717</v>
      </c>
      <c r="I54" s="5">
        <v>-326599193987</v>
      </c>
      <c r="J54" s="5">
        <v>-275548567956</v>
      </c>
      <c r="K54" s="5">
        <v>-250001704409</v>
      </c>
      <c r="L54" s="5">
        <v>-184127365538</v>
      </c>
      <c r="M54" s="5">
        <v>-169833512323</v>
      </c>
      <c r="N54" s="5">
        <v>-182727393044</v>
      </c>
      <c r="O54" s="5">
        <v>-152811887356</v>
      </c>
    </row>
    <row r="55" spans="2:15" ht="15.5" x14ac:dyDescent="0.35">
      <c r="C55" t="s">
        <v>246</v>
      </c>
      <c r="D55" s="5">
        <v>-39555576920</v>
      </c>
      <c r="E55" s="5">
        <v>-44595557127</v>
      </c>
      <c r="F55" s="5">
        <v>-32821130861</v>
      </c>
      <c r="G55" s="5">
        <v>-31619377497</v>
      </c>
      <c r="I55" s="5">
        <v>-143282635541</v>
      </c>
      <c r="J55" s="5">
        <v>-124386514776</v>
      </c>
      <c r="K55" s="5">
        <v>-117286995445</v>
      </c>
      <c r="L55" s="5">
        <v>-88849360967</v>
      </c>
      <c r="M55" s="5">
        <v>-95923511836</v>
      </c>
      <c r="N55" s="5">
        <v>-91695570808</v>
      </c>
      <c r="O55" s="5">
        <v>-77075382478</v>
      </c>
    </row>
    <row r="56" spans="2:15" ht="15.5" x14ac:dyDescent="0.35">
      <c r="C56" t="s">
        <v>245</v>
      </c>
      <c r="D56" s="5">
        <v>-54414715103</v>
      </c>
      <c r="E56" s="5">
        <v>-50012305464</v>
      </c>
      <c r="F56" s="5">
        <v>-49109541834</v>
      </c>
      <c r="G56" s="5">
        <v>-38296932087</v>
      </c>
      <c r="I56" s="5">
        <v>-183316558446</v>
      </c>
      <c r="J56" s="5">
        <v>-151162053180</v>
      </c>
      <c r="K56" s="5">
        <v>-132714708964</v>
      </c>
      <c r="L56" s="5">
        <v>-109460031553</v>
      </c>
      <c r="M56" s="5">
        <v>-72319098958</v>
      </c>
      <c r="N56" s="5">
        <v>-95019111109</v>
      </c>
      <c r="O56" s="5">
        <v>-72885390965</v>
      </c>
    </row>
    <row r="57" spans="2:15" ht="15.5" x14ac:dyDescent="0.35">
      <c r="C57" t="s">
        <v>83</v>
      </c>
      <c r="L57" s="5">
        <v>-124847250</v>
      </c>
      <c r="M57" s="5">
        <v>-916812000</v>
      </c>
    </row>
    <row r="58" spans="2:15" ht="15.5" x14ac:dyDescent="0.35">
      <c r="C58" t="s">
        <v>80</v>
      </c>
      <c r="D58" s="5">
        <v>111959201788</v>
      </c>
      <c r="E58" s="5">
        <v>108247387194</v>
      </c>
      <c r="F58" s="5">
        <v>113315675522</v>
      </c>
      <c r="G58" s="5">
        <v>86885908189</v>
      </c>
      <c r="I58" s="5">
        <v>390896448784</v>
      </c>
      <c r="J58" s="5">
        <v>348473362833</v>
      </c>
      <c r="K58" s="5">
        <v>301998200693</v>
      </c>
      <c r="L58" s="5">
        <v>378946700417</v>
      </c>
      <c r="M58" s="5">
        <v>734460556534</v>
      </c>
      <c r="N58" s="5">
        <v>854213026000</v>
      </c>
      <c r="O58" s="5">
        <v>292661151548</v>
      </c>
    </row>
    <row r="59" spans="2:15" ht="15.5" x14ac:dyDescent="0.35">
      <c r="C59" t="s">
        <v>81</v>
      </c>
      <c r="D59" s="5">
        <v>15245521124</v>
      </c>
      <c r="E59" s="5">
        <v>28392924071</v>
      </c>
      <c r="F59" s="5">
        <v>11745446445</v>
      </c>
      <c r="G59" s="5">
        <v>13242233908</v>
      </c>
      <c r="I59" s="5">
        <v>64033026611</v>
      </c>
      <c r="J59" s="5">
        <v>45552676680</v>
      </c>
      <c r="K59" s="5">
        <v>23445934843</v>
      </c>
      <c r="L59" s="5">
        <v>-6838033799</v>
      </c>
      <c r="M59" s="5">
        <v>-5260182773</v>
      </c>
      <c r="N59" s="5">
        <v>5787731609</v>
      </c>
      <c r="O59" s="5">
        <v>9625546535</v>
      </c>
    </row>
    <row r="60" spans="2:15" ht="15.5" x14ac:dyDescent="0.35">
      <c r="C60" t="s">
        <v>142</v>
      </c>
      <c r="D60" s="5">
        <v>16455093143</v>
      </c>
      <c r="E60" s="5">
        <v>16378561468</v>
      </c>
      <c r="F60" s="5">
        <v>15643296996</v>
      </c>
      <c r="G60" s="5">
        <v>16046147956</v>
      </c>
      <c r="I60" s="5">
        <v>63407856000</v>
      </c>
      <c r="J60" s="5">
        <v>57007985170</v>
      </c>
      <c r="K60" s="5">
        <v>43519799915</v>
      </c>
      <c r="L60" s="5">
        <v>14370935577</v>
      </c>
      <c r="M60" s="5">
        <v>16908930125</v>
      </c>
      <c r="N60" s="5">
        <v>14945201834</v>
      </c>
      <c r="O60" s="5">
        <v>10157104888</v>
      </c>
    </row>
    <row r="61" spans="2:15" ht="15.5" x14ac:dyDescent="0.35">
      <c r="C61" t="s">
        <v>27</v>
      </c>
      <c r="D61" s="5">
        <v>-8272030163</v>
      </c>
      <c r="E61" s="5">
        <v>-6487225764</v>
      </c>
      <c r="F61" s="5">
        <v>-3897850551</v>
      </c>
      <c r="G61" s="5">
        <v>-2803914048</v>
      </c>
      <c r="I61" s="5">
        <v>-17876417756</v>
      </c>
      <c r="J61" s="5">
        <v>-20228993909</v>
      </c>
      <c r="K61" s="5">
        <v>-19921856825</v>
      </c>
      <c r="L61" s="5">
        <v>-21208969376</v>
      </c>
      <c r="M61" s="5">
        <v>-22169112898</v>
      </c>
      <c r="N61" s="5">
        <v>-9157470225</v>
      </c>
      <c r="O61" s="5">
        <v>-531558353</v>
      </c>
    </row>
    <row r="62" spans="2:15" ht="15.5" x14ac:dyDescent="0.35">
      <c r="C62" t="s">
        <v>84</v>
      </c>
      <c r="D62" s="5">
        <v>15245521124</v>
      </c>
      <c r="E62" s="5">
        <v>28392924071</v>
      </c>
      <c r="F62" s="5">
        <v>11745446445</v>
      </c>
      <c r="G62" s="5">
        <v>13242233908</v>
      </c>
      <c r="I62" s="5">
        <v>64033026611</v>
      </c>
      <c r="J62" s="5">
        <v>45552676680</v>
      </c>
      <c r="K62" s="5">
        <v>23445934843</v>
      </c>
      <c r="L62" s="5">
        <v>-6838033799</v>
      </c>
      <c r="M62" s="5">
        <v>-5260182773</v>
      </c>
      <c r="N62" s="5">
        <v>5787731609</v>
      </c>
      <c r="O62" s="5">
        <v>9625546535</v>
      </c>
    </row>
    <row r="63" spans="2:15" ht="15.5" x14ac:dyDescent="0.35">
      <c r="C63" t="s">
        <v>29</v>
      </c>
      <c r="D63" s="5">
        <v>127204722912</v>
      </c>
      <c r="E63" s="5">
        <v>136640311265</v>
      </c>
      <c r="F63" s="5">
        <v>125061121967</v>
      </c>
      <c r="G63" s="5">
        <v>100128142097</v>
      </c>
      <c r="I63" s="5">
        <v>454929475395</v>
      </c>
      <c r="J63" s="5">
        <v>394026039513</v>
      </c>
      <c r="K63" s="5">
        <v>325444135536</v>
      </c>
      <c r="L63" s="5">
        <v>372108666618</v>
      </c>
      <c r="M63" s="5">
        <v>729200373761</v>
      </c>
      <c r="N63" s="5">
        <v>860000757609</v>
      </c>
      <c r="O63" s="5">
        <v>302286698083</v>
      </c>
    </row>
    <row r="64" spans="2:15" ht="15.5" x14ac:dyDescent="0.35">
      <c r="C64" t="s">
        <v>28</v>
      </c>
      <c r="D64" s="5">
        <v>-28240184119</v>
      </c>
      <c r="E64" s="5">
        <v>-23468329075</v>
      </c>
      <c r="F64" s="5">
        <v>-23969994217</v>
      </c>
      <c r="G64" s="5">
        <v>-18535311605</v>
      </c>
      <c r="I64" s="5">
        <v>-85986347415</v>
      </c>
      <c r="J64" s="5">
        <v>-70073762493</v>
      </c>
      <c r="K64" s="5">
        <v>-64462185525</v>
      </c>
      <c r="L64" s="5">
        <v>-81601838559</v>
      </c>
      <c r="M64" s="5">
        <v>-158821006022</v>
      </c>
      <c r="N64" s="5">
        <v>-167131754727</v>
      </c>
      <c r="O64" s="5">
        <v>-74262293621</v>
      </c>
    </row>
    <row r="65" spans="2:15" ht="15.5" x14ac:dyDescent="0.35">
      <c r="C65" t="s">
        <v>85</v>
      </c>
      <c r="D65" s="5">
        <v>-28240184119</v>
      </c>
      <c r="E65" s="5">
        <v>-21711964715</v>
      </c>
      <c r="F65" s="5">
        <v>-25767599660</v>
      </c>
      <c r="G65" s="5">
        <v>-20124314100</v>
      </c>
      <c r="I65" s="5">
        <v>-85986347415</v>
      </c>
      <c r="J65" s="5">
        <v>-70073762493</v>
      </c>
      <c r="K65" s="5">
        <v>-64462185525</v>
      </c>
      <c r="L65" s="5">
        <v>-77739472140</v>
      </c>
      <c r="M65" s="5">
        <v>-158191498300</v>
      </c>
      <c r="N65" s="5">
        <v>-167114839760</v>
      </c>
      <c r="O65" s="5">
        <v>-75566510250</v>
      </c>
    </row>
    <row r="66" spans="2:15" ht="15.5" x14ac:dyDescent="0.35">
      <c r="C66" t="s">
        <v>87</v>
      </c>
      <c r="E66" s="5">
        <v>-1756364360</v>
      </c>
      <c r="F66" s="5">
        <v>1797605443</v>
      </c>
      <c r="G66" s="5">
        <v>1589002495</v>
      </c>
      <c r="L66" s="5">
        <v>-3737519169</v>
      </c>
      <c r="M66" s="5">
        <v>287304278</v>
      </c>
      <c r="N66" s="5">
        <v>-16914967</v>
      </c>
      <c r="O66" s="5">
        <v>1304216629</v>
      </c>
    </row>
    <row r="67" spans="2:15" ht="15.5" x14ac:dyDescent="0.35">
      <c r="C67" t="s">
        <v>88</v>
      </c>
      <c r="D67" s="5">
        <v>-28240184119</v>
      </c>
      <c r="E67" s="5">
        <v>-23468329075</v>
      </c>
      <c r="F67" s="5">
        <v>-23969994217</v>
      </c>
      <c r="G67" s="5">
        <v>-18535311605</v>
      </c>
      <c r="I67" s="5">
        <v>-85986347415</v>
      </c>
      <c r="J67" s="5">
        <v>-70073762493</v>
      </c>
      <c r="K67" s="5">
        <v>-64462185525</v>
      </c>
      <c r="L67" s="5">
        <v>-81601838559</v>
      </c>
      <c r="M67" s="5">
        <v>-158821006022</v>
      </c>
      <c r="N67" s="5">
        <v>-167131754727</v>
      </c>
      <c r="O67" s="5">
        <v>-74262293621</v>
      </c>
    </row>
    <row r="68" spans="2:15" ht="15.5" x14ac:dyDescent="0.35">
      <c r="C68" t="s">
        <v>89</v>
      </c>
      <c r="D68" s="5">
        <v>98964538793</v>
      </c>
      <c r="E68" s="5">
        <v>113171982190</v>
      </c>
      <c r="F68" s="5">
        <v>101091127750</v>
      </c>
      <c r="G68" s="5">
        <v>81592830492</v>
      </c>
      <c r="I68" s="5">
        <v>368943127980</v>
      </c>
      <c r="J68" s="5">
        <v>323952277020</v>
      </c>
      <c r="K68" s="5">
        <v>260981950011</v>
      </c>
      <c r="L68" s="5">
        <v>290506828059</v>
      </c>
      <c r="M68" s="5">
        <v>570379367739</v>
      </c>
      <c r="N68" s="5">
        <v>692869002882</v>
      </c>
      <c r="O68" s="5">
        <v>228024404462</v>
      </c>
    </row>
    <row r="69" spans="2:15" ht="15.5" x14ac:dyDescent="0.35">
      <c r="C69" t="s">
        <v>90</v>
      </c>
      <c r="E69" s="5">
        <v>-1867321230</v>
      </c>
      <c r="I69" s="5">
        <v>-1867321230</v>
      </c>
      <c r="J69" s="5">
        <v>-642045075</v>
      </c>
      <c r="K69" s="5">
        <v>277099190</v>
      </c>
      <c r="L69" s="5">
        <v>3642528480</v>
      </c>
      <c r="M69" s="5">
        <v>-17295571382</v>
      </c>
      <c r="N69" s="5">
        <v>-3908262605</v>
      </c>
      <c r="O69" s="5">
        <v>539186756</v>
      </c>
    </row>
    <row r="70" spans="2:15" ht="15.5" x14ac:dyDescent="0.35">
      <c r="C70" t="s">
        <v>91</v>
      </c>
      <c r="D70" s="5">
        <v>98964538793</v>
      </c>
      <c r="E70" s="5">
        <v>111304660960</v>
      </c>
      <c r="F70" s="5">
        <v>101091127750</v>
      </c>
      <c r="G70" s="5">
        <v>81592830492</v>
      </c>
      <c r="I70" s="5">
        <v>367075806750</v>
      </c>
      <c r="J70" s="5">
        <v>323310231945</v>
      </c>
      <c r="K70" s="5">
        <v>261259049201</v>
      </c>
      <c r="L70" s="5">
        <v>294149356539</v>
      </c>
      <c r="M70" s="5">
        <v>553083796357</v>
      </c>
      <c r="N70" s="5">
        <v>688960740277</v>
      </c>
      <c r="O70" s="5">
        <v>228563591218</v>
      </c>
    </row>
    <row r="71" spans="2:15" ht="15.5" x14ac:dyDescent="0.35">
      <c r="C71" t="s">
        <v>92</v>
      </c>
      <c r="D71" s="5">
        <v>98964538793</v>
      </c>
      <c r="E71" s="5">
        <v>113171982190</v>
      </c>
      <c r="F71" s="5">
        <v>101091127750</v>
      </c>
      <c r="G71" s="5">
        <v>81592830492</v>
      </c>
      <c r="I71" s="5">
        <v>368943127980</v>
      </c>
      <c r="J71" s="5">
        <v>323952277020</v>
      </c>
      <c r="K71" s="5">
        <v>260981950011</v>
      </c>
      <c r="L71" s="5">
        <v>290506828059</v>
      </c>
      <c r="M71" s="5">
        <v>570379367739</v>
      </c>
      <c r="N71" s="5">
        <v>692869002882</v>
      </c>
      <c r="O71" s="5">
        <v>228024404462</v>
      </c>
    </row>
    <row r="72" spans="2:15" ht="15.5" x14ac:dyDescent="0.35">
      <c r="C72" t="s">
        <v>8</v>
      </c>
      <c r="D72" s="5">
        <v>98369588296</v>
      </c>
      <c r="E72" s="5">
        <v>110900330617</v>
      </c>
      <c r="F72" s="5">
        <v>100477170818</v>
      </c>
      <c r="G72" s="5">
        <v>80967619016</v>
      </c>
      <c r="I72" s="5">
        <v>365108817247</v>
      </c>
      <c r="J72" s="5">
        <v>321046720795</v>
      </c>
      <c r="K72" s="5">
        <v>259628001671</v>
      </c>
      <c r="L72" s="5">
        <v>289386750333</v>
      </c>
      <c r="M72" s="5">
        <v>545600496474</v>
      </c>
      <c r="N72" s="5">
        <v>681644557655</v>
      </c>
      <c r="O72" s="5">
        <v>226753844186</v>
      </c>
    </row>
    <row r="73" spans="2:15" ht="15.5" x14ac:dyDescent="0.35">
      <c r="C73" t="s">
        <v>93</v>
      </c>
      <c r="D73" s="5">
        <v>594950497</v>
      </c>
      <c r="E73" s="5">
        <v>404330343</v>
      </c>
      <c r="F73" s="5">
        <v>613956932</v>
      </c>
      <c r="G73" s="5">
        <v>625211476</v>
      </c>
      <c r="I73" s="5">
        <v>1966989503</v>
      </c>
      <c r="J73" s="5">
        <v>2263511150</v>
      </c>
      <c r="K73" s="5">
        <v>1631047530</v>
      </c>
      <c r="L73" s="5">
        <v>4762606206</v>
      </c>
      <c r="M73" s="5">
        <v>7483299883</v>
      </c>
      <c r="N73" s="5">
        <v>7316182622</v>
      </c>
      <c r="O73" s="5">
        <v>1809747032</v>
      </c>
    </row>
    <row r="74" spans="2:15" ht="15.5" x14ac:dyDescent="0.35">
      <c r="C74" t="s">
        <v>94</v>
      </c>
      <c r="D74" s="5">
        <v>98964538793</v>
      </c>
      <c r="E74" s="5">
        <v>113171982190</v>
      </c>
      <c r="F74" s="5">
        <v>101091127750</v>
      </c>
      <c r="G74" s="5">
        <v>81592830492</v>
      </c>
      <c r="I74" s="5">
        <v>368943127980</v>
      </c>
      <c r="J74" s="5">
        <v>323952277020</v>
      </c>
      <c r="K74" s="5">
        <v>260981950011</v>
      </c>
      <c r="L74" s="5">
        <v>290506828059</v>
      </c>
      <c r="M74" s="5">
        <v>570379367739</v>
      </c>
      <c r="N74" s="5">
        <v>692869002882</v>
      </c>
      <c r="O74" s="5">
        <v>228024404462</v>
      </c>
    </row>
    <row r="75" spans="2:15" ht="15.5" x14ac:dyDescent="0.35">
      <c r="C75" t="s">
        <v>95</v>
      </c>
      <c r="D75" s="5">
        <v>98964538793</v>
      </c>
      <c r="E75" s="5">
        <v>111304660960</v>
      </c>
      <c r="F75" s="5">
        <v>101091127750</v>
      </c>
      <c r="G75" s="5">
        <v>81592830492</v>
      </c>
      <c r="I75" s="5">
        <v>367075806750</v>
      </c>
      <c r="J75" s="5">
        <v>323310231945</v>
      </c>
      <c r="K75" s="5">
        <v>261259049201</v>
      </c>
      <c r="L75" s="5">
        <v>294149356539</v>
      </c>
      <c r="M75" s="5">
        <v>553083796357</v>
      </c>
      <c r="N75" s="5">
        <v>688960740277</v>
      </c>
      <c r="O75" s="5">
        <v>228563591218</v>
      </c>
    </row>
    <row r="76" spans="2:15" ht="15.5" x14ac:dyDescent="0.35">
      <c r="C76" t="s">
        <v>96</v>
      </c>
      <c r="D76" s="5">
        <v>98964538793</v>
      </c>
      <c r="E76" s="5">
        <v>111304660960</v>
      </c>
      <c r="F76" s="5">
        <v>101091127750</v>
      </c>
      <c r="G76" s="5">
        <v>81592830492</v>
      </c>
      <c r="I76" s="5">
        <v>367075806750</v>
      </c>
      <c r="J76" s="5">
        <v>323310231945</v>
      </c>
      <c r="K76" s="5">
        <v>261259049201</v>
      </c>
      <c r="L76" s="5">
        <v>294149356539</v>
      </c>
      <c r="M76" s="5">
        <v>553083796357</v>
      </c>
      <c r="N76" s="5">
        <v>688960740277</v>
      </c>
      <c r="O76" s="5">
        <v>228563591218</v>
      </c>
    </row>
    <row r="78" spans="2:15" ht="15.5" x14ac:dyDescent="0.35">
      <c r="B78" t="s">
        <v>97</v>
      </c>
      <c r="C78" t="s">
        <v>98</v>
      </c>
    </row>
    <row r="79" spans="2:15" ht="15.5" x14ac:dyDescent="0.35">
      <c r="C79" t="s">
        <v>99</v>
      </c>
    </row>
    <row r="80" spans="2:15" ht="15.5" x14ac:dyDescent="0.35">
      <c r="C80" t="s">
        <v>20</v>
      </c>
      <c r="D80" s="5">
        <v>1302193052801</v>
      </c>
      <c r="E80" s="5">
        <v>1277702745988</v>
      </c>
      <c r="F80" s="5">
        <v>1261533423147</v>
      </c>
      <c r="G80" s="5">
        <v>1130358960131</v>
      </c>
      <c r="I80" s="5">
        <v>1277702745988</v>
      </c>
      <c r="J80" s="5">
        <v>1224705775933</v>
      </c>
      <c r="K80" s="5">
        <v>1120572328713</v>
      </c>
      <c r="L80" s="5">
        <v>830548856770</v>
      </c>
      <c r="M80" s="5">
        <v>732840587505</v>
      </c>
      <c r="N80" s="5">
        <v>697028460447</v>
      </c>
      <c r="O80" s="5">
        <v>316213680561</v>
      </c>
    </row>
    <row r="81" spans="3:15" ht="15.5" x14ac:dyDescent="0.35">
      <c r="C81" t="s">
        <v>650</v>
      </c>
      <c r="D81" s="5">
        <v>65134271959</v>
      </c>
      <c r="E81" s="5">
        <v>65623125174</v>
      </c>
      <c r="F81" s="5">
        <v>27036608599</v>
      </c>
      <c r="G81" s="5">
        <v>34458799858</v>
      </c>
      <c r="I81" s="5">
        <v>65623125174</v>
      </c>
      <c r="J81" s="5">
        <v>89496731646</v>
      </c>
      <c r="K81" s="5">
        <v>63645707705</v>
      </c>
      <c r="L81" s="5">
        <v>500000000000</v>
      </c>
      <c r="M81" s="5">
        <v>105000000000</v>
      </c>
    </row>
    <row r="82" spans="3:15" ht="15.5" x14ac:dyDescent="0.35">
      <c r="C82" t="s">
        <v>100</v>
      </c>
      <c r="D82" s="5">
        <v>297947319162</v>
      </c>
      <c r="E82" s="5">
        <v>279005921861</v>
      </c>
      <c r="F82" s="5">
        <v>309188382714</v>
      </c>
      <c r="G82" s="5">
        <v>302301211667</v>
      </c>
      <c r="I82" s="5">
        <v>279005921861</v>
      </c>
      <c r="J82" s="5">
        <v>265191997451</v>
      </c>
      <c r="K82" s="5">
        <v>208107666397</v>
      </c>
      <c r="L82" s="5">
        <v>187045337719</v>
      </c>
      <c r="M82" s="5">
        <v>181838061017</v>
      </c>
      <c r="N82" s="5">
        <v>299011633310</v>
      </c>
      <c r="O82" s="5">
        <v>118854704157</v>
      </c>
    </row>
    <row r="83" spans="3:15" ht="15.5" x14ac:dyDescent="0.35">
      <c r="C83" t="s">
        <v>249</v>
      </c>
    </row>
    <row r="84" spans="3:15" ht="15.5" x14ac:dyDescent="0.35">
      <c r="C84" t="s">
        <v>250</v>
      </c>
      <c r="D84" s="5">
        <v>4908644016</v>
      </c>
      <c r="E84" s="5">
        <v>8269692231</v>
      </c>
      <c r="F84" s="5">
        <v>5347397086</v>
      </c>
      <c r="G84" s="5">
        <v>7197002465</v>
      </c>
      <c r="I84" s="5">
        <v>8269692231</v>
      </c>
      <c r="J84" s="5">
        <v>3876696148</v>
      </c>
      <c r="K84" s="5">
        <v>2438454223</v>
      </c>
      <c r="L84" s="5">
        <v>1438501807</v>
      </c>
      <c r="M84" s="5">
        <v>9752672207</v>
      </c>
      <c r="N84" s="5">
        <v>5649395662</v>
      </c>
      <c r="O84" s="5">
        <v>4277627438</v>
      </c>
    </row>
    <row r="85" spans="3:15" ht="15.5" x14ac:dyDescent="0.35">
      <c r="C85" t="s">
        <v>251</v>
      </c>
      <c r="D85" s="5">
        <v>297947319162</v>
      </c>
      <c r="E85" s="5">
        <v>279005921861</v>
      </c>
      <c r="F85" s="5">
        <v>309188382714</v>
      </c>
      <c r="G85" s="5">
        <v>302301211667</v>
      </c>
      <c r="I85" s="5">
        <v>279005921861</v>
      </c>
      <c r="J85" s="5">
        <v>265191997451</v>
      </c>
      <c r="K85" s="5">
        <v>208107666397</v>
      </c>
      <c r="L85" s="5">
        <v>187045337719</v>
      </c>
      <c r="M85" s="5">
        <v>181838061017</v>
      </c>
      <c r="N85" s="5">
        <v>299011633310</v>
      </c>
      <c r="O85" s="5">
        <v>118854704157</v>
      </c>
    </row>
    <row r="86" spans="3:15" ht="15.5" x14ac:dyDescent="0.35">
      <c r="C86" t="s">
        <v>102</v>
      </c>
    </row>
    <row r="87" spans="3:15" ht="15.5" x14ac:dyDescent="0.35">
      <c r="C87" t="s">
        <v>252</v>
      </c>
    </row>
    <row r="88" spans="3:15" ht="15.5" x14ac:dyDescent="0.35">
      <c r="C88" t="s">
        <v>103</v>
      </c>
      <c r="D88" s="5">
        <v>758276975870</v>
      </c>
      <c r="E88" s="5">
        <v>746435219607</v>
      </c>
      <c r="F88" s="5">
        <v>666770546638</v>
      </c>
      <c r="G88" s="5">
        <v>640792291097</v>
      </c>
      <c r="I88" s="5">
        <v>746435219607</v>
      </c>
      <c r="J88" s="5">
        <v>639979122881</v>
      </c>
      <c r="K88" s="5">
        <v>604756484258</v>
      </c>
      <c r="L88" s="5">
        <v>521915998440</v>
      </c>
      <c r="M88" s="5">
        <v>411186379880</v>
      </c>
      <c r="N88" s="5">
        <v>241672918599</v>
      </c>
      <c r="O88" s="5">
        <v>93555247812</v>
      </c>
    </row>
    <row r="89" spans="3:15" ht="15.5" x14ac:dyDescent="0.35">
      <c r="C89" t="s">
        <v>83</v>
      </c>
      <c r="D89" s="5">
        <v>-28623580681</v>
      </c>
      <c r="E89" s="5">
        <v>-28623580681</v>
      </c>
      <c r="F89" s="5">
        <v>-23331525633</v>
      </c>
      <c r="G89" s="5">
        <v>-19184384723</v>
      </c>
      <c r="I89" s="5">
        <v>-28623580681</v>
      </c>
      <c r="J89" s="5">
        <v>-17341752576</v>
      </c>
      <c r="K89" s="5">
        <v>-16715011046</v>
      </c>
      <c r="L89" s="5">
        <v>-16983483788</v>
      </c>
      <c r="M89" s="5">
        <v>-20588304987</v>
      </c>
      <c r="N89" s="5">
        <v>-3496346332</v>
      </c>
      <c r="O89" s="5">
        <v>369080696</v>
      </c>
    </row>
    <row r="90" spans="3:15" ht="15.5" x14ac:dyDescent="0.35">
      <c r="C90" t="s">
        <v>104</v>
      </c>
      <c r="D90" s="5">
        <v>2497787466992</v>
      </c>
      <c r="E90" s="5">
        <v>2437034105390</v>
      </c>
      <c r="F90" s="5">
        <v>2323284573979</v>
      </c>
      <c r="G90" s="5">
        <v>2144701549729</v>
      </c>
      <c r="I90" s="5">
        <v>2437034105390</v>
      </c>
      <c r="J90" s="5">
        <v>2261115896471</v>
      </c>
      <c r="K90" s="5">
        <v>2047267018930</v>
      </c>
      <c r="L90" s="5">
        <v>2170809172191</v>
      </c>
      <c r="M90" s="5">
        <v>1490337297729</v>
      </c>
      <c r="N90" s="5">
        <v>1267773460120</v>
      </c>
      <c r="O90" s="5">
        <v>553285806106</v>
      </c>
    </row>
    <row r="91" spans="3:15" ht="15.5" x14ac:dyDescent="0.35">
      <c r="C91" t="s">
        <v>105</v>
      </c>
    </row>
    <row r="92" spans="3:15" ht="15.5" x14ac:dyDescent="0.35">
      <c r="C92" t="s">
        <v>107</v>
      </c>
      <c r="D92" s="5">
        <v>438202891189</v>
      </c>
      <c r="E92" s="5">
        <v>488277143023</v>
      </c>
      <c r="F92" s="5">
        <v>438767003447</v>
      </c>
      <c r="G92" s="5">
        <v>436617481240</v>
      </c>
      <c r="I92" s="5">
        <v>488277143023</v>
      </c>
      <c r="J92" s="5">
        <v>433859085201</v>
      </c>
      <c r="K92" s="5">
        <v>339861698591</v>
      </c>
      <c r="L92" s="5">
        <v>216137506979</v>
      </c>
      <c r="M92" s="5">
        <v>196911676131</v>
      </c>
      <c r="N92" s="5">
        <v>133530158432</v>
      </c>
      <c r="O92" s="5">
        <v>103577917796</v>
      </c>
    </row>
    <row r="93" spans="3:15" ht="15.5" x14ac:dyDescent="0.35">
      <c r="C93" t="s">
        <v>476</v>
      </c>
      <c r="F93" s="5">
        <v>10000000000</v>
      </c>
      <c r="G93" s="5">
        <v>5000000000</v>
      </c>
    </row>
    <row r="94" spans="3:15" ht="15.5" x14ac:dyDescent="0.35">
      <c r="C94" t="s">
        <v>531</v>
      </c>
      <c r="D94" s="5">
        <v>263643876951</v>
      </c>
      <c r="E94" s="5">
        <v>213724443042</v>
      </c>
      <c r="F94" s="5">
        <v>204800679467</v>
      </c>
      <c r="G94" s="5">
        <v>190006366110</v>
      </c>
      <c r="I94" s="5">
        <v>213724443042</v>
      </c>
      <c r="J94" s="5">
        <v>76364882225</v>
      </c>
      <c r="K94" s="5">
        <v>45497677596</v>
      </c>
      <c r="L94" s="5">
        <v>24482410000</v>
      </c>
      <c r="M94" s="5">
        <v>5000000</v>
      </c>
      <c r="N94" s="5">
        <v>695703023</v>
      </c>
      <c r="O94" s="5">
        <v>690000000</v>
      </c>
    </row>
    <row r="95" spans="3:15" ht="15.5" x14ac:dyDescent="0.35">
      <c r="C95" t="s">
        <v>109</v>
      </c>
      <c r="D95" s="5">
        <v>6536356962</v>
      </c>
      <c r="E95" s="5">
        <v>8704604786</v>
      </c>
      <c r="F95" s="5">
        <v>5853862116</v>
      </c>
      <c r="G95" s="5">
        <v>4876169598</v>
      </c>
      <c r="I95" s="5">
        <v>8704604786</v>
      </c>
      <c r="J95" s="5">
        <v>5494170209</v>
      </c>
      <c r="K95" s="5">
        <v>4474141769</v>
      </c>
      <c r="L95" s="5">
        <v>4805570682</v>
      </c>
      <c r="M95" s="5">
        <v>9570469679</v>
      </c>
      <c r="N95" s="5">
        <v>4937068257</v>
      </c>
      <c r="O95" s="5">
        <v>4459451640</v>
      </c>
    </row>
    <row r="96" spans="3:15" ht="15.5" x14ac:dyDescent="0.35">
      <c r="C96" t="s">
        <v>110</v>
      </c>
      <c r="D96" s="5">
        <v>824097030387</v>
      </c>
      <c r="E96" s="5">
        <v>760812814543</v>
      </c>
      <c r="F96" s="5">
        <v>711684014788</v>
      </c>
      <c r="G96" s="5">
        <v>692159271350</v>
      </c>
      <c r="I96" s="5">
        <v>760812814543</v>
      </c>
      <c r="J96" s="5">
        <v>564215435249</v>
      </c>
      <c r="K96" s="5">
        <v>534215578558</v>
      </c>
      <c r="L96" s="5">
        <v>336509708347</v>
      </c>
      <c r="M96" s="5">
        <v>236062474114</v>
      </c>
      <c r="N96" s="5">
        <v>148808691312</v>
      </c>
      <c r="O96" s="5">
        <v>108785244436</v>
      </c>
    </row>
    <row r="97" spans="3:15" ht="15.5" x14ac:dyDescent="0.35">
      <c r="C97" t="s">
        <v>111</v>
      </c>
      <c r="D97" s="5">
        <v>3321884497379</v>
      </c>
      <c r="E97" s="5">
        <v>3197846919933</v>
      </c>
      <c r="F97" s="5">
        <v>3034968588767</v>
      </c>
      <c r="G97" s="5">
        <v>2836860821079</v>
      </c>
      <c r="I97" s="5">
        <v>3197846919933</v>
      </c>
      <c r="J97" s="5">
        <v>2825331331720</v>
      </c>
      <c r="K97" s="5">
        <v>2581482597488</v>
      </c>
      <c r="L97" s="5">
        <v>2507318880538</v>
      </c>
      <c r="M97" s="5">
        <v>1726399771843</v>
      </c>
      <c r="N97" s="5">
        <v>1416582151432</v>
      </c>
      <c r="O97" s="5">
        <v>662071050542</v>
      </c>
    </row>
    <row r="98" spans="3:15" ht="15.5" x14ac:dyDescent="0.35">
      <c r="C98" t="s">
        <v>112</v>
      </c>
    </row>
    <row r="99" spans="3:15" ht="15.5" x14ac:dyDescent="0.35">
      <c r="C99" t="s">
        <v>113</v>
      </c>
    </row>
    <row r="100" spans="3:15" ht="15.5" x14ac:dyDescent="0.35">
      <c r="C100" t="s">
        <v>114</v>
      </c>
      <c r="D100" s="5">
        <v>225425533000</v>
      </c>
      <c r="E100" s="5">
        <v>235319634570</v>
      </c>
      <c r="F100" s="5">
        <v>166828615400</v>
      </c>
      <c r="G100" s="5">
        <v>249128383095</v>
      </c>
      <c r="I100" s="5">
        <v>235319634570</v>
      </c>
      <c r="J100" s="5">
        <v>295256684531</v>
      </c>
      <c r="K100" s="5">
        <v>136134310930</v>
      </c>
      <c r="L100" s="5">
        <v>230946309130</v>
      </c>
      <c r="M100" s="5">
        <v>272795932483</v>
      </c>
      <c r="N100" s="5">
        <v>264418771775</v>
      </c>
      <c r="O100" s="5">
        <v>61357368813</v>
      </c>
    </row>
    <row r="101" spans="3:15" ht="15.5" x14ac:dyDescent="0.35">
      <c r="C101" t="s">
        <v>115</v>
      </c>
    </row>
    <row r="102" spans="3:15" ht="15.5" x14ac:dyDescent="0.35">
      <c r="C102" t="s">
        <v>253</v>
      </c>
      <c r="D102" s="5">
        <v>105368388065</v>
      </c>
      <c r="E102" s="5">
        <v>136445154242</v>
      </c>
      <c r="F102" s="5">
        <v>103627635496</v>
      </c>
      <c r="G102" s="5">
        <v>99459423099</v>
      </c>
      <c r="I102" s="5">
        <v>136445154242</v>
      </c>
      <c r="J102" s="5">
        <v>90594104054</v>
      </c>
      <c r="K102" s="5">
        <v>95168786987</v>
      </c>
      <c r="L102" s="5">
        <v>190982060433</v>
      </c>
      <c r="M102" s="5">
        <v>169189207508</v>
      </c>
      <c r="N102" s="5">
        <v>170126997632</v>
      </c>
      <c r="O102" s="5">
        <v>17990969757</v>
      </c>
    </row>
    <row r="103" spans="3:15" ht="15.5" x14ac:dyDescent="0.35">
      <c r="C103" t="s">
        <v>118</v>
      </c>
    </row>
    <row r="104" spans="3:15" ht="15.5" x14ac:dyDescent="0.35">
      <c r="C104" t="s">
        <v>254</v>
      </c>
    </row>
    <row r="105" spans="3:15" ht="15.5" x14ac:dyDescent="0.35">
      <c r="C105" t="s">
        <v>117</v>
      </c>
      <c r="D105" s="5">
        <v>38156689385</v>
      </c>
      <c r="E105" s="5">
        <v>32684081568</v>
      </c>
      <c r="F105" s="5">
        <v>28396470092</v>
      </c>
      <c r="G105" s="5">
        <v>19454707313</v>
      </c>
      <c r="I105" s="5">
        <v>32684081568</v>
      </c>
      <c r="J105" s="5">
        <v>18693598856</v>
      </c>
      <c r="K105" s="5">
        <v>9615734443</v>
      </c>
      <c r="L105" s="5">
        <v>12240057458</v>
      </c>
      <c r="M105" s="5">
        <v>70988480832</v>
      </c>
      <c r="N105" s="5">
        <v>60867080781</v>
      </c>
      <c r="O105" s="5">
        <v>9435618651</v>
      </c>
    </row>
    <row r="106" spans="3:15" ht="15.5" x14ac:dyDescent="0.35">
      <c r="C106" t="s">
        <v>116</v>
      </c>
      <c r="D106" s="5">
        <v>7550703659</v>
      </c>
      <c r="E106" s="5">
        <v>17095861341</v>
      </c>
      <c r="F106" s="5">
        <v>11348905657</v>
      </c>
      <c r="G106" s="5">
        <v>5449333055</v>
      </c>
      <c r="I106" s="5">
        <v>17095861341</v>
      </c>
      <c r="J106" s="5">
        <v>8889867741</v>
      </c>
      <c r="K106" s="5">
        <v>8539635284</v>
      </c>
      <c r="L106" s="5">
        <v>3265310399</v>
      </c>
      <c r="M106" s="5">
        <v>3890401694</v>
      </c>
      <c r="N106" s="5">
        <v>19553274889</v>
      </c>
      <c r="O106" s="5">
        <v>27399080061</v>
      </c>
    </row>
    <row r="107" spans="3:15" ht="15.5" x14ac:dyDescent="0.35">
      <c r="C107" t="s">
        <v>810</v>
      </c>
    </row>
    <row r="108" spans="3:15" ht="15.5" x14ac:dyDescent="0.35">
      <c r="C108" t="s">
        <v>119</v>
      </c>
    </row>
    <row r="109" spans="3:15" ht="15.5" x14ac:dyDescent="0.35">
      <c r="C109" t="s">
        <v>120</v>
      </c>
    </row>
    <row r="110" spans="3:15" ht="15.5" x14ac:dyDescent="0.35">
      <c r="C110" t="s">
        <v>255</v>
      </c>
      <c r="D110" s="5">
        <v>4166666646</v>
      </c>
      <c r="E110" s="5">
        <v>4999999986</v>
      </c>
      <c r="F110" s="5">
        <v>5833333326</v>
      </c>
      <c r="G110" s="5">
        <v>2916666663</v>
      </c>
      <c r="I110" s="5">
        <v>4999999986</v>
      </c>
    </row>
    <row r="111" spans="3:15" ht="15.5" x14ac:dyDescent="0.35">
      <c r="C111" t="s">
        <v>621</v>
      </c>
    </row>
    <row r="112" spans="3:15" ht="15.5" x14ac:dyDescent="0.35">
      <c r="C112" t="s">
        <v>866</v>
      </c>
      <c r="D112" s="5">
        <v>179256878536</v>
      </c>
      <c r="E112" s="5">
        <v>179253252940</v>
      </c>
      <c r="F112" s="5">
        <v>179662439152</v>
      </c>
      <c r="I112" s="5">
        <v>179253252940</v>
      </c>
      <c r="K112" s="5">
        <v>159730215562</v>
      </c>
      <c r="L112" s="5">
        <v>159562027625</v>
      </c>
      <c r="M112" s="5">
        <v>159410389570</v>
      </c>
      <c r="N112" s="5">
        <v>159277931176</v>
      </c>
    </row>
    <row r="113" spans="3:15" ht="15.5" x14ac:dyDescent="0.35">
      <c r="C113" t="s">
        <v>121</v>
      </c>
      <c r="D113" s="5">
        <v>49987492727</v>
      </c>
      <c r="E113" s="5">
        <v>31856796328</v>
      </c>
      <c r="F113" s="5">
        <v>15433795165</v>
      </c>
      <c r="G113" s="5">
        <v>13780195254</v>
      </c>
      <c r="I113" s="5">
        <v>31856796328</v>
      </c>
      <c r="J113" s="5">
        <v>171843301266</v>
      </c>
      <c r="K113" s="5">
        <v>13621173258</v>
      </c>
      <c r="L113" s="5">
        <v>21244650790</v>
      </c>
      <c r="M113" s="5">
        <v>15128482599</v>
      </c>
      <c r="N113" s="5">
        <v>3169391850</v>
      </c>
      <c r="O113" s="5">
        <v>1895812042</v>
      </c>
    </row>
    <row r="114" spans="3:15" ht="15.5" x14ac:dyDescent="0.35">
      <c r="C114" t="s">
        <v>122</v>
      </c>
      <c r="D114" s="5">
        <v>244724480239</v>
      </c>
      <c r="E114" s="5">
        <v>209757340016</v>
      </c>
      <c r="F114" s="5">
        <v>223222572508</v>
      </c>
      <c r="G114" s="5">
        <v>39806440705</v>
      </c>
      <c r="I114" s="5">
        <v>209757340016</v>
      </c>
      <c r="J114" s="5">
        <v>34385941303</v>
      </c>
      <c r="K114" s="5">
        <v>199940324617</v>
      </c>
      <c r="L114" s="5">
        <v>206952104168</v>
      </c>
      <c r="M114" s="5">
        <v>208161512315</v>
      </c>
      <c r="N114" s="5">
        <v>201595892283</v>
      </c>
      <c r="O114" s="5">
        <v>34912905411</v>
      </c>
    </row>
    <row r="115" spans="3:15" ht="15.5" x14ac:dyDescent="0.35">
      <c r="C115" t="s">
        <v>123</v>
      </c>
      <c r="D115" s="5">
        <v>244724480239</v>
      </c>
      <c r="E115" s="5">
        <v>209757340016</v>
      </c>
      <c r="F115" s="5">
        <v>223222572508</v>
      </c>
      <c r="G115" s="5">
        <v>39806440705</v>
      </c>
      <c r="I115" s="5">
        <v>209757340016</v>
      </c>
      <c r="J115" s="5">
        <v>34385941303</v>
      </c>
      <c r="K115" s="5">
        <v>199940324617</v>
      </c>
      <c r="L115" s="5">
        <v>206952104168</v>
      </c>
      <c r="M115" s="5">
        <v>208161512315</v>
      </c>
      <c r="N115" s="5">
        <v>201595892283</v>
      </c>
      <c r="O115" s="5">
        <v>34912905411</v>
      </c>
    </row>
    <row r="116" spans="3:15" ht="15.5" x14ac:dyDescent="0.35">
      <c r="C116" t="s">
        <v>124</v>
      </c>
    </row>
    <row r="117" spans="3:15" ht="15.5" x14ac:dyDescent="0.35">
      <c r="C117" t="s">
        <v>256</v>
      </c>
    </row>
    <row r="118" spans="3:15" ht="15.5" x14ac:dyDescent="0.35">
      <c r="C118" t="s">
        <v>125</v>
      </c>
      <c r="D118" s="5">
        <v>217526055225</v>
      </c>
      <c r="E118" s="5">
        <v>184253252926</v>
      </c>
      <c r="F118" s="5">
        <v>200120121933</v>
      </c>
      <c r="G118" s="5">
        <v>17220391981</v>
      </c>
      <c r="I118" s="5">
        <v>184253252926</v>
      </c>
      <c r="J118" s="5">
        <v>13683411015</v>
      </c>
      <c r="K118" s="5">
        <v>175606794247</v>
      </c>
      <c r="L118" s="5">
        <v>178453246032</v>
      </c>
      <c r="M118" s="5">
        <v>171536870599</v>
      </c>
      <c r="N118" s="5">
        <v>162333825914</v>
      </c>
      <c r="O118" s="5">
        <v>850574447</v>
      </c>
    </row>
    <row r="119" spans="3:15" ht="15.5" x14ac:dyDescent="0.35">
      <c r="C119" t="s">
        <v>908</v>
      </c>
    </row>
    <row r="120" spans="3:15" ht="15.5" x14ac:dyDescent="0.35">
      <c r="C120" t="s">
        <v>357</v>
      </c>
      <c r="D120" s="5">
        <v>492969475</v>
      </c>
      <c r="F120" s="5">
        <v>575750183</v>
      </c>
      <c r="G120" s="5">
        <v>1395663108</v>
      </c>
      <c r="J120" s="5">
        <v>1972422636</v>
      </c>
    </row>
    <row r="121" spans="3:15" ht="15.5" x14ac:dyDescent="0.35">
      <c r="C121" t="s">
        <v>126</v>
      </c>
      <c r="D121" s="5">
        <v>470150013239</v>
      </c>
      <c r="E121" s="5">
        <v>445076974586</v>
      </c>
      <c r="F121" s="5">
        <v>390051187908</v>
      </c>
      <c r="G121" s="5">
        <v>288934823800</v>
      </c>
      <c r="I121" s="5">
        <v>445076974586</v>
      </c>
      <c r="J121" s="5">
        <v>329642625834</v>
      </c>
      <c r="K121" s="5">
        <v>336074635547</v>
      </c>
      <c r="L121" s="5">
        <v>437898413298</v>
      </c>
      <c r="M121" s="5">
        <v>480957444798</v>
      </c>
      <c r="N121" s="5">
        <v>466014664058</v>
      </c>
      <c r="O121" s="5">
        <v>96270274224</v>
      </c>
    </row>
    <row r="122" spans="3:15" ht="15.5" x14ac:dyDescent="0.35">
      <c r="C122" t="s">
        <v>127</v>
      </c>
    </row>
    <row r="123" spans="3:15" ht="15.5" x14ac:dyDescent="0.35">
      <c r="C123" t="s">
        <v>128</v>
      </c>
      <c r="D123" s="5">
        <v>676471250000</v>
      </c>
      <c r="E123" s="5">
        <v>676471250000</v>
      </c>
      <c r="F123" s="5">
        <v>676471250000</v>
      </c>
      <c r="G123" s="5">
        <v>676471250000</v>
      </c>
      <c r="I123" s="5">
        <v>676471250000</v>
      </c>
      <c r="J123" s="5">
        <v>676471250000</v>
      </c>
      <c r="K123" s="5">
        <v>676471250000</v>
      </c>
      <c r="L123" s="5">
        <v>676471250000</v>
      </c>
      <c r="M123" s="5">
        <v>575000000000</v>
      </c>
      <c r="N123" s="5">
        <v>4500000000</v>
      </c>
      <c r="O123" s="5">
        <v>10000000000</v>
      </c>
    </row>
    <row r="124" spans="3:15" ht="15.5" x14ac:dyDescent="0.35">
      <c r="C124" t="s">
        <v>129</v>
      </c>
      <c r="D124" s="5">
        <v>223188269200</v>
      </c>
      <c r="E124" s="5">
        <v>223188269200</v>
      </c>
      <c r="F124" s="5">
        <v>223188269200</v>
      </c>
      <c r="G124" s="5">
        <v>223188269200</v>
      </c>
      <c r="I124" s="5">
        <v>223188269200</v>
      </c>
      <c r="J124" s="5">
        <v>223188269200</v>
      </c>
      <c r="K124" s="5">
        <v>223188269200</v>
      </c>
      <c r="L124" s="5">
        <v>223188269200</v>
      </c>
      <c r="M124" s="5">
        <v>-455919264456</v>
      </c>
      <c r="N124" s="5">
        <v>-450858935910</v>
      </c>
      <c r="O124" s="5">
        <v>-152439103950</v>
      </c>
    </row>
    <row r="125" spans="3:15" ht="15.5" x14ac:dyDescent="0.35">
      <c r="C125" t="s">
        <v>130</v>
      </c>
      <c r="D125" s="5">
        <v>1947784246582</v>
      </c>
      <c r="E125" s="5">
        <v>1849414658286</v>
      </c>
      <c r="F125" s="5">
        <v>1736674389093</v>
      </c>
      <c r="G125" s="5">
        <v>1636149801535</v>
      </c>
      <c r="I125" s="5">
        <v>1849414658286</v>
      </c>
      <c r="J125" s="5">
        <v>1579018580223</v>
      </c>
      <c r="K125" s="5">
        <v>1335274605898</v>
      </c>
      <c r="L125" s="5">
        <v>1161691631469</v>
      </c>
      <c r="M125" s="5">
        <v>1125909702335</v>
      </c>
      <c r="N125" s="5">
        <v>1388717247206</v>
      </c>
      <c r="O125" s="5">
        <v>703481459784</v>
      </c>
    </row>
    <row r="126" spans="3:15" ht="15.5" x14ac:dyDescent="0.35">
      <c r="C126" t="s">
        <v>257</v>
      </c>
      <c r="D126" s="5">
        <v>120000000000</v>
      </c>
      <c r="E126" s="5">
        <v>120000000000</v>
      </c>
      <c r="F126" s="5">
        <v>120000000000</v>
      </c>
      <c r="G126" s="5">
        <v>120000000000</v>
      </c>
      <c r="I126" s="5">
        <v>120000000000</v>
      </c>
      <c r="J126" s="5">
        <v>120000000000</v>
      </c>
      <c r="K126" s="5">
        <v>120000000000</v>
      </c>
      <c r="L126" s="5">
        <v>120000000000</v>
      </c>
    </row>
    <row r="127" spans="3:15" ht="15.5" x14ac:dyDescent="0.35">
      <c r="C127" t="s">
        <v>258</v>
      </c>
      <c r="D127" s="5">
        <v>1827784246582</v>
      </c>
      <c r="E127" s="5">
        <v>1729414658286</v>
      </c>
      <c r="F127" s="5">
        <v>1616674389093</v>
      </c>
      <c r="G127" s="5">
        <v>1516149801535</v>
      </c>
      <c r="I127" s="5">
        <v>1729414658286</v>
      </c>
      <c r="J127" s="5">
        <v>1459018580223</v>
      </c>
      <c r="K127" s="5">
        <v>1215274605898</v>
      </c>
      <c r="L127" s="5">
        <v>1041691631469</v>
      </c>
      <c r="M127" s="5">
        <v>1125909702335</v>
      </c>
      <c r="N127" s="5">
        <v>1388717247206</v>
      </c>
      <c r="O127" s="5">
        <v>703481459784</v>
      </c>
    </row>
    <row r="128" spans="3:15" ht="15.5" x14ac:dyDescent="0.35">
      <c r="C128" t="s">
        <v>259</v>
      </c>
      <c r="D128" s="5">
        <v>1947784246582</v>
      </c>
      <c r="E128" s="5">
        <v>1849414658286</v>
      </c>
      <c r="F128" s="5">
        <v>1736674389093</v>
      </c>
      <c r="G128" s="5">
        <v>1636149801535</v>
      </c>
      <c r="I128" s="5">
        <v>1849414658286</v>
      </c>
      <c r="J128" s="5">
        <v>1579018580223</v>
      </c>
      <c r="K128" s="5">
        <v>1335274605898</v>
      </c>
      <c r="L128" s="5">
        <v>1161691631469</v>
      </c>
      <c r="M128" s="5">
        <v>1125909702335</v>
      </c>
      <c r="N128" s="5">
        <v>1388717247206</v>
      </c>
      <c r="O128" s="5">
        <v>703481459784</v>
      </c>
    </row>
    <row r="129" spans="2:15" ht="15.5" x14ac:dyDescent="0.35">
      <c r="C129" t="s">
        <v>131</v>
      </c>
      <c r="D129" s="5">
        <v>32914299039</v>
      </c>
      <c r="E129" s="5">
        <v>32319348542</v>
      </c>
      <c r="F129" s="5">
        <v>31915018199</v>
      </c>
      <c r="G129" s="5">
        <v>31301061267</v>
      </c>
      <c r="I129" s="5">
        <v>32319348542</v>
      </c>
      <c r="J129" s="5">
        <v>34352359039</v>
      </c>
      <c r="K129" s="5">
        <v>27188847889</v>
      </c>
      <c r="L129" s="5">
        <v>25052800359</v>
      </c>
      <c r="M129" s="5">
        <v>21040194153</v>
      </c>
      <c r="N129" s="5">
        <v>11705522410</v>
      </c>
      <c r="O129" s="5">
        <v>4389339788</v>
      </c>
    </row>
    <row r="130" spans="2:15" ht="15.5" x14ac:dyDescent="0.35">
      <c r="C130" t="s">
        <v>10</v>
      </c>
      <c r="D130" s="5">
        <v>2851734484140</v>
      </c>
      <c r="E130" s="5">
        <v>2752769945347</v>
      </c>
      <c r="F130" s="5">
        <v>2644917400859</v>
      </c>
      <c r="G130" s="5">
        <v>2547925997279</v>
      </c>
      <c r="I130" s="5">
        <v>2752769945347</v>
      </c>
      <c r="J130" s="5">
        <v>2495688705886</v>
      </c>
      <c r="K130" s="5">
        <v>2245407961941</v>
      </c>
      <c r="L130" s="5">
        <v>2069420467240</v>
      </c>
      <c r="M130" s="5">
        <v>1245442327045</v>
      </c>
      <c r="N130" s="5">
        <v>950567487374</v>
      </c>
      <c r="O130" s="5">
        <v>565800776318</v>
      </c>
    </row>
    <row r="131" spans="2:15" ht="15.5" x14ac:dyDescent="0.35">
      <c r="C131" t="s">
        <v>132</v>
      </c>
      <c r="D131" s="5">
        <v>3321884497379</v>
      </c>
      <c r="E131" s="5">
        <v>3197846919933</v>
      </c>
      <c r="F131" s="5">
        <v>3034968588767</v>
      </c>
      <c r="G131" s="5">
        <v>2836860821079</v>
      </c>
      <c r="I131" s="5">
        <v>3197846919933</v>
      </c>
      <c r="J131" s="5">
        <v>2825331331720</v>
      </c>
      <c r="K131" s="5">
        <v>2581482597488</v>
      </c>
      <c r="L131" s="5">
        <v>2507318880538</v>
      </c>
      <c r="M131" s="5">
        <v>1726399771843</v>
      </c>
      <c r="N131" s="5">
        <v>1416582151432</v>
      </c>
      <c r="O131" s="5">
        <v>662071050542</v>
      </c>
    </row>
    <row r="132" spans="2:15" ht="15.5" x14ac:dyDescent="0.35">
      <c r="C132" t="s">
        <v>133</v>
      </c>
      <c r="D132" s="5">
        <v>27058850000</v>
      </c>
      <c r="E132" s="5">
        <v>27058850000</v>
      </c>
      <c r="F132" s="5">
        <v>27058850000</v>
      </c>
      <c r="G132" s="5">
        <v>27058850000</v>
      </c>
      <c r="I132" s="5">
        <v>27058850000</v>
      </c>
      <c r="J132" s="5">
        <v>27058850000</v>
      </c>
      <c r="K132" s="5">
        <v>27058850000</v>
      </c>
      <c r="L132" s="5">
        <v>27058850000</v>
      </c>
      <c r="M132" s="5">
        <v>11500000000</v>
      </c>
      <c r="N132" s="5">
        <v>9000</v>
      </c>
      <c r="O132" s="5">
        <v>20000</v>
      </c>
    </row>
    <row r="134" spans="2:15" ht="15.5" x14ac:dyDescent="0.35">
      <c r="B134" t="s">
        <v>134</v>
      </c>
      <c r="C134" t="s">
        <v>135</v>
      </c>
      <c r="D134" s="5">
        <v>43273283744</v>
      </c>
      <c r="E134" s="5">
        <v>155745942262</v>
      </c>
      <c r="F134" s="5">
        <v>74599091097</v>
      </c>
      <c r="G134" s="5">
        <v>61262602975</v>
      </c>
      <c r="I134" s="5">
        <v>395076658541</v>
      </c>
      <c r="J134" s="5">
        <v>351567715819</v>
      </c>
      <c r="K134" s="5">
        <v>134354119519</v>
      </c>
      <c r="L134" s="5">
        <v>92617254543</v>
      </c>
      <c r="M134" s="5">
        <v>505108349950</v>
      </c>
      <c r="N134" s="5">
        <v>278734618024</v>
      </c>
      <c r="O134" s="5">
        <v>174717807625</v>
      </c>
    </row>
    <row r="135" spans="2:15" ht="15.5" x14ac:dyDescent="0.35">
      <c r="C135" t="s">
        <v>136</v>
      </c>
      <c r="D135" s="5">
        <v>555699143119</v>
      </c>
      <c r="E135" s="5">
        <v>631215307323</v>
      </c>
      <c r="F135" s="5">
        <v>535879434366</v>
      </c>
      <c r="G135" s="5">
        <v>455238850156</v>
      </c>
      <c r="I135" s="5">
        <v>2064390410401</v>
      </c>
      <c r="J135" s="5">
        <v>1832772902525</v>
      </c>
      <c r="K135" s="5">
        <v>1715693668908</v>
      </c>
      <c r="L135" s="5">
        <v>1734279460559</v>
      </c>
      <c r="M135" s="5">
        <v>1773317983835</v>
      </c>
      <c r="N135" s="5">
        <v>994903555829</v>
      </c>
      <c r="O135" s="5">
        <v>626720195105</v>
      </c>
    </row>
    <row r="136" spans="2:15" ht="15.5" x14ac:dyDescent="0.35">
      <c r="C136" t="s">
        <v>137</v>
      </c>
      <c r="D136" s="5">
        <v>-374051180407</v>
      </c>
      <c r="E136" s="5">
        <v>-397649894177</v>
      </c>
      <c r="F136" s="5">
        <v>-369145341928</v>
      </c>
      <c r="G136" s="5">
        <v>-297255960244</v>
      </c>
      <c r="I136" s="5">
        <v>-1310264274411</v>
      </c>
      <c r="J136" s="5">
        <v>-1173977934842</v>
      </c>
      <c r="K136" s="5">
        <v>-1236060557815</v>
      </c>
      <c r="L136" s="5">
        <v>-1269860209411</v>
      </c>
      <c r="M136" s="5">
        <v>-965634245319</v>
      </c>
      <c r="N136" s="5">
        <v>-632069039715</v>
      </c>
      <c r="O136" s="5">
        <v>-397273283942</v>
      </c>
    </row>
    <row r="137" spans="2:15" ht="15.5" x14ac:dyDescent="0.35">
      <c r="C137" t="s">
        <v>995</v>
      </c>
      <c r="D137" s="5">
        <v>-59244278854</v>
      </c>
      <c r="E137" s="5">
        <v>-14136429673</v>
      </c>
      <c r="F137" s="5">
        <v>-52219217222</v>
      </c>
      <c r="G137" s="5">
        <v>-38707962829</v>
      </c>
      <c r="I137" s="5">
        <v>-149053171536</v>
      </c>
      <c r="J137" s="5">
        <v>-148424820391</v>
      </c>
      <c r="K137" s="5">
        <v>-121422572801</v>
      </c>
      <c r="L137" s="5">
        <v>-78285275731</v>
      </c>
      <c r="M137" s="5">
        <v>-63986433993</v>
      </c>
      <c r="N137" s="5">
        <v>-23940733128</v>
      </c>
      <c r="O137" s="5">
        <v>-16884781425</v>
      </c>
    </row>
    <row r="138" spans="2:15" ht="15.5" x14ac:dyDescent="0.35">
      <c r="C138" t="s">
        <v>1465</v>
      </c>
      <c r="D138" s="5">
        <v>-61933590629</v>
      </c>
      <c r="E138" s="5">
        <v>-54932089035</v>
      </c>
      <c r="F138" s="5">
        <v>-44767401441</v>
      </c>
      <c r="G138" s="5">
        <v>-41366917024</v>
      </c>
      <c r="I138" s="5">
        <v>-190215568419</v>
      </c>
      <c r="J138" s="5">
        <v>-189733053869</v>
      </c>
      <c r="K138" s="5">
        <v>-173170824212</v>
      </c>
      <c r="L138" s="5">
        <v>-155496001938</v>
      </c>
      <c r="M138" s="5">
        <v>-95254186721</v>
      </c>
      <c r="N138" s="5">
        <v>-33938574419</v>
      </c>
      <c r="O138" s="5">
        <v>-21058012437</v>
      </c>
    </row>
    <row r="139" spans="2:15" ht="15.5" x14ac:dyDescent="0.35">
      <c r="C139" t="s">
        <v>625</v>
      </c>
      <c r="E139" s="5">
        <v>-1925325356</v>
      </c>
      <c r="F139" s="5">
        <v>1925325356</v>
      </c>
    </row>
    <row r="140" spans="2:15" ht="15.5" x14ac:dyDescent="0.35">
      <c r="C140" t="s">
        <v>1443</v>
      </c>
      <c r="D140" s="5">
        <v>-12548336595</v>
      </c>
      <c r="E140" s="5">
        <v>-1439208025</v>
      </c>
      <c r="F140" s="5">
        <v>1402279644</v>
      </c>
      <c r="G140" s="5">
        <v>-8896221741</v>
      </c>
      <c r="I140" s="5">
        <v>-9097231298</v>
      </c>
      <c r="J140" s="5">
        <v>-17448515038</v>
      </c>
      <c r="K140" s="5">
        <v>-16957486633</v>
      </c>
      <c r="L140" s="5">
        <v>-16951638057</v>
      </c>
      <c r="M140" s="5">
        <v>-17137610363</v>
      </c>
      <c r="N140" s="5">
        <v>-8549773325</v>
      </c>
      <c r="O140" s="5">
        <v>-146621023</v>
      </c>
    </row>
    <row r="141" spans="2:15" ht="15.5" x14ac:dyDescent="0.35">
      <c r="C141" t="s">
        <v>447</v>
      </c>
      <c r="D141" s="5">
        <v>16261615950</v>
      </c>
      <c r="E141" s="5">
        <v>15260138131</v>
      </c>
      <c r="F141" s="5">
        <v>16461923532</v>
      </c>
      <c r="G141" s="5">
        <v>14614595669</v>
      </c>
      <c r="I141" s="5">
        <v>60942019702</v>
      </c>
      <c r="J141" s="5">
        <v>56892260240</v>
      </c>
      <c r="K141" s="5">
        <v>43178767993</v>
      </c>
      <c r="L141" s="5">
        <v>14012081604</v>
      </c>
      <c r="M141" s="5">
        <v>16512787329</v>
      </c>
      <c r="N141" s="5">
        <v>14945739776</v>
      </c>
      <c r="O141" s="5">
        <v>10157104888</v>
      </c>
    </row>
    <row r="142" spans="2:15" ht="15.5" x14ac:dyDescent="0.35">
      <c r="C142" t="s">
        <v>583</v>
      </c>
      <c r="E142" s="5">
        <v>772271821</v>
      </c>
      <c r="F142" s="5">
        <v>-193278373</v>
      </c>
      <c r="G142" s="5">
        <v>6062852129</v>
      </c>
      <c r="I142" s="5">
        <v>6641845577</v>
      </c>
      <c r="J142" s="5">
        <v>51005933316</v>
      </c>
    </row>
    <row r="143" spans="2:15" ht="15.5" x14ac:dyDescent="0.35">
      <c r="C143" t="s">
        <v>363</v>
      </c>
      <c r="D143" s="5">
        <v>-20910088840</v>
      </c>
      <c r="E143" s="5">
        <v>-21418828747</v>
      </c>
      <c r="F143" s="5">
        <v>-14744632837</v>
      </c>
      <c r="G143" s="5">
        <v>-28426633141</v>
      </c>
      <c r="I143" s="5">
        <v>-78267371475</v>
      </c>
      <c r="J143" s="5">
        <v>-59519056122</v>
      </c>
      <c r="K143" s="5">
        <v>-76906875921</v>
      </c>
      <c r="L143" s="5">
        <v>-135081162483</v>
      </c>
      <c r="M143" s="5">
        <v>-142709944818</v>
      </c>
      <c r="N143" s="5">
        <v>-32616556994</v>
      </c>
      <c r="O143" s="5">
        <v>-26796793541</v>
      </c>
    </row>
    <row r="144" spans="2:15" ht="15.5" x14ac:dyDescent="0.35">
      <c r="C144" t="s">
        <v>144</v>
      </c>
      <c r="D144" s="5">
        <v>34329494323</v>
      </c>
      <c r="E144" s="5">
        <v>10176948079</v>
      </c>
      <c r="F144" s="5">
        <v>72430370246</v>
      </c>
      <c r="G144" s="5">
        <v>-162306606598</v>
      </c>
      <c r="I144" s="5">
        <v>-95397454942</v>
      </c>
      <c r="J144" s="5">
        <v>-95194522569</v>
      </c>
      <c r="K144" s="5">
        <v>-110578445990</v>
      </c>
      <c r="L144" s="5">
        <v>493486469592</v>
      </c>
      <c r="M144" s="5">
        <v>-282972143352</v>
      </c>
      <c r="N144" s="5">
        <v>150825422858</v>
      </c>
      <c r="O144" s="5">
        <v>-1694100344</v>
      </c>
    </row>
    <row r="145" spans="3:15" ht="15.5" x14ac:dyDescent="0.35">
      <c r="C145" t="s">
        <v>145</v>
      </c>
      <c r="D145" s="5">
        <v>-60827118860</v>
      </c>
      <c r="E145" s="5">
        <v>-116501988580</v>
      </c>
      <c r="F145" s="5">
        <v>-26798528373</v>
      </c>
      <c r="G145" s="5">
        <v>-41261400283</v>
      </c>
      <c r="I145" s="5">
        <v>-229078253223</v>
      </c>
      <c r="J145" s="5">
        <v>-164150762003</v>
      </c>
      <c r="K145" s="5">
        <v>264593610876</v>
      </c>
      <c r="L145" s="5">
        <v>-495099523858</v>
      </c>
      <c r="M145" s="5">
        <v>-187055651423</v>
      </c>
      <c r="N145" s="5">
        <v>-49842464814</v>
      </c>
      <c r="O145" s="5">
        <v>-15074256543</v>
      </c>
    </row>
    <row r="146" spans="3:15" ht="15.5" x14ac:dyDescent="0.35">
      <c r="C146" t="s">
        <v>146</v>
      </c>
      <c r="D146" s="5">
        <v>-3010653922</v>
      </c>
      <c r="E146" s="5">
        <v>-53869141009</v>
      </c>
      <c r="F146" s="5">
        <v>-9867930202</v>
      </c>
      <c r="G146" s="5">
        <v>-5617858130</v>
      </c>
      <c r="I146" s="5">
        <v>-75017675778</v>
      </c>
      <c r="J146" s="5">
        <v>-96985331914</v>
      </c>
      <c r="K146" s="5">
        <v>-118246988856</v>
      </c>
      <c r="L146" s="5">
        <v>-35907390531</v>
      </c>
      <c r="M146" s="5">
        <v>-82722068845</v>
      </c>
      <c r="N146" s="5">
        <v>-49896132914</v>
      </c>
      <c r="O146" s="5">
        <v>-14493956543</v>
      </c>
    </row>
    <row r="147" spans="3:15" ht="15.5" x14ac:dyDescent="0.35">
      <c r="C147" t="s">
        <v>400</v>
      </c>
      <c r="J147" s="5">
        <v>-19387753</v>
      </c>
      <c r="K147" s="5">
        <v>-56122448</v>
      </c>
      <c r="L147" s="5">
        <v>-302246089</v>
      </c>
      <c r="M147" s="5">
        <v>-61942500</v>
      </c>
      <c r="N147" s="5">
        <v>-2482406900</v>
      </c>
    </row>
    <row r="148" spans="3:15" ht="15.5" x14ac:dyDescent="0.35">
      <c r="C148" t="s">
        <v>1467</v>
      </c>
      <c r="D148" s="5">
        <v>488853215</v>
      </c>
      <c r="E148" s="5">
        <v>-38586516575</v>
      </c>
      <c r="F148" s="5">
        <v>7422191259</v>
      </c>
      <c r="G148" s="5">
        <v>55895221819</v>
      </c>
      <c r="I148" s="5">
        <v>23873606472</v>
      </c>
      <c r="J148" s="5">
        <v>-25851023941</v>
      </c>
      <c r="K148" s="5">
        <v>436354292295</v>
      </c>
      <c r="L148" s="5">
        <v>-395000000000</v>
      </c>
      <c r="M148" s="5">
        <v>-105000000000</v>
      </c>
    </row>
    <row r="149" spans="3:15" ht="15.5" x14ac:dyDescent="0.35">
      <c r="C149" t="s">
        <v>700</v>
      </c>
      <c r="D149" s="5">
        <v>63063063</v>
      </c>
      <c r="E149" s="5">
        <v>660358</v>
      </c>
      <c r="F149" s="5">
        <v>90611149</v>
      </c>
      <c r="G149" s="5">
        <v>5191667</v>
      </c>
      <c r="I149" s="5">
        <v>96813174</v>
      </c>
      <c r="J149" s="5">
        <v>10873373</v>
      </c>
      <c r="K149" s="5">
        <v>409937837</v>
      </c>
      <c r="L149" s="5">
        <v>350000</v>
      </c>
      <c r="M149" s="5">
        <v>38359922</v>
      </c>
      <c r="N149" s="5">
        <v>2608200000</v>
      </c>
      <c r="O149" s="5">
        <v>109700000</v>
      </c>
    </row>
    <row r="150" spans="3:15" ht="15.5" x14ac:dyDescent="0.35">
      <c r="C150" t="s">
        <v>1444</v>
      </c>
      <c r="D150" s="5">
        <v>-9573416581</v>
      </c>
      <c r="E150" s="5">
        <v>-7559845518</v>
      </c>
      <c r="F150" s="5">
        <v>-9649087222</v>
      </c>
      <c r="G150" s="5">
        <v>-10456245856</v>
      </c>
      <c r="I150" s="5">
        <v>-33108054013</v>
      </c>
      <c r="J150" s="5">
        <v>-5337687139</v>
      </c>
      <c r="K150" s="5">
        <v>-38138389426</v>
      </c>
      <c r="L150" s="5">
        <v>-39160914268</v>
      </c>
      <c r="N150" s="5">
        <v>-67125000</v>
      </c>
    </row>
    <row r="151" spans="3:15" ht="15.5" x14ac:dyDescent="0.35">
      <c r="C151" t="s">
        <v>1472</v>
      </c>
      <c r="L151" s="5">
        <v>-251912970</v>
      </c>
    </row>
    <row r="152" spans="3:15" ht="15.5" x14ac:dyDescent="0.35">
      <c r="C152" t="s">
        <v>151</v>
      </c>
      <c r="E152" s="5">
        <v>-7760572613</v>
      </c>
      <c r="I152" s="5">
        <v>-7760572613</v>
      </c>
    </row>
    <row r="153" spans="3:15" ht="15.5" x14ac:dyDescent="0.35">
      <c r="C153" t="s">
        <v>150</v>
      </c>
      <c r="D153" s="5">
        <v>1124469274</v>
      </c>
      <c r="E153" s="5">
        <v>197190352</v>
      </c>
      <c r="I153" s="5">
        <v>197190352</v>
      </c>
    </row>
    <row r="154" spans="3:15" ht="15.5" x14ac:dyDescent="0.35">
      <c r="C154" t="s">
        <v>1528</v>
      </c>
      <c r="K154" s="5">
        <v>185149070</v>
      </c>
    </row>
    <row r="155" spans="3:15" ht="15.5" x14ac:dyDescent="0.35">
      <c r="C155" t="s">
        <v>1445</v>
      </c>
    </row>
    <row r="156" spans="3:15" ht="15.5" x14ac:dyDescent="0.35">
      <c r="C156" t="s">
        <v>153</v>
      </c>
      <c r="D156" s="5">
        <v>34329494323</v>
      </c>
      <c r="E156" s="5">
        <v>10176948079</v>
      </c>
      <c r="F156" s="5">
        <v>72430370246</v>
      </c>
      <c r="G156" s="5">
        <v>-162306606598</v>
      </c>
      <c r="I156" s="5">
        <v>-95397454942</v>
      </c>
      <c r="J156" s="5">
        <v>-95194522569</v>
      </c>
      <c r="K156" s="5">
        <v>-110578445990</v>
      </c>
      <c r="L156" s="5">
        <v>493486469592</v>
      </c>
      <c r="M156" s="5">
        <v>-282972143352</v>
      </c>
      <c r="N156" s="5">
        <v>150825422858</v>
      </c>
      <c r="O156" s="5">
        <v>-1694100344</v>
      </c>
    </row>
    <row r="157" spans="3:15" ht="15.5" x14ac:dyDescent="0.35">
      <c r="C157" t="s">
        <v>953</v>
      </c>
    </row>
    <row r="158" spans="3:15" ht="15.5" x14ac:dyDescent="0.35">
      <c r="C158" t="s">
        <v>1529</v>
      </c>
      <c r="L158" s="5">
        <v>780578783656</v>
      </c>
    </row>
    <row r="159" spans="3:15" ht="15.5" x14ac:dyDescent="0.35">
      <c r="C159" t="s">
        <v>344</v>
      </c>
    </row>
    <row r="160" spans="3:15" ht="15.5" x14ac:dyDescent="0.35">
      <c r="C160" t="s">
        <v>154</v>
      </c>
    </row>
    <row r="161" spans="3:15" ht="15.5" x14ac:dyDescent="0.35">
      <c r="C161" t="s">
        <v>339</v>
      </c>
      <c r="D161" s="5">
        <v>-18183685039</v>
      </c>
      <c r="E161" s="5">
        <v>4932583333</v>
      </c>
      <c r="F161" s="5">
        <v>-2030166664</v>
      </c>
      <c r="G161" s="5">
        <v>13500000</v>
      </c>
      <c r="I161" s="5">
        <v>-12782250000</v>
      </c>
      <c r="J161" s="5">
        <v>-17265034569</v>
      </c>
      <c r="K161" s="5">
        <v>-25306891490</v>
      </c>
      <c r="L161" s="5">
        <v>-36342314064</v>
      </c>
      <c r="M161" s="5">
        <v>-17972143352</v>
      </c>
      <c r="N161" s="5">
        <v>-2874577142</v>
      </c>
      <c r="O161" s="5">
        <v>-1694100344</v>
      </c>
    </row>
    <row r="162" spans="3:15" ht="15.5" x14ac:dyDescent="0.35">
      <c r="C162" t="s">
        <v>706</v>
      </c>
      <c r="K162" s="5">
        <v>505000000</v>
      </c>
    </row>
    <row r="163" spans="3:15" ht="15.5" x14ac:dyDescent="0.35">
      <c r="C163" t="s">
        <v>1530</v>
      </c>
      <c r="E163" s="5">
        <v>5989773057</v>
      </c>
      <c r="F163" s="5">
        <v>-4147140910</v>
      </c>
      <c r="G163" s="5">
        <v>-1842632147</v>
      </c>
    </row>
    <row r="164" spans="3:15" ht="15.5" x14ac:dyDescent="0.35">
      <c r="C164" t="s">
        <v>1531</v>
      </c>
      <c r="E164" s="5">
        <v>-9441889529</v>
      </c>
      <c r="I164" s="5">
        <v>-9441889529</v>
      </c>
    </row>
    <row r="165" spans="3:15" ht="15.5" x14ac:dyDescent="0.35">
      <c r="C165" t="s">
        <v>674</v>
      </c>
      <c r="D165" s="5">
        <v>53377841806</v>
      </c>
    </row>
    <row r="166" spans="3:15" ht="15.5" x14ac:dyDescent="0.35">
      <c r="C166" t="s">
        <v>1532</v>
      </c>
      <c r="N166" s="5">
        <v>-5500000000</v>
      </c>
    </row>
    <row r="167" spans="3:15" ht="15.5" x14ac:dyDescent="0.35">
      <c r="C167" t="s">
        <v>1533</v>
      </c>
      <c r="G167" s="5">
        <v>-160000000000</v>
      </c>
      <c r="I167" s="5">
        <v>-160000000000</v>
      </c>
    </row>
    <row r="168" spans="3:15" ht="15.5" x14ac:dyDescent="0.35">
      <c r="C168" t="s">
        <v>800</v>
      </c>
      <c r="E168" s="5">
        <v>-440900000</v>
      </c>
      <c r="F168" s="5">
        <v>179640000000</v>
      </c>
      <c r="I168" s="5">
        <v>179199100000</v>
      </c>
      <c r="N168" s="5">
        <v>159200000000</v>
      </c>
    </row>
    <row r="169" spans="3:15" ht="15.5" x14ac:dyDescent="0.35">
      <c r="C169" t="s">
        <v>336</v>
      </c>
      <c r="E169" s="5">
        <v>10000000000</v>
      </c>
      <c r="I169" s="5">
        <v>10000000000</v>
      </c>
    </row>
    <row r="170" spans="3:15" ht="15.5" x14ac:dyDescent="0.35">
      <c r="C170" t="s">
        <v>511</v>
      </c>
      <c r="D170" s="5">
        <v>-864662444</v>
      </c>
      <c r="E170" s="5">
        <v>-862618782</v>
      </c>
      <c r="F170" s="5">
        <v>-479644420</v>
      </c>
      <c r="G170" s="5">
        <v>-477474451</v>
      </c>
      <c r="I170" s="5">
        <v>-1819737653</v>
      </c>
    </row>
    <row r="171" spans="3:15" ht="15.5" x14ac:dyDescent="0.35">
      <c r="C171" t="s">
        <v>1534</v>
      </c>
      <c r="F171" s="5">
        <v>-4000000000</v>
      </c>
      <c r="I171" s="5">
        <v>-4000000000</v>
      </c>
      <c r="L171" s="5">
        <v>-750000000</v>
      </c>
      <c r="M171" s="5">
        <v>-10000000000</v>
      </c>
    </row>
    <row r="172" spans="3:15" ht="15.5" x14ac:dyDescent="0.35">
      <c r="C172" t="s">
        <v>487</v>
      </c>
      <c r="F172" s="5">
        <v>-96552677760</v>
      </c>
      <c r="I172" s="5">
        <v>-96552677760</v>
      </c>
      <c r="J172" s="5">
        <v>-77929488000</v>
      </c>
      <c r="K172" s="5">
        <v>-85776554500</v>
      </c>
      <c r="L172" s="5">
        <v>-250000000000</v>
      </c>
      <c r="M172" s="5">
        <v>-255000000000</v>
      </c>
    </row>
    <row r="173" spans="3:15" ht="15.5" x14ac:dyDescent="0.35">
      <c r="C173" t="s">
        <v>163</v>
      </c>
      <c r="D173" s="5">
        <v>16775659207</v>
      </c>
      <c r="E173" s="5">
        <v>49420901761</v>
      </c>
      <c r="F173" s="5">
        <v>120230932970</v>
      </c>
      <c r="G173" s="5">
        <v>-142305403906</v>
      </c>
      <c r="I173" s="5">
        <v>70600950376</v>
      </c>
      <c r="J173" s="5">
        <v>92222431247</v>
      </c>
      <c r="K173" s="5">
        <v>288369284405</v>
      </c>
      <c r="L173" s="5">
        <v>91004200277</v>
      </c>
      <c r="M173" s="5">
        <v>35080555175</v>
      </c>
      <c r="N173" s="5">
        <v>379717576068</v>
      </c>
      <c r="O173" s="5">
        <v>157949450738</v>
      </c>
    </row>
    <row r="174" spans="3:15" ht="15.5" x14ac:dyDescent="0.35">
      <c r="C174" t="s">
        <v>1477</v>
      </c>
      <c r="D174" s="5">
        <v>7714647605</v>
      </c>
      <c r="E174" s="5">
        <v>-33251578920</v>
      </c>
      <c r="F174" s="5">
        <v>10943530046</v>
      </c>
      <c r="G174" s="5">
        <v>-6730258746</v>
      </c>
      <c r="I174" s="5">
        <v>-17603980321</v>
      </c>
      <c r="J174" s="5">
        <v>11911015973</v>
      </c>
      <c r="K174" s="5">
        <v>1654187538</v>
      </c>
      <c r="L174" s="5">
        <v>6704068988</v>
      </c>
      <c r="M174" s="5">
        <v>731571883</v>
      </c>
      <c r="N174" s="5">
        <v>1097203818</v>
      </c>
      <c r="O174" s="5">
        <v>-38157569</v>
      </c>
    </row>
    <row r="175" spans="3:15" ht="15.5" x14ac:dyDescent="0.35">
      <c r="C175" t="s">
        <v>164</v>
      </c>
      <c r="D175" s="5">
        <v>1277702745989</v>
      </c>
      <c r="I175" s="5">
        <v>1224705775933</v>
      </c>
      <c r="J175" s="5">
        <v>1120572328713</v>
      </c>
      <c r="K175" s="5">
        <v>830548856770</v>
      </c>
      <c r="L175" s="5">
        <v>732840587505</v>
      </c>
      <c r="M175" s="5">
        <v>697028460447</v>
      </c>
      <c r="N175" s="5">
        <v>316213680561</v>
      </c>
      <c r="O175" s="5">
        <v>158302387392</v>
      </c>
    </row>
    <row r="176" spans="3:15" ht="15.5" x14ac:dyDescent="0.35">
      <c r="C176" t="s">
        <v>166</v>
      </c>
      <c r="D176" s="5">
        <v>1302193052801</v>
      </c>
      <c r="E176" s="5">
        <v>16169322841</v>
      </c>
      <c r="F176" s="5">
        <v>131174463016</v>
      </c>
      <c r="G176" s="5">
        <v>-149035662652</v>
      </c>
      <c r="I176" s="5">
        <v>1277702745988</v>
      </c>
      <c r="J176" s="5">
        <v>1224705775933</v>
      </c>
      <c r="K176" s="5">
        <v>1120572328713</v>
      </c>
      <c r="L176" s="5">
        <v>830548856770</v>
      </c>
      <c r="M176" s="5">
        <v>732840587505</v>
      </c>
      <c r="N176" s="5">
        <v>697028460447</v>
      </c>
      <c r="O176" s="5">
        <v>316213680561</v>
      </c>
    </row>
    <row r="178" spans="2:15" ht="15.5" x14ac:dyDescent="0.35">
      <c r="B178" t="s">
        <v>167</v>
      </c>
      <c r="C178" t="s">
        <v>12</v>
      </c>
      <c r="D178" s="5">
        <v>27060000000</v>
      </c>
      <c r="E178" s="5">
        <v>27060000000</v>
      </c>
      <c r="F178" s="5">
        <v>27060000000</v>
      </c>
      <c r="G178" s="5">
        <v>27060000000</v>
      </c>
      <c r="I178" s="5">
        <v>27060000000</v>
      </c>
      <c r="J178" s="5">
        <v>27060000000</v>
      </c>
      <c r="K178" s="5">
        <v>27060000000</v>
      </c>
      <c r="L178" s="5">
        <v>27060000000</v>
      </c>
      <c r="M178" s="5">
        <v>11500000000</v>
      </c>
      <c r="N178" s="5">
        <v>0</v>
      </c>
      <c r="O178" s="5">
        <v>0</v>
      </c>
    </row>
    <row r="179" spans="2:15" ht="15.5" x14ac:dyDescent="0.35">
      <c r="C179" t="s">
        <v>168</v>
      </c>
      <c r="D179" s="6">
        <v>3.64</v>
      </c>
      <c r="E179" s="6">
        <v>4.17</v>
      </c>
      <c r="F179" s="6">
        <v>3.71</v>
      </c>
      <c r="G179" s="6">
        <v>2.99</v>
      </c>
    </row>
    <row r="180" spans="2:15" ht="15.5" x14ac:dyDescent="0.35">
      <c r="C180" t="s">
        <v>169</v>
      </c>
      <c r="D180" s="6">
        <v>70.88</v>
      </c>
      <c r="E180" s="6">
        <v>49.4</v>
      </c>
      <c r="F180" s="6">
        <v>53.91</v>
      </c>
      <c r="G180" s="6">
        <v>58.86</v>
      </c>
    </row>
    <row r="181" spans="2:15" ht="15.5" x14ac:dyDescent="0.35">
      <c r="C181" t="s">
        <v>63</v>
      </c>
      <c r="D181" s="6">
        <v>12.2</v>
      </c>
      <c r="E181" s="6">
        <v>9.39</v>
      </c>
      <c r="F181" s="6">
        <v>9.9499999999999993</v>
      </c>
      <c r="G181" s="6">
        <v>9.73</v>
      </c>
    </row>
    <row r="182" spans="2:15" ht="15.5" x14ac:dyDescent="0.35">
      <c r="C182" t="s">
        <v>170</v>
      </c>
      <c r="D182" s="6">
        <v>131389999999.99998</v>
      </c>
      <c r="E182" s="5">
        <v>128000000000</v>
      </c>
      <c r="F182" s="6">
        <v>132110000000.00002</v>
      </c>
      <c r="G182" s="5">
        <v>103370000000</v>
      </c>
    </row>
    <row r="183" spans="2:15" ht="15.5" x14ac:dyDescent="0.35">
      <c r="C183" t="s">
        <v>171</v>
      </c>
      <c r="D183" s="6">
        <v>2.9600000000000001E-2</v>
      </c>
      <c r="E183" s="6">
        <v>3.5299999999999998E-2</v>
      </c>
      <c r="F183" s="6">
        <v>3.3099999999999997E-2</v>
      </c>
      <c r="G183" s="6">
        <v>2.8500000000000001E-2</v>
      </c>
    </row>
    <row r="184" spans="2:15" ht="15.5" x14ac:dyDescent="0.35">
      <c r="C184" t="s">
        <v>172</v>
      </c>
      <c r="D184" s="6">
        <v>3.49E-2</v>
      </c>
      <c r="E184" s="6">
        <v>4.1399999999999999E-2</v>
      </c>
      <c r="F184" s="6">
        <v>3.85E-2</v>
      </c>
      <c r="G184" s="6">
        <v>3.2199999999999999E-2</v>
      </c>
    </row>
    <row r="185" spans="2:15" ht="15.5" x14ac:dyDescent="0.35">
      <c r="C185" t="s">
        <v>173</v>
      </c>
      <c r="D185" s="6">
        <v>3.7000000000000005E-2</v>
      </c>
      <c r="E185" s="6">
        <v>3.7100000000000001E-2</v>
      </c>
      <c r="F185" s="6">
        <v>4.1500000000000002E-2</v>
      </c>
      <c r="G185" s="6">
        <v>3.3399999999999999E-2</v>
      </c>
    </row>
    <row r="186" spans="2:15" ht="15.5" x14ac:dyDescent="0.35">
      <c r="C186" t="s">
        <v>174</v>
      </c>
      <c r="D186" s="6">
        <v>13.53</v>
      </c>
      <c r="E186" s="6">
        <v>16.690000000000001</v>
      </c>
      <c r="F186" s="6">
        <v>29.07</v>
      </c>
      <c r="G186" s="6">
        <v>30.99</v>
      </c>
    </row>
    <row r="187" spans="2:15" ht="15.5" x14ac:dyDescent="0.35">
      <c r="C187" t="s">
        <v>175</v>
      </c>
      <c r="D187" s="5">
        <v>2852000000000</v>
      </c>
      <c r="E187" s="5">
        <v>2753000000000</v>
      </c>
      <c r="F187" s="5">
        <v>2645000000000</v>
      </c>
      <c r="G187" s="5">
        <v>2548000000000</v>
      </c>
    </row>
    <row r="188" spans="2:15" ht="15.5" x14ac:dyDescent="0.35">
      <c r="C188" t="s">
        <v>176</v>
      </c>
      <c r="D188" s="6">
        <v>2.48</v>
      </c>
      <c r="E188" s="6">
        <v>2.0499999999999998</v>
      </c>
      <c r="F188" s="6">
        <v>2.0699999999999998</v>
      </c>
      <c r="G188" s="6">
        <v>1.89</v>
      </c>
    </row>
    <row r="189" spans="2:15" ht="15.5" x14ac:dyDescent="0.35">
      <c r="C189" t="s">
        <v>177</v>
      </c>
      <c r="D189" s="6">
        <v>104.17</v>
      </c>
      <c r="E189" s="6">
        <v>100.54</v>
      </c>
      <c r="F189" s="6">
        <v>96.57</v>
      </c>
      <c r="G189" s="6">
        <v>93.01</v>
      </c>
    </row>
    <row r="190" spans="2:15" ht="15.5" x14ac:dyDescent="0.35">
      <c r="C190" t="s">
        <v>178</v>
      </c>
      <c r="D190" s="6">
        <v>2.48</v>
      </c>
      <c r="E190" s="6">
        <v>2.0499999999999998</v>
      </c>
      <c r="F190" s="6">
        <v>2.0699999999999998</v>
      </c>
      <c r="G190" s="6">
        <v>1.89</v>
      </c>
    </row>
    <row r="191" spans="2:15" ht="15.5" x14ac:dyDescent="0.35">
      <c r="C191" t="s">
        <v>179</v>
      </c>
      <c r="D191" s="6">
        <v>104.17</v>
      </c>
      <c r="E191" s="6">
        <v>100.54</v>
      </c>
      <c r="F191" s="6">
        <v>96.57</v>
      </c>
      <c r="G191" s="6">
        <v>93.01</v>
      </c>
    </row>
    <row r="192" spans="2:15" ht="15.5" x14ac:dyDescent="0.35">
      <c r="C192" t="s">
        <v>180</v>
      </c>
      <c r="D192" s="5">
        <v>3000000000</v>
      </c>
      <c r="E192" s="5">
        <v>3000000000</v>
      </c>
      <c r="F192" s="5">
        <v>3000000000</v>
      </c>
      <c r="G192" s="5">
        <v>2000000000</v>
      </c>
    </row>
    <row r="193" spans="3:15" ht="15.5" x14ac:dyDescent="0.35">
      <c r="C193" t="s">
        <v>181</v>
      </c>
      <c r="D193" s="5">
        <v>183000000000</v>
      </c>
      <c r="E193" s="5">
        <v>184000000000</v>
      </c>
      <c r="F193" s="5">
        <v>185000000000</v>
      </c>
      <c r="G193" s="5">
        <v>3000000000</v>
      </c>
    </row>
    <row r="194" spans="3:15" ht="15.5" x14ac:dyDescent="0.35">
      <c r="C194" t="s">
        <v>182</v>
      </c>
      <c r="D194" s="5">
        <v>2819000000000</v>
      </c>
      <c r="E194" s="5">
        <v>2720000000000</v>
      </c>
      <c r="F194" s="5">
        <v>2613000000000</v>
      </c>
      <c r="G194" s="5">
        <v>2517000000000</v>
      </c>
    </row>
    <row r="195" spans="3:15" ht="15.5" x14ac:dyDescent="0.35">
      <c r="C195" t="s">
        <v>24</v>
      </c>
      <c r="D195" s="5">
        <v>187000000000</v>
      </c>
      <c r="E195" s="5">
        <v>188000000000</v>
      </c>
      <c r="F195" s="5">
        <v>189000000000</v>
      </c>
      <c r="G195" s="5">
        <v>5000000000</v>
      </c>
    </row>
    <row r="196" spans="3:15" ht="15.5" x14ac:dyDescent="0.35">
      <c r="C196" t="s">
        <v>21</v>
      </c>
      <c r="D196" s="5">
        <v>-1115000000000</v>
      </c>
      <c r="E196" s="5">
        <v>-1090000000000</v>
      </c>
      <c r="F196" s="5">
        <v>-1073000000000</v>
      </c>
      <c r="G196" s="5">
        <v>-1126000000000</v>
      </c>
    </row>
    <row r="197" spans="3:15" ht="15.5" x14ac:dyDescent="0.35">
      <c r="C197" t="s">
        <v>183</v>
      </c>
      <c r="D197" s="5">
        <v>2272000000000</v>
      </c>
      <c r="E197" s="5">
        <v>2202000000000</v>
      </c>
      <c r="F197" s="5">
        <v>2156000000000</v>
      </c>
      <c r="G197" s="5">
        <v>1896000000000</v>
      </c>
    </row>
    <row r="198" spans="3:15" ht="15.5" x14ac:dyDescent="0.35">
      <c r="C198" t="s">
        <v>184</v>
      </c>
      <c r="D198" s="5">
        <v>43000000000</v>
      </c>
      <c r="E198" s="5">
        <v>156000000000</v>
      </c>
      <c r="F198" s="5">
        <v>75000000000</v>
      </c>
      <c r="G198" s="5">
        <v>61000000000</v>
      </c>
    </row>
    <row r="199" spans="3:15" ht="15.5" x14ac:dyDescent="0.35">
      <c r="C199" t="s">
        <v>185</v>
      </c>
      <c r="D199" s="5">
        <v>-3000000000</v>
      </c>
      <c r="E199" s="5">
        <v>-54000000000</v>
      </c>
      <c r="F199" s="5">
        <v>-10000000000</v>
      </c>
      <c r="G199" s="5">
        <v>-6000000000</v>
      </c>
    </row>
    <row r="200" spans="3:15" ht="15.5" x14ac:dyDescent="0.35">
      <c r="C200" t="s">
        <v>13</v>
      </c>
      <c r="D200" s="5">
        <v>40000000000</v>
      </c>
      <c r="E200" s="5">
        <v>102000000000</v>
      </c>
      <c r="F200" s="5">
        <v>65000000000</v>
      </c>
      <c r="G200" s="5">
        <v>56000000000</v>
      </c>
    </row>
    <row r="201" spans="3:15" ht="15.5" x14ac:dyDescent="0.35">
      <c r="C201" t="s">
        <v>16</v>
      </c>
      <c r="D201" s="6">
        <v>1.49</v>
      </c>
      <c r="E201" s="6">
        <v>3.77</v>
      </c>
      <c r="F201" s="6">
        <v>2.39</v>
      </c>
      <c r="G201" s="6">
        <v>2.06</v>
      </c>
    </row>
    <row r="202" spans="3:15" ht="15.5" x14ac:dyDescent="0.35">
      <c r="C202" t="s">
        <v>48</v>
      </c>
      <c r="I202" s="6">
        <v>13.56</v>
      </c>
      <c r="J202" s="6">
        <v>11.89</v>
      </c>
      <c r="K202" s="6">
        <v>9.59</v>
      </c>
      <c r="L202" s="6">
        <v>10.56</v>
      </c>
      <c r="M202" s="6">
        <v>48.93</v>
      </c>
      <c r="N202" s="6">
        <v>76167776.079999998</v>
      </c>
      <c r="O202" s="6">
        <v>11310405.02</v>
      </c>
    </row>
    <row r="203" spans="3:15" ht="15.5" x14ac:dyDescent="0.35">
      <c r="C203" t="s">
        <v>62</v>
      </c>
      <c r="I203" s="6">
        <v>15.19</v>
      </c>
      <c r="J203" s="6">
        <v>15.14</v>
      </c>
      <c r="K203" s="6">
        <v>22.31</v>
      </c>
      <c r="L203" s="6">
        <v>20.079999999999998</v>
      </c>
      <c r="M203" s="5">
        <v>0</v>
      </c>
      <c r="N203" s="5">
        <v>0</v>
      </c>
      <c r="O203" s="5">
        <v>0</v>
      </c>
    </row>
    <row r="204" spans="3:15" ht="15.5" x14ac:dyDescent="0.35">
      <c r="C204" t="s">
        <v>65</v>
      </c>
      <c r="I204" s="6">
        <v>2.7</v>
      </c>
      <c r="J204" s="6">
        <v>2.58</v>
      </c>
      <c r="K204" s="6">
        <v>3.33</v>
      </c>
      <c r="L204" s="6">
        <v>3.3</v>
      </c>
      <c r="M204" s="5">
        <v>0</v>
      </c>
      <c r="N204" s="5">
        <v>0</v>
      </c>
      <c r="O204" s="5">
        <v>0</v>
      </c>
    </row>
    <row r="205" spans="3:15" ht="15.5" x14ac:dyDescent="0.35">
      <c r="C205" t="s">
        <v>186</v>
      </c>
      <c r="I205" s="5">
        <v>461890000000</v>
      </c>
      <c r="J205" s="5">
        <v>407320000000</v>
      </c>
      <c r="K205" s="5">
        <v>358950000000</v>
      </c>
      <c r="L205" s="5">
        <v>420590000000</v>
      </c>
      <c r="M205" s="5">
        <v>770090000000</v>
      </c>
      <c r="N205" s="5">
        <v>872320000000</v>
      </c>
      <c r="O205" s="5">
        <v>306270000000</v>
      </c>
    </row>
    <row r="206" spans="3:15" ht="15.5" x14ac:dyDescent="0.35">
      <c r="C206" t="s">
        <v>187</v>
      </c>
      <c r="I206" s="6">
        <v>0.11470000000000001</v>
      </c>
      <c r="J206" s="6">
        <v>0.1139</v>
      </c>
      <c r="K206" s="6">
        <v>0.10050000000000001</v>
      </c>
      <c r="L206" s="6">
        <v>0.114</v>
      </c>
      <c r="M206" s="6">
        <v>0.32590000000000002</v>
      </c>
      <c r="N206" s="6">
        <v>0.4839</v>
      </c>
      <c r="O206" s="6">
        <v>0.3417</v>
      </c>
    </row>
    <row r="207" spans="3:15" ht="15.5" x14ac:dyDescent="0.35">
      <c r="C207" t="s">
        <v>188</v>
      </c>
      <c r="I207" s="6">
        <v>0.13489999999999999</v>
      </c>
      <c r="J207" s="6">
        <v>0.13070000000000001</v>
      </c>
      <c r="K207" s="6">
        <v>0.11689999999999999</v>
      </c>
      <c r="L207" s="6">
        <v>0.13980000000000001</v>
      </c>
      <c r="M207" s="6">
        <v>0.45960000000000001</v>
      </c>
      <c r="N207" s="6">
        <v>0.73010000000000008</v>
      </c>
      <c r="O207" s="6">
        <v>0.40289999999999998</v>
      </c>
    </row>
    <row r="208" spans="3:15" ht="15.5" x14ac:dyDescent="0.35">
      <c r="C208" t="s">
        <v>189</v>
      </c>
      <c r="I208" s="6">
        <v>0.14230000000000001</v>
      </c>
      <c r="J208" s="6">
        <v>0.1401</v>
      </c>
      <c r="K208" s="6">
        <v>0.12789999999999999</v>
      </c>
      <c r="L208" s="6">
        <v>0.20319999999999999</v>
      </c>
      <c r="M208" s="6">
        <v>0.56369999999999998</v>
      </c>
      <c r="N208" s="6">
        <v>0.97459999999999991</v>
      </c>
      <c r="O208" s="6">
        <v>0.97439999999999993</v>
      </c>
    </row>
    <row r="209" spans="2:15" ht="15.5" x14ac:dyDescent="0.35">
      <c r="C209" t="s">
        <v>190</v>
      </c>
      <c r="I209" s="6">
        <v>21.87</v>
      </c>
      <c r="J209" s="6">
        <v>17.23</v>
      </c>
      <c r="K209" s="6">
        <v>15.16</v>
      </c>
      <c r="L209" s="6">
        <v>17.87</v>
      </c>
      <c r="M209" s="6">
        <v>33.130000000000003</v>
      </c>
      <c r="N209" s="6">
        <v>93.28</v>
      </c>
      <c r="O209" s="6">
        <v>550.57000000000005</v>
      </c>
    </row>
    <row r="210" spans="2:15" ht="15.5" x14ac:dyDescent="0.35">
      <c r="C210" t="s">
        <v>59</v>
      </c>
      <c r="I210" s="6">
        <v>2.0499999999999998</v>
      </c>
      <c r="J210" s="6">
        <v>1.98</v>
      </c>
      <c r="K210" s="6">
        <v>2.61</v>
      </c>
      <c r="L210" s="6">
        <v>2.81</v>
      </c>
      <c r="M210" s="5">
        <v>0</v>
      </c>
      <c r="N210" s="5">
        <v>0</v>
      </c>
      <c r="O210" s="5">
        <v>0</v>
      </c>
    </row>
    <row r="211" spans="2:15" ht="15.5" x14ac:dyDescent="0.35">
      <c r="C211" t="s">
        <v>56</v>
      </c>
      <c r="I211" s="6">
        <v>100.54</v>
      </c>
      <c r="J211" s="6">
        <v>90.96</v>
      </c>
      <c r="K211" s="6">
        <v>81.98</v>
      </c>
      <c r="L211" s="6">
        <v>75.55</v>
      </c>
      <c r="M211" s="6">
        <v>106.47</v>
      </c>
      <c r="N211" s="6">
        <v>104317996.11</v>
      </c>
      <c r="O211" s="6">
        <v>28070571.829999998</v>
      </c>
    </row>
    <row r="212" spans="2:15" ht="15.5" x14ac:dyDescent="0.35">
      <c r="C212" t="s">
        <v>191</v>
      </c>
      <c r="I212" s="6">
        <v>2.0499999999999998</v>
      </c>
      <c r="J212" s="6">
        <v>1.98</v>
      </c>
      <c r="K212" s="6">
        <v>2.61</v>
      </c>
      <c r="L212" s="6">
        <v>2.81</v>
      </c>
      <c r="M212" s="5">
        <v>0</v>
      </c>
      <c r="N212" s="5">
        <v>0</v>
      </c>
      <c r="O212" s="5">
        <v>0</v>
      </c>
    </row>
    <row r="213" spans="2:15" ht="15.5" x14ac:dyDescent="0.35">
      <c r="C213" t="s">
        <v>192</v>
      </c>
      <c r="I213" s="6">
        <v>100.54</v>
      </c>
      <c r="J213" s="6">
        <v>90.96</v>
      </c>
      <c r="K213" s="6">
        <v>81.98</v>
      </c>
      <c r="L213" s="6">
        <v>75.55</v>
      </c>
      <c r="M213" s="6">
        <v>106.47</v>
      </c>
      <c r="N213" s="6">
        <v>104317996.11</v>
      </c>
      <c r="O213" s="6">
        <v>28070571.829999998</v>
      </c>
    </row>
    <row r="214" spans="2:15" ht="15.5" x14ac:dyDescent="0.35">
      <c r="C214" t="s">
        <v>193</v>
      </c>
      <c r="I214" s="5">
        <v>3000000000</v>
      </c>
      <c r="J214" s="5">
        <v>160000000000</v>
      </c>
    </row>
    <row r="215" spans="2:15" ht="15.5" x14ac:dyDescent="0.35">
      <c r="C215" t="s">
        <v>194</v>
      </c>
      <c r="I215" s="5">
        <v>184000000000</v>
      </c>
      <c r="K215" s="5">
        <v>160000000000</v>
      </c>
      <c r="L215" s="5">
        <v>160000000000</v>
      </c>
      <c r="M215" s="5">
        <v>159000000000</v>
      </c>
      <c r="N215" s="5">
        <v>159000000000</v>
      </c>
    </row>
    <row r="216" spans="2:15" ht="15.5" x14ac:dyDescent="0.35">
      <c r="C216" t="s">
        <v>26</v>
      </c>
      <c r="I216" s="5">
        <v>188000000000</v>
      </c>
      <c r="J216" s="5">
        <v>160000000000</v>
      </c>
      <c r="K216" s="5">
        <v>160000000000</v>
      </c>
      <c r="L216" s="5">
        <v>160000000000</v>
      </c>
      <c r="M216" s="5">
        <v>159000000000</v>
      </c>
      <c r="N216" s="5">
        <v>159000000000</v>
      </c>
    </row>
    <row r="217" spans="2:15" ht="15.5" x14ac:dyDescent="0.35">
      <c r="C217" t="s">
        <v>23</v>
      </c>
      <c r="I217" s="5">
        <v>-1090000000000</v>
      </c>
      <c r="J217" s="5">
        <v>-1065000000000</v>
      </c>
      <c r="K217" s="5">
        <v>-961000000000</v>
      </c>
      <c r="L217" s="5">
        <v>-671000000000</v>
      </c>
      <c r="M217" s="5">
        <v>-573000000000</v>
      </c>
      <c r="N217" s="5">
        <v>-538000000000</v>
      </c>
      <c r="O217" s="5">
        <v>-316000000000</v>
      </c>
    </row>
    <row r="218" spans="2:15" ht="15.5" x14ac:dyDescent="0.35">
      <c r="C218" t="s">
        <v>195</v>
      </c>
      <c r="I218" s="5">
        <v>2202000000000</v>
      </c>
      <c r="J218" s="5">
        <v>1966000000000</v>
      </c>
      <c r="K218" s="5">
        <v>1911000000000</v>
      </c>
      <c r="L218" s="5">
        <v>1940000000000</v>
      </c>
      <c r="M218" s="5">
        <v>1218000000000</v>
      </c>
      <c r="N218" s="5">
        <v>1003000000000</v>
      </c>
      <c r="O218" s="5">
        <v>492000000000</v>
      </c>
    </row>
    <row r="219" spans="2:15" ht="15.5" x14ac:dyDescent="0.35">
      <c r="C219" t="s">
        <v>196</v>
      </c>
      <c r="I219" s="5">
        <v>395000000000</v>
      </c>
      <c r="J219" s="5">
        <v>352000000000</v>
      </c>
      <c r="K219" s="5">
        <v>134000000000</v>
      </c>
      <c r="L219" s="5">
        <v>93000000000</v>
      </c>
      <c r="M219" s="5">
        <v>505000000000</v>
      </c>
      <c r="N219" s="5">
        <v>279000000000</v>
      </c>
      <c r="O219" s="5">
        <v>175000000000</v>
      </c>
    </row>
    <row r="220" spans="2:15" ht="15.5" x14ac:dyDescent="0.35">
      <c r="C220" t="s">
        <v>197</v>
      </c>
      <c r="I220" s="5">
        <v>-75000000000</v>
      </c>
      <c r="J220" s="5">
        <v>-97000000000</v>
      </c>
      <c r="K220" s="5">
        <v>-118000000000</v>
      </c>
      <c r="L220" s="5">
        <v>-36000000000</v>
      </c>
      <c r="M220" s="5">
        <v>-83000000000</v>
      </c>
      <c r="N220" s="5">
        <v>-50000000000</v>
      </c>
      <c r="O220" s="5">
        <v>-14000000000</v>
      </c>
    </row>
    <row r="221" spans="2:15" ht="15.5" x14ac:dyDescent="0.35">
      <c r="C221" t="s">
        <v>15</v>
      </c>
      <c r="I221" s="5">
        <v>320000000000</v>
      </c>
      <c r="J221" s="5">
        <v>255000000000</v>
      </c>
      <c r="K221" s="5">
        <v>16000000000</v>
      </c>
      <c r="L221" s="5">
        <v>57000000000</v>
      </c>
      <c r="M221" s="5">
        <v>422000000000</v>
      </c>
      <c r="N221" s="5">
        <v>229000000000</v>
      </c>
      <c r="O221" s="5">
        <v>160000000000</v>
      </c>
    </row>
    <row r="222" spans="2:15" ht="15.5" x14ac:dyDescent="0.35">
      <c r="C222" t="s">
        <v>17</v>
      </c>
      <c r="I222" s="6">
        <v>11.83</v>
      </c>
      <c r="J222" s="6">
        <v>9.41</v>
      </c>
      <c r="K222" s="6">
        <v>0.6</v>
      </c>
      <c r="L222" s="6">
        <v>2.1</v>
      </c>
      <c r="M222" s="6">
        <v>36.729999999999997</v>
      </c>
      <c r="N222" s="6">
        <v>25426498.350000001</v>
      </c>
      <c r="O222" s="6">
        <v>8011192.5499999998</v>
      </c>
    </row>
    <row r="224" spans="2:15" ht="15.5" x14ac:dyDescent="0.35">
      <c r="B224" t="s">
        <v>198</v>
      </c>
      <c r="C224" t="s">
        <v>199</v>
      </c>
      <c r="D224" s="5">
        <v>121000000000</v>
      </c>
      <c r="E224" s="5">
        <v>98000000000</v>
      </c>
      <c r="F224" s="5">
        <v>113000000000</v>
      </c>
      <c r="G224" s="5">
        <v>100000000000</v>
      </c>
      <c r="H224" s="5">
        <v>439000000000</v>
      </c>
      <c r="I224" s="5">
        <v>367000000000</v>
      </c>
      <c r="J224" s="5">
        <v>322000000000</v>
      </c>
      <c r="K224" s="5">
        <v>259000000000</v>
      </c>
      <c r="L224" s="5">
        <v>286000000000</v>
      </c>
      <c r="M224" s="5">
        <v>563000000000</v>
      </c>
      <c r="N224" s="5">
        <v>686000000000</v>
      </c>
      <c r="O224" s="5">
        <v>226000000000</v>
      </c>
    </row>
    <row r="225" spans="3:15" ht="15.5" x14ac:dyDescent="0.35">
      <c r="C225" t="s">
        <v>381</v>
      </c>
      <c r="H225" s="6">
        <v>4.08</v>
      </c>
      <c r="I225" s="6">
        <v>4.08</v>
      </c>
      <c r="J225" s="6">
        <v>3.57</v>
      </c>
      <c r="K225" s="6">
        <v>2.88</v>
      </c>
      <c r="L225" s="6">
        <v>3.17</v>
      </c>
    </row>
    <row r="226" spans="3:15" ht="15.5" x14ac:dyDescent="0.35">
      <c r="C226" t="s">
        <v>67</v>
      </c>
      <c r="H226" s="6">
        <v>0.2515</v>
      </c>
      <c r="I226" s="6">
        <v>0.3009</v>
      </c>
      <c r="J226" s="6">
        <v>0.30030000000000001</v>
      </c>
      <c r="K226" s="6">
        <v>0.30049999999999999</v>
      </c>
      <c r="L226" s="6">
        <v>0.30010000000000003</v>
      </c>
    </row>
    <row r="227" spans="3:15" ht="15.5" x14ac:dyDescent="0.35">
      <c r="C227" t="s">
        <v>382</v>
      </c>
      <c r="H227" s="6">
        <v>2.0899999999999998E-2</v>
      </c>
      <c r="I227" s="6">
        <v>2.3700000000000002E-2</v>
      </c>
      <c r="J227" s="6">
        <v>2.0799999999999999E-2</v>
      </c>
      <c r="K227" s="6">
        <v>1.44E-2</v>
      </c>
      <c r="L227" s="6">
        <v>1.6399999999999998E-2</v>
      </c>
    </row>
    <row r="228" spans="3:15" ht="15.5" x14ac:dyDescent="0.35">
      <c r="C228" t="s">
        <v>47</v>
      </c>
      <c r="D228" s="6">
        <v>4.47</v>
      </c>
      <c r="E228" s="6">
        <v>3.64</v>
      </c>
      <c r="F228" s="6">
        <v>4.17</v>
      </c>
      <c r="G228" s="6">
        <v>3.71</v>
      </c>
      <c r="H228" s="6">
        <v>16.22</v>
      </c>
      <c r="I228" s="6">
        <v>13.56</v>
      </c>
      <c r="J228" s="6">
        <v>11.89</v>
      </c>
      <c r="K228" s="6">
        <v>9.59</v>
      </c>
      <c r="L228" s="6">
        <v>10.56</v>
      </c>
      <c r="M228" s="6">
        <v>20.8</v>
      </c>
      <c r="N228" s="6">
        <v>25.33</v>
      </c>
      <c r="O228" s="6">
        <v>8.36</v>
      </c>
    </row>
    <row r="229" spans="3:15" ht="15.5" x14ac:dyDescent="0.35">
      <c r="C229" t="s">
        <v>69</v>
      </c>
      <c r="H229" s="6">
        <v>4.08</v>
      </c>
      <c r="I229" s="6">
        <v>4.08</v>
      </c>
      <c r="J229" s="6">
        <v>3.57</v>
      </c>
      <c r="K229" s="6">
        <v>2.88</v>
      </c>
      <c r="L229" s="6">
        <v>3.17</v>
      </c>
    </row>
    <row r="230" spans="3:15" ht="15.5" x14ac:dyDescent="0.35">
      <c r="C230" t="s">
        <v>383</v>
      </c>
      <c r="H230" s="6">
        <v>0.2515</v>
      </c>
      <c r="I230" s="6">
        <v>0.3009</v>
      </c>
      <c r="J230" s="6">
        <v>0.30030000000000001</v>
      </c>
      <c r="K230" s="6">
        <v>0.30049999999999999</v>
      </c>
      <c r="L230" s="6">
        <v>0.30010000000000003</v>
      </c>
    </row>
    <row r="231" spans="3:15" ht="15.5" x14ac:dyDescent="0.35">
      <c r="C231" t="s">
        <v>384</v>
      </c>
      <c r="H231" s="6">
        <v>2.0899999999999998E-2</v>
      </c>
      <c r="I231" s="6">
        <v>2.3700000000000002E-2</v>
      </c>
      <c r="J231" s="6">
        <v>2.0799999999999999E-2</v>
      </c>
      <c r="K231" s="6">
        <v>1.44E-2</v>
      </c>
      <c r="L231" s="6">
        <v>1.6399999999999998E-2</v>
      </c>
    </row>
    <row r="232" spans="3:15" ht="15.5" x14ac:dyDescent="0.35">
      <c r="C232" t="s">
        <v>200</v>
      </c>
      <c r="D232" s="5">
        <v>595000000000</v>
      </c>
      <c r="E232" s="5">
        <v>572000000000</v>
      </c>
      <c r="F232" s="5">
        <v>594000000000</v>
      </c>
      <c r="G232" s="5">
        <v>544000000000</v>
      </c>
      <c r="H232" s="5">
        <v>2334000000000</v>
      </c>
      <c r="I232" s="5">
        <v>2064000000000</v>
      </c>
      <c r="J232" s="5">
        <v>1886000000000</v>
      </c>
      <c r="K232" s="5">
        <v>1737000000000</v>
      </c>
      <c r="L232" s="5">
        <v>1739000000000</v>
      </c>
      <c r="M232" s="5">
        <v>2227000000000</v>
      </c>
      <c r="N232" s="5">
        <v>1995000000000</v>
      </c>
      <c r="O232" s="5">
        <v>1228000000000</v>
      </c>
    </row>
    <row r="233" spans="3:15" ht="15.5" x14ac:dyDescent="0.35">
      <c r="C233" t="s">
        <v>385</v>
      </c>
      <c r="H233" s="6">
        <v>4.08</v>
      </c>
      <c r="I233" s="6">
        <v>4.08</v>
      </c>
      <c r="J233" s="6">
        <v>3.57</v>
      </c>
      <c r="K233" s="6">
        <v>2.88</v>
      </c>
      <c r="L233" s="6">
        <v>3.17</v>
      </c>
    </row>
    <row r="234" spans="3:15" ht="15.5" x14ac:dyDescent="0.35">
      <c r="C234" t="s">
        <v>386</v>
      </c>
      <c r="H234" s="6">
        <v>0.2515</v>
      </c>
      <c r="I234" s="6">
        <v>0.3009</v>
      </c>
      <c r="J234" s="6">
        <v>0.30030000000000001</v>
      </c>
      <c r="K234" s="6">
        <v>0.30049999999999999</v>
      </c>
      <c r="L234" s="6">
        <v>0.30010000000000003</v>
      </c>
    </row>
    <row r="235" spans="3:15" ht="15.5" x14ac:dyDescent="0.35">
      <c r="C235" t="s">
        <v>387</v>
      </c>
      <c r="H235" s="6">
        <v>2.0899999999999998E-2</v>
      </c>
      <c r="I235" s="6">
        <v>2.3700000000000002E-2</v>
      </c>
      <c r="J235" s="6">
        <v>2.0799999999999999E-2</v>
      </c>
      <c r="K235" s="6">
        <v>1.44E-2</v>
      </c>
      <c r="L235" s="6">
        <v>1.6399999999999998E-2</v>
      </c>
    </row>
    <row r="236" spans="3:15" ht="15.5" x14ac:dyDescent="0.35">
      <c r="C236" t="s">
        <v>201</v>
      </c>
      <c r="I236" s="6">
        <v>12.02</v>
      </c>
    </row>
    <row r="237" spans="3:15" ht="15.5" x14ac:dyDescent="0.35">
      <c r="C237" t="s">
        <v>281</v>
      </c>
      <c r="I237" s="6">
        <v>12.2</v>
      </c>
    </row>
    <row r="238" spans="3:15" ht="15.5" x14ac:dyDescent="0.35">
      <c r="C238" t="s">
        <v>202</v>
      </c>
      <c r="I238" s="6">
        <v>6.95</v>
      </c>
    </row>
    <row r="239" spans="3:15" ht="15.5" x14ac:dyDescent="0.35">
      <c r="C239" t="s">
        <v>282</v>
      </c>
      <c r="I239" s="6">
        <v>8.199999999999999E-2</v>
      </c>
    </row>
    <row r="240" spans="3:15" ht="15.5" x14ac:dyDescent="0.35">
      <c r="C240" t="s">
        <v>283</v>
      </c>
      <c r="I240" s="6">
        <v>2.29</v>
      </c>
    </row>
    <row r="241" spans="3:9" ht="15.5" x14ac:dyDescent="0.35">
      <c r="C241" t="s">
        <v>203</v>
      </c>
      <c r="I241" s="6">
        <v>1.86</v>
      </c>
    </row>
    <row r="242" spans="3:9" ht="15.5" x14ac:dyDescent="0.35">
      <c r="C242" t="s">
        <v>284</v>
      </c>
      <c r="I242" s="6">
        <v>14.11</v>
      </c>
    </row>
    <row r="243" spans="3:9" ht="15.5" x14ac:dyDescent="0.35">
      <c r="C243" t="s">
        <v>285</v>
      </c>
      <c r="I243" s="6">
        <v>14.11</v>
      </c>
    </row>
    <row r="244" spans="3:9" ht="15.5" x14ac:dyDescent="0.35">
      <c r="C244" t="s">
        <v>287</v>
      </c>
      <c r="I244" s="6">
        <v>8.18</v>
      </c>
    </row>
    <row r="245" spans="3:9" ht="15.5" x14ac:dyDescent="0.35">
      <c r="C245" t="s">
        <v>288</v>
      </c>
      <c r="I245" s="6">
        <v>0.96</v>
      </c>
    </row>
    <row r="246" spans="3:9" ht="15.5" x14ac:dyDescent="0.35">
      <c r="C246" t="s">
        <v>289</v>
      </c>
      <c r="I246" s="6">
        <v>1.55</v>
      </c>
    </row>
    <row r="247" spans="3:9" ht="15.5" x14ac:dyDescent="0.35">
      <c r="C247" t="s">
        <v>290</v>
      </c>
      <c r="I247" s="6">
        <v>15.99</v>
      </c>
    </row>
    <row r="248" spans="3:9" ht="15.5" x14ac:dyDescent="0.35">
      <c r="C248" t="s">
        <v>204</v>
      </c>
      <c r="I248" s="6">
        <v>16.22</v>
      </c>
    </row>
    <row r="249" spans="3:9" ht="15.5" x14ac:dyDescent="0.35">
      <c r="C249" t="s">
        <v>291</v>
      </c>
      <c r="I249" s="6">
        <v>85.18</v>
      </c>
    </row>
    <row r="250" spans="3:9" ht="15.5" x14ac:dyDescent="0.35">
      <c r="C250" t="s">
        <v>205</v>
      </c>
      <c r="D250" s="6">
        <v>46.73</v>
      </c>
    </row>
    <row r="251" spans="3:9" ht="15.5" x14ac:dyDescent="0.35">
      <c r="C251" t="s">
        <v>206</v>
      </c>
      <c r="I251" s="6">
        <v>104.57</v>
      </c>
    </row>
    <row r="252" spans="3:9" ht="15.5" x14ac:dyDescent="0.35">
      <c r="C252" t="s">
        <v>292</v>
      </c>
      <c r="I252" s="6">
        <v>13.82</v>
      </c>
    </row>
    <row r="253" spans="3:9" ht="15.5" x14ac:dyDescent="0.35">
      <c r="C253" t="s">
        <v>207</v>
      </c>
      <c r="D253" s="6">
        <v>8.2899999999999991</v>
      </c>
    </row>
    <row r="254" spans="3:9" ht="15.5" x14ac:dyDescent="0.35">
      <c r="C254" t="s">
        <v>208</v>
      </c>
      <c r="D254" s="6">
        <v>7.72</v>
      </c>
    </row>
    <row r="255" spans="3:9" ht="15.5" x14ac:dyDescent="0.35">
      <c r="C255" t="s">
        <v>293</v>
      </c>
      <c r="D255" s="6">
        <v>7.0000000000000007E-2</v>
      </c>
    </row>
    <row r="256" spans="3:9" ht="15.5" x14ac:dyDescent="0.35">
      <c r="C256" t="s">
        <v>294</v>
      </c>
      <c r="D256" s="6">
        <v>7.0000000000000007E-2</v>
      </c>
    </row>
    <row r="257" spans="3:9" ht="15.5" x14ac:dyDescent="0.35">
      <c r="C257" t="s">
        <v>209</v>
      </c>
      <c r="D257" s="6">
        <v>0.19</v>
      </c>
    </row>
    <row r="258" spans="3:9" ht="15.5" x14ac:dyDescent="0.35">
      <c r="C258" t="s">
        <v>295</v>
      </c>
      <c r="D258" s="6">
        <v>0.06</v>
      </c>
    </row>
    <row r="259" spans="3:9" ht="15.5" x14ac:dyDescent="0.35">
      <c r="C259" t="s">
        <v>210</v>
      </c>
      <c r="D259" s="6">
        <v>1.18</v>
      </c>
    </row>
    <row r="260" spans="3:9" ht="15.5" x14ac:dyDescent="0.35">
      <c r="C260" t="s">
        <v>296</v>
      </c>
      <c r="I260" s="6">
        <v>19.59</v>
      </c>
    </row>
    <row r="261" spans="3:9" ht="15.5" x14ac:dyDescent="0.35">
      <c r="C261" t="s">
        <v>13</v>
      </c>
      <c r="D261" s="5">
        <v>40000000000</v>
      </c>
    </row>
    <row r="262" spans="3:9" ht="15.5" x14ac:dyDescent="0.35">
      <c r="C262" t="s">
        <v>211</v>
      </c>
      <c r="I262" s="6">
        <v>9.7200000000000006</v>
      </c>
    </row>
    <row r="263" spans="3:9" ht="15.5" x14ac:dyDescent="0.35">
      <c r="C263" t="s">
        <v>212</v>
      </c>
      <c r="I263" s="6">
        <v>0.1268</v>
      </c>
    </row>
    <row r="264" spans="3:9" ht="15.5" x14ac:dyDescent="0.35">
      <c r="C264" t="s">
        <v>213</v>
      </c>
      <c r="I264" s="6">
        <v>0.15289999999999998</v>
      </c>
    </row>
    <row r="265" spans="3:9" ht="15.5" x14ac:dyDescent="0.35">
      <c r="C265" t="s">
        <v>214</v>
      </c>
      <c r="I265" s="6">
        <v>0.13880000000000001</v>
      </c>
    </row>
    <row r="266" spans="3:9" ht="15.5" x14ac:dyDescent="0.35">
      <c r="C266" t="s">
        <v>297</v>
      </c>
      <c r="I266" s="6">
        <v>0.11349999999999999</v>
      </c>
    </row>
    <row r="267" spans="3:9" ht="15.5" x14ac:dyDescent="0.35">
      <c r="C267" t="s">
        <v>215</v>
      </c>
      <c r="D267" s="6">
        <v>45.87</v>
      </c>
    </row>
    <row r="268" spans="3:9" ht="15.5" x14ac:dyDescent="0.35">
      <c r="C268" t="s">
        <v>216</v>
      </c>
      <c r="D268" s="6">
        <v>186.9</v>
      </c>
    </row>
    <row r="269" spans="3:9" ht="15.5" x14ac:dyDescent="0.35">
      <c r="C269" t="s">
        <v>217</v>
      </c>
      <c r="D269" s="6">
        <v>30.04</v>
      </c>
    </row>
    <row r="270" spans="3:9" ht="15.5" x14ac:dyDescent="0.35">
      <c r="C270" t="s">
        <v>218</v>
      </c>
      <c r="D270" s="6">
        <v>202.73</v>
      </c>
    </row>
    <row r="271" spans="3:9" ht="15.5" x14ac:dyDescent="0.35">
      <c r="C271" t="s">
        <v>219</v>
      </c>
      <c r="D271" s="6">
        <v>1.98</v>
      </c>
    </row>
    <row r="272" spans="3:9" ht="15.5" x14ac:dyDescent="0.35">
      <c r="C272" t="s">
        <v>298</v>
      </c>
      <c r="I272" s="6">
        <v>0.68</v>
      </c>
    </row>
    <row r="273" spans="3:9" ht="15.5" x14ac:dyDescent="0.35">
      <c r="C273" t="s">
        <v>299</v>
      </c>
      <c r="I273" s="6">
        <v>1.89</v>
      </c>
    </row>
    <row r="274" spans="3:9" ht="15.5" x14ac:dyDescent="0.35">
      <c r="C274" t="s">
        <v>43</v>
      </c>
      <c r="I274" s="5">
        <v>5276000000000</v>
      </c>
    </row>
    <row r="275" spans="3:9" ht="15.5" x14ac:dyDescent="0.35">
      <c r="C275" t="s">
        <v>220</v>
      </c>
      <c r="I275" s="5">
        <v>4048000000000</v>
      </c>
    </row>
    <row r="276" spans="3:9" ht="15.5" x14ac:dyDescent="0.35">
      <c r="C276" t="s">
        <v>221</v>
      </c>
      <c r="I276" s="5">
        <v>27060000000</v>
      </c>
    </row>
    <row r="277" spans="3:9" ht="15.5" x14ac:dyDescent="0.35">
      <c r="C277" t="s">
        <v>222</v>
      </c>
      <c r="I277" s="6">
        <v>0.14660000000000001</v>
      </c>
    </row>
    <row r="278" spans="3:9" ht="15.5" x14ac:dyDescent="0.35">
      <c r="C278" t="s">
        <v>223</v>
      </c>
      <c r="D278" s="6">
        <v>0.3599</v>
      </c>
    </row>
    <row r="279" spans="3:9" ht="15.5" x14ac:dyDescent="0.35">
      <c r="C279" t="s">
        <v>224</v>
      </c>
      <c r="D279" s="6">
        <v>0.1956</v>
      </c>
    </row>
    <row r="280" spans="3:9" ht="15.5" x14ac:dyDescent="0.35">
      <c r="C280" t="s">
        <v>225</v>
      </c>
      <c r="D280" s="6">
        <v>0.2036</v>
      </c>
    </row>
    <row r="281" spans="3:9" ht="15.5" x14ac:dyDescent="0.35">
      <c r="C281" t="s">
        <v>226</v>
      </c>
      <c r="D281" s="6">
        <v>0.2145</v>
      </c>
    </row>
    <row r="282" spans="3:9" ht="15.5" x14ac:dyDescent="0.35">
      <c r="C282" t="s">
        <v>227</v>
      </c>
      <c r="D282" s="6">
        <v>0.40200000000000002</v>
      </c>
    </row>
    <row r="283" spans="3:9" ht="15.5" x14ac:dyDescent="0.35">
      <c r="C283" t="s">
        <v>228</v>
      </c>
      <c r="D283" s="6">
        <v>0.49530000000000002</v>
      </c>
    </row>
    <row r="284" spans="3:9" ht="15.5" x14ac:dyDescent="0.35">
      <c r="C284" t="s">
        <v>388</v>
      </c>
      <c r="I284" s="6">
        <v>4.08</v>
      </c>
    </row>
    <row r="285" spans="3:9" ht="15.5" x14ac:dyDescent="0.35">
      <c r="C285" t="s">
        <v>389</v>
      </c>
      <c r="I285" s="6">
        <v>4.08</v>
      </c>
    </row>
    <row r="286" spans="3:9" ht="15.5" x14ac:dyDescent="0.35">
      <c r="C286" t="s">
        <v>390</v>
      </c>
      <c r="I286" s="6">
        <v>0.2515</v>
      </c>
    </row>
    <row r="287" spans="3:9" ht="15.5" x14ac:dyDescent="0.35">
      <c r="C287" t="s">
        <v>391</v>
      </c>
      <c r="I287" s="6">
        <v>2.0899999999999998E-2</v>
      </c>
    </row>
    <row r="288" spans="3:9" ht="15.5" x14ac:dyDescent="0.35">
      <c r="C288" t="s">
        <v>392</v>
      </c>
      <c r="I288" t="s">
        <v>1535</v>
      </c>
    </row>
    <row r="289" spans="3:9" ht="15.5" x14ac:dyDescent="0.35">
      <c r="C289" t="s">
        <v>229</v>
      </c>
      <c r="I289" s="5">
        <v>7</v>
      </c>
    </row>
    <row r="290" spans="3:9" ht="15.5" x14ac:dyDescent="0.35">
      <c r="C290" t="s">
        <v>230</v>
      </c>
      <c r="I290" s="6">
        <v>0.49</v>
      </c>
    </row>
    <row r="291" spans="3:9" ht="15.5" x14ac:dyDescent="0.35">
      <c r="C291" t="s">
        <v>231</v>
      </c>
      <c r="I291" s="6">
        <v>0.78</v>
      </c>
    </row>
    <row r="292" spans="3:9" ht="15.5" x14ac:dyDescent="0.35">
      <c r="C292" t="s">
        <v>232</v>
      </c>
      <c r="I292" s="6">
        <v>0.53</v>
      </c>
    </row>
    <row r="293" spans="3:9" ht="15.5" x14ac:dyDescent="0.35">
      <c r="C293" t="s">
        <v>233</v>
      </c>
      <c r="I293" s="6">
        <v>0.61</v>
      </c>
    </row>
    <row r="294" spans="3:9" ht="15.5" x14ac:dyDescent="0.35">
      <c r="C294" t="s">
        <v>234</v>
      </c>
      <c r="I294" s="6">
        <v>0.37</v>
      </c>
    </row>
    <row r="295" spans="3:9" ht="15.5" x14ac:dyDescent="0.35">
      <c r="C295" t="s">
        <v>235</v>
      </c>
      <c r="I295" s="6">
        <v>0.34</v>
      </c>
    </row>
    <row r="296" spans="3:9" ht="15.5" x14ac:dyDescent="0.35">
      <c r="C296" t="s">
        <v>236</v>
      </c>
      <c r="I296" s="6">
        <v>0.57999999999999996</v>
      </c>
    </row>
    <row r="297" spans="3:9" ht="15.5" x14ac:dyDescent="0.35">
      <c r="C297" t="s">
        <v>300</v>
      </c>
      <c r="I297" s="5">
        <v>2305000000000</v>
      </c>
    </row>
    <row r="298" spans="3:9" ht="15.5" x14ac:dyDescent="0.35">
      <c r="C298" t="s">
        <v>301</v>
      </c>
      <c r="I298" s="5">
        <v>777000000000</v>
      </c>
    </row>
    <row r="299" spans="3:9" ht="15.5" x14ac:dyDescent="0.35">
      <c r="C299" t="s">
        <v>302</v>
      </c>
      <c r="I299" s="5">
        <v>300000000000</v>
      </c>
    </row>
    <row r="300" spans="3:9" ht="15.5" x14ac:dyDescent="0.35">
      <c r="C300" t="s">
        <v>303</v>
      </c>
      <c r="I300" s="5">
        <v>433000000000</v>
      </c>
    </row>
    <row r="301" spans="3:9" ht="15.5" x14ac:dyDescent="0.35">
      <c r="C301" t="s">
        <v>237</v>
      </c>
      <c r="D301" s="5">
        <v>1264000000000</v>
      </c>
    </row>
    <row r="302" spans="3:9" ht="15.5" x14ac:dyDescent="0.35">
      <c r="C302" t="s">
        <v>238</v>
      </c>
      <c r="D302" s="5">
        <v>3412000000000</v>
      </c>
    </row>
    <row r="303" spans="3:9" ht="15.5" x14ac:dyDescent="0.35">
      <c r="C303" t="s">
        <v>239</v>
      </c>
      <c r="D303" s="5">
        <v>547000000000</v>
      </c>
    </row>
    <row r="304" spans="3:9" ht="15.5" x14ac:dyDescent="0.35">
      <c r="C304" t="s">
        <v>183</v>
      </c>
      <c r="D304" s="5">
        <v>2272000000000</v>
      </c>
    </row>
    <row r="305" spans="3:9" ht="15.5" x14ac:dyDescent="0.35">
      <c r="C305" t="s">
        <v>182</v>
      </c>
      <c r="I305" s="5">
        <v>2829000000000</v>
      </c>
    </row>
    <row r="306" spans="3:9" ht="15.5" x14ac:dyDescent="0.35">
      <c r="C306" t="s">
        <v>181</v>
      </c>
      <c r="D306" s="5">
        <v>183000000000</v>
      </c>
    </row>
    <row r="307" spans="3:9" ht="15.5" x14ac:dyDescent="0.35">
      <c r="C307" t="s">
        <v>180</v>
      </c>
      <c r="D307" s="5">
        <v>3000000000</v>
      </c>
    </row>
    <row r="308" spans="3:9" ht="15.5" x14ac:dyDescent="0.35">
      <c r="C308" t="s">
        <v>24</v>
      </c>
      <c r="D308" s="5">
        <v>187000000000</v>
      </c>
    </row>
    <row r="309" spans="3:9" ht="15.5" x14ac:dyDescent="0.35">
      <c r="C309" t="s">
        <v>21</v>
      </c>
      <c r="D309" s="5">
        <v>-1115000000000</v>
      </c>
    </row>
    <row r="310" spans="3:9" ht="15.5" x14ac:dyDescent="0.35">
      <c r="C310" t="s">
        <v>240</v>
      </c>
      <c r="I310" s="5">
        <v>2866000000000</v>
      </c>
    </row>
    <row r="311" spans="3:9" ht="15.5" x14ac:dyDescent="0.35">
      <c r="C311" t="s">
        <v>304</v>
      </c>
      <c r="I311" s="5">
        <v>374000000000</v>
      </c>
    </row>
    <row r="312" spans="3:9" ht="15.5" x14ac:dyDescent="0.35">
      <c r="C312" t="s">
        <v>305</v>
      </c>
      <c r="I312" s="5">
        <v>-364000000000</v>
      </c>
    </row>
    <row r="313" spans="3:9" ht="15.5" x14ac:dyDescent="0.35">
      <c r="C313" t="s">
        <v>306</v>
      </c>
      <c r="I313" s="5">
        <v>113000000000</v>
      </c>
    </row>
    <row r="314" spans="3:9" ht="15.5" x14ac:dyDescent="0.35">
      <c r="C314" t="s">
        <v>307</v>
      </c>
      <c r="I314" s="5">
        <v>-72000000000</v>
      </c>
    </row>
    <row r="315" spans="3:9" ht="15.5" x14ac:dyDescent="0.35">
      <c r="C315" t="s">
        <v>308</v>
      </c>
      <c r="I315" s="5">
        <v>263000000000</v>
      </c>
    </row>
  </sheetData>
  <pageMargins left="0.7" right="0.7" top="0.75" bottom="0.75" header="0.3" footer="0.3"/>
  <ignoredErrors>
    <ignoredError sqref="A1:O316" numberStoredAsText="1"/>
  </ignoredError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O30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1536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ht="15.5" x14ac:dyDescent="0.35">
      <c r="C2" t="s">
        <v>1537</v>
      </c>
      <c r="D2" s="2" vm="262">
        <f ca="1">IFERROR(_xlfn.STOCKHISTORY("XIDX:" &amp; $C$1, D3, , 0, 0, 1), "Libur")</f>
        <v>56</v>
      </c>
      <c r="E2" s="2" vm="122">
        <f ca="1">IFERROR(_xlfn.STOCKHISTORY("XIDX:" &amp; $C$1, E3, , 0, 0, 1), "Libur")</f>
        <v>51</v>
      </c>
      <c r="H2" s="2" vm="122">
        <f ca="1">IFERROR(INDEX(D2:G2,COUNT(D2:G2)),"")</f>
        <v>51</v>
      </c>
      <c r="I2" s="2" vm="232">
        <f t="shared" ref="I2:O2" ca="1" si="0">IFERROR(_xlfn.STOCKHISTORY("XIDX:" &amp; $C$1, I1, , 0, 0, 1), "Libur")</f>
        <v>70</v>
      </c>
      <c r="J2" s="2" vm="9">
        <f t="shared" ca="1" si="0"/>
        <v>50</v>
      </c>
      <c r="K2" s="2" vm="122">
        <f t="shared" ca="1" si="0"/>
        <v>51</v>
      </c>
      <c r="L2" s="2" vm="55">
        <f t="shared" ca="1" si="0"/>
        <v>149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</row>
    <row r="3" spans="1:15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5" ht="15.5" x14ac:dyDescent="0.35">
      <c r="B4" t="s">
        <v>5</v>
      </c>
      <c r="C4" t="s">
        <v>6</v>
      </c>
      <c r="D4" s="2">
        <f>IFERROR(INDEX(D51:D500,MATCH($C$4,$C$51:$C$500,0)),"")</f>
        <v>90488971501</v>
      </c>
      <c r="E4" s="2">
        <f>IFERROR(INDEX(E51:E500,MATCH($C$4,$C$51:$C$500,0)),"")</f>
        <v>92068012265</v>
      </c>
      <c r="H4" s="2">
        <f>IFERROR(SUM(D4:G4)*(4/MAX(1,COUNT(D4:G4))),"")</f>
        <v>365113967532</v>
      </c>
      <c r="I4" s="2">
        <f t="shared" ref="I4:O4" si="1">IFERROR(INDEX(I51:I500,MATCH($C$4,$C$51:$C$500,0)),"")</f>
        <v>374203822036</v>
      </c>
      <c r="J4" s="2">
        <f t="shared" si="1"/>
        <v>361493173122</v>
      </c>
      <c r="K4" s="2">
        <f t="shared" si="1"/>
        <v>347099264125</v>
      </c>
      <c r="L4" s="2">
        <f t="shared" si="1"/>
        <v>264970806841</v>
      </c>
      <c r="M4" s="2">
        <f t="shared" si="1"/>
        <v>238092211211</v>
      </c>
      <c r="N4" s="2">
        <f t="shared" si="1"/>
        <v>150500079952</v>
      </c>
      <c r="O4" s="2">
        <f t="shared" si="1"/>
        <v>242068961619</v>
      </c>
    </row>
    <row r="5" spans="1:15" ht="15.5" x14ac:dyDescent="0.35">
      <c r="B5" t="s">
        <v>7</v>
      </c>
      <c r="C5" t="s">
        <v>8</v>
      </c>
      <c r="D5" s="2">
        <f>IFERROR(INDEX(D51:D500,MATCH($C$5,$C$51:$C$500,0)),"")</f>
        <v>20576236701</v>
      </c>
      <c r="E5" s="2">
        <f>IFERROR(INDEX(E51:E500,MATCH($C$5,$C$51:$C$500,0)),"")</f>
        <v>19261821071</v>
      </c>
      <c r="H5" s="2">
        <f>IFERROR(SUM(D5:G5)*(4/MAX(1,COUNT(D5:G5))),"")</f>
        <v>79676115544</v>
      </c>
      <c r="I5" s="2">
        <f t="shared" ref="I5:O5" si="2">IFERROR(INDEX(I51:I500,MATCH($C$5,$C$51:$C$500,0)),"")</f>
        <v>69613460239</v>
      </c>
      <c r="J5" s="2">
        <f t="shared" si="2"/>
        <v>430187591176</v>
      </c>
      <c r="K5" s="2">
        <f t="shared" si="2"/>
        <v>39582605033</v>
      </c>
      <c r="L5" s="2">
        <f t="shared" si="2"/>
        <v>3962240679</v>
      </c>
      <c r="M5" s="2">
        <f t="shared" si="2"/>
        <v>1252619906334</v>
      </c>
      <c r="N5" s="2">
        <f t="shared" si="2"/>
        <v>-109454750815</v>
      </c>
      <c r="O5" s="2">
        <f t="shared" si="2"/>
        <v>-77220341688</v>
      </c>
    </row>
    <row r="6" spans="1:15" ht="15.5" x14ac:dyDescent="0.35">
      <c r="B6" t="s">
        <v>9</v>
      </c>
      <c r="C6" t="s">
        <v>10</v>
      </c>
      <c r="D6" s="2">
        <f>IFERROR(INDEX(D51:D500,MATCH($C$6,$C$51:$C$500,0)),"")</f>
        <v>2200486262609</v>
      </c>
      <c r="E6" s="2">
        <f>IFERROR(INDEX(E51:E500,MATCH($C$6,$C$51:$C$500,0)),"")</f>
        <v>2179910025905</v>
      </c>
      <c r="H6" s="2">
        <f>IFERROR(INDEX(D6:G6,COUNT(D6:G6)),"")</f>
        <v>2179910025905</v>
      </c>
      <c r="I6" s="2">
        <f t="shared" ref="I6:O6" si="3">IFERROR(INDEX(I51:I500,MATCH($C$6,$C$51:$C$500,0)),"")</f>
        <v>2160648204837</v>
      </c>
      <c r="J6" s="2">
        <f t="shared" si="3"/>
        <v>2091034744598</v>
      </c>
      <c r="K6" s="2">
        <f t="shared" si="3"/>
        <v>1685932931442</v>
      </c>
      <c r="L6" s="2">
        <f t="shared" si="3"/>
        <v>1646329204159</v>
      </c>
      <c r="M6" s="2">
        <f t="shared" si="3"/>
        <v>1140825993613</v>
      </c>
      <c r="N6" s="2">
        <f t="shared" si="3"/>
        <v>-111793912721</v>
      </c>
      <c r="O6" s="2">
        <f t="shared" si="3"/>
        <v>93495770267</v>
      </c>
    </row>
    <row r="7" spans="1:15" ht="15.5" x14ac:dyDescent="0.35">
      <c r="B7" t="s">
        <v>11</v>
      </c>
      <c r="C7" t="s">
        <v>12</v>
      </c>
      <c r="D7" s="3">
        <f>IFERROR(INDEX(D51:D500,MATCH($C$7,$C$51:$C$500,0))/1000000000,"")</f>
        <v>25.09</v>
      </c>
      <c r="E7" s="3">
        <f>IFERROR(INDEX(E51:E500,MATCH($C$7,$C$51:$C$500,0))/1000000000,"")</f>
        <v>25.09</v>
      </c>
      <c r="H7" s="3">
        <f>IFERROR(INDEX(D7:G7,COUNT(D7:G7)),"")</f>
        <v>25.09</v>
      </c>
      <c r="I7" s="3">
        <f t="shared" ref="I7:O7" si="4">IFERROR(INDEX(I51:I500,MATCH($C$7,$C$51:$C$500,0))/1000000000,"")</f>
        <v>25.09</v>
      </c>
      <c r="J7" s="3">
        <f t="shared" si="4"/>
        <v>25.09</v>
      </c>
      <c r="K7" s="3">
        <f t="shared" si="4"/>
        <v>25.09</v>
      </c>
      <c r="L7" s="3">
        <f t="shared" si="4"/>
        <v>25.09</v>
      </c>
      <c r="M7" s="3">
        <f t="shared" si="4"/>
        <v>0</v>
      </c>
      <c r="N7" s="3">
        <f t="shared" si="4"/>
        <v>0</v>
      </c>
      <c r="O7" s="3">
        <f t="shared" si="4"/>
        <v>0</v>
      </c>
    </row>
    <row r="8" spans="1:15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15000000000</v>
      </c>
      <c r="E8" s="2">
        <f>IFERROR(INDEX(E51:E500,MATCH("Free cash flow (Quarter)",$C$51:$C$500,0)),"")</f>
        <v>13000000000</v>
      </c>
      <c r="H8" s="2">
        <f>IFERROR(INDEX(D8:G8,COUNT(D8:G8)),"")</f>
        <v>13000000000</v>
      </c>
      <c r="I8" s="2">
        <f t="shared" ref="I8:O8" si="5">IFERROR(INDEX(I51:I500,MATCH($C$8,$C$51:$C$500,0)),"")</f>
        <v>67000000000</v>
      </c>
      <c r="J8" s="2">
        <f t="shared" si="5"/>
        <v>59000000000</v>
      </c>
      <c r="K8" s="2">
        <f t="shared" si="5"/>
        <v>59000000000</v>
      </c>
      <c r="L8" s="2">
        <f t="shared" si="5"/>
        <v>25000000000</v>
      </c>
      <c r="M8" s="2">
        <f t="shared" si="5"/>
        <v>-15000000000</v>
      </c>
      <c r="N8" s="2">
        <f t="shared" si="5"/>
        <v>-81000000000</v>
      </c>
      <c r="O8" s="2">
        <f t="shared" si="5"/>
        <v>6000000000</v>
      </c>
    </row>
    <row r="9" spans="1:15" ht="15.5" x14ac:dyDescent="0.35">
      <c r="A9" t="s">
        <v>16</v>
      </c>
      <c r="C9" t="s">
        <v>17</v>
      </c>
      <c r="D9" s="3">
        <f>IFERROR(INDEX(D51:D500,MATCH("Free cash flow per share (Quarter)",$C$51:$C$500,0)),"")</f>
        <v>0.62</v>
      </c>
      <c r="E9" s="3">
        <f>IFERROR(INDEX(E51:E500,MATCH("Free cash flow per share (Quarter)",$C$51:$C$500,0)),"")</f>
        <v>0.53</v>
      </c>
      <c r="H9" s="3">
        <f>IFERROR(INDEX(D9:G9,COUNT(D9:G9)),"")</f>
        <v>0.53</v>
      </c>
      <c r="I9" s="3">
        <f t="shared" ref="I9:O9" si="6">IFERROR(INDEX(I51:I500,MATCH($C$9,$C$51:$C$500,0)),"")</f>
        <v>2.67</v>
      </c>
      <c r="J9" s="3">
        <f t="shared" si="6"/>
        <v>2.37</v>
      </c>
      <c r="K9" s="3">
        <f t="shared" si="6"/>
        <v>2.34</v>
      </c>
      <c r="L9" s="3">
        <f t="shared" si="6"/>
        <v>1</v>
      </c>
      <c r="M9" s="3">
        <f t="shared" si="6"/>
        <v>-74358.240000000005</v>
      </c>
      <c r="N9" s="3">
        <f t="shared" si="6"/>
        <v>-404420.18</v>
      </c>
      <c r="O9" s="3">
        <f t="shared" si="6"/>
        <v>29541.33</v>
      </c>
    </row>
    <row r="10" spans="1:15" ht="15.5" x14ac:dyDescent="0.35">
      <c r="C10" t="s">
        <v>18</v>
      </c>
      <c r="D10" s="3">
        <f ca="1">IFERROR(IF(D9=0,"",D2/D9),"")</f>
        <v>90.322580645161295</v>
      </c>
      <c r="E10" s="3">
        <f ca="1">IFERROR(IF(E9=0,"",E2/E9),"")</f>
        <v>96.226415094339615</v>
      </c>
      <c r="I10" s="3">
        <f t="shared" ref="I10:O10" ca="1" si="7">IFERROR(IF(I9=0,"",I2/I9),"")</f>
        <v>26.217228464419478</v>
      </c>
      <c r="J10" s="3">
        <f t="shared" ca="1" si="7"/>
        <v>21.09704641350211</v>
      </c>
      <c r="K10" s="3">
        <f t="shared" ca="1" si="7"/>
        <v>21.794871794871796</v>
      </c>
      <c r="L10" s="3">
        <f t="shared" ca="1" si="7"/>
        <v>149</v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</row>
    <row r="11" spans="1:15" ht="15.5" x14ac:dyDescent="0.35">
      <c r="B11" t="s">
        <v>19</v>
      </c>
      <c r="C11" t="s">
        <v>20</v>
      </c>
      <c r="D11" s="2">
        <f>IFERROR(INDEX(D51:D500,MATCH($C$11,$C$51:$C$500,0)),"")</f>
        <v>7853455816</v>
      </c>
      <c r="E11" s="2">
        <f>IFERROR(INDEX(E51:E500,MATCH($C$11,$C$51:$C$500,0)),"")</f>
        <v>5423010644</v>
      </c>
      <c r="H11" s="2">
        <f>IFERROR(INDEX(D11:G11,COUNT(D11:G11)),"")</f>
        <v>5423010644</v>
      </c>
      <c r="I11" s="2">
        <f t="shared" ref="I11:O11" si="8">IFERROR(INDEX(I51:I500,MATCH($C$11,$C$51:$C$500,0)),"")</f>
        <v>5154745020</v>
      </c>
      <c r="J11" s="2">
        <f t="shared" si="8"/>
        <v>18703985866</v>
      </c>
      <c r="K11" s="2">
        <f t="shared" si="8"/>
        <v>18971425292</v>
      </c>
      <c r="L11" s="2">
        <f t="shared" si="8"/>
        <v>14663451367</v>
      </c>
      <c r="M11" s="2">
        <f t="shared" si="8"/>
        <v>13649729777</v>
      </c>
      <c r="N11" s="2">
        <f t="shared" si="8"/>
        <v>16634762999</v>
      </c>
      <c r="O11" s="2">
        <f t="shared" si="8"/>
        <v>23057766333</v>
      </c>
    </row>
    <row r="12" spans="1:15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303000000000</v>
      </c>
      <c r="E12" s="2">
        <f>IFERROR(INDEX(E51:E500,MATCH("Net Debt (Quarter)",$C$51:$C$500,0)),"")</f>
        <v>317000000000</v>
      </c>
      <c r="H12" s="2">
        <f>IFERROR(INDEX(D12:G12,COUNT(D12:G12)),"")</f>
        <v>317000000000</v>
      </c>
      <c r="I12" s="2">
        <f t="shared" ref="I12:O12" si="9">IFERROR(INDEX(I51:I500,MATCH($C$12,$C$51:$C$500,0)),"")</f>
        <v>330000000000</v>
      </c>
      <c r="J12" s="2">
        <f t="shared" si="9"/>
        <v>355000000000</v>
      </c>
      <c r="K12" s="2">
        <f t="shared" si="9"/>
        <v>389000000000</v>
      </c>
      <c r="L12" s="2">
        <f t="shared" si="9"/>
        <v>431000000000</v>
      </c>
      <c r="M12" s="2">
        <f t="shared" si="9"/>
        <v>464000000000</v>
      </c>
      <c r="N12" s="2">
        <f t="shared" si="9"/>
        <v>484000000000</v>
      </c>
      <c r="O12" s="2">
        <f t="shared" si="9"/>
        <v>477000000000</v>
      </c>
    </row>
    <row r="13" spans="1:15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311000000000</v>
      </c>
      <c r="E13" s="2">
        <f>IFERROR(INDEX(E51:E500,MATCH("Total Debt (Quarter)",$C$51:$C$500,0)),"")</f>
        <v>322000000000</v>
      </c>
      <c r="H13" s="2">
        <f>IFERROR(INDEX(D13:G13,COUNT(D13:G13)),"")</f>
        <v>322000000000</v>
      </c>
      <c r="I13" s="2">
        <f t="shared" ref="I13:O13" si="10">IFERROR(INDEX(I51:I500,MATCH($C$13,$C$51:$C$500,0)),"")</f>
        <v>335000000000</v>
      </c>
      <c r="J13" s="2">
        <f t="shared" si="10"/>
        <v>374000000000</v>
      </c>
      <c r="K13" s="2">
        <f t="shared" si="10"/>
        <v>408000000000</v>
      </c>
      <c r="L13" s="2">
        <f t="shared" si="10"/>
        <v>445000000000</v>
      </c>
      <c r="M13" s="2">
        <f t="shared" si="10"/>
        <v>478000000000</v>
      </c>
      <c r="N13" s="2">
        <f t="shared" si="10"/>
        <v>500000000000</v>
      </c>
      <c r="O13" s="2">
        <f t="shared" si="10"/>
        <v>501000000000</v>
      </c>
    </row>
    <row r="14" spans="1:15" ht="15.5" x14ac:dyDescent="0.35">
      <c r="C14" t="s">
        <v>27</v>
      </c>
      <c r="D14" s="2">
        <f>IFERROR(INDEX(D51:D500,MATCH($C$14,$C$51:$C$500,0)),"")</f>
        <v>-8410116200</v>
      </c>
      <c r="E14" s="2">
        <f>IFERROR(INDEX(E51:E500,MATCH($C$14,$C$51:$C$500,0)),"")</f>
        <v>-8320577663</v>
      </c>
      <c r="H14" s="2">
        <f>IFERROR(SUM(D14:G14)*(4/MAX(1,COUNT(D14:G14))),"")</f>
        <v>-33461387726</v>
      </c>
      <c r="I14" s="2">
        <f t="shared" ref="I14:O14" si="11">IFERROR(INDEX(I51:I500,MATCH($C$14,$C$51:$C$500,0)),"")</f>
        <v>-40503390439</v>
      </c>
      <c r="J14" s="2">
        <f t="shared" si="11"/>
        <v>-41673010492</v>
      </c>
      <c r="K14" s="2">
        <f t="shared" si="11"/>
        <v>-46176478658</v>
      </c>
      <c r="L14" s="2">
        <f t="shared" si="11"/>
        <v>-56185718254</v>
      </c>
      <c r="M14" s="2">
        <f t="shared" si="11"/>
        <v>-53219175616</v>
      </c>
      <c r="N14" s="2">
        <f t="shared" si="11"/>
        <v>-56681911473</v>
      </c>
      <c r="O14" s="2">
        <f t="shared" si="11"/>
        <v>-69730181712</v>
      </c>
    </row>
    <row r="15" spans="1:15" ht="15.5" x14ac:dyDescent="0.35">
      <c r="C15" t="s">
        <v>28</v>
      </c>
      <c r="D15" s="2">
        <f>IFERROR(INDEX(D51:D500,MATCH($C$15,$C$51:$C$500,0)),"")</f>
        <v>-9161433788</v>
      </c>
      <c r="E15" s="2">
        <f>IFERROR(INDEX(E51:E500,MATCH($C$15,$C$51:$C$500,0)),"")</f>
        <v>-8217415024</v>
      </c>
      <c r="H15" s="2">
        <f>IFERROR(SUM(D15:G15)*(4/MAX(1,COUNT(D15:G15))),"")</f>
        <v>-34757697624</v>
      </c>
      <c r="I15" s="2">
        <f t="shared" ref="I15:O15" si="12">IFERROR(INDEX(I51:I500,MATCH($C$15,$C$51:$C$500,0)),"")</f>
        <v>-33161346764</v>
      </c>
      <c r="J15" s="2">
        <f t="shared" si="12"/>
        <v>-27392376790</v>
      </c>
      <c r="K15" s="2">
        <f t="shared" si="12"/>
        <v>-24797764261</v>
      </c>
      <c r="L15" s="2">
        <f t="shared" si="12"/>
        <v>-19455234186</v>
      </c>
      <c r="M15" s="2">
        <f t="shared" si="12"/>
        <v>-11909051412</v>
      </c>
      <c r="N15" s="2">
        <f t="shared" si="12"/>
        <v>-8192463060</v>
      </c>
      <c r="O15" s="2">
        <f t="shared" si="12"/>
        <v>-15485082073</v>
      </c>
    </row>
    <row r="16" spans="1:15" ht="15.5" x14ac:dyDescent="0.35">
      <c r="C16" t="s">
        <v>29</v>
      </c>
      <c r="D16" s="2">
        <f>IFERROR(INDEX(D51:D500,MATCH($C$16,$C$51:$C$500,0)),"")</f>
        <v>29737670489</v>
      </c>
      <c r="E16" s="2">
        <f>IFERROR(INDEX(E51:E500,MATCH($C$16,$C$51:$C$500,0)),"")</f>
        <v>27479236095</v>
      </c>
      <c r="H16" s="2">
        <f>IFERROR(SUM(D16:G16)*(4/MAX(1,COUNT(D16:G16))),"")</f>
        <v>114433813168</v>
      </c>
      <c r="I16" s="2">
        <f t="shared" ref="I16:O16" si="13">IFERROR(INDEX(I51:I500,MATCH($C$16,$C$51:$C$500,0)),"")</f>
        <v>102817034965</v>
      </c>
      <c r="J16" s="2">
        <f t="shared" si="13"/>
        <v>376976952975</v>
      </c>
      <c r="K16" s="2">
        <f t="shared" si="13"/>
        <v>64396316021</v>
      </c>
      <c r="L16" s="2">
        <f t="shared" si="13"/>
        <v>23431732793</v>
      </c>
      <c r="M16" s="2">
        <f t="shared" si="13"/>
        <v>875093479862</v>
      </c>
      <c r="N16" s="2">
        <f t="shared" si="13"/>
        <v>-101223630195</v>
      </c>
      <c r="O16" s="2">
        <f t="shared" si="13"/>
        <v>-61699943041</v>
      </c>
    </row>
    <row r="17" spans="1:15" ht="15.5" x14ac:dyDescent="0.35">
      <c r="A17" t="s">
        <v>30</v>
      </c>
    </row>
    <row r="18" spans="1:15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</row>
    <row r="19" spans="1:15" ht="15.5" x14ac:dyDescent="0.35">
      <c r="A19" t="s">
        <v>40</v>
      </c>
      <c r="C19" t="s">
        <v>41</v>
      </c>
    </row>
    <row r="20" spans="1:15" ht="15.5" x14ac:dyDescent="0.35">
      <c r="A20" t="s">
        <v>42</v>
      </c>
      <c r="C20" t="s">
        <v>43</v>
      </c>
      <c r="D20" s="2">
        <f ca="1">IFERROR(D21*D2,"")</f>
        <v>1405040000000</v>
      </c>
      <c r="E20" s="2">
        <f ca="1">IFERROR(E21*E2,"")</f>
        <v>1279590000000</v>
      </c>
      <c r="H20" s="2">
        <f t="shared" ref="H20:O20" ca="1" si="14">IFERROR(H21*H2,"")</f>
        <v>1279590000000</v>
      </c>
      <c r="I20" s="2">
        <f t="shared" ca="1" si="14"/>
        <v>1756300000000</v>
      </c>
      <c r="J20" s="2">
        <f t="shared" ca="1" si="14"/>
        <v>1254500000000</v>
      </c>
      <c r="K20" s="2">
        <f t="shared" ca="1" si="14"/>
        <v>1279590000000</v>
      </c>
      <c r="L20" s="2">
        <f t="shared" ca="1" si="14"/>
        <v>3738410000000</v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</row>
    <row r="21" spans="1:15" ht="15.5" x14ac:dyDescent="0.35">
      <c r="C21" t="s">
        <v>12</v>
      </c>
      <c r="D21" s="2">
        <f>IFERROR(INDEX(D51:D500,MATCH($C$7,$C$51:$C$500,0)),"")</f>
        <v>25090000000</v>
      </c>
      <c r="E21" s="2">
        <f>IFERROR(INDEX(E51:E500,MATCH($C$7,$C$51:$C$500,0)),"")</f>
        <v>25090000000</v>
      </c>
      <c r="H21" s="2">
        <f>IFERROR(INDEX(D21:G21,COUNT(D21:G21)),"")</f>
        <v>25090000000</v>
      </c>
      <c r="I21" s="2">
        <f t="shared" ref="I21:O21" si="15">IFERROR(INDEX(I51:I500,MATCH($C$7,$C$51:$C$500,0)),"")</f>
        <v>25090000000</v>
      </c>
      <c r="J21" s="2">
        <f t="shared" si="15"/>
        <v>25090000000</v>
      </c>
      <c r="K21" s="2">
        <f t="shared" si="15"/>
        <v>25090000000</v>
      </c>
      <c r="L21" s="2">
        <f t="shared" si="15"/>
        <v>25090000000</v>
      </c>
      <c r="M21" s="2">
        <f t="shared" si="15"/>
        <v>0</v>
      </c>
      <c r="N21" s="2">
        <f t="shared" si="15"/>
        <v>0</v>
      </c>
      <c r="O21" s="2">
        <f t="shared" si="15"/>
        <v>0</v>
      </c>
    </row>
    <row r="23" spans="1:15" ht="15.5" x14ac:dyDescent="0.35">
      <c r="B23" t="s">
        <v>44</v>
      </c>
      <c r="C23" t="s">
        <v>45</v>
      </c>
      <c r="D23" s="3">
        <f>IFERROR(D5/D6*100,"")</f>
        <v>0.93507680782355107</v>
      </c>
      <c r="E23" s="3">
        <f>IFERROR(E5/E6*100,"")</f>
        <v>0.88360624255596798</v>
      </c>
      <c r="H23" s="3">
        <f t="shared" ref="H23:O23" si="16">IFERROR(H5/H6*100,"")</f>
        <v>3.6550185373326167</v>
      </c>
      <c r="I23" s="3">
        <f t="shared" si="16"/>
        <v>3.2218785123444773</v>
      </c>
      <c r="J23" s="3">
        <f t="shared" si="16"/>
        <v>20.572952806611699</v>
      </c>
      <c r="K23" s="3">
        <f t="shared" si="16"/>
        <v>2.3478161138441309</v>
      </c>
      <c r="L23" s="3">
        <f t="shared" si="16"/>
        <v>0.24067122596079107</v>
      </c>
      <c r="M23" s="3">
        <f t="shared" si="16"/>
        <v>109.79938337195038</v>
      </c>
      <c r="N23" s="3">
        <f t="shared" si="16"/>
        <v>97.907612454859006</v>
      </c>
      <c r="O23" s="3">
        <f t="shared" si="16"/>
        <v>-82.592337030304634</v>
      </c>
    </row>
    <row r="24" spans="1:15" ht="15.5" x14ac:dyDescent="0.35">
      <c r="C24" t="s">
        <v>46</v>
      </c>
      <c r="D24" s="4">
        <f>IFERROR(_xlfn.RRI(5,I23,D23),"")</f>
        <v>-0.21918593994913038</v>
      </c>
      <c r="E24" s="4">
        <f>IFERROR(_xlfn.RRI(5,J23,E23),"")</f>
        <v>-0.46716538672905861</v>
      </c>
      <c r="H24" s="4">
        <f t="shared" ref="H24:O24" si="17">IFERROR(_xlfn.RRI(5,M23,H23),"")</f>
        <v>-0.49364169601041241</v>
      </c>
      <c r="I24" s="4">
        <f t="shared" si="17"/>
        <v>-0.49480558576966871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47</v>
      </c>
      <c r="C25" t="s">
        <v>48</v>
      </c>
      <c r="D25" s="3">
        <f>IFERROR(INDEX(D51:D500,MATCH($A$25,$C$51:$C$500,0)),"")</f>
        <v>0.82</v>
      </c>
      <c r="E25" s="3">
        <f>IFERROR(INDEX(E51:E500,MATCH($A$25,$C$51:$C$500,0)),"")</f>
        <v>0.77</v>
      </c>
      <c r="H25" s="3">
        <f>IFERROR(INDEX(D25:G25,COUNT(D25:G25)),"")</f>
        <v>0.77</v>
      </c>
      <c r="I25" s="3">
        <f t="shared" ref="I25:O25" si="18">IFERROR(INDEX(I51:I500,MATCH($C$25,$C$51:$C$500,0)),"")</f>
        <v>2.78</v>
      </c>
      <c r="J25" s="3">
        <f t="shared" si="18"/>
        <v>13.93</v>
      </c>
      <c r="K25" s="3">
        <f t="shared" si="18"/>
        <v>1.58</v>
      </c>
      <c r="L25" s="3">
        <f t="shared" si="18"/>
        <v>0.16</v>
      </c>
      <c r="M25" s="3">
        <f t="shared" si="18"/>
        <v>4315922.1399999997</v>
      </c>
      <c r="N25" s="3">
        <f t="shared" si="18"/>
        <v>-547080.47</v>
      </c>
      <c r="O25" s="3">
        <f t="shared" si="18"/>
        <v>-385925.13</v>
      </c>
    </row>
    <row r="26" spans="1:15" ht="15.5" x14ac:dyDescent="0.35">
      <c r="C26" t="s">
        <v>49</v>
      </c>
      <c r="D26" s="4">
        <f>IFERROR(_xlfn.RRI(5,I25,D25),"")</f>
        <v>-0.2166536732312716</v>
      </c>
      <c r="E26" s="4">
        <f>IFERROR(_xlfn.RRI(5,J25,E25),"")</f>
        <v>-0.43958736052073666</v>
      </c>
      <c r="H26" s="4">
        <f t="shared" ref="H26:O26" si="19">IFERROR(_xlfn.RRI(5,M25,H25),"")</f>
        <v>-0.95530248026862974</v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50</v>
      </c>
      <c r="D27" s="3">
        <f>IFERROR(D4/D21,"")</f>
        <v>3.6065751893583102</v>
      </c>
      <c r="E27" s="3">
        <f>IFERROR(E4/E21,"")</f>
        <v>3.6695102536867279</v>
      </c>
      <c r="H27" s="3">
        <f t="shared" ref="H27:O27" si="20">IFERROR(H4/H21,"")</f>
        <v>14.552170886090076</v>
      </c>
      <c r="I27" s="3">
        <f t="shared" si="20"/>
        <v>14.914460822479075</v>
      </c>
      <c r="J27" s="3">
        <f t="shared" si="20"/>
        <v>14.407858633798327</v>
      </c>
      <c r="K27" s="3">
        <f t="shared" si="20"/>
        <v>13.834167561777601</v>
      </c>
      <c r="L27" s="3">
        <f t="shared" si="20"/>
        <v>10.560813345595855</v>
      </c>
      <c r="M27" s="3" t="str">
        <f t="shared" si="20"/>
        <v/>
      </c>
      <c r="N27" s="3" t="str">
        <f t="shared" si="20"/>
        <v/>
      </c>
      <c r="O27" s="3" t="str">
        <f t="shared" si="20"/>
        <v/>
      </c>
    </row>
    <row r="28" spans="1:15" ht="15.5" x14ac:dyDescent="0.35">
      <c r="C28" t="s">
        <v>51</v>
      </c>
      <c r="D28" s="4">
        <f>IFERROR(_xlfn.RRI(5,I27,D27),"")</f>
        <v>-0.24716901301606964</v>
      </c>
      <c r="E28" s="4">
        <f>IFERROR(_xlfn.RRI(5,J27,E27),"")</f>
        <v>-0.23932046316101285</v>
      </c>
      <c r="H28" s="4" t="str">
        <f t="shared" ref="H28:O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52</v>
      </c>
      <c r="H29" s="4">
        <f t="shared" ref="H29:O29" si="22">IFERROR(((H25-I25)/I25)*100%,"")</f>
        <v>-0.7230215827338129</v>
      </c>
      <c r="I29" s="4">
        <f t="shared" si="22"/>
        <v>-0.80043072505384072</v>
      </c>
      <c r="J29" s="4">
        <f t="shared" si="22"/>
        <v>7.8164556962025307</v>
      </c>
      <c r="K29" s="4">
        <f t="shared" si="22"/>
        <v>8.875</v>
      </c>
      <c r="L29" s="4">
        <f t="shared" si="22"/>
        <v>-0.99999996292796878</v>
      </c>
      <c r="M29" s="4">
        <f t="shared" si="22"/>
        <v>-8.8890078821494019</v>
      </c>
      <c r="N29" s="4">
        <f t="shared" si="22"/>
        <v>0.41758187656761292</v>
      </c>
      <c r="O29" s="4" t="str">
        <f t="shared" si="22"/>
        <v/>
      </c>
    </row>
    <row r="30" spans="1:15" ht="15.5" x14ac:dyDescent="0.35">
      <c r="C30" t="s">
        <v>53</v>
      </c>
      <c r="H30" s="4">
        <f t="shared" ref="H30:O30" si="23">IFERROR(((H27-I27)/I27)*100%,"")</f>
        <v>-2.429118562857837E-2</v>
      </c>
      <c r="I30" s="4">
        <f t="shared" si="23"/>
        <v>3.516151855434977E-2</v>
      </c>
      <c r="J30" s="4">
        <f t="shared" si="23"/>
        <v>4.146914293605751E-2</v>
      </c>
      <c r="K30" s="4">
        <f t="shared" si="23"/>
        <v>0.30995285202600642</v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</row>
    <row r="32" spans="1:15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87.7</v>
      </c>
      <c r="E32" s="3">
        <f>IFERROR(INDEX(E51:E500,MATCH($A$32,$C$51:$C$500,0)),"")</f>
        <v>86.88</v>
      </c>
      <c r="H32" s="3">
        <f>IFERROR(INDEX(D32:G32,COUNT(D32:G32)),"")</f>
        <v>86.88</v>
      </c>
      <c r="I32" s="3">
        <f t="shared" ref="I32:O32" si="24">IFERROR(INDEX(I51:I500,MATCH($C$32,$C$51:$C$500,0)),"")</f>
        <v>86.11</v>
      </c>
      <c r="J32" s="3">
        <f t="shared" si="24"/>
        <v>83.34</v>
      </c>
      <c r="K32" s="3">
        <f t="shared" si="24"/>
        <v>67.19</v>
      </c>
      <c r="L32" s="3">
        <f t="shared" si="24"/>
        <v>65.61</v>
      </c>
      <c r="M32" s="3">
        <f t="shared" si="24"/>
        <v>5704129.9699999997</v>
      </c>
      <c r="N32" s="3">
        <f t="shared" si="24"/>
        <v>-558969.56000000006</v>
      </c>
      <c r="O32" s="3">
        <f t="shared" si="24"/>
        <v>467478.85</v>
      </c>
    </row>
    <row r="33" spans="1:15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0.57999999999999996</v>
      </c>
      <c r="E33" s="3">
        <f>IFERROR(INDEX(E51:E500,MATCH($A$33,$C$51:$C$500,0)),"")</f>
        <v>0.66</v>
      </c>
      <c r="H33" s="3">
        <f>IFERROR(INDEX(D33:G33,COUNT(D33:G33)),"")</f>
        <v>0.66</v>
      </c>
      <c r="I33" s="3">
        <f t="shared" ref="I33:O33" si="25">IFERROR(INDEX(I51:I500,MATCH($C$33,$C$51:$C$500,0)),"")</f>
        <v>0.81</v>
      </c>
      <c r="J33" s="3">
        <f t="shared" si="25"/>
        <v>0.6</v>
      </c>
      <c r="K33" s="3">
        <f t="shared" si="25"/>
        <v>0.76</v>
      </c>
      <c r="L33" s="3">
        <f t="shared" si="25"/>
        <v>2.27</v>
      </c>
      <c r="M33" s="3">
        <f t="shared" si="25"/>
        <v>0</v>
      </c>
      <c r="N33" s="3">
        <f t="shared" si="25"/>
        <v>0</v>
      </c>
      <c r="O33" s="3">
        <f t="shared" si="25"/>
        <v>0</v>
      </c>
    </row>
    <row r="34" spans="1:15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62.2</v>
      </c>
      <c r="E34" s="3">
        <f>IFERROR(INDEX(E51:E500,MATCH($A$34,$C$51:$C$500,0)),"")</f>
        <v>74.03</v>
      </c>
      <c r="H34" s="3">
        <f>IFERROR(INDEX(D34:G34,COUNT(D34:G34)),"")</f>
        <v>74.03</v>
      </c>
      <c r="I34" s="3">
        <f t="shared" ref="I34:O34" si="26">IFERROR(INDEX(I51:I500,MATCH($C$34,$C$51:$C$500,0)),"")</f>
        <v>25.18</v>
      </c>
      <c r="J34" s="3">
        <f t="shared" si="26"/>
        <v>3.59</v>
      </c>
      <c r="K34" s="3">
        <f t="shared" si="26"/>
        <v>32.28</v>
      </c>
      <c r="L34" s="3">
        <f t="shared" si="26"/>
        <v>931.25</v>
      </c>
      <c r="M34" s="3">
        <f t="shared" si="26"/>
        <v>0</v>
      </c>
      <c r="N34" s="3">
        <f t="shared" si="26"/>
        <v>0</v>
      </c>
      <c r="O34" s="3">
        <f t="shared" si="26"/>
        <v>0</v>
      </c>
    </row>
    <row r="35" spans="1:15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14.14</v>
      </c>
      <c r="E35" s="3">
        <f>IFERROR(INDEX(E51:E500,MATCH($A$35,$C$51:$C$500,0)),"")</f>
        <v>15.53</v>
      </c>
      <c r="H35" s="3">
        <f>IFERROR(INDEX(D35:G35,COUNT(D35:G35)),"")</f>
        <v>15.53</v>
      </c>
      <c r="I35" s="3">
        <f t="shared" ref="I35:O35" si="27">IFERROR(INDEX(I51:I500,MATCH($C$35,$C$51:$C$500,0)),"")</f>
        <v>4.6900000000000004</v>
      </c>
      <c r="J35" s="3">
        <f t="shared" si="27"/>
        <v>3.47</v>
      </c>
      <c r="K35" s="3">
        <f t="shared" si="27"/>
        <v>3.69</v>
      </c>
      <c r="L35" s="3">
        <f t="shared" si="27"/>
        <v>14.11</v>
      </c>
      <c r="M35" s="3">
        <f t="shared" si="27"/>
        <v>0</v>
      </c>
      <c r="N35" s="3">
        <f t="shared" si="27"/>
        <v>0</v>
      </c>
      <c r="O35" s="3">
        <f t="shared" si="27"/>
        <v>0</v>
      </c>
    </row>
    <row r="36" spans="1:15" ht="15.5" x14ac:dyDescent="0.35">
      <c r="B36" t="s">
        <v>66</v>
      </c>
      <c r="C36" t="s">
        <v>67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O36" si="28">IFERROR(INDEX(H51:H500,MATCH($C$36,$C$51:$C$500,0)),"")</f>
        <v>0.31489999999999996</v>
      </c>
      <c r="I36" s="4">
        <f t="shared" si="28"/>
        <v>0</v>
      </c>
      <c r="J36" s="4">
        <f t="shared" si="28"/>
        <v>0.315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</v>
      </c>
    </row>
    <row r="37" spans="1:15" ht="15.5" x14ac:dyDescent="0.35">
      <c r="B37" t="s">
        <v>68</v>
      </c>
      <c r="C37" t="s">
        <v>69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O37" si="29">IFERROR(INDEX(H51:H500,MATCH($C$37,$C$51:$C$500,0)),"")</f>
        <v>1</v>
      </c>
      <c r="I37" s="3">
        <f t="shared" si="29"/>
        <v>0</v>
      </c>
      <c r="J37" s="3">
        <f t="shared" si="29"/>
        <v>1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0</v>
      </c>
    </row>
    <row r="50" spans="2:15" ht="15.5" x14ac:dyDescent="0.35">
      <c r="D50" t="s">
        <v>70</v>
      </c>
      <c r="E50" t="s">
        <v>243</v>
      </c>
      <c r="F50" t="s">
        <v>71</v>
      </c>
      <c r="G50" t="s">
        <v>244</v>
      </c>
      <c r="H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</row>
    <row r="51" spans="2:15" ht="15.5" x14ac:dyDescent="0.35">
      <c r="B51" t="s">
        <v>75</v>
      </c>
      <c r="C51" t="s">
        <v>6</v>
      </c>
      <c r="D51" s="5">
        <v>90488971501</v>
      </c>
      <c r="E51" s="5">
        <v>92068012265</v>
      </c>
      <c r="F51" s="5">
        <v>96573786533</v>
      </c>
      <c r="G51" s="5">
        <v>96907481977</v>
      </c>
      <c r="I51" s="5">
        <v>374203822036</v>
      </c>
      <c r="J51" s="5">
        <v>361493173122</v>
      </c>
      <c r="K51" s="5">
        <v>347099264125</v>
      </c>
      <c r="L51" s="5">
        <v>264970806841</v>
      </c>
      <c r="M51" s="5">
        <v>238092211211</v>
      </c>
      <c r="N51" s="5">
        <v>150500079952</v>
      </c>
      <c r="O51" s="5">
        <v>242068961619</v>
      </c>
    </row>
    <row r="52" spans="2:15" ht="15.5" x14ac:dyDescent="0.35">
      <c r="C52" t="s">
        <v>76</v>
      </c>
      <c r="D52" s="5">
        <v>-26116574409</v>
      </c>
      <c r="E52" s="5">
        <v>-26480372850</v>
      </c>
      <c r="F52" s="5">
        <v>-28996210774</v>
      </c>
      <c r="G52" s="5">
        <v>-30935447418</v>
      </c>
      <c r="I52" s="5">
        <v>-114929881058</v>
      </c>
      <c r="J52" s="5">
        <v>-104406311777</v>
      </c>
      <c r="K52" s="5">
        <v>-134147237072</v>
      </c>
      <c r="L52" s="5">
        <v>-100728208084</v>
      </c>
      <c r="M52" s="5">
        <v>-163579836043</v>
      </c>
      <c r="N52" s="5">
        <v>-110096468000</v>
      </c>
      <c r="O52" s="5">
        <v>-134592995005</v>
      </c>
    </row>
    <row r="53" spans="2:15" ht="15.5" x14ac:dyDescent="0.35">
      <c r="C53" t="s">
        <v>77</v>
      </c>
      <c r="D53" s="5">
        <v>64372397092</v>
      </c>
      <c r="E53" s="5">
        <v>65587639415</v>
      </c>
      <c r="F53" s="5">
        <v>67577575759</v>
      </c>
      <c r="G53" s="5">
        <v>65972034559</v>
      </c>
      <c r="I53" s="5">
        <v>259273940978</v>
      </c>
      <c r="J53" s="5">
        <v>257086861345</v>
      </c>
      <c r="K53" s="5">
        <v>212952027053</v>
      </c>
      <c r="L53" s="5">
        <v>164242598757</v>
      </c>
      <c r="M53" s="5">
        <v>74512375168</v>
      </c>
      <c r="N53" s="5">
        <v>40403611952</v>
      </c>
      <c r="O53" s="5">
        <v>107475966614</v>
      </c>
    </row>
    <row r="54" spans="2:15" ht="15.5" x14ac:dyDescent="0.35">
      <c r="C54" t="s">
        <v>78</v>
      </c>
      <c r="D54" s="5">
        <v>-26232994433</v>
      </c>
      <c r="E54" s="5">
        <v>-29794702268</v>
      </c>
      <c r="F54" s="5">
        <v>-34317444067</v>
      </c>
      <c r="G54" s="5">
        <v>-26786886765</v>
      </c>
      <c r="I54" s="5">
        <v>-116018541635</v>
      </c>
      <c r="J54" s="5">
        <v>-109173806154</v>
      </c>
      <c r="K54" s="5">
        <v>-102610532525</v>
      </c>
      <c r="L54" s="5">
        <v>-84693413583</v>
      </c>
      <c r="M54" s="5">
        <v>853701336905</v>
      </c>
      <c r="N54" s="5">
        <v>-85131196876</v>
      </c>
      <c r="O54" s="5">
        <v>-99593531429</v>
      </c>
    </row>
    <row r="55" spans="2:15" ht="15.5" x14ac:dyDescent="0.35">
      <c r="C55" t="s">
        <v>245</v>
      </c>
      <c r="D55" s="5">
        <v>-2008683188</v>
      </c>
      <c r="E55" s="5">
        <v>-2475756145</v>
      </c>
      <c r="F55" s="5">
        <v>-3012710166</v>
      </c>
      <c r="G55" s="5">
        <v>-2533160023</v>
      </c>
      <c r="I55" s="5">
        <v>-10445554658</v>
      </c>
      <c r="J55" s="5">
        <v>-10545168869</v>
      </c>
      <c r="K55" s="5">
        <v>-9514718503</v>
      </c>
      <c r="L55" s="5">
        <v>-6192498552</v>
      </c>
      <c r="M55" s="5">
        <v>-4952839494</v>
      </c>
      <c r="N55" s="5">
        <v>-7899073442</v>
      </c>
      <c r="O55" s="5">
        <v>-12109289885</v>
      </c>
    </row>
    <row r="56" spans="2:15" ht="15.5" x14ac:dyDescent="0.35">
      <c r="C56" t="s">
        <v>246</v>
      </c>
      <c r="D56" s="5">
        <v>-25703476899</v>
      </c>
      <c r="E56" s="5">
        <v>-26844945499</v>
      </c>
      <c r="F56" s="5">
        <v>-30441188127</v>
      </c>
      <c r="G56" s="5">
        <v>-24869832688</v>
      </c>
      <c r="I56" s="5">
        <v>-105047078892</v>
      </c>
      <c r="J56" s="5">
        <v>-102168928768</v>
      </c>
      <c r="K56" s="5">
        <v>-90194461027</v>
      </c>
      <c r="L56" s="5">
        <v>-74829731777</v>
      </c>
      <c r="M56" s="5">
        <v>-70906599521</v>
      </c>
      <c r="N56" s="5">
        <v>-69948696618</v>
      </c>
      <c r="O56" s="5">
        <v>-85008520113</v>
      </c>
    </row>
    <row r="57" spans="2:15" ht="15.5" x14ac:dyDescent="0.35">
      <c r="C57" t="s">
        <v>83</v>
      </c>
    </row>
    <row r="58" spans="2:15" ht="15.5" x14ac:dyDescent="0.35">
      <c r="C58" t="s">
        <v>80</v>
      </c>
      <c r="D58" s="5">
        <v>38139402659</v>
      </c>
      <c r="E58" s="5">
        <v>35792937147</v>
      </c>
      <c r="F58" s="5">
        <v>33260131692</v>
      </c>
      <c r="G58" s="5">
        <v>39185147794</v>
      </c>
      <c r="I58" s="5">
        <v>143255399343</v>
      </c>
      <c r="J58" s="5">
        <v>147913055191</v>
      </c>
      <c r="K58" s="5">
        <v>110341494528</v>
      </c>
      <c r="L58" s="5">
        <v>79549185174</v>
      </c>
      <c r="M58" s="5">
        <v>928213712073</v>
      </c>
      <c r="N58" s="5">
        <v>-44727584924</v>
      </c>
      <c r="O58" s="5">
        <v>7882435185</v>
      </c>
    </row>
    <row r="59" spans="2:15" ht="15.5" x14ac:dyDescent="0.35">
      <c r="C59" t="s">
        <v>81</v>
      </c>
      <c r="D59" s="5">
        <v>-8401732170</v>
      </c>
      <c r="E59" s="5">
        <v>-8313701052</v>
      </c>
      <c r="F59" s="5">
        <v>-9589067252</v>
      </c>
      <c r="G59" s="5">
        <v>-10038869243</v>
      </c>
      <c r="I59" s="5">
        <v>-40438364378</v>
      </c>
      <c r="J59" s="5">
        <v>229063897784</v>
      </c>
      <c r="K59" s="5">
        <v>-45945178507</v>
      </c>
      <c r="L59" s="5">
        <v>-56117452381</v>
      </c>
      <c r="M59" s="5">
        <v>-53120232211</v>
      </c>
      <c r="N59" s="5">
        <v>-56496045271</v>
      </c>
      <c r="O59" s="5">
        <v>-69582378226</v>
      </c>
    </row>
    <row r="60" spans="2:15" ht="15.5" x14ac:dyDescent="0.35">
      <c r="C60" t="s">
        <v>27</v>
      </c>
      <c r="D60" s="5">
        <v>-8410116200</v>
      </c>
      <c r="E60" s="5">
        <v>-8320577663</v>
      </c>
      <c r="F60" s="5">
        <v>-9622742116</v>
      </c>
      <c r="G60" s="5">
        <v>-10032985166</v>
      </c>
      <c r="I60" s="5">
        <v>-40503390439</v>
      </c>
      <c r="J60" s="5">
        <v>-41673010492</v>
      </c>
      <c r="K60" s="5">
        <v>-46176478658</v>
      </c>
      <c r="L60" s="5">
        <v>-56185718254</v>
      </c>
      <c r="M60" s="5">
        <v>-53219175616</v>
      </c>
      <c r="N60" s="5">
        <v>-56681911473</v>
      </c>
      <c r="O60" s="5">
        <v>-69730181712</v>
      </c>
    </row>
    <row r="61" spans="2:15" ht="15.5" x14ac:dyDescent="0.35">
      <c r="C61" t="s">
        <v>84</v>
      </c>
      <c r="D61" s="5">
        <v>-8401732170</v>
      </c>
      <c r="E61" s="5">
        <v>-8313701052</v>
      </c>
      <c r="F61" s="5">
        <v>-9589067252</v>
      </c>
      <c r="G61" s="5">
        <v>-10038869243</v>
      </c>
      <c r="I61" s="5">
        <v>-40438364378</v>
      </c>
      <c r="J61" s="5">
        <v>229063897784</v>
      </c>
      <c r="K61" s="5">
        <v>-45945178507</v>
      </c>
      <c r="L61" s="5">
        <v>-56117452381</v>
      </c>
      <c r="M61" s="5">
        <v>-53120232211</v>
      </c>
      <c r="N61" s="5">
        <v>-56496045271</v>
      </c>
      <c r="O61" s="5">
        <v>-69582378226</v>
      </c>
    </row>
    <row r="62" spans="2:15" ht="15.5" x14ac:dyDescent="0.35">
      <c r="C62" t="s">
        <v>29</v>
      </c>
      <c r="D62" s="5">
        <v>29737670489</v>
      </c>
      <c r="E62" s="5">
        <v>27479236095</v>
      </c>
      <c r="F62" s="5">
        <v>23671064440</v>
      </c>
      <c r="G62" s="5">
        <v>29146278551</v>
      </c>
      <c r="I62" s="5">
        <v>102817034965</v>
      </c>
      <c r="J62" s="5">
        <v>376976952975</v>
      </c>
      <c r="K62" s="5">
        <v>64396316021</v>
      </c>
      <c r="L62" s="5">
        <v>23431732793</v>
      </c>
      <c r="M62" s="5">
        <v>875093479862</v>
      </c>
      <c r="N62" s="5">
        <v>-101223630195</v>
      </c>
      <c r="O62" s="5">
        <v>-61699943041</v>
      </c>
    </row>
    <row r="63" spans="2:15" ht="15.5" x14ac:dyDescent="0.35">
      <c r="C63" t="s">
        <v>28</v>
      </c>
      <c r="D63" s="5">
        <v>-9161433788</v>
      </c>
      <c r="E63" s="5">
        <v>-8217415024</v>
      </c>
      <c r="F63" s="5">
        <v>-8135414378</v>
      </c>
      <c r="G63" s="5">
        <v>-9411598701</v>
      </c>
      <c r="I63" s="5">
        <v>-33161346764</v>
      </c>
      <c r="J63" s="5">
        <v>-27392376790</v>
      </c>
      <c r="K63" s="5">
        <v>-24797764261</v>
      </c>
      <c r="L63" s="5">
        <v>-19455234186</v>
      </c>
      <c r="M63" s="5">
        <v>-11909051412</v>
      </c>
      <c r="N63" s="5">
        <v>-8192463060</v>
      </c>
      <c r="O63" s="5">
        <v>-15485082073</v>
      </c>
    </row>
    <row r="64" spans="2:15" ht="15.5" x14ac:dyDescent="0.35">
      <c r="C64" t="s">
        <v>86</v>
      </c>
      <c r="D64" s="5">
        <v>-8947920048</v>
      </c>
      <c r="E64" s="5">
        <v>-8016843224</v>
      </c>
      <c r="F64" s="5">
        <v>-8266482165</v>
      </c>
      <c r="G64" s="5">
        <v>-9009502259</v>
      </c>
      <c r="I64" s="5">
        <v>-32525146804</v>
      </c>
      <c r="J64" s="5">
        <v>-26937233750</v>
      </c>
      <c r="K64" s="5">
        <v>-24503391461</v>
      </c>
      <c r="L64" s="5">
        <v>-19207551781</v>
      </c>
      <c r="M64" s="5">
        <v>-11734865754</v>
      </c>
      <c r="N64" s="5">
        <v>-8041980816</v>
      </c>
      <c r="O64" s="5">
        <v>-15250387525</v>
      </c>
    </row>
    <row r="65" spans="2:15" ht="15.5" x14ac:dyDescent="0.35">
      <c r="C65" t="s">
        <v>85</v>
      </c>
      <c r="D65" s="5">
        <v>-213513740</v>
      </c>
      <c r="E65" s="5">
        <v>-200571800</v>
      </c>
      <c r="F65" s="5">
        <v>131067787</v>
      </c>
      <c r="G65" s="5">
        <v>-402096442</v>
      </c>
      <c r="I65" s="5">
        <v>-636199960</v>
      </c>
      <c r="J65" s="5">
        <v>-455143040</v>
      </c>
      <c r="K65" s="5">
        <v>-294372800</v>
      </c>
      <c r="L65" s="5">
        <v>-247682405</v>
      </c>
      <c r="M65" s="5">
        <v>-174185658</v>
      </c>
      <c r="N65" s="5">
        <v>-150482244</v>
      </c>
      <c r="O65" s="5">
        <v>-234694548</v>
      </c>
    </row>
    <row r="66" spans="2:15" ht="15.5" x14ac:dyDescent="0.35">
      <c r="C66" t="s">
        <v>88</v>
      </c>
      <c r="D66" s="5">
        <v>-9161433788</v>
      </c>
      <c r="E66" s="5">
        <v>-8217415024</v>
      </c>
      <c r="F66" s="5">
        <v>-8135414378</v>
      </c>
      <c r="G66" s="5">
        <v>-9411598701</v>
      </c>
      <c r="I66" s="5">
        <v>-33161346764</v>
      </c>
      <c r="J66" s="5">
        <v>-27392376790</v>
      </c>
      <c r="K66" s="5">
        <v>-24797764261</v>
      </c>
      <c r="L66" s="5">
        <v>-19455234186</v>
      </c>
      <c r="M66" s="5">
        <v>-11909051412</v>
      </c>
      <c r="N66" s="5">
        <v>-8192463060</v>
      </c>
      <c r="O66" s="5">
        <v>-15485082073</v>
      </c>
    </row>
    <row r="67" spans="2:15" ht="15.5" x14ac:dyDescent="0.35">
      <c r="C67" t="s">
        <v>89</v>
      </c>
      <c r="D67" s="5">
        <v>20576236701</v>
      </c>
      <c r="E67" s="5">
        <v>19261821071</v>
      </c>
      <c r="F67" s="5">
        <v>15535650062</v>
      </c>
      <c r="G67" s="5">
        <v>19734679850</v>
      </c>
      <c r="I67" s="5">
        <v>69655688201</v>
      </c>
      <c r="J67" s="5">
        <v>349584576185</v>
      </c>
      <c r="K67" s="5">
        <v>39598551760</v>
      </c>
      <c r="L67" s="5">
        <v>3976498607</v>
      </c>
      <c r="M67" s="5">
        <v>863184428450</v>
      </c>
      <c r="N67" s="5">
        <v>-109416093255</v>
      </c>
      <c r="O67" s="5">
        <v>-77185025114</v>
      </c>
    </row>
    <row r="68" spans="2:15" ht="15.5" x14ac:dyDescent="0.35">
      <c r="C68" t="s">
        <v>90</v>
      </c>
      <c r="F68" s="5">
        <v>-42227962</v>
      </c>
      <c r="I68" s="5">
        <v>-42227962</v>
      </c>
      <c r="J68" s="5">
        <v>80603014991</v>
      </c>
      <c r="K68" s="5">
        <v>-15946727</v>
      </c>
      <c r="L68" s="5">
        <v>-14257928</v>
      </c>
      <c r="M68" s="5">
        <v>389435477884</v>
      </c>
      <c r="N68" s="5">
        <v>-38657560</v>
      </c>
      <c r="O68" s="5">
        <v>-35316574</v>
      </c>
    </row>
    <row r="69" spans="2:15" ht="15.5" x14ac:dyDescent="0.35">
      <c r="C69" t="s">
        <v>428</v>
      </c>
      <c r="F69" s="5">
        <v>-42227962</v>
      </c>
      <c r="I69" s="5">
        <v>-42227962</v>
      </c>
      <c r="J69" s="5">
        <v>80603014991</v>
      </c>
      <c r="K69" s="5">
        <v>-15946727</v>
      </c>
      <c r="L69" s="5">
        <v>-14257928</v>
      </c>
      <c r="M69" s="5">
        <v>389435477884</v>
      </c>
      <c r="N69" s="5">
        <v>-38657560</v>
      </c>
      <c r="O69" s="5">
        <v>-35316574</v>
      </c>
    </row>
    <row r="70" spans="2:15" ht="15.5" x14ac:dyDescent="0.35">
      <c r="C70" t="s">
        <v>91</v>
      </c>
      <c r="D70" s="5">
        <v>20576236701</v>
      </c>
      <c r="E70" s="5">
        <v>19261821071</v>
      </c>
      <c r="F70" s="5">
        <v>15493422100</v>
      </c>
      <c r="G70" s="5">
        <v>19734679850</v>
      </c>
      <c r="I70" s="5">
        <v>69613460239</v>
      </c>
      <c r="J70" s="5">
        <v>430187591176</v>
      </c>
      <c r="K70" s="5">
        <v>39582605033</v>
      </c>
      <c r="L70" s="5">
        <v>3962240679</v>
      </c>
      <c r="M70" s="5">
        <v>1252619906334</v>
      </c>
      <c r="N70" s="5">
        <v>-109454750815</v>
      </c>
      <c r="O70" s="5">
        <v>-77220341688</v>
      </c>
    </row>
    <row r="71" spans="2:15" ht="15.5" x14ac:dyDescent="0.35">
      <c r="C71" t="s">
        <v>92</v>
      </c>
      <c r="D71" s="5">
        <v>20576236701</v>
      </c>
      <c r="E71" s="5">
        <v>19261821071</v>
      </c>
      <c r="F71" s="5">
        <v>15535650062</v>
      </c>
      <c r="G71" s="5">
        <v>19734679850</v>
      </c>
      <c r="I71" s="5">
        <v>69655688201</v>
      </c>
      <c r="J71" s="5">
        <v>349584576185</v>
      </c>
      <c r="K71" s="5">
        <v>39598551760</v>
      </c>
      <c r="L71" s="5">
        <v>3976498607</v>
      </c>
      <c r="M71" s="5">
        <v>863184428450</v>
      </c>
      <c r="N71" s="5">
        <v>-109416093255</v>
      </c>
      <c r="O71" s="5">
        <v>-77185025114</v>
      </c>
    </row>
    <row r="72" spans="2:15" ht="15.5" x14ac:dyDescent="0.35">
      <c r="C72" t="s">
        <v>8</v>
      </c>
      <c r="D72" s="5">
        <v>20576236701</v>
      </c>
      <c r="E72" s="5">
        <v>19261821071</v>
      </c>
      <c r="F72" s="5">
        <v>15493422100</v>
      </c>
      <c r="G72" s="5">
        <v>19734679850</v>
      </c>
      <c r="I72" s="5">
        <v>69613460239</v>
      </c>
      <c r="J72" s="5">
        <v>430187591176</v>
      </c>
      <c r="K72" s="5">
        <v>39582605033</v>
      </c>
      <c r="L72" s="5">
        <v>3962240679</v>
      </c>
      <c r="M72" s="5">
        <v>1252619906334</v>
      </c>
      <c r="N72" s="5">
        <v>-109454750815</v>
      </c>
      <c r="O72" s="5">
        <v>-77220341688</v>
      </c>
    </row>
    <row r="73" spans="2:15" ht="15.5" x14ac:dyDescent="0.35">
      <c r="C73" t="s">
        <v>94</v>
      </c>
      <c r="D73" s="5">
        <v>20576236701</v>
      </c>
      <c r="E73" s="5">
        <v>19261821071</v>
      </c>
      <c r="F73" s="5">
        <v>15535650062</v>
      </c>
      <c r="G73" s="5">
        <v>19734679850</v>
      </c>
      <c r="I73" s="5">
        <v>69655688201</v>
      </c>
      <c r="J73" s="5">
        <v>349584576185</v>
      </c>
      <c r="K73" s="5">
        <v>39598551760</v>
      </c>
      <c r="L73" s="5">
        <v>3976498607</v>
      </c>
      <c r="M73" s="5">
        <v>863184428450</v>
      </c>
      <c r="N73" s="5">
        <v>-109416093255</v>
      </c>
      <c r="O73" s="5">
        <v>-77185025114</v>
      </c>
    </row>
    <row r="74" spans="2:15" ht="15.5" x14ac:dyDescent="0.35">
      <c r="C74" t="s">
        <v>95</v>
      </c>
      <c r="D74" s="5">
        <v>20576236701</v>
      </c>
      <c r="E74" s="5">
        <v>19261821071</v>
      </c>
      <c r="F74" s="5">
        <v>15493422100</v>
      </c>
      <c r="G74" s="5">
        <v>19734679850</v>
      </c>
      <c r="I74" s="5">
        <v>69613460239</v>
      </c>
      <c r="J74" s="5">
        <v>430187591176</v>
      </c>
      <c r="K74" s="5">
        <v>39582605033</v>
      </c>
      <c r="L74" s="5">
        <v>3962240679</v>
      </c>
      <c r="M74" s="5">
        <v>1252619906334</v>
      </c>
      <c r="N74" s="5">
        <v>-109454750815</v>
      </c>
      <c r="O74" s="5">
        <v>-77220341688</v>
      </c>
    </row>
    <row r="75" spans="2:15" ht="15.5" x14ac:dyDescent="0.35">
      <c r="C75" t="s">
        <v>96</v>
      </c>
      <c r="D75" s="5">
        <v>20576236701</v>
      </c>
      <c r="E75" s="5">
        <v>19261821071</v>
      </c>
      <c r="F75" s="5">
        <v>15493422100</v>
      </c>
      <c r="G75" s="5">
        <v>19734679850</v>
      </c>
      <c r="I75" s="5">
        <v>69613460239</v>
      </c>
      <c r="J75" s="5">
        <v>430187591176</v>
      </c>
      <c r="K75" s="5">
        <v>39582605033</v>
      </c>
      <c r="L75" s="5">
        <v>3962240679</v>
      </c>
      <c r="M75" s="5">
        <v>1252619906334</v>
      </c>
      <c r="N75" s="5">
        <v>-109454750815</v>
      </c>
      <c r="O75" s="5">
        <v>-77220341688</v>
      </c>
    </row>
    <row r="77" spans="2:15" ht="15.5" x14ac:dyDescent="0.35">
      <c r="B77" t="s">
        <v>97</v>
      </c>
      <c r="C77" t="s">
        <v>98</v>
      </c>
    </row>
    <row r="78" spans="2:15" ht="15.5" x14ac:dyDescent="0.35">
      <c r="C78" t="s">
        <v>99</v>
      </c>
    </row>
    <row r="79" spans="2:15" ht="15.5" x14ac:dyDescent="0.35">
      <c r="C79" t="s">
        <v>20</v>
      </c>
      <c r="D79" s="5">
        <v>7853455816</v>
      </c>
      <c r="E79" s="5">
        <v>5423010644</v>
      </c>
      <c r="F79" s="5">
        <v>5154745020</v>
      </c>
      <c r="G79" s="5">
        <v>10299344811</v>
      </c>
      <c r="I79" s="5">
        <v>5154745020</v>
      </c>
      <c r="J79" s="5">
        <v>18703985866</v>
      </c>
      <c r="K79" s="5">
        <v>18971425292</v>
      </c>
      <c r="L79" s="5">
        <v>14663451367</v>
      </c>
      <c r="M79" s="5">
        <v>13649729777</v>
      </c>
      <c r="N79" s="5">
        <v>16634762999</v>
      </c>
      <c r="O79" s="5">
        <v>23057766333</v>
      </c>
    </row>
    <row r="80" spans="2:15" ht="15.5" x14ac:dyDescent="0.35">
      <c r="C80" t="s">
        <v>100</v>
      </c>
      <c r="D80" s="5">
        <v>66370090155</v>
      </c>
      <c r="E80" s="5">
        <v>62148943503</v>
      </c>
      <c r="F80" s="5">
        <v>58273580457</v>
      </c>
      <c r="G80" s="5">
        <v>55675266873</v>
      </c>
      <c r="I80" s="5">
        <v>58273580457</v>
      </c>
      <c r="J80" s="5">
        <v>46035933061</v>
      </c>
      <c r="K80" s="5">
        <v>38304794967</v>
      </c>
      <c r="L80" s="5">
        <v>38202486937</v>
      </c>
      <c r="M80" s="5">
        <v>40938408041</v>
      </c>
      <c r="N80" s="5">
        <v>38376238825</v>
      </c>
      <c r="O80" s="5">
        <v>98526821030</v>
      </c>
    </row>
    <row r="81" spans="3:15" ht="15.5" x14ac:dyDescent="0.35">
      <c r="C81" t="s">
        <v>249</v>
      </c>
      <c r="J81" s="5">
        <v>58638005</v>
      </c>
      <c r="K81" s="5">
        <v>2729894127</v>
      </c>
      <c r="L81" s="5">
        <v>14260913614</v>
      </c>
      <c r="M81" s="5">
        <v>12402638516</v>
      </c>
      <c r="N81" s="5">
        <v>25481460948</v>
      </c>
      <c r="O81" s="5">
        <v>33962867064</v>
      </c>
    </row>
    <row r="82" spans="3:15" ht="15.5" x14ac:dyDescent="0.35">
      <c r="C82" t="s">
        <v>250</v>
      </c>
      <c r="D82" s="5">
        <v>1497654999</v>
      </c>
      <c r="E82" s="5">
        <v>1794144058</v>
      </c>
      <c r="F82" s="5">
        <v>1528596296</v>
      </c>
      <c r="G82" s="5">
        <v>717345226</v>
      </c>
      <c r="I82" s="5">
        <v>1528596296</v>
      </c>
      <c r="J82" s="5">
        <v>1462290416</v>
      </c>
      <c r="K82" s="5">
        <v>1064583337</v>
      </c>
      <c r="L82" s="5">
        <v>7546425088</v>
      </c>
      <c r="M82" s="5">
        <v>8365603342</v>
      </c>
      <c r="N82" s="5">
        <v>6492877409</v>
      </c>
      <c r="O82" s="5">
        <v>5639690949</v>
      </c>
    </row>
    <row r="83" spans="3:15" ht="15.5" x14ac:dyDescent="0.35">
      <c r="C83" t="s">
        <v>251</v>
      </c>
      <c r="D83" s="5">
        <v>66370090155</v>
      </c>
      <c r="E83" s="5">
        <v>62148943503</v>
      </c>
      <c r="F83" s="5">
        <v>58273580457</v>
      </c>
      <c r="G83" s="5">
        <v>55675266873</v>
      </c>
      <c r="I83" s="5">
        <v>58273580457</v>
      </c>
      <c r="J83" s="5">
        <v>46035933061</v>
      </c>
      <c r="K83" s="5">
        <v>38304794967</v>
      </c>
      <c r="L83" s="5">
        <v>38202486937</v>
      </c>
      <c r="M83" s="5">
        <v>40938408041</v>
      </c>
      <c r="N83" s="5">
        <v>38376238825</v>
      </c>
      <c r="O83" s="5">
        <v>98526821030</v>
      </c>
    </row>
    <row r="84" spans="3:15" ht="15.5" x14ac:dyDescent="0.35">
      <c r="C84" t="s">
        <v>102</v>
      </c>
      <c r="D84" s="5">
        <v>1791590902</v>
      </c>
      <c r="E84" s="5">
        <v>1957258344</v>
      </c>
      <c r="F84" s="5">
        <v>2233871444</v>
      </c>
      <c r="G84" s="5">
        <v>1761893080</v>
      </c>
      <c r="I84" s="5">
        <v>2233871444</v>
      </c>
      <c r="J84" s="5">
        <v>1566833568</v>
      </c>
      <c r="K84" s="5">
        <v>1128617541</v>
      </c>
      <c r="L84" s="5">
        <v>2277721422</v>
      </c>
      <c r="M84" s="5">
        <v>3514499723</v>
      </c>
      <c r="N84" s="5">
        <v>1868375700</v>
      </c>
      <c r="O84" s="5">
        <v>3388528620</v>
      </c>
    </row>
    <row r="85" spans="3:15" ht="15.5" x14ac:dyDescent="0.35">
      <c r="C85" t="s">
        <v>252</v>
      </c>
      <c r="D85" s="5">
        <v>1791590902</v>
      </c>
      <c r="E85" s="5">
        <v>1957258344</v>
      </c>
      <c r="F85" s="5">
        <v>2233871444</v>
      </c>
      <c r="G85" s="5">
        <v>1761893080</v>
      </c>
      <c r="I85" s="5">
        <v>2233871444</v>
      </c>
      <c r="J85" s="5">
        <v>1566833568</v>
      </c>
      <c r="K85" s="5">
        <v>1128617541</v>
      </c>
      <c r="L85" s="5">
        <v>2277721422</v>
      </c>
      <c r="M85" s="5">
        <v>3514499723</v>
      </c>
      <c r="N85" s="5">
        <v>1868375700</v>
      </c>
      <c r="O85" s="5">
        <v>3388528620</v>
      </c>
    </row>
    <row r="86" spans="3:15" ht="15.5" x14ac:dyDescent="0.35">
      <c r="C86" t="s">
        <v>103</v>
      </c>
      <c r="D86" s="5">
        <v>133329645465</v>
      </c>
      <c r="E86" s="5">
        <v>133181784906</v>
      </c>
      <c r="F86" s="5">
        <v>133347704411</v>
      </c>
      <c r="G86" s="5">
        <v>129703603762</v>
      </c>
      <c r="I86" s="5">
        <v>133347704411</v>
      </c>
      <c r="J86" s="5">
        <v>137607999194</v>
      </c>
      <c r="K86" s="5">
        <v>144421730712</v>
      </c>
      <c r="L86" s="5">
        <v>79043150169</v>
      </c>
      <c r="M86" s="5">
        <v>98743007518</v>
      </c>
      <c r="N86" s="5">
        <v>169940802485</v>
      </c>
      <c r="O86" s="5">
        <v>96414213580</v>
      </c>
    </row>
    <row r="87" spans="3:15" ht="15.5" x14ac:dyDescent="0.35">
      <c r="C87" t="s">
        <v>83</v>
      </c>
      <c r="D87" s="5">
        <v>469840591153</v>
      </c>
      <c r="E87" s="5">
        <v>469840591153</v>
      </c>
      <c r="F87" s="5">
        <v>469840591153</v>
      </c>
      <c r="G87" s="5">
        <v>469882819115</v>
      </c>
      <c r="I87" s="5">
        <v>469840591153</v>
      </c>
      <c r="J87" s="5">
        <v>469882819115</v>
      </c>
      <c r="K87" s="5">
        <v>389279804124</v>
      </c>
      <c r="L87" s="5">
        <v>389295750851</v>
      </c>
      <c r="M87" s="5">
        <v>389310008779</v>
      </c>
      <c r="N87" s="5">
        <v>-125469105</v>
      </c>
      <c r="O87" s="5">
        <v>-86811545</v>
      </c>
    </row>
    <row r="88" spans="3:15" ht="15.5" x14ac:dyDescent="0.35">
      <c r="C88" t="s">
        <v>1538</v>
      </c>
      <c r="D88" s="5">
        <v>133329645465</v>
      </c>
      <c r="E88" s="5">
        <v>133181784906</v>
      </c>
      <c r="F88" s="5">
        <v>133347704411</v>
      </c>
      <c r="G88" s="5">
        <v>129703603762</v>
      </c>
      <c r="I88" s="5">
        <v>133347704411</v>
      </c>
      <c r="J88" s="5">
        <v>137607999194</v>
      </c>
      <c r="K88" s="5">
        <v>144421730712</v>
      </c>
      <c r="L88" s="5">
        <v>79043150169</v>
      </c>
      <c r="M88" s="5">
        <v>98743007518</v>
      </c>
      <c r="N88" s="5">
        <v>169940802485</v>
      </c>
      <c r="O88" s="5">
        <v>96414213580</v>
      </c>
    </row>
    <row r="89" spans="3:15" ht="15.5" x14ac:dyDescent="0.35">
      <c r="C89" t="s">
        <v>104</v>
      </c>
      <c r="D89" s="5">
        <v>216899557352</v>
      </c>
      <c r="E89" s="5">
        <v>217676986574</v>
      </c>
      <c r="F89" s="5">
        <v>202925524094</v>
      </c>
      <c r="G89" s="5">
        <v>200699620520</v>
      </c>
      <c r="I89" s="5">
        <v>202925524094</v>
      </c>
      <c r="J89" s="5">
        <v>205948282084</v>
      </c>
      <c r="K89" s="5">
        <v>296048925278</v>
      </c>
      <c r="L89" s="5">
        <v>385354245287</v>
      </c>
      <c r="M89" s="5">
        <v>164802532909</v>
      </c>
      <c r="N89" s="5">
        <v>230207845060</v>
      </c>
      <c r="O89" s="5">
        <v>236416814204</v>
      </c>
    </row>
    <row r="90" spans="3:15" ht="15.5" x14ac:dyDescent="0.35">
      <c r="C90" t="s">
        <v>105</v>
      </c>
    </row>
    <row r="91" spans="3:15" ht="15.5" x14ac:dyDescent="0.35">
      <c r="C91" t="s">
        <v>107</v>
      </c>
      <c r="D91" s="5">
        <v>623634038533</v>
      </c>
      <c r="E91" s="5">
        <v>622457145305</v>
      </c>
      <c r="F91" s="5">
        <v>624314640143</v>
      </c>
      <c r="G91" s="5">
        <v>624698707152</v>
      </c>
      <c r="I91" s="5">
        <v>624314640143</v>
      </c>
      <c r="J91" s="5">
        <v>615176947027</v>
      </c>
      <c r="K91" s="5">
        <v>669385000668</v>
      </c>
      <c r="L91" s="5">
        <v>624785576117</v>
      </c>
      <c r="M91" s="5">
        <v>604625308350</v>
      </c>
      <c r="N91" s="5">
        <v>161102492946</v>
      </c>
      <c r="O91" s="5">
        <v>147310072254</v>
      </c>
    </row>
    <row r="92" spans="3:15" ht="15.5" x14ac:dyDescent="0.35">
      <c r="C92" t="s">
        <v>106</v>
      </c>
      <c r="D92" s="5">
        <v>1978563182386</v>
      </c>
      <c r="E92" s="5">
        <v>1978396534381</v>
      </c>
      <c r="F92" s="5">
        <v>1978248099354</v>
      </c>
      <c r="G92" s="5">
        <v>1977188809201</v>
      </c>
      <c r="I92" s="5">
        <v>1978248099354</v>
      </c>
      <c r="J92" s="5">
        <v>1972644198937</v>
      </c>
      <c r="K92" s="5">
        <v>1519996237020</v>
      </c>
      <c r="L92" s="5">
        <v>1503170727344</v>
      </c>
      <c r="M92" s="5">
        <v>1488993431255</v>
      </c>
      <c r="N92" s="5">
        <v>580180272769</v>
      </c>
      <c r="O92" s="5">
        <v>616398964195</v>
      </c>
    </row>
    <row r="93" spans="3:15" ht="15.5" x14ac:dyDescent="0.35">
      <c r="C93" t="s">
        <v>110</v>
      </c>
      <c r="D93" s="5">
        <v>2704086668947</v>
      </c>
      <c r="E93" s="5">
        <v>2702065302943</v>
      </c>
      <c r="F93" s="5">
        <v>2704292580564</v>
      </c>
      <c r="G93" s="5">
        <v>2683236622049</v>
      </c>
      <c r="I93" s="5">
        <v>2704292580564</v>
      </c>
      <c r="J93" s="5">
        <v>2660673068694</v>
      </c>
      <c r="K93" s="5">
        <v>2198581586285</v>
      </c>
      <c r="L93" s="5">
        <v>2136061657215</v>
      </c>
      <c r="M93" s="5">
        <v>2100680557347</v>
      </c>
      <c r="N93" s="5">
        <v>747536896108</v>
      </c>
      <c r="O93" s="5">
        <v>768877894412</v>
      </c>
    </row>
    <row r="94" spans="3:15" ht="15.5" x14ac:dyDescent="0.35">
      <c r="C94" t="s">
        <v>111</v>
      </c>
      <c r="D94" s="5">
        <v>2920986226299</v>
      </c>
      <c r="E94" s="5">
        <v>2919742289517</v>
      </c>
      <c r="F94" s="5">
        <v>2907218104658</v>
      </c>
      <c r="G94" s="5">
        <v>2883936242569</v>
      </c>
      <c r="I94" s="5">
        <v>2907218104658</v>
      </c>
      <c r="J94" s="5">
        <v>2866621350778</v>
      </c>
      <c r="K94" s="5">
        <v>2494630511563</v>
      </c>
      <c r="L94" s="5">
        <v>2521415902502</v>
      </c>
      <c r="M94" s="5">
        <v>2265483090256</v>
      </c>
      <c r="N94" s="5">
        <v>977744741168</v>
      </c>
      <c r="O94" s="5">
        <v>1005294708616</v>
      </c>
    </row>
    <row r="95" spans="3:15" ht="15.5" x14ac:dyDescent="0.35">
      <c r="C95" t="s">
        <v>112</v>
      </c>
    </row>
    <row r="96" spans="3:15" ht="15.5" x14ac:dyDescent="0.35">
      <c r="C96" t="s">
        <v>113</v>
      </c>
    </row>
    <row r="97" spans="3:15" ht="15.5" x14ac:dyDescent="0.35">
      <c r="C97" t="s">
        <v>114</v>
      </c>
      <c r="D97" s="5">
        <v>141219161243</v>
      </c>
      <c r="E97" s="5">
        <v>131436976658</v>
      </c>
      <c r="F97" s="5">
        <v>132959222558</v>
      </c>
      <c r="G97" s="5">
        <v>156513797517</v>
      </c>
      <c r="I97" s="5">
        <v>132959222558</v>
      </c>
      <c r="J97" s="5">
        <v>156581729599</v>
      </c>
      <c r="K97" s="5">
        <v>147466157506</v>
      </c>
      <c r="L97" s="5">
        <v>194088575892</v>
      </c>
      <c r="M97" s="5">
        <v>458103027515</v>
      </c>
      <c r="N97" s="5">
        <v>445818922280</v>
      </c>
      <c r="O97" s="5">
        <v>318511335999</v>
      </c>
    </row>
    <row r="98" spans="3:15" ht="15.5" x14ac:dyDescent="0.35">
      <c r="C98" t="s">
        <v>115</v>
      </c>
    </row>
    <row r="99" spans="3:15" ht="15.5" x14ac:dyDescent="0.35">
      <c r="C99" t="s">
        <v>253</v>
      </c>
      <c r="D99" s="5">
        <v>10255637419</v>
      </c>
      <c r="E99" s="5">
        <v>11002291864</v>
      </c>
      <c r="F99" s="5">
        <v>9840889858</v>
      </c>
      <c r="G99" s="5">
        <v>7425560417</v>
      </c>
      <c r="I99" s="5">
        <v>9840889858</v>
      </c>
      <c r="J99" s="5">
        <v>9347901492</v>
      </c>
      <c r="K99" s="5">
        <v>10842155080</v>
      </c>
      <c r="L99" s="5">
        <v>10399688312</v>
      </c>
      <c r="M99" s="5">
        <v>23999965640</v>
      </c>
      <c r="N99" s="5">
        <v>24856510871</v>
      </c>
      <c r="O99" s="5">
        <v>28745913414</v>
      </c>
    </row>
    <row r="100" spans="3:15" ht="15.5" x14ac:dyDescent="0.35">
      <c r="C100" t="s">
        <v>118</v>
      </c>
    </row>
    <row r="101" spans="3:15" ht="15.5" x14ac:dyDescent="0.35">
      <c r="C101" t="s">
        <v>254</v>
      </c>
      <c r="D101" s="5">
        <v>1497654999</v>
      </c>
      <c r="E101" s="5">
        <v>1794144058</v>
      </c>
      <c r="F101" s="5">
        <v>1528596296</v>
      </c>
      <c r="G101" s="5">
        <v>717345226</v>
      </c>
      <c r="I101" s="5">
        <v>1528596296</v>
      </c>
      <c r="J101" s="5">
        <v>1520928421</v>
      </c>
      <c r="K101" s="5">
        <v>3794477464</v>
      </c>
      <c r="L101" s="5">
        <v>21807338702</v>
      </c>
      <c r="M101" s="5">
        <v>20768241858</v>
      </c>
      <c r="N101" s="5">
        <v>31974338357</v>
      </c>
      <c r="O101" s="5">
        <v>39602558013</v>
      </c>
    </row>
    <row r="102" spans="3:15" ht="15.5" x14ac:dyDescent="0.35">
      <c r="C102" t="s">
        <v>116</v>
      </c>
      <c r="D102" s="5">
        <v>5989261092</v>
      </c>
      <c r="E102" s="5">
        <v>6304693681</v>
      </c>
      <c r="F102" s="5">
        <v>6651043425</v>
      </c>
      <c r="G102" s="5">
        <v>4900345835</v>
      </c>
      <c r="I102" s="5">
        <v>6651043425</v>
      </c>
      <c r="J102" s="5">
        <v>5479633614</v>
      </c>
      <c r="K102" s="5">
        <v>11966749890</v>
      </c>
      <c r="L102" s="5">
        <v>17144675278</v>
      </c>
      <c r="M102" s="5">
        <v>30333617057</v>
      </c>
      <c r="N102" s="5">
        <v>16945145821</v>
      </c>
      <c r="O102" s="5">
        <v>17741224040</v>
      </c>
    </row>
    <row r="103" spans="3:15" ht="15.5" x14ac:dyDescent="0.35">
      <c r="C103" t="s">
        <v>117</v>
      </c>
      <c r="D103" s="5">
        <v>6021431096</v>
      </c>
      <c r="E103" s="5">
        <v>6608023537</v>
      </c>
      <c r="F103" s="5">
        <v>8740422392</v>
      </c>
      <c r="G103" s="5">
        <v>9416725346</v>
      </c>
      <c r="I103" s="5">
        <v>8740422392</v>
      </c>
      <c r="J103" s="5">
        <v>12644616781</v>
      </c>
      <c r="K103" s="5">
        <v>14143055302</v>
      </c>
      <c r="L103" s="5">
        <v>15430947112</v>
      </c>
      <c r="M103" s="5">
        <v>21082678069</v>
      </c>
      <c r="N103" s="5">
        <v>29670899439</v>
      </c>
      <c r="O103" s="5">
        <v>43436716452</v>
      </c>
    </row>
    <row r="104" spans="3:15" ht="15.5" x14ac:dyDescent="0.35">
      <c r="C104" t="s">
        <v>120</v>
      </c>
    </row>
    <row r="105" spans="3:15" ht="15.5" x14ac:dyDescent="0.35">
      <c r="C105" t="s">
        <v>520</v>
      </c>
      <c r="J105" s="5">
        <v>411443944</v>
      </c>
      <c r="L105" s="5">
        <v>461428265</v>
      </c>
      <c r="N105" s="5">
        <v>461428265</v>
      </c>
    </row>
    <row r="106" spans="3:15" ht="15.5" x14ac:dyDescent="0.35">
      <c r="C106" t="s">
        <v>313</v>
      </c>
      <c r="D106" s="5">
        <v>252569752366</v>
      </c>
      <c r="E106" s="5">
        <v>267708968162</v>
      </c>
      <c r="F106" s="5">
        <v>282688291400</v>
      </c>
      <c r="G106" s="5">
        <v>297447988925</v>
      </c>
      <c r="I106" s="5">
        <v>282688291400</v>
      </c>
      <c r="J106" s="5">
        <v>333503030954</v>
      </c>
      <c r="K106" s="5">
        <v>373077848124</v>
      </c>
      <c r="L106" s="5">
        <v>405202638740</v>
      </c>
      <c r="M106" s="5">
        <v>423838644840</v>
      </c>
      <c r="N106" s="5">
        <v>441245561617</v>
      </c>
      <c r="O106" s="5">
        <v>446191704231</v>
      </c>
    </row>
    <row r="107" spans="3:15" ht="15.5" x14ac:dyDescent="0.35">
      <c r="C107" t="s">
        <v>256</v>
      </c>
      <c r="D107" s="5">
        <v>508441592</v>
      </c>
      <c r="E107" s="5">
        <v>324398929</v>
      </c>
      <c r="F107" s="5">
        <v>405122464</v>
      </c>
      <c r="G107" s="5">
        <v>583849965</v>
      </c>
      <c r="I107" s="5">
        <v>405122464</v>
      </c>
      <c r="J107" s="5">
        <v>540047171</v>
      </c>
      <c r="K107" s="5">
        <v>1482994200</v>
      </c>
      <c r="L107" s="5">
        <v>4107720072</v>
      </c>
      <c r="M107" s="5">
        <v>20916984560</v>
      </c>
      <c r="N107" s="5">
        <v>31426852674</v>
      </c>
      <c r="O107" s="5">
        <v>26777672465</v>
      </c>
    </row>
    <row r="108" spans="3:15" ht="15.5" x14ac:dyDescent="0.35">
      <c r="C108" t="s">
        <v>121</v>
      </c>
      <c r="D108" s="5">
        <v>69921867575</v>
      </c>
      <c r="E108" s="5">
        <v>67235293574</v>
      </c>
      <c r="F108" s="5">
        <v>64669435233</v>
      </c>
      <c r="G108" s="5">
        <v>65974310691</v>
      </c>
      <c r="I108" s="5">
        <v>64669435233</v>
      </c>
      <c r="J108" s="5">
        <v>55827930479</v>
      </c>
      <c r="K108" s="5">
        <v>45021920650</v>
      </c>
      <c r="L108" s="5">
        <v>44706775953</v>
      </c>
      <c r="M108" s="5">
        <v>44898272038</v>
      </c>
      <c r="N108" s="5">
        <v>38369786537</v>
      </c>
      <c r="O108" s="5">
        <v>35194457201</v>
      </c>
    </row>
    <row r="109" spans="3:15" ht="15.5" x14ac:dyDescent="0.35">
      <c r="C109" t="s">
        <v>122</v>
      </c>
      <c r="D109" s="5">
        <v>579280802447</v>
      </c>
      <c r="E109" s="5">
        <v>608395286954</v>
      </c>
      <c r="F109" s="5">
        <v>613610677263</v>
      </c>
      <c r="G109" s="5">
        <v>582267662315</v>
      </c>
      <c r="I109" s="5">
        <v>613610677263</v>
      </c>
      <c r="J109" s="5">
        <v>619004876581</v>
      </c>
      <c r="K109" s="5">
        <v>661231422615</v>
      </c>
      <c r="L109" s="5">
        <v>680998122451</v>
      </c>
      <c r="M109" s="5">
        <v>666554069128</v>
      </c>
      <c r="N109" s="5">
        <v>643719731609</v>
      </c>
      <c r="O109" s="5">
        <v>593287602350</v>
      </c>
    </row>
    <row r="110" spans="3:15" ht="15.5" x14ac:dyDescent="0.35">
      <c r="C110" t="s">
        <v>123</v>
      </c>
      <c r="D110" s="5">
        <v>579280802447</v>
      </c>
      <c r="E110" s="5">
        <v>608395286954</v>
      </c>
      <c r="F110" s="5">
        <v>613610677263</v>
      </c>
      <c r="G110" s="5">
        <v>582267662315</v>
      </c>
      <c r="I110" s="5">
        <v>613610677263</v>
      </c>
      <c r="J110" s="5">
        <v>619004876581</v>
      </c>
      <c r="K110" s="5">
        <v>661231422615</v>
      </c>
      <c r="L110" s="5">
        <v>680998122451</v>
      </c>
      <c r="M110" s="5">
        <v>666554069128</v>
      </c>
      <c r="N110" s="5">
        <v>643719731609</v>
      </c>
      <c r="O110" s="5">
        <v>593287602350</v>
      </c>
    </row>
    <row r="111" spans="3:15" ht="15.5" x14ac:dyDescent="0.35">
      <c r="C111" t="s">
        <v>124</v>
      </c>
    </row>
    <row r="112" spans="3:15" ht="15.5" x14ac:dyDescent="0.35">
      <c r="C112" t="s">
        <v>125</v>
      </c>
      <c r="D112" s="5">
        <v>515471993468</v>
      </c>
      <c r="E112" s="5">
        <v>530439745910</v>
      </c>
      <c r="F112" s="5">
        <v>546640241338</v>
      </c>
      <c r="G112" s="5">
        <v>558029148968</v>
      </c>
      <c r="I112" s="5">
        <v>546640241338</v>
      </c>
      <c r="J112" s="5">
        <v>593965402843</v>
      </c>
      <c r="K112" s="5">
        <v>633196339385</v>
      </c>
      <c r="L112" s="5">
        <v>654487045854</v>
      </c>
      <c r="M112" s="5">
        <v>640665750964</v>
      </c>
      <c r="N112" s="5">
        <v>619182897364</v>
      </c>
      <c r="O112" s="5">
        <v>572359345209</v>
      </c>
    </row>
    <row r="113" spans="2:15" ht="15.5" x14ac:dyDescent="0.35">
      <c r="C113" t="s">
        <v>126</v>
      </c>
      <c r="D113" s="5">
        <v>720499963690</v>
      </c>
      <c r="E113" s="5">
        <v>739832263612</v>
      </c>
      <c r="F113" s="5">
        <v>746569899821</v>
      </c>
      <c r="G113" s="5">
        <v>738781459832</v>
      </c>
      <c r="I113" s="5">
        <v>746569899821</v>
      </c>
      <c r="J113" s="5">
        <v>775586606180</v>
      </c>
      <c r="K113" s="5">
        <v>808697580121</v>
      </c>
      <c r="L113" s="5">
        <v>875086698343</v>
      </c>
      <c r="M113" s="5">
        <v>1124657096643</v>
      </c>
      <c r="N113" s="5">
        <v>1089538653889</v>
      </c>
      <c r="O113" s="5">
        <v>911798938349</v>
      </c>
    </row>
    <row r="114" spans="2:15" ht="15.5" x14ac:dyDescent="0.35">
      <c r="C114" t="s">
        <v>127</v>
      </c>
    </row>
    <row r="115" spans="2:15" ht="15.5" x14ac:dyDescent="0.35">
      <c r="C115" t="s">
        <v>128</v>
      </c>
      <c r="D115" s="5">
        <v>250918823750</v>
      </c>
      <c r="E115" s="5">
        <v>250918823750</v>
      </c>
      <c r="F115" s="5">
        <v>250918823750</v>
      </c>
      <c r="G115" s="5">
        <v>250918823750</v>
      </c>
      <c r="I115" s="5">
        <v>250918823750</v>
      </c>
      <c r="J115" s="5">
        <v>250918823750</v>
      </c>
      <c r="K115" s="5">
        <v>250918823750</v>
      </c>
      <c r="L115" s="5">
        <v>250917133970</v>
      </c>
      <c r="M115" s="5">
        <v>200000000000</v>
      </c>
      <c r="N115" s="5">
        <v>200000000000</v>
      </c>
      <c r="O115" s="5">
        <v>200000000000</v>
      </c>
    </row>
    <row r="116" spans="2:15" ht="15.5" x14ac:dyDescent="0.35">
      <c r="C116" t="s">
        <v>129</v>
      </c>
      <c r="D116" s="5">
        <v>509040247783</v>
      </c>
      <c r="E116" s="5">
        <v>509040247783</v>
      </c>
      <c r="F116" s="5">
        <v>509040247783</v>
      </c>
      <c r="G116" s="5">
        <v>509040247783</v>
      </c>
      <c r="I116" s="5">
        <v>509040247783</v>
      </c>
      <c r="J116" s="5">
        <v>509040247783</v>
      </c>
      <c r="K116" s="5">
        <v>509040247783</v>
      </c>
      <c r="L116" s="5">
        <v>509020815313</v>
      </c>
      <c r="M116" s="5">
        <v>58396979416</v>
      </c>
      <c r="N116" s="5">
        <v>58396979416</v>
      </c>
      <c r="O116" s="5">
        <v>58396979416</v>
      </c>
    </row>
    <row r="117" spans="2:15" ht="15.5" x14ac:dyDescent="0.35">
      <c r="C117" t="s">
        <v>130</v>
      </c>
      <c r="D117" s="5">
        <v>970686599923</v>
      </c>
      <c r="E117" s="5">
        <v>950110363219</v>
      </c>
      <c r="F117" s="5">
        <v>930848542151</v>
      </c>
      <c r="G117" s="5">
        <v>915312892089</v>
      </c>
      <c r="I117" s="5">
        <v>930848542151</v>
      </c>
      <c r="J117" s="5">
        <v>861192853950</v>
      </c>
      <c r="K117" s="5">
        <v>536694055785</v>
      </c>
      <c r="L117" s="5">
        <v>497095504025</v>
      </c>
      <c r="M117" s="5">
        <v>493119005418</v>
      </c>
      <c r="N117" s="5">
        <v>-370065423032</v>
      </c>
      <c r="O117" s="5">
        <v>-164814397604</v>
      </c>
    </row>
    <row r="118" spans="2:15" ht="15.5" x14ac:dyDescent="0.35">
      <c r="C118" t="s">
        <v>257</v>
      </c>
      <c r="D118" s="5">
        <v>45200000000</v>
      </c>
      <c r="E118" s="5">
        <v>45200000000</v>
      </c>
      <c r="F118" s="5">
        <v>45200000000</v>
      </c>
      <c r="G118" s="5">
        <v>50200000000</v>
      </c>
      <c r="I118" s="5">
        <v>45200000000</v>
      </c>
      <c r="J118" s="5">
        <v>5000000000</v>
      </c>
      <c r="K118" s="5">
        <v>5000000000</v>
      </c>
      <c r="L118" s="5">
        <v>5000000000</v>
      </c>
    </row>
    <row r="119" spans="2:15" ht="15.5" x14ac:dyDescent="0.35">
      <c r="C119" t="s">
        <v>258</v>
      </c>
      <c r="D119" s="5">
        <v>925486599923</v>
      </c>
      <c r="E119" s="5">
        <v>904910363219</v>
      </c>
      <c r="F119" s="5">
        <v>885648542151</v>
      </c>
      <c r="G119" s="5">
        <v>865112892089</v>
      </c>
      <c r="I119" s="5">
        <v>885648542151</v>
      </c>
      <c r="J119" s="5">
        <v>856192853950</v>
      </c>
      <c r="K119" s="5">
        <v>531694055785</v>
      </c>
      <c r="L119" s="5">
        <v>492095504025</v>
      </c>
      <c r="M119" s="5">
        <v>493119005418</v>
      </c>
      <c r="N119" s="5">
        <v>-370065423032</v>
      </c>
      <c r="O119" s="5">
        <v>-164814397604</v>
      </c>
    </row>
    <row r="120" spans="2:15" ht="15.5" x14ac:dyDescent="0.35">
      <c r="C120" t="s">
        <v>259</v>
      </c>
      <c r="D120" s="5">
        <v>970686599923</v>
      </c>
      <c r="E120" s="5">
        <v>950110363219</v>
      </c>
      <c r="F120" s="5">
        <v>930848542151</v>
      </c>
      <c r="G120" s="5">
        <v>915312892089</v>
      </c>
      <c r="I120" s="5">
        <v>930848542151</v>
      </c>
      <c r="J120" s="5">
        <v>861192853950</v>
      </c>
      <c r="K120" s="5">
        <v>536694055785</v>
      </c>
      <c r="L120" s="5">
        <v>497095504025</v>
      </c>
      <c r="M120" s="5">
        <v>493119005418</v>
      </c>
      <c r="N120" s="5">
        <v>-370065423032</v>
      </c>
      <c r="O120" s="5">
        <v>-164814397604</v>
      </c>
    </row>
    <row r="121" spans="2:15" ht="15.5" x14ac:dyDescent="0.35">
      <c r="C121" t="s">
        <v>131</v>
      </c>
    </row>
    <row r="122" spans="2:15" ht="15.5" x14ac:dyDescent="0.35">
      <c r="C122" t="s">
        <v>10</v>
      </c>
      <c r="D122" s="5">
        <v>2200486262609</v>
      </c>
      <c r="E122" s="5">
        <v>2179910025905</v>
      </c>
      <c r="F122" s="5">
        <v>2160648204837</v>
      </c>
      <c r="G122" s="5">
        <v>2145154782737</v>
      </c>
      <c r="I122" s="5">
        <v>2160648204837</v>
      </c>
      <c r="J122" s="5">
        <v>2091034744598</v>
      </c>
      <c r="K122" s="5">
        <v>1685932931442</v>
      </c>
      <c r="L122" s="5">
        <v>1646329204159</v>
      </c>
      <c r="M122" s="5">
        <v>1140825993613</v>
      </c>
      <c r="N122" s="5">
        <v>-111793912721</v>
      </c>
      <c r="O122" s="5">
        <v>93495770267</v>
      </c>
    </row>
    <row r="123" spans="2:15" ht="15.5" x14ac:dyDescent="0.35">
      <c r="C123" t="s">
        <v>132</v>
      </c>
      <c r="D123" s="5">
        <v>2920986226299</v>
      </c>
      <c r="E123" s="5">
        <v>2919742289517</v>
      </c>
      <c r="F123" s="5">
        <v>2907218104658</v>
      </c>
      <c r="G123" s="5">
        <v>2883936242569</v>
      </c>
      <c r="I123" s="5">
        <v>2907218104658</v>
      </c>
      <c r="J123" s="5">
        <v>2866621350778</v>
      </c>
      <c r="K123" s="5">
        <v>2494630511563</v>
      </c>
      <c r="L123" s="5">
        <v>2521415902502</v>
      </c>
      <c r="M123" s="5">
        <v>2265483090256</v>
      </c>
      <c r="N123" s="5">
        <v>977744741168</v>
      </c>
      <c r="O123" s="5">
        <v>1005294708616</v>
      </c>
    </row>
    <row r="124" spans="2:15" ht="15.5" x14ac:dyDescent="0.35">
      <c r="C124" t="s">
        <v>133</v>
      </c>
      <c r="D124" s="5">
        <v>25091713397</v>
      </c>
      <c r="E124" s="5">
        <v>25091713397</v>
      </c>
      <c r="F124" s="5">
        <v>25091713397</v>
      </c>
      <c r="G124" s="5">
        <v>25091713397</v>
      </c>
      <c r="I124" s="5">
        <v>25091713397</v>
      </c>
      <c r="J124" s="5">
        <v>25091713397</v>
      </c>
      <c r="K124" s="5">
        <v>25091713397</v>
      </c>
      <c r="L124" s="5">
        <v>25091713397</v>
      </c>
      <c r="M124" s="5">
        <v>200000</v>
      </c>
      <c r="N124" s="5">
        <v>200000</v>
      </c>
      <c r="O124" s="5">
        <v>200000</v>
      </c>
    </row>
    <row r="126" spans="2:15" ht="15.5" x14ac:dyDescent="0.35">
      <c r="B126" t="s">
        <v>134</v>
      </c>
      <c r="C126" t="s">
        <v>135</v>
      </c>
      <c r="D126" s="5">
        <v>20978911325</v>
      </c>
      <c r="E126" s="5">
        <v>15521268561</v>
      </c>
      <c r="F126" s="5">
        <v>41404744063</v>
      </c>
      <c r="G126" s="5">
        <v>9963608296</v>
      </c>
      <c r="I126" s="5">
        <v>86266325735</v>
      </c>
      <c r="J126" s="5">
        <v>105258300209</v>
      </c>
      <c r="K126" s="5">
        <v>69026560047</v>
      </c>
      <c r="L126" s="5">
        <v>47649919682</v>
      </c>
      <c r="M126" s="5">
        <v>-13321179531</v>
      </c>
      <c r="N126" s="5">
        <v>-79341355009</v>
      </c>
      <c r="O126" s="5">
        <v>13319746968</v>
      </c>
    </row>
    <row r="127" spans="2:15" ht="15.5" x14ac:dyDescent="0.35">
      <c r="C127" t="s">
        <v>316</v>
      </c>
      <c r="D127" s="5">
        <v>82571976358</v>
      </c>
      <c r="E127" s="5">
        <v>95091452389</v>
      </c>
      <c r="F127" s="5">
        <v>105622136004</v>
      </c>
      <c r="G127" s="5">
        <v>87293827207</v>
      </c>
      <c r="I127" s="5">
        <v>373019353588</v>
      </c>
      <c r="J127" s="5">
        <v>363605538539</v>
      </c>
      <c r="K127" s="5">
        <v>330329988100</v>
      </c>
      <c r="L127" s="5">
        <v>270899927745</v>
      </c>
      <c r="M127" s="5">
        <v>179078364951</v>
      </c>
      <c r="N127" s="5">
        <v>148347107363</v>
      </c>
      <c r="O127" s="5">
        <v>285110410497</v>
      </c>
    </row>
    <row r="128" spans="2:15" ht="15.5" x14ac:dyDescent="0.35">
      <c r="C128" t="s">
        <v>1191</v>
      </c>
    </row>
    <row r="129" spans="3:15" ht="15.5" x14ac:dyDescent="0.35">
      <c r="C129" t="s">
        <v>1192</v>
      </c>
      <c r="D129" s="5">
        <v>-32475102950</v>
      </c>
      <c r="E129" s="5">
        <v>-50974794695</v>
      </c>
      <c r="F129" s="5">
        <v>-23021094974</v>
      </c>
      <c r="G129" s="5">
        <v>-45586174970</v>
      </c>
      <c r="I129" s="5">
        <v>-153560096325</v>
      </c>
      <c r="J129" s="5">
        <v>-147244273327</v>
      </c>
      <c r="K129" s="5">
        <v>-153604566135</v>
      </c>
      <c r="L129" s="5">
        <v>-134768722592</v>
      </c>
      <c r="M129" s="5">
        <v>-117944126821</v>
      </c>
      <c r="N129" s="5">
        <v>-100455412332</v>
      </c>
      <c r="O129" s="5">
        <v>-166073210255</v>
      </c>
    </row>
    <row r="130" spans="3:15" ht="15.5" x14ac:dyDescent="0.35">
      <c r="C130" t="s">
        <v>1194</v>
      </c>
      <c r="D130" s="5">
        <v>-11768309865</v>
      </c>
      <c r="E130" s="5">
        <v>-12264844857</v>
      </c>
      <c r="F130" s="5">
        <v>-14479876475</v>
      </c>
      <c r="G130" s="5">
        <v>-12695672439</v>
      </c>
      <c r="I130" s="5">
        <v>-51368549271</v>
      </c>
      <c r="J130" s="5">
        <v>-42433571619</v>
      </c>
      <c r="K130" s="5">
        <v>-42782098666</v>
      </c>
      <c r="L130" s="5">
        <v>-42451713737</v>
      </c>
      <c r="M130" s="5">
        <v>-36251859115</v>
      </c>
      <c r="N130" s="5">
        <v>-34662765290</v>
      </c>
      <c r="O130" s="5">
        <v>-45603227020</v>
      </c>
    </row>
    <row r="131" spans="3:15" ht="15.5" x14ac:dyDescent="0.35">
      <c r="C131" t="s">
        <v>1195</v>
      </c>
      <c r="D131" s="5">
        <v>-44243412815</v>
      </c>
      <c r="E131" s="5">
        <v>-63239639552</v>
      </c>
      <c r="F131" s="5">
        <v>-37500971449</v>
      </c>
      <c r="G131" s="5">
        <v>-58281847409</v>
      </c>
      <c r="I131" s="5">
        <v>-204928645596</v>
      </c>
      <c r="J131" s="5">
        <v>-189677844946</v>
      </c>
      <c r="K131" s="5">
        <v>-196386664801</v>
      </c>
      <c r="L131" s="5">
        <v>-177220436329</v>
      </c>
      <c r="M131" s="5">
        <v>-154195985936</v>
      </c>
      <c r="N131" s="5">
        <v>-135118177622</v>
      </c>
      <c r="O131" s="5">
        <v>-211676437275</v>
      </c>
    </row>
    <row r="132" spans="3:15" ht="15.5" x14ac:dyDescent="0.35">
      <c r="C132" t="s">
        <v>501</v>
      </c>
      <c r="D132" s="5">
        <v>8384030</v>
      </c>
      <c r="E132" s="5">
        <v>6876611</v>
      </c>
      <c r="F132" s="5">
        <v>33674863</v>
      </c>
      <c r="G132" s="5">
        <v>-5884076</v>
      </c>
      <c r="I132" s="5">
        <v>65026061</v>
      </c>
      <c r="J132" s="5">
        <v>151528858</v>
      </c>
      <c r="K132" s="5">
        <v>83312926</v>
      </c>
      <c r="L132" s="5">
        <v>68265873</v>
      </c>
      <c r="M132" s="5">
        <v>94621686</v>
      </c>
      <c r="N132" s="5">
        <v>-34662765290</v>
      </c>
      <c r="O132" s="5">
        <v>147803486</v>
      </c>
    </row>
    <row r="133" spans="3:15" ht="15.5" x14ac:dyDescent="0.35">
      <c r="C133" t="s">
        <v>1539</v>
      </c>
    </row>
    <row r="134" spans="3:15" ht="15.5" x14ac:dyDescent="0.35">
      <c r="C134" t="s">
        <v>27</v>
      </c>
      <c r="D134" s="5">
        <v>-8410116200</v>
      </c>
      <c r="E134" s="5">
        <v>-8320577663</v>
      </c>
      <c r="F134" s="5">
        <v>-9618570283</v>
      </c>
      <c r="G134" s="5">
        <v>-10032985167</v>
      </c>
      <c r="I134" s="5">
        <v>-40499218607</v>
      </c>
      <c r="J134" s="5">
        <v>-41482879358</v>
      </c>
      <c r="K134" s="5">
        <v>-40217488920</v>
      </c>
      <c r="L134" s="5">
        <v>-25641097410</v>
      </c>
      <c r="M134" s="5">
        <v>-17800907451</v>
      </c>
      <c r="N134" s="5">
        <v>-33919333234</v>
      </c>
      <c r="O134" s="5">
        <v>-45097240773</v>
      </c>
    </row>
    <row r="135" spans="3:15" ht="15.5" x14ac:dyDescent="0.35">
      <c r="C135" t="s">
        <v>1540</v>
      </c>
      <c r="D135" s="5">
        <v>-8947920048</v>
      </c>
      <c r="E135" s="5">
        <v>-8016843224</v>
      </c>
      <c r="F135" s="5">
        <v>-16522389781</v>
      </c>
      <c r="G135" s="5">
        <v>-9009502259</v>
      </c>
      <c r="I135" s="5">
        <v>-40781054420</v>
      </c>
      <c r="J135" s="5">
        <v>-26937233750</v>
      </c>
      <c r="K135" s="5">
        <v>-24503391461</v>
      </c>
      <c r="L135" s="5">
        <v>-20177877796</v>
      </c>
    </row>
    <row r="136" spans="3:15" ht="15.5" x14ac:dyDescent="0.35">
      <c r="C136" t="s">
        <v>1541</v>
      </c>
      <c r="F136" s="5">
        <v>-609135291</v>
      </c>
      <c r="I136" s="5">
        <v>-609135291</v>
      </c>
      <c r="J136" s="5">
        <v>-400809134</v>
      </c>
      <c r="K136" s="5">
        <v>-279195797</v>
      </c>
      <c r="L136" s="5">
        <v>-278862401</v>
      </c>
      <c r="M136" s="5">
        <v>-20497272781</v>
      </c>
      <c r="N136" s="5">
        <v>-23988186226</v>
      </c>
      <c r="O136" s="5">
        <v>-15164788967</v>
      </c>
    </row>
    <row r="137" spans="3:15" ht="15.5" x14ac:dyDescent="0.35">
      <c r="C137" t="s">
        <v>1542</v>
      </c>
      <c r="D137" s="5">
        <v>-17358036248</v>
      </c>
      <c r="E137" s="5">
        <v>-16337420887</v>
      </c>
      <c r="F137" s="5">
        <v>-26750095355</v>
      </c>
      <c r="G137" s="5">
        <v>-19042487426</v>
      </c>
      <c r="I137" s="5">
        <v>-81889408318</v>
      </c>
      <c r="J137" s="5">
        <v>-68820922242</v>
      </c>
      <c r="K137" s="5">
        <v>-65000076178</v>
      </c>
      <c r="L137" s="5">
        <v>-46097837607</v>
      </c>
      <c r="M137" s="5">
        <v>-38298180232</v>
      </c>
      <c r="N137" s="5">
        <v>-57907519460</v>
      </c>
      <c r="O137" s="5">
        <v>-60262029740</v>
      </c>
    </row>
    <row r="138" spans="3:15" ht="15.5" x14ac:dyDescent="0.35">
      <c r="C138" t="s">
        <v>144</v>
      </c>
      <c r="D138" s="5">
        <v>-12880530505</v>
      </c>
      <c r="E138" s="5">
        <v>-12764510143</v>
      </c>
      <c r="F138" s="5">
        <v>-12228142763</v>
      </c>
      <c r="G138" s="5">
        <v>-9518032067</v>
      </c>
      <c r="I138" s="5">
        <v>-40908659312</v>
      </c>
      <c r="J138" s="5">
        <v>-64128018243</v>
      </c>
      <c r="K138" s="5">
        <v>-48353209430</v>
      </c>
      <c r="L138" s="5">
        <v>240022500850</v>
      </c>
      <c r="M138" s="5">
        <v>29224785016</v>
      </c>
      <c r="N138" s="5">
        <v>47295199239</v>
      </c>
      <c r="O138" s="5">
        <v>3638766083</v>
      </c>
    </row>
    <row r="139" spans="3:15" ht="15.5" x14ac:dyDescent="0.35">
      <c r="C139" t="s">
        <v>145</v>
      </c>
      <c r="D139" s="5">
        <v>-5667935648</v>
      </c>
      <c r="E139" s="5">
        <v>-2488492794</v>
      </c>
      <c r="F139" s="5">
        <v>-34321201091</v>
      </c>
      <c r="G139" s="5">
        <v>-4523974798</v>
      </c>
      <c r="I139" s="5">
        <v>-58906907269</v>
      </c>
      <c r="J139" s="5">
        <v>-41397721392</v>
      </c>
      <c r="K139" s="5">
        <v>-16365377692</v>
      </c>
      <c r="L139" s="5">
        <v>-286658698742</v>
      </c>
      <c r="M139" s="5">
        <v>-18888638707</v>
      </c>
      <c r="N139" s="5">
        <v>-9201234906</v>
      </c>
      <c r="O139" s="5">
        <v>-9465505010</v>
      </c>
    </row>
    <row r="140" spans="3:15" ht="15.5" x14ac:dyDescent="0.35">
      <c r="C140" t="s">
        <v>146</v>
      </c>
      <c r="D140" s="5">
        <v>-5501287643</v>
      </c>
      <c r="E140" s="5">
        <v>-2340057767</v>
      </c>
      <c r="F140" s="5">
        <v>685849948</v>
      </c>
      <c r="G140" s="5">
        <v>-3035082481</v>
      </c>
      <c r="I140" s="5">
        <v>-19355245966</v>
      </c>
      <c r="J140" s="5">
        <v>-45767943154</v>
      </c>
      <c r="K140" s="5">
        <v>-10329319553</v>
      </c>
      <c r="L140" s="5">
        <v>-22561377728</v>
      </c>
      <c r="M140" s="5">
        <v>-1550469393</v>
      </c>
      <c r="N140" s="5">
        <v>-1542680353</v>
      </c>
      <c r="O140" s="5">
        <v>-7411481120</v>
      </c>
    </row>
    <row r="141" spans="3:15" ht="15.5" x14ac:dyDescent="0.35">
      <c r="C141" t="s">
        <v>1543</v>
      </c>
      <c r="F141" s="5">
        <v>-33683855548</v>
      </c>
      <c r="I141" s="5">
        <v>-33683855548</v>
      </c>
    </row>
    <row r="142" spans="3:15" ht="15.5" x14ac:dyDescent="0.35">
      <c r="C142" t="s">
        <v>538</v>
      </c>
      <c r="F142" s="5">
        <v>186000000</v>
      </c>
      <c r="I142" s="5">
        <v>186000000</v>
      </c>
      <c r="O142" s="5">
        <v>100000000</v>
      </c>
    </row>
    <row r="143" spans="3:15" ht="15.5" x14ac:dyDescent="0.35">
      <c r="C143" t="s">
        <v>1544</v>
      </c>
      <c r="F143" s="5">
        <v>-116352500</v>
      </c>
      <c r="I143" s="5">
        <v>-116352500</v>
      </c>
      <c r="L143" s="5">
        <v>-99977050000</v>
      </c>
    </row>
    <row r="144" spans="3:15" ht="15.5" x14ac:dyDescent="0.35">
      <c r="C144" t="s">
        <v>1545</v>
      </c>
      <c r="L144" s="5">
        <v>-148903033375</v>
      </c>
    </row>
    <row r="145" spans="3:15" ht="15.5" x14ac:dyDescent="0.35">
      <c r="C145" t="s">
        <v>1306</v>
      </c>
      <c r="J145" s="5">
        <v>4370221762</v>
      </c>
      <c r="K145" s="5">
        <v>173187971</v>
      </c>
    </row>
    <row r="146" spans="3:15" ht="15.5" x14ac:dyDescent="0.35">
      <c r="C146" t="s">
        <v>505</v>
      </c>
      <c r="D146" s="5">
        <v>-166648005</v>
      </c>
      <c r="E146" s="5">
        <v>-148435027</v>
      </c>
      <c r="F146" s="5">
        <v>-5937453255</v>
      </c>
      <c r="G146" s="5">
        <v>3055717947</v>
      </c>
      <c r="I146" s="5">
        <v>-5937453255</v>
      </c>
      <c r="K146" s="5">
        <v>-5089050521</v>
      </c>
      <c r="L146" s="5">
        <v>-14177296089</v>
      </c>
      <c r="M146" s="5">
        <v>-16534803684</v>
      </c>
      <c r="N146" s="5">
        <v>-6579399282</v>
      </c>
      <c r="O146" s="5">
        <v>-1366555096</v>
      </c>
    </row>
    <row r="147" spans="3:15" ht="15.5" x14ac:dyDescent="0.35">
      <c r="C147" t="s">
        <v>1546</v>
      </c>
      <c r="F147" s="5">
        <v>4544610264</v>
      </c>
      <c r="G147" s="5">
        <v>-4544610264</v>
      </c>
      <c r="K147" s="5">
        <v>-1120195589</v>
      </c>
      <c r="L147" s="5">
        <v>-1039941550</v>
      </c>
      <c r="M147" s="5">
        <v>-803365630</v>
      </c>
      <c r="N147" s="5">
        <v>-1079155271</v>
      </c>
      <c r="O147" s="5">
        <v>-787468794</v>
      </c>
    </row>
    <row r="148" spans="3:15" ht="15.5" x14ac:dyDescent="0.35">
      <c r="C148" t="s">
        <v>153</v>
      </c>
      <c r="D148" s="5">
        <v>-12880530505</v>
      </c>
      <c r="E148" s="5">
        <v>-12764510143</v>
      </c>
      <c r="F148" s="5">
        <v>-12228142763</v>
      </c>
      <c r="G148" s="5">
        <v>-9518032067</v>
      </c>
      <c r="I148" s="5">
        <v>-40908659312</v>
      </c>
      <c r="J148" s="5">
        <v>-64128018243</v>
      </c>
      <c r="K148" s="5">
        <v>-48353209430</v>
      </c>
      <c r="L148" s="5">
        <v>240022500850</v>
      </c>
      <c r="M148" s="5">
        <v>29224785016</v>
      </c>
      <c r="N148" s="5">
        <v>47295199239</v>
      </c>
      <c r="O148" s="5">
        <v>3638766083</v>
      </c>
    </row>
    <row r="149" spans="3:15" ht="15.5" x14ac:dyDescent="0.35">
      <c r="C149" t="s">
        <v>1547</v>
      </c>
      <c r="L149" s="5">
        <v>4359725830</v>
      </c>
      <c r="M149" s="5">
        <v>186157803909</v>
      </c>
      <c r="N149" s="5">
        <v>43653810069</v>
      </c>
    </row>
    <row r="150" spans="3:15" ht="15.5" x14ac:dyDescent="0.35">
      <c r="C150" t="s">
        <v>278</v>
      </c>
      <c r="D150" s="5">
        <v>748902945</v>
      </c>
      <c r="E150" s="5">
        <v>-203548264</v>
      </c>
      <c r="F150" s="5">
        <v>-1092375280</v>
      </c>
      <c r="G150" s="5">
        <v>322551417</v>
      </c>
      <c r="I150" s="5">
        <v>-823344051</v>
      </c>
      <c r="J150" s="5">
        <v>-4312188231</v>
      </c>
      <c r="K150" s="5">
        <v>-16478371670</v>
      </c>
      <c r="L150" s="5">
        <v>-18763311340</v>
      </c>
      <c r="M150" s="5">
        <v>-61674005</v>
      </c>
      <c r="N150" s="5">
        <v>-246716810</v>
      </c>
      <c r="O150" s="5">
        <v>-12834596128</v>
      </c>
    </row>
    <row r="151" spans="3:15" ht="15.5" x14ac:dyDescent="0.35">
      <c r="C151" t="s">
        <v>1548</v>
      </c>
      <c r="D151" s="5">
        <v>-12447583075</v>
      </c>
      <c r="E151" s="5">
        <v>-12383885722</v>
      </c>
      <c r="F151" s="5">
        <v>-10096165029</v>
      </c>
      <c r="G151" s="5">
        <v>-9714280138</v>
      </c>
      <c r="I151" s="5">
        <v>-38618304528</v>
      </c>
      <c r="J151" s="5">
        <v>-30484075488</v>
      </c>
      <c r="K151" s="5">
        <v>-19674243322</v>
      </c>
      <c r="L151" s="5">
        <v>-14189906661</v>
      </c>
      <c r="M151" s="5">
        <v>-22271327705</v>
      </c>
      <c r="N151" s="5">
        <v>-16987357125</v>
      </c>
      <c r="O151" s="5">
        <v>-10824586589</v>
      </c>
    </row>
    <row r="152" spans="3:15" ht="15.5" x14ac:dyDescent="0.35">
      <c r="C152" t="s">
        <v>524</v>
      </c>
      <c r="N152" s="5">
        <v>16134285957</v>
      </c>
      <c r="O152" s="5">
        <v>8616241165</v>
      </c>
    </row>
    <row r="153" spans="3:15" ht="15.5" x14ac:dyDescent="0.35">
      <c r="C153" t="s">
        <v>512</v>
      </c>
      <c r="D153" s="5">
        <v>-137113729</v>
      </c>
      <c r="E153" s="5">
        <v>-177076157</v>
      </c>
      <c r="F153" s="5">
        <v>-86143662</v>
      </c>
      <c r="G153" s="5">
        <v>-126303346</v>
      </c>
      <c r="I153" s="5">
        <v>-454913936</v>
      </c>
      <c r="J153" s="5">
        <v>-574720382</v>
      </c>
      <c r="K153" s="5">
        <v>-690697201</v>
      </c>
      <c r="L153" s="5">
        <v>-611912244</v>
      </c>
      <c r="M153" s="5">
        <v>-514094750</v>
      </c>
      <c r="N153" s="5">
        <v>-76516736</v>
      </c>
    </row>
    <row r="154" spans="3:15" ht="15.5" x14ac:dyDescent="0.35">
      <c r="C154" t="s">
        <v>1203</v>
      </c>
      <c r="D154" s="5">
        <v>-444736646</v>
      </c>
      <c r="F154" s="5">
        <v>-953458792</v>
      </c>
      <c r="I154" s="5">
        <v>-953458792</v>
      </c>
      <c r="J154" s="5">
        <v>-1000000000</v>
      </c>
    </row>
    <row r="155" spans="3:15" ht="15.5" x14ac:dyDescent="0.35">
      <c r="C155" t="s">
        <v>347</v>
      </c>
      <c r="J155" s="5">
        <v>-25085778020</v>
      </c>
    </row>
    <row r="156" spans="3:15" ht="15.5" x14ac:dyDescent="0.35">
      <c r="C156" t="s">
        <v>1549</v>
      </c>
      <c r="D156" s="5">
        <v>-600000000</v>
      </c>
    </row>
    <row r="157" spans="3:15" ht="15.5" x14ac:dyDescent="0.35">
      <c r="C157" t="s">
        <v>1550</v>
      </c>
      <c r="L157" s="5">
        <v>267369630167</v>
      </c>
    </row>
    <row r="158" spans="3:15" ht="15.5" x14ac:dyDescent="0.35">
      <c r="C158" t="s">
        <v>553</v>
      </c>
      <c r="K158" s="5">
        <v>21122250</v>
      </c>
    </row>
    <row r="159" spans="3:15" ht="15.5" x14ac:dyDescent="0.35">
      <c r="C159" t="s">
        <v>1551</v>
      </c>
      <c r="M159" s="5">
        <v>-121007100001</v>
      </c>
      <c r="N159" s="5">
        <v>13299100000</v>
      </c>
      <c r="O159" s="5">
        <v>8641000001</v>
      </c>
    </row>
    <row r="160" spans="3:15" ht="15.5" x14ac:dyDescent="0.35">
      <c r="C160" t="s">
        <v>154</v>
      </c>
      <c r="I160" s="5">
        <v>-58638005</v>
      </c>
      <c r="J160" s="5">
        <v>-2671256122</v>
      </c>
      <c r="K160" s="5">
        <v>-11531019487</v>
      </c>
      <c r="L160" s="5">
        <v>1858275098</v>
      </c>
      <c r="M160" s="5">
        <v>-13078822432</v>
      </c>
      <c r="N160" s="5">
        <v>-8481406116</v>
      </c>
      <c r="O160" s="5">
        <v>10040707634</v>
      </c>
    </row>
    <row r="161" spans="2:15" ht="15.5" x14ac:dyDescent="0.35">
      <c r="C161" t="s">
        <v>163</v>
      </c>
      <c r="D161" s="5">
        <v>2430445172</v>
      </c>
      <c r="E161" s="5">
        <v>268265624</v>
      </c>
      <c r="F161" s="5">
        <v>-5144599791</v>
      </c>
      <c r="G161" s="5">
        <v>-4078398569</v>
      </c>
      <c r="I161" s="5">
        <v>-13549240846</v>
      </c>
      <c r="J161" s="5">
        <v>-267439426</v>
      </c>
      <c r="K161" s="5">
        <v>4307972925</v>
      </c>
      <c r="L161" s="5">
        <v>1013721790</v>
      </c>
      <c r="M161" s="5">
        <v>-2985033222</v>
      </c>
      <c r="N161" s="5">
        <v>-41247390676</v>
      </c>
      <c r="O161" s="5">
        <v>7493008041</v>
      </c>
    </row>
    <row r="162" spans="2:15" ht="15.5" x14ac:dyDescent="0.35">
      <c r="C162" t="s">
        <v>164</v>
      </c>
      <c r="E162" s="5">
        <v>5154745020</v>
      </c>
      <c r="I162" s="5">
        <v>18703985866</v>
      </c>
      <c r="J162" s="5">
        <v>18971425292</v>
      </c>
      <c r="K162" s="5">
        <v>14663451367</v>
      </c>
      <c r="L162" s="5">
        <v>13649729777</v>
      </c>
      <c r="M162" s="5">
        <v>16634762999</v>
      </c>
      <c r="N162" s="5">
        <v>23057766333</v>
      </c>
      <c r="O162" s="5">
        <v>15564758292</v>
      </c>
    </row>
    <row r="163" spans="2:15" ht="15.5" x14ac:dyDescent="0.35">
      <c r="C163" t="s">
        <v>166</v>
      </c>
      <c r="D163" s="5">
        <v>2430445172</v>
      </c>
      <c r="E163" s="5">
        <v>5423010644</v>
      </c>
      <c r="F163" s="5">
        <v>-5144599791</v>
      </c>
      <c r="G163" s="5">
        <v>-4078398569</v>
      </c>
      <c r="I163" s="5">
        <v>5154745020</v>
      </c>
      <c r="J163" s="5">
        <v>18703985866</v>
      </c>
      <c r="K163" s="5">
        <v>18971424292</v>
      </c>
      <c r="L163" s="5">
        <v>14663451567</v>
      </c>
      <c r="M163" s="5">
        <v>13649729777</v>
      </c>
      <c r="N163" s="5">
        <v>-18189624343</v>
      </c>
      <c r="O163" s="5">
        <v>23057766333</v>
      </c>
    </row>
    <row r="165" spans="2:15" ht="15.5" x14ac:dyDescent="0.35">
      <c r="B165" t="s">
        <v>167</v>
      </c>
      <c r="C165" t="s">
        <v>12</v>
      </c>
      <c r="D165" s="5">
        <v>25090000000</v>
      </c>
      <c r="E165" s="5">
        <v>25090000000</v>
      </c>
      <c r="F165" s="5">
        <v>25090000000</v>
      </c>
      <c r="G165" s="5">
        <v>25090000000</v>
      </c>
      <c r="I165" s="5">
        <v>25090000000</v>
      </c>
      <c r="J165" s="5">
        <v>25090000000</v>
      </c>
      <c r="K165" s="5">
        <v>25090000000</v>
      </c>
      <c r="L165" s="5">
        <v>25090000000</v>
      </c>
      <c r="M165" s="5">
        <v>0</v>
      </c>
      <c r="N165" s="5">
        <v>0</v>
      </c>
      <c r="O165" s="5">
        <v>0</v>
      </c>
    </row>
    <row r="166" spans="2:15" ht="15.5" x14ac:dyDescent="0.35">
      <c r="C166" t="s">
        <v>168</v>
      </c>
      <c r="D166" s="6">
        <v>0.82</v>
      </c>
      <c r="E166" s="6">
        <v>0.77</v>
      </c>
      <c r="F166" s="6">
        <v>0.62</v>
      </c>
      <c r="G166" s="6">
        <v>0.79</v>
      </c>
    </row>
    <row r="167" spans="2:15" ht="15.5" x14ac:dyDescent="0.35">
      <c r="C167" t="s">
        <v>169</v>
      </c>
      <c r="D167" s="6">
        <v>62.2</v>
      </c>
      <c r="E167" s="6">
        <v>74.03</v>
      </c>
      <c r="F167" s="6">
        <v>112.9</v>
      </c>
      <c r="G167" s="6">
        <v>107.59</v>
      </c>
    </row>
    <row r="168" spans="2:15" ht="15.5" x14ac:dyDescent="0.35">
      <c r="C168" t="s">
        <v>63</v>
      </c>
      <c r="D168" s="6">
        <v>14.14</v>
      </c>
      <c r="E168" s="6">
        <v>15.53</v>
      </c>
      <c r="F168" s="6">
        <v>18.190000000000001</v>
      </c>
      <c r="G168" s="6">
        <v>22.01</v>
      </c>
    </row>
    <row r="169" spans="2:15" ht="15.5" x14ac:dyDescent="0.35">
      <c r="C169" t="s">
        <v>170</v>
      </c>
      <c r="D169" s="5">
        <v>42960000000</v>
      </c>
      <c r="E169" s="5">
        <v>39990000000</v>
      </c>
      <c r="F169" s="5">
        <v>37970000000</v>
      </c>
      <c r="G169" s="5">
        <v>42970000000</v>
      </c>
    </row>
    <row r="170" spans="2:15" ht="15.5" x14ac:dyDescent="0.35">
      <c r="C170" t="s">
        <v>171</v>
      </c>
      <c r="D170" s="6">
        <v>6.9999999999999993E-3</v>
      </c>
      <c r="E170" s="6">
        <v>6.6E-3</v>
      </c>
      <c r="F170" s="6">
        <v>5.3E-3</v>
      </c>
      <c r="G170" s="6">
        <v>6.8000000000000005E-3</v>
      </c>
    </row>
    <row r="171" spans="2:15" ht="15.5" x14ac:dyDescent="0.35">
      <c r="C171" t="s">
        <v>172</v>
      </c>
      <c r="D171" s="6">
        <v>9.3999999999999986E-3</v>
      </c>
      <c r="E171" s="6">
        <v>8.8000000000000005E-3</v>
      </c>
      <c r="F171" s="6">
        <v>7.1999999999999998E-3</v>
      </c>
      <c r="G171" s="6">
        <v>9.1999999999999998E-3</v>
      </c>
    </row>
    <row r="172" spans="2:15" ht="15.5" x14ac:dyDescent="0.35">
      <c r="C172" t="s">
        <v>173</v>
      </c>
      <c r="D172" s="6">
        <v>1.37E-2</v>
      </c>
      <c r="E172" s="6">
        <v>1.29E-2</v>
      </c>
      <c r="F172" s="6">
        <v>1.21E-2</v>
      </c>
      <c r="G172" s="6">
        <v>1.44E-2</v>
      </c>
    </row>
    <row r="173" spans="2:15" ht="15.5" x14ac:dyDescent="0.35">
      <c r="C173" t="s">
        <v>174</v>
      </c>
      <c r="D173" s="6">
        <v>4.53</v>
      </c>
      <c r="E173" s="6">
        <v>4.3</v>
      </c>
      <c r="F173" s="6">
        <v>3.46</v>
      </c>
      <c r="G173" s="6">
        <v>3.91</v>
      </c>
    </row>
    <row r="174" spans="2:15" ht="15.5" x14ac:dyDescent="0.35">
      <c r="C174" t="s">
        <v>175</v>
      </c>
      <c r="D174" s="5">
        <v>2200000000000</v>
      </c>
      <c r="E174" s="5">
        <v>2180000000000</v>
      </c>
      <c r="F174" s="5">
        <v>2161000000000</v>
      </c>
      <c r="G174" s="5">
        <v>2145000000000</v>
      </c>
    </row>
    <row r="175" spans="2:15" ht="15.5" x14ac:dyDescent="0.35">
      <c r="C175" t="s">
        <v>176</v>
      </c>
      <c r="D175" s="6">
        <v>0.57999999999999996</v>
      </c>
      <c r="E175" s="6">
        <v>0.66</v>
      </c>
      <c r="F175" s="6">
        <v>0.81</v>
      </c>
      <c r="G175" s="6">
        <v>0.99</v>
      </c>
    </row>
    <row r="176" spans="2:15" ht="15.5" x14ac:dyDescent="0.35">
      <c r="C176" t="s">
        <v>177</v>
      </c>
      <c r="D176" s="6">
        <v>87.7</v>
      </c>
      <c r="E176" s="6">
        <v>86.88</v>
      </c>
      <c r="F176" s="6">
        <v>86.11</v>
      </c>
      <c r="G176" s="6">
        <v>85.49</v>
      </c>
    </row>
    <row r="177" spans="3:15" ht="15.5" x14ac:dyDescent="0.35">
      <c r="C177" t="s">
        <v>178</v>
      </c>
      <c r="D177" s="6">
        <v>0.57999999999999996</v>
      </c>
      <c r="E177" s="6">
        <v>0.66</v>
      </c>
      <c r="F177" s="6">
        <v>0.81</v>
      </c>
      <c r="G177" s="6">
        <v>0.99</v>
      </c>
    </row>
    <row r="178" spans="3:15" ht="15.5" x14ac:dyDescent="0.35">
      <c r="C178" t="s">
        <v>179</v>
      </c>
      <c r="D178" s="6">
        <v>87.7</v>
      </c>
      <c r="E178" s="6">
        <v>86.88</v>
      </c>
      <c r="F178" s="6">
        <v>86.11</v>
      </c>
      <c r="G178" s="6">
        <v>85.49</v>
      </c>
    </row>
    <row r="179" spans="3:15" ht="15.5" x14ac:dyDescent="0.35">
      <c r="C179" t="s">
        <v>180</v>
      </c>
      <c r="D179" s="5">
        <v>57000000000</v>
      </c>
      <c r="E179" s="5">
        <v>54000000000</v>
      </c>
      <c r="F179" s="5">
        <v>52000000000</v>
      </c>
      <c r="G179" s="5">
        <v>47000000000</v>
      </c>
    </row>
    <row r="180" spans="3:15" ht="15.5" x14ac:dyDescent="0.35">
      <c r="C180" t="s">
        <v>181</v>
      </c>
      <c r="D180" s="5">
        <v>253000000000</v>
      </c>
      <c r="E180" s="5">
        <v>268000000000</v>
      </c>
      <c r="F180" s="5">
        <v>283000000000</v>
      </c>
      <c r="G180" s="5">
        <v>298000000000</v>
      </c>
    </row>
    <row r="181" spans="3:15" ht="15.5" x14ac:dyDescent="0.35">
      <c r="C181" t="s">
        <v>182</v>
      </c>
      <c r="D181" s="5">
        <v>2200000000000</v>
      </c>
      <c r="E181" s="5">
        <v>2180000000000</v>
      </c>
      <c r="F181" s="5">
        <v>2161000000000</v>
      </c>
      <c r="G181" s="5">
        <v>2145000000000</v>
      </c>
    </row>
    <row r="182" spans="3:15" ht="15.5" x14ac:dyDescent="0.35">
      <c r="C182" t="s">
        <v>24</v>
      </c>
      <c r="D182" s="5">
        <v>311000000000</v>
      </c>
      <c r="E182" s="5">
        <v>322000000000</v>
      </c>
      <c r="F182" s="5">
        <v>335000000000</v>
      </c>
      <c r="G182" s="5">
        <v>346000000000</v>
      </c>
    </row>
    <row r="183" spans="3:15" ht="15.5" x14ac:dyDescent="0.35">
      <c r="C183" t="s">
        <v>21</v>
      </c>
      <c r="D183" s="5">
        <v>303000000000</v>
      </c>
      <c r="E183" s="5">
        <v>317000000000</v>
      </c>
      <c r="F183" s="5">
        <v>330000000000</v>
      </c>
      <c r="G183" s="5">
        <v>335000000000</v>
      </c>
    </row>
    <row r="184" spans="3:15" ht="15.5" x14ac:dyDescent="0.35">
      <c r="C184" t="s">
        <v>183</v>
      </c>
      <c r="D184" s="5">
        <v>76000000000</v>
      </c>
      <c r="E184" s="5">
        <v>86000000000</v>
      </c>
      <c r="F184" s="5">
        <v>70000000000</v>
      </c>
      <c r="G184" s="5">
        <v>44000000000</v>
      </c>
    </row>
    <row r="185" spans="3:15" ht="15.5" x14ac:dyDescent="0.35">
      <c r="C185" t="s">
        <v>184</v>
      </c>
      <c r="D185" s="5">
        <v>21000000000</v>
      </c>
      <c r="E185" s="5">
        <v>16000000000</v>
      </c>
      <c r="F185" s="5">
        <v>41000000000</v>
      </c>
      <c r="G185" s="5">
        <v>10000000000</v>
      </c>
    </row>
    <row r="186" spans="3:15" ht="15.5" x14ac:dyDescent="0.35">
      <c r="C186" t="s">
        <v>185</v>
      </c>
      <c r="D186" s="5">
        <v>-6000000000</v>
      </c>
      <c r="E186" s="5">
        <v>-2000000000</v>
      </c>
      <c r="F186" s="5">
        <v>1000000000</v>
      </c>
      <c r="G186" s="5">
        <v>-3000000000</v>
      </c>
    </row>
    <row r="187" spans="3:15" ht="15.5" x14ac:dyDescent="0.35">
      <c r="C187" t="s">
        <v>13</v>
      </c>
      <c r="D187" s="5">
        <v>15000000000</v>
      </c>
      <c r="E187" s="5">
        <v>13000000000</v>
      </c>
      <c r="F187" s="5">
        <v>42000000000</v>
      </c>
      <c r="G187" s="5">
        <v>7000000000</v>
      </c>
    </row>
    <row r="188" spans="3:15" ht="15.5" x14ac:dyDescent="0.35">
      <c r="C188" t="s">
        <v>16</v>
      </c>
      <c r="D188" s="6">
        <v>0.62</v>
      </c>
      <c r="E188" s="6">
        <v>0.53</v>
      </c>
      <c r="F188" s="6">
        <v>1.68</v>
      </c>
      <c r="G188" s="6">
        <v>0.28000000000000003</v>
      </c>
    </row>
    <row r="189" spans="3:15" ht="15.5" x14ac:dyDescent="0.35">
      <c r="C189" t="s">
        <v>48</v>
      </c>
      <c r="I189" s="6">
        <v>2.78</v>
      </c>
      <c r="J189" s="6">
        <v>13.93</v>
      </c>
      <c r="K189" s="6">
        <v>1.58</v>
      </c>
      <c r="L189" s="6">
        <v>0.16</v>
      </c>
      <c r="M189" s="6">
        <v>4315922.1399999997</v>
      </c>
      <c r="N189" s="6">
        <v>-547080.47</v>
      </c>
      <c r="O189" s="6">
        <v>-385925.13</v>
      </c>
    </row>
    <row r="190" spans="3:15" ht="15.5" x14ac:dyDescent="0.35">
      <c r="C190" t="s">
        <v>62</v>
      </c>
      <c r="I190" s="6">
        <v>25.18</v>
      </c>
      <c r="J190" s="6">
        <v>3.59</v>
      </c>
      <c r="K190" s="6">
        <v>32.28</v>
      </c>
      <c r="L190" s="6">
        <v>931.25</v>
      </c>
      <c r="M190" s="5">
        <v>0</v>
      </c>
      <c r="N190" s="5">
        <v>0</v>
      </c>
      <c r="O190" s="5">
        <v>0</v>
      </c>
    </row>
    <row r="191" spans="3:15" ht="15.5" x14ac:dyDescent="0.35">
      <c r="C191" t="s">
        <v>65</v>
      </c>
      <c r="I191" s="6">
        <v>4.6900000000000004</v>
      </c>
      <c r="J191" s="6">
        <v>3.47</v>
      </c>
      <c r="K191" s="6">
        <v>3.69</v>
      </c>
      <c r="L191" s="6">
        <v>14.11</v>
      </c>
      <c r="M191" s="5">
        <v>0</v>
      </c>
      <c r="N191" s="5">
        <v>0</v>
      </c>
      <c r="O191" s="5">
        <v>0</v>
      </c>
    </row>
    <row r="192" spans="3:15" ht="15.5" x14ac:dyDescent="0.35">
      <c r="C192" t="s">
        <v>186</v>
      </c>
      <c r="I192" s="5">
        <v>158490000000</v>
      </c>
      <c r="J192" s="5">
        <v>167300000000</v>
      </c>
      <c r="K192" s="5">
        <v>126430000000</v>
      </c>
      <c r="L192" s="5">
        <v>91550000000</v>
      </c>
      <c r="M192" s="5">
        <v>983780000000</v>
      </c>
      <c r="N192" s="5">
        <v>10060000000</v>
      </c>
      <c r="O192" s="5">
        <v>61790000000</v>
      </c>
    </row>
    <row r="193" spans="3:15" ht="15.5" x14ac:dyDescent="0.35">
      <c r="C193" t="s">
        <v>187</v>
      </c>
      <c r="I193" s="6">
        <v>2.4E-2</v>
      </c>
      <c r="J193" s="6">
        <v>0.122</v>
      </c>
      <c r="K193" s="6">
        <v>1.5900000000000001E-2</v>
      </c>
      <c r="L193" s="6">
        <v>1.6000000000000001E-3</v>
      </c>
      <c r="M193" s="6">
        <v>0.38100000000000001</v>
      </c>
      <c r="N193" s="6">
        <v>-0.1119</v>
      </c>
      <c r="O193" s="6">
        <v>-7.6799999999999993E-2</v>
      </c>
    </row>
    <row r="194" spans="3:15" ht="15.5" x14ac:dyDescent="0.35">
      <c r="C194" t="s">
        <v>188</v>
      </c>
      <c r="I194" s="6">
        <v>3.2199999999999999E-2</v>
      </c>
      <c r="J194" s="6">
        <v>0.16719999999999999</v>
      </c>
      <c r="K194" s="6">
        <v>2.35E-2</v>
      </c>
      <c r="L194" s="6">
        <v>2.3999999999999998E-3</v>
      </c>
      <c r="M194" s="6">
        <v>0.75659999999999994</v>
      </c>
      <c r="N194" s="6">
        <v>0.97870000000000001</v>
      </c>
      <c r="O194" s="6">
        <v>-0.82550000000000001</v>
      </c>
    </row>
    <row r="195" spans="3:15" ht="15.5" x14ac:dyDescent="0.35">
      <c r="C195" t="s">
        <v>189</v>
      </c>
      <c r="I195" s="6">
        <v>5.2199999999999996E-2</v>
      </c>
      <c r="J195" s="6">
        <v>5.8499999999999996E-2</v>
      </c>
      <c r="K195" s="6">
        <v>4.7199999999999999E-2</v>
      </c>
      <c r="L195" s="6">
        <v>3.85E-2</v>
      </c>
      <c r="M195" s="6">
        <v>0.79359999999999997</v>
      </c>
      <c r="N195" s="6">
        <v>-7.3399999999999993E-2</v>
      </c>
      <c r="O195" s="6">
        <v>2.3E-2</v>
      </c>
    </row>
    <row r="196" spans="3:15" ht="15.5" x14ac:dyDescent="0.35">
      <c r="C196" t="s">
        <v>190</v>
      </c>
      <c r="I196" s="6">
        <v>3.54</v>
      </c>
      <c r="J196" s="6">
        <v>3.55</v>
      </c>
      <c r="K196" s="6">
        <v>2.39</v>
      </c>
      <c r="L196" s="6">
        <v>1.42</v>
      </c>
      <c r="M196" s="6">
        <v>17.440000000000001</v>
      </c>
      <c r="N196" s="6">
        <v>-0.79</v>
      </c>
      <c r="O196" s="6">
        <v>0.11</v>
      </c>
    </row>
    <row r="197" spans="3:15" ht="15.5" x14ac:dyDescent="0.35">
      <c r="C197" t="s">
        <v>59</v>
      </c>
      <c r="I197" s="6">
        <v>0.81</v>
      </c>
      <c r="J197" s="6">
        <v>0.6</v>
      </c>
      <c r="K197" s="6">
        <v>0.76</v>
      </c>
      <c r="L197" s="6">
        <v>2.27</v>
      </c>
      <c r="M197" s="5">
        <v>0</v>
      </c>
      <c r="N197" s="5">
        <v>0</v>
      </c>
      <c r="O197" s="5">
        <v>0</v>
      </c>
    </row>
    <row r="198" spans="3:15" ht="15.5" x14ac:dyDescent="0.35">
      <c r="C198" t="s">
        <v>56</v>
      </c>
      <c r="I198" s="6">
        <v>86.11</v>
      </c>
      <c r="J198" s="6">
        <v>83.34</v>
      </c>
      <c r="K198" s="6">
        <v>67.19</v>
      </c>
      <c r="L198" s="6">
        <v>65.61</v>
      </c>
      <c r="M198" s="6">
        <v>5704129.9699999997</v>
      </c>
      <c r="N198" s="6">
        <v>-558969.56000000006</v>
      </c>
      <c r="O198" s="6">
        <v>467478.85</v>
      </c>
    </row>
    <row r="199" spans="3:15" ht="15.5" x14ac:dyDescent="0.35">
      <c r="C199" t="s">
        <v>191</v>
      </c>
      <c r="I199" s="6">
        <v>0.81</v>
      </c>
      <c r="J199" s="6">
        <v>0.6</v>
      </c>
      <c r="K199" s="6">
        <v>0.76</v>
      </c>
      <c r="L199" s="6">
        <v>2.27</v>
      </c>
      <c r="M199" s="5">
        <v>0</v>
      </c>
      <c r="N199" s="5">
        <v>0</v>
      </c>
      <c r="O199" s="5">
        <v>0</v>
      </c>
    </row>
    <row r="200" spans="3:15" ht="15.5" x14ac:dyDescent="0.35">
      <c r="C200" t="s">
        <v>192</v>
      </c>
      <c r="I200" s="6">
        <v>86.11</v>
      </c>
      <c r="J200" s="6">
        <v>83.34</v>
      </c>
      <c r="K200" s="6">
        <v>67.19</v>
      </c>
      <c r="L200" s="6">
        <v>65.61</v>
      </c>
      <c r="M200" s="6">
        <v>5704129.9699999997</v>
      </c>
      <c r="N200" s="6">
        <v>-558969.56000000006</v>
      </c>
      <c r="O200" s="6">
        <v>467478.85</v>
      </c>
    </row>
    <row r="201" spans="3:15" ht="15.5" x14ac:dyDescent="0.35">
      <c r="C201" t="s">
        <v>193</v>
      </c>
      <c r="I201" s="5">
        <v>52000000000</v>
      </c>
      <c r="J201" s="5">
        <v>40000000000</v>
      </c>
      <c r="K201" s="5">
        <v>34000000000</v>
      </c>
      <c r="L201" s="5">
        <v>35000000000</v>
      </c>
      <c r="M201" s="5">
        <v>33000000000</v>
      </c>
      <c r="N201" s="5">
        <v>27000000000</v>
      </c>
      <c r="O201" s="5">
        <v>28000000000</v>
      </c>
    </row>
    <row r="202" spans="3:15" ht="15.5" x14ac:dyDescent="0.35">
      <c r="C202" t="s">
        <v>194</v>
      </c>
      <c r="I202" s="5">
        <v>283000000000</v>
      </c>
      <c r="J202" s="5">
        <v>334000000000</v>
      </c>
      <c r="K202" s="5">
        <v>375000000000</v>
      </c>
      <c r="L202" s="5">
        <v>410000000000</v>
      </c>
      <c r="M202" s="5">
        <v>445000000000</v>
      </c>
      <c r="N202" s="5">
        <v>473000000000</v>
      </c>
      <c r="O202" s="5">
        <v>473000000000</v>
      </c>
    </row>
    <row r="203" spans="3:15" ht="15.5" x14ac:dyDescent="0.35">
      <c r="C203" t="s">
        <v>26</v>
      </c>
      <c r="I203" s="5">
        <v>335000000000</v>
      </c>
      <c r="J203" s="5">
        <v>374000000000</v>
      </c>
      <c r="K203" s="5">
        <v>408000000000</v>
      </c>
      <c r="L203" s="5">
        <v>445000000000</v>
      </c>
      <c r="M203" s="5">
        <v>478000000000</v>
      </c>
      <c r="N203" s="5">
        <v>500000000000</v>
      </c>
      <c r="O203" s="5">
        <v>501000000000</v>
      </c>
    </row>
    <row r="204" spans="3:15" ht="15.5" x14ac:dyDescent="0.35">
      <c r="C204" t="s">
        <v>23</v>
      </c>
      <c r="I204" s="5">
        <v>330000000000</v>
      </c>
      <c r="J204" s="5">
        <v>355000000000</v>
      </c>
      <c r="K204" s="5">
        <v>389000000000</v>
      </c>
      <c r="L204" s="5">
        <v>431000000000</v>
      </c>
      <c r="M204" s="5">
        <v>464000000000</v>
      </c>
      <c r="N204" s="5">
        <v>484000000000</v>
      </c>
      <c r="O204" s="5">
        <v>477000000000</v>
      </c>
    </row>
    <row r="205" spans="3:15" ht="15.5" x14ac:dyDescent="0.35">
      <c r="C205" t="s">
        <v>195</v>
      </c>
      <c r="I205" s="5">
        <v>70000000000</v>
      </c>
      <c r="J205" s="5">
        <v>49000000000</v>
      </c>
      <c r="K205" s="5">
        <v>149000000000</v>
      </c>
      <c r="L205" s="5">
        <v>191000000000</v>
      </c>
      <c r="M205" s="5">
        <v>-293000000000</v>
      </c>
      <c r="N205" s="5">
        <v>-216000000000</v>
      </c>
      <c r="O205" s="5">
        <v>-82000000000</v>
      </c>
    </row>
    <row r="206" spans="3:15" ht="15.5" x14ac:dyDescent="0.35">
      <c r="C206" t="s">
        <v>196</v>
      </c>
      <c r="I206" s="5">
        <v>86000000000</v>
      </c>
      <c r="J206" s="5">
        <v>105000000000</v>
      </c>
      <c r="K206" s="5">
        <v>69000000000</v>
      </c>
      <c r="L206" s="5">
        <v>48000000000</v>
      </c>
      <c r="M206" s="5">
        <v>-13000000000</v>
      </c>
      <c r="N206" s="5">
        <v>-79000000000</v>
      </c>
      <c r="O206" s="5">
        <v>13000000000</v>
      </c>
    </row>
    <row r="207" spans="3:15" ht="15.5" x14ac:dyDescent="0.35">
      <c r="C207" t="s">
        <v>197</v>
      </c>
      <c r="I207" s="5">
        <v>-19000000000</v>
      </c>
      <c r="J207" s="5">
        <v>-46000000000</v>
      </c>
      <c r="K207" s="5">
        <v>-10000000000</v>
      </c>
      <c r="L207" s="5">
        <v>-23000000000</v>
      </c>
      <c r="M207" s="5">
        <v>-2000000000</v>
      </c>
      <c r="N207" s="5">
        <v>-2000000000</v>
      </c>
      <c r="O207" s="5">
        <v>-7000000000</v>
      </c>
    </row>
    <row r="208" spans="3:15" ht="15.5" x14ac:dyDescent="0.35">
      <c r="C208" t="s">
        <v>15</v>
      </c>
      <c r="I208" s="5">
        <v>67000000000</v>
      </c>
      <c r="J208" s="5">
        <v>59000000000</v>
      </c>
      <c r="K208" s="5">
        <v>59000000000</v>
      </c>
      <c r="L208" s="5">
        <v>25000000000</v>
      </c>
      <c r="M208" s="5">
        <v>-15000000000</v>
      </c>
      <c r="N208" s="5">
        <v>-81000000000</v>
      </c>
      <c r="O208" s="5">
        <v>6000000000</v>
      </c>
    </row>
    <row r="209" spans="2:15" ht="15.5" x14ac:dyDescent="0.35">
      <c r="C209" t="s">
        <v>17</v>
      </c>
      <c r="I209" s="6">
        <v>2.67</v>
      </c>
      <c r="J209" s="6">
        <v>2.37</v>
      </c>
      <c r="K209" s="6">
        <v>2.34</v>
      </c>
      <c r="L209" s="5">
        <v>1</v>
      </c>
      <c r="M209" s="6">
        <v>-74358.240000000005</v>
      </c>
      <c r="N209" s="6">
        <v>-404420.18</v>
      </c>
      <c r="O209" s="6">
        <v>29541.33</v>
      </c>
    </row>
    <row r="211" spans="2:15" ht="15.5" x14ac:dyDescent="0.35">
      <c r="B211" t="s">
        <v>198</v>
      </c>
      <c r="C211" t="s">
        <v>199</v>
      </c>
      <c r="D211" s="5">
        <v>21000000000</v>
      </c>
      <c r="E211" s="5">
        <v>19000000000</v>
      </c>
      <c r="F211" s="5">
        <v>16000000000</v>
      </c>
      <c r="G211" s="5">
        <v>20000000000</v>
      </c>
      <c r="H211" s="5">
        <v>80000000000</v>
      </c>
      <c r="I211" s="5">
        <v>70000000000</v>
      </c>
      <c r="J211" s="5">
        <v>350000000000</v>
      </c>
      <c r="K211" s="5">
        <v>40000000000</v>
      </c>
      <c r="L211" s="5">
        <v>4000000000</v>
      </c>
      <c r="M211" s="5">
        <v>863000000000</v>
      </c>
      <c r="N211" s="5">
        <v>-109000000000</v>
      </c>
      <c r="O211" s="5">
        <v>-77000000000</v>
      </c>
    </row>
    <row r="212" spans="2:15" ht="15.5" x14ac:dyDescent="0.35">
      <c r="C212" t="s">
        <v>381</v>
      </c>
      <c r="H212" s="5">
        <v>1</v>
      </c>
      <c r="J212" s="5">
        <v>1</v>
      </c>
    </row>
    <row r="213" spans="2:15" ht="15.5" x14ac:dyDescent="0.35">
      <c r="C213" t="s">
        <v>67</v>
      </c>
      <c r="H213" s="6">
        <v>0.31489999999999996</v>
      </c>
      <c r="J213" s="6">
        <v>0.315</v>
      </c>
    </row>
    <row r="214" spans="2:15" ht="15.5" x14ac:dyDescent="0.35">
      <c r="C214" t="s">
        <v>382</v>
      </c>
      <c r="H214" s="6">
        <v>2.7000000000000003E-2</v>
      </c>
      <c r="J214" s="6">
        <v>1.52E-2</v>
      </c>
    </row>
    <row r="215" spans="2:15" ht="15.5" x14ac:dyDescent="0.35">
      <c r="C215" t="s">
        <v>47</v>
      </c>
      <c r="D215" s="6">
        <v>0.82</v>
      </c>
      <c r="E215" s="6">
        <v>0.77</v>
      </c>
      <c r="F215" s="6">
        <v>0.62</v>
      </c>
      <c r="G215" s="6">
        <v>0.79</v>
      </c>
      <c r="H215" s="6">
        <v>3.18</v>
      </c>
      <c r="I215" s="6">
        <v>2.78</v>
      </c>
      <c r="J215" s="6">
        <v>13.93</v>
      </c>
      <c r="K215" s="6">
        <v>1.58</v>
      </c>
      <c r="L215" s="6">
        <v>0.16</v>
      </c>
      <c r="M215" s="6">
        <v>34.4</v>
      </c>
      <c r="N215" s="6">
        <v>-4.3600000000000003</v>
      </c>
      <c r="O215" s="6">
        <v>-3.08</v>
      </c>
    </row>
    <row r="216" spans="2:15" ht="15.5" x14ac:dyDescent="0.35">
      <c r="C216" t="s">
        <v>69</v>
      </c>
      <c r="H216" s="5">
        <v>1</v>
      </c>
      <c r="J216" s="5">
        <v>1</v>
      </c>
    </row>
    <row r="217" spans="2:15" ht="15.5" x14ac:dyDescent="0.35">
      <c r="C217" t="s">
        <v>383</v>
      </c>
      <c r="H217" s="6">
        <v>0.31489999999999996</v>
      </c>
      <c r="J217" s="6">
        <v>0.315</v>
      </c>
    </row>
    <row r="218" spans="2:15" ht="15.5" x14ac:dyDescent="0.35">
      <c r="C218" t="s">
        <v>384</v>
      </c>
      <c r="H218" s="6">
        <v>2.7000000000000003E-2</v>
      </c>
      <c r="J218" s="6">
        <v>1.52E-2</v>
      </c>
    </row>
    <row r="219" spans="2:15" ht="15.5" x14ac:dyDescent="0.35">
      <c r="C219" t="s">
        <v>200</v>
      </c>
      <c r="D219" s="5">
        <v>90000000000</v>
      </c>
      <c r="E219" s="5">
        <v>92000000000</v>
      </c>
      <c r="F219" s="5">
        <v>97000000000</v>
      </c>
      <c r="G219" s="5">
        <v>97000000000</v>
      </c>
      <c r="H219" s="5">
        <v>365000000000</v>
      </c>
      <c r="I219" s="5">
        <v>374000000000</v>
      </c>
      <c r="J219" s="5">
        <v>361000000000</v>
      </c>
      <c r="K219" s="5">
        <v>347000000000</v>
      </c>
      <c r="L219" s="5">
        <v>265000000000</v>
      </c>
      <c r="M219" s="5">
        <v>238000000000</v>
      </c>
      <c r="N219" s="5">
        <v>151000000000</v>
      </c>
      <c r="O219" s="5">
        <v>242000000000</v>
      </c>
    </row>
    <row r="220" spans="2:15" ht="15.5" x14ac:dyDescent="0.35">
      <c r="C220" t="s">
        <v>385</v>
      </c>
      <c r="H220" s="5">
        <v>1</v>
      </c>
      <c r="J220" s="5">
        <v>1</v>
      </c>
    </row>
    <row r="221" spans="2:15" ht="15.5" x14ac:dyDescent="0.35">
      <c r="C221" t="s">
        <v>386</v>
      </c>
      <c r="H221" s="6">
        <v>0.31489999999999996</v>
      </c>
      <c r="J221" s="6">
        <v>0.315</v>
      </c>
    </row>
    <row r="222" spans="2:15" ht="15.5" x14ac:dyDescent="0.35">
      <c r="C222" t="s">
        <v>387</v>
      </c>
      <c r="H222" s="6">
        <v>2.7000000000000003E-2</v>
      </c>
      <c r="J222" s="6">
        <v>1.52E-2</v>
      </c>
    </row>
    <row r="223" spans="2:15" ht="15.5" x14ac:dyDescent="0.35">
      <c r="C223" t="s">
        <v>201</v>
      </c>
      <c r="I223" s="6">
        <v>11.65</v>
      </c>
    </row>
    <row r="224" spans="2:15" ht="15.5" x14ac:dyDescent="0.35">
      <c r="C224" t="s">
        <v>281</v>
      </c>
      <c r="I224" s="6">
        <v>12.36</v>
      </c>
    </row>
    <row r="225" spans="3:9" ht="15.5" x14ac:dyDescent="0.35">
      <c r="C225" t="s">
        <v>202</v>
      </c>
      <c r="I225" s="6">
        <v>6.95</v>
      </c>
    </row>
    <row r="226" spans="3:9" ht="15.5" x14ac:dyDescent="0.35">
      <c r="C226" t="s">
        <v>282</v>
      </c>
      <c r="I226" s="6">
        <v>8.09E-2</v>
      </c>
    </row>
    <row r="227" spans="3:9" ht="15.5" x14ac:dyDescent="0.35">
      <c r="C227" t="s">
        <v>283</v>
      </c>
      <c r="I227" s="6">
        <v>2.4700000000000002</v>
      </c>
    </row>
    <row r="228" spans="3:9" ht="15.5" x14ac:dyDescent="0.35">
      <c r="C228" t="s">
        <v>203</v>
      </c>
      <c r="I228" s="6">
        <v>0.42</v>
      </c>
    </row>
    <row r="229" spans="3:9" ht="15.5" x14ac:dyDescent="0.35">
      <c r="C229" t="s">
        <v>284</v>
      </c>
      <c r="I229" s="6">
        <v>10.57</v>
      </c>
    </row>
    <row r="230" spans="3:9" ht="15.5" x14ac:dyDescent="0.35">
      <c r="C230" t="s">
        <v>285</v>
      </c>
      <c r="I230" s="6">
        <v>11.95</v>
      </c>
    </row>
    <row r="231" spans="3:9" ht="15.5" x14ac:dyDescent="0.35">
      <c r="C231" t="s">
        <v>286</v>
      </c>
      <c r="I231" s="6">
        <v>8.41</v>
      </c>
    </row>
    <row r="232" spans="3:9" ht="15.5" x14ac:dyDescent="0.35">
      <c r="C232" t="s">
        <v>287</v>
      </c>
      <c r="I232" s="6">
        <v>7.51</v>
      </c>
    </row>
    <row r="233" spans="3:9" ht="15.5" x14ac:dyDescent="0.35">
      <c r="C233" t="s">
        <v>288</v>
      </c>
      <c r="I233" s="6">
        <v>-0.15</v>
      </c>
    </row>
    <row r="234" spans="3:9" ht="15.5" x14ac:dyDescent="0.35">
      <c r="C234" t="s">
        <v>289</v>
      </c>
      <c r="I234" s="6">
        <v>0.08</v>
      </c>
    </row>
    <row r="235" spans="3:9" ht="15.5" x14ac:dyDescent="0.35">
      <c r="C235" t="s">
        <v>290</v>
      </c>
      <c r="I235" s="6">
        <v>2.99</v>
      </c>
    </row>
    <row r="236" spans="3:9" ht="15.5" x14ac:dyDescent="0.35">
      <c r="C236" t="s">
        <v>204</v>
      </c>
      <c r="I236" s="6">
        <v>3.18</v>
      </c>
    </row>
    <row r="237" spans="3:9" ht="15.5" x14ac:dyDescent="0.35">
      <c r="C237" t="s">
        <v>291</v>
      </c>
      <c r="I237" s="6">
        <v>14.99</v>
      </c>
    </row>
    <row r="238" spans="3:9" ht="15.5" x14ac:dyDescent="0.35">
      <c r="C238" t="s">
        <v>205</v>
      </c>
      <c r="D238" s="6">
        <v>0.31</v>
      </c>
    </row>
    <row r="239" spans="3:9" ht="15.5" x14ac:dyDescent="0.35">
      <c r="C239" t="s">
        <v>206</v>
      </c>
      <c r="I239" s="6">
        <v>87.7</v>
      </c>
    </row>
    <row r="240" spans="3:9" ht="15.5" x14ac:dyDescent="0.35">
      <c r="C240" t="s">
        <v>292</v>
      </c>
      <c r="I240" s="6">
        <v>3.1</v>
      </c>
    </row>
    <row r="241" spans="3:9" ht="15.5" x14ac:dyDescent="0.35">
      <c r="C241" t="s">
        <v>207</v>
      </c>
      <c r="D241" s="6">
        <v>1.54</v>
      </c>
    </row>
    <row r="242" spans="3:9" ht="15.5" x14ac:dyDescent="0.35">
      <c r="C242" t="s">
        <v>208</v>
      </c>
      <c r="D242" s="6">
        <v>0.59</v>
      </c>
    </row>
    <row r="243" spans="3:9" ht="15.5" x14ac:dyDescent="0.35">
      <c r="C243" t="s">
        <v>293</v>
      </c>
      <c r="D243" s="6">
        <v>0.14000000000000001</v>
      </c>
    </row>
    <row r="244" spans="3:9" ht="15.5" x14ac:dyDescent="0.35">
      <c r="C244" t="s">
        <v>294</v>
      </c>
      <c r="D244" s="6">
        <v>0.12</v>
      </c>
    </row>
    <row r="245" spans="3:9" ht="15.5" x14ac:dyDescent="0.35">
      <c r="C245" t="s">
        <v>209</v>
      </c>
      <c r="D245" s="6">
        <v>0.33</v>
      </c>
    </row>
    <row r="246" spans="3:9" ht="15.5" x14ac:dyDescent="0.35">
      <c r="C246" t="s">
        <v>295</v>
      </c>
      <c r="D246" s="6">
        <v>0.11</v>
      </c>
    </row>
    <row r="247" spans="3:9" ht="15.5" x14ac:dyDescent="0.35">
      <c r="C247" t="s">
        <v>210</v>
      </c>
      <c r="D247" s="6">
        <v>1.33</v>
      </c>
    </row>
    <row r="248" spans="3:9" ht="15.5" x14ac:dyDescent="0.35">
      <c r="C248" t="s">
        <v>296</v>
      </c>
      <c r="I248" s="6">
        <v>4.0199999999999996</v>
      </c>
    </row>
    <row r="249" spans="3:9" ht="15.5" x14ac:dyDescent="0.35">
      <c r="C249" t="s">
        <v>13</v>
      </c>
      <c r="D249" s="5">
        <v>15000000000</v>
      </c>
    </row>
    <row r="250" spans="3:9" ht="15.5" x14ac:dyDescent="0.35">
      <c r="C250" t="s">
        <v>211</v>
      </c>
      <c r="I250" s="6">
        <v>4.8</v>
      </c>
    </row>
    <row r="251" spans="3:9" ht="15.5" x14ac:dyDescent="0.35">
      <c r="C251" t="s">
        <v>212</v>
      </c>
      <c r="I251" s="6">
        <v>2.5699999999999997E-2</v>
      </c>
    </row>
    <row r="252" spans="3:9" ht="15.5" x14ac:dyDescent="0.35">
      <c r="C252" t="s">
        <v>213</v>
      </c>
      <c r="I252" s="6">
        <v>3.4099999999999998E-2</v>
      </c>
    </row>
    <row r="253" spans="3:9" ht="15.5" x14ac:dyDescent="0.35">
      <c r="C253" t="s">
        <v>214</v>
      </c>
      <c r="I253" s="6">
        <v>5.2600000000000001E-2</v>
      </c>
    </row>
    <row r="254" spans="3:9" ht="15.5" x14ac:dyDescent="0.35">
      <c r="C254" t="s">
        <v>297</v>
      </c>
      <c r="I254" s="6">
        <v>3.9900000000000005E-2</v>
      </c>
    </row>
    <row r="255" spans="3:9" ht="15.5" x14ac:dyDescent="0.35">
      <c r="C255" t="s">
        <v>215</v>
      </c>
      <c r="D255" s="6">
        <v>64.62</v>
      </c>
    </row>
    <row r="256" spans="3:9" ht="15.5" x14ac:dyDescent="0.35">
      <c r="C256" t="s">
        <v>216</v>
      </c>
      <c r="D256" s="6">
        <v>464.31</v>
      </c>
    </row>
    <row r="257" spans="3:9" ht="15.5" x14ac:dyDescent="0.35">
      <c r="C257" t="s">
        <v>217</v>
      </c>
      <c r="D257" s="6">
        <v>37.04</v>
      </c>
    </row>
    <row r="258" spans="3:9" ht="15.5" x14ac:dyDescent="0.35">
      <c r="C258" t="s">
        <v>218</v>
      </c>
      <c r="D258" s="6">
        <v>491.89</v>
      </c>
    </row>
    <row r="259" spans="3:9" ht="15.5" x14ac:dyDescent="0.35">
      <c r="C259" t="s">
        <v>219</v>
      </c>
      <c r="D259" s="6">
        <v>1.41</v>
      </c>
    </row>
    <row r="260" spans="3:9" ht="15.5" x14ac:dyDescent="0.35">
      <c r="C260" t="s">
        <v>298</v>
      </c>
      <c r="I260" s="6">
        <v>0.13</v>
      </c>
    </row>
    <row r="261" spans="3:9" ht="15.5" x14ac:dyDescent="0.35">
      <c r="C261" t="s">
        <v>299</v>
      </c>
      <c r="I261" s="6">
        <v>0.84</v>
      </c>
    </row>
    <row r="262" spans="3:9" ht="15.5" x14ac:dyDescent="0.35">
      <c r="C262" t="s">
        <v>43</v>
      </c>
      <c r="I262" s="5">
        <v>928000000000</v>
      </c>
    </row>
    <row r="263" spans="3:9" ht="15.5" x14ac:dyDescent="0.35">
      <c r="C263" t="s">
        <v>220</v>
      </c>
      <c r="I263" s="5">
        <v>1231000000000</v>
      </c>
    </row>
    <row r="264" spans="3:9" ht="15.5" x14ac:dyDescent="0.35">
      <c r="C264" t="s">
        <v>221</v>
      </c>
      <c r="I264" s="5">
        <v>25090000000</v>
      </c>
    </row>
    <row r="265" spans="3:9" ht="15.5" x14ac:dyDescent="0.35">
      <c r="C265" t="s">
        <v>222</v>
      </c>
      <c r="I265" s="6">
        <v>0.1094</v>
      </c>
    </row>
    <row r="266" spans="3:9" ht="15.5" x14ac:dyDescent="0.35">
      <c r="C266" t="s">
        <v>223</v>
      </c>
      <c r="D266" s="6">
        <v>0.71140000000000003</v>
      </c>
    </row>
    <row r="267" spans="3:9" ht="15.5" x14ac:dyDescent="0.35">
      <c r="C267" t="s">
        <v>224</v>
      </c>
      <c r="D267" s="6">
        <v>0.42149999999999999</v>
      </c>
    </row>
    <row r="268" spans="3:9" ht="15.5" x14ac:dyDescent="0.35">
      <c r="C268" t="s">
        <v>225</v>
      </c>
      <c r="D268" s="6">
        <v>0.22739999999999999</v>
      </c>
    </row>
    <row r="269" spans="3:9" ht="15.5" x14ac:dyDescent="0.35">
      <c r="C269" t="s">
        <v>226</v>
      </c>
      <c r="D269" s="6">
        <v>4.5999999999999999E-3</v>
      </c>
    </row>
    <row r="270" spans="3:9" ht="15.5" x14ac:dyDescent="0.35">
      <c r="C270" t="s">
        <v>227</v>
      </c>
      <c r="D270" s="6">
        <v>2.3399999999999997E-2</v>
      </c>
    </row>
    <row r="271" spans="3:9" ht="15.5" x14ac:dyDescent="0.35">
      <c r="C271" t="s">
        <v>228</v>
      </c>
      <c r="D271" s="6">
        <v>0.19170000000000001</v>
      </c>
    </row>
    <row r="272" spans="3:9" ht="15.5" x14ac:dyDescent="0.35">
      <c r="C272" t="s">
        <v>388</v>
      </c>
      <c r="I272" s="5">
        <v>1</v>
      </c>
    </row>
    <row r="273" spans="3:9" ht="15.5" x14ac:dyDescent="0.35">
      <c r="C273" t="s">
        <v>389</v>
      </c>
      <c r="I273" s="5">
        <v>1</v>
      </c>
    </row>
    <row r="274" spans="3:9" ht="15.5" x14ac:dyDescent="0.35">
      <c r="C274" t="s">
        <v>390</v>
      </c>
      <c r="I274" s="6">
        <v>0.31489999999999996</v>
      </c>
    </row>
    <row r="275" spans="3:9" ht="15.5" x14ac:dyDescent="0.35">
      <c r="C275" t="s">
        <v>391</v>
      </c>
      <c r="I275" s="6">
        <v>2.7000000000000003E-2</v>
      </c>
    </row>
    <row r="276" spans="3:9" ht="15.5" x14ac:dyDescent="0.35">
      <c r="C276" t="s">
        <v>392</v>
      </c>
      <c r="I276" t="s">
        <v>1552</v>
      </c>
    </row>
    <row r="277" spans="3:9" ht="15.5" x14ac:dyDescent="0.35">
      <c r="C277" t="s">
        <v>229</v>
      </c>
      <c r="I277" s="5">
        <v>7</v>
      </c>
    </row>
    <row r="278" spans="3:9" ht="15.5" x14ac:dyDescent="0.35">
      <c r="C278" t="s">
        <v>230</v>
      </c>
      <c r="I278" s="6">
        <v>0.09</v>
      </c>
    </row>
    <row r="279" spans="3:9" ht="15.5" x14ac:dyDescent="0.35">
      <c r="C279" t="s">
        <v>231</v>
      </c>
      <c r="I279" s="6">
        <v>0.49</v>
      </c>
    </row>
    <row r="280" spans="3:9" ht="15.5" x14ac:dyDescent="0.35">
      <c r="C280" t="s">
        <v>232</v>
      </c>
      <c r="I280" s="6">
        <v>0.52</v>
      </c>
    </row>
    <row r="281" spans="3:9" ht="15.5" x14ac:dyDescent="0.35">
      <c r="C281" t="s">
        <v>233</v>
      </c>
      <c r="I281" s="6">
        <v>0.48</v>
      </c>
    </row>
    <row r="282" spans="3:9" ht="15.5" x14ac:dyDescent="0.35">
      <c r="C282" t="s">
        <v>234</v>
      </c>
      <c r="I282" s="6">
        <v>0.34</v>
      </c>
    </row>
    <row r="283" spans="3:9" ht="15.5" x14ac:dyDescent="0.35">
      <c r="C283" t="s">
        <v>235</v>
      </c>
      <c r="I283" s="6">
        <v>0.85</v>
      </c>
    </row>
    <row r="284" spans="3:9" ht="15.5" x14ac:dyDescent="0.35">
      <c r="C284" t="s">
        <v>236</v>
      </c>
      <c r="I284" s="6">
        <v>0.21</v>
      </c>
    </row>
    <row r="285" spans="3:9" ht="15.5" x14ac:dyDescent="0.35">
      <c r="C285" t="s">
        <v>300</v>
      </c>
      <c r="I285" s="5">
        <v>376000000000</v>
      </c>
    </row>
    <row r="286" spans="3:9" ht="15.5" x14ac:dyDescent="0.35">
      <c r="C286" t="s">
        <v>301</v>
      </c>
      <c r="I286" s="5">
        <v>264000000000</v>
      </c>
    </row>
    <row r="287" spans="3:9" ht="15.5" x14ac:dyDescent="0.35">
      <c r="C287" t="s">
        <v>302</v>
      </c>
      <c r="I287" s="5">
        <v>164000000000</v>
      </c>
    </row>
    <row r="288" spans="3:9" ht="15.5" x14ac:dyDescent="0.35">
      <c r="C288" t="s">
        <v>303</v>
      </c>
      <c r="I288" s="5">
        <v>75000000000</v>
      </c>
    </row>
    <row r="289" spans="3:9" ht="15.5" x14ac:dyDescent="0.35">
      <c r="C289" t="s">
        <v>237</v>
      </c>
      <c r="D289" s="5">
        <v>8000000000</v>
      </c>
    </row>
    <row r="290" spans="3:9" ht="15.5" x14ac:dyDescent="0.35">
      <c r="C290" t="s">
        <v>238</v>
      </c>
      <c r="D290" s="5">
        <v>2921000000000</v>
      </c>
    </row>
    <row r="291" spans="3:9" ht="15.5" x14ac:dyDescent="0.35">
      <c r="C291" t="s">
        <v>239</v>
      </c>
      <c r="D291" s="5">
        <v>720000000000</v>
      </c>
    </row>
    <row r="292" spans="3:9" ht="15.5" x14ac:dyDescent="0.35">
      <c r="C292" t="s">
        <v>183</v>
      </c>
      <c r="D292" s="5">
        <v>76000000000</v>
      </c>
    </row>
    <row r="293" spans="3:9" ht="15.5" x14ac:dyDescent="0.35">
      <c r="C293" t="s">
        <v>182</v>
      </c>
      <c r="I293" s="5">
        <v>2200000000000</v>
      </c>
    </row>
    <row r="294" spans="3:9" ht="15.5" x14ac:dyDescent="0.35">
      <c r="C294" t="s">
        <v>181</v>
      </c>
      <c r="D294" s="5">
        <v>253000000000</v>
      </c>
    </row>
    <row r="295" spans="3:9" ht="15.5" x14ac:dyDescent="0.35">
      <c r="C295" t="s">
        <v>180</v>
      </c>
      <c r="D295" s="5">
        <v>57000000000</v>
      </c>
    </row>
    <row r="296" spans="3:9" ht="15.5" x14ac:dyDescent="0.35">
      <c r="C296" t="s">
        <v>24</v>
      </c>
      <c r="D296" s="5">
        <v>311000000000</v>
      </c>
    </row>
    <row r="297" spans="3:9" ht="15.5" x14ac:dyDescent="0.35">
      <c r="C297" t="s">
        <v>21</v>
      </c>
      <c r="D297" s="5">
        <v>303000000000</v>
      </c>
    </row>
    <row r="298" spans="3:9" ht="15.5" x14ac:dyDescent="0.35">
      <c r="C298" t="s">
        <v>240</v>
      </c>
      <c r="I298" s="5">
        <v>2200000000000</v>
      </c>
    </row>
    <row r="299" spans="3:9" ht="15.5" x14ac:dyDescent="0.35">
      <c r="C299" t="s">
        <v>304</v>
      </c>
      <c r="I299" s="5">
        <v>88000000000</v>
      </c>
    </row>
    <row r="300" spans="3:9" ht="15.5" x14ac:dyDescent="0.35">
      <c r="C300" t="s">
        <v>305</v>
      </c>
      <c r="I300" s="5">
        <v>-47000000000</v>
      </c>
    </row>
    <row r="301" spans="3:9" ht="15.5" x14ac:dyDescent="0.35">
      <c r="C301" t="s">
        <v>306</v>
      </c>
      <c r="I301" s="5">
        <v>-47000000000</v>
      </c>
    </row>
    <row r="302" spans="3:9" ht="15.5" x14ac:dyDescent="0.35">
      <c r="C302" t="s">
        <v>307</v>
      </c>
      <c r="I302" s="5">
        <v>-10000000000</v>
      </c>
    </row>
    <row r="303" spans="3:9" ht="15.5" x14ac:dyDescent="0.35">
      <c r="C303" t="s">
        <v>308</v>
      </c>
      <c r="I303" s="5">
        <v>78000000000</v>
      </c>
    </row>
  </sheetData>
  <pageMargins left="0.7" right="0.7" top="0.75" bottom="0.75" header="0.3" footer="0.3"/>
  <ignoredErrors>
    <ignoredError sqref="A1:O304" numberStoredAsText="1"/>
  </ignoredError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O29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1553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ht="15.5" x14ac:dyDescent="0.35">
      <c r="C2" t="s">
        <v>1554</v>
      </c>
      <c r="D2" s="2" vm="278">
        <f ca="1">IFERROR(_xlfn.STOCKHISTORY("XIDX:" &amp; $C$1, D3, , 0, 0, 1), "Libur")</f>
        <v>316</v>
      </c>
      <c r="E2" s="2" vm="103">
        <f ca="1">IFERROR(_xlfn.STOCKHISTORY("XIDX:" &amp; $C$1, E3, , 0, 0, 1), "Libur")</f>
        <v>276</v>
      </c>
      <c r="H2" s="2" vm="103">
        <f ca="1">IFERROR(INDEX(D2:G2,COUNT(D2:G2)),"")</f>
        <v>276</v>
      </c>
      <c r="I2" s="2" vm="324">
        <f t="shared" ref="I2:O2" ca="1" si="0">IFERROR(_xlfn.STOCKHISTORY("XIDX:" &amp; $C$1, I1, , 0, 0, 1), "Libur")</f>
        <v>328</v>
      </c>
      <c r="J2" s="2" vm="325">
        <f t="shared" ca="1" si="0"/>
        <v>486</v>
      </c>
      <c r="K2" s="2" vm="326">
        <f t="shared" ca="1" si="0"/>
        <v>390</v>
      </c>
      <c r="L2" s="2" vm="327">
        <f t="shared" ca="1" si="0"/>
        <v>174.4573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</row>
    <row r="3" spans="1:15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5" ht="15.5" x14ac:dyDescent="0.35">
      <c r="B4" t="s">
        <v>5</v>
      </c>
      <c r="C4" t="s">
        <v>6</v>
      </c>
      <c r="D4" s="2">
        <f>IFERROR(INDEX(D51:D500,MATCH($C$4,$C$51:$C$500,0)),"")</f>
        <v>205269347216</v>
      </c>
      <c r="E4" s="2">
        <f>IFERROR(INDEX(E51:E500,MATCH($C$4,$C$51:$C$500,0)),"")</f>
        <v>166038885841</v>
      </c>
      <c r="H4" s="2">
        <f>IFERROR(SUM(D4:G4)*(4/MAX(1,COUNT(D4:G4))),"")</f>
        <v>742616466114</v>
      </c>
      <c r="I4" s="2">
        <f t="shared" ref="I4:O4" si="1">IFERROR(INDEX(I51:I500,MATCH($C$4,$C$51:$C$500,0)),"")</f>
        <v>546459899632</v>
      </c>
      <c r="J4" s="2">
        <f t="shared" si="1"/>
        <v>420551076256</v>
      </c>
      <c r="K4" s="2">
        <f t="shared" si="1"/>
        <v>439902625251</v>
      </c>
      <c r="L4" s="2">
        <f t="shared" si="1"/>
        <v>339197903920</v>
      </c>
      <c r="M4" s="2">
        <f t="shared" si="1"/>
        <v>318999156922</v>
      </c>
      <c r="N4" s="2">
        <f t="shared" si="1"/>
        <v>241182345610</v>
      </c>
      <c r="O4" s="2">
        <f t="shared" si="1"/>
        <v>199084248150</v>
      </c>
    </row>
    <row r="5" spans="1:15" ht="15.5" x14ac:dyDescent="0.35">
      <c r="B5" t="s">
        <v>7</v>
      </c>
      <c r="C5" t="s">
        <v>8</v>
      </c>
      <c r="D5" s="2">
        <f>IFERROR(INDEX(D51:D500,MATCH($C$5,$C$51:$C$500,0)),"")</f>
        <v>39323227312</v>
      </c>
      <c r="E5" s="2">
        <f>IFERROR(INDEX(E51:E500,MATCH($C$5,$C$51:$C$500,0)),"")</f>
        <v>8212591624</v>
      </c>
      <c r="H5" s="2">
        <f>IFERROR(SUM(D5:G5)*(4/MAX(1,COUNT(D5:G5))),"")</f>
        <v>95071637872</v>
      </c>
      <c r="I5" s="2">
        <f t="shared" ref="I5:O5" si="2">IFERROR(INDEX(I51:I500,MATCH($C$5,$C$51:$C$500,0)),"")</f>
        <v>36785093270</v>
      </c>
      <c r="J5" s="2">
        <f t="shared" si="2"/>
        <v>23777030499</v>
      </c>
      <c r="K5" s="2">
        <f t="shared" si="2"/>
        <v>34691406338</v>
      </c>
      <c r="L5" s="2">
        <f t="shared" si="2"/>
        <v>20862079012</v>
      </c>
      <c r="M5" s="2">
        <f t="shared" si="2"/>
        <v>12533658761</v>
      </c>
      <c r="N5" s="2">
        <f t="shared" si="2"/>
        <v>12344421659</v>
      </c>
      <c r="O5" s="2">
        <f t="shared" si="2"/>
        <v>9564424055</v>
      </c>
    </row>
    <row r="6" spans="1:15" ht="15.5" x14ac:dyDescent="0.35">
      <c r="B6" t="s">
        <v>9</v>
      </c>
      <c r="C6" t="s">
        <v>10</v>
      </c>
      <c r="D6" s="2">
        <f>IFERROR(INDEX(D51:D500,MATCH($C$6,$C$51:$C$500,0)),"")</f>
        <v>473094171264</v>
      </c>
      <c r="E6" s="2">
        <f>IFERROR(INDEX(E51:E500,MATCH($C$6,$C$51:$C$500,0)),"")</f>
        <v>440683400899</v>
      </c>
      <c r="H6" s="2">
        <f>IFERROR(INDEX(D6:G6,COUNT(D6:G6)),"")</f>
        <v>440683400899</v>
      </c>
      <c r="I6" s="2">
        <f t="shared" ref="I6:O6" si="3">IFERROR(INDEX(I51:I500,MATCH($C$6,$C$51:$C$500,0)),"")</f>
        <v>432470809275</v>
      </c>
      <c r="J6" s="2">
        <f t="shared" si="3"/>
        <v>399267485487</v>
      </c>
      <c r="K6" s="2">
        <f t="shared" si="3"/>
        <v>385686892042</v>
      </c>
      <c r="L6" s="2">
        <f t="shared" si="3"/>
        <v>357720485704</v>
      </c>
      <c r="M6" s="2">
        <f t="shared" si="3"/>
        <v>239860906692</v>
      </c>
      <c r="N6" s="2">
        <f t="shared" si="3"/>
        <v>177327247931</v>
      </c>
      <c r="O6" s="2">
        <f t="shared" si="3"/>
        <v>164753467179</v>
      </c>
    </row>
    <row r="7" spans="1:15" ht="15.5" x14ac:dyDescent="0.35">
      <c r="B7" t="s">
        <v>11</v>
      </c>
      <c r="C7" t="s">
        <v>12</v>
      </c>
      <c r="D7" s="3">
        <f>IFERROR(INDEX(D51:D500,MATCH($C$7,$C$51:$C$500,0))/1000000000,"")</f>
        <v>3.06</v>
      </c>
      <c r="E7" s="3">
        <f>IFERROR(INDEX(E51:E500,MATCH($C$7,$C$51:$C$500,0))/1000000000,"")</f>
        <v>3.06</v>
      </c>
      <c r="H7" s="3">
        <f>IFERROR(INDEX(D7:G7,COUNT(D7:G7)),"")</f>
        <v>3.06</v>
      </c>
      <c r="I7" s="3">
        <f t="shared" ref="I7:O7" si="4">IFERROR(INDEX(I51:I500,MATCH($C$7,$C$51:$C$500,0))/1000000000,"")</f>
        <v>3.06</v>
      </c>
      <c r="J7" s="3">
        <f t="shared" si="4"/>
        <v>3.06</v>
      </c>
      <c r="K7" s="3">
        <f t="shared" si="4"/>
        <v>3.06</v>
      </c>
      <c r="L7" s="3">
        <f t="shared" si="4"/>
        <v>2.5</v>
      </c>
      <c r="M7" s="3">
        <f t="shared" si="4"/>
        <v>0</v>
      </c>
      <c r="N7" s="3">
        <f t="shared" si="4"/>
        <v>0</v>
      </c>
      <c r="O7" s="3">
        <f t="shared" si="4"/>
        <v>0</v>
      </c>
    </row>
    <row r="8" spans="1:15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-17000000000</v>
      </c>
      <c r="E8" s="2">
        <f>IFERROR(INDEX(E51:E500,MATCH("Free cash flow (Quarter)",$C$51:$C$500,0)),"")</f>
        <v>18000000000</v>
      </c>
      <c r="H8" s="2">
        <f>IFERROR(INDEX(D8:G8,COUNT(D8:G8)),"")</f>
        <v>18000000000</v>
      </c>
      <c r="I8" s="2">
        <f t="shared" ref="I8:O8" si="5">IFERROR(INDEX(I51:I500,MATCH($C$8,$C$51:$C$500,0)),"")</f>
        <v>23000000000</v>
      </c>
      <c r="J8" s="2">
        <f t="shared" si="5"/>
        <v>-149000000000</v>
      </c>
      <c r="K8" s="2">
        <f t="shared" si="5"/>
        <v>8000000000</v>
      </c>
      <c r="L8" s="2">
        <f t="shared" si="5"/>
        <v>-56000000000</v>
      </c>
      <c r="M8" s="2">
        <f t="shared" si="5"/>
        <v>-33000000000</v>
      </c>
      <c r="N8" s="2">
        <f t="shared" si="5"/>
        <v>1000000000</v>
      </c>
      <c r="O8" s="2">
        <f t="shared" si="5"/>
        <v>-82000000000</v>
      </c>
    </row>
    <row r="9" spans="1:15" ht="15.5" x14ac:dyDescent="0.35">
      <c r="A9" t="s">
        <v>16</v>
      </c>
      <c r="C9" t="s">
        <v>17</v>
      </c>
      <c r="D9" s="3">
        <f>IFERROR(INDEX(D51:D500,MATCH("Free cash flow per share (Quarter)",$C$51:$C$500,0)),"")</f>
        <v>-5.59</v>
      </c>
      <c r="E9" s="3">
        <f>IFERROR(INDEX(E51:E500,MATCH("Free cash flow per share (Quarter)",$C$51:$C$500,0)),"")</f>
        <v>5.86</v>
      </c>
      <c r="H9" s="3">
        <f>IFERROR(INDEX(D9:G9,COUNT(D9:G9)),"")</f>
        <v>5.86</v>
      </c>
      <c r="I9" s="3">
        <f t="shared" ref="I9:O9" si="6">IFERROR(INDEX(I51:I500,MATCH($C$9,$C$51:$C$500,0)),"")</f>
        <v>7.64</v>
      </c>
      <c r="J9" s="3">
        <f t="shared" si="6"/>
        <v>-48.74</v>
      </c>
      <c r="K9" s="3">
        <f t="shared" si="6"/>
        <v>2.71</v>
      </c>
      <c r="L9" s="3">
        <f t="shared" si="6"/>
        <v>-22.51</v>
      </c>
      <c r="M9" s="3">
        <f t="shared" si="6"/>
        <v>-164940.01</v>
      </c>
      <c r="N9" s="3">
        <f t="shared" si="6"/>
        <v>5115.8999999999996</v>
      </c>
      <c r="O9" s="3">
        <f t="shared" si="6"/>
        <v>-820095.73</v>
      </c>
    </row>
    <row r="10" spans="1:15" ht="15.5" x14ac:dyDescent="0.35">
      <c r="C10" t="s">
        <v>18</v>
      </c>
      <c r="D10" s="3">
        <f ca="1">IFERROR(IF(D9=0,"",D2/D9),"")</f>
        <v>-56.529516994633276</v>
      </c>
      <c r="E10" s="3">
        <f ca="1">IFERROR(IF(E9=0,"",E2/E9),"")</f>
        <v>47.098976109215016</v>
      </c>
      <c r="I10" s="3">
        <f t="shared" ref="I10:O10" ca="1" si="7">IFERROR(IF(I9=0,"",I2/I9),"")</f>
        <v>42.931937172774873</v>
      </c>
      <c r="J10" s="3">
        <f t="shared" ca="1" si="7"/>
        <v>-9.9712761592121453</v>
      </c>
      <c r="K10" s="3">
        <f t="shared" ca="1" si="7"/>
        <v>143.91143911439116</v>
      </c>
      <c r="L10" s="3">
        <f t="shared" ca="1" si="7"/>
        <v>-7.7502132385606393</v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</row>
    <row r="11" spans="1:15" ht="15.5" x14ac:dyDescent="0.35">
      <c r="B11" t="s">
        <v>19</v>
      </c>
      <c r="C11" t="s">
        <v>20</v>
      </c>
      <c r="D11" s="2">
        <f>IFERROR(INDEX(D51:D500,MATCH($C$11,$C$51:$C$500,0)),"")</f>
        <v>40663081107</v>
      </c>
      <c r="E11" s="2">
        <f>IFERROR(INDEX(E51:E500,MATCH($C$11,$C$51:$C$500,0)),"")</f>
        <v>33735810845</v>
      </c>
      <c r="H11" s="2">
        <f>IFERROR(INDEX(D11:G11,COUNT(D11:G11)),"")</f>
        <v>33735810845</v>
      </c>
      <c r="I11" s="2">
        <f t="shared" ref="I11:O11" si="8">IFERROR(INDEX(I51:I500,MATCH($C$11,$C$51:$C$500,0)),"")</f>
        <v>6521993886</v>
      </c>
      <c r="J11" s="2">
        <f t="shared" si="8"/>
        <v>6399781685</v>
      </c>
      <c r="K11" s="2">
        <f t="shared" si="8"/>
        <v>9358976918</v>
      </c>
      <c r="L11" s="2">
        <f t="shared" si="8"/>
        <v>73479274032</v>
      </c>
      <c r="M11" s="2">
        <f t="shared" si="8"/>
        <v>2433958123</v>
      </c>
      <c r="N11" s="2">
        <f t="shared" si="8"/>
        <v>3497254777</v>
      </c>
      <c r="O11" s="2">
        <f t="shared" si="8"/>
        <v>3055563729</v>
      </c>
    </row>
    <row r="12" spans="1:15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130000000000</v>
      </c>
      <c r="E12" s="2">
        <f>IFERROR(INDEX(E51:E500,MATCH("Net Debt (Quarter)",$C$51:$C$500,0)),"")</f>
        <v>113000000000</v>
      </c>
      <c r="H12" s="2">
        <f>IFERROR(INDEX(D12:G12,COUNT(D12:G12)),"")</f>
        <v>113000000000</v>
      </c>
      <c r="I12" s="2">
        <f t="shared" ref="I12:O12" si="9">IFERROR(INDEX(I51:I500,MATCH($C$12,$C$51:$C$500,0)),"")</f>
        <v>131000000000</v>
      </c>
      <c r="J12" s="2">
        <f t="shared" si="9"/>
        <v>147000000000</v>
      </c>
      <c r="K12" s="2">
        <f t="shared" si="9"/>
        <v>37000000000</v>
      </c>
      <c r="L12" s="2">
        <f t="shared" si="9"/>
        <v>-14000000000</v>
      </c>
      <c r="M12" s="2">
        <f t="shared" si="9"/>
        <v>26000000000</v>
      </c>
      <c r="N12" s="2">
        <f t="shared" si="9"/>
        <v>40000000000</v>
      </c>
      <c r="O12" s="2">
        <f t="shared" si="9"/>
        <v>40000000000</v>
      </c>
    </row>
    <row r="13" spans="1:15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170000000000</v>
      </c>
      <c r="E13" s="2">
        <f>IFERROR(INDEX(E51:E500,MATCH("Total Debt (Quarter)",$C$51:$C$500,0)),"")</f>
        <v>146000000000</v>
      </c>
      <c r="H13" s="2">
        <f>IFERROR(INDEX(D13:G13,COUNT(D13:G13)),"")</f>
        <v>146000000000</v>
      </c>
      <c r="I13" s="2">
        <f t="shared" ref="I13:O13" si="10">IFERROR(INDEX(I51:I500,MATCH($C$13,$C$51:$C$500,0)),"")</f>
        <v>137000000000</v>
      </c>
      <c r="J13" s="2">
        <f t="shared" si="10"/>
        <v>154000000000</v>
      </c>
      <c r="K13" s="2">
        <f t="shared" si="10"/>
        <v>46000000000</v>
      </c>
      <c r="L13" s="2">
        <f t="shared" si="10"/>
        <v>59000000000</v>
      </c>
      <c r="M13" s="2">
        <f t="shared" si="10"/>
        <v>28000000000</v>
      </c>
      <c r="N13" s="2">
        <f t="shared" si="10"/>
        <v>43000000000</v>
      </c>
      <c r="O13" s="2">
        <f t="shared" si="10"/>
        <v>43000000000</v>
      </c>
    </row>
    <row r="14" spans="1:15" ht="15.5" x14ac:dyDescent="0.35">
      <c r="C14" t="s">
        <v>27</v>
      </c>
      <c r="D14" s="2">
        <f>IFERROR(INDEX(D51:D500,MATCH($C$14,$C$51:$C$500,0)),"")</f>
        <v>-3133605172</v>
      </c>
      <c r="E14" s="2">
        <f>IFERROR(INDEX(E51:E500,MATCH($C$14,$C$51:$C$500,0)),"")</f>
        <v>-2387602838</v>
      </c>
      <c r="H14" s="2">
        <f>IFERROR(SUM(D14:G14)*(4/MAX(1,COUNT(D14:G14))),"")</f>
        <v>-11042416020</v>
      </c>
      <c r="I14" s="2">
        <f t="shared" ref="I14:O14" si="11">IFERROR(INDEX(I51:I500,MATCH($C$14,$C$51:$C$500,0)),"")</f>
        <v>-13087659415</v>
      </c>
      <c r="J14" s="2">
        <f t="shared" si="11"/>
        <v>-4752327592</v>
      </c>
      <c r="K14" s="2">
        <f t="shared" si="11"/>
        <v>-5419695932</v>
      </c>
      <c r="L14" s="2">
        <f t="shared" si="11"/>
        <v>-5396784481</v>
      </c>
      <c r="M14" s="2">
        <f t="shared" si="11"/>
        <v>-4008316857</v>
      </c>
      <c r="N14" s="2">
        <f t="shared" si="11"/>
        <v>-3968726457</v>
      </c>
      <c r="O14" s="2">
        <f t="shared" si="11"/>
        <v>-765293568</v>
      </c>
    </row>
    <row r="15" spans="1:15" ht="15.5" x14ac:dyDescent="0.35">
      <c r="C15" t="s">
        <v>28</v>
      </c>
      <c r="D15" s="2">
        <f>IFERROR(INDEX(D51:D500,MATCH($C$15,$C$51:$C$500,0)),"")</f>
        <v>-10844626843</v>
      </c>
      <c r="E15" s="2">
        <f>IFERROR(INDEX(E51:E500,MATCH($C$15,$C$51:$C$500,0)),"")</f>
        <v>-2573477611</v>
      </c>
      <c r="H15" s="2">
        <f>IFERROR(SUM(D15:G15)*(4/MAX(1,COUNT(D15:G15))),"")</f>
        <v>-26836208908</v>
      </c>
      <c r="I15" s="2">
        <f t="shared" ref="I15:O15" si="12">IFERROR(INDEX(I51:I500,MATCH($C$15,$C$51:$C$500,0)),"")</f>
        <v>-10836880281</v>
      </c>
      <c r="J15" s="2">
        <f t="shared" si="12"/>
        <v>-6589764804</v>
      </c>
      <c r="K15" s="2">
        <f t="shared" si="12"/>
        <v>-9537583351</v>
      </c>
      <c r="L15" s="2">
        <f t="shared" si="12"/>
        <v>-6006777687</v>
      </c>
      <c r="M15" s="2">
        <f t="shared" si="12"/>
        <v>-4343595661</v>
      </c>
      <c r="N15" s="2">
        <f t="shared" si="12"/>
        <v>-2973915601</v>
      </c>
      <c r="O15" s="2">
        <f t="shared" si="12"/>
        <v>-3352360880</v>
      </c>
    </row>
    <row r="16" spans="1:15" ht="15.5" x14ac:dyDescent="0.35">
      <c r="C16" t="s">
        <v>29</v>
      </c>
      <c r="D16" s="2">
        <f>IFERROR(INDEX(D51:D500,MATCH($C$16,$C$51:$C$500,0)),"")</f>
        <v>49612152022</v>
      </c>
      <c r="E16" s="2">
        <f>IFERROR(INDEX(E51:E500,MATCH($C$16,$C$51:$C$500,0)),"")</f>
        <v>10230367101</v>
      </c>
      <c r="H16" s="2">
        <f>IFERROR(SUM(D16:G16)*(4/MAX(1,COUNT(D16:G16))),"")</f>
        <v>119685038246</v>
      </c>
      <c r="I16" s="2">
        <f t="shared" ref="I16:O16" si="13">IFERROR(INDEX(I51:I500,MATCH($C$16,$C$51:$C$500,0)),"")</f>
        <v>45399165014</v>
      </c>
      <c r="J16" s="2">
        <f t="shared" si="13"/>
        <v>30426742852</v>
      </c>
      <c r="K16" s="2">
        <f t="shared" si="13"/>
        <v>43525706867</v>
      </c>
      <c r="L16" s="2">
        <f t="shared" si="13"/>
        <v>26601721492</v>
      </c>
      <c r="M16" s="2">
        <f t="shared" si="13"/>
        <v>16428615778</v>
      </c>
      <c r="N16" s="2">
        <f t="shared" si="13"/>
        <v>15379208133</v>
      </c>
      <c r="O16" s="2">
        <f t="shared" si="13"/>
        <v>12690055614</v>
      </c>
    </row>
    <row r="17" spans="1:15" ht="15.5" x14ac:dyDescent="0.35">
      <c r="A17" t="s">
        <v>30</v>
      </c>
    </row>
    <row r="18" spans="1:15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</row>
    <row r="19" spans="1:15" ht="15.5" x14ac:dyDescent="0.35">
      <c r="A19" t="s">
        <v>40</v>
      </c>
      <c r="C19" t="s">
        <v>41</v>
      </c>
    </row>
    <row r="20" spans="1:15" ht="15.5" x14ac:dyDescent="0.35">
      <c r="A20" t="s">
        <v>42</v>
      </c>
      <c r="C20" t="s">
        <v>43</v>
      </c>
      <c r="D20" s="2">
        <f ca="1">IFERROR(D21*D2,"")</f>
        <v>966960000000</v>
      </c>
      <c r="E20" s="2">
        <f ca="1">IFERROR(E21*E2,"")</f>
        <v>844560000000</v>
      </c>
      <c r="H20" s="2">
        <f t="shared" ref="H20:O20" ca="1" si="14">IFERROR(H21*H2,"")</f>
        <v>844560000000</v>
      </c>
      <c r="I20" s="2">
        <f t="shared" ca="1" si="14"/>
        <v>1003680000000</v>
      </c>
      <c r="J20" s="2">
        <f t="shared" ca="1" si="14"/>
        <v>1487160000000</v>
      </c>
      <c r="K20" s="2">
        <f t="shared" ca="1" si="14"/>
        <v>1193400000000</v>
      </c>
      <c r="L20" s="2">
        <f t="shared" ca="1" si="14"/>
        <v>436143250000</v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</row>
    <row r="21" spans="1:15" ht="15.5" x14ac:dyDescent="0.35">
      <c r="C21" t="s">
        <v>12</v>
      </c>
      <c r="D21" s="2">
        <f>IFERROR(INDEX(D51:D500,MATCH($C$7,$C$51:$C$500,0)),"")</f>
        <v>3060000000</v>
      </c>
      <c r="E21" s="2">
        <f>IFERROR(INDEX(E51:E500,MATCH($C$7,$C$51:$C$500,0)),"")</f>
        <v>3060000000</v>
      </c>
      <c r="H21" s="2">
        <f>IFERROR(INDEX(D21:G21,COUNT(D21:G21)),"")</f>
        <v>3060000000</v>
      </c>
      <c r="I21" s="2">
        <f t="shared" ref="I21:O21" si="15">IFERROR(INDEX(I51:I500,MATCH($C$7,$C$51:$C$500,0)),"")</f>
        <v>3060000000</v>
      </c>
      <c r="J21" s="2">
        <f t="shared" si="15"/>
        <v>3060000000</v>
      </c>
      <c r="K21" s="2">
        <f t="shared" si="15"/>
        <v>3060000000</v>
      </c>
      <c r="L21" s="2">
        <f t="shared" si="15"/>
        <v>2500000000</v>
      </c>
      <c r="M21" s="2">
        <f t="shared" si="15"/>
        <v>0</v>
      </c>
      <c r="N21" s="2">
        <f t="shared" si="15"/>
        <v>0</v>
      </c>
      <c r="O21" s="2">
        <f t="shared" si="15"/>
        <v>0</v>
      </c>
    </row>
    <row r="23" spans="1:15" ht="15.5" x14ac:dyDescent="0.35">
      <c r="B23" t="s">
        <v>44</v>
      </c>
      <c r="C23" t="s">
        <v>45</v>
      </c>
      <c r="D23" s="3">
        <f>IFERROR(D5/D6*100,"")</f>
        <v>8.3119238622063936</v>
      </c>
      <c r="E23" s="3">
        <f>IFERROR(E5/E6*100,"")</f>
        <v>1.8636035773632962</v>
      </c>
      <c r="H23" s="3">
        <f t="shared" ref="H23:O23" si="16">IFERROR(H5/H6*100,"")</f>
        <v>21.573682529918891</v>
      </c>
      <c r="I23" s="3">
        <f t="shared" si="16"/>
        <v>8.5057979593274826</v>
      </c>
      <c r="J23" s="3">
        <f t="shared" si="16"/>
        <v>5.9551632334895377</v>
      </c>
      <c r="K23" s="3">
        <f t="shared" si="16"/>
        <v>8.9947071196348105</v>
      </c>
      <c r="L23" s="3">
        <f t="shared" si="16"/>
        <v>5.8319497612620852</v>
      </c>
      <c r="M23" s="3">
        <f t="shared" si="16"/>
        <v>5.225386218144414</v>
      </c>
      <c r="N23" s="3">
        <f t="shared" si="16"/>
        <v>6.9613789211928401</v>
      </c>
      <c r="O23" s="3">
        <f t="shared" si="16"/>
        <v>5.8052945523802073</v>
      </c>
    </row>
    <row r="24" spans="1:15" ht="15.5" x14ac:dyDescent="0.35">
      <c r="C24" t="s">
        <v>46</v>
      </c>
      <c r="D24" s="4">
        <f>IFERROR(_xlfn.RRI(5,I23,D23),"")</f>
        <v>-4.6007738767119832E-3</v>
      </c>
      <c r="E24" s="4">
        <f>IFERROR(_xlfn.RRI(5,J23,E23),"")</f>
        <v>-0.20733081915593543</v>
      </c>
      <c r="H24" s="4">
        <f t="shared" ref="H24:O24" si="17">IFERROR(_xlfn.RRI(5,M23,H23),"")</f>
        <v>0.32788717863100292</v>
      </c>
      <c r="I24" s="4">
        <f t="shared" si="17"/>
        <v>4.0887894516774992E-2</v>
      </c>
      <c r="J24" s="4">
        <f t="shared" si="17"/>
        <v>5.1106668493681173E-3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47</v>
      </c>
      <c r="C25" t="s">
        <v>48</v>
      </c>
      <c r="D25" s="3">
        <f>IFERROR(INDEX(D51:D500,MATCH($A$25,$C$51:$C$500,0)),"")</f>
        <v>12.66</v>
      </c>
      <c r="E25" s="3">
        <f>IFERROR(INDEX(E51:E500,MATCH($A$25,$C$51:$C$500,0)),"")</f>
        <v>2.5</v>
      </c>
      <c r="H25" s="3">
        <f>IFERROR(INDEX(D25:G25,COUNT(D25:G25)),"")</f>
        <v>2.5</v>
      </c>
      <c r="I25" s="3">
        <f t="shared" ref="I25:O25" si="18">IFERROR(INDEX(I51:I500,MATCH($C$25,$C$51:$C$500,0)),"")</f>
        <v>11.29</v>
      </c>
      <c r="J25" s="3">
        <f t="shared" si="18"/>
        <v>7.79</v>
      </c>
      <c r="K25" s="3">
        <f t="shared" si="18"/>
        <v>11.1</v>
      </c>
      <c r="L25" s="3">
        <f t="shared" si="18"/>
        <v>8.24</v>
      </c>
      <c r="M25" s="3">
        <f t="shared" si="18"/>
        <v>60425.1</v>
      </c>
      <c r="N25" s="3">
        <f t="shared" si="18"/>
        <v>124052.93</v>
      </c>
      <c r="O25" s="3">
        <f t="shared" si="18"/>
        <v>93376.95</v>
      </c>
    </row>
    <row r="26" spans="1:15" ht="15.5" x14ac:dyDescent="0.35">
      <c r="C26" t="s">
        <v>49</v>
      </c>
      <c r="D26" s="4">
        <f>IFERROR(_xlfn.RRI(5,I25,D25),"")</f>
        <v>2.3170364902705964E-2</v>
      </c>
      <c r="E26" s="4">
        <f>IFERROR(_xlfn.RRI(5,J25,E25),"")</f>
        <v>-0.20332624526048626</v>
      </c>
      <c r="H26" s="4">
        <f t="shared" ref="H26:O26" si="19">IFERROR(_xlfn.RRI(5,M25,H25),"")</f>
        <v>-0.86715521013557084</v>
      </c>
      <c r="I26" s="4">
        <f t="shared" si="19"/>
        <v>-0.84446885002432814</v>
      </c>
      <c r="J26" s="4">
        <f t="shared" si="19"/>
        <v>-0.84715207240701873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50</v>
      </c>
      <c r="D27" s="3">
        <f>IFERROR(D4/D21,"")</f>
        <v>67.081486018300652</v>
      </c>
      <c r="E27" s="3">
        <f>IFERROR(E4/E21,"")</f>
        <v>54.261073804248369</v>
      </c>
      <c r="H27" s="3">
        <f t="shared" ref="H27:O27" si="20">IFERROR(H4/H21,"")</f>
        <v>242.68511964509804</v>
      </c>
      <c r="I27" s="3">
        <f t="shared" si="20"/>
        <v>178.58166654640522</v>
      </c>
      <c r="J27" s="3">
        <f t="shared" si="20"/>
        <v>137.43499224052289</v>
      </c>
      <c r="K27" s="3">
        <f t="shared" si="20"/>
        <v>143.75902785980392</v>
      </c>
      <c r="L27" s="3">
        <f t="shared" si="20"/>
        <v>135.67916156800001</v>
      </c>
      <c r="M27" s="3" t="str">
        <f t="shared" si="20"/>
        <v/>
      </c>
      <c r="N27" s="3" t="str">
        <f t="shared" si="20"/>
        <v/>
      </c>
      <c r="O27" s="3" t="str">
        <f t="shared" si="20"/>
        <v/>
      </c>
    </row>
    <row r="28" spans="1:15" ht="15.5" x14ac:dyDescent="0.35">
      <c r="C28" t="s">
        <v>51</v>
      </c>
      <c r="D28" s="4">
        <f>IFERROR(_xlfn.RRI(5,I27,D27),"")</f>
        <v>-0.17784602547261075</v>
      </c>
      <c r="E28" s="4">
        <f>IFERROR(_xlfn.RRI(5,J27,E27),"")</f>
        <v>-0.16961745345235468</v>
      </c>
      <c r="H28" s="4" t="str">
        <f t="shared" ref="H28:O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52</v>
      </c>
      <c r="H29" s="4">
        <f t="shared" ref="H29:O29" si="22">IFERROR(((H25-I25)/I25)*100%,"")</f>
        <v>-0.77856510186005312</v>
      </c>
      <c r="I29" s="4">
        <f t="shared" si="22"/>
        <v>0.44929396662387666</v>
      </c>
      <c r="J29" s="4">
        <f t="shared" si="22"/>
        <v>-0.29819819819819815</v>
      </c>
      <c r="K29" s="4">
        <f t="shared" si="22"/>
        <v>0.3470873786407766</v>
      </c>
      <c r="L29" s="4">
        <f t="shared" si="22"/>
        <v>-0.99986363282807977</v>
      </c>
      <c r="M29" s="4">
        <f t="shared" si="22"/>
        <v>-0.51290872371978635</v>
      </c>
      <c r="N29" s="4">
        <f t="shared" si="22"/>
        <v>0.32851769092907829</v>
      </c>
      <c r="O29" s="4" t="str">
        <f t="shared" si="22"/>
        <v/>
      </c>
    </row>
    <row r="30" spans="1:15" ht="15.5" x14ac:dyDescent="0.35">
      <c r="C30" t="s">
        <v>53</v>
      </c>
      <c r="H30" s="4">
        <f t="shared" ref="H30:O30" si="23">IFERROR(((H27-I27)/I27)*100%,"")</f>
        <v>0.35895875729234089</v>
      </c>
      <c r="I30" s="4">
        <f t="shared" si="23"/>
        <v>0.29939008716115151</v>
      </c>
      <c r="J30" s="4">
        <f t="shared" si="23"/>
        <v>-4.399052854926324E-2</v>
      </c>
      <c r="K30" s="4">
        <f t="shared" si="23"/>
        <v>5.955126932115086E-2</v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</row>
    <row r="32" spans="1:15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154.54</v>
      </c>
      <c r="E32" s="3">
        <f>IFERROR(INDEX(E51:E500,MATCH($A$32,$C$51:$C$500,0)),"")</f>
        <v>143.94999999999999</v>
      </c>
      <c r="H32" s="3">
        <f>IFERROR(INDEX(D32:G32,COUNT(D32:G32)),"")</f>
        <v>143.94999999999999</v>
      </c>
      <c r="I32" s="3">
        <f t="shared" ref="I32:O32" si="24">IFERROR(INDEX(I51:I500,MATCH($C$32,$C$51:$C$500,0)),"")</f>
        <v>141.27000000000001</v>
      </c>
      <c r="J32" s="3">
        <f t="shared" si="24"/>
        <v>130.41999999999999</v>
      </c>
      <c r="K32" s="3">
        <f t="shared" si="24"/>
        <v>125.99</v>
      </c>
      <c r="L32" s="3">
        <f t="shared" si="24"/>
        <v>143.09</v>
      </c>
      <c r="M32" s="3">
        <f t="shared" si="24"/>
        <v>1199304.53</v>
      </c>
      <c r="N32" s="3">
        <f t="shared" si="24"/>
        <v>1773272.48</v>
      </c>
      <c r="O32" s="3">
        <f t="shared" si="24"/>
        <v>1647534.67</v>
      </c>
    </row>
    <row r="33" spans="1:15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1.79</v>
      </c>
      <c r="E33" s="3">
        <f>IFERROR(INDEX(E51:E500,MATCH($A$33,$C$51:$C$500,0)),"")</f>
        <v>2.13</v>
      </c>
      <c r="H33" s="3">
        <f>IFERROR(INDEX(D33:G33,COUNT(D33:G33)),"")</f>
        <v>2.13</v>
      </c>
      <c r="I33" s="3">
        <f t="shared" ref="I33:O33" si="25">IFERROR(INDEX(I51:I500,MATCH($C$33,$C$51:$C$500,0)),"")</f>
        <v>2.3199999999999998</v>
      </c>
      <c r="J33" s="3">
        <f t="shared" si="25"/>
        <v>3.73</v>
      </c>
      <c r="K33" s="3">
        <f t="shared" si="25"/>
        <v>3.1</v>
      </c>
      <c r="L33" s="3">
        <f t="shared" si="25"/>
        <v>1.44</v>
      </c>
      <c r="M33" s="3">
        <f t="shared" si="25"/>
        <v>0</v>
      </c>
      <c r="N33" s="3">
        <f t="shared" si="25"/>
        <v>0</v>
      </c>
      <c r="O33" s="3">
        <f t="shared" si="25"/>
        <v>0</v>
      </c>
    </row>
    <row r="34" spans="1:15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21.8</v>
      </c>
      <c r="E34" s="3">
        <f>IFERROR(INDEX(E51:E500,MATCH($A$34,$C$51:$C$500,0)),"")</f>
        <v>122.4</v>
      </c>
      <c r="H34" s="3">
        <f>IFERROR(INDEX(D34:G34,COUNT(D34:G34)),"")</f>
        <v>122.4</v>
      </c>
      <c r="I34" s="3">
        <f t="shared" ref="I34:O34" si="26">IFERROR(INDEX(I51:I500,MATCH($C$34,$C$51:$C$500,0)),"")</f>
        <v>29.05</v>
      </c>
      <c r="J34" s="3">
        <f t="shared" si="26"/>
        <v>62.39</v>
      </c>
      <c r="K34" s="3">
        <f t="shared" si="26"/>
        <v>35.14</v>
      </c>
      <c r="L34" s="3">
        <f t="shared" si="26"/>
        <v>25</v>
      </c>
      <c r="M34" s="3">
        <f t="shared" si="26"/>
        <v>0</v>
      </c>
      <c r="N34" s="3">
        <f t="shared" si="26"/>
        <v>0</v>
      </c>
      <c r="O34" s="3">
        <f t="shared" si="26"/>
        <v>0</v>
      </c>
    </row>
    <row r="35" spans="1:15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4.12</v>
      </c>
      <c r="E35" s="3">
        <f>IFERROR(INDEX(E51:E500,MATCH($A$35,$C$51:$C$500,0)),"")</f>
        <v>5.64</v>
      </c>
      <c r="H35" s="3">
        <f>IFERROR(INDEX(D35:G35,COUNT(D35:G35)),"")</f>
        <v>5.64</v>
      </c>
      <c r="I35" s="3">
        <f t="shared" ref="I35:O35" si="27">IFERROR(INDEX(I51:I500,MATCH($C$35,$C$51:$C$500,0)),"")</f>
        <v>1.84</v>
      </c>
      <c r="J35" s="3">
        <f t="shared" si="27"/>
        <v>3.54</v>
      </c>
      <c r="K35" s="3">
        <f t="shared" si="27"/>
        <v>2.71</v>
      </c>
      <c r="L35" s="3">
        <f t="shared" si="27"/>
        <v>1.52</v>
      </c>
      <c r="M35" s="3">
        <f t="shared" si="27"/>
        <v>0</v>
      </c>
      <c r="N35" s="3">
        <f t="shared" si="27"/>
        <v>0</v>
      </c>
      <c r="O35" s="3">
        <f t="shared" si="27"/>
        <v>0</v>
      </c>
    </row>
    <row r="36" spans="1:15" ht="15.5" x14ac:dyDescent="0.35">
      <c r="B36" t="s">
        <v>66</v>
      </c>
      <c r="C36" t="s">
        <v>67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O36" si="28">IFERROR(INDEX(H51:H500,MATCH($C$36,$C$51:$C$500,0)),"")</f>
        <v>7.4499999999999997E-2</v>
      </c>
      <c r="I36" s="4">
        <f t="shared" si="28"/>
        <v>0.2</v>
      </c>
      <c r="J36" s="4">
        <f t="shared" si="28"/>
        <v>0.15029999999999999</v>
      </c>
      <c r="K36" s="4">
        <f t="shared" si="28"/>
        <v>0.2999</v>
      </c>
      <c r="L36" s="4">
        <f t="shared" si="28"/>
        <v>0.32469999999999999</v>
      </c>
      <c r="M36" s="4">
        <f t="shared" si="28"/>
        <v>0</v>
      </c>
      <c r="N36" s="4">
        <f t="shared" si="28"/>
        <v>0</v>
      </c>
      <c r="O36" s="4">
        <f t="shared" si="28"/>
        <v>0</v>
      </c>
    </row>
    <row r="37" spans="1:15" ht="15.5" x14ac:dyDescent="0.35">
      <c r="B37" t="s">
        <v>68</v>
      </c>
      <c r="C37" t="s">
        <v>69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O37" si="29">IFERROR(INDEX(H51:H500,MATCH($C$37,$C$51:$C$500,0)),"")</f>
        <v>2.2599999999999998</v>
      </c>
      <c r="I37" s="3">
        <f t="shared" si="29"/>
        <v>2.2599999999999998</v>
      </c>
      <c r="J37" s="3">
        <f t="shared" si="29"/>
        <v>1.17</v>
      </c>
      <c r="K37" s="3">
        <f t="shared" si="29"/>
        <v>3.33</v>
      </c>
      <c r="L37" s="3">
        <f t="shared" si="29"/>
        <v>2.1800000000000002</v>
      </c>
      <c r="M37" s="3">
        <f t="shared" si="29"/>
        <v>0</v>
      </c>
      <c r="N37" s="3">
        <f t="shared" si="29"/>
        <v>0</v>
      </c>
      <c r="O37" s="3">
        <f t="shared" si="29"/>
        <v>0</v>
      </c>
    </row>
    <row r="50" spans="2:15" ht="15.5" x14ac:dyDescent="0.35">
      <c r="D50" t="s">
        <v>70</v>
      </c>
      <c r="E50" t="s">
        <v>243</v>
      </c>
      <c r="F50" t="s">
        <v>71</v>
      </c>
      <c r="G50" t="s">
        <v>244</v>
      </c>
      <c r="H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</row>
    <row r="51" spans="2:15" ht="15.5" x14ac:dyDescent="0.35">
      <c r="B51" t="s">
        <v>75</v>
      </c>
      <c r="C51" t="s">
        <v>6</v>
      </c>
      <c r="D51" s="5">
        <v>205269347216</v>
      </c>
      <c r="E51" s="5">
        <v>166038885841</v>
      </c>
      <c r="F51" s="5">
        <v>159160911076</v>
      </c>
      <c r="G51" s="5">
        <v>154566064099</v>
      </c>
      <c r="I51" s="5">
        <v>546459899632</v>
      </c>
      <c r="J51" s="5">
        <v>420551076256</v>
      </c>
      <c r="K51" s="5">
        <v>439902625251</v>
      </c>
      <c r="L51" s="5">
        <v>339197903920</v>
      </c>
      <c r="M51" s="5">
        <v>318999156922</v>
      </c>
      <c r="N51" s="5">
        <v>241182345610</v>
      </c>
      <c r="O51" s="5">
        <v>199084248150</v>
      </c>
    </row>
    <row r="52" spans="2:15" ht="15.5" x14ac:dyDescent="0.35">
      <c r="C52" t="s">
        <v>76</v>
      </c>
      <c r="D52" s="5">
        <v>-144315858494</v>
      </c>
      <c r="E52" s="5">
        <v>-140729163949</v>
      </c>
      <c r="F52" s="5">
        <v>-135612088917</v>
      </c>
      <c r="G52" s="5">
        <v>-121927593852</v>
      </c>
      <c r="I52" s="5">
        <v>-450337280014</v>
      </c>
      <c r="J52" s="5">
        <v>-350677401873</v>
      </c>
      <c r="K52" s="5">
        <v>-363198151283</v>
      </c>
      <c r="L52" s="5">
        <v>-280404327248</v>
      </c>
      <c r="M52" s="5">
        <v>-273546025620</v>
      </c>
      <c r="N52" s="5">
        <v>-205132583350</v>
      </c>
      <c r="O52" s="5">
        <v>-168907816270</v>
      </c>
    </row>
    <row r="53" spans="2:15" ht="15.5" x14ac:dyDescent="0.35">
      <c r="C53" t="s">
        <v>77</v>
      </c>
      <c r="D53" s="5">
        <v>60953488722</v>
      </c>
      <c r="E53" s="5">
        <v>25309721892</v>
      </c>
      <c r="F53" s="5">
        <v>23548822159</v>
      </c>
      <c r="G53" s="5">
        <v>32638470247</v>
      </c>
      <c r="I53" s="5">
        <v>96122619618</v>
      </c>
      <c r="J53" s="5">
        <v>69873674383</v>
      </c>
      <c r="K53" s="5">
        <v>76704473968</v>
      </c>
      <c r="L53" s="5">
        <v>58793576672</v>
      </c>
      <c r="M53" s="5">
        <v>45453131302</v>
      </c>
      <c r="N53" s="5">
        <v>36049762260</v>
      </c>
      <c r="O53" s="5">
        <v>30176431880</v>
      </c>
    </row>
    <row r="54" spans="2:15" ht="15.5" x14ac:dyDescent="0.35">
      <c r="C54" t="s">
        <v>78</v>
      </c>
      <c r="D54" s="5">
        <v>-10003453435</v>
      </c>
      <c r="E54" s="5">
        <v>-12232788172</v>
      </c>
      <c r="F54" s="5">
        <v>-9015652126</v>
      </c>
      <c r="G54" s="5">
        <v>-8485377338</v>
      </c>
      <c r="I54" s="5">
        <v>-36450793739</v>
      </c>
      <c r="J54" s="5">
        <v>-34476446462</v>
      </c>
      <c r="K54" s="5">
        <v>-30125648044</v>
      </c>
      <c r="L54" s="5">
        <v>-28738631460</v>
      </c>
      <c r="M54" s="5">
        <v>-26607263233</v>
      </c>
      <c r="N54" s="5">
        <v>-20936574816</v>
      </c>
      <c r="O54" s="5">
        <v>-16824618011</v>
      </c>
    </row>
    <row r="55" spans="2:15" ht="15.5" x14ac:dyDescent="0.35">
      <c r="C55" t="s">
        <v>1555</v>
      </c>
      <c r="D55" s="5">
        <v>-1198579583</v>
      </c>
      <c r="E55" s="5">
        <v>-1229429678</v>
      </c>
      <c r="F55" s="5">
        <v>-970444227</v>
      </c>
      <c r="G55" s="5">
        <v>-1019408297</v>
      </c>
      <c r="I55" s="5">
        <v>-4609077122</v>
      </c>
      <c r="J55" s="5">
        <v>-2350657236</v>
      </c>
      <c r="K55" s="5">
        <v>-1061548215</v>
      </c>
      <c r="L55" s="5">
        <v>-1252806744</v>
      </c>
      <c r="M55" s="5">
        <v>-1015351299</v>
      </c>
      <c r="N55" s="5">
        <v>-228435289</v>
      </c>
      <c r="O55" s="5">
        <v>-489485164</v>
      </c>
    </row>
    <row r="56" spans="2:15" ht="15.5" x14ac:dyDescent="0.35">
      <c r="C56" t="s">
        <v>246</v>
      </c>
      <c r="D56" s="5">
        <v>-8804873852</v>
      </c>
      <c r="E56" s="5">
        <v>-11003358494</v>
      </c>
      <c r="F56" s="5">
        <v>-8045207899</v>
      </c>
      <c r="G56" s="5">
        <v>-7465969041</v>
      </c>
      <c r="I56" s="5">
        <v>-31841716617</v>
      </c>
      <c r="J56" s="5">
        <v>-32125789226</v>
      </c>
      <c r="K56" s="5">
        <v>-29064099829</v>
      </c>
      <c r="L56" s="5">
        <v>-27485824716</v>
      </c>
      <c r="M56" s="5">
        <v>-25591911934</v>
      </c>
      <c r="N56" s="5">
        <v>-20708139527</v>
      </c>
      <c r="O56" s="5">
        <v>-16335132847</v>
      </c>
    </row>
    <row r="57" spans="2:15" ht="15.5" x14ac:dyDescent="0.35">
      <c r="C57" t="s">
        <v>80</v>
      </c>
      <c r="D57" s="5">
        <v>50950035287</v>
      </c>
      <c r="E57" s="5">
        <v>13076933720</v>
      </c>
      <c r="F57" s="5">
        <v>14533170033</v>
      </c>
      <c r="G57" s="5">
        <v>24153092909</v>
      </c>
      <c r="I57" s="5">
        <v>59671825879</v>
      </c>
      <c r="J57" s="5">
        <v>35397227921</v>
      </c>
      <c r="K57" s="5">
        <v>46578825924</v>
      </c>
      <c r="L57" s="5">
        <v>30054945212</v>
      </c>
      <c r="M57" s="5">
        <v>18845868069</v>
      </c>
      <c r="N57" s="5">
        <v>15113187444</v>
      </c>
      <c r="O57" s="5">
        <v>13351813869</v>
      </c>
    </row>
    <row r="58" spans="2:15" ht="15.5" x14ac:dyDescent="0.35">
      <c r="C58" t="s">
        <v>81</v>
      </c>
      <c r="D58" s="5">
        <v>-1337883265</v>
      </c>
      <c r="E58" s="5">
        <v>-2846566619</v>
      </c>
      <c r="F58" s="5">
        <v>-2856642993</v>
      </c>
      <c r="G58" s="5">
        <v>-3293051462</v>
      </c>
      <c r="I58" s="5">
        <v>-14272660865</v>
      </c>
      <c r="J58" s="5">
        <v>-4970485069</v>
      </c>
      <c r="K58" s="5">
        <v>-3053119057</v>
      </c>
      <c r="L58" s="5">
        <v>-3453223720</v>
      </c>
      <c r="M58" s="5">
        <v>-2417252291</v>
      </c>
      <c r="N58" s="5">
        <v>266020689</v>
      </c>
      <c r="O58" s="5">
        <v>-661758255</v>
      </c>
    </row>
    <row r="59" spans="2:15" ht="15.5" x14ac:dyDescent="0.35">
      <c r="C59" t="s">
        <v>142</v>
      </c>
      <c r="D59" s="5">
        <v>16653710</v>
      </c>
      <c r="E59" s="5">
        <v>5218184</v>
      </c>
      <c r="F59" s="5">
        <v>2973024</v>
      </c>
      <c r="G59" s="5">
        <v>33263197</v>
      </c>
      <c r="I59" s="5">
        <v>94810849</v>
      </c>
      <c r="J59" s="5">
        <v>468410946</v>
      </c>
      <c r="K59" s="5">
        <v>707768505</v>
      </c>
      <c r="L59" s="5">
        <v>380154453</v>
      </c>
      <c r="M59" s="5">
        <v>46608288</v>
      </c>
      <c r="N59" s="5">
        <v>21442929</v>
      </c>
      <c r="O59" s="5">
        <v>52261121</v>
      </c>
    </row>
    <row r="60" spans="2:15" ht="15.5" x14ac:dyDescent="0.35">
      <c r="C60" t="s">
        <v>27</v>
      </c>
      <c r="D60" s="5">
        <v>-3133605172</v>
      </c>
      <c r="E60" s="5">
        <v>-2387602838</v>
      </c>
      <c r="F60" s="5">
        <v>-2853311652</v>
      </c>
      <c r="G60" s="5">
        <v>-3494727400</v>
      </c>
      <c r="I60" s="5">
        <v>-13087659415</v>
      </c>
      <c r="J60" s="5">
        <v>-4752327592</v>
      </c>
      <c r="K60" s="5">
        <v>-5419695932</v>
      </c>
      <c r="L60" s="5">
        <v>-5396784481</v>
      </c>
      <c r="M60" s="5">
        <v>-4008316857</v>
      </c>
      <c r="N60" s="5">
        <v>-3968726457</v>
      </c>
      <c r="O60" s="5">
        <v>-765293568</v>
      </c>
    </row>
    <row r="61" spans="2:15" ht="15.5" x14ac:dyDescent="0.35">
      <c r="C61" t="s">
        <v>83</v>
      </c>
    </row>
    <row r="62" spans="2:15" ht="15.5" x14ac:dyDescent="0.35">
      <c r="C62" t="s">
        <v>84</v>
      </c>
      <c r="D62" s="5">
        <v>-1337883265</v>
      </c>
      <c r="E62" s="5">
        <v>-2846566619</v>
      </c>
      <c r="F62" s="5">
        <v>-2856642993</v>
      </c>
      <c r="G62" s="5">
        <v>-3293051462</v>
      </c>
      <c r="I62" s="5">
        <v>-14272660865</v>
      </c>
      <c r="J62" s="5">
        <v>-4970485069</v>
      </c>
      <c r="K62" s="5">
        <v>-3053119057</v>
      </c>
      <c r="L62" s="5">
        <v>-3453223720</v>
      </c>
      <c r="M62" s="5">
        <v>-2417252291</v>
      </c>
      <c r="N62" s="5">
        <v>266020689</v>
      </c>
      <c r="O62" s="5">
        <v>-661758255</v>
      </c>
    </row>
    <row r="63" spans="2:15" ht="15.5" x14ac:dyDescent="0.35">
      <c r="C63" t="s">
        <v>29</v>
      </c>
      <c r="D63" s="5">
        <v>49612152022</v>
      </c>
      <c r="E63" s="5">
        <v>10230367101</v>
      </c>
      <c r="F63" s="5">
        <v>11676527040</v>
      </c>
      <c r="G63" s="5">
        <v>20860041447</v>
      </c>
      <c r="I63" s="5">
        <v>45399165014</v>
      </c>
      <c r="J63" s="5">
        <v>30426742852</v>
      </c>
      <c r="K63" s="5">
        <v>43525706867</v>
      </c>
      <c r="L63" s="5">
        <v>26601721492</v>
      </c>
      <c r="M63" s="5">
        <v>16428615778</v>
      </c>
      <c r="N63" s="5">
        <v>15379208133</v>
      </c>
      <c r="O63" s="5">
        <v>12690055614</v>
      </c>
    </row>
    <row r="64" spans="2:15" ht="15.5" x14ac:dyDescent="0.35">
      <c r="C64" t="s">
        <v>28</v>
      </c>
      <c r="D64" s="5">
        <v>-10844626843</v>
      </c>
      <c r="E64" s="5">
        <v>-2573477611</v>
      </c>
      <c r="F64" s="5">
        <v>-3452026220</v>
      </c>
      <c r="G64" s="5">
        <v>-4408904858</v>
      </c>
      <c r="I64" s="5">
        <v>-10836880281</v>
      </c>
      <c r="J64" s="5">
        <v>-6589764804</v>
      </c>
      <c r="K64" s="5">
        <v>-9537583351</v>
      </c>
      <c r="L64" s="5">
        <v>-6006777687</v>
      </c>
      <c r="M64" s="5">
        <v>-4343595661</v>
      </c>
      <c r="N64" s="5">
        <v>-2973915601</v>
      </c>
      <c r="O64" s="5">
        <v>-3352360880</v>
      </c>
    </row>
    <row r="65" spans="2:15" ht="15.5" x14ac:dyDescent="0.35">
      <c r="C65" t="s">
        <v>85</v>
      </c>
      <c r="D65" s="5">
        <v>-10982335980</v>
      </c>
      <c r="E65" s="5">
        <v>-2736950260</v>
      </c>
      <c r="F65" s="5">
        <v>-2891001740</v>
      </c>
      <c r="G65" s="5">
        <v>-4479222220</v>
      </c>
      <c r="I65" s="5">
        <v>-10478460080</v>
      </c>
      <c r="J65" s="5">
        <v>-7239599620</v>
      </c>
      <c r="K65" s="5">
        <v>-9326927940</v>
      </c>
      <c r="L65" s="5">
        <v>-6258703000</v>
      </c>
      <c r="M65" s="5">
        <v>-4799433100</v>
      </c>
      <c r="N65" s="5">
        <v>-3179034320</v>
      </c>
      <c r="O65" s="5">
        <v>-3554436750</v>
      </c>
    </row>
    <row r="66" spans="2:15" ht="15.5" x14ac:dyDescent="0.35">
      <c r="C66" t="s">
        <v>87</v>
      </c>
      <c r="D66" s="5">
        <v>137709137</v>
      </c>
      <c r="E66" s="5">
        <v>163472649</v>
      </c>
      <c r="F66" s="5">
        <v>-561024480</v>
      </c>
      <c r="G66" s="5">
        <v>70317362</v>
      </c>
      <c r="I66" s="5">
        <v>-358420201</v>
      </c>
      <c r="J66" s="5">
        <v>649834816</v>
      </c>
      <c r="K66" s="5">
        <v>-210655411</v>
      </c>
      <c r="L66" s="5">
        <v>251925313</v>
      </c>
      <c r="M66" s="5">
        <v>455837439</v>
      </c>
      <c r="N66" s="5">
        <v>205118719</v>
      </c>
      <c r="O66" s="5">
        <v>202075870</v>
      </c>
    </row>
    <row r="67" spans="2:15" ht="15.5" x14ac:dyDescent="0.35">
      <c r="C67" t="s">
        <v>88</v>
      </c>
      <c r="D67" s="5">
        <v>-10844626843</v>
      </c>
      <c r="E67" s="5">
        <v>-2573477611</v>
      </c>
      <c r="F67" s="5">
        <v>-3452026220</v>
      </c>
      <c r="G67" s="5">
        <v>-4408904858</v>
      </c>
      <c r="I67" s="5">
        <v>-10836880281</v>
      </c>
      <c r="J67" s="5">
        <v>-6589764804</v>
      </c>
      <c r="K67" s="5">
        <v>-9537583351</v>
      </c>
      <c r="L67" s="5">
        <v>-6006777687</v>
      </c>
      <c r="M67" s="5">
        <v>-4343595661</v>
      </c>
      <c r="N67" s="5">
        <v>-2973915601</v>
      </c>
      <c r="O67" s="5">
        <v>-3352360880</v>
      </c>
    </row>
    <row r="68" spans="2:15" ht="15.5" x14ac:dyDescent="0.35">
      <c r="C68" t="s">
        <v>89</v>
      </c>
      <c r="D68" s="5">
        <v>38767525179</v>
      </c>
      <c r="E68" s="5">
        <v>7656889490</v>
      </c>
      <c r="F68" s="5">
        <v>8224500820</v>
      </c>
      <c r="G68" s="5">
        <v>16451136589</v>
      </c>
      <c r="I68" s="5">
        <v>34562284733</v>
      </c>
      <c r="J68" s="5">
        <v>23836978048</v>
      </c>
      <c r="K68" s="5">
        <v>33988123516</v>
      </c>
      <c r="L68" s="5">
        <v>20594943805</v>
      </c>
      <c r="M68" s="5">
        <v>12085020117</v>
      </c>
      <c r="N68" s="5">
        <v>12405292532</v>
      </c>
      <c r="O68" s="5">
        <v>9337694734</v>
      </c>
    </row>
    <row r="69" spans="2:15" ht="15.5" x14ac:dyDescent="0.35">
      <c r="C69" t="s">
        <v>90</v>
      </c>
      <c r="D69" s="5">
        <v>555702133</v>
      </c>
      <c r="E69" s="5">
        <v>555702134</v>
      </c>
      <c r="F69" s="5">
        <v>2267769198</v>
      </c>
      <c r="G69" s="5">
        <v>-14986887</v>
      </c>
      <c r="I69" s="5">
        <v>2222808537</v>
      </c>
      <c r="J69" s="5">
        <v>-59947549</v>
      </c>
      <c r="K69" s="5">
        <v>703282822</v>
      </c>
      <c r="L69" s="5">
        <v>267135207</v>
      </c>
      <c r="M69" s="5">
        <v>448638644</v>
      </c>
      <c r="N69" s="5">
        <v>-60870873</v>
      </c>
      <c r="O69" s="5">
        <v>226729321</v>
      </c>
    </row>
    <row r="70" spans="2:15" ht="15.5" x14ac:dyDescent="0.35">
      <c r="C70" t="s">
        <v>91</v>
      </c>
      <c r="D70" s="5">
        <v>39323227312</v>
      </c>
      <c r="E70" s="5">
        <v>8212591624</v>
      </c>
      <c r="F70" s="5">
        <v>10492270018</v>
      </c>
      <c r="G70" s="5">
        <v>16436149702</v>
      </c>
      <c r="I70" s="5">
        <v>36785093270</v>
      </c>
      <c r="J70" s="5">
        <v>23777030499</v>
      </c>
      <c r="K70" s="5">
        <v>34691406338</v>
      </c>
      <c r="L70" s="5">
        <v>20862079012</v>
      </c>
      <c r="M70" s="5">
        <v>12533658761</v>
      </c>
      <c r="N70" s="5">
        <v>12344421659</v>
      </c>
      <c r="O70" s="5">
        <v>9564424055</v>
      </c>
    </row>
    <row r="71" spans="2:15" ht="15.5" x14ac:dyDescent="0.35">
      <c r="C71" t="s">
        <v>92</v>
      </c>
      <c r="D71" s="5">
        <v>38767525179</v>
      </c>
      <c r="E71" s="5">
        <v>7656889490</v>
      </c>
      <c r="F71" s="5">
        <v>8224500820</v>
      </c>
      <c r="G71" s="5">
        <v>16451136589</v>
      </c>
      <c r="I71" s="5">
        <v>34562284733</v>
      </c>
      <c r="J71" s="5">
        <v>23836978048</v>
      </c>
      <c r="K71" s="5">
        <v>33988123516</v>
      </c>
      <c r="L71" s="5">
        <v>20594943805</v>
      </c>
      <c r="M71" s="5">
        <v>12085020117</v>
      </c>
      <c r="N71" s="5">
        <v>12405292532</v>
      </c>
      <c r="O71" s="5">
        <v>9337694734</v>
      </c>
    </row>
    <row r="72" spans="2:15" ht="15.5" x14ac:dyDescent="0.35">
      <c r="C72" t="s">
        <v>8</v>
      </c>
      <c r="D72" s="5">
        <v>39323227312</v>
      </c>
      <c r="E72" s="5">
        <v>8212591624</v>
      </c>
      <c r="F72" s="5">
        <v>10492270018</v>
      </c>
      <c r="G72" s="5">
        <v>16436149702</v>
      </c>
      <c r="I72" s="5">
        <v>36785093270</v>
      </c>
      <c r="J72" s="5">
        <v>23777030499</v>
      </c>
      <c r="K72" s="5">
        <v>34691406338</v>
      </c>
      <c r="L72" s="5">
        <v>20862079012</v>
      </c>
      <c r="M72" s="5">
        <v>12533658761</v>
      </c>
      <c r="N72" s="5">
        <v>12344421659</v>
      </c>
      <c r="O72" s="5">
        <v>9564424055</v>
      </c>
    </row>
    <row r="73" spans="2:15" ht="15.5" x14ac:dyDescent="0.35">
      <c r="C73" t="s">
        <v>94</v>
      </c>
      <c r="D73" s="5">
        <v>38767525179</v>
      </c>
      <c r="E73" s="5">
        <v>7656889490</v>
      </c>
      <c r="F73" s="5">
        <v>8224500820</v>
      </c>
      <c r="G73" s="5">
        <v>16451136589</v>
      </c>
      <c r="I73" s="5">
        <v>34562284733</v>
      </c>
      <c r="J73" s="5">
        <v>23836978048</v>
      </c>
      <c r="K73" s="5">
        <v>33988123516</v>
      </c>
      <c r="L73" s="5">
        <v>20594943805</v>
      </c>
      <c r="M73" s="5">
        <v>12085020117</v>
      </c>
      <c r="N73" s="5">
        <v>12405292532</v>
      </c>
      <c r="O73" s="5">
        <v>9337694734</v>
      </c>
    </row>
    <row r="74" spans="2:15" ht="15.5" x14ac:dyDescent="0.35">
      <c r="C74" t="s">
        <v>95</v>
      </c>
      <c r="D74" s="5">
        <v>39323227312</v>
      </c>
      <c r="E74" s="5">
        <v>8212591624</v>
      </c>
      <c r="F74" s="5">
        <v>10492270018</v>
      </c>
      <c r="G74" s="5">
        <v>16436149702</v>
      </c>
      <c r="I74" s="5">
        <v>36785093270</v>
      </c>
      <c r="J74" s="5">
        <v>23777030499</v>
      </c>
      <c r="K74" s="5">
        <v>34691406338</v>
      </c>
      <c r="L74" s="5">
        <v>20862079012</v>
      </c>
      <c r="M74" s="5">
        <v>12533658761</v>
      </c>
      <c r="N74" s="5">
        <v>12344421659</v>
      </c>
      <c r="O74" s="5">
        <v>9564424055</v>
      </c>
    </row>
    <row r="75" spans="2:15" ht="15.5" x14ac:dyDescent="0.35">
      <c r="C75" t="s">
        <v>96</v>
      </c>
      <c r="D75" s="5">
        <v>39323227312</v>
      </c>
      <c r="E75" s="5">
        <v>8212591624</v>
      </c>
      <c r="F75" s="5">
        <v>10492270018</v>
      </c>
      <c r="G75" s="5">
        <v>16436149702</v>
      </c>
      <c r="I75" s="5">
        <v>36785093270</v>
      </c>
      <c r="J75" s="5">
        <v>23777030499</v>
      </c>
      <c r="K75" s="5">
        <v>34691406338</v>
      </c>
      <c r="L75" s="5">
        <v>20862079012</v>
      </c>
      <c r="M75" s="5">
        <v>12533658761</v>
      </c>
      <c r="N75" s="5">
        <v>12344421659</v>
      </c>
      <c r="O75" s="5">
        <v>9564424055</v>
      </c>
    </row>
    <row r="77" spans="2:15" ht="15.5" x14ac:dyDescent="0.35">
      <c r="B77" t="s">
        <v>97</v>
      </c>
      <c r="C77" t="s">
        <v>98</v>
      </c>
    </row>
    <row r="78" spans="2:15" ht="15.5" x14ac:dyDescent="0.35">
      <c r="C78" t="s">
        <v>99</v>
      </c>
    </row>
    <row r="79" spans="2:15" ht="15.5" x14ac:dyDescent="0.35">
      <c r="C79" t="s">
        <v>20</v>
      </c>
      <c r="D79" s="5">
        <v>40663081107</v>
      </c>
      <c r="E79" s="5">
        <v>33735810845</v>
      </c>
      <c r="F79" s="5">
        <v>6521993886</v>
      </c>
      <c r="G79" s="5">
        <v>8448487779</v>
      </c>
      <c r="I79" s="5">
        <v>6521993886</v>
      </c>
      <c r="J79" s="5">
        <v>6399781685</v>
      </c>
      <c r="K79" s="5">
        <v>9358976918</v>
      </c>
      <c r="L79" s="5">
        <v>73479274032</v>
      </c>
      <c r="M79" s="5">
        <v>2433958123</v>
      </c>
      <c r="N79" s="5">
        <v>3497254777</v>
      </c>
      <c r="O79" s="5">
        <v>3055563729</v>
      </c>
    </row>
    <row r="80" spans="2:15" ht="15.5" x14ac:dyDescent="0.35">
      <c r="C80" t="s">
        <v>650</v>
      </c>
      <c r="K80" s="5">
        <v>50000000000</v>
      </c>
    </row>
    <row r="81" spans="3:15" ht="15.5" x14ac:dyDescent="0.35">
      <c r="C81" t="s">
        <v>100</v>
      </c>
      <c r="D81" s="5">
        <v>149457021937</v>
      </c>
      <c r="E81" s="5">
        <v>78912783548</v>
      </c>
      <c r="F81" s="5">
        <v>67124124902</v>
      </c>
      <c r="G81" s="5">
        <v>57858631374</v>
      </c>
      <c r="I81" s="5">
        <v>67124124902</v>
      </c>
      <c r="J81" s="5">
        <v>57705419525</v>
      </c>
      <c r="K81" s="5">
        <v>37542989485</v>
      </c>
      <c r="L81" s="5">
        <v>42101349669</v>
      </c>
      <c r="M81" s="5">
        <v>26202461390</v>
      </c>
      <c r="N81" s="5">
        <v>26535235895</v>
      </c>
      <c r="O81" s="5">
        <v>41413606753</v>
      </c>
    </row>
    <row r="82" spans="3:15" ht="15.5" x14ac:dyDescent="0.35">
      <c r="C82" t="s">
        <v>250</v>
      </c>
      <c r="D82" s="5">
        <v>40762067880</v>
      </c>
      <c r="E82" s="5">
        <v>35631854523</v>
      </c>
      <c r="F82" s="5">
        <v>18177673239</v>
      </c>
      <c r="G82" s="5">
        <v>17329840751</v>
      </c>
      <c r="I82" s="5">
        <v>18177673239</v>
      </c>
      <c r="J82" s="5">
        <v>33466127358</v>
      </c>
      <c r="K82" s="5">
        <v>18267143862</v>
      </c>
      <c r="L82" s="5">
        <v>21066526603</v>
      </c>
      <c r="M82" s="5">
        <v>20745275533</v>
      </c>
      <c r="N82" s="5">
        <v>22782891879</v>
      </c>
      <c r="O82" s="5">
        <v>36481962477</v>
      </c>
    </row>
    <row r="83" spans="3:15" ht="15.5" x14ac:dyDescent="0.35">
      <c r="C83" t="s">
        <v>251</v>
      </c>
      <c r="D83" s="5">
        <v>149457021937</v>
      </c>
      <c r="E83" s="5">
        <v>78912783548</v>
      </c>
      <c r="F83" s="5">
        <v>67124124902</v>
      </c>
      <c r="G83" s="5">
        <v>57858631374</v>
      </c>
      <c r="I83" s="5">
        <v>67124124902</v>
      </c>
      <c r="J83" s="5">
        <v>57705419525</v>
      </c>
      <c r="K83" s="5">
        <v>37542989485</v>
      </c>
      <c r="L83" s="5">
        <v>42101349669</v>
      </c>
      <c r="M83" s="5">
        <v>26202461390</v>
      </c>
      <c r="N83" s="5">
        <v>26535235895</v>
      </c>
      <c r="O83" s="5">
        <v>41413606753</v>
      </c>
    </row>
    <row r="84" spans="3:15" ht="15.5" x14ac:dyDescent="0.35">
      <c r="C84" t="s">
        <v>102</v>
      </c>
      <c r="D84" s="5">
        <v>853752</v>
      </c>
      <c r="E84" s="5">
        <v>10852936</v>
      </c>
      <c r="F84" s="5">
        <v>7877191</v>
      </c>
      <c r="G84" s="5">
        <v>34785964</v>
      </c>
      <c r="I84" s="5">
        <v>7877191</v>
      </c>
      <c r="J84" s="5">
        <v>75279600</v>
      </c>
      <c r="K84" s="5">
        <v>743423170</v>
      </c>
      <c r="L84" s="5">
        <v>547364658</v>
      </c>
      <c r="M84" s="5">
        <v>726732000</v>
      </c>
      <c r="N84" s="5">
        <v>11114976</v>
      </c>
      <c r="O84" s="5">
        <v>16566000</v>
      </c>
    </row>
    <row r="85" spans="3:15" ht="15.5" x14ac:dyDescent="0.35">
      <c r="C85" t="s">
        <v>249</v>
      </c>
      <c r="M85" s="5">
        <v>400000000</v>
      </c>
    </row>
    <row r="86" spans="3:15" ht="15.5" x14ac:dyDescent="0.35">
      <c r="C86" t="s">
        <v>252</v>
      </c>
      <c r="D86" s="5">
        <v>853752</v>
      </c>
      <c r="E86" s="5">
        <v>10852936</v>
      </c>
      <c r="F86" s="5">
        <v>7877191</v>
      </c>
      <c r="G86" s="5">
        <v>34785964</v>
      </c>
      <c r="I86" s="5">
        <v>7877191</v>
      </c>
      <c r="J86" s="5">
        <v>75279600</v>
      </c>
      <c r="K86" s="5">
        <v>743423170</v>
      </c>
      <c r="L86" s="5">
        <v>547364658</v>
      </c>
      <c r="M86" s="5">
        <v>726732000</v>
      </c>
      <c r="N86" s="5">
        <v>11114976</v>
      </c>
      <c r="O86" s="5">
        <v>16566000</v>
      </c>
    </row>
    <row r="87" spans="3:15" ht="15.5" x14ac:dyDescent="0.35">
      <c r="C87" t="s">
        <v>103</v>
      </c>
      <c r="D87" s="5">
        <v>88216420240</v>
      </c>
      <c r="E87" s="5">
        <v>73692953165</v>
      </c>
      <c r="F87" s="5">
        <v>90635775888</v>
      </c>
      <c r="G87" s="5">
        <v>113117781567</v>
      </c>
      <c r="I87" s="5">
        <v>90635775888</v>
      </c>
      <c r="J87" s="5">
        <v>76324961901</v>
      </c>
      <c r="K87" s="5">
        <v>94254237704</v>
      </c>
      <c r="L87" s="5">
        <v>107123247999</v>
      </c>
      <c r="M87" s="5">
        <v>94217176867</v>
      </c>
      <c r="N87" s="5">
        <v>63097096629</v>
      </c>
      <c r="O87" s="5">
        <v>61035359605</v>
      </c>
    </row>
    <row r="88" spans="3:15" ht="15.5" x14ac:dyDescent="0.35">
      <c r="C88" t="s">
        <v>83</v>
      </c>
      <c r="D88" s="5">
        <v>4859180376</v>
      </c>
      <c r="E88" s="5">
        <v>4303478243</v>
      </c>
      <c r="F88" s="5">
        <v>3747776109</v>
      </c>
      <c r="G88" s="5">
        <v>1480006911</v>
      </c>
      <c r="I88" s="5">
        <v>3747776109</v>
      </c>
      <c r="J88" s="5">
        <v>1524967572</v>
      </c>
      <c r="K88" s="5">
        <v>1584915121</v>
      </c>
      <c r="L88" s="5">
        <v>881632299</v>
      </c>
      <c r="M88" s="5">
        <v>614497092</v>
      </c>
      <c r="N88" s="5">
        <v>165858448</v>
      </c>
      <c r="O88" s="5">
        <v>226729321</v>
      </c>
    </row>
    <row r="89" spans="3:15" ht="15.5" x14ac:dyDescent="0.35">
      <c r="C89" t="s">
        <v>104</v>
      </c>
      <c r="D89" s="5">
        <v>288782876358</v>
      </c>
      <c r="E89" s="5">
        <v>213427831721</v>
      </c>
      <c r="F89" s="5">
        <v>175718303032</v>
      </c>
      <c r="G89" s="5">
        <v>191127064122</v>
      </c>
      <c r="I89" s="5">
        <v>175718303032</v>
      </c>
      <c r="J89" s="5">
        <v>159827413024</v>
      </c>
      <c r="K89" s="5">
        <v>196079533527</v>
      </c>
      <c r="L89" s="5">
        <v>226425815577</v>
      </c>
      <c r="M89" s="5">
        <v>129983867865</v>
      </c>
      <c r="N89" s="5">
        <v>97345125793</v>
      </c>
      <c r="O89" s="5">
        <v>112259984071</v>
      </c>
    </row>
    <row r="90" spans="3:15" ht="15.5" x14ac:dyDescent="0.35">
      <c r="C90" t="s">
        <v>105</v>
      </c>
    </row>
    <row r="91" spans="3:15" ht="15.5" x14ac:dyDescent="0.35">
      <c r="C91" t="s">
        <v>109</v>
      </c>
      <c r="D91" s="5">
        <v>895107910</v>
      </c>
      <c r="E91" s="5">
        <v>914135274</v>
      </c>
      <c r="F91" s="5">
        <v>907399124</v>
      </c>
      <c r="G91" s="5">
        <v>2108050813</v>
      </c>
      <c r="I91" s="5">
        <v>907399124</v>
      </c>
      <c r="J91" s="5">
        <v>1892765322</v>
      </c>
      <c r="K91" s="5">
        <v>1226022223</v>
      </c>
      <c r="L91" s="5">
        <v>1635039456</v>
      </c>
      <c r="M91" s="5">
        <v>1458459969</v>
      </c>
      <c r="N91" s="5">
        <v>1129161635</v>
      </c>
      <c r="O91" s="5">
        <v>906874208</v>
      </c>
    </row>
    <row r="92" spans="3:15" ht="15.5" x14ac:dyDescent="0.35">
      <c r="C92" t="s">
        <v>107</v>
      </c>
      <c r="D92" s="5">
        <v>409178842374</v>
      </c>
      <c r="E92" s="5">
        <v>412288963069</v>
      </c>
      <c r="F92" s="5">
        <v>415364480682</v>
      </c>
      <c r="G92" s="5">
        <v>420408379680</v>
      </c>
      <c r="I92" s="5">
        <v>415364480682</v>
      </c>
      <c r="J92" s="5">
        <v>420078808135</v>
      </c>
      <c r="K92" s="5">
        <v>259148672663</v>
      </c>
      <c r="L92" s="5">
        <v>218675292715</v>
      </c>
      <c r="M92" s="5">
        <v>164115618138</v>
      </c>
      <c r="N92" s="5">
        <v>143095144390</v>
      </c>
      <c r="O92" s="5">
        <v>133618497218</v>
      </c>
    </row>
    <row r="93" spans="3:15" ht="15.5" x14ac:dyDescent="0.35">
      <c r="C93" t="s">
        <v>110</v>
      </c>
      <c r="D93" s="5">
        <v>427690291056</v>
      </c>
      <c r="E93" s="5">
        <v>429892570272</v>
      </c>
      <c r="F93" s="5">
        <v>427049681518</v>
      </c>
      <c r="G93" s="5">
        <v>429631576606</v>
      </c>
      <c r="I93" s="5">
        <v>427049681518</v>
      </c>
      <c r="J93" s="5">
        <v>437628424275</v>
      </c>
      <c r="K93" s="5">
        <v>269580751464</v>
      </c>
      <c r="L93" s="5">
        <v>227281558825</v>
      </c>
      <c r="M93" s="5">
        <v>170847761891</v>
      </c>
      <c r="N93" s="5">
        <v>157912754879</v>
      </c>
      <c r="O93" s="5">
        <v>136802654626</v>
      </c>
    </row>
    <row r="94" spans="3:15" ht="15.5" x14ac:dyDescent="0.35">
      <c r="C94" t="s">
        <v>111</v>
      </c>
      <c r="D94" s="5">
        <v>716473167414</v>
      </c>
      <c r="E94" s="5">
        <v>643320401993</v>
      </c>
      <c r="F94" s="5">
        <v>602767984550</v>
      </c>
      <c r="G94" s="5">
        <v>620758640728</v>
      </c>
      <c r="I94" s="5">
        <v>602767984550</v>
      </c>
      <c r="J94" s="5">
        <v>597455837299</v>
      </c>
      <c r="K94" s="5">
        <v>465660284991</v>
      </c>
      <c r="L94" s="5">
        <v>453707374402</v>
      </c>
      <c r="M94" s="5">
        <v>300831629756</v>
      </c>
      <c r="N94" s="5">
        <v>255257880672</v>
      </c>
      <c r="O94" s="5">
        <v>249062638697</v>
      </c>
    </row>
    <row r="95" spans="3:15" ht="15.5" x14ac:dyDescent="0.35">
      <c r="C95" t="s">
        <v>112</v>
      </c>
    </row>
    <row r="96" spans="3:15" ht="15.5" x14ac:dyDescent="0.35">
      <c r="C96" t="s">
        <v>113</v>
      </c>
    </row>
    <row r="97" spans="3:15" ht="15.5" x14ac:dyDescent="0.35">
      <c r="C97" t="s">
        <v>114</v>
      </c>
      <c r="D97" s="5">
        <v>194849041317</v>
      </c>
      <c r="E97" s="5">
        <v>148477009313</v>
      </c>
      <c r="F97" s="5">
        <v>108768402788</v>
      </c>
      <c r="G97" s="5">
        <v>128332582281</v>
      </c>
      <c r="I97" s="5">
        <v>108768402788</v>
      </c>
      <c r="J97" s="5">
        <v>108257490777</v>
      </c>
      <c r="K97" s="5">
        <v>42736218974</v>
      </c>
      <c r="L97" s="5">
        <v>56544808997</v>
      </c>
      <c r="M97" s="5">
        <v>38737627935</v>
      </c>
      <c r="N97" s="5">
        <v>42491330501</v>
      </c>
      <c r="O97" s="5">
        <v>59098341352</v>
      </c>
    </row>
    <row r="98" spans="3:15" ht="15.5" x14ac:dyDescent="0.35">
      <c r="C98" t="s">
        <v>119</v>
      </c>
      <c r="D98" s="5">
        <v>100847113463</v>
      </c>
      <c r="E98" s="5">
        <v>70000509580</v>
      </c>
      <c r="F98" s="5">
        <v>53841474796</v>
      </c>
      <c r="G98" s="5">
        <v>76560000014</v>
      </c>
      <c r="I98" s="5">
        <v>53841474796</v>
      </c>
      <c r="J98" s="5">
        <v>43698304915</v>
      </c>
      <c r="K98" s="5">
        <v>390298</v>
      </c>
      <c r="L98" s="5">
        <v>11850385</v>
      </c>
    </row>
    <row r="99" spans="3:15" ht="15.5" x14ac:dyDescent="0.35">
      <c r="C99" t="s">
        <v>115</v>
      </c>
    </row>
    <row r="100" spans="3:15" ht="15.5" x14ac:dyDescent="0.35">
      <c r="C100" t="s">
        <v>253</v>
      </c>
      <c r="D100" s="5">
        <v>40762067880</v>
      </c>
      <c r="E100" s="5">
        <v>35631854523</v>
      </c>
      <c r="F100" s="5">
        <v>18177673239</v>
      </c>
      <c r="G100" s="5">
        <v>17329840751</v>
      </c>
      <c r="I100" s="5">
        <v>18177673239</v>
      </c>
      <c r="J100" s="5">
        <v>33466127358</v>
      </c>
      <c r="K100" s="5">
        <v>18267143862</v>
      </c>
      <c r="L100" s="5">
        <v>21066526603</v>
      </c>
      <c r="M100" s="5">
        <v>20745275533</v>
      </c>
      <c r="N100" s="5">
        <v>22782891879</v>
      </c>
      <c r="O100" s="5">
        <v>36481962477</v>
      </c>
    </row>
    <row r="101" spans="3:15" ht="15.5" x14ac:dyDescent="0.35">
      <c r="C101" t="s">
        <v>118</v>
      </c>
      <c r="D101" s="5">
        <v>266000</v>
      </c>
      <c r="E101" s="5">
        <v>614986</v>
      </c>
      <c r="J101" s="5">
        <v>3719520</v>
      </c>
      <c r="K101" s="5">
        <v>568032450</v>
      </c>
    </row>
    <row r="102" spans="3:15" ht="15.5" x14ac:dyDescent="0.35">
      <c r="C102" t="s">
        <v>117</v>
      </c>
      <c r="D102" s="5">
        <v>14750084664</v>
      </c>
      <c r="E102" s="5">
        <v>7866505678</v>
      </c>
      <c r="F102" s="5">
        <v>4401802136</v>
      </c>
      <c r="G102" s="5">
        <v>2791976060</v>
      </c>
      <c r="I102" s="5">
        <v>4401802136</v>
      </c>
      <c r="J102" s="5">
        <v>51618298</v>
      </c>
      <c r="K102" s="5">
        <v>5249138420</v>
      </c>
      <c r="L102" s="5">
        <v>5649231645</v>
      </c>
      <c r="M102" s="5">
        <v>2089285318</v>
      </c>
      <c r="N102" s="5">
        <v>582237486</v>
      </c>
      <c r="O102" s="5">
        <v>465688829</v>
      </c>
    </row>
    <row r="103" spans="3:15" ht="15.5" x14ac:dyDescent="0.35">
      <c r="C103" t="s">
        <v>116</v>
      </c>
      <c r="D103" s="5">
        <v>4173510257</v>
      </c>
      <c r="E103" s="5">
        <v>3126989021</v>
      </c>
      <c r="F103" s="5">
        <v>3542150188</v>
      </c>
      <c r="G103" s="5">
        <v>4133616839</v>
      </c>
      <c r="I103" s="5">
        <v>3542150188</v>
      </c>
      <c r="J103" s="5">
        <v>2923959201</v>
      </c>
      <c r="K103" s="5">
        <v>2384518061</v>
      </c>
      <c r="L103" s="5">
        <v>1953201820</v>
      </c>
      <c r="M103" s="5">
        <v>1951853862</v>
      </c>
      <c r="N103" s="5">
        <v>1862277447</v>
      </c>
      <c r="O103" s="5">
        <v>1123765271</v>
      </c>
    </row>
    <row r="104" spans="3:15" ht="15.5" x14ac:dyDescent="0.35">
      <c r="C104" t="s">
        <v>315</v>
      </c>
      <c r="N104" s="5">
        <v>11800000000</v>
      </c>
      <c r="O104" s="5">
        <v>2000000000</v>
      </c>
    </row>
    <row r="105" spans="3:15" ht="15.5" x14ac:dyDescent="0.35">
      <c r="C105" t="s">
        <v>120</v>
      </c>
    </row>
    <row r="106" spans="3:15" ht="15.5" x14ac:dyDescent="0.35">
      <c r="C106" t="s">
        <v>255</v>
      </c>
      <c r="D106" s="5">
        <v>43293891559</v>
      </c>
      <c r="E106" s="5">
        <v>48160759855</v>
      </c>
      <c r="F106" s="5">
        <v>55032376807</v>
      </c>
      <c r="G106" s="5">
        <v>61862387180</v>
      </c>
      <c r="I106" s="5">
        <v>55032376807</v>
      </c>
      <c r="J106" s="5">
        <v>82164122613</v>
      </c>
      <c r="K106" s="5">
        <v>30130229674</v>
      </c>
      <c r="L106" s="5">
        <v>31337366595</v>
      </c>
      <c r="M106" s="5">
        <v>14480902056</v>
      </c>
      <c r="N106" s="5">
        <v>14583333333</v>
      </c>
      <c r="O106" s="5">
        <v>19583333333</v>
      </c>
    </row>
    <row r="107" spans="3:15" ht="15.5" x14ac:dyDescent="0.35">
      <c r="C107" t="s">
        <v>256</v>
      </c>
      <c r="D107" s="5">
        <v>551429542</v>
      </c>
      <c r="E107" s="5">
        <v>644610919</v>
      </c>
      <c r="F107" s="5">
        <v>734895464</v>
      </c>
      <c r="I107" s="5">
        <v>734895464</v>
      </c>
      <c r="J107" s="5">
        <v>16630085</v>
      </c>
      <c r="K107" s="5">
        <v>243802581</v>
      </c>
      <c r="L107" s="5">
        <v>390265396</v>
      </c>
      <c r="M107" s="5">
        <v>144752889</v>
      </c>
      <c r="N107" s="5">
        <v>552739940</v>
      </c>
    </row>
    <row r="108" spans="3:15" ht="15.5" x14ac:dyDescent="0.35">
      <c r="C108" t="s">
        <v>121</v>
      </c>
      <c r="D108" s="5">
        <v>26968043858</v>
      </c>
      <c r="E108" s="5">
        <v>28811720404</v>
      </c>
      <c r="F108" s="5">
        <v>28749346965</v>
      </c>
      <c r="G108" s="5">
        <v>27361531121</v>
      </c>
      <c r="I108" s="5">
        <v>28749346965</v>
      </c>
      <c r="J108" s="5">
        <v>27976606055</v>
      </c>
      <c r="K108" s="5">
        <v>16096888612</v>
      </c>
      <c r="L108" s="5">
        <v>27863998544</v>
      </c>
      <c r="M108" s="5">
        <v>13951213222</v>
      </c>
      <c r="N108" s="5">
        <v>17263923689</v>
      </c>
      <c r="O108" s="5">
        <v>21026924775</v>
      </c>
    </row>
    <row r="109" spans="3:15" ht="15.5" x14ac:dyDescent="0.35">
      <c r="C109" t="s">
        <v>122</v>
      </c>
      <c r="D109" s="5">
        <v>48529954833</v>
      </c>
      <c r="E109" s="5">
        <v>54159991781</v>
      </c>
      <c r="F109" s="5">
        <v>61528772487</v>
      </c>
      <c r="G109" s="5">
        <v>70447519190</v>
      </c>
      <c r="I109" s="5">
        <v>61528772487</v>
      </c>
      <c r="J109" s="5">
        <v>89930861035</v>
      </c>
      <c r="K109" s="5">
        <v>37237173975</v>
      </c>
      <c r="L109" s="5">
        <v>39442079701</v>
      </c>
      <c r="M109" s="5">
        <v>22233095129</v>
      </c>
      <c r="N109" s="5">
        <v>35439302240</v>
      </c>
      <c r="O109" s="5">
        <v>25210830166</v>
      </c>
    </row>
    <row r="110" spans="3:15" ht="15.5" x14ac:dyDescent="0.35">
      <c r="C110" t="s">
        <v>123</v>
      </c>
      <c r="D110" s="5">
        <v>48529954833</v>
      </c>
      <c r="E110" s="5">
        <v>54159991781</v>
      </c>
      <c r="F110" s="5">
        <v>61528772487</v>
      </c>
      <c r="G110" s="5">
        <v>70447519190</v>
      </c>
      <c r="I110" s="5">
        <v>61528772487</v>
      </c>
      <c r="J110" s="5">
        <v>89930861035</v>
      </c>
      <c r="K110" s="5">
        <v>37237173975</v>
      </c>
      <c r="L110" s="5">
        <v>39442079701</v>
      </c>
      <c r="M110" s="5">
        <v>22233095129</v>
      </c>
      <c r="N110" s="5">
        <v>35439302240</v>
      </c>
      <c r="O110" s="5">
        <v>25210830166</v>
      </c>
    </row>
    <row r="111" spans="3:15" ht="15.5" x14ac:dyDescent="0.35">
      <c r="C111" t="s">
        <v>124</v>
      </c>
    </row>
    <row r="112" spans="3:15" ht="15.5" x14ac:dyDescent="0.35">
      <c r="C112" t="s">
        <v>125</v>
      </c>
      <c r="D112" s="5">
        <v>43845321101</v>
      </c>
      <c r="E112" s="5">
        <v>48805370774</v>
      </c>
      <c r="F112" s="5">
        <v>55767272271</v>
      </c>
      <c r="G112" s="5">
        <v>61862387180</v>
      </c>
      <c r="I112" s="5">
        <v>55767272271</v>
      </c>
      <c r="J112" s="5">
        <v>82180752698</v>
      </c>
      <c r="K112" s="5">
        <v>30374032255</v>
      </c>
      <c r="L112" s="5">
        <v>32412527579</v>
      </c>
      <c r="M112" s="5">
        <v>15848454945</v>
      </c>
      <c r="N112" s="5">
        <v>18655673273</v>
      </c>
      <c r="O112" s="5">
        <v>19583333333</v>
      </c>
    </row>
    <row r="113" spans="2:15" ht="15.5" x14ac:dyDescent="0.35">
      <c r="C113" t="s">
        <v>126</v>
      </c>
      <c r="D113" s="5">
        <v>243378996150</v>
      </c>
      <c r="E113" s="5">
        <v>202637001094</v>
      </c>
      <c r="F113" s="5">
        <v>170297175275</v>
      </c>
      <c r="G113" s="5">
        <v>198780101471</v>
      </c>
      <c r="I113" s="5">
        <v>170297175275</v>
      </c>
      <c r="J113" s="5">
        <v>198188351812</v>
      </c>
      <c r="K113" s="5">
        <v>79973392949</v>
      </c>
      <c r="L113" s="5">
        <v>95986888698</v>
      </c>
      <c r="M113" s="5">
        <v>60970723064</v>
      </c>
      <c r="N113" s="5">
        <v>77930632741</v>
      </c>
      <c r="O113" s="5">
        <v>84309171518</v>
      </c>
    </row>
    <row r="114" spans="2:15" ht="15.5" x14ac:dyDescent="0.35">
      <c r="C114" t="s">
        <v>127</v>
      </c>
    </row>
    <row r="115" spans="2:15" ht="15.5" x14ac:dyDescent="0.35">
      <c r="C115" t="s">
        <v>128</v>
      </c>
      <c r="D115" s="5">
        <v>306134143800</v>
      </c>
      <c r="E115" s="5">
        <v>306134143800</v>
      </c>
      <c r="F115" s="5">
        <v>306134143800</v>
      </c>
      <c r="G115" s="5">
        <v>306134143800</v>
      </c>
      <c r="I115" s="5">
        <v>306134143800</v>
      </c>
      <c r="J115" s="5">
        <v>306134143800</v>
      </c>
      <c r="K115" s="5">
        <v>306134143800</v>
      </c>
      <c r="L115" s="5">
        <v>250000000000</v>
      </c>
      <c r="M115" s="5">
        <v>200000000000</v>
      </c>
      <c r="N115" s="5">
        <v>100000000000</v>
      </c>
      <c r="O115" s="5">
        <v>100000000000</v>
      </c>
    </row>
    <row r="116" spans="2:15" ht="15.5" x14ac:dyDescent="0.35">
      <c r="C116" t="s">
        <v>129</v>
      </c>
      <c r="D116" s="5">
        <v>18979709605</v>
      </c>
      <c r="E116" s="5">
        <v>18979709605</v>
      </c>
      <c r="F116" s="5">
        <v>18979709605</v>
      </c>
      <c r="G116" s="5">
        <v>18979709605</v>
      </c>
      <c r="I116" s="5">
        <v>18979709605</v>
      </c>
      <c r="J116" s="5">
        <v>18979709605</v>
      </c>
      <c r="K116" s="5">
        <v>18979709605</v>
      </c>
      <c r="L116" s="5">
        <v>46997500000</v>
      </c>
    </row>
    <row r="117" spans="2:15" ht="15.5" x14ac:dyDescent="0.35">
      <c r="C117" t="s">
        <v>130</v>
      </c>
      <c r="D117" s="5">
        <v>143121137483</v>
      </c>
      <c r="E117" s="5">
        <v>111266069251</v>
      </c>
      <c r="F117" s="5">
        <v>103609179761</v>
      </c>
      <c r="G117" s="5">
        <v>95384678941</v>
      </c>
      <c r="I117" s="5">
        <v>103609179761</v>
      </c>
      <c r="J117" s="5">
        <v>72628664510</v>
      </c>
      <c r="K117" s="5">
        <v>58988123516</v>
      </c>
      <c r="L117" s="5">
        <v>59841353405</v>
      </c>
      <c r="M117" s="5">
        <v>39246409600</v>
      </c>
      <c r="N117" s="5">
        <v>77161389483</v>
      </c>
      <c r="O117" s="5">
        <v>64526737858</v>
      </c>
    </row>
    <row r="118" spans="2:15" ht="15.5" x14ac:dyDescent="0.35">
      <c r="C118" t="s">
        <v>257</v>
      </c>
      <c r="D118" s="5">
        <v>35000000000</v>
      </c>
      <c r="E118" s="5">
        <v>30000000000</v>
      </c>
      <c r="F118" s="5">
        <v>30000000000</v>
      </c>
      <c r="G118" s="5">
        <v>30000000000</v>
      </c>
      <c r="I118" s="5">
        <v>30000000000</v>
      </c>
      <c r="J118" s="5">
        <v>25000000000</v>
      </c>
      <c r="K118" s="5">
        <v>20000000000</v>
      </c>
      <c r="L118" s="5">
        <v>20000000000</v>
      </c>
      <c r="M118" s="5">
        <v>20000000000</v>
      </c>
    </row>
    <row r="119" spans="2:15" ht="15.5" x14ac:dyDescent="0.35">
      <c r="C119" t="s">
        <v>258</v>
      </c>
      <c r="D119" s="5">
        <v>108121137483</v>
      </c>
      <c r="E119" s="5">
        <v>81266069251</v>
      </c>
      <c r="F119" s="5">
        <v>73609179761</v>
      </c>
      <c r="G119" s="5">
        <v>65384678941</v>
      </c>
      <c r="I119" s="5">
        <v>73609179761</v>
      </c>
      <c r="J119" s="5">
        <v>47628664510</v>
      </c>
      <c r="K119" s="5">
        <v>38988123516</v>
      </c>
      <c r="L119" s="5">
        <v>39841353405</v>
      </c>
      <c r="M119" s="5">
        <v>19246409600</v>
      </c>
      <c r="N119" s="5">
        <v>77161389483</v>
      </c>
      <c r="O119" s="5">
        <v>64526737858</v>
      </c>
    </row>
    <row r="120" spans="2:15" ht="15.5" x14ac:dyDescent="0.35">
      <c r="C120" t="s">
        <v>259</v>
      </c>
      <c r="D120" s="5">
        <v>143121137483</v>
      </c>
      <c r="E120" s="5">
        <v>111266069251</v>
      </c>
      <c r="F120" s="5">
        <v>103609179761</v>
      </c>
      <c r="G120" s="5">
        <v>95384678941</v>
      </c>
      <c r="I120" s="5">
        <v>103609179761</v>
      </c>
      <c r="J120" s="5">
        <v>72628664510</v>
      </c>
      <c r="K120" s="5">
        <v>58988123516</v>
      </c>
      <c r="L120" s="5">
        <v>59841353405</v>
      </c>
      <c r="M120" s="5">
        <v>39246409600</v>
      </c>
      <c r="N120" s="5">
        <v>77161389483</v>
      </c>
      <c r="O120" s="5">
        <v>64526737858</v>
      </c>
    </row>
    <row r="121" spans="2:15" ht="15.5" x14ac:dyDescent="0.35">
      <c r="C121" t="s">
        <v>10</v>
      </c>
      <c r="D121" s="5">
        <v>473094171264</v>
      </c>
      <c r="E121" s="5">
        <v>440683400899</v>
      </c>
      <c r="F121" s="5">
        <v>432470809275</v>
      </c>
      <c r="G121" s="5">
        <v>421978539257</v>
      </c>
      <c r="I121" s="5">
        <v>432470809275</v>
      </c>
      <c r="J121" s="5">
        <v>399267485487</v>
      </c>
      <c r="K121" s="5">
        <v>385686892042</v>
      </c>
      <c r="L121" s="5">
        <v>357720485704</v>
      </c>
      <c r="M121" s="5">
        <v>239860906692</v>
      </c>
      <c r="N121" s="5">
        <v>177327247931</v>
      </c>
      <c r="O121" s="5">
        <v>164753467179</v>
      </c>
    </row>
    <row r="122" spans="2:15" ht="15.5" x14ac:dyDescent="0.35">
      <c r="C122" t="s">
        <v>132</v>
      </c>
      <c r="D122" s="5">
        <v>716473167414</v>
      </c>
      <c r="E122" s="5">
        <v>643320401993</v>
      </c>
      <c r="F122" s="5">
        <v>602767984550</v>
      </c>
      <c r="G122" s="5">
        <v>620758640728</v>
      </c>
      <c r="I122" s="5">
        <v>602767984550</v>
      </c>
      <c r="J122" s="5">
        <v>597455837299</v>
      </c>
      <c r="K122" s="5">
        <v>465660284991</v>
      </c>
      <c r="L122" s="5">
        <v>453707374402</v>
      </c>
      <c r="M122" s="5">
        <v>300831629756</v>
      </c>
      <c r="N122" s="5">
        <v>255257880672</v>
      </c>
      <c r="O122" s="5">
        <v>249062638697</v>
      </c>
    </row>
    <row r="123" spans="2:15" ht="15.5" x14ac:dyDescent="0.35">
      <c r="C123" t="s">
        <v>133</v>
      </c>
      <c r="D123" s="5">
        <v>3061341438</v>
      </c>
      <c r="E123" s="5">
        <v>3061341438</v>
      </c>
      <c r="F123" s="5">
        <v>3061341438</v>
      </c>
      <c r="G123" s="5">
        <v>3061341438</v>
      </c>
      <c r="I123" s="5">
        <v>3061341438</v>
      </c>
      <c r="J123" s="5">
        <v>3061341438</v>
      </c>
      <c r="K123" s="5">
        <v>3061341438</v>
      </c>
      <c r="L123" s="5">
        <v>2500000000</v>
      </c>
      <c r="M123" s="5">
        <v>200000</v>
      </c>
      <c r="N123" s="5">
        <v>100000</v>
      </c>
      <c r="O123" s="5">
        <v>100000</v>
      </c>
    </row>
    <row r="125" spans="2:15" ht="15.5" x14ac:dyDescent="0.35">
      <c r="B125" t="s">
        <v>134</v>
      </c>
      <c r="C125" t="s">
        <v>135</v>
      </c>
      <c r="D125" s="5">
        <v>-10103735322</v>
      </c>
      <c r="E125" s="5">
        <v>29858584829</v>
      </c>
      <c r="F125" s="5">
        <v>33051196361</v>
      </c>
      <c r="G125" s="5">
        <v>30582889838</v>
      </c>
      <c r="I125" s="5">
        <v>44445165461</v>
      </c>
      <c r="J125" s="5">
        <v>37156919750</v>
      </c>
      <c r="K125" s="5">
        <v>68102092620</v>
      </c>
      <c r="L125" s="5">
        <v>17192221089</v>
      </c>
      <c r="M125" s="5">
        <v>-3380692855</v>
      </c>
      <c r="N125" s="5">
        <v>21941782811</v>
      </c>
      <c r="O125" s="5">
        <v>7742763369</v>
      </c>
    </row>
    <row r="126" spans="2:15" ht="15.5" x14ac:dyDescent="0.35">
      <c r="C126" t="s">
        <v>136</v>
      </c>
      <c r="D126" s="5">
        <v>132121791943</v>
      </c>
      <c r="E126" s="5">
        <v>157379088038</v>
      </c>
      <c r="F126" s="5">
        <v>149412732017</v>
      </c>
      <c r="G126" s="5">
        <v>174622876455</v>
      </c>
      <c r="I126" s="5">
        <v>536433424053</v>
      </c>
      <c r="J126" s="5">
        <v>399959619133</v>
      </c>
      <c r="K126" s="5">
        <v>444568623487</v>
      </c>
      <c r="L126" s="5">
        <v>323279551775</v>
      </c>
      <c r="M126" s="5">
        <v>319331931427</v>
      </c>
      <c r="N126" s="5">
        <v>256060716468</v>
      </c>
      <c r="O126" s="5">
        <v>196930622612</v>
      </c>
    </row>
    <row r="127" spans="2:15" ht="15.5" x14ac:dyDescent="0.35">
      <c r="C127" t="s">
        <v>137</v>
      </c>
      <c r="D127" s="5">
        <v>-118505199561</v>
      </c>
      <c r="E127" s="5">
        <v>-96083043192</v>
      </c>
      <c r="F127" s="5">
        <v>-93936227166</v>
      </c>
      <c r="G127" s="5">
        <v>-123669765047</v>
      </c>
      <c r="I127" s="5">
        <v>-395938100410</v>
      </c>
      <c r="J127" s="5">
        <v>-257923738755</v>
      </c>
      <c r="K127" s="5">
        <v>-335240550897</v>
      </c>
      <c r="L127" s="5">
        <v>-276980625133</v>
      </c>
      <c r="M127" s="5">
        <v>-308686203591</v>
      </c>
      <c r="N127" s="5">
        <v>-222592951256</v>
      </c>
      <c r="O127" s="5">
        <v>-173472179210</v>
      </c>
    </row>
    <row r="128" spans="2:15" ht="15.5" x14ac:dyDescent="0.35">
      <c r="C128" t="s">
        <v>322</v>
      </c>
      <c r="D128" s="5">
        <v>-15252526279</v>
      </c>
      <c r="E128" s="5">
        <v>-28337074561</v>
      </c>
      <c r="F128" s="5">
        <v>-18106440295</v>
      </c>
      <c r="G128" s="5">
        <v>-15728217326</v>
      </c>
      <c r="I128" s="5">
        <v>-76557179013</v>
      </c>
      <c r="J128" s="5">
        <v>-88178810548</v>
      </c>
      <c r="K128" s="5">
        <v>-26067432174</v>
      </c>
      <c r="L128" s="5">
        <v>-20264270718</v>
      </c>
      <c r="M128" s="5">
        <v>-6490514700</v>
      </c>
      <c r="N128" s="5">
        <v>-4423306310</v>
      </c>
      <c r="O128" s="5">
        <v>-11329810675</v>
      </c>
    </row>
    <row r="129" spans="3:15" ht="15.5" x14ac:dyDescent="0.35">
      <c r="C129" t="s">
        <v>447</v>
      </c>
      <c r="D129" s="5">
        <v>16653710</v>
      </c>
      <c r="E129" s="5">
        <v>5218184</v>
      </c>
      <c r="F129" s="5">
        <v>2973024</v>
      </c>
      <c r="G129" s="5">
        <v>33263197</v>
      </c>
      <c r="I129" s="5">
        <v>94810849</v>
      </c>
      <c r="J129" s="5">
        <v>467924897</v>
      </c>
      <c r="K129" s="5">
        <v>707768505</v>
      </c>
      <c r="L129" s="5">
        <v>380154453</v>
      </c>
      <c r="M129" s="5">
        <v>46608288</v>
      </c>
      <c r="N129" s="5">
        <v>21442929</v>
      </c>
      <c r="O129" s="5">
        <v>52261121</v>
      </c>
    </row>
    <row r="130" spans="3:15" ht="15.5" x14ac:dyDescent="0.35">
      <c r="C130" t="s">
        <v>363</v>
      </c>
      <c r="D130" s="5">
        <v>-5382447420</v>
      </c>
      <c r="E130" s="5">
        <v>-631819307</v>
      </c>
      <c r="F130" s="5">
        <v>-1518195188</v>
      </c>
      <c r="G130" s="5">
        <v>-1099854880</v>
      </c>
      <c r="I130" s="5">
        <v>-6501843017</v>
      </c>
      <c r="J130" s="5">
        <v>-12573305905</v>
      </c>
      <c r="K130" s="5">
        <v>-10446620369</v>
      </c>
      <c r="L130" s="5">
        <v>-3825804807</v>
      </c>
      <c r="M130" s="5">
        <v>-3574197422</v>
      </c>
      <c r="N130" s="5">
        <v>-3155392563</v>
      </c>
      <c r="O130" s="5">
        <v>-3672836911</v>
      </c>
    </row>
    <row r="131" spans="3:15" ht="15.5" x14ac:dyDescent="0.35">
      <c r="C131" t="s">
        <v>502</v>
      </c>
      <c r="D131" s="5">
        <v>-3102007715</v>
      </c>
      <c r="E131" s="5">
        <v>-2473784333</v>
      </c>
      <c r="F131" s="5">
        <v>-2803646031</v>
      </c>
      <c r="G131" s="5">
        <v>-3575412561</v>
      </c>
      <c r="I131" s="5">
        <v>-13085947001</v>
      </c>
      <c r="J131" s="5">
        <v>-4564937296</v>
      </c>
      <c r="K131" s="5">
        <v>-5390384760</v>
      </c>
      <c r="L131" s="5">
        <v>-5296105142</v>
      </c>
      <c r="M131" s="5">
        <v>-3714076227</v>
      </c>
      <c r="N131" s="5">
        <v>-3577413511</v>
      </c>
      <c r="O131" s="5">
        <v>-765293568</v>
      </c>
    </row>
    <row r="132" spans="3:15" ht="15.5" x14ac:dyDescent="0.35">
      <c r="C132" t="s">
        <v>1556</v>
      </c>
      <c r="J132" s="5">
        <v>-29831776</v>
      </c>
      <c r="K132" s="5">
        <v>-29311172</v>
      </c>
      <c r="L132" s="5">
        <v>-100679339</v>
      </c>
      <c r="M132" s="5">
        <v>-294240630</v>
      </c>
      <c r="N132" s="5">
        <v>-391312946</v>
      </c>
    </row>
    <row r="133" spans="3:15" ht="15.5" x14ac:dyDescent="0.35">
      <c r="C133" t="s">
        <v>144</v>
      </c>
      <c r="D133" s="5">
        <v>24042877664</v>
      </c>
      <c r="E133" s="5">
        <v>9259506726</v>
      </c>
      <c r="F133" s="5">
        <v>-30041291036</v>
      </c>
      <c r="G133" s="5">
        <v>-36416692270</v>
      </c>
      <c r="I133" s="5">
        <v>-24170583651</v>
      </c>
      <c r="J133" s="5">
        <v>95887915449</v>
      </c>
      <c r="K133" s="5">
        <v>-22611233664</v>
      </c>
      <c r="L133" s="5">
        <v>127323729729</v>
      </c>
      <c r="M133" s="5">
        <v>31924704927</v>
      </c>
      <c r="N133" s="5">
        <v>-3785599199</v>
      </c>
      <c r="O133" s="5">
        <v>83360258108</v>
      </c>
    </row>
    <row r="134" spans="3:15" ht="15.5" x14ac:dyDescent="0.35">
      <c r="C134" t="s">
        <v>145</v>
      </c>
      <c r="D134" s="5">
        <v>-7011872080</v>
      </c>
      <c r="E134" s="5">
        <v>-11904274596</v>
      </c>
      <c r="F134" s="5">
        <v>-4936399218</v>
      </c>
      <c r="G134" s="5">
        <v>-2710526010</v>
      </c>
      <c r="I134" s="5">
        <v>-20152369609</v>
      </c>
      <c r="J134" s="5">
        <v>-136004030432</v>
      </c>
      <c r="K134" s="5">
        <v>-109611156070</v>
      </c>
      <c r="L134" s="5">
        <v>-73470634909</v>
      </c>
      <c r="M134" s="5">
        <v>-29607308726</v>
      </c>
      <c r="N134" s="5">
        <v>-17714492564</v>
      </c>
      <c r="O134" s="5">
        <v>-89752336603</v>
      </c>
    </row>
    <row r="135" spans="3:15" ht="15.5" x14ac:dyDescent="0.35">
      <c r="C135" t="s">
        <v>1557</v>
      </c>
      <c r="J135" s="5">
        <v>50000000000</v>
      </c>
      <c r="K135" s="5">
        <v>-50000000000</v>
      </c>
    </row>
    <row r="136" spans="3:15" ht="15.5" x14ac:dyDescent="0.35">
      <c r="C136" t="s">
        <v>146</v>
      </c>
      <c r="D136" s="5">
        <v>-5142128975</v>
      </c>
      <c r="E136" s="5">
        <v>-2886050792</v>
      </c>
      <c r="F136" s="5">
        <v>-2385016223</v>
      </c>
      <c r="G136" s="5">
        <v>-259833890</v>
      </c>
      <c r="I136" s="5">
        <v>-14990527790</v>
      </c>
      <c r="J136" s="5">
        <v>-173645765720</v>
      </c>
      <c r="K136" s="5">
        <v>-53915435971</v>
      </c>
      <c r="L136" s="5">
        <v>-69392496935</v>
      </c>
      <c r="M136" s="5">
        <v>-29607308726</v>
      </c>
      <c r="N136" s="5">
        <v>-17553697513</v>
      </c>
      <c r="O136" s="5">
        <v>-87475053403</v>
      </c>
    </row>
    <row r="137" spans="3:15" ht="15.5" x14ac:dyDescent="0.35">
      <c r="C137" t="s">
        <v>323</v>
      </c>
      <c r="D137" s="5">
        <v>-1869743105</v>
      </c>
      <c r="E137" s="5">
        <v>-9018223804</v>
      </c>
      <c r="F137" s="5">
        <v>-2802734346</v>
      </c>
      <c r="G137" s="5">
        <v>-2450692120</v>
      </c>
      <c r="I137" s="5">
        <v>-6063193170</v>
      </c>
      <c r="J137" s="5">
        <v>-12708264712</v>
      </c>
      <c r="K137" s="5">
        <v>-5876801181</v>
      </c>
      <c r="L137" s="5">
        <v>-4078137974</v>
      </c>
      <c r="N137" s="5">
        <v>-3876495051</v>
      </c>
      <c r="O137" s="5">
        <v>-2277283200</v>
      </c>
    </row>
    <row r="138" spans="3:15" ht="15.5" x14ac:dyDescent="0.35">
      <c r="C138" t="s">
        <v>1558</v>
      </c>
      <c r="I138" s="5">
        <v>650000000</v>
      </c>
    </row>
    <row r="139" spans="3:15" ht="15.5" x14ac:dyDescent="0.35">
      <c r="C139" t="s">
        <v>326</v>
      </c>
      <c r="F139" s="5">
        <v>251351351</v>
      </c>
      <c r="I139" s="5">
        <v>251351351</v>
      </c>
      <c r="J139" s="5">
        <v>350000000</v>
      </c>
      <c r="K139" s="5">
        <v>181081082</v>
      </c>
      <c r="N139" s="5">
        <v>3715700000</v>
      </c>
    </row>
    <row r="140" spans="3:15" ht="15.5" x14ac:dyDescent="0.35">
      <c r="C140" t="s">
        <v>153</v>
      </c>
      <c r="D140" s="5">
        <v>24042877664</v>
      </c>
      <c r="E140" s="5">
        <v>9259506726</v>
      </c>
      <c r="F140" s="5">
        <v>-30041291036</v>
      </c>
      <c r="G140" s="5">
        <v>-36416692270</v>
      </c>
      <c r="I140" s="5">
        <v>-24170583651</v>
      </c>
      <c r="J140" s="5">
        <v>95887915449</v>
      </c>
      <c r="K140" s="5">
        <v>-22611233664</v>
      </c>
      <c r="L140" s="5">
        <v>127323729729</v>
      </c>
      <c r="M140" s="5">
        <v>31924704927</v>
      </c>
      <c r="N140" s="5">
        <v>-3785599199</v>
      </c>
      <c r="O140" s="5">
        <v>83360258108</v>
      </c>
    </row>
    <row r="141" spans="3:15" ht="15.5" x14ac:dyDescent="0.35">
      <c r="C141" t="s">
        <v>1559</v>
      </c>
    </row>
    <row r="142" spans="3:15" ht="15.5" x14ac:dyDescent="0.35">
      <c r="C142" t="s">
        <v>894</v>
      </c>
      <c r="N142" s="5">
        <v>10000000000</v>
      </c>
      <c r="O142" s="5">
        <v>59400000000</v>
      </c>
    </row>
    <row r="143" spans="3:15" ht="15.5" x14ac:dyDescent="0.35">
      <c r="C143" t="s">
        <v>895</v>
      </c>
      <c r="N143" s="5">
        <v>-200000000</v>
      </c>
      <c r="O143" s="5">
        <v>-63650000000</v>
      </c>
    </row>
    <row r="144" spans="3:15" ht="15.5" x14ac:dyDescent="0.35">
      <c r="C144" t="s">
        <v>1560</v>
      </c>
      <c r="D144" s="5">
        <v>30846603884</v>
      </c>
      <c r="E144" s="5">
        <v>16159034784</v>
      </c>
      <c r="F144" s="5">
        <v>-22718525216</v>
      </c>
      <c r="G144" s="5">
        <v>-24182302105</v>
      </c>
      <c r="I144" s="5">
        <v>10143169881</v>
      </c>
      <c r="J144" s="5">
        <v>43697914617</v>
      </c>
      <c r="K144" s="5">
        <v>-11460087</v>
      </c>
      <c r="L144" s="5">
        <v>11850385</v>
      </c>
    </row>
    <row r="145" spans="3:15" ht="15.5" x14ac:dyDescent="0.35">
      <c r="C145" t="s">
        <v>1321</v>
      </c>
    </row>
    <row r="146" spans="3:15" ht="15.5" x14ac:dyDescent="0.35">
      <c r="C146" t="s">
        <v>315</v>
      </c>
    </row>
    <row r="147" spans="3:15" ht="15.5" x14ac:dyDescent="0.35">
      <c r="C147" t="s">
        <v>1561</v>
      </c>
      <c r="N147" s="5">
        <v>9800000000</v>
      </c>
      <c r="O147" s="5">
        <v>-4250000000</v>
      </c>
    </row>
    <row r="148" spans="3:15" ht="15.5" x14ac:dyDescent="0.35">
      <c r="C148" t="s">
        <v>347</v>
      </c>
      <c r="G148" s="5">
        <v>-3581769482</v>
      </c>
      <c r="I148" s="5">
        <v>-3581769482</v>
      </c>
      <c r="J148" s="5">
        <v>-10196437054</v>
      </c>
      <c r="K148" s="5">
        <v>-6725000000</v>
      </c>
    </row>
    <row r="149" spans="3:15" ht="15.5" x14ac:dyDescent="0.35">
      <c r="C149" t="s">
        <v>523</v>
      </c>
      <c r="L149" s="5">
        <v>50000000000</v>
      </c>
    </row>
    <row r="150" spans="3:15" ht="15.5" x14ac:dyDescent="0.35">
      <c r="C150" t="s">
        <v>1428</v>
      </c>
      <c r="L150" s="5">
        <v>50000000000</v>
      </c>
    </row>
    <row r="151" spans="3:15" ht="15.5" x14ac:dyDescent="0.35">
      <c r="C151" t="s">
        <v>344</v>
      </c>
      <c r="L151" s="5">
        <v>-3002500000</v>
      </c>
    </row>
    <row r="152" spans="3:15" ht="15.5" x14ac:dyDescent="0.35">
      <c r="C152" t="s">
        <v>1480</v>
      </c>
      <c r="L152" s="5">
        <v>400000000</v>
      </c>
    </row>
    <row r="153" spans="3:15" ht="15.5" x14ac:dyDescent="0.35">
      <c r="C153" t="s">
        <v>339</v>
      </c>
      <c r="D153" s="5">
        <v>-86377661</v>
      </c>
      <c r="E153" s="5">
        <v>-92101614</v>
      </c>
      <c r="F153" s="5">
        <v>-105360352</v>
      </c>
      <c r="G153" s="5">
        <v>-61589401</v>
      </c>
      <c r="I153" s="5">
        <v>-286734271</v>
      </c>
      <c r="J153" s="5">
        <v>-254943360</v>
      </c>
      <c r="K153" s="5">
        <v>-353384238</v>
      </c>
      <c r="L153" s="5">
        <v>-570693139</v>
      </c>
      <c r="M153" s="5">
        <v>-938119439</v>
      </c>
      <c r="N153" s="5">
        <v>-780084370</v>
      </c>
    </row>
    <row r="154" spans="3:15" ht="15.5" x14ac:dyDescent="0.35">
      <c r="C154" t="s">
        <v>1369</v>
      </c>
      <c r="F154" s="5">
        <v>-200000000</v>
      </c>
      <c r="G154" s="5">
        <v>-1628000000</v>
      </c>
      <c r="I154" s="5">
        <v>-2675777778</v>
      </c>
      <c r="J154" s="5">
        <v>-1726168224</v>
      </c>
      <c r="K154" s="5">
        <v>-2616988828</v>
      </c>
      <c r="L154" s="5">
        <v>-396120661</v>
      </c>
      <c r="M154" s="5">
        <v>-2728559370</v>
      </c>
      <c r="N154" s="5">
        <v>-1723087054</v>
      </c>
    </row>
    <row r="155" spans="3:15" ht="15.5" x14ac:dyDescent="0.35">
      <c r="C155" t="s">
        <v>1562</v>
      </c>
      <c r="M155" s="5">
        <v>38200000000</v>
      </c>
      <c r="O155" s="5">
        <v>50000000000</v>
      </c>
    </row>
    <row r="156" spans="3:15" ht="15.5" x14ac:dyDescent="0.35">
      <c r="C156" t="s">
        <v>1563</v>
      </c>
      <c r="N156" s="5">
        <v>-650000000</v>
      </c>
    </row>
    <row r="157" spans="3:15" ht="15.5" x14ac:dyDescent="0.35">
      <c r="C157" t="s">
        <v>163</v>
      </c>
      <c r="D157" s="5">
        <v>6927270262</v>
      </c>
      <c r="E157" s="5">
        <v>27213816959</v>
      </c>
      <c r="F157" s="5">
        <v>-1926493893</v>
      </c>
      <c r="G157" s="5">
        <v>-8544328442</v>
      </c>
      <c r="I157" s="5">
        <v>122212201</v>
      </c>
      <c r="J157" s="5">
        <v>-2959195233</v>
      </c>
      <c r="K157" s="5">
        <v>-64120297114</v>
      </c>
      <c r="L157" s="5">
        <v>71045315909</v>
      </c>
      <c r="M157" s="5">
        <v>-1063296654</v>
      </c>
      <c r="N157" s="5">
        <v>441691048</v>
      </c>
      <c r="O157" s="5">
        <v>1350684874</v>
      </c>
    </row>
    <row r="158" spans="3:15" ht="15.5" x14ac:dyDescent="0.35">
      <c r="C158" t="s">
        <v>164</v>
      </c>
      <c r="E158" s="5">
        <v>6521993886</v>
      </c>
      <c r="I158" s="5">
        <v>6399781685</v>
      </c>
      <c r="J158" s="5">
        <v>9358976918</v>
      </c>
      <c r="K158" s="5">
        <v>73479274032</v>
      </c>
      <c r="L158" s="5">
        <v>2433958123</v>
      </c>
      <c r="M158" s="5">
        <v>3497254777</v>
      </c>
      <c r="N158" s="5">
        <v>3055563729</v>
      </c>
      <c r="O158" s="5">
        <v>1704878855</v>
      </c>
    </row>
    <row r="159" spans="3:15" ht="15.5" x14ac:dyDescent="0.35">
      <c r="C159" t="s">
        <v>166</v>
      </c>
      <c r="D159" s="5">
        <v>6927270262</v>
      </c>
      <c r="E159" s="5">
        <v>33735810845</v>
      </c>
      <c r="F159" s="5">
        <v>-1926493893</v>
      </c>
      <c r="G159" s="5">
        <v>-8544328442</v>
      </c>
      <c r="I159" s="5">
        <v>6521993886</v>
      </c>
      <c r="J159" s="5">
        <v>6399781685</v>
      </c>
      <c r="K159" s="5">
        <v>9358976918</v>
      </c>
      <c r="L159" s="5">
        <v>73479274032</v>
      </c>
      <c r="M159" s="5">
        <v>2433958123</v>
      </c>
      <c r="N159" s="5">
        <v>3497254777</v>
      </c>
      <c r="O159" s="5">
        <v>3055563729</v>
      </c>
    </row>
    <row r="161" spans="2:15" ht="15.5" x14ac:dyDescent="0.35">
      <c r="B161" t="s">
        <v>167</v>
      </c>
      <c r="C161" t="s">
        <v>12</v>
      </c>
      <c r="D161" s="5">
        <v>3060000000</v>
      </c>
      <c r="E161" s="5">
        <v>3060000000</v>
      </c>
      <c r="F161" s="5">
        <v>3060000000</v>
      </c>
      <c r="G161" s="5">
        <v>3060000000</v>
      </c>
      <c r="I161" s="5">
        <v>3060000000</v>
      </c>
      <c r="J161" s="5">
        <v>3060000000</v>
      </c>
      <c r="K161" s="5">
        <v>3060000000</v>
      </c>
      <c r="L161" s="5">
        <v>2500000000</v>
      </c>
      <c r="M161" s="5">
        <v>0</v>
      </c>
      <c r="N161" s="5">
        <v>0</v>
      </c>
      <c r="O161" s="5">
        <v>0</v>
      </c>
    </row>
    <row r="162" spans="2:15" ht="15.5" x14ac:dyDescent="0.35">
      <c r="C162" t="s">
        <v>168</v>
      </c>
      <c r="D162" s="6">
        <v>12.66</v>
      </c>
      <c r="E162" s="6">
        <v>2.5</v>
      </c>
      <c r="F162" s="6">
        <v>2.69</v>
      </c>
      <c r="G162" s="6">
        <v>5.37</v>
      </c>
    </row>
    <row r="163" spans="2:15" ht="15.5" x14ac:dyDescent="0.35">
      <c r="C163" t="s">
        <v>169</v>
      </c>
      <c r="D163" s="6">
        <v>21.8</v>
      </c>
      <c r="E163" s="6">
        <v>122.4</v>
      </c>
      <c r="F163" s="6">
        <v>121.93</v>
      </c>
      <c r="G163" s="6">
        <v>89.76</v>
      </c>
    </row>
    <row r="164" spans="2:15" ht="15.5" x14ac:dyDescent="0.35">
      <c r="C164" t="s">
        <v>63</v>
      </c>
      <c r="D164" s="6">
        <v>4.12</v>
      </c>
      <c r="E164" s="6">
        <v>5.64</v>
      </c>
      <c r="F164" s="6">
        <v>6.31</v>
      </c>
      <c r="G164" s="6">
        <v>9.5500000000000007</v>
      </c>
    </row>
    <row r="165" spans="2:15" ht="15.5" x14ac:dyDescent="0.35">
      <c r="C165" t="s">
        <v>170</v>
      </c>
      <c r="D165" s="5">
        <v>60150000000</v>
      </c>
      <c r="E165" s="5">
        <v>22150000000</v>
      </c>
      <c r="F165" s="5">
        <v>23590000000</v>
      </c>
      <c r="G165" s="5">
        <v>33080000000</v>
      </c>
    </row>
    <row r="166" spans="2:15" ht="15.5" x14ac:dyDescent="0.35">
      <c r="C166" t="s">
        <v>171</v>
      </c>
      <c r="D166" s="6">
        <v>5.4100000000000002E-2</v>
      </c>
      <c r="E166" s="6">
        <v>1.1899999999999999E-2</v>
      </c>
      <c r="F166" s="6">
        <v>1.3600000000000001E-2</v>
      </c>
      <c r="G166" s="6">
        <v>2.6499999999999999E-2</v>
      </c>
    </row>
    <row r="167" spans="2:15" ht="15.5" x14ac:dyDescent="0.35">
      <c r="C167" t="s">
        <v>172</v>
      </c>
      <c r="D167" s="6">
        <v>8.1900000000000001E-2</v>
      </c>
      <c r="E167" s="6">
        <v>1.7399999999999999E-2</v>
      </c>
      <c r="F167" s="6">
        <v>1.9E-2</v>
      </c>
      <c r="G167" s="6">
        <v>3.9E-2</v>
      </c>
    </row>
    <row r="168" spans="2:15" ht="15.5" x14ac:dyDescent="0.35">
      <c r="C168" t="s">
        <v>173</v>
      </c>
      <c r="D168" s="6">
        <v>0.1002</v>
      </c>
      <c r="E168" s="6">
        <v>2.64E-2</v>
      </c>
      <c r="F168" s="6">
        <v>2.9500000000000002E-2</v>
      </c>
      <c r="G168" s="6">
        <v>4.9500000000000002E-2</v>
      </c>
    </row>
    <row r="169" spans="2:15" ht="15.5" x14ac:dyDescent="0.35">
      <c r="C169" t="s">
        <v>174</v>
      </c>
      <c r="D169" s="6">
        <v>16.260000000000002</v>
      </c>
      <c r="E169" s="6">
        <v>5.48</v>
      </c>
      <c r="F169" s="6">
        <v>5.09</v>
      </c>
      <c r="G169" s="6">
        <v>6.91</v>
      </c>
    </row>
    <row r="170" spans="2:15" ht="15.5" x14ac:dyDescent="0.35">
      <c r="C170" t="s">
        <v>175</v>
      </c>
      <c r="D170" s="5">
        <v>473000000000</v>
      </c>
      <c r="E170" s="5">
        <v>441000000000</v>
      </c>
      <c r="F170" s="5">
        <v>432000000000</v>
      </c>
      <c r="G170" s="5">
        <v>422000000000</v>
      </c>
    </row>
    <row r="171" spans="2:15" ht="15.5" x14ac:dyDescent="0.35">
      <c r="C171" t="s">
        <v>176</v>
      </c>
      <c r="D171" s="6">
        <v>1.79</v>
      </c>
      <c r="E171" s="6">
        <v>2.13</v>
      </c>
      <c r="F171" s="6">
        <v>2.3199999999999998</v>
      </c>
      <c r="G171" s="6">
        <v>3.5</v>
      </c>
    </row>
    <row r="172" spans="2:15" ht="15.5" x14ac:dyDescent="0.35">
      <c r="C172" t="s">
        <v>177</v>
      </c>
      <c r="D172" s="6">
        <v>154.54</v>
      </c>
      <c r="E172" s="6">
        <v>143.94999999999999</v>
      </c>
      <c r="F172" s="6">
        <v>141.27000000000001</v>
      </c>
      <c r="G172" s="6">
        <v>137.84</v>
      </c>
    </row>
    <row r="173" spans="2:15" ht="15.5" x14ac:dyDescent="0.35">
      <c r="C173" t="s">
        <v>178</v>
      </c>
      <c r="D173" s="6">
        <v>1.79</v>
      </c>
      <c r="E173" s="6">
        <v>2.13</v>
      </c>
      <c r="F173" s="6">
        <v>2.3199999999999998</v>
      </c>
      <c r="G173" s="6">
        <v>3.5</v>
      </c>
    </row>
    <row r="174" spans="2:15" ht="15.5" x14ac:dyDescent="0.35">
      <c r="C174" t="s">
        <v>179</v>
      </c>
      <c r="D174" s="6">
        <v>154.54</v>
      </c>
      <c r="E174" s="6">
        <v>143.94999999999999</v>
      </c>
      <c r="F174" s="6">
        <v>141.27000000000001</v>
      </c>
      <c r="G174" s="6">
        <v>137.84</v>
      </c>
    </row>
    <row r="175" spans="2:15" ht="15.5" x14ac:dyDescent="0.35">
      <c r="C175" t="s">
        <v>180</v>
      </c>
      <c r="D175" s="5">
        <v>127000000000</v>
      </c>
      <c r="E175" s="5">
        <v>98000000000</v>
      </c>
      <c r="F175" s="5">
        <v>81000000000</v>
      </c>
      <c r="G175" s="5">
        <v>104000000000</v>
      </c>
    </row>
    <row r="176" spans="2:15" ht="15.5" x14ac:dyDescent="0.35">
      <c r="C176" t="s">
        <v>181</v>
      </c>
      <c r="D176" s="5">
        <v>44000000000</v>
      </c>
      <c r="E176" s="5">
        <v>49000000000</v>
      </c>
      <c r="F176" s="5">
        <v>56000000000</v>
      </c>
      <c r="G176" s="5">
        <v>62000000000</v>
      </c>
    </row>
    <row r="177" spans="3:15" ht="15.5" x14ac:dyDescent="0.35">
      <c r="C177" t="s">
        <v>182</v>
      </c>
      <c r="D177" s="5">
        <v>473000000000</v>
      </c>
      <c r="E177" s="5">
        <v>441000000000</v>
      </c>
      <c r="F177" s="5">
        <v>432000000000</v>
      </c>
      <c r="G177" s="5">
        <v>422000000000</v>
      </c>
    </row>
    <row r="178" spans="3:15" ht="15.5" x14ac:dyDescent="0.35">
      <c r="C178" t="s">
        <v>24</v>
      </c>
      <c r="D178" s="5">
        <v>170000000000</v>
      </c>
      <c r="E178" s="5">
        <v>146000000000</v>
      </c>
      <c r="F178" s="5">
        <v>137000000000</v>
      </c>
      <c r="G178" s="5">
        <v>166000000000</v>
      </c>
    </row>
    <row r="179" spans="3:15" ht="15.5" x14ac:dyDescent="0.35">
      <c r="C179" t="s">
        <v>21</v>
      </c>
      <c r="D179" s="5">
        <v>130000000000</v>
      </c>
      <c r="E179" s="5">
        <v>113000000000</v>
      </c>
      <c r="F179" s="5">
        <v>131000000000</v>
      </c>
      <c r="G179" s="5">
        <v>157000000000</v>
      </c>
    </row>
    <row r="180" spans="3:15" ht="15.5" x14ac:dyDescent="0.35">
      <c r="C180" t="s">
        <v>183</v>
      </c>
      <c r="D180" s="5">
        <v>94000000000</v>
      </c>
      <c r="E180" s="5">
        <v>65000000000</v>
      </c>
      <c r="F180" s="5">
        <v>67000000000</v>
      </c>
      <c r="G180" s="5">
        <v>63000000000</v>
      </c>
    </row>
    <row r="181" spans="3:15" ht="15.5" x14ac:dyDescent="0.35">
      <c r="C181" t="s">
        <v>184</v>
      </c>
      <c r="D181" s="5">
        <v>-10000000000</v>
      </c>
      <c r="E181" s="5">
        <v>30000000000</v>
      </c>
      <c r="F181" s="5">
        <v>33000000000</v>
      </c>
      <c r="G181" s="5">
        <v>31000000000</v>
      </c>
    </row>
    <row r="182" spans="3:15" ht="15.5" x14ac:dyDescent="0.35">
      <c r="C182" t="s">
        <v>185</v>
      </c>
      <c r="D182" s="5">
        <v>-7000000000</v>
      </c>
      <c r="E182" s="5">
        <v>-12000000000</v>
      </c>
      <c r="F182" s="5">
        <v>-5000000000</v>
      </c>
      <c r="G182" s="5">
        <v>-3000000000</v>
      </c>
    </row>
    <row r="183" spans="3:15" ht="15.5" x14ac:dyDescent="0.35">
      <c r="C183" t="s">
        <v>13</v>
      </c>
      <c r="D183" s="5">
        <v>-17000000000</v>
      </c>
      <c r="E183" s="5">
        <v>18000000000</v>
      </c>
      <c r="F183" s="5">
        <v>28000000000</v>
      </c>
      <c r="G183" s="5">
        <v>28000000000</v>
      </c>
    </row>
    <row r="184" spans="3:15" ht="15.5" x14ac:dyDescent="0.35">
      <c r="C184" t="s">
        <v>16</v>
      </c>
      <c r="D184" s="6">
        <v>-5.59</v>
      </c>
      <c r="E184" s="6">
        <v>5.86</v>
      </c>
      <c r="F184" s="6">
        <v>9.1</v>
      </c>
      <c r="G184" s="6">
        <v>9.1</v>
      </c>
    </row>
    <row r="185" spans="3:15" ht="15.5" x14ac:dyDescent="0.35">
      <c r="C185" t="s">
        <v>48</v>
      </c>
      <c r="I185" s="6">
        <v>11.29</v>
      </c>
      <c r="J185" s="6">
        <v>7.79</v>
      </c>
      <c r="K185" s="6">
        <v>11.1</v>
      </c>
      <c r="L185" s="6">
        <v>8.24</v>
      </c>
      <c r="M185" s="6">
        <v>60425.1</v>
      </c>
      <c r="N185" s="6">
        <v>124052.93</v>
      </c>
      <c r="O185" s="6">
        <v>93376.95</v>
      </c>
    </row>
    <row r="186" spans="3:15" ht="15.5" x14ac:dyDescent="0.35">
      <c r="C186" t="s">
        <v>62</v>
      </c>
      <c r="I186" s="6">
        <v>29.05</v>
      </c>
      <c r="J186" s="6">
        <v>62.39</v>
      </c>
      <c r="K186" s="6">
        <v>35.14</v>
      </c>
      <c r="L186" s="5">
        <v>25</v>
      </c>
      <c r="M186" s="5">
        <v>0</v>
      </c>
      <c r="N186" s="5">
        <v>0</v>
      </c>
      <c r="O186" s="5">
        <v>0</v>
      </c>
    </row>
    <row r="187" spans="3:15" ht="15.5" x14ac:dyDescent="0.35">
      <c r="C187" t="s">
        <v>65</v>
      </c>
      <c r="I187" s="6">
        <v>1.84</v>
      </c>
      <c r="J187" s="6">
        <v>3.54</v>
      </c>
      <c r="K187" s="6">
        <v>2.71</v>
      </c>
      <c r="L187" s="6">
        <v>1.52</v>
      </c>
      <c r="M187" s="5">
        <v>0</v>
      </c>
      <c r="N187" s="5">
        <v>0</v>
      </c>
      <c r="O187" s="5">
        <v>0</v>
      </c>
    </row>
    <row r="188" spans="3:15" ht="15.5" x14ac:dyDescent="0.35">
      <c r="C188" t="s">
        <v>186</v>
      </c>
      <c r="I188" s="5">
        <v>94750000000</v>
      </c>
      <c r="J188" s="5">
        <v>55400000000</v>
      </c>
      <c r="K188" s="5">
        <v>65610000000</v>
      </c>
      <c r="L188" s="5">
        <v>47500000000</v>
      </c>
      <c r="M188" s="5">
        <v>36000000000</v>
      </c>
      <c r="N188" s="5">
        <v>28440000000</v>
      </c>
      <c r="O188" s="5">
        <v>20060000000</v>
      </c>
    </row>
    <row r="189" spans="3:15" ht="15.5" x14ac:dyDescent="0.35">
      <c r="C189" t="s">
        <v>187</v>
      </c>
      <c r="I189" s="6">
        <v>5.7300000000000004E-2</v>
      </c>
      <c r="J189" s="6">
        <v>3.9900000000000005E-2</v>
      </c>
      <c r="K189" s="6">
        <v>7.2999999999999995E-2</v>
      </c>
      <c r="L189" s="6">
        <v>4.5400000000000003E-2</v>
      </c>
      <c r="M189" s="6">
        <v>4.0199999999999993E-2</v>
      </c>
      <c r="N189" s="6">
        <v>4.8600000000000004E-2</v>
      </c>
      <c r="O189" s="6">
        <v>3.7499999999999999E-2</v>
      </c>
    </row>
    <row r="190" spans="3:15" ht="15.5" x14ac:dyDescent="0.35">
      <c r="C190" t="s">
        <v>188</v>
      </c>
      <c r="I190" s="6">
        <v>7.9899999999999999E-2</v>
      </c>
      <c r="J190" s="6">
        <v>5.9699999999999996E-2</v>
      </c>
      <c r="K190" s="6">
        <v>8.8100000000000012E-2</v>
      </c>
      <c r="L190" s="6">
        <v>5.7599999999999998E-2</v>
      </c>
      <c r="M190" s="6">
        <v>5.04E-2</v>
      </c>
      <c r="N190" s="6">
        <v>7.0000000000000007E-2</v>
      </c>
      <c r="O190" s="6">
        <v>5.67E-2</v>
      </c>
    </row>
    <row r="191" spans="3:15" ht="15.5" x14ac:dyDescent="0.35">
      <c r="C191" t="s">
        <v>189</v>
      </c>
      <c r="I191" s="6">
        <v>0.12140000000000001</v>
      </c>
      <c r="J191" s="6">
        <v>7.7600000000000002E-2</v>
      </c>
      <c r="K191" s="6">
        <v>0.11359999999999999</v>
      </c>
      <c r="L191" s="6">
        <v>9.1199999999999989E-2</v>
      </c>
      <c r="M191" s="6">
        <v>7.9399999999999998E-2</v>
      </c>
      <c r="N191" s="6">
        <v>7.51E-2</v>
      </c>
      <c r="O191" s="6">
        <v>8.77E-2</v>
      </c>
    </row>
    <row r="192" spans="3:15" ht="15.5" x14ac:dyDescent="0.35">
      <c r="C192" t="s">
        <v>190</v>
      </c>
      <c r="I192" s="6">
        <v>4.5599999999999996</v>
      </c>
      <c r="J192" s="6">
        <v>7.45</v>
      </c>
      <c r="K192" s="6">
        <v>8.59</v>
      </c>
      <c r="L192" s="6">
        <v>5.57</v>
      </c>
      <c r="M192" s="6">
        <v>4.7</v>
      </c>
      <c r="N192" s="6">
        <v>3.81</v>
      </c>
      <c r="O192" s="6">
        <v>17.45</v>
      </c>
    </row>
    <row r="193" spans="2:15" ht="15.5" x14ac:dyDescent="0.35">
      <c r="C193" t="s">
        <v>59</v>
      </c>
      <c r="I193" s="6">
        <v>2.3199999999999998</v>
      </c>
      <c r="J193" s="6">
        <v>3.73</v>
      </c>
      <c r="K193" s="6">
        <v>3.1</v>
      </c>
      <c r="L193" s="6">
        <v>1.44</v>
      </c>
      <c r="M193" s="5">
        <v>0</v>
      </c>
      <c r="N193" s="5">
        <v>0</v>
      </c>
      <c r="O193" s="5">
        <v>0</v>
      </c>
    </row>
    <row r="194" spans="2:15" ht="15.5" x14ac:dyDescent="0.35">
      <c r="C194" t="s">
        <v>56</v>
      </c>
      <c r="I194" s="6">
        <v>141.27000000000001</v>
      </c>
      <c r="J194" s="6">
        <v>130.41999999999999</v>
      </c>
      <c r="K194" s="6">
        <v>125.99</v>
      </c>
      <c r="L194" s="6">
        <v>143.09</v>
      </c>
      <c r="M194" s="6">
        <v>1199304.53</v>
      </c>
      <c r="N194" s="6">
        <v>1773272.48</v>
      </c>
      <c r="O194" s="6">
        <v>1647534.67</v>
      </c>
    </row>
    <row r="195" spans="2:15" ht="15.5" x14ac:dyDescent="0.35">
      <c r="C195" t="s">
        <v>191</v>
      </c>
      <c r="I195" s="6">
        <v>2.3199999999999998</v>
      </c>
      <c r="J195" s="6">
        <v>3.73</v>
      </c>
      <c r="K195" s="6">
        <v>3.1</v>
      </c>
      <c r="L195" s="6">
        <v>1.44</v>
      </c>
      <c r="M195" s="5">
        <v>0</v>
      </c>
      <c r="N195" s="5">
        <v>0</v>
      </c>
      <c r="O195" s="5">
        <v>0</v>
      </c>
    </row>
    <row r="196" spans="2:15" ht="15.5" x14ac:dyDescent="0.35">
      <c r="C196" t="s">
        <v>192</v>
      </c>
      <c r="I196" s="6">
        <v>141.27000000000001</v>
      </c>
      <c r="J196" s="6">
        <v>130.41999999999999</v>
      </c>
      <c r="K196" s="6">
        <v>125.99</v>
      </c>
      <c r="L196" s="6">
        <v>143.09</v>
      </c>
      <c r="M196" s="6">
        <v>1199304.53</v>
      </c>
      <c r="N196" s="6">
        <v>1773272.48</v>
      </c>
      <c r="O196" s="6">
        <v>1647534.67</v>
      </c>
    </row>
    <row r="197" spans="2:15" ht="15.5" x14ac:dyDescent="0.35">
      <c r="C197" t="s">
        <v>193</v>
      </c>
      <c r="I197" s="5">
        <v>81000000000</v>
      </c>
      <c r="J197" s="5">
        <v>72000000000</v>
      </c>
      <c r="K197" s="5">
        <v>16000000000</v>
      </c>
      <c r="L197" s="5">
        <v>27000000000</v>
      </c>
      <c r="M197" s="5">
        <v>14000000000</v>
      </c>
      <c r="N197" s="5">
        <v>17000000000</v>
      </c>
      <c r="O197" s="5">
        <v>21000000000</v>
      </c>
    </row>
    <row r="198" spans="2:15" ht="15.5" x14ac:dyDescent="0.35">
      <c r="C198" t="s">
        <v>194</v>
      </c>
      <c r="I198" s="5">
        <v>56000000000</v>
      </c>
      <c r="J198" s="5">
        <v>82000000000</v>
      </c>
      <c r="K198" s="5">
        <v>30000000000</v>
      </c>
      <c r="L198" s="5">
        <v>32000000000</v>
      </c>
      <c r="M198" s="5">
        <v>15000000000</v>
      </c>
      <c r="N198" s="5">
        <v>27000000000</v>
      </c>
      <c r="O198" s="5">
        <v>22000000000</v>
      </c>
    </row>
    <row r="199" spans="2:15" ht="15.5" x14ac:dyDescent="0.35">
      <c r="C199" t="s">
        <v>26</v>
      </c>
      <c r="I199" s="5">
        <v>137000000000</v>
      </c>
      <c r="J199" s="5">
        <v>154000000000</v>
      </c>
      <c r="K199" s="5">
        <v>46000000000</v>
      </c>
      <c r="L199" s="5">
        <v>59000000000</v>
      </c>
      <c r="M199" s="5">
        <v>28000000000</v>
      </c>
      <c r="N199" s="5">
        <v>43000000000</v>
      </c>
      <c r="O199" s="5">
        <v>43000000000</v>
      </c>
    </row>
    <row r="200" spans="2:15" ht="15.5" x14ac:dyDescent="0.35">
      <c r="C200" t="s">
        <v>23</v>
      </c>
      <c r="I200" s="5">
        <v>131000000000</v>
      </c>
      <c r="J200" s="5">
        <v>147000000000</v>
      </c>
      <c r="K200" s="5">
        <v>37000000000</v>
      </c>
      <c r="L200" s="5">
        <v>-14000000000</v>
      </c>
      <c r="M200" s="5">
        <v>26000000000</v>
      </c>
      <c r="N200" s="5">
        <v>40000000000</v>
      </c>
      <c r="O200" s="5">
        <v>40000000000</v>
      </c>
    </row>
    <row r="201" spans="2:15" ht="15.5" x14ac:dyDescent="0.35">
      <c r="C201" t="s">
        <v>195</v>
      </c>
      <c r="I201" s="5">
        <v>67000000000</v>
      </c>
      <c r="J201" s="5">
        <v>52000000000</v>
      </c>
      <c r="K201" s="5">
        <v>153000000000</v>
      </c>
      <c r="L201" s="5">
        <v>170000000000</v>
      </c>
      <c r="M201" s="5">
        <v>91000000000</v>
      </c>
      <c r="N201" s="5">
        <v>55000000000</v>
      </c>
      <c r="O201" s="5">
        <v>53000000000</v>
      </c>
    </row>
    <row r="202" spans="2:15" ht="15.5" x14ac:dyDescent="0.35">
      <c r="C202" t="s">
        <v>196</v>
      </c>
      <c r="I202" s="5">
        <v>44000000000</v>
      </c>
      <c r="J202" s="5">
        <v>37000000000</v>
      </c>
      <c r="K202" s="5">
        <v>68000000000</v>
      </c>
      <c r="L202" s="5">
        <v>17000000000</v>
      </c>
      <c r="M202" s="5">
        <v>-3000000000</v>
      </c>
      <c r="N202" s="5">
        <v>22000000000</v>
      </c>
      <c r="O202" s="5">
        <v>8000000000</v>
      </c>
    </row>
    <row r="203" spans="2:15" ht="15.5" x14ac:dyDescent="0.35">
      <c r="C203" t="s">
        <v>197</v>
      </c>
      <c r="I203" s="5">
        <v>-21000000000</v>
      </c>
      <c r="J203" s="5">
        <v>-186000000000</v>
      </c>
      <c r="K203" s="5">
        <v>-60000000000</v>
      </c>
      <c r="L203" s="5">
        <v>-73000000000</v>
      </c>
      <c r="M203" s="5">
        <v>-30000000000</v>
      </c>
      <c r="N203" s="5">
        <v>-21000000000</v>
      </c>
      <c r="O203" s="5">
        <v>-90000000000</v>
      </c>
    </row>
    <row r="204" spans="2:15" ht="15.5" x14ac:dyDescent="0.35">
      <c r="C204" t="s">
        <v>15</v>
      </c>
      <c r="I204" s="5">
        <v>23000000000</v>
      </c>
      <c r="J204" s="5">
        <v>-149000000000</v>
      </c>
      <c r="K204" s="5">
        <v>8000000000</v>
      </c>
      <c r="L204" s="5">
        <v>-56000000000</v>
      </c>
      <c r="M204" s="5">
        <v>-33000000000</v>
      </c>
      <c r="N204" s="5">
        <v>1000000000</v>
      </c>
      <c r="O204" s="5">
        <v>-82000000000</v>
      </c>
    </row>
    <row r="205" spans="2:15" ht="15.5" x14ac:dyDescent="0.35">
      <c r="C205" t="s">
        <v>17</v>
      </c>
      <c r="I205" s="6">
        <v>7.64</v>
      </c>
      <c r="J205" s="6">
        <v>-48.74</v>
      </c>
      <c r="K205" s="6">
        <v>2.71</v>
      </c>
      <c r="L205" s="6">
        <v>-22.51</v>
      </c>
      <c r="M205" s="6">
        <v>-164940.01</v>
      </c>
      <c r="N205" s="6">
        <v>5115.8999999999996</v>
      </c>
      <c r="O205" s="6">
        <v>-820095.73</v>
      </c>
    </row>
    <row r="207" spans="2:15" ht="15.5" x14ac:dyDescent="0.35">
      <c r="B207" t="s">
        <v>198</v>
      </c>
      <c r="C207" t="s">
        <v>199</v>
      </c>
      <c r="D207" s="5">
        <v>39000000000</v>
      </c>
      <c r="E207" s="5">
        <v>8000000000</v>
      </c>
      <c r="F207" s="5">
        <v>8000000000</v>
      </c>
      <c r="G207" s="5">
        <v>16000000000</v>
      </c>
      <c r="H207" s="5">
        <v>93000000000</v>
      </c>
      <c r="I207" s="5">
        <v>35000000000</v>
      </c>
      <c r="J207" s="5">
        <v>24000000000</v>
      </c>
      <c r="K207" s="5">
        <v>34000000000</v>
      </c>
      <c r="L207" s="5">
        <v>21000000000</v>
      </c>
      <c r="M207" s="5">
        <v>12000000000</v>
      </c>
      <c r="N207" s="5">
        <v>12000000000</v>
      </c>
      <c r="O207" s="5">
        <v>9000000000</v>
      </c>
    </row>
    <row r="208" spans="2:15" ht="15.5" x14ac:dyDescent="0.35">
      <c r="C208" t="s">
        <v>381</v>
      </c>
      <c r="H208" s="6">
        <v>2.2599999999999998</v>
      </c>
      <c r="I208" s="6">
        <v>2.2599999999999998</v>
      </c>
      <c r="J208" s="6">
        <v>1.17</v>
      </c>
      <c r="K208" s="6">
        <v>3.33</v>
      </c>
      <c r="L208" s="6">
        <v>2.1800000000000002</v>
      </c>
    </row>
    <row r="209" spans="3:15" ht="15.5" x14ac:dyDescent="0.35">
      <c r="C209" t="s">
        <v>67</v>
      </c>
      <c r="H209" s="6">
        <v>7.4499999999999997E-2</v>
      </c>
      <c r="I209" s="6">
        <v>0.2</v>
      </c>
      <c r="J209" s="6">
        <v>0.15029999999999999</v>
      </c>
      <c r="K209" s="6">
        <v>0.2999</v>
      </c>
      <c r="L209" s="6">
        <v>0.32469999999999999</v>
      </c>
    </row>
    <row r="210" spans="3:15" ht="15.5" x14ac:dyDescent="0.35">
      <c r="C210" t="s">
        <v>382</v>
      </c>
      <c r="H210" s="6">
        <v>6.8999999999999999E-3</v>
      </c>
      <c r="I210" s="6">
        <v>8.3999999999999995E-3</v>
      </c>
      <c r="J210" s="6">
        <v>2.2000000000000001E-3</v>
      </c>
      <c r="K210" s="6">
        <v>5.6000000000000008E-3</v>
      </c>
      <c r="L210" s="6">
        <v>9.1000000000000004E-3</v>
      </c>
    </row>
    <row r="211" spans="3:15" ht="15.5" x14ac:dyDescent="0.35">
      <c r="C211" t="s">
        <v>47</v>
      </c>
      <c r="D211" s="6">
        <v>12.66</v>
      </c>
      <c r="E211" s="6">
        <v>2.5</v>
      </c>
      <c r="F211" s="6">
        <v>2.69</v>
      </c>
      <c r="G211" s="6">
        <v>5.37</v>
      </c>
      <c r="H211" s="6">
        <v>30.33</v>
      </c>
      <c r="I211" s="6">
        <v>11.29</v>
      </c>
      <c r="J211" s="6">
        <v>7.79</v>
      </c>
      <c r="K211" s="6">
        <v>11.1</v>
      </c>
      <c r="L211" s="6">
        <v>6.73</v>
      </c>
      <c r="M211" s="6">
        <v>3.95</v>
      </c>
      <c r="N211" s="6">
        <v>4.05</v>
      </c>
      <c r="O211" s="6">
        <v>3.05</v>
      </c>
    </row>
    <row r="212" spans="3:15" ht="15.5" x14ac:dyDescent="0.35">
      <c r="C212" t="s">
        <v>69</v>
      </c>
      <c r="H212" s="6">
        <v>2.2599999999999998</v>
      </c>
      <c r="I212" s="6">
        <v>2.2599999999999998</v>
      </c>
      <c r="J212" s="6">
        <v>1.17</v>
      </c>
      <c r="K212" s="6">
        <v>3.33</v>
      </c>
      <c r="L212" s="6">
        <v>2.1800000000000002</v>
      </c>
    </row>
    <row r="213" spans="3:15" ht="15.5" x14ac:dyDescent="0.35">
      <c r="C213" t="s">
        <v>383</v>
      </c>
      <c r="H213" s="6">
        <v>7.4499999999999997E-2</v>
      </c>
      <c r="I213" s="6">
        <v>0.2</v>
      </c>
      <c r="J213" s="6">
        <v>0.15029999999999999</v>
      </c>
      <c r="K213" s="6">
        <v>0.2999</v>
      </c>
      <c r="L213" s="6">
        <v>0.32469999999999999</v>
      </c>
    </row>
    <row r="214" spans="3:15" ht="15.5" x14ac:dyDescent="0.35">
      <c r="C214" t="s">
        <v>384</v>
      </c>
      <c r="H214" s="6">
        <v>6.8999999999999999E-3</v>
      </c>
      <c r="I214" s="6">
        <v>8.3999999999999995E-3</v>
      </c>
      <c r="J214" s="6">
        <v>2.2000000000000001E-3</v>
      </c>
      <c r="K214" s="6">
        <v>5.6000000000000008E-3</v>
      </c>
      <c r="L214" s="6">
        <v>9.1000000000000004E-3</v>
      </c>
    </row>
    <row r="215" spans="3:15" ht="15.5" x14ac:dyDescent="0.35">
      <c r="C215" t="s">
        <v>200</v>
      </c>
      <c r="D215" s="5">
        <v>205000000000</v>
      </c>
      <c r="E215" s="5">
        <v>166000000000</v>
      </c>
      <c r="F215" s="5">
        <v>159000000000</v>
      </c>
      <c r="G215" s="5">
        <v>155000000000</v>
      </c>
      <c r="H215" s="5">
        <v>743000000000</v>
      </c>
      <c r="I215" s="5">
        <v>546000000000</v>
      </c>
      <c r="J215" s="5">
        <v>421000000000</v>
      </c>
      <c r="K215" s="5">
        <v>440000000000</v>
      </c>
      <c r="L215" s="5">
        <v>339000000000</v>
      </c>
      <c r="M215" s="5">
        <v>319000000000</v>
      </c>
      <c r="N215" s="5">
        <v>241000000000</v>
      </c>
      <c r="O215" s="5">
        <v>199000000000</v>
      </c>
    </row>
    <row r="216" spans="3:15" ht="15.5" x14ac:dyDescent="0.35">
      <c r="C216" t="s">
        <v>385</v>
      </c>
      <c r="H216" s="6">
        <v>2.2599999999999998</v>
      </c>
      <c r="I216" s="6">
        <v>2.2599999999999998</v>
      </c>
      <c r="J216" s="6">
        <v>1.17</v>
      </c>
      <c r="K216" s="6">
        <v>3.33</v>
      </c>
      <c r="L216" s="6">
        <v>2.1800000000000002</v>
      </c>
    </row>
    <row r="217" spans="3:15" ht="15.5" x14ac:dyDescent="0.35">
      <c r="C217" t="s">
        <v>386</v>
      </c>
      <c r="H217" s="6">
        <v>7.4499999999999997E-2</v>
      </c>
      <c r="I217" s="6">
        <v>0.2</v>
      </c>
      <c r="J217" s="6">
        <v>0.15029999999999999</v>
      </c>
      <c r="K217" s="6">
        <v>0.2999</v>
      </c>
      <c r="L217" s="6">
        <v>0.32469999999999999</v>
      </c>
    </row>
    <row r="218" spans="3:15" ht="15.5" x14ac:dyDescent="0.35">
      <c r="C218" t="s">
        <v>387</v>
      </c>
      <c r="H218" s="6">
        <v>6.8999999999999999E-3</v>
      </c>
      <c r="I218" s="6">
        <v>8.3999999999999995E-3</v>
      </c>
      <c r="J218" s="6">
        <v>2.2000000000000001E-3</v>
      </c>
      <c r="K218" s="6">
        <v>5.6000000000000008E-3</v>
      </c>
      <c r="L218" s="6">
        <v>9.1000000000000004E-3</v>
      </c>
    </row>
    <row r="219" spans="3:15" ht="15.5" x14ac:dyDescent="0.35">
      <c r="C219" t="s">
        <v>201</v>
      </c>
      <c r="I219" s="6">
        <v>10.75</v>
      </c>
    </row>
    <row r="220" spans="3:15" ht="15.5" x14ac:dyDescent="0.35">
      <c r="C220" t="s">
        <v>281</v>
      </c>
      <c r="I220" s="6">
        <v>14.04</v>
      </c>
    </row>
    <row r="221" spans="3:15" ht="15.5" x14ac:dyDescent="0.35">
      <c r="C221" t="s">
        <v>202</v>
      </c>
      <c r="I221" s="6">
        <v>6.95</v>
      </c>
    </row>
    <row r="222" spans="3:15" ht="15.5" x14ac:dyDescent="0.35">
      <c r="C222" t="s">
        <v>282</v>
      </c>
      <c r="I222" s="6">
        <v>7.1199999999999999E-2</v>
      </c>
    </row>
    <row r="223" spans="3:15" ht="15.5" x14ac:dyDescent="0.35">
      <c r="C223" t="s">
        <v>283</v>
      </c>
      <c r="I223" s="6">
        <v>1.46</v>
      </c>
    </row>
    <row r="224" spans="3:15" ht="15.5" x14ac:dyDescent="0.35">
      <c r="C224" t="s">
        <v>203</v>
      </c>
      <c r="I224" s="6">
        <v>2.11</v>
      </c>
    </row>
    <row r="225" spans="3:9" ht="15.5" x14ac:dyDescent="0.35">
      <c r="C225" t="s">
        <v>284</v>
      </c>
      <c r="I225" s="6">
        <v>11.97</v>
      </c>
    </row>
    <row r="226" spans="3:9" ht="15.5" x14ac:dyDescent="0.35">
      <c r="C226" t="s">
        <v>285</v>
      </c>
      <c r="I226" s="6">
        <v>17.64</v>
      </c>
    </row>
    <row r="227" spans="3:9" ht="15.5" x14ac:dyDescent="0.35">
      <c r="C227" t="s">
        <v>286</v>
      </c>
      <c r="I227" s="6">
        <v>10.98</v>
      </c>
    </row>
    <row r="228" spans="3:9" ht="15.5" x14ac:dyDescent="0.35">
      <c r="C228" t="s">
        <v>287</v>
      </c>
      <c r="I228" s="6">
        <v>8.1199999999999992</v>
      </c>
    </row>
    <row r="229" spans="3:9" ht="15.5" x14ac:dyDescent="0.35">
      <c r="C229" t="s">
        <v>288</v>
      </c>
      <c r="I229" s="6">
        <v>0.31</v>
      </c>
    </row>
    <row r="230" spans="3:9" ht="15.5" x14ac:dyDescent="0.35">
      <c r="C230" t="s">
        <v>289</v>
      </c>
      <c r="I230" s="6">
        <v>1.27</v>
      </c>
    </row>
    <row r="231" spans="3:9" ht="15.5" x14ac:dyDescent="0.35">
      <c r="C231" t="s">
        <v>290</v>
      </c>
      <c r="I231" s="6">
        <v>23.23</v>
      </c>
    </row>
    <row r="232" spans="3:9" ht="15.5" x14ac:dyDescent="0.35">
      <c r="C232" t="s">
        <v>204</v>
      </c>
      <c r="I232" s="6">
        <v>30.33</v>
      </c>
    </row>
    <row r="233" spans="3:9" ht="15.5" x14ac:dyDescent="0.35">
      <c r="C233" t="s">
        <v>291</v>
      </c>
      <c r="I233" s="6">
        <v>223.77</v>
      </c>
    </row>
    <row r="234" spans="3:9" ht="15.5" x14ac:dyDescent="0.35">
      <c r="C234" t="s">
        <v>205</v>
      </c>
      <c r="D234" s="6">
        <v>13.28</v>
      </c>
    </row>
    <row r="235" spans="3:9" ht="15.5" x14ac:dyDescent="0.35">
      <c r="C235" t="s">
        <v>206</v>
      </c>
      <c r="I235" s="6">
        <v>154.54</v>
      </c>
    </row>
    <row r="236" spans="3:9" ht="15.5" x14ac:dyDescent="0.35">
      <c r="C236" t="s">
        <v>292</v>
      </c>
      <c r="I236" s="6">
        <v>18.48</v>
      </c>
    </row>
    <row r="237" spans="3:9" ht="15.5" x14ac:dyDescent="0.35">
      <c r="C237" t="s">
        <v>207</v>
      </c>
      <c r="D237" s="6">
        <v>1.48</v>
      </c>
    </row>
    <row r="238" spans="3:9" ht="15.5" x14ac:dyDescent="0.35">
      <c r="C238" t="s">
        <v>208</v>
      </c>
      <c r="D238" s="6">
        <v>1.03</v>
      </c>
    </row>
    <row r="239" spans="3:9" ht="15.5" x14ac:dyDescent="0.35">
      <c r="C239" t="s">
        <v>293</v>
      </c>
      <c r="D239" s="6">
        <v>0.36</v>
      </c>
    </row>
    <row r="240" spans="3:9" ht="15.5" x14ac:dyDescent="0.35">
      <c r="C240" t="s">
        <v>294</v>
      </c>
      <c r="D240" s="6">
        <v>0.09</v>
      </c>
    </row>
    <row r="241" spans="3:9" ht="15.5" x14ac:dyDescent="0.35">
      <c r="C241" t="s">
        <v>209</v>
      </c>
      <c r="D241" s="6">
        <v>0.51</v>
      </c>
    </row>
    <row r="242" spans="3:9" ht="15.5" x14ac:dyDescent="0.35">
      <c r="C242" t="s">
        <v>295</v>
      </c>
      <c r="D242" s="6">
        <v>0.24</v>
      </c>
    </row>
    <row r="243" spans="3:9" ht="15.5" x14ac:dyDescent="0.35">
      <c r="C243" t="s">
        <v>210</v>
      </c>
      <c r="D243" s="6">
        <v>1.51</v>
      </c>
    </row>
    <row r="244" spans="3:9" ht="15.5" x14ac:dyDescent="0.35">
      <c r="C244" t="s">
        <v>296</v>
      </c>
      <c r="I244" s="6">
        <v>8.65</v>
      </c>
    </row>
    <row r="245" spans="3:9" ht="15.5" x14ac:dyDescent="0.35">
      <c r="C245" t="s">
        <v>13</v>
      </c>
      <c r="D245" s="5">
        <v>-17000000000</v>
      </c>
    </row>
    <row r="246" spans="3:9" ht="15.5" x14ac:dyDescent="0.35">
      <c r="C246" t="s">
        <v>211</v>
      </c>
      <c r="I246" s="6">
        <v>4.5199999999999996</v>
      </c>
    </row>
    <row r="247" spans="3:9" ht="15.5" x14ac:dyDescent="0.35">
      <c r="C247" t="s">
        <v>212</v>
      </c>
      <c r="I247" s="6">
        <v>9.9199999999999997E-2</v>
      </c>
    </row>
    <row r="248" spans="3:9" ht="15.5" x14ac:dyDescent="0.35">
      <c r="C248" t="s">
        <v>213</v>
      </c>
      <c r="I248" s="6">
        <v>0.15029999999999999</v>
      </c>
    </row>
    <row r="249" spans="3:9" ht="15.5" x14ac:dyDescent="0.35">
      <c r="C249" t="s">
        <v>214</v>
      </c>
      <c r="I249" s="6">
        <v>0.2021</v>
      </c>
    </row>
    <row r="250" spans="3:9" ht="15.5" x14ac:dyDescent="0.35">
      <c r="C250" t="s">
        <v>297</v>
      </c>
      <c r="I250" s="6">
        <v>0.1285</v>
      </c>
    </row>
    <row r="251" spans="3:9" ht="15.5" x14ac:dyDescent="0.35">
      <c r="C251" t="s">
        <v>215</v>
      </c>
      <c r="D251" s="6">
        <v>50.62</v>
      </c>
    </row>
    <row r="252" spans="3:9" ht="15.5" x14ac:dyDescent="0.35">
      <c r="C252" t="s">
        <v>216</v>
      </c>
      <c r="D252" s="6">
        <v>51.05</v>
      </c>
    </row>
    <row r="253" spans="3:9" ht="15.5" x14ac:dyDescent="0.35">
      <c r="C253" t="s">
        <v>217</v>
      </c>
      <c r="D253" s="6">
        <v>24.09</v>
      </c>
    </row>
    <row r="254" spans="3:9" ht="15.5" x14ac:dyDescent="0.35">
      <c r="C254" t="s">
        <v>218</v>
      </c>
      <c r="D254" s="6">
        <v>77.58</v>
      </c>
    </row>
    <row r="255" spans="3:9" ht="15.5" x14ac:dyDescent="0.35">
      <c r="C255" t="s">
        <v>219</v>
      </c>
      <c r="D255" s="6">
        <v>1.8</v>
      </c>
    </row>
    <row r="256" spans="3:9" ht="15.5" x14ac:dyDescent="0.35">
      <c r="C256" t="s">
        <v>298</v>
      </c>
      <c r="I256" s="6">
        <v>1.01</v>
      </c>
    </row>
    <row r="257" spans="3:9" ht="15.5" x14ac:dyDescent="0.35">
      <c r="C257" t="s">
        <v>299</v>
      </c>
      <c r="I257" s="6">
        <v>6.7</v>
      </c>
    </row>
    <row r="258" spans="3:9" ht="15.5" x14ac:dyDescent="0.35">
      <c r="C258" t="s">
        <v>43</v>
      </c>
      <c r="I258" s="5">
        <v>998000000000</v>
      </c>
    </row>
    <row r="259" spans="3:9" ht="15.5" x14ac:dyDescent="0.35">
      <c r="C259" t="s">
        <v>220</v>
      </c>
      <c r="I259" s="5">
        <v>1128000000000</v>
      </c>
    </row>
    <row r="260" spans="3:9" ht="15.5" x14ac:dyDescent="0.35">
      <c r="C260" t="s">
        <v>221</v>
      </c>
      <c r="I260" s="5">
        <v>3060000000</v>
      </c>
    </row>
    <row r="261" spans="3:9" ht="15.5" x14ac:dyDescent="0.35">
      <c r="C261" t="s">
        <v>222</v>
      </c>
      <c r="I261" s="6">
        <v>0.14980000000000002</v>
      </c>
    </row>
    <row r="262" spans="3:9" ht="15.5" x14ac:dyDescent="0.35">
      <c r="C262" t="s">
        <v>223</v>
      </c>
      <c r="D262" s="6">
        <v>0.2969</v>
      </c>
    </row>
    <row r="263" spans="3:9" ht="15.5" x14ac:dyDescent="0.35">
      <c r="C263" t="s">
        <v>224</v>
      </c>
      <c r="D263" s="6">
        <v>0.2482</v>
      </c>
    </row>
    <row r="264" spans="3:9" ht="15.5" x14ac:dyDescent="0.35">
      <c r="C264" t="s">
        <v>225</v>
      </c>
      <c r="D264" s="6">
        <v>0.18890000000000001</v>
      </c>
    </row>
    <row r="265" spans="3:9" ht="15.5" x14ac:dyDescent="0.35">
      <c r="C265" t="s">
        <v>226</v>
      </c>
      <c r="D265" s="6">
        <v>0.62070000000000003</v>
      </c>
    </row>
    <row r="266" spans="3:9" ht="15.5" x14ac:dyDescent="0.35">
      <c r="C266" t="s">
        <v>227</v>
      </c>
      <c r="D266" s="6">
        <v>1.3865000000000001</v>
      </c>
    </row>
    <row r="267" spans="3:9" ht="15.5" x14ac:dyDescent="0.35">
      <c r="C267" t="s">
        <v>228</v>
      </c>
      <c r="D267" s="6">
        <v>3.1279000000000003</v>
      </c>
    </row>
    <row r="268" spans="3:9" ht="15.5" x14ac:dyDescent="0.35">
      <c r="C268" t="s">
        <v>388</v>
      </c>
      <c r="I268" s="6">
        <v>2.2599999999999998</v>
      </c>
    </row>
    <row r="269" spans="3:9" ht="15.5" x14ac:dyDescent="0.35">
      <c r="C269" t="s">
        <v>389</v>
      </c>
      <c r="I269" s="6">
        <v>2.2599999999999998</v>
      </c>
    </row>
    <row r="270" spans="3:9" ht="15.5" x14ac:dyDescent="0.35">
      <c r="C270" t="s">
        <v>390</v>
      </c>
      <c r="I270" s="6">
        <v>7.4499999999999997E-2</v>
      </c>
    </row>
    <row r="271" spans="3:9" ht="15.5" x14ac:dyDescent="0.35">
      <c r="C271" t="s">
        <v>391</v>
      </c>
      <c r="I271" s="6">
        <v>6.8999999999999999E-3</v>
      </c>
    </row>
    <row r="272" spans="3:9" ht="15.5" x14ac:dyDescent="0.35">
      <c r="C272" t="s">
        <v>392</v>
      </c>
      <c r="I272" t="s">
        <v>1564</v>
      </c>
    </row>
    <row r="273" spans="3:9" ht="15.5" x14ac:dyDescent="0.35">
      <c r="C273" t="s">
        <v>229</v>
      </c>
      <c r="I273" s="5">
        <v>9</v>
      </c>
    </row>
    <row r="274" spans="3:9" ht="15.5" x14ac:dyDescent="0.35">
      <c r="C274" t="s">
        <v>230</v>
      </c>
      <c r="I274" s="6">
        <v>0.77</v>
      </c>
    </row>
    <row r="275" spans="3:9" ht="15.5" x14ac:dyDescent="0.35">
      <c r="C275" t="s">
        <v>231</v>
      </c>
      <c r="I275" s="6">
        <v>0.5</v>
      </c>
    </row>
    <row r="276" spans="3:9" ht="15.5" x14ac:dyDescent="0.35">
      <c r="C276" t="s">
        <v>232</v>
      </c>
      <c r="I276" s="6">
        <v>0.48</v>
      </c>
    </row>
    <row r="277" spans="3:9" ht="15.5" x14ac:dyDescent="0.35">
      <c r="C277" t="s">
        <v>233</v>
      </c>
      <c r="I277" s="6">
        <v>0.45</v>
      </c>
    </row>
    <row r="278" spans="3:9" ht="15.5" x14ac:dyDescent="0.35">
      <c r="C278" t="s">
        <v>234</v>
      </c>
      <c r="I278" s="6">
        <v>0.47</v>
      </c>
    </row>
    <row r="279" spans="3:9" ht="15.5" x14ac:dyDescent="0.35">
      <c r="C279" t="s">
        <v>235</v>
      </c>
      <c r="I279" s="6">
        <v>0.3</v>
      </c>
    </row>
    <row r="280" spans="3:9" ht="15.5" x14ac:dyDescent="0.35">
      <c r="C280" t="s">
        <v>236</v>
      </c>
      <c r="I280" s="6">
        <v>0.66</v>
      </c>
    </row>
    <row r="281" spans="3:9" ht="15.5" x14ac:dyDescent="0.35">
      <c r="C281" t="s">
        <v>300</v>
      </c>
      <c r="I281" s="5">
        <v>685000000000</v>
      </c>
    </row>
    <row r="282" spans="3:9" ht="15.5" x14ac:dyDescent="0.35">
      <c r="C282" t="s">
        <v>301</v>
      </c>
      <c r="I282" s="5">
        <v>142000000000</v>
      </c>
    </row>
    <row r="283" spans="3:9" ht="15.5" x14ac:dyDescent="0.35">
      <c r="C283" t="s">
        <v>302</v>
      </c>
      <c r="I283" s="5">
        <v>139000000000</v>
      </c>
    </row>
    <row r="284" spans="3:9" ht="15.5" x14ac:dyDescent="0.35">
      <c r="C284" t="s">
        <v>303</v>
      </c>
      <c r="I284" s="5">
        <v>71000000000</v>
      </c>
    </row>
    <row r="285" spans="3:9" ht="15.5" x14ac:dyDescent="0.35">
      <c r="C285" t="s">
        <v>237</v>
      </c>
      <c r="D285" s="5">
        <v>41000000000</v>
      </c>
    </row>
    <row r="286" spans="3:9" ht="15.5" x14ac:dyDescent="0.35">
      <c r="C286" t="s">
        <v>238</v>
      </c>
      <c r="D286" s="5">
        <v>716000000000</v>
      </c>
    </row>
    <row r="287" spans="3:9" ht="15.5" x14ac:dyDescent="0.35">
      <c r="C287" t="s">
        <v>239</v>
      </c>
      <c r="D287" s="5">
        <v>243000000000</v>
      </c>
    </row>
    <row r="288" spans="3:9" ht="15.5" x14ac:dyDescent="0.35">
      <c r="C288" t="s">
        <v>183</v>
      </c>
      <c r="D288" s="5">
        <v>94000000000</v>
      </c>
    </row>
    <row r="289" spans="3:9" ht="15.5" x14ac:dyDescent="0.35">
      <c r="C289" t="s">
        <v>182</v>
      </c>
      <c r="I289" s="5">
        <v>473000000000</v>
      </c>
    </row>
    <row r="290" spans="3:9" ht="15.5" x14ac:dyDescent="0.35">
      <c r="C290" t="s">
        <v>181</v>
      </c>
      <c r="D290" s="5">
        <v>44000000000</v>
      </c>
    </row>
    <row r="291" spans="3:9" ht="15.5" x14ac:dyDescent="0.35">
      <c r="C291" t="s">
        <v>180</v>
      </c>
      <c r="D291" s="5">
        <v>127000000000</v>
      </c>
    </row>
    <row r="292" spans="3:9" ht="15.5" x14ac:dyDescent="0.35">
      <c r="C292" t="s">
        <v>24</v>
      </c>
      <c r="D292" s="5">
        <v>170000000000</v>
      </c>
    </row>
    <row r="293" spans="3:9" ht="15.5" x14ac:dyDescent="0.35">
      <c r="C293" t="s">
        <v>21</v>
      </c>
      <c r="D293" s="5">
        <v>130000000000</v>
      </c>
    </row>
    <row r="294" spans="3:9" ht="15.5" x14ac:dyDescent="0.35">
      <c r="C294" t="s">
        <v>240</v>
      </c>
      <c r="I294" s="5">
        <v>473000000000</v>
      </c>
    </row>
    <row r="295" spans="3:9" ht="15.5" x14ac:dyDescent="0.35">
      <c r="C295" t="s">
        <v>304</v>
      </c>
      <c r="I295" s="5">
        <v>83000000000</v>
      </c>
    </row>
    <row r="296" spans="3:9" ht="15.5" x14ac:dyDescent="0.35">
      <c r="C296" t="s">
        <v>305</v>
      </c>
      <c r="I296" s="5">
        <v>-27000000000</v>
      </c>
    </row>
    <row r="297" spans="3:9" ht="15.5" x14ac:dyDescent="0.35">
      <c r="C297" t="s">
        <v>306</v>
      </c>
      <c r="I297" s="5">
        <v>-33000000000</v>
      </c>
    </row>
    <row r="298" spans="3:9" ht="15.5" x14ac:dyDescent="0.35">
      <c r="C298" t="s">
        <v>307</v>
      </c>
      <c r="I298" s="5">
        <v>-27000000000</v>
      </c>
    </row>
    <row r="299" spans="3:9" ht="15.5" x14ac:dyDescent="0.35">
      <c r="C299" t="s">
        <v>308</v>
      </c>
      <c r="I299" s="5">
        <v>57000000000</v>
      </c>
    </row>
  </sheetData>
  <pageMargins left="0.7" right="0.7" top="0.75" bottom="0.75" header="0.3" footer="0.3"/>
  <ignoredErrors>
    <ignoredError sqref="A1:O300" numberStoredAsText="1"/>
  </ignoredError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O28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1565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ht="15.5" x14ac:dyDescent="0.35">
      <c r="C2" t="s">
        <v>1566</v>
      </c>
      <c r="D2" s="2" vm="302">
        <f ca="1">IFERROR(_xlfn.STOCKHISTORY("XIDX:" &amp; $C$1, D3, , 0, 0, 1), "Libur")</f>
        <v>980</v>
      </c>
      <c r="E2" s="2" vm="158">
        <f ca="1">IFERROR(_xlfn.STOCKHISTORY("XIDX:" &amp; $C$1, E3, , 0, 0, 1), "Libur")</f>
        <v>466</v>
      </c>
      <c r="H2" s="2" vm="158">
        <f ca="1">IFERROR(INDEX(D2:G2,COUNT(D2:G2)),"")</f>
        <v>466</v>
      </c>
      <c r="I2" s="2" vm="328">
        <f t="shared" ref="I2:O2" ca="1" si="0">IFERROR(_xlfn.STOCKHISTORY("XIDX:" &amp; $C$1, I1, , 0, 0, 1), "Libur")</f>
        <v>850</v>
      </c>
      <c r="J2" s="2" vm="152">
        <f t="shared" ca="1" si="0"/>
        <v>120</v>
      </c>
      <c r="K2" s="2" vm="329">
        <f t="shared" ca="1" si="0"/>
        <v>116</v>
      </c>
      <c r="L2" s="2" vm="330">
        <f t="shared" ca="1" si="0"/>
        <v>145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</row>
    <row r="3" spans="1:15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5" ht="15.5" x14ac:dyDescent="0.35">
      <c r="B4" t="s">
        <v>5</v>
      </c>
      <c r="C4" t="s">
        <v>6</v>
      </c>
      <c r="D4" s="2">
        <f>IFERROR(INDEX(D51:D500,MATCH($C$4,$C$51:$C$500,0)),"")</f>
        <v>11379623055</v>
      </c>
      <c r="E4" s="2">
        <f>IFERROR(INDEX(E51:E500,MATCH($C$4,$C$51:$C$500,0)),"")</f>
        <v>10667994783</v>
      </c>
      <c r="H4" s="2">
        <f>IFERROR(SUM(D4:G4)*(4/MAX(1,COUNT(D4:G4))),"")</f>
        <v>44095235676</v>
      </c>
      <c r="I4" s="2">
        <f t="shared" ref="I4:O4" si="1">IFERROR(INDEX(I51:I500,MATCH($C$4,$C$51:$C$500,0)),"")</f>
        <v>33493012624</v>
      </c>
      <c r="J4" s="2">
        <f t="shared" si="1"/>
        <v>31875098345</v>
      </c>
      <c r="K4" s="2">
        <f t="shared" si="1"/>
        <v>31151611044</v>
      </c>
      <c r="L4" s="2">
        <f t="shared" si="1"/>
        <v>25199386179</v>
      </c>
      <c r="M4" s="2">
        <f t="shared" si="1"/>
        <v>20436457449</v>
      </c>
      <c r="N4" s="2">
        <f t="shared" si="1"/>
        <v>17511205960</v>
      </c>
      <c r="O4" s="2">
        <f t="shared" si="1"/>
        <v>24125770131</v>
      </c>
    </row>
    <row r="5" spans="1:15" ht="15.5" x14ac:dyDescent="0.35">
      <c r="B5" t="s">
        <v>7</v>
      </c>
      <c r="C5" t="s">
        <v>8</v>
      </c>
      <c r="D5" s="2">
        <f>IFERROR(INDEX(D51:D500,MATCH($C$5,$C$51:$C$500,0)),"")</f>
        <v>1663037424</v>
      </c>
      <c r="E5" s="2">
        <f>IFERROR(INDEX(E51:E500,MATCH($C$5,$C$51:$C$500,0)),"")</f>
        <v>1200579569</v>
      </c>
      <c r="H5" s="2">
        <f>IFERROR(SUM(D5:G5)*(4/MAX(1,COUNT(D5:G5))),"")</f>
        <v>5727233986</v>
      </c>
      <c r="I5" s="2">
        <f t="shared" ref="I5:O5" si="2">IFERROR(INDEX(I51:I500,MATCH($C$5,$C$51:$C$500,0)),"")</f>
        <v>1964179467</v>
      </c>
      <c r="J5" s="2">
        <f t="shared" si="2"/>
        <v>1888575623</v>
      </c>
      <c r="K5" s="2">
        <f t="shared" si="2"/>
        <v>3314139624</v>
      </c>
      <c r="L5" s="2">
        <f t="shared" si="2"/>
        <v>2461866943</v>
      </c>
      <c r="M5" s="2">
        <f t="shared" si="2"/>
        <v>16683199590</v>
      </c>
      <c r="N5" s="2">
        <f t="shared" si="2"/>
        <v>1847835361</v>
      </c>
      <c r="O5" s="2">
        <f t="shared" si="2"/>
        <v>3877120583</v>
      </c>
    </row>
    <row r="6" spans="1:15" ht="15.5" x14ac:dyDescent="0.35">
      <c r="B6" t="s">
        <v>9</v>
      </c>
      <c r="C6" t="s">
        <v>10</v>
      </c>
      <c r="D6" s="2">
        <f>IFERROR(INDEX(D51:D500,MATCH($C$6,$C$51:$C$500,0)),"")</f>
        <v>71701891110</v>
      </c>
      <c r="E6" s="2">
        <f>IFERROR(INDEX(E51:E500,MATCH($C$6,$C$51:$C$500,0)),"")</f>
        <v>70038853686</v>
      </c>
      <c r="H6" s="2">
        <f>IFERROR(INDEX(D6:G6,COUNT(D6:G6)),"")</f>
        <v>70038853686</v>
      </c>
      <c r="I6" s="2">
        <f t="shared" ref="I6:O6" si="3">IFERROR(INDEX(I51:I500,MATCH($C$6,$C$51:$C$500,0)),"")</f>
        <v>68166974962</v>
      </c>
      <c r="J6" s="2">
        <f t="shared" si="3"/>
        <v>67302797394</v>
      </c>
      <c r="K6" s="2">
        <f t="shared" si="3"/>
        <v>66761095529</v>
      </c>
      <c r="L6" s="2">
        <f t="shared" si="3"/>
        <v>64963826191</v>
      </c>
      <c r="M6" s="2">
        <f t="shared" si="3"/>
        <v>29324916624</v>
      </c>
      <c r="N6" s="2">
        <f t="shared" si="3"/>
        <v>20901979934</v>
      </c>
      <c r="O6" s="2">
        <f t="shared" si="3"/>
        <v>21061577005</v>
      </c>
    </row>
    <row r="7" spans="1:15" ht="15.5" x14ac:dyDescent="0.35">
      <c r="B7" t="s">
        <v>11</v>
      </c>
      <c r="C7" t="s">
        <v>12</v>
      </c>
      <c r="D7" s="3">
        <f>IFERROR(INDEX(D51:D500,MATCH($C$7,$C$51:$C$500,0))/1000000000,"")</f>
        <v>1.25</v>
      </c>
      <c r="E7" s="3">
        <f>IFERROR(INDEX(E51:E500,MATCH($C$7,$C$51:$C$500,0))/1000000000,"")</f>
        <v>1.25</v>
      </c>
      <c r="H7" s="3">
        <f>IFERROR(INDEX(D7:G7,COUNT(D7:G7)),"")</f>
        <v>1.25</v>
      </c>
      <c r="I7" s="3">
        <f t="shared" ref="I7:O7" si="4">IFERROR(INDEX(I51:I500,MATCH($C$7,$C$51:$C$500,0))/1000000000,"")</f>
        <v>1.25</v>
      </c>
      <c r="J7" s="3">
        <f t="shared" si="4"/>
        <v>1.25</v>
      </c>
      <c r="K7" s="3">
        <f t="shared" si="4"/>
        <v>1.25</v>
      </c>
      <c r="L7" s="3">
        <f t="shared" si="4"/>
        <v>1.25</v>
      </c>
      <c r="M7" s="3">
        <f t="shared" si="4"/>
        <v>0</v>
      </c>
      <c r="N7" s="3">
        <f t="shared" si="4"/>
        <v>0</v>
      </c>
      <c r="O7" s="3">
        <f t="shared" si="4"/>
        <v>0</v>
      </c>
    </row>
    <row r="8" spans="1:15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3000000000</v>
      </c>
      <c r="E8" s="2">
        <f>IFERROR(INDEX(E51:E500,MATCH("Free cash flow (Quarter)",$C$51:$C$500,0)),"")</f>
        <v>1000000000</v>
      </c>
      <c r="H8" s="2">
        <f>IFERROR(INDEX(D8:G8,COUNT(D8:G8)),"")</f>
        <v>1000000000</v>
      </c>
      <c r="I8" s="2">
        <f t="shared" ref="I8:O8" si="5">IFERROR(INDEX(I51:I500,MATCH($C$8,$C$51:$C$500,0)),"")</f>
        <v>-3000000000</v>
      </c>
      <c r="J8" s="2">
        <f t="shared" si="5"/>
        <v>-10000000000</v>
      </c>
      <c r="K8" s="2">
        <f t="shared" si="5"/>
        <v>-7000000000</v>
      </c>
      <c r="L8" s="2">
        <f t="shared" si="5"/>
        <v>-5000000000</v>
      </c>
      <c r="M8" s="2">
        <f t="shared" si="5"/>
        <v>-6000000000</v>
      </c>
      <c r="N8" s="2">
        <f t="shared" si="5"/>
        <v>3000000000</v>
      </c>
      <c r="O8" s="2">
        <f t="shared" si="5"/>
        <v>5000000000</v>
      </c>
    </row>
    <row r="9" spans="1:15" ht="15.5" x14ac:dyDescent="0.35">
      <c r="A9" t="s">
        <v>16</v>
      </c>
      <c r="C9" t="s">
        <v>17</v>
      </c>
      <c r="D9" s="3">
        <f>IFERROR(INDEX(D51:D500,MATCH("Free cash flow per share (Quarter)",$C$51:$C$500,0)),"")</f>
        <v>2.35</v>
      </c>
      <c r="E9" s="3">
        <f>IFERROR(INDEX(E51:E500,MATCH("Free cash flow per share (Quarter)",$C$51:$C$500,0)),"")</f>
        <v>0.76</v>
      </c>
      <c r="H9" s="3">
        <f>IFERROR(INDEX(D9:G9,COUNT(D9:G9)),"")</f>
        <v>0.76</v>
      </c>
      <c r="I9" s="3">
        <f t="shared" ref="I9:O9" si="6">IFERROR(INDEX(I51:I500,MATCH($C$9,$C$51:$C$500,0)),"")</f>
        <v>-2.27</v>
      </c>
      <c r="J9" s="3">
        <f t="shared" si="6"/>
        <v>-8.17</v>
      </c>
      <c r="K9" s="3">
        <f t="shared" si="6"/>
        <v>-5.32</v>
      </c>
      <c r="L9" s="3">
        <f t="shared" si="6"/>
        <v>-4.01</v>
      </c>
      <c r="M9" s="3">
        <f t="shared" si="6"/>
        <v>-512235.53</v>
      </c>
      <c r="N9" s="3">
        <f t="shared" si="6"/>
        <v>275981.96000000002</v>
      </c>
      <c r="O9" s="3">
        <f t="shared" si="6"/>
        <v>445386.09</v>
      </c>
    </row>
    <row r="10" spans="1:15" ht="15.5" x14ac:dyDescent="0.35">
      <c r="C10" t="s">
        <v>18</v>
      </c>
      <c r="D10" s="3">
        <f ca="1">IFERROR(IF(D9=0,"",D2/D9),"")</f>
        <v>417.02127659574467</v>
      </c>
      <c r="E10" s="3">
        <f ca="1">IFERROR(IF(E9=0,"",E2/E9),"")</f>
        <v>613.15789473684208</v>
      </c>
      <c r="I10" s="3">
        <f t="shared" ref="I10:O10" ca="1" si="7">IFERROR(IF(I9=0,"",I2/I9),"")</f>
        <v>-374.44933920704847</v>
      </c>
      <c r="J10" s="3">
        <f t="shared" ca="1" si="7"/>
        <v>-14.687882496940025</v>
      </c>
      <c r="K10" s="3">
        <f t="shared" ca="1" si="7"/>
        <v>-21.804511278195488</v>
      </c>
      <c r="L10" s="3">
        <f t="shared" ca="1" si="7"/>
        <v>-36.159600997506239</v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</row>
    <row r="11" spans="1:15" ht="15.5" x14ac:dyDescent="0.35">
      <c r="B11" t="s">
        <v>19</v>
      </c>
      <c r="C11" t="s">
        <v>20</v>
      </c>
      <c r="D11" s="2">
        <f>IFERROR(INDEX(D51:D500,MATCH($C$11,$C$51:$C$500,0)),"")</f>
        <v>1876346378</v>
      </c>
      <c r="E11" s="2">
        <f>IFERROR(INDEX(E51:E500,MATCH($C$11,$C$51:$C$500,0)),"")</f>
        <v>1706870024</v>
      </c>
      <c r="H11" s="2">
        <f>IFERROR(INDEX(D11:G11,COUNT(D11:G11)),"")</f>
        <v>1706870024</v>
      </c>
      <c r="I11" s="2">
        <f t="shared" ref="I11:O11" si="8">IFERROR(INDEX(I51:I500,MATCH($C$11,$C$51:$C$500,0)),"")</f>
        <v>2370396372</v>
      </c>
      <c r="J11" s="2">
        <f t="shared" si="8"/>
        <v>4094596193</v>
      </c>
      <c r="K11" s="2">
        <f t="shared" si="8"/>
        <v>16893224858</v>
      </c>
      <c r="L11" s="2">
        <f t="shared" si="8"/>
        <v>23448755820</v>
      </c>
      <c r="M11" s="2">
        <f t="shared" si="8"/>
        <v>5843600875</v>
      </c>
      <c r="N11" s="2">
        <f t="shared" si="8"/>
        <v>1486439947</v>
      </c>
      <c r="O11" s="2">
        <f t="shared" si="8"/>
        <v>2801408509</v>
      </c>
    </row>
    <row r="12" spans="1:15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-2000000000</v>
      </c>
      <c r="E12" s="2">
        <f>IFERROR(INDEX(E51:E500,MATCH("Net Debt (Quarter)",$C$51:$C$500,0)),"")</f>
        <v>2000000000</v>
      </c>
      <c r="H12" s="2">
        <f>IFERROR(INDEX(D12:G12,COUNT(D12:G12)),"")</f>
        <v>2000000000</v>
      </c>
      <c r="I12" s="2">
        <f t="shared" ref="I12:O12" si="9">IFERROR(INDEX(I51:I500,MATCH($C$12,$C$51:$C$500,0)),"")</f>
        <v>5000000000</v>
      </c>
      <c r="J12" s="2">
        <f t="shared" si="9"/>
        <v>-2000000000</v>
      </c>
      <c r="K12" s="2">
        <f t="shared" si="9"/>
        <v>-13000000000</v>
      </c>
      <c r="L12" s="2">
        <f t="shared" si="9"/>
        <v>-15000000000</v>
      </c>
      <c r="M12" s="2">
        <f t="shared" si="9"/>
        <v>3000000000</v>
      </c>
      <c r="N12" s="2">
        <f t="shared" si="9"/>
        <v>10000000000</v>
      </c>
      <c r="O12" s="2">
        <f t="shared" si="9"/>
        <v>11000000000</v>
      </c>
    </row>
    <row r="13" spans="1:15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4000000000</v>
      </c>
      <c r="H13" s="2">
        <f>IFERROR(INDEX(D13:G13,COUNT(D13:G13)),"")</f>
        <v>4000000000</v>
      </c>
      <c r="I13" s="2">
        <f t="shared" ref="I13:O13" si="10">IFERROR(INDEX(I51:I500,MATCH($C$13,$C$51:$C$500,0)),"")</f>
        <v>7000000000</v>
      </c>
      <c r="J13" s="2">
        <f t="shared" si="10"/>
        <v>2000000000</v>
      </c>
      <c r="K13" s="2">
        <f t="shared" si="10"/>
        <v>4000000000</v>
      </c>
      <c r="L13" s="2">
        <f t="shared" si="10"/>
        <v>8000000000</v>
      </c>
      <c r="M13" s="2">
        <f t="shared" si="10"/>
        <v>9000000000</v>
      </c>
      <c r="N13" s="2">
        <f t="shared" si="10"/>
        <v>11000000000</v>
      </c>
      <c r="O13" s="2">
        <f t="shared" si="10"/>
        <v>13000000000</v>
      </c>
    </row>
    <row r="14" spans="1:15" ht="15.5" x14ac:dyDescent="0.35">
      <c r="C14" t="s">
        <v>27</v>
      </c>
      <c r="D14" s="2">
        <f>IFERROR(INDEX(D51:D500,MATCH($C$14,$C$51:$C$500,0)),"")</f>
        <v>-134780748</v>
      </c>
      <c r="E14" s="2">
        <f>IFERROR(INDEX(E51:E500,MATCH($C$14,$C$51:$C$500,0)),"")</f>
        <v>-146456750</v>
      </c>
      <c r="H14" s="2">
        <f>IFERROR(SUM(D14:G14)*(4/MAX(1,COUNT(D14:G14))),"")</f>
        <v>-562474996</v>
      </c>
      <c r="I14" s="2">
        <f t="shared" ref="I14:O14" si="11">IFERROR(INDEX(I51:I500,MATCH($C$14,$C$51:$C$500,0)),"")</f>
        <v>-269056518</v>
      </c>
      <c r="J14" s="2">
        <f t="shared" si="11"/>
        <v>-720632312</v>
      </c>
      <c r="K14" s="2">
        <f t="shared" si="11"/>
        <v>159423425</v>
      </c>
      <c r="L14" s="2">
        <f t="shared" si="11"/>
        <v>-877159422</v>
      </c>
      <c r="M14" s="2">
        <f t="shared" si="11"/>
        <v>-1055334714</v>
      </c>
      <c r="N14" s="2">
        <f t="shared" si="11"/>
        <v>-1279595697</v>
      </c>
      <c r="O14" s="2">
        <f t="shared" si="11"/>
        <v>-1524415469</v>
      </c>
    </row>
    <row r="15" spans="1:15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 t="shared" ref="I15:O15" si="12">IFERROR(INDEX(I51:I500,MATCH($C$15,$C$51:$C$500,0)),"")</f>
        <v>-651333943</v>
      </c>
      <c r="J15" s="2">
        <f t="shared" si="12"/>
        <v>-500907263</v>
      </c>
      <c r="K15" s="2">
        <f t="shared" si="12"/>
        <v>-784278358</v>
      </c>
      <c r="L15" s="2">
        <f t="shared" si="12"/>
        <v>-725378360</v>
      </c>
      <c r="M15" s="2">
        <f t="shared" si="12"/>
        <v>-803418020</v>
      </c>
      <c r="N15" s="2">
        <f t="shared" si="12"/>
        <v>-643813122</v>
      </c>
      <c r="O15" s="2">
        <f t="shared" si="12"/>
        <v>-1264284029</v>
      </c>
    </row>
    <row r="16" spans="1:15" ht="15.5" x14ac:dyDescent="0.35">
      <c r="C16" t="s">
        <v>29</v>
      </c>
      <c r="D16" s="2">
        <f>IFERROR(INDEX(D51:D500,MATCH($C$16,$C$51:$C$500,0)),"")</f>
        <v>1663037424</v>
      </c>
      <c r="E16" s="2">
        <f>IFERROR(INDEX(E51:E500,MATCH($C$16,$C$51:$C$500,0)),"")</f>
        <v>1200579569</v>
      </c>
      <c r="H16" s="2">
        <f>IFERROR(SUM(D16:G16)*(4/MAX(1,COUNT(D16:G16))),"")</f>
        <v>5727233986</v>
      </c>
      <c r="I16" s="2">
        <f t="shared" ref="I16:O16" si="13">IFERROR(INDEX(I51:I500,MATCH($C$16,$C$51:$C$500,0)),"")</f>
        <v>2695359670</v>
      </c>
      <c r="J16" s="2">
        <f t="shared" si="13"/>
        <v>2312241826</v>
      </c>
      <c r="K16" s="2">
        <f t="shared" si="13"/>
        <v>4154659102</v>
      </c>
      <c r="L16" s="2">
        <f t="shared" si="13"/>
        <v>3258354003</v>
      </c>
      <c r="M16" s="2">
        <f t="shared" si="13"/>
        <v>17360956490</v>
      </c>
      <c r="N16" s="2">
        <f t="shared" si="13"/>
        <v>2693723863</v>
      </c>
      <c r="O16" s="2">
        <f t="shared" si="13"/>
        <v>5231859112</v>
      </c>
    </row>
    <row r="17" spans="1:15" ht="15.5" x14ac:dyDescent="0.35">
      <c r="A17" t="s">
        <v>30</v>
      </c>
    </row>
    <row r="18" spans="1:15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</row>
    <row r="19" spans="1:15" ht="15.5" x14ac:dyDescent="0.35">
      <c r="A19" t="s">
        <v>40</v>
      </c>
      <c r="C19" t="s">
        <v>41</v>
      </c>
    </row>
    <row r="20" spans="1:15" ht="15.5" x14ac:dyDescent="0.35">
      <c r="A20" t="s">
        <v>42</v>
      </c>
      <c r="C20" t="s">
        <v>43</v>
      </c>
      <c r="D20" s="2">
        <f ca="1">IFERROR(D21*D2,"")</f>
        <v>1225000000000</v>
      </c>
      <c r="E20" s="2">
        <f ca="1">IFERROR(E21*E2,"")</f>
        <v>582500000000</v>
      </c>
      <c r="H20" s="2">
        <f t="shared" ref="H20:O20" ca="1" si="14">IFERROR(H21*H2,"")</f>
        <v>582500000000</v>
      </c>
      <c r="I20" s="2">
        <f t="shared" ca="1" si="14"/>
        <v>1062500000000</v>
      </c>
      <c r="J20" s="2">
        <f t="shared" ca="1" si="14"/>
        <v>150000000000</v>
      </c>
      <c r="K20" s="2">
        <f t="shared" ca="1" si="14"/>
        <v>145000000000</v>
      </c>
      <c r="L20" s="2">
        <f t="shared" ca="1" si="14"/>
        <v>181250000000</v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</row>
    <row r="21" spans="1:15" ht="15.5" x14ac:dyDescent="0.35">
      <c r="C21" t="s">
        <v>12</v>
      </c>
      <c r="D21" s="2">
        <f>IFERROR(INDEX(D51:D500,MATCH($C$7,$C$51:$C$500,0)),"")</f>
        <v>1250000000</v>
      </c>
      <c r="E21" s="2">
        <f>IFERROR(INDEX(E51:E500,MATCH($C$7,$C$51:$C$500,0)),"")</f>
        <v>1250000000</v>
      </c>
      <c r="H21" s="2">
        <f>IFERROR(INDEX(D21:G21,COUNT(D21:G21)),"")</f>
        <v>1250000000</v>
      </c>
      <c r="I21" s="2">
        <f t="shared" ref="I21:O21" si="15">IFERROR(INDEX(I51:I500,MATCH($C$7,$C$51:$C$500,0)),"")</f>
        <v>1250000000</v>
      </c>
      <c r="J21" s="2">
        <f t="shared" si="15"/>
        <v>1250000000</v>
      </c>
      <c r="K21" s="2">
        <f t="shared" si="15"/>
        <v>1250000000</v>
      </c>
      <c r="L21" s="2">
        <f t="shared" si="15"/>
        <v>1250000000</v>
      </c>
      <c r="M21" s="2">
        <f t="shared" si="15"/>
        <v>0</v>
      </c>
      <c r="N21" s="2">
        <f t="shared" si="15"/>
        <v>0</v>
      </c>
      <c r="O21" s="2">
        <f t="shared" si="15"/>
        <v>0</v>
      </c>
    </row>
    <row r="23" spans="1:15" ht="15.5" x14ac:dyDescent="0.35">
      <c r="B23" t="s">
        <v>44</v>
      </c>
      <c r="C23" t="s">
        <v>45</v>
      </c>
      <c r="D23" s="3">
        <f>IFERROR(D5/D6*100,"")</f>
        <v>2.3193773528911321</v>
      </c>
      <c r="E23" s="3">
        <f>IFERROR(E5/E6*100,"")</f>
        <v>1.7141622197051787</v>
      </c>
      <c r="H23" s="3">
        <f t="shared" ref="H23:O23" si="16">IFERROR(H5/H6*100,"")</f>
        <v>8.1772240472074031</v>
      </c>
      <c r="I23" s="3">
        <f t="shared" si="16"/>
        <v>2.8814238391757021</v>
      </c>
      <c r="J23" s="3">
        <f t="shared" si="16"/>
        <v>2.8060878538881733</v>
      </c>
      <c r="K23" s="3">
        <f t="shared" si="16"/>
        <v>4.9641780107703415</v>
      </c>
      <c r="L23" s="3">
        <f t="shared" si="16"/>
        <v>3.7895965914351635</v>
      </c>
      <c r="M23" s="3">
        <f t="shared" si="16"/>
        <v>56.890867939744425</v>
      </c>
      <c r="N23" s="3">
        <f t="shared" si="16"/>
        <v>8.8404800255034051</v>
      </c>
      <c r="O23" s="3">
        <f t="shared" si="16"/>
        <v>18.408500854801019</v>
      </c>
    </row>
    <row r="24" spans="1:15" ht="15.5" x14ac:dyDescent="0.35">
      <c r="C24" t="s">
        <v>46</v>
      </c>
      <c r="D24" s="4">
        <f>IFERROR(_xlfn.RRI(5,I23,D23),"")</f>
        <v>-4.2468977198594438E-2</v>
      </c>
      <c r="E24" s="4">
        <f>IFERROR(_xlfn.RRI(5,J23,E23),"")</f>
        <v>-9.3870789055081172E-2</v>
      </c>
      <c r="H24" s="4">
        <f t="shared" ref="H24:O24" si="17">IFERROR(_xlfn.RRI(5,M23,H23),"")</f>
        <v>-0.32155809096506793</v>
      </c>
      <c r="I24" s="4">
        <f t="shared" si="17"/>
        <v>-0.20085376163569901</v>
      </c>
      <c r="J24" s="4">
        <f t="shared" si="17"/>
        <v>-0.31353789396620635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47</v>
      </c>
      <c r="C25" t="s">
        <v>48</v>
      </c>
      <c r="D25" s="3">
        <f>IFERROR(INDEX(D51:D500,MATCH($A$25,$C$51:$C$500,0)),"")</f>
        <v>1.33</v>
      </c>
      <c r="E25" s="3">
        <f>IFERROR(INDEX(E51:E500,MATCH($A$25,$C$51:$C$500,0)),"")</f>
        <v>0.96</v>
      </c>
      <c r="H25" s="3">
        <f>IFERROR(INDEX(D25:G25,COUNT(D25:G25)),"")</f>
        <v>0.96</v>
      </c>
      <c r="I25" s="3">
        <f t="shared" ref="I25:O25" si="18">IFERROR(INDEX(I51:I500,MATCH($C$25,$C$51:$C$500,0)),"")</f>
        <v>1.64</v>
      </c>
      <c r="J25" s="3">
        <f t="shared" si="18"/>
        <v>1.45</v>
      </c>
      <c r="K25" s="3">
        <f t="shared" si="18"/>
        <v>2.7</v>
      </c>
      <c r="L25" s="3">
        <f t="shared" si="18"/>
        <v>2.0299999999999998</v>
      </c>
      <c r="M25" s="3">
        <f t="shared" si="18"/>
        <v>1505230.77</v>
      </c>
      <c r="N25" s="3">
        <f t="shared" si="18"/>
        <v>186355.52</v>
      </c>
      <c r="O25" s="3">
        <f t="shared" si="18"/>
        <v>360688.64000000001</v>
      </c>
    </row>
    <row r="26" spans="1:15" ht="15.5" x14ac:dyDescent="0.35">
      <c r="C26" t="s">
        <v>49</v>
      </c>
      <c r="D26" s="4">
        <f>IFERROR(_xlfn.RRI(5,I25,D25),"")</f>
        <v>-4.1037645594187544E-2</v>
      </c>
      <c r="E26" s="4">
        <f>IFERROR(_xlfn.RRI(5,J25,E25),"")</f>
        <v>-7.9167484703613011E-2</v>
      </c>
      <c r="H26" s="4">
        <f t="shared" ref="H26:O26" si="19">IFERROR(_xlfn.RRI(5,M25,H25),"")</f>
        <v>-0.94233216740207726</v>
      </c>
      <c r="I26" s="4">
        <f t="shared" si="19"/>
        <v>-0.90252341238727674</v>
      </c>
      <c r="J26" s="4">
        <f t="shared" si="19"/>
        <v>-0.91666122593417465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50</v>
      </c>
      <c r="D27" s="3">
        <f>IFERROR(D4/D21,"")</f>
        <v>9.1036984440000008</v>
      </c>
      <c r="E27" s="3">
        <f>IFERROR(E4/E21,"")</f>
        <v>8.5343958264000008</v>
      </c>
      <c r="H27" s="3">
        <f t="shared" ref="H27:O27" si="20">IFERROR(H4/H21,"")</f>
        <v>35.2761885408</v>
      </c>
      <c r="I27" s="3">
        <f t="shared" si="20"/>
        <v>26.7944100992</v>
      </c>
      <c r="J27" s="3">
        <f t="shared" si="20"/>
        <v>25.500078676000001</v>
      </c>
      <c r="K27" s="3">
        <f t="shared" si="20"/>
        <v>24.921288835199999</v>
      </c>
      <c r="L27" s="3">
        <f t="shared" si="20"/>
        <v>20.159508943199999</v>
      </c>
      <c r="M27" s="3" t="str">
        <f t="shared" si="20"/>
        <v/>
      </c>
      <c r="N27" s="3" t="str">
        <f t="shared" si="20"/>
        <v/>
      </c>
      <c r="O27" s="3" t="str">
        <f t="shared" si="20"/>
        <v/>
      </c>
    </row>
    <row r="28" spans="1:15" ht="15.5" x14ac:dyDescent="0.35">
      <c r="C28" t="s">
        <v>51</v>
      </c>
      <c r="D28" s="4">
        <f>IFERROR(_xlfn.RRI(5,I27,D27),"")</f>
        <v>-0.19418614058425088</v>
      </c>
      <c r="E28" s="4">
        <f>IFERROR(_xlfn.RRI(5,J27,E27),"")</f>
        <v>-0.19661031337809987</v>
      </c>
      <c r="H28" s="4" t="str">
        <f t="shared" ref="H28:O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52</v>
      </c>
      <c r="H29" s="4">
        <f t="shared" ref="H29:O29" si="22">IFERROR(((H25-I25)/I25)*100%,"")</f>
        <v>-0.41463414634146339</v>
      </c>
      <c r="I29" s="4">
        <f t="shared" si="22"/>
        <v>0.13103448275862065</v>
      </c>
      <c r="J29" s="4">
        <f t="shared" si="22"/>
        <v>-0.46296296296296302</v>
      </c>
      <c r="K29" s="4">
        <f t="shared" si="22"/>
        <v>0.33004926108374405</v>
      </c>
      <c r="L29" s="4">
        <f t="shared" si="22"/>
        <v>-0.99999865136958366</v>
      </c>
      <c r="M29" s="4">
        <f t="shared" si="22"/>
        <v>7.0771998060481387</v>
      </c>
      <c r="N29" s="4">
        <f t="shared" si="22"/>
        <v>-0.48333410223288437</v>
      </c>
      <c r="O29" s="4" t="str">
        <f t="shared" si="22"/>
        <v/>
      </c>
    </row>
    <row r="30" spans="1:15" ht="15.5" x14ac:dyDescent="0.35">
      <c r="C30" t="s">
        <v>53</v>
      </c>
      <c r="H30" s="4">
        <f t="shared" ref="H30:O30" si="23">IFERROR(((H27-I27)/I27)*100%,"")</f>
        <v>0.31655029575938454</v>
      </c>
      <c r="I30" s="4">
        <f t="shared" si="23"/>
        <v>5.07579384222916E-2</v>
      </c>
      <c r="J30" s="4">
        <f t="shared" si="23"/>
        <v>2.3224715408076833E-2</v>
      </c>
      <c r="K30" s="4">
        <f t="shared" si="23"/>
        <v>0.23620515288425192</v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</row>
    <row r="32" spans="1:15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57.36</v>
      </c>
      <c r="E32" s="3">
        <f>IFERROR(INDEX(E51:E500,MATCH($A$32,$C$51:$C$500,0)),"")</f>
        <v>56.03</v>
      </c>
      <c r="H32" s="3">
        <f>IFERROR(INDEX(D32:G32,COUNT(D32:G32)),"")</f>
        <v>56.03</v>
      </c>
      <c r="I32" s="3">
        <f t="shared" ref="I32:O32" si="24">IFERROR(INDEX(I51:I500,MATCH($C$32,$C$51:$C$500,0)),"")</f>
        <v>54.53</v>
      </c>
      <c r="J32" s="3">
        <f t="shared" si="24"/>
        <v>53.84</v>
      </c>
      <c r="K32" s="3">
        <f t="shared" si="24"/>
        <v>53.41</v>
      </c>
      <c r="L32" s="3">
        <f t="shared" si="24"/>
        <v>51.97</v>
      </c>
      <c r="M32" s="3">
        <f t="shared" si="24"/>
        <v>2665901.5099999998</v>
      </c>
      <c r="N32" s="3">
        <f t="shared" si="24"/>
        <v>1900179.99</v>
      </c>
      <c r="O32" s="3">
        <f t="shared" si="24"/>
        <v>1914688.82</v>
      </c>
    </row>
    <row r="33" spans="1:15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7.04</v>
      </c>
      <c r="E33" s="3">
        <f>IFERROR(INDEX(E51:E500,MATCH($A$33,$C$51:$C$500,0)),"")</f>
        <v>8.32</v>
      </c>
      <c r="H33" s="3">
        <f>IFERROR(INDEX(D33:G33,COUNT(D33:G33)),"")</f>
        <v>8.32</v>
      </c>
      <c r="I33" s="3">
        <f t="shared" ref="I33:O33" si="25">IFERROR(INDEX(I51:I500,MATCH($C$33,$C$51:$C$500,0)),"")</f>
        <v>15.59</v>
      </c>
      <c r="J33" s="3">
        <f t="shared" si="25"/>
        <v>2.23</v>
      </c>
      <c r="K33" s="3">
        <f t="shared" si="25"/>
        <v>2.17</v>
      </c>
      <c r="L33" s="3">
        <f t="shared" si="25"/>
        <v>2.79</v>
      </c>
      <c r="M33" s="3">
        <f t="shared" si="25"/>
        <v>0</v>
      </c>
      <c r="N33" s="3">
        <f t="shared" si="25"/>
        <v>0</v>
      </c>
      <c r="O33" s="3">
        <f t="shared" si="25"/>
        <v>0</v>
      </c>
    </row>
    <row r="34" spans="1:15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303.76</v>
      </c>
      <c r="E34" s="3">
        <f>IFERROR(INDEX(E51:E500,MATCH($A$34,$C$51:$C$500,0)),"")</f>
        <v>485.42</v>
      </c>
      <c r="H34" s="3">
        <f>IFERROR(INDEX(D34:G34,COUNT(D34:G34)),"")</f>
        <v>485.42</v>
      </c>
      <c r="I34" s="3">
        <f t="shared" ref="I34:O34" si="26">IFERROR(INDEX(I51:I500,MATCH($C$34,$C$51:$C$500,0)),"")</f>
        <v>518.29</v>
      </c>
      <c r="J34" s="3">
        <f t="shared" si="26"/>
        <v>82.76</v>
      </c>
      <c r="K34" s="3">
        <f t="shared" si="26"/>
        <v>42.96</v>
      </c>
      <c r="L34" s="3">
        <f t="shared" si="26"/>
        <v>71.430000000000007</v>
      </c>
      <c r="M34" s="3">
        <f t="shared" si="26"/>
        <v>0</v>
      </c>
      <c r="N34" s="3">
        <f t="shared" si="26"/>
        <v>0</v>
      </c>
      <c r="O34" s="3">
        <f t="shared" si="26"/>
        <v>0</v>
      </c>
    </row>
    <row r="35" spans="1:15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44.38</v>
      </c>
      <c r="E35" s="3">
        <f>IFERROR(INDEX(E51:E500,MATCH($A$35,$C$51:$C$500,0)),"")</f>
        <v>54.6</v>
      </c>
      <c r="H35" s="3">
        <f>IFERROR(INDEX(D35:G35,COUNT(D35:G35)),"")</f>
        <v>54.6</v>
      </c>
      <c r="I35" s="3">
        <f t="shared" ref="I35:O35" si="27">IFERROR(INDEX(I51:I500,MATCH($C$35,$C$51:$C$500,0)),"")</f>
        <v>31.72</v>
      </c>
      <c r="J35" s="3">
        <f t="shared" si="27"/>
        <v>4.71</v>
      </c>
      <c r="K35" s="3">
        <f t="shared" si="27"/>
        <v>4.6500000000000004</v>
      </c>
      <c r="L35" s="3">
        <f t="shared" si="27"/>
        <v>7.19</v>
      </c>
      <c r="M35" s="3">
        <f t="shared" si="27"/>
        <v>0</v>
      </c>
      <c r="N35" s="3">
        <f t="shared" si="27"/>
        <v>0</v>
      </c>
      <c r="O35" s="3">
        <f t="shared" si="27"/>
        <v>0</v>
      </c>
    </row>
    <row r="36" spans="1:15" ht="15.5" x14ac:dyDescent="0.35">
      <c r="B36" t="s">
        <v>66</v>
      </c>
      <c r="C36" t="s">
        <v>67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O36" si="28">IFERROR(INDEX(H51:H500,MATCH($C$36,$C$51:$C$500,0)),"")</f>
        <v>0.2334</v>
      </c>
      <c r="I36" s="4">
        <f t="shared" si="28"/>
        <v>0.53820000000000001</v>
      </c>
      <c r="J36" s="4">
        <f t="shared" si="28"/>
        <v>0.60729999999999995</v>
      </c>
      <c r="K36" s="4">
        <f t="shared" si="28"/>
        <v>0.4</v>
      </c>
      <c r="L36" s="4">
        <f t="shared" si="28"/>
        <v>0.60209999999999997</v>
      </c>
      <c r="M36" s="4">
        <f t="shared" si="28"/>
        <v>0</v>
      </c>
      <c r="N36" s="4">
        <f t="shared" si="28"/>
        <v>0</v>
      </c>
      <c r="O36" s="4">
        <f t="shared" si="28"/>
        <v>0</v>
      </c>
    </row>
    <row r="37" spans="1:15" ht="15.5" x14ac:dyDescent="0.35">
      <c r="B37" t="s">
        <v>68</v>
      </c>
      <c r="C37" t="s">
        <v>69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O37" si="29">IFERROR(INDEX(H51:H500,MATCH($C$37,$C$51:$C$500,0)),"")</f>
        <v>0.88</v>
      </c>
      <c r="I37" s="3">
        <f t="shared" si="29"/>
        <v>0.88</v>
      </c>
      <c r="J37" s="3">
        <f t="shared" si="29"/>
        <v>0.88</v>
      </c>
      <c r="K37" s="3">
        <f t="shared" si="29"/>
        <v>1.08</v>
      </c>
      <c r="L37" s="3">
        <f t="shared" si="29"/>
        <v>1.22</v>
      </c>
      <c r="M37" s="3">
        <f t="shared" si="29"/>
        <v>0</v>
      </c>
      <c r="N37" s="3">
        <f t="shared" si="29"/>
        <v>0</v>
      </c>
      <c r="O37" s="3">
        <f t="shared" si="29"/>
        <v>0</v>
      </c>
    </row>
    <row r="50" spans="2:15" ht="15.5" x14ac:dyDescent="0.35">
      <c r="D50" t="s">
        <v>769</v>
      </c>
      <c r="E50" t="s">
        <v>70</v>
      </c>
      <c r="F50" t="s">
        <v>243</v>
      </c>
      <c r="G50" t="s">
        <v>71</v>
      </c>
      <c r="H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</row>
    <row r="51" spans="2:15" ht="15.5" x14ac:dyDescent="0.35">
      <c r="B51" t="s">
        <v>75</v>
      </c>
      <c r="C51" t="s">
        <v>6</v>
      </c>
      <c r="D51" s="5">
        <v>11379623055</v>
      </c>
      <c r="E51" s="5">
        <v>10667994783</v>
      </c>
      <c r="F51" s="5">
        <v>9289528716</v>
      </c>
      <c r="G51" s="5">
        <v>9727733937</v>
      </c>
      <c r="I51" s="5">
        <v>33493012624</v>
      </c>
      <c r="J51" s="5">
        <v>31875098345</v>
      </c>
      <c r="K51" s="5">
        <v>31151611044</v>
      </c>
      <c r="L51" s="5">
        <v>25199386179</v>
      </c>
      <c r="M51" s="5">
        <v>20436457449</v>
      </c>
      <c r="N51" s="5">
        <v>17511205960</v>
      </c>
      <c r="O51" s="5">
        <v>24125770131</v>
      </c>
    </row>
    <row r="52" spans="2:15" ht="15.5" x14ac:dyDescent="0.35">
      <c r="C52" t="s">
        <v>76</v>
      </c>
      <c r="D52" s="5">
        <v>-5781127285</v>
      </c>
      <c r="E52" s="5">
        <v>-5338503968</v>
      </c>
      <c r="F52" s="5">
        <v>-4886030467</v>
      </c>
      <c r="G52" s="5">
        <v>-4836579559</v>
      </c>
      <c r="I52" s="5">
        <v>-18144679043</v>
      </c>
      <c r="J52" s="5">
        <v>-18007851069</v>
      </c>
      <c r="K52" s="5">
        <v>-16413952073</v>
      </c>
      <c r="L52" s="5">
        <v>-12341770139</v>
      </c>
      <c r="M52" s="5">
        <v>-8985224808</v>
      </c>
      <c r="N52" s="5">
        <v>-7808170298</v>
      </c>
      <c r="O52" s="5">
        <v>-9628604926</v>
      </c>
    </row>
    <row r="53" spans="2:15" ht="15.5" x14ac:dyDescent="0.35">
      <c r="C53" t="s">
        <v>77</v>
      </c>
      <c r="D53" s="5">
        <v>5598495770</v>
      </c>
      <c r="E53" s="5">
        <v>5329490815</v>
      </c>
      <c r="F53" s="5">
        <v>4403498249</v>
      </c>
      <c r="G53" s="5">
        <v>4891154378</v>
      </c>
      <c r="I53" s="5">
        <v>15348333581</v>
      </c>
      <c r="J53" s="5">
        <v>13867247276</v>
      </c>
      <c r="K53" s="5">
        <v>14737658971</v>
      </c>
      <c r="L53" s="5">
        <v>12857616040</v>
      </c>
      <c r="M53" s="5">
        <v>11451232641</v>
      </c>
      <c r="N53" s="5">
        <v>9703035662</v>
      </c>
      <c r="O53" s="5">
        <v>14497165205</v>
      </c>
    </row>
    <row r="54" spans="2:15" ht="15.5" x14ac:dyDescent="0.35">
      <c r="C54" t="s">
        <v>78</v>
      </c>
      <c r="D54" s="5">
        <v>-3805948469</v>
      </c>
      <c r="E54" s="5">
        <v>-4007214022</v>
      </c>
      <c r="F54" s="5">
        <v>-3604470856</v>
      </c>
      <c r="G54" s="5">
        <v>-3030502078</v>
      </c>
      <c r="I54" s="5">
        <v>-12588659361</v>
      </c>
      <c r="J54" s="5">
        <v>-11547612142</v>
      </c>
      <c r="K54" s="5">
        <v>-10742423294</v>
      </c>
      <c r="L54" s="5">
        <v>-8722102615</v>
      </c>
      <c r="M54" s="5">
        <v>6965058563</v>
      </c>
      <c r="N54" s="5">
        <v>-5729716102</v>
      </c>
      <c r="O54" s="5">
        <v>-7740890624</v>
      </c>
    </row>
    <row r="55" spans="2:15" ht="15.5" x14ac:dyDescent="0.35">
      <c r="C55" t="s">
        <v>79</v>
      </c>
      <c r="D55" s="5">
        <v>-4059890203</v>
      </c>
      <c r="E55" s="5">
        <v>-3993664647</v>
      </c>
      <c r="F55" s="5">
        <v>-3674328173</v>
      </c>
      <c r="G55" s="5">
        <v>-3534511758</v>
      </c>
      <c r="I55" s="5">
        <v>-13490179697</v>
      </c>
      <c r="J55" s="5">
        <v>-11948504900</v>
      </c>
      <c r="K55" s="5">
        <v>-10724819618</v>
      </c>
      <c r="L55" s="5">
        <v>-8879371168</v>
      </c>
      <c r="M55" s="5">
        <v>-6909688291</v>
      </c>
      <c r="N55" s="5">
        <v>-6376656999</v>
      </c>
      <c r="O55" s="5">
        <v>-7935526527</v>
      </c>
    </row>
    <row r="56" spans="2:15" ht="15.5" x14ac:dyDescent="0.35">
      <c r="C56" t="s">
        <v>83</v>
      </c>
    </row>
    <row r="57" spans="2:15" ht="15.5" x14ac:dyDescent="0.35">
      <c r="C57" t="s">
        <v>80</v>
      </c>
      <c r="D57" s="5">
        <v>1792547301</v>
      </c>
      <c r="E57" s="5">
        <v>1322276793</v>
      </c>
      <c r="F57" s="5">
        <v>799027393</v>
      </c>
      <c r="G57" s="5">
        <v>1860652300</v>
      </c>
      <c r="I57" s="5">
        <v>2759674220</v>
      </c>
      <c r="J57" s="5">
        <v>2319635134</v>
      </c>
      <c r="K57" s="5">
        <v>3995235677</v>
      </c>
      <c r="L57" s="5">
        <v>4135513425</v>
      </c>
      <c r="M57" s="5">
        <v>18416291204</v>
      </c>
      <c r="N57" s="5">
        <v>3973319560</v>
      </c>
      <c r="O57" s="5">
        <v>6756274581</v>
      </c>
    </row>
    <row r="58" spans="2:15" ht="15.5" x14ac:dyDescent="0.35">
      <c r="C58" t="s">
        <v>81</v>
      </c>
      <c r="D58" s="5">
        <v>-129509877</v>
      </c>
      <c r="E58" s="5">
        <v>-121697224</v>
      </c>
      <c r="F58" s="5">
        <v>-127728238</v>
      </c>
      <c r="G58" s="5">
        <v>194097036</v>
      </c>
      <c r="I58" s="5">
        <v>-64314550</v>
      </c>
      <c r="J58" s="5">
        <v>-7393308</v>
      </c>
      <c r="K58" s="5">
        <v>159423425</v>
      </c>
      <c r="L58" s="5">
        <v>-877159422</v>
      </c>
      <c r="M58" s="5">
        <v>-1055334714</v>
      </c>
      <c r="N58" s="5">
        <v>-1279595697</v>
      </c>
      <c r="O58" s="5">
        <v>-1524415469</v>
      </c>
    </row>
    <row r="59" spans="2:15" ht="15.5" x14ac:dyDescent="0.35">
      <c r="C59" t="s">
        <v>27</v>
      </c>
      <c r="D59" s="5">
        <v>-134780748</v>
      </c>
      <c r="E59" s="5">
        <v>-146456750</v>
      </c>
      <c r="F59" s="5">
        <v>-157826514</v>
      </c>
      <c r="G59" s="5">
        <v>159683163</v>
      </c>
      <c r="I59" s="5">
        <v>-269056518</v>
      </c>
      <c r="J59" s="5">
        <v>-720632312</v>
      </c>
      <c r="K59" s="5">
        <v>159423425</v>
      </c>
      <c r="L59" s="5">
        <v>-877159422</v>
      </c>
      <c r="M59" s="5">
        <v>-1055334714</v>
      </c>
      <c r="N59" s="5">
        <v>-1279595697</v>
      </c>
      <c r="O59" s="5">
        <v>-1524415469</v>
      </c>
    </row>
    <row r="60" spans="2:15" ht="15.5" x14ac:dyDescent="0.35">
      <c r="C60" t="s">
        <v>142</v>
      </c>
      <c r="D60" s="5">
        <v>5270871</v>
      </c>
      <c r="E60" s="5">
        <v>24759526</v>
      </c>
      <c r="F60" s="5">
        <v>30098276</v>
      </c>
      <c r="G60" s="5">
        <v>34413873</v>
      </c>
      <c r="I60" s="5">
        <v>204741968</v>
      </c>
      <c r="J60" s="5">
        <v>713239004</v>
      </c>
    </row>
    <row r="61" spans="2:15" ht="15.5" x14ac:dyDescent="0.35">
      <c r="C61" t="s">
        <v>84</v>
      </c>
      <c r="D61" s="5">
        <v>-129509877</v>
      </c>
      <c r="E61" s="5">
        <v>-121697224</v>
      </c>
      <c r="F61" s="5">
        <v>-127728238</v>
      </c>
      <c r="G61" s="5">
        <v>194097036</v>
      </c>
      <c r="I61" s="5">
        <v>-64314550</v>
      </c>
      <c r="J61" s="5">
        <v>-7393308</v>
      </c>
      <c r="K61" s="5">
        <v>159423425</v>
      </c>
      <c r="L61" s="5">
        <v>-877159422</v>
      </c>
      <c r="M61" s="5">
        <v>-1055334714</v>
      </c>
      <c r="N61" s="5">
        <v>-1279595697</v>
      </c>
      <c r="O61" s="5">
        <v>-1524415469</v>
      </c>
    </row>
    <row r="62" spans="2:15" ht="15.5" x14ac:dyDescent="0.35">
      <c r="C62" t="s">
        <v>29</v>
      </c>
      <c r="D62" s="5">
        <v>1663037424</v>
      </c>
      <c r="E62" s="5">
        <v>1200579569</v>
      </c>
      <c r="F62" s="5">
        <v>671299155</v>
      </c>
      <c r="G62" s="5">
        <v>2054749336</v>
      </c>
      <c r="I62" s="5">
        <v>2695359670</v>
      </c>
      <c r="J62" s="5">
        <v>2312241826</v>
      </c>
      <c r="K62" s="5">
        <v>4154659102</v>
      </c>
      <c r="L62" s="5">
        <v>3258354003</v>
      </c>
      <c r="M62" s="5">
        <v>17360956490</v>
      </c>
      <c r="N62" s="5">
        <v>2693723863</v>
      </c>
      <c r="O62" s="5">
        <v>5231859112</v>
      </c>
    </row>
    <row r="63" spans="2:15" ht="15.5" x14ac:dyDescent="0.35">
      <c r="C63" t="s">
        <v>28</v>
      </c>
      <c r="G63" s="5">
        <v>-646108165</v>
      </c>
      <c r="I63" s="5">
        <v>-651333943</v>
      </c>
      <c r="J63" s="5">
        <v>-500907263</v>
      </c>
      <c r="K63" s="5">
        <v>-784278358</v>
      </c>
      <c r="L63" s="5">
        <v>-725378360</v>
      </c>
      <c r="M63" s="5">
        <v>-803418020</v>
      </c>
      <c r="N63" s="5">
        <v>-643813122</v>
      </c>
      <c r="O63" s="5">
        <v>-1264284029</v>
      </c>
    </row>
    <row r="64" spans="2:15" ht="15.5" x14ac:dyDescent="0.35">
      <c r="C64" t="s">
        <v>89</v>
      </c>
      <c r="D64" s="5">
        <v>1663037424</v>
      </c>
      <c r="E64" s="5">
        <v>1200579569</v>
      </c>
      <c r="F64" s="5">
        <v>671299155</v>
      </c>
      <c r="G64" s="5">
        <v>1408641171</v>
      </c>
      <c r="I64" s="5">
        <v>2044025727</v>
      </c>
      <c r="J64" s="5">
        <v>1811334563</v>
      </c>
      <c r="K64" s="5">
        <v>3370380744</v>
      </c>
      <c r="L64" s="5">
        <v>2532975643</v>
      </c>
      <c r="M64" s="5">
        <v>16557538470</v>
      </c>
      <c r="N64" s="5">
        <v>2049910741</v>
      </c>
      <c r="O64" s="5">
        <v>3967575083</v>
      </c>
    </row>
    <row r="65" spans="2:15" ht="15.5" x14ac:dyDescent="0.35">
      <c r="C65" t="s">
        <v>90</v>
      </c>
      <c r="G65" s="5">
        <v>-79846260</v>
      </c>
      <c r="I65" s="5">
        <v>-79846260</v>
      </c>
      <c r="J65" s="5">
        <v>77241060</v>
      </c>
      <c r="K65" s="5">
        <v>-56241120</v>
      </c>
      <c r="L65" s="5">
        <v>-71108700</v>
      </c>
      <c r="M65" s="5">
        <v>125661120</v>
      </c>
      <c r="N65" s="5">
        <v>-202075380</v>
      </c>
      <c r="O65" s="5">
        <v>-90454500</v>
      </c>
    </row>
    <row r="66" spans="2:15" ht="15.5" x14ac:dyDescent="0.35">
      <c r="C66" t="s">
        <v>91</v>
      </c>
      <c r="D66" s="5">
        <v>1663037424</v>
      </c>
      <c r="E66" s="5">
        <v>1200579569</v>
      </c>
      <c r="F66" s="5">
        <v>671299155</v>
      </c>
      <c r="G66" s="5">
        <v>1328794911</v>
      </c>
      <c r="I66" s="5">
        <v>1964179467</v>
      </c>
      <c r="J66" s="5">
        <v>1888575623</v>
      </c>
      <c r="K66" s="5">
        <v>3314139624</v>
      </c>
      <c r="L66" s="5">
        <v>2461866943</v>
      </c>
      <c r="M66" s="5">
        <v>16683199590</v>
      </c>
      <c r="N66" s="5">
        <v>1847835361</v>
      </c>
      <c r="O66" s="5">
        <v>3877120583</v>
      </c>
    </row>
    <row r="67" spans="2:15" ht="15.5" x14ac:dyDescent="0.35">
      <c r="C67" t="s">
        <v>92</v>
      </c>
      <c r="D67" s="5">
        <v>1663037424</v>
      </c>
      <c r="E67" s="5">
        <v>1200579569</v>
      </c>
      <c r="F67" s="5">
        <v>671299155</v>
      </c>
      <c r="G67" s="5">
        <v>1408641171</v>
      </c>
      <c r="I67" s="5">
        <v>2044025727</v>
      </c>
      <c r="J67" s="5">
        <v>1811334563</v>
      </c>
      <c r="K67" s="5">
        <v>3370380744</v>
      </c>
      <c r="L67" s="5">
        <v>2532975643</v>
      </c>
      <c r="M67" s="5">
        <v>16557538470</v>
      </c>
      <c r="N67" s="5">
        <v>2049910741</v>
      </c>
      <c r="O67" s="5">
        <v>3967575083</v>
      </c>
    </row>
    <row r="68" spans="2:15" ht="15.5" x14ac:dyDescent="0.35">
      <c r="C68" t="s">
        <v>8</v>
      </c>
      <c r="D68" s="5">
        <v>1663037424</v>
      </c>
      <c r="E68" s="5">
        <v>1200579569</v>
      </c>
      <c r="F68" s="5">
        <v>671299155</v>
      </c>
      <c r="G68" s="5">
        <v>1328794911</v>
      </c>
      <c r="I68" s="5">
        <v>1964179467</v>
      </c>
      <c r="J68" s="5">
        <v>1888575623</v>
      </c>
      <c r="K68" s="5">
        <v>3314139624</v>
      </c>
      <c r="L68" s="5">
        <v>2461866943</v>
      </c>
      <c r="M68" s="5">
        <v>16683199590</v>
      </c>
      <c r="N68" s="5">
        <v>1847835361</v>
      </c>
      <c r="O68" s="5">
        <v>3877120583</v>
      </c>
    </row>
    <row r="69" spans="2:15" ht="15.5" x14ac:dyDescent="0.35">
      <c r="C69" t="s">
        <v>94</v>
      </c>
      <c r="D69" s="5">
        <v>1663037424</v>
      </c>
      <c r="E69" s="5">
        <v>1200579569</v>
      </c>
      <c r="F69" s="5">
        <v>671299155</v>
      </c>
      <c r="G69" s="5">
        <v>1408641171</v>
      </c>
      <c r="I69" s="5">
        <v>2044025727</v>
      </c>
      <c r="J69" s="5">
        <v>1811334563</v>
      </c>
      <c r="K69" s="5">
        <v>3370380744</v>
      </c>
      <c r="L69" s="5">
        <v>2532975643</v>
      </c>
      <c r="M69" s="5">
        <v>16557538470</v>
      </c>
      <c r="N69" s="5">
        <v>2049910741</v>
      </c>
      <c r="O69" s="5">
        <v>3967575083</v>
      </c>
    </row>
    <row r="70" spans="2:15" ht="15.5" x14ac:dyDescent="0.35">
      <c r="C70" t="s">
        <v>95</v>
      </c>
      <c r="D70" s="5">
        <v>1663037424</v>
      </c>
      <c r="E70" s="5">
        <v>1200579569</v>
      </c>
      <c r="F70" s="5">
        <v>671299155</v>
      </c>
      <c r="G70" s="5">
        <v>1328794911</v>
      </c>
      <c r="I70" s="5">
        <v>1964179467</v>
      </c>
      <c r="J70" s="5">
        <v>1888575623</v>
      </c>
      <c r="K70" s="5">
        <v>3314139624</v>
      </c>
      <c r="L70" s="5">
        <v>2461866943</v>
      </c>
      <c r="M70" s="5">
        <v>16683199590</v>
      </c>
      <c r="N70" s="5">
        <v>1847835361</v>
      </c>
      <c r="O70" s="5">
        <v>3877120583</v>
      </c>
    </row>
    <row r="71" spans="2:15" ht="15.5" x14ac:dyDescent="0.35">
      <c r="C71" t="s">
        <v>96</v>
      </c>
      <c r="D71" s="5">
        <v>1663037424</v>
      </c>
      <c r="E71" s="5">
        <v>1200579569</v>
      </c>
      <c r="F71" s="5">
        <v>671299155</v>
      </c>
      <c r="G71" s="5">
        <v>1328794911</v>
      </c>
      <c r="I71" s="5">
        <v>1964179467</v>
      </c>
      <c r="J71" s="5">
        <v>1888575623</v>
      </c>
      <c r="K71" s="5">
        <v>3314139624</v>
      </c>
      <c r="L71" s="5">
        <v>2461866943</v>
      </c>
      <c r="M71" s="5">
        <v>16683199590</v>
      </c>
      <c r="N71" s="5">
        <v>1847835361</v>
      </c>
      <c r="O71" s="5">
        <v>3877120583</v>
      </c>
    </row>
    <row r="73" spans="2:15" ht="15.5" x14ac:dyDescent="0.35">
      <c r="B73" t="s">
        <v>97</v>
      </c>
      <c r="C73" t="s">
        <v>98</v>
      </c>
    </row>
    <row r="74" spans="2:15" ht="15.5" x14ac:dyDescent="0.35">
      <c r="C74" t="s">
        <v>99</v>
      </c>
    </row>
    <row r="75" spans="2:15" ht="15.5" x14ac:dyDescent="0.35">
      <c r="C75" t="s">
        <v>20</v>
      </c>
      <c r="D75" s="5">
        <v>1876346378</v>
      </c>
      <c r="E75" s="5">
        <v>1706870024</v>
      </c>
      <c r="F75" s="5">
        <v>1302229456</v>
      </c>
      <c r="G75" s="5">
        <v>2370396372</v>
      </c>
      <c r="I75" s="5">
        <v>2370396372</v>
      </c>
      <c r="J75" s="5">
        <v>4094596193</v>
      </c>
      <c r="K75" s="5">
        <v>16893224858</v>
      </c>
      <c r="L75" s="5">
        <v>23448755820</v>
      </c>
      <c r="M75" s="5">
        <v>5843600875</v>
      </c>
      <c r="N75" s="5">
        <v>1486439947</v>
      </c>
      <c r="O75" s="5">
        <v>2801408509</v>
      </c>
    </row>
    <row r="76" spans="2:15" ht="15.5" x14ac:dyDescent="0.35">
      <c r="C76" t="s">
        <v>650</v>
      </c>
      <c r="J76" s="5">
        <v>5000000000</v>
      </c>
      <c r="K76" s="5">
        <v>5000000000</v>
      </c>
      <c r="L76" s="5">
        <v>10000000000</v>
      </c>
    </row>
    <row r="77" spans="2:15" ht="15.5" x14ac:dyDescent="0.35">
      <c r="C77" t="s">
        <v>100</v>
      </c>
      <c r="D77" s="5">
        <v>699133291</v>
      </c>
      <c r="E77" s="5">
        <v>833688741</v>
      </c>
      <c r="F77" s="5">
        <v>1081322214</v>
      </c>
      <c r="G77" s="5">
        <v>554913799</v>
      </c>
      <c r="I77" s="5">
        <v>554913799</v>
      </c>
      <c r="J77" s="5">
        <v>319069628</v>
      </c>
      <c r="K77" s="5">
        <v>225971954</v>
      </c>
      <c r="L77" s="5">
        <v>205610804</v>
      </c>
      <c r="M77" s="5">
        <v>88907112</v>
      </c>
      <c r="N77" s="5">
        <v>68606001</v>
      </c>
      <c r="O77" s="5">
        <v>18401150</v>
      </c>
    </row>
    <row r="78" spans="2:15" ht="15.5" x14ac:dyDescent="0.35">
      <c r="C78" t="s">
        <v>249</v>
      </c>
      <c r="D78" s="5">
        <v>513265753</v>
      </c>
      <c r="E78" s="5">
        <v>3565769514</v>
      </c>
      <c r="F78" s="5">
        <v>810724586</v>
      </c>
      <c r="G78" s="5">
        <v>178403916</v>
      </c>
      <c r="I78" s="5">
        <v>178403916</v>
      </c>
    </row>
    <row r="79" spans="2:15" ht="15.5" x14ac:dyDescent="0.35">
      <c r="C79" t="s">
        <v>250</v>
      </c>
      <c r="D79" s="5">
        <v>1165635814</v>
      </c>
      <c r="E79" s="5">
        <v>1323560843</v>
      </c>
      <c r="F79" s="5">
        <v>1746605172</v>
      </c>
      <c r="G79" s="5">
        <v>1216977795</v>
      </c>
      <c r="I79" s="5">
        <v>1216977795</v>
      </c>
      <c r="J79" s="5">
        <v>1671682107</v>
      </c>
      <c r="K79" s="5">
        <v>617804601</v>
      </c>
      <c r="L79" s="5">
        <v>371685744</v>
      </c>
      <c r="M79" s="5">
        <v>373252679</v>
      </c>
      <c r="N79" s="5">
        <v>185078351</v>
      </c>
      <c r="O79" s="5">
        <v>386633390</v>
      </c>
    </row>
    <row r="80" spans="2:15" ht="15.5" x14ac:dyDescent="0.35">
      <c r="C80" t="s">
        <v>251</v>
      </c>
      <c r="D80" s="5">
        <v>699133291</v>
      </c>
      <c r="E80" s="5">
        <v>833688741</v>
      </c>
      <c r="F80" s="5">
        <v>1081322214</v>
      </c>
      <c r="G80" s="5">
        <v>554913799</v>
      </c>
      <c r="I80" s="5">
        <v>554913799</v>
      </c>
      <c r="J80" s="5">
        <v>319069628</v>
      </c>
      <c r="K80" s="5">
        <v>225971954</v>
      </c>
      <c r="L80" s="5">
        <v>205610804</v>
      </c>
      <c r="M80" s="5">
        <v>88907112</v>
      </c>
      <c r="N80" s="5">
        <v>68606001</v>
      </c>
      <c r="O80" s="5">
        <v>18401150</v>
      </c>
    </row>
    <row r="81" spans="3:15" ht="15.5" x14ac:dyDescent="0.35">
      <c r="C81" t="s">
        <v>102</v>
      </c>
      <c r="D81" s="5">
        <v>441815597</v>
      </c>
      <c r="E81" s="5">
        <v>617338033</v>
      </c>
      <c r="F81" s="5">
        <v>412713471</v>
      </c>
      <c r="G81" s="5">
        <v>740320170</v>
      </c>
      <c r="I81" s="5">
        <v>740320170</v>
      </c>
      <c r="J81" s="5">
        <v>304850543</v>
      </c>
      <c r="L81" s="5">
        <v>225000000</v>
      </c>
      <c r="M81" s="5">
        <v>62535756</v>
      </c>
      <c r="N81" s="5">
        <v>131500000</v>
      </c>
      <c r="O81" s="5">
        <v>154000000</v>
      </c>
    </row>
    <row r="82" spans="3:15" ht="15.5" x14ac:dyDescent="0.35">
      <c r="C82" t="s">
        <v>252</v>
      </c>
      <c r="D82" s="5">
        <v>441815597</v>
      </c>
      <c r="E82" s="5">
        <v>617338033</v>
      </c>
      <c r="F82" s="5">
        <v>412713471</v>
      </c>
      <c r="G82" s="5">
        <v>740320170</v>
      </c>
      <c r="I82" s="5">
        <v>740320170</v>
      </c>
      <c r="J82" s="5">
        <v>304850543</v>
      </c>
      <c r="L82" s="5">
        <v>225000000</v>
      </c>
      <c r="M82" s="5">
        <v>62535756</v>
      </c>
      <c r="N82" s="5">
        <v>131500000</v>
      </c>
      <c r="O82" s="5">
        <v>154000000</v>
      </c>
    </row>
    <row r="83" spans="3:15" ht="15.5" x14ac:dyDescent="0.35">
      <c r="C83" t="s">
        <v>103</v>
      </c>
      <c r="D83" s="5">
        <v>1741046532</v>
      </c>
      <c r="E83" s="5">
        <v>1790539506</v>
      </c>
      <c r="F83" s="5">
        <v>1587645369</v>
      </c>
      <c r="G83" s="5">
        <v>1406623938</v>
      </c>
      <c r="I83" s="5">
        <v>1406623938</v>
      </c>
      <c r="J83" s="5">
        <v>1868239738</v>
      </c>
      <c r="K83" s="5">
        <v>1378482806</v>
      </c>
      <c r="L83" s="5">
        <v>1158553802</v>
      </c>
      <c r="M83" s="5">
        <v>469846699</v>
      </c>
      <c r="N83" s="5">
        <v>470736463</v>
      </c>
      <c r="O83" s="5">
        <v>457319761</v>
      </c>
    </row>
    <row r="84" spans="3:15" ht="15.5" x14ac:dyDescent="0.35">
      <c r="C84" t="s">
        <v>83</v>
      </c>
      <c r="D84" s="5">
        <v>1207099586</v>
      </c>
      <c r="E84" s="5">
        <v>1207099586</v>
      </c>
      <c r="F84" s="5">
        <v>1212380000</v>
      </c>
      <c r="G84" s="5">
        <v>1212380000</v>
      </c>
      <c r="I84" s="5">
        <v>1212380000</v>
      </c>
      <c r="J84" s="5">
        <v>743462000</v>
      </c>
      <c r="K84" s="5">
        <v>691589000</v>
      </c>
      <c r="L84" s="5">
        <v>504619000</v>
      </c>
      <c r="M84" s="5">
        <v>829505000</v>
      </c>
      <c r="N84" s="5">
        <v>1259518000</v>
      </c>
      <c r="O84" s="5">
        <v>1054223000</v>
      </c>
    </row>
    <row r="85" spans="3:15" ht="15.5" x14ac:dyDescent="0.35">
      <c r="C85" t="s">
        <v>104</v>
      </c>
      <c r="D85" s="5">
        <v>5952465096</v>
      </c>
      <c r="E85" s="5">
        <v>10072342763</v>
      </c>
      <c r="F85" s="5">
        <v>9949071458</v>
      </c>
      <c r="G85" s="5">
        <v>9420237397</v>
      </c>
      <c r="I85" s="5">
        <v>9420237397</v>
      </c>
      <c r="J85" s="5">
        <v>12676131932</v>
      </c>
      <c r="K85" s="5">
        <v>23703499463</v>
      </c>
      <c r="L85" s="5">
        <v>35091576059</v>
      </c>
      <c r="M85" s="5">
        <v>9071071790</v>
      </c>
      <c r="N85" s="5">
        <v>2187595319</v>
      </c>
      <c r="O85" s="5">
        <v>3543958548</v>
      </c>
    </row>
    <row r="86" spans="3:15" ht="15.5" x14ac:dyDescent="0.35">
      <c r="C86" t="s">
        <v>105</v>
      </c>
    </row>
    <row r="87" spans="3:15" ht="15.5" x14ac:dyDescent="0.35">
      <c r="C87" t="s">
        <v>109</v>
      </c>
      <c r="D87" s="5">
        <v>310726193</v>
      </c>
      <c r="E87" s="5">
        <v>310726193</v>
      </c>
      <c r="F87" s="5">
        <v>310726193</v>
      </c>
      <c r="G87" s="5">
        <v>310726193</v>
      </c>
      <c r="I87" s="5">
        <v>310726193</v>
      </c>
      <c r="J87" s="5">
        <v>252603194</v>
      </c>
      <c r="K87" s="5">
        <v>216478669</v>
      </c>
      <c r="L87" s="5">
        <v>182154722</v>
      </c>
      <c r="M87" s="5">
        <v>188033444</v>
      </c>
      <c r="N87" s="5">
        <v>277093960</v>
      </c>
      <c r="O87" s="5">
        <v>263555750</v>
      </c>
    </row>
    <row r="88" spans="3:15" ht="15.5" x14ac:dyDescent="0.35">
      <c r="C88" t="s">
        <v>107</v>
      </c>
      <c r="D88" s="5">
        <v>64738454439</v>
      </c>
      <c r="E88" s="5">
        <v>65794979220</v>
      </c>
      <c r="F88" s="5">
        <v>66398693858</v>
      </c>
      <c r="G88" s="5">
        <v>65068936248</v>
      </c>
      <c r="I88" s="5">
        <v>65068936248</v>
      </c>
      <c r="J88" s="5">
        <v>54532458703</v>
      </c>
      <c r="K88" s="5">
        <v>43281741555</v>
      </c>
      <c r="L88" s="5">
        <v>33084203649</v>
      </c>
      <c r="M88" s="5">
        <v>26067518324</v>
      </c>
      <c r="N88" s="5">
        <v>31500032067</v>
      </c>
      <c r="O88" s="5">
        <v>32784839930</v>
      </c>
    </row>
    <row r="89" spans="3:15" ht="15.5" x14ac:dyDescent="0.35">
      <c r="C89" t="s">
        <v>106</v>
      </c>
      <c r="J89" s="5">
        <v>266685876</v>
      </c>
      <c r="K89" s="5">
        <v>266685876</v>
      </c>
      <c r="L89" s="5">
        <v>266685876</v>
      </c>
      <c r="M89" s="5">
        <v>266685876</v>
      </c>
      <c r="N89" s="5">
        <v>266685876</v>
      </c>
      <c r="O89" s="5">
        <v>266685876</v>
      </c>
    </row>
    <row r="90" spans="3:15" ht="15.5" x14ac:dyDescent="0.35">
      <c r="C90" t="s">
        <v>110</v>
      </c>
      <c r="D90" s="5">
        <v>69965107160</v>
      </c>
      <c r="E90" s="5">
        <v>71213713489</v>
      </c>
      <c r="F90" s="5">
        <v>72009509675</v>
      </c>
      <c r="G90" s="5">
        <v>70519804026</v>
      </c>
      <c r="I90" s="5">
        <v>70519804026</v>
      </c>
      <c r="J90" s="5">
        <v>62355294969</v>
      </c>
      <c r="K90" s="5">
        <v>51936463179</v>
      </c>
      <c r="L90" s="5">
        <v>42395991428</v>
      </c>
      <c r="M90" s="5">
        <v>34190652499</v>
      </c>
      <c r="N90" s="5">
        <v>33106649741</v>
      </c>
      <c r="O90" s="5">
        <v>34348189664</v>
      </c>
    </row>
    <row r="91" spans="3:15" ht="15.5" x14ac:dyDescent="0.35">
      <c r="C91" t="s">
        <v>111</v>
      </c>
      <c r="D91" s="5">
        <v>75917572256</v>
      </c>
      <c r="E91" s="5">
        <v>81286056252</v>
      </c>
      <c r="F91" s="5">
        <v>81958581133</v>
      </c>
      <c r="G91" s="5">
        <v>79940041423</v>
      </c>
      <c r="I91" s="5">
        <v>79940041423</v>
      </c>
      <c r="J91" s="5">
        <v>75031426901</v>
      </c>
      <c r="K91" s="5">
        <v>75639962642</v>
      </c>
      <c r="L91" s="5">
        <v>77487567487</v>
      </c>
      <c r="M91" s="5">
        <v>43261724289</v>
      </c>
      <c r="N91" s="5">
        <v>35294245060</v>
      </c>
      <c r="O91" s="5">
        <v>37892148212</v>
      </c>
    </row>
    <row r="92" spans="3:15" ht="15.5" x14ac:dyDescent="0.35">
      <c r="C92" t="s">
        <v>112</v>
      </c>
    </row>
    <row r="93" spans="3:15" ht="15.5" x14ac:dyDescent="0.35">
      <c r="C93" t="s">
        <v>113</v>
      </c>
    </row>
    <row r="94" spans="3:15" ht="15.5" x14ac:dyDescent="0.35">
      <c r="C94" t="s">
        <v>114</v>
      </c>
      <c r="D94" s="5">
        <v>3008581560</v>
      </c>
      <c r="E94" s="5">
        <v>10039498396</v>
      </c>
      <c r="F94" s="5">
        <v>8562271024</v>
      </c>
      <c r="G94" s="5">
        <v>7215030468</v>
      </c>
      <c r="I94" s="5">
        <v>7215030468</v>
      </c>
      <c r="J94" s="5">
        <v>3404238300</v>
      </c>
      <c r="K94" s="5">
        <v>5349108710</v>
      </c>
      <c r="L94" s="5">
        <v>4954585818</v>
      </c>
      <c r="M94" s="5">
        <v>5520910263</v>
      </c>
      <c r="N94" s="5">
        <v>5699004921</v>
      </c>
      <c r="O94" s="5">
        <v>3644017400</v>
      </c>
    </row>
    <row r="95" spans="3:15" ht="15.5" x14ac:dyDescent="0.35">
      <c r="C95" t="s">
        <v>115</v>
      </c>
    </row>
    <row r="96" spans="3:15" ht="15.5" x14ac:dyDescent="0.35">
      <c r="C96" t="s">
        <v>253</v>
      </c>
      <c r="D96" s="5">
        <v>1165635814</v>
      </c>
      <c r="E96" s="5">
        <v>1323560843</v>
      </c>
      <c r="F96" s="5">
        <v>1746605172</v>
      </c>
      <c r="G96" s="5">
        <v>1216977795</v>
      </c>
      <c r="I96" s="5">
        <v>1216977795</v>
      </c>
      <c r="J96" s="5">
        <v>1671682107</v>
      </c>
      <c r="K96" s="5">
        <v>617804601</v>
      </c>
      <c r="L96" s="5">
        <v>371685744</v>
      </c>
      <c r="M96" s="5">
        <v>373252679</v>
      </c>
      <c r="N96" s="5">
        <v>185078351</v>
      </c>
      <c r="O96" s="5">
        <v>386633390</v>
      </c>
    </row>
    <row r="97" spans="3:15" ht="15.5" x14ac:dyDescent="0.35">
      <c r="C97" t="s">
        <v>118</v>
      </c>
    </row>
    <row r="98" spans="3:15" ht="15.5" x14ac:dyDescent="0.35">
      <c r="C98" t="s">
        <v>254</v>
      </c>
      <c r="D98" s="5">
        <v>513265753</v>
      </c>
      <c r="E98" s="5">
        <v>3565769514</v>
      </c>
      <c r="F98" s="5">
        <v>810724586</v>
      </c>
      <c r="G98" s="5">
        <v>178403916</v>
      </c>
      <c r="I98" s="5">
        <v>178403916</v>
      </c>
    </row>
    <row r="99" spans="3:15" ht="15.5" x14ac:dyDescent="0.35">
      <c r="C99" t="s">
        <v>119</v>
      </c>
      <c r="N99" s="5">
        <v>19074200</v>
      </c>
    </row>
    <row r="100" spans="3:15" ht="15.5" x14ac:dyDescent="0.35">
      <c r="C100" t="s">
        <v>810</v>
      </c>
      <c r="J100" s="5">
        <v>159524797</v>
      </c>
      <c r="K100" s="5">
        <v>80618074</v>
      </c>
      <c r="M100" s="5">
        <v>69040000</v>
      </c>
    </row>
    <row r="101" spans="3:15" ht="15.5" x14ac:dyDescent="0.35">
      <c r="C101" t="s">
        <v>116</v>
      </c>
      <c r="D101" s="5">
        <v>830100579</v>
      </c>
      <c r="E101" s="5">
        <v>860464750</v>
      </c>
      <c r="F101" s="5">
        <v>806902465</v>
      </c>
      <c r="G101" s="5">
        <v>1109671104</v>
      </c>
      <c r="I101" s="5">
        <v>1109671104</v>
      </c>
      <c r="J101" s="5">
        <v>709893164</v>
      </c>
      <c r="K101" s="5">
        <v>1032839454</v>
      </c>
      <c r="L101" s="5">
        <v>660288099</v>
      </c>
      <c r="M101" s="5">
        <v>2575314348</v>
      </c>
      <c r="N101" s="5">
        <v>919539050</v>
      </c>
      <c r="O101" s="5">
        <v>914592513</v>
      </c>
    </row>
    <row r="102" spans="3:15" ht="15.5" x14ac:dyDescent="0.35">
      <c r="C102" t="s">
        <v>117</v>
      </c>
      <c r="D102" s="5">
        <v>480518617</v>
      </c>
      <c r="E102" s="5">
        <v>476344013</v>
      </c>
      <c r="F102" s="5">
        <v>581820972</v>
      </c>
      <c r="G102" s="5">
        <v>616729112</v>
      </c>
      <c r="I102" s="5">
        <v>616729112</v>
      </c>
      <c r="J102" s="5">
        <v>440921885</v>
      </c>
      <c r="K102" s="5">
        <v>564588818</v>
      </c>
      <c r="L102" s="5">
        <v>487072749</v>
      </c>
      <c r="M102" s="5">
        <v>767669512</v>
      </c>
      <c r="N102" s="5">
        <v>522072641</v>
      </c>
      <c r="O102" s="5">
        <v>498964862</v>
      </c>
    </row>
    <row r="103" spans="3:15" ht="15.5" x14ac:dyDescent="0.35">
      <c r="C103" t="s">
        <v>120</v>
      </c>
    </row>
    <row r="104" spans="3:15" ht="15.5" x14ac:dyDescent="0.35">
      <c r="C104" t="s">
        <v>313</v>
      </c>
      <c r="E104" s="5">
        <v>604584</v>
      </c>
      <c r="F104" s="5">
        <v>3345655993</v>
      </c>
      <c r="G104" s="5">
        <v>3345655993</v>
      </c>
      <c r="I104" s="5">
        <v>3345655993</v>
      </c>
      <c r="J104" s="5">
        <v>1757873147</v>
      </c>
      <c r="K104" s="5">
        <v>973516874</v>
      </c>
      <c r="L104" s="5">
        <v>4967334139</v>
      </c>
      <c r="M104" s="5">
        <v>7405038144</v>
      </c>
      <c r="N104" s="5">
        <v>7239297760</v>
      </c>
      <c r="O104" s="5">
        <v>11782330807</v>
      </c>
    </row>
    <row r="105" spans="3:15" ht="15.5" x14ac:dyDescent="0.35">
      <c r="C105" t="s">
        <v>121</v>
      </c>
      <c r="E105" s="5">
        <v>3750000000</v>
      </c>
      <c r="F105" s="5">
        <v>4610292228</v>
      </c>
      <c r="G105" s="5">
        <v>4076551147</v>
      </c>
      <c r="I105" s="5">
        <v>4076551147</v>
      </c>
      <c r="J105" s="5">
        <v>320144380</v>
      </c>
      <c r="K105" s="5">
        <v>3053257763</v>
      </c>
      <c r="L105" s="5">
        <v>3435539226</v>
      </c>
      <c r="M105" s="5">
        <v>1729135124</v>
      </c>
      <c r="N105" s="5">
        <v>4047830079</v>
      </c>
      <c r="O105" s="5">
        <v>1843426635</v>
      </c>
    </row>
    <row r="106" spans="3:15" ht="15.5" x14ac:dyDescent="0.35">
      <c r="C106" t="s">
        <v>122</v>
      </c>
      <c r="D106" s="5">
        <v>1207099586</v>
      </c>
      <c r="E106" s="5">
        <v>1207704170</v>
      </c>
      <c r="F106" s="5">
        <v>4558035993</v>
      </c>
      <c r="G106" s="5">
        <v>4558035993</v>
      </c>
      <c r="I106" s="5">
        <v>4558035993</v>
      </c>
      <c r="J106" s="5">
        <v>4324391207</v>
      </c>
      <c r="K106" s="5">
        <v>3529758403</v>
      </c>
      <c r="L106" s="5">
        <v>7569155478</v>
      </c>
      <c r="M106" s="5">
        <v>8415897402</v>
      </c>
      <c r="N106" s="5">
        <v>8693260205</v>
      </c>
      <c r="O106" s="5">
        <v>13186553807</v>
      </c>
    </row>
    <row r="107" spans="3:15" ht="15.5" x14ac:dyDescent="0.35">
      <c r="C107" t="s">
        <v>123</v>
      </c>
      <c r="D107" s="5">
        <v>1207099586</v>
      </c>
      <c r="E107" s="5">
        <v>1207704170</v>
      </c>
      <c r="F107" s="5">
        <v>4558035993</v>
      </c>
      <c r="G107" s="5">
        <v>4558035993</v>
      </c>
      <c r="I107" s="5">
        <v>4558035993</v>
      </c>
      <c r="J107" s="5">
        <v>4324391207</v>
      </c>
      <c r="K107" s="5">
        <v>3529758403</v>
      </c>
      <c r="L107" s="5">
        <v>7569155478</v>
      </c>
      <c r="M107" s="5">
        <v>8415897402</v>
      </c>
      <c r="N107" s="5">
        <v>8693260205</v>
      </c>
      <c r="O107" s="5">
        <v>13186553807</v>
      </c>
    </row>
    <row r="108" spans="3:15" ht="15.5" x14ac:dyDescent="0.35">
      <c r="C108" t="s">
        <v>124</v>
      </c>
    </row>
    <row r="109" spans="3:15" ht="15.5" x14ac:dyDescent="0.35">
      <c r="C109" t="s">
        <v>256</v>
      </c>
      <c r="J109" s="5">
        <v>156375603</v>
      </c>
    </row>
    <row r="110" spans="3:15" ht="15.5" x14ac:dyDescent="0.35">
      <c r="C110" t="s">
        <v>125</v>
      </c>
      <c r="E110" s="5">
        <v>604584</v>
      </c>
      <c r="F110" s="5">
        <v>3345655993</v>
      </c>
      <c r="G110" s="5">
        <v>3345655993</v>
      </c>
      <c r="I110" s="5">
        <v>3345655993</v>
      </c>
      <c r="J110" s="5">
        <v>3580929207</v>
      </c>
      <c r="K110" s="5">
        <v>2838169403</v>
      </c>
      <c r="L110" s="5">
        <v>7064536478</v>
      </c>
      <c r="M110" s="5">
        <v>7586392402</v>
      </c>
      <c r="N110" s="5">
        <v>7433742205</v>
      </c>
      <c r="O110" s="5">
        <v>12132330807</v>
      </c>
    </row>
    <row r="111" spans="3:15" ht="15.5" x14ac:dyDescent="0.35">
      <c r="C111" t="s">
        <v>126</v>
      </c>
      <c r="D111" s="5">
        <v>4215681146</v>
      </c>
      <c r="E111" s="5">
        <v>11247202566</v>
      </c>
      <c r="F111" s="5">
        <v>13120307017</v>
      </c>
      <c r="G111" s="5">
        <v>11773066461</v>
      </c>
      <c r="I111" s="5">
        <v>11773066461</v>
      </c>
      <c r="J111" s="5">
        <v>7728629507</v>
      </c>
      <c r="K111" s="5">
        <v>8878867113</v>
      </c>
      <c r="L111" s="5">
        <v>12523741296</v>
      </c>
      <c r="M111" s="5">
        <v>13936807665</v>
      </c>
      <c r="N111" s="5">
        <v>14392265126</v>
      </c>
      <c r="O111" s="5">
        <v>16830571207</v>
      </c>
    </row>
    <row r="112" spans="3:15" ht="15.5" x14ac:dyDescent="0.35">
      <c r="C112" t="s">
        <v>127</v>
      </c>
    </row>
    <row r="113" spans="2:15" ht="15.5" x14ac:dyDescent="0.35">
      <c r="C113" t="s">
        <v>128</v>
      </c>
      <c r="D113" s="5">
        <v>31250582450</v>
      </c>
      <c r="E113" s="5">
        <v>31250582450</v>
      </c>
      <c r="F113" s="5">
        <v>31250582450</v>
      </c>
      <c r="G113" s="5">
        <v>31250582450</v>
      </c>
      <c r="I113" s="5">
        <v>31250582450</v>
      </c>
      <c r="J113" s="5">
        <v>31250582450</v>
      </c>
      <c r="K113" s="5">
        <v>31250404875</v>
      </c>
      <c r="L113" s="5">
        <v>31250000000</v>
      </c>
      <c r="M113" s="5">
        <v>11000000000</v>
      </c>
      <c r="N113" s="5">
        <v>11000000000</v>
      </c>
      <c r="O113" s="5">
        <v>11000000000</v>
      </c>
    </row>
    <row r="114" spans="2:15" ht="15.5" x14ac:dyDescent="0.35">
      <c r="C114" t="s">
        <v>129</v>
      </c>
      <c r="D114" s="5">
        <v>27810653814</v>
      </c>
      <c r="E114" s="5">
        <v>27810653814</v>
      </c>
      <c r="F114" s="5">
        <v>27810653814</v>
      </c>
      <c r="G114" s="5">
        <v>27810653814</v>
      </c>
      <c r="I114" s="5">
        <v>27810653814</v>
      </c>
      <c r="J114" s="5">
        <v>27810653814</v>
      </c>
      <c r="K114" s="5">
        <v>27809552849</v>
      </c>
      <c r="L114" s="5">
        <v>27427042624</v>
      </c>
      <c r="M114" s="5">
        <v>500000000</v>
      </c>
      <c r="N114" s="5">
        <v>500000000</v>
      </c>
      <c r="O114" s="5">
        <v>500000000</v>
      </c>
    </row>
    <row r="115" spans="2:15" ht="15.5" x14ac:dyDescent="0.35">
      <c r="C115" t="s">
        <v>130</v>
      </c>
      <c r="D115" s="5">
        <v>12640654846</v>
      </c>
      <c r="E115" s="5">
        <v>10977617422</v>
      </c>
      <c r="F115" s="5">
        <v>9777037853</v>
      </c>
      <c r="G115" s="5">
        <v>9105738698</v>
      </c>
      <c r="I115" s="5">
        <v>9105738698</v>
      </c>
      <c r="J115" s="5">
        <v>8241561130</v>
      </c>
      <c r="K115" s="5">
        <v>7701137805</v>
      </c>
      <c r="L115" s="5">
        <v>6286783567</v>
      </c>
      <c r="M115" s="5">
        <v>17824916624</v>
      </c>
      <c r="N115" s="5">
        <v>9401979934</v>
      </c>
      <c r="O115" s="5">
        <v>9561577005</v>
      </c>
    </row>
    <row r="116" spans="2:15" ht="15.5" x14ac:dyDescent="0.35">
      <c r="C116" t="s">
        <v>257</v>
      </c>
      <c r="D116" s="5">
        <v>1200000000</v>
      </c>
      <c r="E116" s="5">
        <v>1150000000</v>
      </c>
      <c r="F116" s="5">
        <v>1150000000</v>
      </c>
      <c r="G116" s="5">
        <v>1150000000</v>
      </c>
      <c r="I116" s="5">
        <v>1150000000</v>
      </c>
      <c r="J116" s="5">
        <v>1000000000</v>
      </c>
      <c r="K116" s="5">
        <v>1000000000</v>
      </c>
      <c r="L116" s="5">
        <v>1000000000</v>
      </c>
    </row>
    <row r="117" spans="2:15" ht="15.5" x14ac:dyDescent="0.35">
      <c r="C117" t="s">
        <v>258</v>
      </c>
      <c r="D117" s="5">
        <v>11440654846</v>
      </c>
      <c r="E117" s="5">
        <v>9827617422</v>
      </c>
      <c r="F117" s="5">
        <v>8627037853</v>
      </c>
      <c r="G117" s="5">
        <v>7955738698</v>
      </c>
      <c r="I117" s="5">
        <v>7955738698</v>
      </c>
      <c r="J117" s="5">
        <v>7241561130</v>
      </c>
      <c r="K117" s="5">
        <v>6701137805</v>
      </c>
      <c r="L117" s="5">
        <v>5286783567</v>
      </c>
      <c r="M117" s="5">
        <v>17824916624</v>
      </c>
      <c r="N117" s="5">
        <v>9401979934</v>
      </c>
      <c r="O117" s="5">
        <v>9561577005</v>
      </c>
    </row>
    <row r="118" spans="2:15" ht="15.5" x14ac:dyDescent="0.35">
      <c r="C118" t="s">
        <v>259</v>
      </c>
      <c r="D118" s="5">
        <v>12640654846</v>
      </c>
      <c r="E118" s="5">
        <v>10977617422</v>
      </c>
      <c r="F118" s="5">
        <v>9777037853</v>
      </c>
      <c r="G118" s="5">
        <v>9105738698</v>
      </c>
      <c r="I118" s="5">
        <v>9105738698</v>
      </c>
      <c r="J118" s="5">
        <v>8241561130</v>
      </c>
      <c r="K118" s="5">
        <v>7701137805</v>
      </c>
      <c r="L118" s="5">
        <v>6286783567</v>
      </c>
      <c r="M118" s="5">
        <v>17824916624</v>
      </c>
      <c r="N118" s="5">
        <v>9401979934</v>
      </c>
      <c r="O118" s="5">
        <v>9561577005</v>
      </c>
    </row>
    <row r="119" spans="2:15" ht="15.5" x14ac:dyDescent="0.35">
      <c r="C119" t="s">
        <v>10</v>
      </c>
      <c r="D119" s="5">
        <v>71701891110</v>
      </c>
      <c r="E119" s="5">
        <v>70038853686</v>
      </c>
      <c r="F119" s="5">
        <v>68838274117</v>
      </c>
      <c r="G119" s="5">
        <v>68166974962</v>
      </c>
      <c r="I119" s="5">
        <v>68166974962</v>
      </c>
      <c r="J119" s="5">
        <v>67302797394</v>
      </c>
      <c r="K119" s="5">
        <v>66761095529</v>
      </c>
      <c r="L119" s="5">
        <v>64963826191</v>
      </c>
      <c r="M119" s="5">
        <v>29324916624</v>
      </c>
      <c r="N119" s="5">
        <v>20901979934</v>
      </c>
      <c r="O119" s="5">
        <v>21061577005</v>
      </c>
    </row>
    <row r="120" spans="2:15" ht="15.5" x14ac:dyDescent="0.35">
      <c r="C120" t="s">
        <v>132</v>
      </c>
      <c r="D120" s="5">
        <v>75917572256</v>
      </c>
      <c r="E120" s="5">
        <v>81286056252</v>
      </c>
      <c r="F120" s="5">
        <v>81958581134</v>
      </c>
      <c r="G120" s="5">
        <v>79940041423</v>
      </c>
      <c r="I120" s="5">
        <v>79940041423</v>
      </c>
      <c r="J120" s="5">
        <v>75031426901</v>
      </c>
      <c r="K120" s="5">
        <v>75639962642</v>
      </c>
      <c r="L120" s="5">
        <v>77487567487</v>
      </c>
      <c r="M120" s="5">
        <v>43261724289</v>
      </c>
      <c r="N120" s="5">
        <v>35294245060</v>
      </c>
      <c r="O120" s="5">
        <v>37892148212</v>
      </c>
    </row>
    <row r="121" spans="2:15" ht="15.5" x14ac:dyDescent="0.35">
      <c r="C121" t="s">
        <v>133</v>
      </c>
      <c r="D121" s="5">
        <v>1250023298</v>
      </c>
      <c r="E121" s="5">
        <v>1250023298</v>
      </c>
      <c r="F121" s="5">
        <v>1250023298</v>
      </c>
      <c r="G121" s="5">
        <v>1250023298</v>
      </c>
      <c r="I121" s="5">
        <v>1250023298</v>
      </c>
      <c r="J121" s="5">
        <v>1250023298</v>
      </c>
      <c r="K121" s="5">
        <v>1250016195</v>
      </c>
      <c r="L121" s="5">
        <v>1250000000</v>
      </c>
      <c r="M121" s="5">
        <v>11000</v>
      </c>
      <c r="N121" s="5">
        <v>11000</v>
      </c>
      <c r="O121" s="5">
        <v>11000</v>
      </c>
    </row>
    <row r="123" spans="2:15" ht="15.5" x14ac:dyDescent="0.35">
      <c r="B123" t="s">
        <v>134</v>
      </c>
      <c r="C123" t="s">
        <v>135</v>
      </c>
      <c r="D123" s="5">
        <v>3469066456</v>
      </c>
      <c r="E123" s="5">
        <v>1055463981</v>
      </c>
      <c r="F123" s="5">
        <v>1525331651</v>
      </c>
      <c r="G123" s="5">
        <v>9275348839</v>
      </c>
      <c r="I123" s="5">
        <v>12306261077</v>
      </c>
      <c r="J123" s="5">
        <v>4193001811</v>
      </c>
      <c r="K123" s="5">
        <v>6220086302</v>
      </c>
      <c r="L123" s="5">
        <v>4233731155</v>
      </c>
      <c r="M123" s="5">
        <v>-2347393227</v>
      </c>
      <c r="N123" s="5">
        <v>3700445052</v>
      </c>
      <c r="O123" s="5">
        <v>5398781276</v>
      </c>
    </row>
    <row r="124" spans="2:15" ht="15.5" x14ac:dyDescent="0.35">
      <c r="C124" t="s">
        <v>316</v>
      </c>
      <c r="D124" s="5">
        <v>9769107753</v>
      </c>
      <c r="E124" s="5">
        <v>10684807024</v>
      </c>
      <c r="F124" s="5">
        <v>10741375687</v>
      </c>
      <c r="G124" s="5">
        <v>6569802387</v>
      </c>
      <c r="I124" s="5">
        <v>34485765412</v>
      </c>
      <c r="J124" s="5">
        <v>32296239940</v>
      </c>
      <c r="K124" s="5">
        <v>31357221848</v>
      </c>
      <c r="L124" s="5">
        <v>25076183887</v>
      </c>
      <c r="M124" s="5">
        <v>20417244338</v>
      </c>
      <c r="N124" s="5">
        <v>17466011709</v>
      </c>
      <c r="O124" s="5">
        <v>24123691481</v>
      </c>
    </row>
    <row r="125" spans="2:15" ht="15.5" x14ac:dyDescent="0.35">
      <c r="C125" t="s">
        <v>317</v>
      </c>
      <c r="D125" s="5">
        <v>-1264826831</v>
      </c>
      <c r="E125" s="5">
        <v>-4626264867</v>
      </c>
      <c r="F125" s="5">
        <v>-3920841255</v>
      </c>
      <c r="G125" s="5">
        <v>7198174839</v>
      </c>
      <c r="I125" s="5">
        <v>-4890575545</v>
      </c>
      <c r="J125" s="5">
        <v>-10985193160</v>
      </c>
      <c r="K125" s="5">
        <v>-11913287497</v>
      </c>
      <c r="L125" s="5">
        <v>-6634469239</v>
      </c>
      <c r="M125" s="5">
        <v>-11178026752</v>
      </c>
      <c r="N125" s="5">
        <v>-3105910925</v>
      </c>
      <c r="O125" s="5">
        <v>-6074310235</v>
      </c>
    </row>
    <row r="126" spans="2:15" ht="15.5" x14ac:dyDescent="0.35">
      <c r="C126" t="s">
        <v>1567</v>
      </c>
      <c r="D126" s="5">
        <v>-72119578</v>
      </c>
      <c r="E126" s="5">
        <v>-146456750</v>
      </c>
      <c r="F126" s="5">
        <v>-157826514</v>
      </c>
      <c r="G126" s="5">
        <v>108147762</v>
      </c>
      <c r="I126" s="5">
        <v>-269056518</v>
      </c>
      <c r="J126" s="5">
        <v>-591204753</v>
      </c>
      <c r="K126" s="5">
        <v>-744975141</v>
      </c>
      <c r="L126" s="5">
        <v>-979268048</v>
      </c>
      <c r="M126" s="5">
        <v>-1076324064</v>
      </c>
      <c r="N126" s="5">
        <v>-1307750507</v>
      </c>
      <c r="O126" s="5">
        <v>-1597459564</v>
      </c>
    </row>
    <row r="127" spans="2:15" ht="15.5" x14ac:dyDescent="0.35">
      <c r="C127" t="s">
        <v>363</v>
      </c>
      <c r="D127" s="5">
        <v>-282246666</v>
      </c>
      <c r="E127" s="5">
        <v>-197189097</v>
      </c>
      <c r="F127" s="5">
        <v>-93302266</v>
      </c>
      <c r="G127" s="5">
        <v>191692526</v>
      </c>
      <c r="I127" s="5">
        <v>-419860197</v>
      </c>
      <c r="J127" s="5">
        <v>-699112538</v>
      </c>
      <c r="K127" s="5">
        <v>-713833109</v>
      </c>
      <c r="L127" s="5">
        <v>-1041298123</v>
      </c>
      <c r="M127" s="5">
        <v>-368948668</v>
      </c>
      <c r="N127" s="5">
        <v>-693476528</v>
      </c>
      <c r="O127" s="5">
        <v>-1195844758</v>
      </c>
    </row>
    <row r="128" spans="2:15" ht="15.5" x14ac:dyDescent="0.35">
      <c r="C128" t="s">
        <v>1568</v>
      </c>
      <c r="D128" s="5">
        <v>-829510296</v>
      </c>
      <c r="E128" s="5">
        <v>-1089684472</v>
      </c>
      <c r="F128" s="5">
        <v>-1432815042</v>
      </c>
      <c r="G128" s="5">
        <v>-1131535488</v>
      </c>
      <c r="I128" s="5">
        <v>-3688554212</v>
      </c>
      <c r="J128" s="5">
        <v>-3757954264</v>
      </c>
      <c r="K128" s="5">
        <v>-3321691602</v>
      </c>
      <c r="L128" s="5">
        <v>-2651858359</v>
      </c>
      <c r="M128" s="5">
        <v>-2165763056</v>
      </c>
      <c r="N128" s="5">
        <v>-1860980989</v>
      </c>
      <c r="O128" s="5">
        <v>-2573189106</v>
      </c>
    </row>
    <row r="129" spans="3:15" ht="15.5" x14ac:dyDescent="0.35">
      <c r="C129" t="s">
        <v>318</v>
      </c>
      <c r="D129" s="5">
        <v>-3851337926</v>
      </c>
      <c r="E129" s="5">
        <v>-3569747857</v>
      </c>
      <c r="F129" s="5">
        <v>-3611258959</v>
      </c>
      <c r="G129" s="5">
        <v>-3660933187</v>
      </c>
      <c r="I129" s="5">
        <v>-12911457863</v>
      </c>
      <c r="J129" s="5">
        <v>-12069773414</v>
      </c>
      <c r="K129" s="5">
        <v>-8443348197</v>
      </c>
      <c r="L129" s="5">
        <v>-9535558963</v>
      </c>
      <c r="M129" s="5">
        <v>-7975575025</v>
      </c>
      <c r="N129" s="5">
        <v>-6797447708</v>
      </c>
      <c r="O129" s="5">
        <v>-7284106542</v>
      </c>
    </row>
    <row r="130" spans="3:15" ht="15.5" x14ac:dyDescent="0.35">
      <c r="C130" t="s">
        <v>144</v>
      </c>
      <c r="D130" s="5">
        <v>-3126551148</v>
      </c>
      <c r="E130" s="5">
        <v>-578792490</v>
      </c>
      <c r="F130" s="5">
        <v>533741081</v>
      </c>
      <c r="G130" s="5">
        <v>39977139</v>
      </c>
      <c r="I130" s="5">
        <v>4447205241</v>
      </c>
      <c r="J130" s="5">
        <v>-3584177640</v>
      </c>
      <c r="K130" s="5">
        <v>-5912686318</v>
      </c>
      <c r="L130" s="5">
        <v>32588561952</v>
      </c>
      <c r="M130" s="5">
        <v>-10509353545</v>
      </c>
      <c r="N130" s="5">
        <v>-4372923413</v>
      </c>
      <c r="O130" s="5">
        <v>-4363723063</v>
      </c>
    </row>
    <row r="131" spans="3:15" ht="15.5" x14ac:dyDescent="0.35">
      <c r="C131" t="s">
        <v>145</v>
      </c>
      <c r="D131" s="5">
        <v>-173038954</v>
      </c>
      <c r="E131" s="5">
        <v>-72030923</v>
      </c>
      <c r="F131" s="5">
        <v>-3127239648</v>
      </c>
      <c r="G131" s="5">
        <v>-10028677878</v>
      </c>
      <c r="I131" s="5">
        <v>-18477666139</v>
      </c>
      <c r="J131" s="5">
        <v>-13407452836</v>
      </c>
      <c r="K131" s="5">
        <v>-6862930946</v>
      </c>
      <c r="L131" s="5">
        <v>-19217138162</v>
      </c>
      <c r="M131" s="5">
        <v>17232981900</v>
      </c>
      <c r="N131" s="5">
        <v>-661564401</v>
      </c>
      <c r="O131" s="5">
        <v>-465915703</v>
      </c>
    </row>
    <row r="132" spans="3:15" ht="15.5" x14ac:dyDescent="0.35">
      <c r="C132" t="s">
        <v>1569</v>
      </c>
      <c r="D132" s="5">
        <v>348334000</v>
      </c>
      <c r="E132" s="5">
        <v>7216000</v>
      </c>
      <c r="G132" s="5">
        <v>-203914623</v>
      </c>
      <c r="I132" s="5">
        <v>256974977</v>
      </c>
      <c r="J132" s="5">
        <v>287877000</v>
      </c>
      <c r="K132" s="5">
        <v>12604698</v>
      </c>
      <c r="L132" s="5">
        <v>3614144</v>
      </c>
      <c r="M132" s="5">
        <v>21040000000</v>
      </c>
      <c r="N132" s="5">
        <v>764000</v>
      </c>
    </row>
    <row r="133" spans="3:15" ht="15.5" x14ac:dyDescent="0.35">
      <c r="C133" t="s">
        <v>1570</v>
      </c>
      <c r="M133" s="5">
        <v>-526000000</v>
      </c>
    </row>
    <row r="134" spans="3:15" ht="15.5" x14ac:dyDescent="0.35">
      <c r="C134" t="s">
        <v>146</v>
      </c>
      <c r="D134" s="5">
        <v>-526643826</v>
      </c>
      <c r="E134" s="5">
        <v>-104006448</v>
      </c>
      <c r="F134" s="5">
        <v>-3157337924</v>
      </c>
      <c r="G134" s="5">
        <v>-5856805714</v>
      </c>
      <c r="I134" s="5">
        <v>-15139383084</v>
      </c>
      <c r="J134" s="5">
        <v>-14408568840</v>
      </c>
      <c r="K134" s="5">
        <v>-12866732375</v>
      </c>
      <c r="L134" s="5">
        <v>-9246415271</v>
      </c>
      <c r="M134" s="5">
        <v>-3287197552</v>
      </c>
      <c r="N134" s="5">
        <v>-664643469</v>
      </c>
      <c r="O134" s="5">
        <v>-499534234</v>
      </c>
    </row>
    <row r="135" spans="3:15" ht="15.5" x14ac:dyDescent="0.35">
      <c r="C135" t="s">
        <v>660</v>
      </c>
      <c r="K135" s="5">
        <v>-5000000000</v>
      </c>
      <c r="L135" s="5">
        <v>-10000000000</v>
      </c>
    </row>
    <row r="136" spans="3:15" ht="15.5" x14ac:dyDescent="0.35">
      <c r="C136" t="s">
        <v>656</v>
      </c>
      <c r="G136" s="5">
        <v>-3800000000</v>
      </c>
      <c r="I136" s="5">
        <v>-3800000000</v>
      </c>
    </row>
    <row r="137" spans="3:15" ht="15.5" x14ac:dyDescent="0.35">
      <c r="C137" t="s">
        <v>1287</v>
      </c>
      <c r="G137" s="5">
        <v>-200000000</v>
      </c>
      <c r="K137" s="5">
        <v>10000000000</v>
      </c>
    </row>
    <row r="138" spans="3:15" ht="15.5" x14ac:dyDescent="0.35">
      <c r="C138" t="s">
        <v>919</v>
      </c>
      <c r="D138" s="5">
        <v>5270872</v>
      </c>
      <c r="E138" s="5">
        <v>24759525</v>
      </c>
      <c r="F138" s="5">
        <v>30098276</v>
      </c>
      <c r="G138" s="5">
        <v>32042459</v>
      </c>
      <c r="I138" s="5">
        <v>204741968</v>
      </c>
      <c r="J138" s="5">
        <v>713239004</v>
      </c>
      <c r="K138" s="5">
        <v>991196731</v>
      </c>
      <c r="L138" s="5">
        <v>25662965</v>
      </c>
      <c r="M138" s="5">
        <v>6179452</v>
      </c>
      <c r="N138" s="5">
        <v>2315068</v>
      </c>
      <c r="O138" s="5">
        <v>33618531</v>
      </c>
    </row>
    <row r="139" spans="3:15" ht="15.5" x14ac:dyDescent="0.35">
      <c r="C139" t="s">
        <v>153</v>
      </c>
      <c r="D139" s="5">
        <v>-3126551148</v>
      </c>
      <c r="E139" s="5">
        <v>-578792490</v>
      </c>
      <c r="F139" s="5">
        <v>533741081</v>
      </c>
      <c r="G139" s="5">
        <v>39977139</v>
      </c>
      <c r="I139" s="5">
        <v>4447205241</v>
      </c>
      <c r="J139" s="5">
        <v>-3584177640</v>
      </c>
      <c r="K139" s="5">
        <v>-5912686318</v>
      </c>
      <c r="L139" s="5">
        <v>32588561952</v>
      </c>
      <c r="M139" s="5">
        <v>-10509353545</v>
      </c>
      <c r="N139" s="5">
        <v>-4372923413</v>
      </c>
      <c r="O139" s="5">
        <v>-4363723063</v>
      </c>
    </row>
    <row r="140" spans="3:15" ht="15.5" x14ac:dyDescent="0.35">
      <c r="C140" t="s">
        <v>1571</v>
      </c>
    </row>
    <row r="141" spans="3:15" ht="15.5" x14ac:dyDescent="0.35">
      <c r="C141" t="s">
        <v>336</v>
      </c>
      <c r="E141" s="5">
        <v>-613899699</v>
      </c>
      <c r="F141" s="5">
        <v>613899699</v>
      </c>
      <c r="I141" s="5">
        <v>5625000000</v>
      </c>
      <c r="J141" s="5">
        <v>1875000000</v>
      </c>
      <c r="K141" s="5">
        <v>2000000000</v>
      </c>
      <c r="L141" s="5">
        <v>2000000000</v>
      </c>
    </row>
    <row r="142" spans="3:15" ht="15.5" x14ac:dyDescent="0.35">
      <c r="C142" t="s">
        <v>274</v>
      </c>
      <c r="D142" s="5">
        <v>-326551148</v>
      </c>
      <c r="E142" s="5">
        <v>-3264892791</v>
      </c>
      <c r="F142" s="5">
        <v>-80158618</v>
      </c>
      <c r="G142" s="5">
        <v>-77792860</v>
      </c>
      <c r="I142" s="5">
        <v>-77792860</v>
      </c>
      <c r="J142" s="5">
        <v>-3870456685</v>
      </c>
      <c r="K142" s="5">
        <v>-6432984665</v>
      </c>
      <c r="L142" s="5">
        <v>-2669892854</v>
      </c>
      <c r="M142" s="5">
        <v>-2214570645</v>
      </c>
      <c r="N142" s="5">
        <v>-2372923413</v>
      </c>
      <c r="O142" s="5">
        <v>-2863723063</v>
      </c>
    </row>
    <row r="143" spans="3:15" ht="15.5" x14ac:dyDescent="0.35">
      <c r="C143" t="s">
        <v>512</v>
      </c>
      <c r="J143" s="5">
        <v>-145230583</v>
      </c>
      <c r="K143" s="5">
        <v>-74841741</v>
      </c>
      <c r="L143" s="5">
        <v>-6257818</v>
      </c>
    </row>
    <row r="144" spans="3:15" ht="15.5" x14ac:dyDescent="0.35">
      <c r="C144" t="s">
        <v>1361</v>
      </c>
      <c r="D144" s="5">
        <v>2000000000</v>
      </c>
      <c r="E144" s="5">
        <v>3300000000</v>
      </c>
      <c r="K144" s="5">
        <v>225000000</v>
      </c>
      <c r="L144" s="5">
        <v>-225000000</v>
      </c>
    </row>
    <row r="145" spans="2:15" ht="15.5" x14ac:dyDescent="0.35">
      <c r="C145" t="s">
        <v>551</v>
      </c>
      <c r="D145" s="5">
        <v>-4800000000</v>
      </c>
    </row>
    <row r="146" spans="2:15" ht="15.5" x14ac:dyDescent="0.35">
      <c r="C146" t="s">
        <v>339</v>
      </c>
      <c r="G146" s="5">
        <v>117770000</v>
      </c>
      <c r="J146" s="5">
        <v>-95338074</v>
      </c>
      <c r="K146" s="5">
        <v>-110074526</v>
      </c>
      <c r="L146" s="5">
        <v>-69040000</v>
      </c>
      <c r="M146" s="5">
        <v>-34520000</v>
      </c>
    </row>
    <row r="147" spans="2:15" ht="15.5" x14ac:dyDescent="0.35">
      <c r="C147" t="s">
        <v>779</v>
      </c>
    </row>
    <row r="148" spans="2:15" ht="15.5" x14ac:dyDescent="0.35">
      <c r="C148" t="s">
        <v>572</v>
      </c>
      <c r="G148" s="5">
        <v>-1</v>
      </c>
      <c r="I148" s="5">
        <v>-1100001899</v>
      </c>
      <c r="J148" s="5">
        <v>-1348152298</v>
      </c>
      <c r="K148" s="5">
        <v>-1519785386</v>
      </c>
      <c r="M148" s="5">
        <v>-8260262900</v>
      </c>
      <c r="N148" s="5">
        <v>-2000000000</v>
      </c>
      <c r="O148" s="5">
        <v>-1500000000</v>
      </c>
    </row>
    <row r="149" spans="2:15" ht="15.5" x14ac:dyDescent="0.35">
      <c r="C149" t="s">
        <v>1572</v>
      </c>
      <c r="L149" s="5">
        <v>-3941247376</v>
      </c>
    </row>
    <row r="150" spans="2:15" ht="15.5" x14ac:dyDescent="0.35">
      <c r="C150" t="s">
        <v>1573</v>
      </c>
    </row>
    <row r="151" spans="2:15" ht="15.5" x14ac:dyDescent="0.35">
      <c r="C151" t="s">
        <v>341</v>
      </c>
      <c r="L151" s="5">
        <v>37500000000</v>
      </c>
    </row>
    <row r="152" spans="2:15" ht="15.5" x14ac:dyDescent="0.35">
      <c r="C152" t="s">
        <v>163</v>
      </c>
      <c r="D152" s="5">
        <v>169476354</v>
      </c>
      <c r="E152" s="5">
        <v>404640568</v>
      </c>
      <c r="F152" s="5">
        <v>-1068166916</v>
      </c>
      <c r="G152" s="5">
        <v>-713351900</v>
      </c>
      <c r="I152" s="5">
        <v>-1724199821</v>
      </c>
      <c r="J152" s="5">
        <v>-12798628665</v>
      </c>
      <c r="K152" s="5">
        <v>-6555530962</v>
      </c>
      <c r="L152" s="5">
        <v>17605154945</v>
      </c>
      <c r="M152" s="5">
        <v>4376235128</v>
      </c>
      <c r="N152" s="5">
        <v>-1334042762</v>
      </c>
      <c r="O152" s="5">
        <v>569142510</v>
      </c>
    </row>
    <row r="153" spans="2:15" ht="15.5" x14ac:dyDescent="0.35">
      <c r="C153" t="s">
        <v>164</v>
      </c>
      <c r="F153" s="5">
        <v>2370396372</v>
      </c>
      <c r="I153" s="5">
        <v>4094596193</v>
      </c>
      <c r="J153" s="5">
        <v>16893224858</v>
      </c>
      <c r="K153" s="5">
        <v>23448755820</v>
      </c>
      <c r="L153" s="5">
        <v>5843600875</v>
      </c>
      <c r="M153" s="5">
        <v>1467365747</v>
      </c>
      <c r="N153" s="5">
        <v>2801408509</v>
      </c>
      <c r="O153" s="5">
        <v>2232265999</v>
      </c>
    </row>
    <row r="154" spans="2:15" ht="15.5" x14ac:dyDescent="0.35">
      <c r="C154" t="s">
        <v>166</v>
      </c>
      <c r="D154" s="5">
        <v>169476354</v>
      </c>
      <c r="E154" s="5">
        <v>404640568</v>
      </c>
      <c r="F154" s="5">
        <v>1302229456</v>
      </c>
      <c r="G154" s="5">
        <v>-713351900</v>
      </c>
      <c r="I154" s="5">
        <v>2370396372</v>
      </c>
      <c r="J154" s="5">
        <v>4094596193</v>
      </c>
      <c r="K154" s="5">
        <v>16893224858</v>
      </c>
      <c r="L154" s="5">
        <v>23448755820</v>
      </c>
      <c r="M154" s="5">
        <v>5843600875</v>
      </c>
      <c r="N154" s="5">
        <v>1467365747</v>
      </c>
      <c r="O154" s="5">
        <v>2801408509</v>
      </c>
    </row>
    <row r="156" spans="2:15" ht="15.5" x14ac:dyDescent="0.35">
      <c r="B156" t="s">
        <v>167</v>
      </c>
      <c r="C156" t="s">
        <v>12</v>
      </c>
      <c r="D156" s="5">
        <v>1250000000</v>
      </c>
      <c r="E156" s="5">
        <v>1250000000</v>
      </c>
      <c r="F156" s="5">
        <v>1250000000</v>
      </c>
      <c r="G156" s="5">
        <v>1250000000</v>
      </c>
      <c r="I156" s="5">
        <v>1250000000</v>
      </c>
      <c r="J156" s="5">
        <v>1250000000</v>
      </c>
      <c r="K156" s="5">
        <v>1250000000</v>
      </c>
      <c r="L156" s="5">
        <v>1250000000</v>
      </c>
      <c r="M156" s="5">
        <v>0</v>
      </c>
      <c r="N156" s="5">
        <v>0</v>
      </c>
      <c r="O156" s="5">
        <v>0</v>
      </c>
    </row>
    <row r="157" spans="2:15" ht="15.5" x14ac:dyDescent="0.35">
      <c r="C157" t="s">
        <v>168</v>
      </c>
      <c r="D157" s="6">
        <v>1.33</v>
      </c>
      <c r="E157" s="6">
        <v>0.96</v>
      </c>
      <c r="F157" s="6">
        <v>0.54</v>
      </c>
      <c r="G157" s="6">
        <v>1.1299999999999999</v>
      </c>
    </row>
    <row r="158" spans="2:15" ht="15.5" x14ac:dyDescent="0.35">
      <c r="C158" t="s">
        <v>169</v>
      </c>
      <c r="D158" s="6">
        <v>303.76</v>
      </c>
      <c r="E158" s="6">
        <v>485.42</v>
      </c>
      <c r="F158" s="6">
        <v>1805.56</v>
      </c>
      <c r="G158" s="6">
        <v>752.21</v>
      </c>
    </row>
    <row r="159" spans="2:15" ht="15.5" x14ac:dyDescent="0.35">
      <c r="C159" t="s">
        <v>63</v>
      </c>
      <c r="D159" s="6">
        <v>44.38</v>
      </c>
      <c r="E159" s="6">
        <v>54.6</v>
      </c>
      <c r="F159" s="6">
        <v>131.19999999999999</v>
      </c>
      <c r="G159" s="6">
        <v>109.23</v>
      </c>
    </row>
    <row r="160" spans="2:15" ht="15.5" x14ac:dyDescent="0.35">
      <c r="C160" t="s">
        <v>170</v>
      </c>
      <c r="E160" s="5">
        <v>2780000000</v>
      </c>
      <c r="F160" s="5">
        <v>2220000000</v>
      </c>
      <c r="G160" s="5">
        <v>3110000000</v>
      </c>
    </row>
    <row r="161" spans="3:7" ht="15.5" x14ac:dyDescent="0.35">
      <c r="C161" t="s">
        <v>171</v>
      </c>
      <c r="D161" s="6">
        <v>2.1899999999999999E-2</v>
      </c>
      <c r="E161" s="6">
        <v>1.4800000000000001E-2</v>
      </c>
      <c r="F161" s="6">
        <v>8.199999999999999E-3</v>
      </c>
      <c r="G161" s="6">
        <v>1.7600000000000001E-2</v>
      </c>
    </row>
    <row r="162" spans="3:7" ht="15.5" x14ac:dyDescent="0.35">
      <c r="C162" t="s">
        <v>172</v>
      </c>
      <c r="D162" s="6">
        <v>2.3199999999999998E-2</v>
      </c>
      <c r="E162" s="6">
        <v>1.7100000000000001E-2</v>
      </c>
      <c r="F162" s="6">
        <v>9.7999999999999997E-3</v>
      </c>
      <c r="G162" s="6">
        <v>2.07E-2</v>
      </c>
    </row>
    <row r="163" spans="3:7" ht="15.5" x14ac:dyDescent="0.35">
      <c r="C163" t="s">
        <v>173</v>
      </c>
      <c r="D163" s="6">
        <v>2.4900000000000002E-2</v>
      </c>
      <c r="E163" s="6">
        <v>1.83E-2</v>
      </c>
      <c r="F163" s="6">
        <v>1.09E-2</v>
      </c>
      <c r="G163" s="6">
        <v>2.4900000000000002E-2</v>
      </c>
    </row>
    <row r="164" spans="3:7" ht="15.5" x14ac:dyDescent="0.35">
      <c r="C164" t="s">
        <v>174</v>
      </c>
      <c r="D164" s="6">
        <v>13.3</v>
      </c>
      <c r="E164" s="6">
        <v>9.0299999999999994</v>
      </c>
      <c r="F164" s="6">
        <v>5.0599999999999996</v>
      </c>
      <c r="G164" s="6">
        <v>11.65</v>
      </c>
    </row>
    <row r="165" spans="3:7" ht="15.5" x14ac:dyDescent="0.35">
      <c r="C165" t="s">
        <v>175</v>
      </c>
      <c r="D165" s="5">
        <v>72000000000</v>
      </c>
      <c r="E165" s="5">
        <v>70000000000</v>
      </c>
      <c r="F165" s="5">
        <v>69000000000</v>
      </c>
      <c r="G165" s="5">
        <v>68000000000</v>
      </c>
    </row>
    <row r="166" spans="3:7" ht="15.5" x14ac:dyDescent="0.35">
      <c r="C166" t="s">
        <v>176</v>
      </c>
      <c r="D166" s="6">
        <v>7.04</v>
      </c>
      <c r="E166" s="6">
        <v>8.32</v>
      </c>
      <c r="F166" s="6">
        <v>17.7</v>
      </c>
      <c r="G166" s="6">
        <v>15.59</v>
      </c>
    </row>
    <row r="167" spans="3:7" ht="15.5" x14ac:dyDescent="0.35">
      <c r="C167" t="s">
        <v>177</v>
      </c>
      <c r="D167" s="6">
        <v>57.36</v>
      </c>
      <c r="E167" s="6">
        <v>56.03</v>
      </c>
      <c r="F167" s="6">
        <v>55.07</v>
      </c>
      <c r="G167" s="6">
        <v>54.53</v>
      </c>
    </row>
    <row r="168" spans="3:7" ht="15.5" x14ac:dyDescent="0.35">
      <c r="C168" t="s">
        <v>178</v>
      </c>
      <c r="D168" s="6">
        <v>7.04</v>
      </c>
      <c r="E168" s="6">
        <v>8.32</v>
      </c>
      <c r="F168" s="6">
        <v>17.7</v>
      </c>
      <c r="G168" s="6">
        <v>15.59</v>
      </c>
    </row>
    <row r="169" spans="3:7" ht="15.5" x14ac:dyDescent="0.35">
      <c r="C169" t="s">
        <v>179</v>
      </c>
      <c r="D169" s="6">
        <v>57.36</v>
      </c>
      <c r="E169" s="6">
        <v>56.03</v>
      </c>
      <c r="F169" s="6">
        <v>55.07</v>
      </c>
      <c r="G169" s="6">
        <v>54.53</v>
      </c>
    </row>
    <row r="170" spans="3:7" ht="15.5" x14ac:dyDescent="0.35">
      <c r="C170" t="s">
        <v>180</v>
      </c>
      <c r="E170" s="5">
        <v>4000000000</v>
      </c>
      <c r="F170" s="5">
        <v>5000000000</v>
      </c>
      <c r="G170" s="5">
        <v>4000000000</v>
      </c>
    </row>
    <row r="171" spans="3:7" ht="15.5" x14ac:dyDescent="0.35">
      <c r="C171" t="s">
        <v>181</v>
      </c>
      <c r="E171" s="5">
        <v>0</v>
      </c>
      <c r="F171" s="5">
        <v>3000000000</v>
      </c>
      <c r="G171" s="5">
        <v>3000000000</v>
      </c>
    </row>
    <row r="172" spans="3:7" ht="15.5" x14ac:dyDescent="0.35">
      <c r="C172" t="s">
        <v>182</v>
      </c>
      <c r="D172" s="5">
        <v>72000000000</v>
      </c>
      <c r="E172" s="5">
        <v>70000000000</v>
      </c>
      <c r="F172" s="5">
        <v>69000000000</v>
      </c>
      <c r="G172" s="5">
        <v>68000000000</v>
      </c>
    </row>
    <row r="173" spans="3:7" ht="15.5" x14ac:dyDescent="0.35">
      <c r="C173" t="s">
        <v>24</v>
      </c>
      <c r="E173" s="5">
        <v>4000000000</v>
      </c>
      <c r="F173" s="5">
        <v>8000000000</v>
      </c>
      <c r="G173" s="5">
        <v>7000000000</v>
      </c>
    </row>
    <row r="174" spans="3:7" ht="15.5" x14ac:dyDescent="0.35">
      <c r="C174" t="s">
        <v>21</v>
      </c>
      <c r="D174" s="5">
        <v>-2000000000</v>
      </c>
      <c r="E174" s="5">
        <v>2000000000</v>
      </c>
      <c r="F174" s="5">
        <v>7000000000</v>
      </c>
      <c r="G174" s="5">
        <v>5000000000</v>
      </c>
    </row>
    <row r="175" spans="3:7" ht="15.5" x14ac:dyDescent="0.35">
      <c r="C175" t="s">
        <v>183</v>
      </c>
      <c r="D175" s="5">
        <v>3000000000</v>
      </c>
      <c r="E175" s="5">
        <v>0</v>
      </c>
      <c r="F175" s="5">
        <v>1000000000</v>
      </c>
      <c r="G175" s="5">
        <v>2000000000</v>
      </c>
    </row>
    <row r="176" spans="3:7" ht="15.5" x14ac:dyDescent="0.35">
      <c r="C176" t="s">
        <v>184</v>
      </c>
      <c r="D176" s="5">
        <v>3000000000</v>
      </c>
      <c r="E176" s="5">
        <v>1000000000</v>
      </c>
      <c r="F176" s="5">
        <v>2000000000</v>
      </c>
      <c r="G176" s="5">
        <v>9000000000</v>
      </c>
    </row>
    <row r="177" spans="3:15" ht="15.5" x14ac:dyDescent="0.35">
      <c r="C177" t="s">
        <v>185</v>
      </c>
      <c r="D177" s="5">
        <v>-1000000000</v>
      </c>
      <c r="E177" s="5">
        <v>0</v>
      </c>
      <c r="F177" s="5">
        <v>-3000000000</v>
      </c>
      <c r="G177" s="5">
        <v>-6000000000</v>
      </c>
    </row>
    <row r="178" spans="3:15" ht="15.5" x14ac:dyDescent="0.35">
      <c r="C178" t="s">
        <v>13</v>
      </c>
      <c r="D178" s="5">
        <v>3000000000</v>
      </c>
      <c r="E178" s="5">
        <v>1000000000</v>
      </c>
      <c r="F178" s="5">
        <v>-2000000000</v>
      </c>
      <c r="G178" s="5">
        <v>3000000000</v>
      </c>
    </row>
    <row r="179" spans="3:15" ht="15.5" x14ac:dyDescent="0.35">
      <c r="C179" t="s">
        <v>16</v>
      </c>
      <c r="D179" s="6">
        <v>2.35</v>
      </c>
      <c r="E179" s="6">
        <v>0.76</v>
      </c>
      <c r="F179" s="6">
        <v>-1.31</v>
      </c>
      <c r="G179" s="6">
        <v>2.73</v>
      </c>
    </row>
    <row r="180" spans="3:15" ht="15.5" x14ac:dyDescent="0.35">
      <c r="C180" t="s">
        <v>48</v>
      </c>
      <c r="I180" s="6">
        <v>1.64</v>
      </c>
      <c r="J180" s="6">
        <v>1.45</v>
      </c>
      <c r="K180" s="6">
        <v>2.7</v>
      </c>
      <c r="L180" s="6">
        <v>2.0299999999999998</v>
      </c>
      <c r="M180" s="6">
        <v>1505230.77</v>
      </c>
      <c r="N180" s="6">
        <v>186355.52</v>
      </c>
      <c r="O180" s="6">
        <v>360688.64000000001</v>
      </c>
    </row>
    <row r="181" spans="3:15" ht="15.5" x14ac:dyDescent="0.35">
      <c r="C181" t="s">
        <v>62</v>
      </c>
      <c r="I181" s="6">
        <v>518.29</v>
      </c>
      <c r="J181" s="6">
        <v>82.76</v>
      </c>
      <c r="K181" s="6">
        <v>42.96</v>
      </c>
      <c r="L181" s="6">
        <v>71.430000000000007</v>
      </c>
      <c r="M181" s="5">
        <v>0</v>
      </c>
      <c r="N181" s="5">
        <v>0</v>
      </c>
      <c r="O181" s="5">
        <v>0</v>
      </c>
    </row>
    <row r="182" spans="3:15" ht="15.5" x14ac:dyDescent="0.35">
      <c r="C182" t="s">
        <v>65</v>
      </c>
      <c r="I182" s="6">
        <v>31.72</v>
      </c>
      <c r="J182" s="6">
        <v>4.71</v>
      </c>
      <c r="K182" s="6">
        <v>4.6500000000000004</v>
      </c>
      <c r="L182" s="6">
        <v>7.19</v>
      </c>
      <c r="M182" s="5">
        <v>0</v>
      </c>
      <c r="N182" s="5">
        <v>0</v>
      </c>
      <c r="O182" s="5">
        <v>0</v>
      </c>
    </row>
    <row r="183" spans="3:15" ht="15.5" x14ac:dyDescent="0.35">
      <c r="C183" t="s">
        <v>186</v>
      </c>
      <c r="I183" s="5">
        <v>8070000000</v>
      </c>
      <c r="J183" s="5">
        <v>6470000000</v>
      </c>
      <c r="K183" s="5">
        <v>7750000000</v>
      </c>
      <c r="L183" s="5">
        <v>7210000000</v>
      </c>
      <c r="M183" s="5">
        <v>20540000000</v>
      </c>
      <c r="N183" s="5">
        <v>5950000000</v>
      </c>
      <c r="O183" s="5">
        <v>8900000000</v>
      </c>
    </row>
    <row r="184" spans="3:15" ht="15.5" x14ac:dyDescent="0.35">
      <c r="C184" t="s">
        <v>187</v>
      </c>
      <c r="I184" s="6">
        <v>2.5600000000000001E-2</v>
      </c>
      <c r="J184" s="6">
        <v>2.41E-2</v>
      </c>
      <c r="K184" s="6">
        <v>4.4600000000000001E-2</v>
      </c>
      <c r="L184" s="6">
        <v>3.27E-2</v>
      </c>
      <c r="M184" s="6">
        <v>0.38270000000000004</v>
      </c>
      <c r="N184" s="6">
        <v>5.8099999999999999E-2</v>
      </c>
      <c r="O184" s="6">
        <v>0.1047</v>
      </c>
    </row>
    <row r="185" spans="3:15" ht="15.5" x14ac:dyDescent="0.35">
      <c r="C185" t="s">
        <v>188</v>
      </c>
      <c r="I185" s="6">
        <v>0.03</v>
      </c>
      <c r="J185" s="6">
        <v>2.69E-2</v>
      </c>
      <c r="K185" s="6">
        <v>5.0499999999999996E-2</v>
      </c>
      <c r="L185" s="6">
        <v>3.9E-2</v>
      </c>
      <c r="M185" s="6">
        <v>0.56459999999999999</v>
      </c>
      <c r="N185" s="6">
        <v>9.8100000000000007E-2</v>
      </c>
      <c r="O185" s="6">
        <v>0.18840000000000001</v>
      </c>
    </row>
    <row r="186" spans="3:15" ht="15.5" x14ac:dyDescent="0.35">
      <c r="C186" t="s">
        <v>189</v>
      </c>
      <c r="I186" s="6">
        <v>3.8199999999999998E-2</v>
      </c>
      <c r="J186" s="6">
        <v>3.27E-2</v>
      </c>
      <c r="K186" s="6">
        <v>5.5899999999999998E-2</v>
      </c>
      <c r="L186" s="6">
        <v>7.4999999999999997E-2</v>
      </c>
      <c r="M186" s="6">
        <v>0.54700000000000004</v>
      </c>
      <c r="N186" s="6">
        <v>0.1245</v>
      </c>
      <c r="O186" s="6">
        <v>0.39450000000000002</v>
      </c>
    </row>
    <row r="187" spans="3:15" ht="15.5" x14ac:dyDescent="0.35">
      <c r="C187" t="s">
        <v>190</v>
      </c>
      <c r="I187" s="6">
        <v>10.26</v>
      </c>
      <c r="J187" s="6">
        <v>3.22</v>
      </c>
      <c r="K187" s="6">
        <v>25.06</v>
      </c>
      <c r="L187" s="6">
        <v>4.71</v>
      </c>
      <c r="M187" s="6">
        <v>17.45</v>
      </c>
      <c r="N187" s="6">
        <v>3.11</v>
      </c>
      <c r="O187" s="6">
        <v>4.43</v>
      </c>
    </row>
    <row r="188" spans="3:15" ht="15.5" x14ac:dyDescent="0.35">
      <c r="C188" t="s">
        <v>59</v>
      </c>
      <c r="I188" s="6">
        <v>15.59</v>
      </c>
      <c r="J188" s="6">
        <v>2.23</v>
      </c>
      <c r="K188" s="6">
        <v>2.17</v>
      </c>
      <c r="L188" s="6">
        <v>2.79</v>
      </c>
      <c r="M188" s="5">
        <v>0</v>
      </c>
      <c r="N188" s="5">
        <v>0</v>
      </c>
      <c r="O188" s="5">
        <v>0</v>
      </c>
    </row>
    <row r="189" spans="3:15" ht="15.5" x14ac:dyDescent="0.35">
      <c r="C189" t="s">
        <v>56</v>
      </c>
      <c r="I189" s="6">
        <v>54.53</v>
      </c>
      <c r="J189" s="6">
        <v>53.84</v>
      </c>
      <c r="K189" s="6">
        <v>53.41</v>
      </c>
      <c r="L189" s="6">
        <v>51.97</v>
      </c>
      <c r="M189" s="6">
        <v>2665901.5099999998</v>
      </c>
      <c r="N189" s="6">
        <v>1900179.99</v>
      </c>
      <c r="O189" s="6">
        <v>1914688.82</v>
      </c>
    </row>
    <row r="190" spans="3:15" ht="15.5" x14ac:dyDescent="0.35">
      <c r="C190" t="s">
        <v>191</v>
      </c>
      <c r="I190" s="6">
        <v>15.59</v>
      </c>
      <c r="J190" s="6">
        <v>2.23</v>
      </c>
      <c r="K190" s="6">
        <v>2.17</v>
      </c>
      <c r="L190" s="6">
        <v>2.79</v>
      </c>
      <c r="M190" s="5">
        <v>0</v>
      </c>
      <c r="N190" s="5">
        <v>0</v>
      </c>
      <c r="O190" s="5">
        <v>0</v>
      </c>
    </row>
    <row r="191" spans="3:15" ht="15.5" x14ac:dyDescent="0.35">
      <c r="C191" t="s">
        <v>192</v>
      </c>
      <c r="I191" s="6">
        <v>54.53</v>
      </c>
      <c r="J191" s="6">
        <v>53.84</v>
      </c>
      <c r="K191" s="6">
        <v>53.41</v>
      </c>
      <c r="L191" s="6">
        <v>51.97</v>
      </c>
      <c r="M191" s="6">
        <v>2665901.5099999998</v>
      </c>
      <c r="N191" s="6">
        <v>1900179.99</v>
      </c>
      <c r="O191" s="6">
        <v>1914688.82</v>
      </c>
    </row>
    <row r="192" spans="3:15" ht="15.5" x14ac:dyDescent="0.35">
      <c r="C192" t="s">
        <v>193</v>
      </c>
      <c r="I192" s="5">
        <v>4000000000</v>
      </c>
      <c r="J192" s="5">
        <v>0</v>
      </c>
      <c r="K192" s="5">
        <v>3000000000</v>
      </c>
      <c r="L192" s="5">
        <v>3000000000</v>
      </c>
      <c r="M192" s="5">
        <v>2000000000</v>
      </c>
      <c r="N192" s="5">
        <v>4000000000</v>
      </c>
      <c r="O192" s="5">
        <v>2000000000</v>
      </c>
    </row>
    <row r="193" spans="2:15" ht="15.5" x14ac:dyDescent="0.35">
      <c r="C193" t="s">
        <v>194</v>
      </c>
      <c r="I193" s="5">
        <v>3000000000</v>
      </c>
      <c r="J193" s="5">
        <v>2000000000</v>
      </c>
      <c r="K193" s="5">
        <v>1000000000</v>
      </c>
      <c r="L193" s="5">
        <v>5000000000</v>
      </c>
      <c r="M193" s="5">
        <v>7000000000</v>
      </c>
      <c r="N193" s="5">
        <v>7000000000</v>
      </c>
      <c r="O193" s="5">
        <v>12000000000</v>
      </c>
    </row>
    <row r="194" spans="2:15" ht="15.5" x14ac:dyDescent="0.35">
      <c r="C194" t="s">
        <v>26</v>
      </c>
      <c r="I194" s="5">
        <v>7000000000</v>
      </c>
      <c r="J194" s="5">
        <v>2000000000</v>
      </c>
      <c r="K194" s="5">
        <v>4000000000</v>
      </c>
      <c r="L194" s="5">
        <v>8000000000</v>
      </c>
      <c r="M194" s="5">
        <v>9000000000</v>
      </c>
      <c r="N194" s="5">
        <v>11000000000</v>
      </c>
      <c r="O194" s="5">
        <v>13000000000</v>
      </c>
    </row>
    <row r="195" spans="2:15" ht="15.5" x14ac:dyDescent="0.35">
      <c r="C195" t="s">
        <v>23</v>
      </c>
      <c r="I195" s="5">
        <v>5000000000</v>
      </c>
      <c r="J195" s="5">
        <v>-2000000000</v>
      </c>
      <c r="K195" s="5">
        <v>-13000000000</v>
      </c>
      <c r="L195" s="5">
        <v>-15000000000</v>
      </c>
      <c r="M195" s="5">
        <v>3000000000</v>
      </c>
      <c r="N195" s="5">
        <v>10000000000</v>
      </c>
      <c r="O195" s="5">
        <v>11000000000</v>
      </c>
    </row>
    <row r="196" spans="2:15" ht="15.5" x14ac:dyDescent="0.35">
      <c r="C196" t="s">
        <v>195</v>
      </c>
      <c r="I196" s="5">
        <v>2000000000</v>
      </c>
      <c r="J196" s="5">
        <v>9000000000</v>
      </c>
      <c r="K196" s="5">
        <v>18000000000</v>
      </c>
      <c r="L196" s="5">
        <v>30000000000</v>
      </c>
      <c r="M196" s="5">
        <v>4000000000</v>
      </c>
      <c r="N196" s="5">
        <v>-4000000000</v>
      </c>
      <c r="O196" s="5">
        <v>0</v>
      </c>
    </row>
    <row r="197" spans="2:15" ht="15.5" x14ac:dyDescent="0.35">
      <c r="C197" t="s">
        <v>196</v>
      </c>
      <c r="I197" s="5">
        <v>12000000000</v>
      </c>
      <c r="J197" s="5">
        <v>4000000000</v>
      </c>
      <c r="K197" s="5">
        <v>6000000000</v>
      </c>
      <c r="L197" s="5">
        <v>4000000000</v>
      </c>
      <c r="M197" s="5">
        <v>-2000000000</v>
      </c>
      <c r="N197" s="5">
        <v>4000000000</v>
      </c>
      <c r="O197" s="5">
        <v>5000000000</v>
      </c>
    </row>
    <row r="198" spans="2:15" ht="15.5" x14ac:dyDescent="0.35">
      <c r="C198" t="s">
        <v>197</v>
      </c>
      <c r="I198" s="5">
        <v>-15000000000</v>
      </c>
      <c r="J198" s="5">
        <v>-14000000000</v>
      </c>
      <c r="K198" s="5">
        <v>-13000000000</v>
      </c>
      <c r="L198" s="5">
        <v>-9000000000</v>
      </c>
      <c r="M198" s="5">
        <v>-3000000000</v>
      </c>
      <c r="N198" s="5">
        <v>-1000000000</v>
      </c>
      <c r="O198" s="5">
        <v>0</v>
      </c>
    </row>
    <row r="199" spans="2:15" ht="15.5" x14ac:dyDescent="0.35">
      <c r="C199" t="s">
        <v>15</v>
      </c>
      <c r="I199" s="5">
        <v>-3000000000</v>
      </c>
      <c r="J199" s="5">
        <v>-10000000000</v>
      </c>
      <c r="K199" s="5">
        <v>-7000000000</v>
      </c>
      <c r="L199" s="5">
        <v>-5000000000</v>
      </c>
      <c r="M199" s="5">
        <v>-6000000000</v>
      </c>
      <c r="N199" s="5">
        <v>3000000000</v>
      </c>
      <c r="O199" s="5">
        <v>5000000000</v>
      </c>
    </row>
    <row r="200" spans="2:15" ht="15.5" x14ac:dyDescent="0.35">
      <c r="C200" t="s">
        <v>17</v>
      </c>
      <c r="I200" s="6">
        <v>-2.27</v>
      </c>
      <c r="J200" s="6">
        <v>-8.17</v>
      </c>
      <c r="K200" s="6">
        <v>-5.32</v>
      </c>
      <c r="L200" s="6">
        <v>-4.01</v>
      </c>
      <c r="M200" s="6">
        <v>-512235.53</v>
      </c>
      <c r="N200" s="6">
        <v>275981.96000000002</v>
      </c>
      <c r="O200" s="6">
        <v>445386.09</v>
      </c>
    </row>
    <row r="202" spans="2:15" ht="15.5" x14ac:dyDescent="0.35">
      <c r="B202" t="s">
        <v>198</v>
      </c>
      <c r="C202" t="s">
        <v>199</v>
      </c>
      <c r="D202" s="5">
        <v>2000000000</v>
      </c>
      <c r="E202" s="5">
        <v>1000000000</v>
      </c>
      <c r="F202" s="5">
        <v>671000000</v>
      </c>
      <c r="G202" s="5">
        <v>1000000000</v>
      </c>
      <c r="H202" s="5">
        <v>5000000000</v>
      </c>
      <c r="I202" s="5">
        <v>2000000000</v>
      </c>
      <c r="J202" s="5">
        <v>2000000000</v>
      </c>
      <c r="K202" s="5">
        <v>3000000000</v>
      </c>
      <c r="L202" s="5">
        <v>3000000000</v>
      </c>
      <c r="M202" s="5">
        <v>17000000000</v>
      </c>
      <c r="N202" s="5">
        <v>2000000000</v>
      </c>
      <c r="O202" s="5">
        <v>4000000000</v>
      </c>
    </row>
    <row r="203" spans="2:15" ht="15.5" x14ac:dyDescent="0.35">
      <c r="C203" t="s">
        <v>381</v>
      </c>
      <c r="H203" s="6">
        <v>0.88</v>
      </c>
      <c r="I203" s="6">
        <v>0.88</v>
      </c>
      <c r="J203" s="6">
        <v>0.88</v>
      </c>
      <c r="K203" s="6">
        <v>1.08</v>
      </c>
      <c r="L203" s="6">
        <v>1.22</v>
      </c>
    </row>
    <row r="204" spans="2:15" ht="15.5" x14ac:dyDescent="0.35">
      <c r="C204" t="s">
        <v>67</v>
      </c>
      <c r="H204" s="6">
        <v>0.2334</v>
      </c>
      <c r="I204" s="6">
        <v>0.53820000000000001</v>
      </c>
      <c r="J204" s="6">
        <v>0.60729999999999995</v>
      </c>
      <c r="K204" s="6">
        <v>0.4</v>
      </c>
      <c r="L204" s="6">
        <v>0.60209999999999997</v>
      </c>
    </row>
    <row r="205" spans="2:15" ht="15.5" x14ac:dyDescent="0.35">
      <c r="C205" t="s">
        <v>382</v>
      </c>
      <c r="H205" s="6">
        <v>3.0000000000000001E-3</v>
      </c>
      <c r="I205" s="6">
        <v>7.4999999999999997E-3</v>
      </c>
      <c r="J205" s="6">
        <v>7.4999999999999997E-3</v>
      </c>
      <c r="K205" s="6">
        <v>0.01</v>
      </c>
      <c r="L205" s="6">
        <v>8.6999999999999994E-3</v>
      </c>
    </row>
    <row r="206" spans="2:15" ht="15.5" x14ac:dyDescent="0.35">
      <c r="C206" t="s">
        <v>47</v>
      </c>
      <c r="D206" s="6">
        <v>1.33</v>
      </c>
      <c r="E206" s="6">
        <v>0.96</v>
      </c>
      <c r="F206" s="6">
        <v>0.54</v>
      </c>
      <c r="G206" s="6">
        <v>1.1299999999999999</v>
      </c>
      <c r="H206" s="6">
        <v>3.77</v>
      </c>
      <c r="I206" s="6">
        <v>1.64</v>
      </c>
      <c r="J206" s="6">
        <v>1.45</v>
      </c>
      <c r="K206" s="6">
        <v>2.7</v>
      </c>
      <c r="L206" s="6">
        <v>2.0299999999999998</v>
      </c>
      <c r="M206" s="6">
        <v>13.25</v>
      </c>
      <c r="N206" s="6">
        <v>1.64</v>
      </c>
      <c r="O206" s="6">
        <v>3.17</v>
      </c>
    </row>
    <row r="207" spans="2:15" ht="15.5" x14ac:dyDescent="0.35">
      <c r="C207" t="s">
        <v>69</v>
      </c>
      <c r="H207" s="6">
        <v>0.88</v>
      </c>
      <c r="I207" s="6">
        <v>0.88</v>
      </c>
      <c r="J207" s="6">
        <v>0.88</v>
      </c>
      <c r="K207" s="6">
        <v>1.08</v>
      </c>
      <c r="L207" s="6">
        <v>1.22</v>
      </c>
    </row>
    <row r="208" spans="2:15" ht="15.5" x14ac:dyDescent="0.35">
      <c r="C208" t="s">
        <v>383</v>
      </c>
      <c r="H208" s="6">
        <v>0.2334</v>
      </c>
      <c r="I208" s="6">
        <v>0.53820000000000001</v>
      </c>
      <c r="J208" s="6">
        <v>0.60729999999999995</v>
      </c>
      <c r="K208" s="6">
        <v>0.4</v>
      </c>
      <c r="L208" s="6">
        <v>0.60209999999999997</v>
      </c>
    </row>
    <row r="209" spans="3:15" ht="15.5" x14ac:dyDescent="0.35">
      <c r="C209" t="s">
        <v>384</v>
      </c>
      <c r="H209" s="6">
        <v>3.0000000000000001E-3</v>
      </c>
      <c r="I209" s="6">
        <v>7.4999999999999997E-3</v>
      </c>
      <c r="J209" s="6">
        <v>7.4999999999999997E-3</v>
      </c>
      <c r="K209" s="6">
        <v>0.01</v>
      </c>
      <c r="L209" s="6">
        <v>8.6999999999999994E-3</v>
      </c>
    </row>
    <row r="210" spans="3:15" ht="15.5" x14ac:dyDescent="0.35">
      <c r="C210" t="s">
        <v>200</v>
      </c>
      <c r="D210" s="5">
        <v>11000000000</v>
      </c>
      <c r="E210" s="5">
        <v>11000000000</v>
      </c>
      <c r="F210" s="5">
        <v>9000000000</v>
      </c>
      <c r="G210" s="5">
        <v>10000000000</v>
      </c>
      <c r="H210" s="5">
        <v>42000000000</v>
      </c>
      <c r="I210" s="5">
        <v>33000000000</v>
      </c>
      <c r="J210" s="5">
        <v>32000000000</v>
      </c>
      <c r="K210" s="5">
        <v>31000000000</v>
      </c>
      <c r="L210" s="5">
        <v>25000000000</v>
      </c>
      <c r="M210" s="5">
        <v>20000000000</v>
      </c>
      <c r="N210" s="5">
        <v>18000000000</v>
      </c>
      <c r="O210" s="5">
        <v>24000000000</v>
      </c>
    </row>
    <row r="211" spans="3:15" ht="15.5" x14ac:dyDescent="0.35">
      <c r="C211" t="s">
        <v>385</v>
      </c>
      <c r="H211" s="6">
        <v>0.88</v>
      </c>
      <c r="I211" s="6">
        <v>0.88</v>
      </c>
      <c r="J211" s="6">
        <v>0.88</v>
      </c>
      <c r="K211" s="6">
        <v>1.08</v>
      </c>
      <c r="L211" s="6">
        <v>1.22</v>
      </c>
    </row>
    <row r="212" spans="3:15" ht="15.5" x14ac:dyDescent="0.35">
      <c r="C212" t="s">
        <v>386</v>
      </c>
      <c r="H212" s="6">
        <v>0.2334</v>
      </c>
      <c r="I212" s="6">
        <v>0.53820000000000001</v>
      </c>
      <c r="J212" s="6">
        <v>0.60729999999999995</v>
      </c>
      <c r="K212" s="6">
        <v>0.4</v>
      </c>
      <c r="L212" s="6">
        <v>0.60209999999999997</v>
      </c>
    </row>
    <row r="213" spans="3:15" ht="15.5" x14ac:dyDescent="0.35">
      <c r="C213" t="s">
        <v>387</v>
      </c>
      <c r="H213" s="6">
        <v>3.0000000000000001E-3</v>
      </c>
      <c r="I213" s="6">
        <v>7.4999999999999997E-3</v>
      </c>
      <c r="J213" s="6">
        <v>7.4999999999999997E-3</v>
      </c>
      <c r="K213" s="6">
        <v>0.01</v>
      </c>
      <c r="L213" s="6">
        <v>8.6999999999999994E-3</v>
      </c>
    </row>
    <row r="214" spans="3:15" ht="15.5" x14ac:dyDescent="0.35">
      <c r="C214" t="s">
        <v>201</v>
      </c>
      <c r="I214" s="6">
        <v>77.44</v>
      </c>
    </row>
    <row r="215" spans="3:15" ht="15.5" x14ac:dyDescent="0.35">
      <c r="C215" t="s">
        <v>281</v>
      </c>
      <c r="I215" s="6">
        <v>73.83</v>
      </c>
    </row>
    <row r="216" spans="3:15" ht="15.5" x14ac:dyDescent="0.35">
      <c r="C216" t="s">
        <v>202</v>
      </c>
      <c r="I216" s="6">
        <v>6.95</v>
      </c>
    </row>
    <row r="217" spans="3:15" ht="15.5" x14ac:dyDescent="0.35">
      <c r="C217" t="s">
        <v>282</v>
      </c>
      <c r="I217" s="6">
        <v>1.3500000000000002E-2</v>
      </c>
    </row>
    <row r="218" spans="3:15" ht="15.5" x14ac:dyDescent="0.35">
      <c r="C218" t="s">
        <v>283</v>
      </c>
      <c r="I218" s="6">
        <v>8.89</v>
      </c>
    </row>
    <row r="219" spans="3:15" ht="15.5" x14ac:dyDescent="0.35">
      <c r="C219" t="s">
        <v>203</v>
      </c>
      <c r="I219" s="6">
        <v>5.09</v>
      </c>
    </row>
    <row r="220" spans="3:15" ht="15.5" x14ac:dyDescent="0.35">
      <c r="C220" t="s">
        <v>284</v>
      </c>
      <c r="I220" s="6">
        <v>23.82</v>
      </c>
    </row>
    <row r="221" spans="3:15" ht="15.5" x14ac:dyDescent="0.35">
      <c r="C221" t="s">
        <v>285</v>
      </c>
      <c r="I221" s="6">
        <v>64.260000000000005</v>
      </c>
    </row>
    <row r="222" spans="3:15" ht="15.5" x14ac:dyDescent="0.35">
      <c r="C222" t="s">
        <v>286</v>
      </c>
      <c r="I222" s="6">
        <v>62.89</v>
      </c>
    </row>
    <row r="223" spans="3:15" ht="15.5" x14ac:dyDescent="0.35">
      <c r="C223" t="s">
        <v>287</v>
      </c>
      <c r="I223" s="6">
        <v>36.270000000000003</v>
      </c>
    </row>
    <row r="224" spans="3:15" ht="15.5" x14ac:dyDescent="0.35">
      <c r="C224" t="s">
        <v>288</v>
      </c>
      <c r="I224" s="6">
        <v>5.64</v>
      </c>
    </row>
    <row r="225" spans="3:9" ht="15.5" x14ac:dyDescent="0.35">
      <c r="C225" t="s">
        <v>289</v>
      </c>
      <c r="I225" s="6">
        <v>-10.76</v>
      </c>
    </row>
    <row r="226" spans="3:9" ht="15.5" x14ac:dyDescent="0.35">
      <c r="C226" t="s">
        <v>290</v>
      </c>
      <c r="I226" s="6">
        <v>3.95</v>
      </c>
    </row>
    <row r="227" spans="3:9" ht="15.5" x14ac:dyDescent="0.35">
      <c r="C227" t="s">
        <v>204</v>
      </c>
      <c r="I227" s="6">
        <v>3.77</v>
      </c>
    </row>
    <row r="228" spans="3:9" ht="15.5" x14ac:dyDescent="0.35">
      <c r="C228" t="s">
        <v>291</v>
      </c>
      <c r="I228" s="6">
        <v>32.85</v>
      </c>
    </row>
    <row r="229" spans="3:9" ht="15.5" x14ac:dyDescent="0.35">
      <c r="C229" t="s">
        <v>205</v>
      </c>
      <c r="D229" s="6">
        <v>1.5</v>
      </c>
    </row>
    <row r="230" spans="3:9" ht="15.5" x14ac:dyDescent="0.35">
      <c r="C230" t="s">
        <v>206</v>
      </c>
      <c r="I230" s="6">
        <v>57.36</v>
      </c>
    </row>
    <row r="231" spans="3:9" ht="15.5" x14ac:dyDescent="0.35">
      <c r="C231" t="s">
        <v>292</v>
      </c>
      <c r="I231" s="6">
        <v>4.54</v>
      </c>
    </row>
    <row r="232" spans="3:9" ht="15.5" x14ac:dyDescent="0.35">
      <c r="C232" t="s">
        <v>207</v>
      </c>
      <c r="D232" s="6">
        <v>1.98</v>
      </c>
    </row>
    <row r="233" spans="3:9" ht="15.5" x14ac:dyDescent="0.35">
      <c r="C233" t="s">
        <v>208</v>
      </c>
      <c r="D233" s="6">
        <v>1.4</v>
      </c>
    </row>
    <row r="234" spans="3:9" ht="15.5" x14ac:dyDescent="0.35">
      <c r="C234" t="s">
        <v>209</v>
      </c>
      <c r="D234" s="6">
        <v>0.06</v>
      </c>
    </row>
    <row r="235" spans="3:9" ht="15.5" x14ac:dyDescent="0.35">
      <c r="C235" t="s">
        <v>210</v>
      </c>
      <c r="D235" s="6">
        <v>1.06</v>
      </c>
    </row>
    <row r="236" spans="3:9" ht="15.5" x14ac:dyDescent="0.35">
      <c r="C236" t="s">
        <v>296</v>
      </c>
      <c r="I236" s="6">
        <v>20.67</v>
      </c>
    </row>
    <row r="237" spans="3:9" ht="15.5" x14ac:dyDescent="0.35">
      <c r="C237" t="s">
        <v>13</v>
      </c>
      <c r="D237" s="5">
        <v>3000000000</v>
      </c>
    </row>
    <row r="238" spans="3:9" ht="15.5" x14ac:dyDescent="0.35">
      <c r="C238" t="s">
        <v>211</v>
      </c>
      <c r="I238" s="6">
        <v>19.170000000000002</v>
      </c>
    </row>
    <row r="239" spans="3:9" ht="15.5" x14ac:dyDescent="0.35">
      <c r="C239" t="s">
        <v>212</v>
      </c>
      <c r="I239" s="6">
        <v>6.5099999999999991E-2</v>
      </c>
    </row>
    <row r="240" spans="3:9" ht="15.5" x14ac:dyDescent="0.35">
      <c r="C240" t="s">
        <v>213</v>
      </c>
      <c r="I240" s="6">
        <v>6.8900000000000003E-2</v>
      </c>
    </row>
    <row r="241" spans="3:9" ht="15.5" x14ac:dyDescent="0.35">
      <c r="C241" t="s">
        <v>214</v>
      </c>
      <c r="I241" s="6">
        <v>8.0100000000000005E-2</v>
      </c>
    </row>
    <row r="242" spans="3:9" ht="15.5" x14ac:dyDescent="0.35">
      <c r="C242" t="s">
        <v>297</v>
      </c>
      <c r="I242" s="6">
        <v>7.0199999999999999E-2</v>
      </c>
    </row>
    <row r="243" spans="3:9" ht="15.5" x14ac:dyDescent="0.35">
      <c r="C243" t="s">
        <v>215</v>
      </c>
      <c r="D243" s="6">
        <v>6.13</v>
      </c>
    </row>
    <row r="244" spans="3:9" ht="15.5" x14ac:dyDescent="0.35">
      <c r="C244" t="s">
        <v>216</v>
      </c>
      <c r="D244" s="6">
        <v>27.8</v>
      </c>
    </row>
    <row r="245" spans="3:9" ht="15.5" x14ac:dyDescent="0.35">
      <c r="C245" t="s">
        <v>217</v>
      </c>
      <c r="D245" s="6">
        <v>19.59</v>
      </c>
    </row>
    <row r="246" spans="3:9" ht="15.5" x14ac:dyDescent="0.35">
      <c r="C246" t="s">
        <v>218</v>
      </c>
      <c r="D246" s="6">
        <v>14.34</v>
      </c>
    </row>
    <row r="247" spans="3:9" ht="15.5" x14ac:dyDescent="0.35">
      <c r="C247" t="s">
        <v>219</v>
      </c>
      <c r="D247" s="6">
        <v>14.85</v>
      </c>
    </row>
    <row r="248" spans="3:9" ht="15.5" x14ac:dyDescent="0.35">
      <c r="C248" t="s">
        <v>298</v>
      </c>
      <c r="I248" s="6">
        <v>0.52</v>
      </c>
    </row>
    <row r="249" spans="3:9" ht="15.5" x14ac:dyDescent="0.35">
      <c r="C249" t="s">
        <v>299</v>
      </c>
      <c r="I249" s="6">
        <v>11.8</v>
      </c>
    </row>
    <row r="250" spans="3:9" ht="15.5" x14ac:dyDescent="0.35">
      <c r="C250" t="s">
        <v>43</v>
      </c>
      <c r="I250" s="5">
        <v>365000000000</v>
      </c>
    </row>
    <row r="251" spans="3:9" ht="15.5" x14ac:dyDescent="0.35">
      <c r="C251" t="s">
        <v>220</v>
      </c>
      <c r="I251" s="5">
        <v>363000000000</v>
      </c>
    </row>
    <row r="252" spans="3:9" ht="15.5" x14ac:dyDescent="0.35">
      <c r="C252" t="s">
        <v>221</v>
      </c>
      <c r="I252" s="5">
        <v>1250000000</v>
      </c>
    </row>
    <row r="253" spans="3:9" ht="15.5" x14ac:dyDescent="0.35">
      <c r="C253" t="s">
        <v>222</v>
      </c>
      <c r="I253" s="6">
        <v>0.19210000000000002</v>
      </c>
    </row>
    <row r="254" spans="3:9" ht="15.5" x14ac:dyDescent="0.35">
      <c r="C254" t="s">
        <v>223</v>
      </c>
      <c r="D254" s="6">
        <v>0.49200000000000005</v>
      </c>
    </row>
    <row r="255" spans="3:9" ht="15.5" x14ac:dyDescent="0.35">
      <c r="C255" t="s">
        <v>224</v>
      </c>
      <c r="D255" s="6">
        <v>0.1575</v>
      </c>
    </row>
    <row r="256" spans="3:9" ht="15.5" x14ac:dyDescent="0.35">
      <c r="C256" t="s">
        <v>225</v>
      </c>
      <c r="D256" s="6">
        <v>0.14610000000000001</v>
      </c>
    </row>
    <row r="257" spans="3:9" ht="15.5" x14ac:dyDescent="0.35">
      <c r="C257" t="s">
        <v>226</v>
      </c>
      <c r="D257" s="6">
        <v>0.33610000000000001</v>
      </c>
    </row>
    <row r="258" spans="3:9" ht="15.5" x14ac:dyDescent="0.35">
      <c r="C258" t="s">
        <v>227</v>
      </c>
      <c r="D258" s="6">
        <v>0.50350000000000006</v>
      </c>
    </row>
    <row r="259" spans="3:9" ht="15.5" x14ac:dyDescent="0.35">
      <c r="C259" t="s">
        <v>228</v>
      </c>
      <c r="D259" s="6">
        <v>3.4167000000000001</v>
      </c>
    </row>
    <row r="260" spans="3:9" ht="15.5" x14ac:dyDescent="0.35">
      <c r="C260" t="s">
        <v>388</v>
      </c>
      <c r="I260" s="6">
        <v>0.88</v>
      </c>
    </row>
    <row r="261" spans="3:9" ht="15.5" x14ac:dyDescent="0.35">
      <c r="C261" t="s">
        <v>389</v>
      </c>
      <c r="I261" s="6">
        <v>0.88</v>
      </c>
    </row>
    <row r="262" spans="3:9" ht="15.5" x14ac:dyDescent="0.35">
      <c r="C262" t="s">
        <v>390</v>
      </c>
      <c r="I262" s="6">
        <v>0.2334</v>
      </c>
    </row>
    <row r="263" spans="3:9" ht="15.5" x14ac:dyDescent="0.35">
      <c r="C263" t="s">
        <v>391</v>
      </c>
      <c r="I263" s="6">
        <v>3.0000000000000001E-3</v>
      </c>
    </row>
    <row r="264" spans="3:9" ht="15.5" x14ac:dyDescent="0.35">
      <c r="C264" t="s">
        <v>392</v>
      </c>
      <c r="I264" t="s">
        <v>1574</v>
      </c>
    </row>
    <row r="265" spans="3:9" ht="15.5" x14ac:dyDescent="0.35">
      <c r="C265" t="s">
        <v>229</v>
      </c>
      <c r="I265" s="5">
        <v>8</v>
      </c>
    </row>
    <row r="266" spans="3:9" ht="15.5" x14ac:dyDescent="0.35">
      <c r="C266" t="s">
        <v>230</v>
      </c>
      <c r="I266" s="6">
        <v>0.55000000000000004</v>
      </c>
    </row>
    <row r="267" spans="3:9" ht="15.5" x14ac:dyDescent="0.35">
      <c r="C267" t="s">
        <v>231</v>
      </c>
      <c r="I267" s="6">
        <v>0.31</v>
      </c>
    </row>
    <row r="268" spans="3:9" ht="15.5" x14ac:dyDescent="0.35">
      <c r="C268" t="s">
        <v>232</v>
      </c>
      <c r="I268" s="6">
        <v>0.13</v>
      </c>
    </row>
    <row r="269" spans="3:9" ht="15.5" x14ac:dyDescent="0.35">
      <c r="C269" t="s">
        <v>233</v>
      </c>
      <c r="I269" s="6">
        <v>0.48</v>
      </c>
    </row>
    <row r="270" spans="3:9" ht="15.5" x14ac:dyDescent="0.35">
      <c r="C270" t="s">
        <v>234</v>
      </c>
      <c r="I270" s="6">
        <v>0.15</v>
      </c>
    </row>
    <row r="271" spans="3:9" ht="15.5" x14ac:dyDescent="0.35">
      <c r="C271" t="s">
        <v>235</v>
      </c>
      <c r="I271" s="6">
        <v>0.14000000000000001</v>
      </c>
    </row>
    <row r="272" spans="3:9" ht="15.5" x14ac:dyDescent="0.35">
      <c r="C272" t="s">
        <v>236</v>
      </c>
      <c r="I272" s="6">
        <v>0.03</v>
      </c>
    </row>
    <row r="273" spans="3:9" ht="15.5" x14ac:dyDescent="0.35">
      <c r="C273" t="s">
        <v>300</v>
      </c>
      <c r="I273" s="5">
        <v>41000000000</v>
      </c>
    </row>
    <row r="274" spans="3:9" ht="15.5" x14ac:dyDescent="0.35">
      <c r="C274" t="s">
        <v>301</v>
      </c>
      <c r="I274" s="5">
        <v>20000000000</v>
      </c>
    </row>
    <row r="275" spans="3:9" ht="15.5" x14ac:dyDescent="0.35">
      <c r="C275" t="s">
        <v>302</v>
      </c>
      <c r="I275" s="5">
        <v>10000000000</v>
      </c>
    </row>
    <row r="276" spans="3:9" ht="15.5" x14ac:dyDescent="0.35">
      <c r="C276" t="s">
        <v>303</v>
      </c>
      <c r="I276" s="5">
        <v>5000000000</v>
      </c>
    </row>
    <row r="277" spans="3:9" ht="15.5" x14ac:dyDescent="0.35">
      <c r="C277" t="s">
        <v>237</v>
      </c>
      <c r="D277" s="5">
        <v>2000000000</v>
      </c>
    </row>
    <row r="278" spans="3:9" ht="15.5" x14ac:dyDescent="0.35">
      <c r="C278" t="s">
        <v>238</v>
      </c>
      <c r="D278" s="5">
        <v>76000000000</v>
      </c>
    </row>
    <row r="279" spans="3:9" ht="15.5" x14ac:dyDescent="0.35">
      <c r="C279" t="s">
        <v>239</v>
      </c>
      <c r="D279" s="5">
        <v>4000000000</v>
      </c>
    </row>
    <row r="280" spans="3:9" ht="15.5" x14ac:dyDescent="0.35">
      <c r="C280" t="s">
        <v>183</v>
      </c>
      <c r="D280" s="5">
        <v>3000000000</v>
      </c>
    </row>
    <row r="281" spans="3:9" ht="15.5" x14ac:dyDescent="0.35">
      <c r="C281" t="s">
        <v>182</v>
      </c>
      <c r="I281" s="5">
        <v>72000000000</v>
      </c>
    </row>
    <row r="282" spans="3:9" ht="15.5" x14ac:dyDescent="0.35">
      <c r="C282" t="s">
        <v>21</v>
      </c>
      <c r="D282" s="5">
        <v>-2000000000</v>
      </c>
    </row>
    <row r="283" spans="3:9" ht="15.5" x14ac:dyDescent="0.35">
      <c r="C283" t="s">
        <v>240</v>
      </c>
      <c r="I283" s="5">
        <v>72000000000</v>
      </c>
    </row>
    <row r="284" spans="3:9" ht="15.5" x14ac:dyDescent="0.35">
      <c r="C284" t="s">
        <v>304</v>
      </c>
      <c r="I284" s="5">
        <v>15000000000</v>
      </c>
    </row>
    <row r="285" spans="3:9" ht="15.5" x14ac:dyDescent="0.35">
      <c r="C285" t="s">
        <v>305</v>
      </c>
      <c r="I285" s="5">
        <v>-13000000000</v>
      </c>
    </row>
    <row r="286" spans="3:9" ht="15.5" x14ac:dyDescent="0.35">
      <c r="C286" t="s">
        <v>306</v>
      </c>
      <c r="I286" s="5">
        <v>-3000000000</v>
      </c>
    </row>
    <row r="287" spans="3:9" ht="15.5" x14ac:dyDescent="0.35">
      <c r="C287" t="s">
        <v>307</v>
      </c>
      <c r="I287" s="5">
        <v>-10000000000</v>
      </c>
    </row>
    <row r="288" spans="3:9" ht="15.5" x14ac:dyDescent="0.35">
      <c r="C288" t="s">
        <v>308</v>
      </c>
      <c r="I288" s="5">
        <v>6000000000</v>
      </c>
    </row>
  </sheetData>
  <pageMargins left="0.7" right="0.7" top="0.75" bottom="0.75" header="0.3" footer="0.3"/>
  <ignoredErrors>
    <ignoredError sqref="A1:O289" numberStoredAsText="1"/>
  </ignoredError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O28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1575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ht="15.5" x14ac:dyDescent="0.35">
      <c r="C2" t="s">
        <v>1576</v>
      </c>
      <c r="D2" s="2" vm="331">
        <f ca="1">IFERROR(_xlfn.STOCKHISTORY("XIDX:" &amp; $C$1, D3, , 0, 0, 1), "Libur")</f>
        <v>85</v>
      </c>
      <c r="E2" s="2" t="str">
        <f ca="1">IFERROR(_xlfn.STOCKHISTORY("XIDX:" &amp; $C$1, E3, , 0, 0, 1), "Libur")</f>
        <v>Libur</v>
      </c>
      <c r="H2" s="2" vm="331">
        <f ca="1">IFERROR(INDEX(D2:G2,COUNT(D2:G2)),"")</f>
        <v>85</v>
      </c>
      <c r="I2" s="2" vm="4">
        <f t="shared" ref="I2:O2" ca="1" si="0">IFERROR(_xlfn.STOCKHISTORY("XIDX:" &amp; $C$1, I1, , 0, 0, 1), "Libur")</f>
        <v>61</v>
      </c>
      <c r="J2" s="2" vm="250">
        <f t="shared" ca="1" si="0"/>
        <v>9</v>
      </c>
      <c r="K2" s="2" vm="9">
        <f t="shared" ca="1" si="0"/>
        <v>50</v>
      </c>
      <c r="L2" s="2" vm="200">
        <f t="shared" ca="1" si="0"/>
        <v>115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</row>
    <row r="3" spans="1:15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5" ht="15.5" x14ac:dyDescent="0.35">
      <c r="B4" t="s">
        <v>5</v>
      </c>
      <c r="C4" t="s">
        <v>6</v>
      </c>
      <c r="D4" s="2">
        <f>IFERROR(INDEX(D51:D500,MATCH($C$4,$C$51:$C$500,0)),"")</f>
        <v>51607761817</v>
      </c>
      <c r="E4" s="2">
        <f>IFERROR(INDEX(E51:E500,MATCH($C$4,$C$51:$C$500,0)),"")</f>
        <v>74190113762</v>
      </c>
      <c r="H4" s="2">
        <f>IFERROR(SUM(D4:G4)*(4/MAX(1,COUNT(D4:G4))),"")</f>
        <v>251595751158</v>
      </c>
      <c r="I4" s="2">
        <f t="shared" ref="I4:O4" si="1">IFERROR(INDEX(I51:I500,MATCH($C$4,$C$51:$C$500,0)),"")</f>
        <v>197920066340</v>
      </c>
      <c r="J4" s="2">
        <f t="shared" si="1"/>
        <v>204229473655</v>
      </c>
      <c r="K4" s="2">
        <f t="shared" si="1"/>
        <v>205003727671</v>
      </c>
      <c r="L4" s="2">
        <f t="shared" si="1"/>
        <v>194958239203</v>
      </c>
      <c r="M4" s="2">
        <f t="shared" si="1"/>
        <v>176252035914</v>
      </c>
      <c r="N4" s="2">
        <f t="shared" si="1"/>
        <v>91145293308</v>
      </c>
      <c r="O4" s="2">
        <f t="shared" si="1"/>
        <v>300369954434</v>
      </c>
    </row>
    <row r="5" spans="1:15" ht="15.5" x14ac:dyDescent="0.35">
      <c r="B5" t="s">
        <v>7</v>
      </c>
      <c r="C5" t="s">
        <v>8</v>
      </c>
      <c r="D5" s="2">
        <f>IFERROR(INDEX(D51:D500,MATCH($C$5,$C$51:$C$500,0)),"")</f>
        <v>-96111657764</v>
      </c>
      <c r="E5" s="2">
        <f>IFERROR(INDEX(E51:E500,MATCH($C$5,$C$51:$C$500,0)),"")</f>
        <v>8024204084</v>
      </c>
      <c r="H5" s="2">
        <f>IFERROR(SUM(D5:G5)*(4/MAX(1,COUNT(D5:G5))),"")</f>
        <v>-176174907360</v>
      </c>
      <c r="I5" s="2">
        <f t="shared" ref="I5:O5" si="2">IFERROR(INDEX(I51:I500,MATCH($C$5,$C$51:$C$500,0)),"")</f>
        <v>2106837235</v>
      </c>
      <c r="J5" s="2">
        <f t="shared" si="2"/>
        <v>2203122607</v>
      </c>
      <c r="K5" s="2">
        <f t="shared" si="2"/>
        <v>10044298939</v>
      </c>
      <c r="L5" s="2">
        <f t="shared" si="2"/>
        <v>5464057268</v>
      </c>
      <c r="M5" s="2">
        <f t="shared" si="2"/>
        <v>2178108764</v>
      </c>
      <c r="N5" s="2">
        <f t="shared" si="2"/>
        <v>-69641878276</v>
      </c>
      <c r="O5" s="2">
        <f t="shared" si="2"/>
        <v>21530173512</v>
      </c>
    </row>
    <row r="6" spans="1:15" ht="15.5" x14ac:dyDescent="0.35">
      <c r="B6" t="s">
        <v>9</v>
      </c>
      <c r="C6" t="s">
        <v>10</v>
      </c>
      <c r="D6" s="2">
        <f>IFERROR(INDEX(D51:D500,MATCH($C$6,$C$51:$C$500,0)),"")</f>
        <v>271552566287</v>
      </c>
      <c r="E6" s="2">
        <f>IFERROR(INDEX(E51:E500,MATCH($C$6,$C$51:$C$500,0)),"")</f>
        <v>367664223139</v>
      </c>
      <c r="H6" s="2">
        <f>IFERROR(INDEX(D6:G6,COUNT(D6:G6)),"")</f>
        <v>367664223139</v>
      </c>
      <c r="I6" s="2">
        <f t="shared" ref="I6:O6" si="3">IFERROR(INDEX(I51:I500,MATCH($C$6,$C$51:$C$500,0)),"")</f>
        <v>359640020036</v>
      </c>
      <c r="J6" s="2">
        <f t="shared" si="3"/>
        <v>385277051036</v>
      </c>
      <c r="K6" s="2">
        <f t="shared" si="3"/>
        <v>521983787698</v>
      </c>
      <c r="L6" s="2">
        <f t="shared" si="3"/>
        <v>511939473350</v>
      </c>
      <c r="M6" s="2">
        <f t="shared" si="3"/>
        <v>69027367382</v>
      </c>
      <c r="N6" s="2">
        <f t="shared" si="3"/>
        <v>66454892826</v>
      </c>
      <c r="O6" s="2">
        <f t="shared" si="3"/>
        <v>141229666397</v>
      </c>
    </row>
    <row r="7" spans="1:15" ht="15.5" x14ac:dyDescent="0.35">
      <c r="B7" t="s">
        <v>11</v>
      </c>
      <c r="C7" t="s">
        <v>12</v>
      </c>
      <c r="D7" s="3">
        <f>IFERROR(INDEX(D51:D500,MATCH($C$7,$C$51:$C$500,0))/1000000000,"")</f>
        <v>6.8</v>
      </c>
      <c r="E7" s="3">
        <f>IFERROR(INDEX(E51:E500,MATCH($C$7,$C$51:$C$500,0))/1000000000,"")</f>
        <v>6.8</v>
      </c>
      <c r="H7" s="3">
        <f>IFERROR(INDEX(D7:G7,COUNT(D7:G7)),"")</f>
        <v>6.8</v>
      </c>
      <c r="I7" s="3">
        <f t="shared" ref="I7:O7" si="4">IFERROR(INDEX(I51:I500,MATCH($C$7,$C$51:$C$500,0))/1000000000,"")</f>
        <v>6.8</v>
      </c>
      <c r="J7" s="3">
        <f t="shared" si="4"/>
        <v>6.8</v>
      </c>
      <c r="K7" s="3">
        <f t="shared" si="4"/>
        <v>6.8</v>
      </c>
      <c r="L7" s="3">
        <f t="shared" si="4"/>
        <v>6.8</v>
      </c>
      <c r="M7" s="3">
        <f t="shared" si="4"/>
        <v>0</v>
      </c>
      <c r="N7" s="3">
        <f t="shared" si="4"/>
        <v>0</v>
      </c>
      <c r="O7" s="3">
        <f t="shared" si="4"/>
        <v>0</v>
      </c>
    </row>
    <row r="8" spans="1:15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-34000000000</v>
      </c>
      <c r="E8" s="2">
        <f>IFERROR(INDEX(E51:E500,MATCH("Free cash flow (Quarter)",$C$51:$C$500,0)),"")</f>
        <v>29000000000</v>
      </c>
      <c r="H8" s="2">
        <f>IFERROR(INDEX(D8:G8,COUNT(D8:G8)),"")</f>
        <v>29000000000</v>
      </c>
      <c r="I8" s="2">
        <f t="shared" ref="I8:O8" si="5">IFERROR(INDEX(I51:I500,MATCH($C$8,$C$51:$C$500,0)),"")</f>
        <v>12000000000</v>
      </c>
      <c r="J8" s="2">
        <f t="shared" si="5"/>
        <v>14000000000</v>
      </c>
      <c r="K8" s="2">
        <f t="shared" si="5"/>
        <v>37000000000</v>
      </c>
      <c r="L8" s="2">
        <f t="shared" si="5"/>
        <v>-309000000000</v>
      </c>
      <c r="M8" s="2">
        <f t="shared" si="5"/>
        <v>11000000000</v>
      </c>
      <c r="N8" s="2">
        <f t="shared" si="5"/>
        <v>0</v>
      </c>
      <c r="O8" s="2">
        <f t="shared" si="5"/>
        <v>-21000000000</v>
      </c>
    </row>
    <row r="9" spans="1:15" ht="15.5" x14ac:dyDescent="0.35">
      <c r="A9" t="s">
        <v>16</v>
      </c>
      <c r="C9" t="s">
        <v>17</v>
      </c>
      <c r="D9" s="3">
        <f>IFERROR(INDEX(D51:D500,MATCH("Free cash flow per share (Quarter)",$C$51:$C$500,0)),"")</f>
        <v>-5.07</v>
      </c>
      <c r="E9" s="3">
        <f>IFERROR(INDEX(E51:E500,MATCH("Free cash flow per share (Quarter)",$C$51:$C$500,0)),"")</f>
        <v>4.2</v>
      </c>
      <c r="H9" s="3">
        <f>IFERROR(INDEX(D9:G9,COUNT(D9:G9)),"")</f>
        <v>4.2</v>
      </c>
      <c r="I9" s="3">
        <f t="shared" ref="I9:O9" si="6">IFERROR(INDEX(I51:I500,MATCH($C$9,$C$51:$C$500,0)),"")</f>
        <v>1.79</v>
      </c>
      <c r="J9" s="3">
        <f t="shared" si="6"/>
        <v>1.99</v>
      </c>
      <c r="K9" s="3">
        <f t="shared" si="6"/>
        <v>5.47</v>
      </c>
      <c r="L9" s="3">
        <f t="shared" si="6"/>
        <v>-45.47</v>
      </c>
      <c r="M9" s="3">
        <f t="shared" si="6"/>
        <v>16988.099999999999</v>
      </c>
      <c r="N9" s="3">
        <f t="shared" si="6"/>
        <v>-511.34</v>
      </c>
      <c r="O9" s="3">
        <f t="shared" si="6"/>
        <v>-31762.22</v>
      </c>
    </row>
    <row r="10" spans="1:15" ht="15.5" x14ac:dyDescent="0.35">
      <c r="C10" t="s">
        <v>18</v>
      </c>
      <c r="D10" s="3">
        <f ca="1">IFERROR(IF(D9=0,"",D2/D9),"")</f>
        <v>-16.765285996055226</v>
      </c>
      <c r="E10" s="3" t="str">
        <f ca="1">IFERROR(IF(E9=0,"",E2/E9),"")</f>
        <v/>
      </c>
      <c r="I10" s="3">
        <f t="shared" ref="I10:O10" ca="1" si="7">IFERROR(IF(I9=0,"",I2/I9),"")</f>
        <v>34.07821229050279</v>
      </c>
      <c r="J10" s="3">
        <f t="shared" ca="1" si="7"/>
        <v>4.5226130653266328</v>
      </c>
      <c r="K10" s="3">
        <f t="shared" ca="1" si="7"/>
        <v>9.1407678244972583</v>
      </c>
      <c r="L10" s="3">
        <f t="shared" ca="1" si="7"/>
        <v>-2.5291400923685949</v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</row>
    <row r="11" spans="1:15" ht="15.5" x14ac:dyDescent="0.35">
      <c r="B11" t="s">
        <v>19</v>
      </c>
      <c r="C11" t="s">
        <v>20</v>
      </c>
      <c r="D11" s="2">
        <f>IFERROR(INDEX(D51:D500,MATCH($C$11,$C$51:$C$500,0)),"")</f>
        <v>7925449833</v>
      </c>
      <c r="E11" s="2">
        <f>IFERROR(INDEX(E51:E500,MATCH($C$11,$C$51:$C$500,0)),"")</f>
        <v>31618492349</v>
      </c>
      <c r="H11" s="2">
        <f>IFERROR(INDEX(D11:G11,COUNT(D11:G11)),"")</f>
        <v>31618492349</v>
      </c>
      <c r="I11" s="2">
        <f t="shared" ref="I11:O11" si="8">IFERROR(INDEX(I51:I500,MATCH($C$11,$C$51:$C$500,0)),"")</f>
        <v>7592155369</v>
      </c>
      <c r="J11" s="2">
        <f t="shared" si="8"/>
        <v>8822363004</v>
      </c>
      <c r="K11" s="2">
        <f t="shared" si="8"/>
        <v>9596511776</v>
      </c>
      <c r="L11" s="2">
        <f t="shared" si="8"/>
        <v>24478415707</v>
      </c>
      <c r="M11" s="2">
        <f t="shared" si="8"/>
        <v>3301070880</v>
      </c>
      <c r="N11" s="2">
        <f t="shared" si="8"/>
        <v>19774049767</v>
      </c>
      <c r="O11" s="2">
        <f t="shared" si="8"/>
        <v>22183769204</v>
      </c>
    </row>
    <row r="12" spans="1:15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17000000000</v>
      </c>
      <c r="E12" s="2">
        <f>IFERROR(INDEX(E51:E500,MATCH("Net Debt (Quarter)",$C$51:$C$500,0)),"")</f>
        <v>20000000000</v>
      </c>
      <c r="H12" s="2">
        <f>IFERROR(INDEX(D12:G12,COUNT(D12:G12)),"")</f>
        <v>20000000000</v>
      </c>
      <c r="I12" s="2">
        <f t="shared" ref="I12:O12" si="9">IFERROR(INDEX(I51:I500,MATCH($C$12,$C$51:$C$500,0)),"")</f>
        <v>46000000000</v>
      </c>
      <c r="J12" s="2">
        <f t="shared" si="9"/>
        <v>54000000000</v>
      </c>
      <c r="K12" s="2">
        <f t="shared" si="9"/>
        <v>60000000000</v>
      </c>
      <c r="L12" s="2">
        <f t="shared" si="9"/>
        <v>140000000000</v>
      </c>
      <c r="M12" s="2">
        <f t="shared" si="9"/>
        <v>165000000000</v>
      </c>
      <c r="N12" s="2">
        <f t="shared" si="9"/>
        <v>164000000000</v>
      </c>
      <c r="O12" s="2">
        <f t="shared" si="9"/>
        <v>154000000000</v>
      </c>
    </row>
    <row r="13" spans="1:15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24000000000</v>
      </c>
      <c r="E13" s="2">
        <f>IFERROR(INDEX(E51:E500,MATCH("Total Debt (Quarter)",$C$51:$C$500,0)),"")</f>
        <v>51000000000</v>
      </c>
      <c r="H13" s="2">
        <f>IFERROR(INDEX(D13:G13,COUNT(D13:G13)),"")</f>
        <v>51000000000</v>
      </c>
      <c r="I13" s="2">
        <f t="shared" ref="I13:O13" si="10">IFERROR(INDEX(I51:I500,MATCH($C$13,$C$51:$C$500,0)),"")</f>
        <v>53000000000</v>
      </c>
      <c r="J13" s="2">
        <f t="shared" si="10"/>
        <v>63000000000</v>
      </c>
      <c r="K13" s="2">
        <f t="shared" si="10"/>
        <v>70000000000</v>
      </c>
      <c r="L13" s="2">
        <f t="shared" si="10"/>
        <v>165000000000</v>
      </c>
      <c r="M13" s="2">
        <f t="shared" si="10"/>
        <v>168000000000</v>
      </c>
      <c r="N13" s="2">
        <f t="shared" si="10"/>
        <v>184000000000</v>
      </c>
      <c r="O13" s="2">
        <f t="shared" si="10"/>
        <v>176000000000</v>
      </c>
    </row>
    <row r="14" spans="1:15" ht="15.5" x14ac:dyDescent="0.35">
      <c r="C14" t="s">
        <v>27</v>
      </c>
      <c r="D14" s="2">
        <f>IFERROR(INDEX(D51:D500,MATCH($C$14,$C$51:$C$500,0)),"")</f>
        <v>-2405460987</v>
      </c>
      <c r="E14" s="2">
        <f>IFERROR(INDEX(E51:E500,MATCH($C$14,$C$51:$C$500,0)),"")</f>
        <v>-3056735190</v>
      </c>
      <c r="H14" s="2">
        <f>IFERROR(SUM(D14:G14)*(4/MAX(1,COUNT(D14:G14))),"")</f>
        <v>-10924392354</v>
      </c>
      <c r="I14" s="2">
        <f t="shared" ref="I14:O14" si="11">IFERROR(INDEX(I51:I500,MATCH($C$14,$C$51:$C$500,0)),"")</f>
        <v>-12365857992</v>
      </c>
      <c r="J14" s="2">
        <f t="shared" si="11"/>
        <v>-13340560891</v>
      </c>
      <c r="K14" s="2">
        <f t="shared" si="11"/>
        <v>-12344555502</v>
      </c>
      <c r="L14" s="2">
        <f t="shared" si="11"/>
        <v>-16330822710</v>
      </c>
      <c r="M14" s="2">
        <f t="shared" si="11"/>
        <v>-22770026788</v>
      </c>
      <c r="N14" s="2">
        <f t="shared" si="11"/>
        <v>-23920382385</v>
      </c>
      <c r="O14" s="2">
        <f t="shared" si="11"/>
        <v>-29112029713</v>
      </c>
    </row>
    <row r="15" spans="1:15" ht="15.5" x14ac:dyDescent="0.35">
      <c r="C15" t="s">
        <v>28</v>
      </c>
      <c r="D15" s="2">
        <f>IFERROR(INDEX(D51:D500,MATCH($C$15,$C$51:$C$500,0)),"")</f>
        <v>-986118649</v>
      </c>
      <c r="E15" s="2">
        <f>IFERROR(INDEX(E51:E500,MATCH($C$15,$C$51:$C$500,0)),"")</f>
        <v>-987795417</v>
      </c>
      <c r="H15" s="2">
        <f>IFERROR(SUM(D15:G15)*(4/MAX(1,COUNT(D15:G15))),"")</f>
        <v>-3947828132</v>
      </c>
      <c r="I15" s="2">
        <f t="shared" ref="I15:O15" si="12">IFERROR(INDEX(I51:I500,MATCH($C$15,$C$51:$C$500,0)),"")</f>
        <v>-1103772989</v>
      </c>
      <c r="J15" s="2">
        <f t="shared" si="12"/>
        <v>491077608</v>
      </c>
      <c r="K15" s="2">
        <f t="shared" si="12"/>
        <v>831896937</v>
      </c>
      <c r="L15" s="2">
        <f t="shared" si="12"/>
        <v>-3716689158</v>
      </c>
      <c r="M15" s="2">
        <f t="shared" si="12"/>
        <v>-2880339795</v>
      </c>
      <c r="N15" s="2">
        <f t="shared" si="12"/>
        <v>444662159</v>
      </c>
      <c r="O15" s="2">
        <f t="shared" si="12"/>
        <v>-5415000088</v>
      </c>
    </row>
    <row r="16" spans="1:15" ht="15.5" x14ac:dyDescent="0.35">
      <c r="C16" t="s">
        <v>29</v>
      </c>
      <c r="D16" s="2">
        <f>IFERROR(INDEX(D51:D500,MATCH($C$16,$C$51:$C$500,0)),"")</f>
        <v>-95125538202</v>
      </c>
      <c r="E16" s="2">
        <f>IFERROR(INDEX(E51:E500,MATCH($C$16,$C$51:$C$500,0)),"")</f>
        <v>9011998520</v>
      </c>
      <c r="H16" s="2">
        <f>IFERROR(SUM(D16:G16)*(4/MAX(1,COUNT(D16:G16))),"")</f>
        <v>-172227079364</v>
      </c>
      <c r="I16" s="2">
        <f t="shared" ref="I16:O16" si="13">IFERROR(INDEX(I51:I500,MATCH($C$16,$C$51:$C$500,0)),"")</f>
        <v>3140603708</v>
      </c>
      <c r="J16" s="2">
        <f t="shared" si="13"/>
        <v>1660721880</v>
      </c>
      <c r="K16" s="2">
        <f t="shared" si="13"/>
        <v>9128683417</v>
      </c>
      <c r="L16" s="2">
        <f t="shared" si="13"/>
        <v>9485563973</v>
      </c>
      <c r="M16" s="2">
        <f t="shared" si="13"/>
        <v>5799938009</v>
      </c>
      <c r="N16" s="2">
        <f t="shared" si="13"/>
        <v>-75078117086</v>
      </c>
      <c r="O16" s="2">
        <f t="shared" si="13"/>
        <v>27459275776</v>
      </c>
    </row>
    <row r="17" spans="1:15" ht="15.5" x14ac:dyDescent="0.35">
      <c r="A17" t="s">
        <v>30</v>
      </c>
    </row>
    <row r="18" spans="1:15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</row>
    <row r="19" spans="1:15" ht="15.5" x14ac:dyDescent="0.35">
      <c r="A19" t="s">
        <v>40</v>
      </c>
      <c r="C19" t="s">
        <v>41</v>
      </c>
    </row>
    <row r="20" spans="1:15" ht="15.5" x14ac:dyDescent="0.35">
      <c r="A20" t="s">
        <v>42</v>
      </c>
      <c r="C20" t="s">
        <v>43</v>
      </c>
      <c r="D20" s="2">
        <f ca="1">IFERROR(D21*D2,"")</f>
        <v>578000000000</v>
      </c>
      <c r="E20" s="2" t="str">
        <f ca="1">IFERROR(E21*E2,"")</f>
        <v/>
      </c>
      <c r="H20" s="2">
        <f t="shared" ref="H20:O20" ca="1" si="14">IFERROR(H21*H2,"")</f>
        <v>578000000000</v>
      </c>
      <c r="I20" s="2">
        <f t="shared" ca="1" si="14"/>
        <v>414800000000</v>
      </c>
      <c r="J20" s="2">
        <f t="shared" ca="1" si="14"/>
        <v>61200000000</v>
      </c>
      <c r="K20" s="2">
        <f t="shared" ca="1" si="14"/>
        <v>340000000000</v>
      </c>
      <c r="L20" s="2">
        <f t="shared" ca="1" si="14"/>
        <v>782000000000</v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</row>
    <row r="21" spans="1:15" ht="15.5" x14ac:dyDescent="0.35">
      <c r="C21" t="s">
        <v>12</v>
      </c>
      <c r="D21" s="2">
        <f>IFERROR(INDEX(D51:D500,MATCH($C$7,$C$51:$C$500,0)),"")</f>
        <v>6800000000</v>
      </c>
      <c r="E21" s="2">
        <f>IFERROR(INDEX(E51:E500,MATCH($C$7,$C$51:$C$500,0)),"")</f>
        <v>6800000000</v>
      </c>
      <c r="H21" s="2">
        <f>IFERROR(INDEX(D21:G21,COUNT(D21:G21)),"")</f>
        <v>6800000000</v>
      </c>
      <c r="I21" s="2">
        <f t="shared" ref="I21:O21" si="15">IFERROR(INDEX(I51:I500,MATCH($C$7,$C$51:$C$500,0)),"")</f>
        <v>6800000000</v>
      </c>
      <c r="J21" s="2">
        <f t="shared" si="15"/>
        <v>6800000000</v>
      </c>
      <c r="K21" s="2">
        <f t="shared" si="15"/>
        <v>6800000000</v>
      </c>
      <c r="L21" s="2">
        <f t="shared" si="15"/>
        <v>6800000000</v>
      </c>
      <c r="M21" s="2">
        <f t="shared" si="15"/>
        <v>0</v>
      </c>
      <c r="N21" s="2">
        <f t="shared" si="15"/>
        <v>0</v>
      </c>
      <c r="O21" s="2">
        <f t="shared" si="15"/>
        <v>0</v>
      </c>
    </row>
    <row r="23" spans="1:15" ht="15.5" x14ac:dyDescent="0.35">
      <c r="B23" t="s">
        <v>44</v>
      </c>
      <c r="C23" t="s">
        <v>45</v>
      </c>
      <c r="D23" s="3">
        <f>IFERROR(D5/D6*100,"")</f>
        <v>-35.393389603404067</v>
      </c>
      <c r="E23" s="3">
        <f>IFERROR(E5/E6*100,"")</f>
        <v>2.1824816174638646</v>
      </c>
      <c r="H23" s="3">
        <f t="shared" ref="H23:O23" si="16">IFERROR(H5/H6*100,"")</f>
        <v>-47.917337688142396</v>
      </c>
      <c r="I23" s="3">
        <f t="shared" si="16"/>
        <v>0.58581835102475677</v>
      </c>
      <c r="J23" s="3">
        <f t="shared" si="16"/>
        <v>0.57182814317018382</v>
      </c>
      <c r="K23" s="3">
        <f t="shared" si="16"/>
        <v>1.9242549626486198</v>
      </c>
      <c r="L23" s="3">
        <f t="shared" si="16"/>
        <v>1.0673248601528258</v>
      </c>
      <c r="M23" s="3">
        <f t="shared" si="16"/>
        <v>3.1554278347981399</v>
      </c>
      <c r="N23" s="3">
        <f t="shared" si="16"/>
        <v>-104.79571227109574</v>
      </c>
      <c r="O23" s="3">
        <f t="shared" si="16"/>
        <v>15.244795276566158</v>
      </c>
    </row>
    <row r="24" spans="1:15" ht="15.5" x14ac:dyDescent="0.35">
      <c r="C24" t="s">
        <v>46</v>
      </c>
      <c r="D24" s="4" t="str">
        <f>IFERROR(_xlfn.RRI(5,I23,D23),"")</f>
        <v/>
      </c>
      <c r="E24" s="4">
        <f>IFERROR(_xlfn.RRI(5,J23,E23),"")</f>
        <v>0.3071848737261238</v>
      </c>
      <c r="H24" s="4" t="str">
        <f t="shared" ref="H24:O24" si="17">IFERROR(_xlfn.RRI(5,M23,H23),"")</f>
        <v/>
      </c>
      <c r="I24" s="4" t="str">
        <f t="shared" si="17"/>
        <v/>
      </c>
      <c r="J24" s="4">
        <f t="shared" si="17"/>
        <v>-0.48140444996523901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47</v>
      </c>
      <c r="C25" t="s">
        <v>48</v>
      </c>
      <c r="D25" s="3">
        <f>IFERROR(INDEX(D51:D500,MATCH($A$25,$C$51:$C$500,0)),"")</f>
        <v>-11.31</v>
      </c>
      <c r="E25" s="3">
        <f>IFERROR(INDEX(E51:E500,MATCH($A$25,$C$51:$C$500,0)),"")</f>
        <v>0.94</v>
      </c>
      <c r="H25" s="3">
        <f>IFERROR(INDEX(D25:G25,COUNT(D25:G25)),"")</f>
        <v>0.94</v>
      </c>
      <c r="I25" s="3">
        <f t="shared" ref="I25:O25" si="18">IFERROR(INDEX(I51:I500,MATCH($C$25,$C$51:$C$500,0)),"")</f>
        <v>0.3</v>
      </c>
      <c r="J25" s="3">
        <f t="shared" si="18"/>
        <v>0.32</v>
      </c>
      <c r="K25" s="3">
        <f t="shared" si="18"/>
        <v>1.47</v>
      </c>
      <c r="L25" s="3">
        <f t="shared" si="18"/>
        <v>0.85</v>
      </c>
      <c r="M25" s="3">
        <f t="shared" si="18"/>
        <v>3511.86</v>
      </c>
      <c r="N25" s="3">
        <f t="shared" si="18"/>
        <v>-103782.39999999999</v>
      </c>
      <c r="O25" s="3">
        <f t="shared" si="18"/>
        <v>31404.92</v>
      </c>
    </row>
    <row r="26" spans="1:15" ht="15.5" x14ac:dyDescent="0.35">
      <c r="C26" t="s">
        <v>49</v>
      </c>
      <c r="D26" s="4" t="str">
        <f>IFERROR(_xlfn.RRI(5,I25,D25),"")</f>
        <v/>
      </c>
      <c r="E26" s="4">
        <f>IFERROR(_xlfn.RRI(5,J25,E25),"")</f>
        <v>0.24049659079353458</v>
      </c>
      <c r="H26" s="4">
        <f t="shared" ref="H26:O26" si="19">IFERROR(_xlfn.RRI(5,M25,H25),"")</f>
        <v>-0.80701740951185097</v>
      </c>
      <c r="I26" s="4" t="str">
        <f t="shared" si="19"/>
        <v/>
      </c>
      <c r="J26" s="4">
        <f t="shared" si="19"/>
        <v>-0.89962386770604796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50</v>
      </c>
      <c r="D27" s="3">
        <f>IFERROR(D4/D21,"")</f>
        <v>7.5893767377941179</v>
      </c>
      <c r="E27" s="3">
        <f>IFERROR(E4/E21,"")</f>
        <v>10.910310847352941</v>
      </c>
      <c r="H27" s="3">
        <f t="shared" ref="H27:O27" si="20">IFERROR(H4/H21,"")</f>
        <v>36.999375170294115</v>
      </c>
      <c r="I27" s="3">
        <f t="shared" si="20"/>
        <v>29.105892108823529</v>
      </c>
      <c r="J27" s="3">
        <f t="shared" si="20"/>
        <v>30.033746125735295</v>
      </c>
      <c r="K27" s="3">
        <f t="shared" si="20"/>
        <v>30.147607010441178</v>
      </c>
      <c r="L27" s="3">
        <f t="shared" si="20"/>
        <v>28.670329294558822</v>
      </c>
      <c r="M27" s="3" t="str">
        <f t="shared" si="20"/>
        <v/>
      </c>
      <c r="N27" s="3" t="str">
        <f t="shared" si="20"/>
        <v/>
      </c>
      <c r="O27" s="3" t="str">
        <f t="shared" si="20"/>
        <v/>
      </c>
    </row>
    <row r="28" spans="1:15" ht="15.5" x14ac:dyDescent="0.35">
      <c r="C28" t="s">
        <v>51</v>
      </c>
      <c r="D28" s="4">
        <f>IFERROR(_xlfn.RRI(5,I27,D27),"")</f>
        <v>-0.23573312040297623</v>
      </c>
      <c r="E28" s="4">
        <f>IFERROR(_xlfn.RRI(5,J27,E27),"")</f>
        <v>-0.1833320280317442</v>
      </c>
      <c r="H28" s="4" t="str">
        <f t="shared" ref="H28:O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52</v>
      </c>
      <c r="H29" s="4">
        <f t="shared" ref="H29:O29" si="22">IFERROR(((H25-I25)/I25)*100%,"")</f>
        <v>2.1333333333333333</v>
      </c>
      <c r="I29" s="4">
        <f t="shared" si="22"/>
        <v>-6.2500000000000056E-2</v>
      </c>
      <c r="J29" s="4">
        <f t="shared" si="22"/>
        <v>-0.78231292517006801</v>
      </c>
      <c r="K29" s="4">
        <f t="shared" si="22"/>
        <v>0.72941176470588232</v>
      </c>
      <c r="L29" s="4">
        <f t="shared" si="22"/>
        <v>-0.99975796301674902</v>
      </c>
      <c r="M29" s="4">
        <f t="shared" si="22"/>
        <v>-1.0338386855574742</v>
      </c>
      <c r="N29" s="4">
        <f t="shared" si="22"/>
        <v>-4.3046541752056688</v>
      </c>
      <c r="O29" s="4" t="str">
        <f t="shared" si="22"/>
        <v/>
      </c>
    </row>
    <row r="30" spans="1:15" ht="15.5" x14ac:dyDescent="0.35">
      <c r="C30" t="s">
        <v>53</v>
      </c>
      <c r="H30" s="4">
        <f t="shared" ref="H30:O30" si="23">IFERROR(((H27-I27)/I27)*100%,"")</f>
        <v>0.27119880167073307</v>
      </c>
      <c r="I30" s="4">
        <f t="shared" si="23"/>
        <v>-3.0893715789809758E-2</v>
      </c>
      <c r="J30" s="4">
        <f t="shared" si="23"/>
        <v>-3.7767801824684991E-3</v>
      </c>
      <c r="K30" s="4">
        <f t="shared" si="23"/>
        <v>5.1526360255747715E-2</v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</row>
    <row r="32" spans="1:15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39.96</v>
      </c>
      <c r="E32" s="3">
        <f>IFERROR(INDEX(E51:E500,MATCH($A$32,$C$51:$C$500,0)),"")</f>
        <v>54.1</v>
      </c>
      <c r="H32" s="3">
        <f>IFERROR(INDEX(D32:G32,COUNT(D32:G32)),"")</f>
        <v>54.1</v>
      </c>
      <c r="I32" s="3">
        <f t="shared" ref="I32:O32" si="24">IFERROR(INDEX(I51:I500,MATCH($C$32,$C$51:$C$500,0)),"")</f>
        <v>52.92</v>
      </c>
      <c r="J32" s="3">
        <f t="shared" si="24"/>
        <v>56.69</v>
      </c>
      <c r="K32" s="3">
        <f t="shared" si="24"/>
        <v>76.81</v>
      </c>
      <c r="L32" s="3">
        <f t="shared" si="24"/>
        <v>75.33</v>
      </c>
      <c r="M32" s="3">
        <f t="shared" si="24"/>
        <v>101386.09</v>
      </c>
      <c r="N32" s="3">
        <f t="shared" si="24"/>
        <v>98135.18</v>
      </c>
      <c r="O32" s="3">
        <f t="shared" si="24"/>
        <v>202078.28</v>
      </c>
    </row>
    <row r="33" spans="1:15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1.25</v>
      </c>
      <c r="E33" s="3">
        <f>IFERROR(INDEX(E51:E500,MATCH($A$33,$C$51:$C$500,0)),"")</f>
        <v>1.48</v>
      </c>
      <c r="H33" s="3">
        <f>IFERROR(INDEX(D33:G33,COUNT(D33:G33)),"")</f>
        <v>1.48</v>
      </c>
      <c r="I33" s="3">
        <f t="shared" ref="I33:O33" si="25">IFERROR(INDEX(I51:I500,MATCH($C$33,$C$51:$C$500,0)),"")</f>
        <v>1.1499999999999999</v>
      </c>
      <c r="J33" s="3">
        <f t="shared" si="25"/>
        <v>0.16</v>
      </c>
      <c r="K33" s="3">
        <f t="shared" si="25"/>
        <v>0.65</v>
      </c>
      <c r="L33" s="3">
        <f t="shared" si="25"/>
        <v>1.53</v>
      </c>
      <c r="M33" s="3">
        <f t="shared" si="25"/>
        <v>0</v>
      </c>
      <c r="N33" s="3">
        <f t="shared" si="25"/>
        <v>0</v>
      </c>
      <c r="O33" s="3">
        <f t="shared" si="25"/>
        <v>0</v>
      </c>
    </row>
    <row r="34" spans="1:15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-3.54</v>
      </c>
      <c r="E34" s="3">
        <f>IFERROR(INDEX(E51:E500,MATCH($A$34,$C$51:$C$500,0)),"")</f>
        <v>67.8</v>
      </c>
      <c r="H34" s="3">
        <f>IFERROR(INDEX(D34:G34,COUNT(D34:G34)),"")</f>
        <v>67.8</v>
      </c>
      <c r="I34" s="3">
        <f t="shared" ref="I34:O34" si="26">IFERROR(INDEX(I51:I500,MATCH($C$34,$C$51:$C$500,0)),"")</f>
        <v>203.33</v>
      </c>
      <c r="J34" s="3">
        <f t="shared" si="26"/>
        <v>28.12</v>
      </c>
      <c r="K34" s="3">
        <f t="shared" si="26"/>
        <v>34.01</v>
      </c>
      <c r="L34" s="3">
        <f t="shared" si="26"/>
        <v>135.29</v>
      </c>
      <c r="M34" s="3">
        <f t="shared" si="26"/>
        <v>0</v>
      </c>
      <c r="N34" s="3">
        <f t="shared" si="26"/>
        <v>0</v>
      </c>
      <c r="O34" s="3">
        <f t="shared" si="26"/>
        <v>0</v>
      </c>
    </row>
    <row r="35" spans="1:15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6.58</v>
      </c>
      <c r="E35" s="3">
        <f>IFERROR(INDEX(E51:E500,MATCH($A$35,$C$51:$C$500,0)),"")</f>
        <v>7.33</v>
      </c>
      <c r="H35" s="3">
        <f>IFERROR(INDEX(D35:G35,COUNT(D35:G35)),"")</f>
        <v>7.33</v>
      </c>
      <c r="I35" s="3">
        <f t="shared" ref="I35:O35" si="27">IFERROR(INDEX(I51:I500,MATCH($C$35,$C$51:$C$500,0)),"")</f>
        <v>2.09</v>
      </c>
      <c r="J35" s="3">
        <f t="shared" si="27"/>
        <v>0.3</v>
      </c>
      <c r="K35" s="3">
        <f t="shared" si="27"/>
        <v>1.66</v>
      </c>
      <c r="L35" s="3">
        <f t="shared" si="27"/>
        <v>4.01</v>
      </c>
      <c r="M35" s="3">
        <f t="shared" si="27"/>
        <v>0</v>
      </c>
      <c r="N35" s="3">
        <f t="shared" si="27"/>
        <v>0</v>
      </c>
      <c r="O35" s="3">
        <f t="shared" si="27"/>
        <v>0</v>
      </c>
    </row>
    <row r="36" spans="1:15" ht="15.5" x14ac:dyDescent="0.35">
      <c r="B36" t="s">
        <v>66</v>
      </c>
      <c r="C36" t="s">
        <v>67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O36" si="28">IFERROR(INDEX(H51:H500,MATCH($C$36,$C$51:$C$500,0)),"")</f>
        <v>-2.3999999999999998E-3</v>
      </c>
      <c r="I36" s="4">
        <f t="shared" si="28"/>
        <v>0.20860000000000001</v>
      </c>
      <c r="J36" s="4">
        <f t="shared" si="28"/>
        <v>0.19739999999999999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</v>
      </c>
    </row>
    <row r="37" spans="1:15" ht="15.5" x14ac:dyDescent="0.35">
      <c r="B37" t="s">
        <v>68</v>
      </c>
      <c r="C37" t="s">
        <v>69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O37" si="29">IFERROR(INDEX(H51:H500,MATCH($C$37,$C$51:$C$500,0)),"")</f>
        <v>0.05</v>
      </c>
      <c r="I37" s="3">
        <f t="shared" si="29"/>
        <v>0.05</v>
      </c>
      <c r="J37" s="3">
        <f t="shared" si="29"/>
        <v>0.05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0</v>
      </c>
    </row>
    <row r="50" spans="2:15" ht="15.5" x14ac:dyDescent="0.35">
      <c r="D50" t="s">
        <v>70</v>
      </c>
      <c r="E50" t="s">
        <v>243</v>
      </c>
      <c r="F50" t="s">
        <v>71</v>
      </c>
      <c r="G50" t="s">
        <v>244</v>
      </c>
      <c r="H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</row>
    <row r="51" spans="2:15" ht="15.5" x14ac:dyDescent="0.35">
      <c r="B51" t="s">
        <v>75</v>
      </c>
      <c r="C51" t="s">
        <v>6</v>
      </c>
      <c r="D51" s="5">
        <v>51607761817</v>
      </c>
      <c r="E51" s="5">
        <v>74190113762</v>
      </c>
      <c r="F51" s="5">
        <v>39834511141</v>
      </c>
      <c r="G51" s="5">
        <v>32734216716</v>
      </c>
      <c r="I51" s="5">
        <v>197920066340</v>
      </c>
      <c r="J51" s="5">
        <v>204229473655</v>
      </c>
      <c r="K51" s="5">
        <v>205003727671</v>
      </c>
      <c r="L51" s="5">
        <v>194958239203</v>
      </c>
      <c r="M51" s="5">
        <v>176252035914</v>
      </c>
      <c r="N51" s="5">
        <v>91145293308</v>
      </c>
      <c r="O51" s="5">
        <v>300369954434</v>
      </c>
    </row>
    <row r="52" spans="2:15" ht="15.5" x14ac:dyDescent="0.35">
      <c r="C52" t="s">
        <v>76</v>
      </c>
      <c r="D52" s="5">
        <v>-36263007970</v>
      </c>
      <c r="E52" s="5">
        <v>-38833702197</v>
      </c>
      <c r="F52" s="5">
        <v>-25291938008</v>
      </c>
      <c r="G52" s="5">
        <v>-15983414620</v>
      </c>
      <c r="I52" s="5">
        <v>-116711567454</v>
      </c>
      <c r="J52" s="5">
        <v>-107511180363</v>
      </c>
      <c r="K52" s="5">
        <v>-111840947915</v>
      </c>
      <c r="L52" s="5">
        <v>-108218335222</v>
      </c>
      <c r="M52" s="5">
        <v>-94502918698</v>
      </c>
      <c r="N52" s="5">
        <v>-74603665218</v>
      </c>
      <c r="O52" s="5">
        <v>-139901979648</v>
      </c>
    </row>
    <row r="53" spans="2:15" ht="15.5" x14ac:dyDescent="0.35">
      <c r="C53" t="s">
        <v>77</v>
      </c>
      <c r="D53" s="5">
        <v>15344753847</v>
      </c>
      <c r="E53" s="5">
        <v>35356411565</v>
      </c>
      <c r="F53" s="5">
        <v>14542573133</v>
      </c>
      <c r="G53" s="5">
        <v>16750802096</v>
      </c>
      <c r="I53" s="5">
        <v>81208498886</v>
      </c>
      <c r="J53" s="5">
        <v>96718293292</v>
      </c>
      <c r="K53" s="5">
        <v>93162779756</v>
      </c>
      <c r="L53" s="5">
        <v>86739903981</v>
      </c>
      <c r="M53" s="5">
        <v>81749117216</v>
      </c>
      <c r="N53" s="5">
        <v>16541628090</v>
      </c>
      <c r="O53" s="5">
        <v>160467974786</v>
      </c>
    </row>
    <row r="54" spans="2:15" ht="15.5" x14ac:dyDescent="0.35">
      <c r="C54" t="s">
        <v>78</v>
      </c>
      <c r="D54" s="5">
        <v>-19495930208</v>
      </c>
      <c r="E54" s="5">
        <v>-23303790205</v>
      </c>
      <c r="F54" s="5">
        <v>-5925792753</v>
      </c>
      <c r="G54" s="5">
        <v>-17402477039</v>
      </c>
      <c r="I54" s="5">
        <v>-65775256950</v>
      </c>
      <c r="J54" s="5">
        <v>-81795300521</v>
      </c>
      <c r="K54" s="5">
        <v>-71759394917</v>
      </c>
      <c r="L54" s="5">
        <v>-60960608469</v>
      </c>
      <c r="M54" s="5">
        <v>-53957796557</v>
      </c>
      <c r="N54" s="5">
        <v>-68311388995</v>
      </c>
      <c r="O54" s="5">
        <v>-104630446398</v>
      </c>
    </row>
    <row r="55" spans="2:15" ht="15.5" x14ac:dyDescent="0.35">
      <c r="C55" t="s">
        <v>245</v>
      </c>
      <c r="D55" s="5">
        <v>-5859456059</v>
      </c>
      <c r="E55" s="5">
        <v>-6505552361</v>
      </c>
      <c r="F55" s="5">
        <v>-3687901666</v>
      </c>
      <c r="G55" s="5">
        <v>-4924323158</v>
      </c>
      <c r="I55" s="5">
        <v>-18147913816</v>
      </c>
      <c r="J55" s="5">
        <v>-23821118833</v>
      </c>
      <c r="K55" s="5">
        <v>-19419449952</v>
      </c>
      <c r="L55" s="5">
        <v>-14658816209</v>
      </c>
      <c r="M55" s="5">
        <v>-16443054683</v>
      </c>
      <c r="N55" s="5">
        <v>-16822969573</v>
      </c>
      <c r="O55" s="5">
        <v>-30262595232</v>
      </c>
    </row>
    <row r="56" spans="2:15" ht="15.5" x14ac:dyDescent="0.35">
      <c r="C56" t="s">
        <v>246</v>
      </c>
      <c r="D56" s="5">
        <v>-13661853512</v>
      </c>
      <c r="E56" s="5">
        <v>-16097673286</v>
      </c>
      <c r="F56" s="5">
        <v>-1609079477</v>
      </c>
      <c r="G56" s="5">
        <v>-12547067664</v>
      </c>
      <c r="I56" s="5">
        <v>-47513520547</v>
      </c>
      <c r="J56" s="5">
        <v>-59476618591</v>
      </c>
      <c r="K56" s="5">
        <v>-53696326061</v>
      </c>
      <c r="L56" s="5">
        <v>-49925320109</v>
      </c>
      <c r="M56" s="5">
        <v>-38001175513</v>
      </c>
      <c r="N56" s="5">
        <v>-51285252324</v>
      </c>
      <c r="O56" s="5">
        <v>-86400853538</v>
      </c>
    </row>
    <row r="57" spans="2:15" ht="15.5" x14ac:dyDescent="0.35">
      <c r="C57" t="s">
        <v>83</v>
      </c>
      <c r="D57" s="5">
        <v>913</v>
      </c>
      <c r="E57" s="5">
        <v>-981</v>
      </c>
      <c r="F57" s="5">
        <v>-9174</v>
      </c>
      <c r="G57" s="5">
        <v>3578</v>
      </c>
      <c r="I57" s="5">
        <v>-3026</v>
      </c>
      <c r="J57" s="5">
        <v>-603</v>
      </c>
      <c r="K57" s="5">
        <v>15409</v>
      </c>
      <c r="L57" s="5">
        <v>14212</v>
      </c>
      <c r="M57" s="5">
        <v>394365792</v>
      </c>
      <c r="N57" s="5">
        <v>-5132895295</v>
      </c>
      <c r="O57" s="5">
        <v>1006118689</v>
      </c>
    </row>
    <row r="58" spans="2:15" ht="15.5" x14ac:dyDescent="0.35">
      <c r="C58" t="s">
        <v>80</v>
      </c>
      <c r="D58" s="5">
        <v>-4151176361</v>
      </c>
      <c r="E58" s="5">
        <v>12052621360</v>
      </c>
      <c r="F58" s="5">
        <v>8616780380</v>
      </c>
      <c r="G58" s="5">
        <v>-651674943</v>
      </c>
      <c r="I58" s="5">
        <v>15433241936</v>
      </c>
      <c r="J58" s="5">
        <v>14922992771</v>
      </c>
      <c r="K58" s="5">
        <v>21403384839</v>
      </c>
      <c r="L58" s="5">
        <v>25779295512</v>
      </c>
      <c r="M58" s="5">
        <v>27791320659</v>
      </c>
      <c r="N58" s="5">
        <v>-51769760905</v>
      </c>
      <c r="O58" s="5">
        <v>55837528388</v>
      </c>
    </row>
    <row r="59" spans="2:15" ht="15.5" x14ac:dyDescent="0.35">
      <c r="C59" t="s">
        <v>81</v>
      </c>
      <c r="D59" s="5">
        <v>-90974361841</v>
      </c>
      <c r="E59" s="5">
        <v>-3040622840</v>
      </c>
      <c r="F59" s="5">
        <v>-7403428661</v>
      </c>
      <c r="G59" s="5">
        <v>-1523784650</v>
      </c>
      <c r="I59" s="5">
        <v>-12292638228</v>
      </c>
      <c r="J59" s="5">
        <v>-13262270891</v>
      </c>
      <c r="K59" s="5">
        <v>-12274701422</v>
      </c>
      <c r="L59" s="5">
        <v>-16293731539</v>
      </c>
      <c r="M59" s="5">
        <v>-21991382650</v>
      </c>
      <c r="N59" s="5">
        <v>-23308356181</v>
      </c>
      <c r="O59" s="5">
        <v>-28378252612</v>
      </c>
    </row>
    <row r="60" spans="2:15" ht="15.5" x14ac:dyDescent="0.35">
      <c r="C60" t="s">
        <v>142</v>
      </c>
      <c r="D60" s="5">
        <v>24762461</v>
      </c>
      <c r="E60" s="5">
        <v>16112350</v>
      </c>
      <c r="F60" s="5">
        <v>7147320</v>
      </c>
      <c r="G60" s="5">
        <v>9771653</v>
      </c>
      <c r="I60" s="5">
        <v>73219764</v>
      </c>
      <c r="J60" s="5">
        <v>78290000</v>
      </c>
      <c r="K60" s="5">
        <v>69854080</v>
      </c>
      <c r="L60" s="5">
        <v>37091171</v>
      </c>
      <c r="M60" s="5">
        <v>778644138</v>
      </c>
      <c r="N60" s="5">
        <v>612026204</v>
      </c>
      <c r="O60" s="5">
        <v>733777101</v>
      </c>
    </row>
    <row r="61" spans="2:15" ht="15.5" x14ac:dyDescent="0.35">
      <c r="C61" t="s">
        <v>27</v>
      </c>
      <c r="D61" s="5">
        <v>-2405460987</v>
      </c>
      <c r="E61" s="5">
        <v>-3056735190</v>
      </c>
      <c r="F61" s="5">
        <v>-7410575981</v>
      </c>
      <c r="G61" s="5">
        <v>-1533556303</v>
      </c>
      <c r="I61" s="5">
        <v>-12365857992</v>
      </c>
      <c r="J61" s="5">
        <v>-13340560891</v>
      </c>
      <c r="K61" s="5">
        <v>-12344555502</v>
      </c>
      <c r="L61" s="5">
        <v>-16330822710</v>
      </c>
      <c r="M61" s="5">
        <v>-22770026788</v>
      </c>
      <c r="N61" s="5">
        <v>-23920382385</v>
      </c>
      <c r="O61" s="5">
        <v>-29112029713</v>
      </c>
    </row>
    <row r="62" spans="2:15" ht="15.5" x14ac:dyDescent="0.35">
      <c r="C62" t="s">
        <v>84</v>
      </c>
      <c r="D62" s="5">
        <v>-90974361841</v>
      </c>
      <c r="E62" s="5">
        <v>-3040622840</v>
      </c>
      <c r="F62" s="5">
        <v>-7403428661</v>
      </c>
      <c r="G62" s="5">
        <v>-1523784650</v>
      </c>
      <c r="I62" s="5">
        <v>-12292638228</v>
      </c>
      <c r="J62" s="5">
        <v>-13262270891</v>
      </c>
      <c r="K62" s="5">
        <v>-12274701422</v>
      </c>
      <c r="L62" s="5">
        <v>-16293731539</v>
      </c>
      <c r="M62" s="5">
        <v>-21991382650</v>
      </c>
      <c r="N62" s="5">
        <v>-23308356181</v>
      </c>
      <c r="O62" s="5">
        <v>-28378252612</v>
      </c>
    </row>
    <row r="63" spans="2:15" ht="15.5" x14ac:dyDescent="0.35">
      <c r="C63" t="s">
        <v>29</v>
      </c>
      <c r="D63" s="5">
        <v>-95125538202</v>
      </c>
      <c r="E63" s="5">
        <v>9011998520</v>
      </c>
      <c r="F63" s="5">
        <v>1213351719</v>
      </c>
      <c r="G63" s="5">
        <v>-2175459593</v>
      </c>
      <c r="I63" s="5">
        <v>3140603708</v>
      </c>
      <c r="J63" s="5">
        <v>1660721880</v>
      </c>
      <c r="K63" s="5">
        <v>9128683417</v>
      </c>
      <c r="L63" s="5">
        <v>9485563973</v>
      </c>
      <c r="M63" s="5">
        <v>5799938009</v>
      </c>
      <c r="N63" s="5">
        <v>-75078117086</v>
      </c>
      <c r="O63" s="5">
        <v>27459275776</v>
      </c>
    </row>
    <row r="64" spans="2:15" ht="15.5" x14ac:dyDescent="0.35">
      <c r="C64" t="s">
        <v>28</v>
      </c>
      <c r="D64" s="5">
        <v>-986118649</v>
      </c>
      <c r="E64" s="5">
        <v>-987795417</v>
      </c>
      <c r="F64" s="5">
        <v>-1103772989</v>
      </c>
      <c r="I64" s="5">
        <v>-1103772989</v>
      </c>
      <c r="J64" s="5">
        <v>491077608</v>
      </c>
      <c r="K64" s="5">
        <v>831896937</v>
      </c>
      <c r="L64" s="5">
        <v>-3716689158</v>
      </c>
      <c r="M64" s="5">
        <v>-2880339795</v>
      </c>
      <c r="N64" s="5">
        <v>444662159</v>
      </c>
      <c r="O64" s="5">
        <v>-5415000088</v>
      </c>
    </row>
    <row r="65" spans="2:15" ht="15.5" x14ac:dyDescent="0.35">
      <c r="C65" t="s">
        <v>85</v>
      </c>
      <c r="D65" s="5">
        <v>-986118649</v>
      </c>
      <c r="E65" s="5">
        <v>-987795417</v>
      </c>
      <c r="L65" s="5">
        <v>-4121424501</v>
      </c>
      <c r="M65" s="5">
        <v>-2542039758</v>
      </c>
      <c r="O65" s="5">
        <v>-5875568295</v>
      </c>
    </row>
    <row r="66" spans="2:15" ht="15.5" x14ac:dyDescent="0.35">
      <c r="C66" t="s">
        <v>87</v>
      </c>
      <c r="L66" s="5">
        <v>404735343</v>
      </c>
      <c r="M66" s="5">
        <v>-338300037</v>
      </c>
      <c r="N66" s="5">
        <v>444662159</v>
      </c>
      <c r="O66" s="5">
        <v>460568207</v>
      </c>
    </row>
    <row r="67" spans="2:15" ht="15.5" x14ac:dyDescent="0.35">
      <c r="C67" t="s">
        <v>88</v>
      </c>
      <c r="D67" s="5">
        <v>-986118649</v>
      </c>
      <c r="E67" s="5">
        <v>-987795417</v>
      </c>
      <c r="F67" s="5">
        <v>-1103772989</v>
      </c>
      <c r="I67" s="5">
        <v>-1103772989</v>
      </c>
      <c r="J67" s="5">
        <v>491077608</v>
      </c>
      <c r="K67" s="5">
        <v>831896937</v>
      </c>
      <c r="L67" s="5">
        <v>-3716689158</v>
      </c>
      <c r="M67" s="5">
        <v>-2880339795</v>
      </c>
      <c r="N67" s="5">
        <v>444662159</v>
      </c>
      <c r="O67" s="5">
        <v>-5415000088</v>
      </c>
    </row>
    <row r="68" spans="2:15" ht="15.5" x14ac:dyDescent="0.35">
      <c r="C68" t="s">
        <v>89</v>
      </c>
      <c r="D68" s="5">
        <v>-96111656851</v>
      </c>
      <c r="E68" s="5">
        <v>8024203103</v>
      </c>
      <c r="F68" s="5">
        <v>109578730</v>
      </c>
      <c r="G68" s="5">
        <v>-2175459593</v>
      </c>
      <c r="I68" s="5">
        <v>2036830719</v>
      </c>
      <c r="J68" s="5">
        <v>2151799488</v>
      </c>
      <c r="K68" s="5">
        <v>9960580354</v>
      </c>
      <c r="L68" s="5">
        <v>5768874815</v>
      </c>
      <c r="M68" s="5">
        <v>2919598214</v>
      </c>
      <c r="N68" s="5">
        <v>-74633454927</v>
      </c>
      <c r="O68" s="5">
        <v>22044275688</v>
      </c>
    </row>
    <row r="69" spans="2:15" ht="15.5" x14ac:dyDescent="0.35">
      <c r="C69" t="s">
        <v>90</v>
      </c>
      <c r="F69" s="5">
        <v>70003489</v>
      </c>
      <c r="I69" s="5">
        <v>70003489</v>
      </c>
      <c r="J69" s="5">
        <v>51322516</v>
      </c>
      <c r="K69" s="5">
        <v>83733994</v>
      </c>
      <c r="L69" s="5">
        <v>-304803335</v>
      </c>
      <c r="M69" s="5">
        <v>-347123658</v>
      </c>
      <c r="N69" s="5">
        <v>-141318644</v>
      </c>
      <c r="O69" s="5">
        <v>492016513</v>
      </c>
    </row>
    <row r="70" spans="2:15" ht="15.5" x14ac:dyDescent="0.35">
      <c r="C70" t="s">
        <v>91</v>
      </c>
      <c r="D70" s="5">
        <v>-96111656851</v>
      </c>
      <c r="E70" s="5">
        <v>8024203103</v>
      </c>
      <c r="F70" s="5">
        <v>179582219</v>
      </c>
      <c r="G70" s="5">
        <v>-2175459593</v>
      </c>
      <c r="I70" s="5">
        <v>2106834208</v>
      </c>
      <c r="J70" s="5">
        <v>2203122004</v>
      </c>
      <c r="K70" s="5">
        <v>10044314348</v>
      </c>
      <c r="L70" s="5">
        <v>5464071480</v>
      </c>
      <c r="M70" s="5">
        <v>2572474556</v>
      </c>
      <c r="N70" s="5">
        <v>-74774773571</v>
      </c>
      <c r="O70" s="5">
        <v>22536292201</v>
      </c>
    </row>
    <row r="71" spans="2:15" ht="15.5" x14ac:dyDescent="0.35">
      <c r="C71" t="s">
        <v>92</v>
      </c>
      <c r="D71" s="5">
        <v>-96111656851</v>
      </c>
      <c r="E71" s="5">
        <v>8024203103</v>
      </c>
      <c r="F71" s="5">
        <v>109578730</v>
      </c>
      <c r="G71" s="5">
        <v>-2175459594</v>
      </c>
      <c r="I71" s="5">
        <v>2036830719</v>
      </c>
      <c r="J71" s="5">
        <v>2151799488</v>
      </c>
      <c r="K71" s="5">
        <v>9960580354</v>
      </c>
      <c r="L71" s="5">
        <v>5768874815</v>
      </c>
      <c r="M71" s="5">
        <v>2919598214</v>
      </c>
      <c r="N71" s="5">
        <v>-74633454927</v>
      </c>
      <c r="O71" s="5">
        <v>22044275688</v>
      </c>
    </row>
    <row r="72" spans="2:15" ht="15.5" x14ac:dyDescent="0.35">
      <c r="C72" t="s">
        <v>8</v>
      </c>
      <c r="D72" s="5">
        <v>-96111657764</v>
      </c>
      <c r="E72" s="5">
        <v>8024204084</v>
      </c>
      <c r="F72" s="5">
        <v>179591394</v>
      </c>
      <c r="G72" s="5">
        <v>-2175463172</v>
      </c>
      <c r="I72" s="5">
        <v>2106837235</v>
      </c>
      <c r="J72" s="5">
        <v>2203122607</v>
      </c>
      <c r="K72" s="5">
        <v>10044298939</v>
      </c>
      <c r="L72" s="5">
        <v>5464057268</v>
      </c>
      <c r="M72" s="5">
        <v>2178108764</v>
      </c>
      <c r="N72" s="5">
        <v>-69641878276</v>
      </c>
      <c r="O72" s="5">
        <v>21530173512</v>
      </c>
    </row>
    <row r="73" spans="2:15" ht="15.5" x14ac:dyDescent="0.35">
      <c r="C73" t="s">
        <v>94</v>
      </c>
      <c r="D73" s="5">
        <v>-96111656851</v>
      </c>
      <c r="E73" s="5">
        <v>8024203103</v>
      </c>
      <c r="F73" s="5">
        <v>109578730</v>
      </c>
      <c r="G73" s="5">
        <v>-2175459594</v>
      </c>
      <c r="I73" s="5">
        <v>2036830719</v>
      </c>
      <c r="J73" s="5">
        <v>2151799488</v>
      </c>
      <c r="K73" s="5">
        <v>9960580354</v>
      </c>
      <c r="L73" s="5">
        <v>5768874815</v>
      </c>
      <c r="M73" s="5">
        <v>2919598214</v>
      </c>
      <c r="N73" s="5">
        <v>-74633454927</v>
      </c>
      <c r="O73" s="5">
        <v>22044275688</v>
      </c>
    </row>
    <row r="74" spans="2:15" ht="15.5" x14ac:dyDescent="0.35">
      <c r="C74" t="s">
        <v>95</v>
      </c>
      <c r="D74" s="5">
        <v>-96111656851</v>
      </c>
      <c r="E74" s="5">
        <v>8024203103</v>
      </c>
      <c r="F74" s="5">
        <v>179582220</v>
      </c>
      <c r="G74" s="5">
        <v>-2175459594</v>
      </c>
      <c r="I74" s="5">
        <v>2106834209</v>
      </c>
      <c r="J74" s="5">
        <v>2203122004</v>
      </c>
      <c r="K74" s="5">
        <v>10044314348</v>
      </c>
      <c r="L74" s="5">
        <v>5464071480</v>
      </c>
      <c r="M74" s="5">
        <v>2572474556</v>
      </c>
      <c r="N74" s="5">
        <v>-74774773571</v>
      </c>
      <c r="O74" s="5">
        <v>22536292201</v>
      </c>
    </row>
    <row r="75" spans="2:15" ht="15.5" x14ac:dyDescent="0.35">
      <c r="C75" t="s">
        <v>96</v>
      </c>
      <c r="D75" s="5">
        <v>-96111656851</v>
      </c>
      <c r="E75" s="5">
        <v>8024203103</v>
      </c>
      <c r="F75" s="5">
        <v>179582220</v>
      </c>
      <c r="G75" s="5">
        <v>-2175459594</v>
      </c>
      <c r="I75" s="5">
        <v>2106834209</v>
      </c>
      <c r="J75" s="5">
        <v>2203122004</v>
      </c>
      <c r="K75" s="5">
        <v>10044314348</v>
      </c>
      <c r="L75" s="5">
        <v>5464071480</v>
      </c>
      <c r="M75" s="5">
        <v>2572474556</v>
      </c>
      <c r="N75" s="5">
        <v>-74774773571</v>
      </c>
      <c r="O75" s="5">
        <v>22536292201</v>
      </c>
    </row>
    <row r="77" spans="2:15" ht="15.5" x14ac:dyDescent="0.35">
      <c r="B77" t="s">
        <v>97</v>
      </c>
      <c r="C77" t="s">
        <v>98</v>
      </c>
    </row>
    <row r="78" spans="2:15" ht="15.5" x14ac:dyDescent="0.35">
      <c r="C78" t="s">
        <v>99</v>
      </c>
    </row>
    <row r="79" spans="2:15" ht="15.5" x14ac:dyDescent="0.35">
      <c r="C79" t="s">
        <v>20</v>
      </c>
      <c r="D79" s="5">
        <v>7925449833</v>
      </c>
      <c r="E79" s="5">
        <v>31618492349</v>
      </c>
      <c r="F79" s="5">
        <v>7592155369</v>
      </c>
      <c r="G79" s="5">
        <v>7074738171</v>
      </c>
      <c r="I79" s="5">
        <v>7592155369</v>
      </c>
      <c r="J79" s="5">
        <v>8822363004</v>
      </c>
      <c r="K79" s="5">
        <v>9596511776</v>
      </c>
      <c r="L79" s="5">
        <v>24478415707</v>
      </c>
      <c r="M79" s="5">
        <v>3301070880</v>
      </c>
      <c r="N79" s="5">
        <v>19774049767</v>
      </c>
      <c r="O79" s="5">
        <v>22183769204</v>
      </c>
    </row>
    <row r="80" spans="2:15" ht="15.5" x14ac:dyDescent="0.35">
      <c r="C80" t="s">
        <v>100</v>
      </c>
      <c r="D80" s="5">
        <v>8982111381</v>
      </c>
      <c r="E80" s="5">
        <v>10166843986</v>
      </c>
      <c r="F80" s="5">
        <v>16757086593</v>
      </c>
      <c r="G80" s="5">
        <v>15268780064</v>
      </c>
      <c r="I80" s="5">
        <v>16757086593</v>
      </c>
      <c r="J80" s="5">
        <v>13389760781</v>
      </c>
      <c r="K80" s="5">
        <v>21784434872</v>
      </c>
      <c r="L80" s="5">
        <v>24070567372</v>
      </c>
      <c r="M80" s="5">
        <v>18328273655</v>
      </c>
      <c r="N80" s="5">
        <v>7651321107</v>
      </c>
      <c r="O80" s="5">
        <v>18199422549</v>
      </c>
    </row>
    <row r="81" spans="3:15" ht="15.5" x14ac:dyDescent="0.35">
      <c r="C81" t="s">
        <v>250</v>
      </c>
      <c r="D81" s="5">
        <v>2255413182</v>
      </c>
      <c r="N81" s="5">
        <v>5769675807</v>
      </c>
      <c r="O81" s="5">
        <v>16197076535</v>
      </c>
    </row>
    <row r="82" spans="3:15" ht="15.5" x14ac:dyDescent="0.35">
      <c r="C82" t="s">
        <v>251</v>
      </c>
      <c r="D82" s="5">
        <v>8982111381</v>
      </c>
      <c r="E82" s="5">
        <v>10166843986</v>
      </c>
      <c r="F82" s="5">
        <v>16757086593</v>
      </c>
      <c r="G82" s="5">
        <v>15268780064</v>
      </c>
      <c r="I82" s="5">
        <v>16757086593</v>
      </c>
      <c r="J82" s="5">
        <v>13389760781</v>
      </c>
      <c r="K82" s="5">
        <v>21784434872</v>
      </c>
      <c r="L82" s="5">
        <v>24070567372</v>
      </c>
      <c r="M82" s="5">
        <v>18328273655</v>
      </c>
      <c r="N82" s="5">
        <v>7651321107</v>
      </c>
      <c r="O82" s="5">
        <v>18199422549</v>
      </c>
    </row>
    <row r="83" spans="3:15" ht="15.5" x14ac:dyDescent="0.35">
      <c r="C83" t="s">
        <v>103</v>
      </c>
      <c r="D83" s="5">
        <v>76491074562</v>
      </c>
      <c r="E83" s="5">
        <v>85120954902</v>
      </c>
      <c r="F83" s="5">
        <v>91303188703</v>
      </c>
      <c r="G83" s="5">
        <v>328909570723</v>
      </c>
      <c r="I83" s="5">
        <v>91303188703</v>
      </c>
      <c r="J83" s="5">
        <v>99338484323</v>
      </c>
      <c r="K83" s="5">
        <v>319867409595</v>
      </c>
      <c r="L83" s="5">
        <v>315580977583</v>
      </c>
      <c r="M83" s="5">
        <v>141462322372</v>
      </c>
      <c r="N83" s="5">
        <v>145256851291</v>
      </c>
      <c r="O83" s="5">
        <v>178537569351</v>
      </c>
    </row>
    <row r="84" spans="3:15" ht="15.5" x14ac:dyDescent="0.35">
      <c r="C84" t="s">
        <v>83</v>
      </c>
      <c r="D84" s="5">
        <v>1662448792</v>
      </c>
      <c r="E84" s="5">
        <v>1662448792</v>
      </c>
      <c r="F84" s="5">
        <v>1662448792</v>
      </c>
      <c r="G84" s="5">
        <v>1592445303</v>
      </c>
      <c r="I84" s="5">
        <v>1662448792</v>
      </c>
      <c r="J84" s="5">
        <v>1592445303</v>
      </c>
      <c r="K84" s="5">
        <v>1541122834</v>
      </c>
      <c r="L84" s="5">
        <v>1457388842</v>
      </c>
      <c r="M84" s="5">
        <v>1762192903</v>
      </c>
      <c r="N84" s="5">
        <v>1937030897</v>
      </c>
      <c r="O84" s="5">
        <v>2044699563</v>
      </c>
    </row>
    <row r="85" spans="3:15" ht="15.5" x14ac:dyDescent="0.35">
      <c r="C85" t="s">
        <v>104</v>
      </c>
      <c r="D85" s="5">
        <v>356800054967</v>
      </c>
      <c r="E85" s="5">
        <v>389884996034</v>
      </c>
      <c r="F85" s="5">
        <v>377963500814</v>
      </c>
      <c r="G85" s="5">
        <v>465108950753</v>
      </c>
      <c r="I85" s="5">
        <v>377963500814</v>
      </c>
      <c r="J85" s="5">
        <v>380423465112</v>
      </c>
      <c r="K85" s="5">
        <v>434634618593</v>
      </c>
      <c r="L85" s="5">
        <v>456838923139</v>
      </c>
      <c r="M85" s="5">
        <v>165382089402</v>
      </c>
      <c r="N85" s="5">
        <v>174235962296</v>
      </c>
      <c r="O85" s="5">
        <v>227151300918</v>
      </c>
    </row>
    <row r="86" spans="3:15" ht="15.5" x14ac:dyDescent="0.35">
      <c r="C86" t="s">
        <v>105</v>
      </c>
    </row>
    <row r="87" spans="3:15" ht="15.5" x14ac:dyDescent="0.35">
      <c r="C87" t="s">
        <v>107</v>
      </c>
      <c r="D87" s="5">
        <v>22719205634</v>
      </c>
      <c r="E87" s="5">
        <v>166305820927</v>
      </c>
      <c r="F87" s="5">
        <v>168478298955</v>
      </c>
      <c r="G87" s="5">
        <v>195396340768</v>
      </c>
      <c r="I87" s="5">
        <v>168478298955</v>
      </c>
      <c r="J87" s="5">
        <v>177294829719</v>
      </c>
      <c r="K87" s="5">
        <v>231072706608</v>
      </c>
      <c r="L87" s="5">
        <v>250586010655</v>
      </c>
      <c r="M87" s="5">
        <v>157612073063</v>
      </c>
      <c r="N87" s="5">
        <v>167881606231</v>
      </c>
      <c r="O87" s="5">
        <v>177588933097</v>
      </c>
    </row>
    <row r="88" spans="3:15" ht="15.5" x14ac:dyDescent="0.35">
      <c r="C88" t="s">
        <v>108</v>
      </c>
      <c r="M88" s="5">
        <v>383889313</v>
      </c>
      <c r="N88" s="5">
        <v>774750708</v>
      </c>
      <c r="O88" s="5">
        <v>2398950053</v>
      </c>
    </row>
    <row r="89" spans="3:15" ht="15.5" x14ac:dyDescent="0.35">
      <c r="C89" t="s">
        <v>109</v>
      </c>
      <c r="D89" s="5">
        <v>3065362275</v>
      </c>
      <c r="E89" s="5">
        <v>3065362275</v>
      </c>
      <c r="F89" s="5">
        <v>3065362275</v>
      </c>
      <c r="G89" s="5">
        <v>2952024720</v>
      </c>
      <c r="I89" s="5">
        <v>3065362275</v>
      </c>
      <c r="J89" s="5">
        <v>2952024720</v>
      </c>
      <c r="K89" s="5">
        <v>2475422693</v>
      </c>
      <c r="L89" s="5">
        <v>1667143037</v>
      </c>
      <c r="M89" s="5">
        <v>1176460139</v>
      </c>
      <c r="N89" s="5">
        <v>1416853503</v>
      </c>
      <c r="O89" s="5">
        <v>799650915</v>
      </c>
    </row>
    <row r="90" spans="3:15" ht="15.5" x14ac:dyDescent="0.35">
      <c r="C90" t="s">
        <v>110</v>
      </c>
      <c r="D90" s="5">
        <v>67798320041</v>
      </c>
      <c r="E90" s="5">
        <v>200306526388</v>
      </c>
      <c r="F90" s="5">
        <v>202621095526</v>
      </c>
      <c r="G90" s="5">
        <v>217828514617</v>
      </c>
      <c r="I90" s="5">
        <v>202621095526</v>
      </c>
      <c r="J90" s="5">
        <v>213015134585</v>
      </c>
      <c r="K90" s="5">
        <v>256508276285</v>
      </c>
      <c r="L90" s="5">
        <v>268853860763</v>
      </c>
      <c r="M90" s="5">
        <v>164520673405</v>
      </c>
      <c r="N90" s="5">
        <v>179653133331</v>
      </c>
      <c r="O90" s="5">
        <v>180787534065</v>
      </c>
    </row>
    <row r="91" spans="3:15" ht="15.5" x14ac:dyDescent="0.35">
      <c r="C91" t="s">
        <v>111</v>
      </c>
      <c r="D91" s="5">
        <v>424598375008</v>
      </c>
      <c r="E91" s="5">
        <v>590191522422</v>
      </c>
      <c r="F91" s="5">
        <v>580584596340</v>
      </c>
      <c r="G91" s="5">
        <v>682937465370</v>
      </c>
      <c r="I91" s="5">
        <v>580584596340</v>
      </c>
      <c r="J91" s="5">
        <v>593438599697</v>
      </c>
      <c r="K91" s="5">
        <v>691142894878</v>
      </c>
      <c r="L91" s="5">
        <v>725692783902</v>
      </c>
      <c r="M91" s="5">
        <v>329902762807</v>
      </c>
      <c r="N91" s="5">
        <v>353889095627</v>
      </c>
      <c r="O91" s="5">
        <v>407938834983</v>
      </c>
    </row>
    <row r="92" spans="3:15" ht="15.5" x14ac:dyDescent="0.35">
      <c r="C92" t="s">
        <v>112</v>
      </c>
    </row>
    <row r="93" spans="3:15" ht="15.5" x14ac:dyDescent="0.35">
      <c r="C93" t="s">
        <v>113</v>
      </c>
    </row>
    <row r="94" spans="3:15" ht="15.5" x14ac:dyDescent="0.35">
      <c r="C94" t="s">
        <v>114</v>
      </c>
      <c r="D94" s="5">
        <v>73553012790</v>
      </c>
      <c r="E94" s="5">
        <v>91194839163</v>
      </c>
      <c r="F94" s="5">
        <v>89612116184</v>
      </c>
      <c r="G94" s="5">
        <v>68420773159</v>
      </c>
      <c r="I94" s="5">
        <v>89612116184</v>
      </c>
      <c r="J94" s="5">
        <v>77344259246</v>
      </c>
      <c r="K94" s="5">
        <v>64497613896</v>
      </c>
      <c r="L94" s="5">
        <v>57066818289</v>
      </c>
      <c r="M94" s="5">
        <v>246614364656</v>
      </c>
      <c r="N94" s="5">
        <v>277530727633</v>
      </c>
      <c r="O94" s="5">
        <v>188229855691</v>
      </c>
    </row>
    <row r="95" spans="3:15" ht="15.5" x14ac:dyDescent="0.35">
      <c r="C95" t="s">
        <v>119</v>
      </c>
      <c r="D95" s="5">
        <v>8500000000</v>
      </c>
      <c r="E95" s="5">
        <v>9650000000</v>
      </c>
      <c r="F95" s="5">
        <v>9500000000</v>
      </c>
      <c r="G95" s="5">
        <v>8500000000</v>
      </c>
      <c r="I95" s="5">
        <v>9500000000</v>
      </c>
      <c r="J95" s="5">
        <v>24853462525</v>
      </c>
      <c r="L95" s="5">
        <v>9800000000</v>
      </c>
      <c r="M95" s="5">
        <v>153395637712</v>
      </c>
      <c r="N95" s="5">
        <v>183218097028</v>
      </c>
      <c r="O95" s="5">
        <v>115044312473</v>
      </c>
    </row>
    <row r="96" spans="3:15" ht="15.5" x14ac:dyDescent="0.35">
      <c r="C96" t="s">
        <v>115</v>
      </c>
    </row>
    <row r="97" spans="3:15" ht="15.5" x14ac:dyDescent="0.35">
      <c r="C97" t="s">
        <v>253</v>
      </c>
      <c r="D97" s="5">
        <v>27987482102</v>
      </c>
      <c r="E97" s="5">
        <v>32919897023</v>
      </c>
      <c r="F97" s="5">
        <v>30726263164</v>
      </c>
      <c r="G97" s="5">
        <v>16167731743</v>
      </c>
      <c r="I97" s="5">
        <v>30726263164</v>
      </c>
      <c r="J97" s="5">
        <v>16057407503</v>
      </c>
      <c r="K97" s="5">
        <v>15170815175</v>
      </c>
      <c r="L97" s="5">
        <v>9074610554</v>
      </c>
      <c r="M97" s="5">
        <v>22305157887</v>
      </c>
      <c r="N97" s="5">
        <v>41667609254</v>
      </c>
      <c r="O97" s="5">
        <v>23051482400</v>
      </c>
    </row>
    <row r="98" spans="3:15" ht="15.5" x14ac:dyDescent="0.35">
      <c r="C98" t="s">
        <v>118</v>
      </c>
    </row>
    <row r="99" spans="3:15" ht="15.5" x14ac:dyDescent="0.35">
      <c r="C99" t="s">
        <v>254</v>
      </c>
      <c r="D99" s="5">
        <v>2255413182</v>
      </c>
      <c r="N99" s="5">
        <v>5769675807</v>
      </c>
      <c r="O99" s="5">
        <v>16197076535</v>
      </c>
    </row>
    <row r="100" spans="3:15" ht="15.5" x14ac:dyDescent="0.35">
      <c r="C100" t="s">
        <v>117</v>
      </c>
      <c r="D100" s="5">
        <v>21832644458</v>
      </c>
      <c r="E100" s="5">
        <v>25247738355</v>
      </c>
      <c r="F100" s="5">
        <v>23898398429</v>
      </c>
      <c r="G100" s="5">
        <v>26604241374</v>
      </c>
      <c r="I100" s="5">
        <v>23898398429</v>
      </c>
      <c r="J100" s="5">
        <v>23435643037</v>
      </c>
      <c r="K100" s="5">
        <v>21946415373</v>
      </c>
      <c r="L100" s="5">
        <v>27841703636</v>
      </c>
      <c r="M100" s="5">
        <v>18396352893</v>
      </c>
      <c r="N100" s="5">
        <v>5550648941</v>
      </c>
      <c r="O100" s="5">
        <v>6391397892</v>
      </c>
    </row>
    <row r="101" spans="3:15" ht="15.5" x14ac:dyDescent="0.35">
      <c r="C101" t="s">
        <v>116</v>
      </c>
      <c r="D101" s="5">
        <v>13376521577</v>
      </c>
      <c r="E101" s="5">
        <v>16367784375</v>
      </c>
      <c r="F101" s="5">
        <v>16609127597</v>
      </c>
      <c r="G101" s="5">
        <v>11236582786</v>
      </c>
      <c r="I101" s="5">
        <v>16609127597</v>
      </c>
      <c r="J101" s="5">
        <v>12997746181</v>
      </c>
      <c r="K101" s="5">
        <v>9965682280</v>
      </c>
      <c r="L101" s="5">
        <v>9914172925</v>
      </c>
      <c r="M101" s="5">
        <v>10717160722</v>
      </c>
    </row>
    <row r="102" spans="3:15" ht="15.5" x14ac:dyDescent="0.35">
      <c r="C102" t="s">
        <v>120</v>
      </c>
    </row>
    <row r="103" spans="3:15" ht="15.5" x14ac:dyDescent="0.35">
      <c r="C103" t="s">
        <v>313</v>
      </c>
      <c r="D103" s="5">
        <v>15933046450</v>
      </c>
      <c r="E103" s="5">
        <v>37842863507</v>
      </c>
      <c r="F103" s="5">
        <v>37842863507</v>
      </c>
      <c r="G103" s="5">
        <v>37842863507</v>
      </c>
      <c r="I103" s="5">
        <v>37842863507</v>
      </c>
      <c r="J103" s="5">
        <v>37842863507</v>
      </c>
      <c r="K103" s="5">
        <v>52244103179</v>
      </c>
      <c r="L103" s="5">
        <v>154735650040</v>
      </c>
      <c r="M103" s="5">
        <v>12293012328</v>
      </c>
      <c r="O103" s="5">
        <v>59793097039</v>
      </c>
    </row>
    <row r="104" spans="3:15" ht="15.5" x14ac:dyDescent="0.35">
      <c r="C104" t="s">
        <v>256</v>
      </c>
      <c r="M104" s="5">
        <v>15111115</v>
      </c>
      <c r="N104" s="5">
        <v>261351890</v>
      </c>
      <c r="O104" s="5">
        <v>269794195</v>
      </c>
    </row>
    <row r="105" spans="3:15" ht="15.5" x14ac:dyDescent="0.35">
      <c r="C105" t="s">
        <v>121</v>
      </c>
      <c r="E105" s="5">
        <v>3929441591</v>
      </c>
      <c r="F105" s="5">
        <v>5912217256</v>
      </c>
      <c r="G105" s="5">
        <v>5912217256</v>
      </c>
      <c r="I105" s="5">
        <v>5912217256</v>
      </c>
      <c r="K105" s="5">
        <v>17414701068</v>
      </c>
      <c r="L105" s="5">
        <v>436331174</v>
      </c>
      <c r="M105" s="5">
        <v>3022745442</v>
      </c>
      <c r="N105" s="5">
        <v>2077088893</v>
      </c>
      <c r="O105" s="5">
        <v>844886752</v>
      </c>
    </row>
    <row r="106" spans="3:15" ht="15.5" x14ac:dyDescent="0.35">
      <c r="C106" t="s">
        <v>122</v>
      </c>
      <c r="D106" s="5">
        <v>79492795931</v>
      </c>
      <c r="E106" s="5">
        <v>131332460120</v>
      </c>
      <c r="F106" s="5">
        <v>131332460120</v>
      </c>
      <c r="G106" s="5">
        <v>88827289415</v>
      </c>
      <c r="I106" s="5">
        <v>131332460120</v>
      </c>
      <c r="J106" s="5">
        <v>130817289415</v>
      </c>
      <c r="K106" s="5">
        <v>104661493284</v>
      </c>
      <c r="L106" s="5">
        <v>156686492263</v>
      </c>
      <c r="M106" s="5">
        <v>14261030769</v>
      </c>
      <c r="N106" s="5">
        <v>9903475168</v>
      </c>
      <c r="O106" s="5">
        <v>78479312895</v>
      </c>
    </row>
    <row r="107" spans="3:15" ht="15.5" x14ac:dyDescent="0.35">
      <c r="C107" t="s">
        <v>123</v>
      </c>
      <c r="D107" s="5">
        <v>79492795931</v>
      </c>
      <c r="E107" s="5">
        <v>131332460120</v>
      </c>
      <c r="F107" s="5">
        <v>131332460120</v>
      </c>
      <c r="G107" s="5">
        <v>88827289415</v>
      </c>
      <c r="I107" s="5">
        <v>131332460120</v>
      </c>
      <c r="J107" s="5">
        <v>130817289415</v>
      </c>
      <c r="K107" s="5">
        <v>104661493284</v>
      </c>
      <c r="L107" s="5">
        <v>156686492263</v>
      </c>
      <c r="M107" s="5">
        <v>14261030769</v>
      </c>
      <c r="N107" s="5">
        <v>9903475168</v>
      </c>
      <c r="O107" s="5">
        <v>78479312895</v>
      </c>
    </row>
    <row r="108" spans="3:15" ht="15.5" x14ac:dyDescent="0.35">
      <c r="C108" t="s">
        <v>124</v>
      </c>
    </row>
    <row r="109" spans="3:15" ht="15.5" x14ac:dyDescent="0.35">
      <c r="C109" t="s">
        <v>125</v>
      </c>
      <c r="D109" s="5">
        <v>15933046450</v>
      </c>
      <c r="E109" s="5">
        <v>37842863507</v>
      </c>
      <c r="F109" s="5">
        <v>37842863507</v>
      </c>
      <c r="G109" s="5">
        <v>37842863507</v>
      </c>
      <c r="I109" s="5">
        <v>37842863507</v>
      </c>
      <c r="J109" s="5">
        <v>37842863507</v>
      </c>
      <c r="K109" s="5">
        <v>52244103179</v>
      </c>
      <c r="L109" s="5">
        <v>154735650040</v>
      </c>
      <c r="M109" s="5">
        <v>12308123443</v>
      </c>
      <c r="N109" s="5">
        <v>937856557</v>
      </c>
      <c r="O109" s="5">
        <v>60062891234</v>
      </c>
    </row>
    <row r="110" spans="3:15" ht="15.5" x14ac:dyDescent="0.35">
      <c r="C110" t="s">
        <v>126</v>
      </c>
      <c r="D110" s="5">
        <v>153045808721</v>
      </c>
      <c r="E110" s="5">
        <v>222527299283</v>
      </c>
      <c r="F110" s="5">
        <v>220944576304</v>
      </c>
      <c r="G110" s="5">
        <v>157248062574</v>
      </c>
      <c r="I110" s="5">
        <v>220944576304</v>
      </c>
      <c r="J110" s="5">
        <v>208161548661</v>
      </c>
      <c r="K110" s="5">
        <v>169159107180</v>
      </c>
      <c r="L110" s="5">
        <v>213753310552</v>
      </c>
      <c r="M110" s="5">
        <v>260875395425</v>
      </c>
      <c r="N110" s="5">
        <v>287434202801</v>
      </c>
      <c r="O110" s="5">
        <v>266709168586</v>
      </c>
    </row>
    <row r="111" spans="3:15" ht="15.5" x14ac:dyDescent="0.35">
      <c r="C111" t="s">
        <v>127</v>
      </c>
    </row>
    <row r="112" spans="3:15" ht="15.5" x14ac:dyDescent="0.35">
      <c r="C112" t="s">
        <v>128</v>
      </c>
      <c r="D112" s="5">
        <v>424800000000</v>
      </c>
      <c r="E112" s="5">
        <v>424800000000</v>
      </c>
      <c r="F112" s="5">
        <v>424800000000</v>
      </c>
      <c r="G112" s="5">
        <v>424800000000</v>
      </c>
      <c r="I112" s="5">
        <v>424800000000</v>
      </c>
      <c r="J112" s="5">
        <v>424800000000</v>
      </c>
      <c r="K112" s="5">
        <v>424800000000</v>
      </c>
      <c r="L112" s="5">
        <v>424800000000</v>
      </c>
      <c r="M112" s="5">
        <v>67000000000</v>
      </c>
      <c r="N112" s="5">
        <v>67000000000</v>
      </c>
      <c r="O112" s="5">
        <v>67000000000</v>
      </c>
    </row>
    <row r="113" spans="2:15" ht="15.5" x14ac:dyDescent="0.35">
      <c r="C113" t="s">
        <v>129</v>
      </c>
      <c r="D113" s="5">
        <v>80746500000</v>
      </c>
      <c r="E113" s="5">
        <v>80746500000</v>
      </c>
      <c r="F113" s="5">
        <v>80746500000</v>
      </c>
      <c r="G113" s="5">
        <v>80746500000</v>
      </c>
      <c r="I113" s="5">
        <v>80746500000</v>
      </c>
      <c r="J113" s="5">
        <v>80746500000</v>
      </c>
      <c r="K113" s="5">
        <v>80746500000</v>
      </c>
      <c r="L113" s="5">
        <v>80746500000</v>
      </c>
    </row>
    <row r="114" spans="2:15" ht="15.5" x14ac:dyDescent="0.35">
      <c r="C114" t="s">
        <v>130</v>
      </c>
      <c r="D114" s="5">
        <v>-235656462546</v>
      </c>
      <c r="E114" s="5">
        <v>-139544804781</v>
      </c>
      <c r="F114" s="5">
        <v>-147569008865</v>
      </c>
      <c r="G114" s="5">
        <v>18550198903</v>
      </c>
      <c r="I114" s="5">
        <v>-147569008865</v>
      </c>
      <c r="J114" s="5">
        <v>-121861999261</v>
      </c>
      <c r="K114" s="5">
        <v>14895911819</v>
      </c>
      <c r="L114" s="5">
        <v>4935346872</v>
      </c>
      <c r="M114" s="5">
        <v>-833514457</v>
      </c>
      <c r="N114" s="5">
        <v>-3186461215</v>
      </c>
      <c r="O114" s="5">
        <v>66347748395</v>
      </c>
    </row>
    <row r="115" spans="2:15" ht="15.5" x14ac:dyDescent="0.35">
      <c r="C115" t="s">
        <v>258</v>
      </c>
      <c r="D115" s="5">
        <v>-238156462546</v>
      </c>
      <c r="E115" s="5">
        <v>-142044804781</v>
      </c>
      <c r="F115" s="5">
        <v>-150069008865</v>
      </c>
      <c r="G115" s="5">
        <v>16474957798</v>
      </c>
      <c r="I115" s="5">
        <v>-150069008865</v>
      </c>
      <c r="J115" s="5">
        <v>-123861999261</v>
      </c>
      <c r="K115" s="5">
        <v>13895911819</v>
      </c>
    </row>
    <row r="116" spans="2:15" ht="15.5" x14ac:dyDescent="0.35">
      <c r="C116" t="s">
        <v>259</v>
      </c>
      <c r="D116" s="5">
        <v>-235656462546</v>
      </c>
      <c r="E116" s="5">
        <v>-139544804781</v>
      </c>
      <c r="F116" s="5">
        <v>-147569008865</v>
      </c>
      <c r="G116" s="5">
        <v>18550198903</v>
      </c>
      <c r="I116" s="5">
        <v>-147569008865</v>
      </c>
      <c r="J116" s="5">
        <v>-121861999261</v>
      </c>
      <c r="K116" s="5">
        <v>14895911819</v>
      </c>
      <c r="L116" s="5">
        <v>4935346872</v>
      </c>
      <c r="M116" s="5">
        <v>-833514457</v>
      </c>
      <c r="N116" s="5">
        <v>-3186461215</v>
      </c>
      <c r="O116" s="5">
        <v>66347748395</v>
      </c>
    </row>
    <row r="117" spans="2:15" ht="15.5" x14ac:dyDescent="0.35">
      <c r="C117" t="s">
        <v>131</v>
      </c>
      <c r="D117" s="5">
        <v>80041</v>
      </c>
      <c r="E117" s="5">
        <v>79128</v>
      </c>
      <c r="F117" s="5">
        <v>80109</v>
      </c>
      <c r="G117" s="5">
        <v>258590</v>
      </c>
      <c r="I117" s="5">
        <v>80109</v>
      </c>
      <c r="J117" s="5">
        <v>104994</v>
      </c>
      <c r="K117" s="5">
        <v>253045</v>
      </c>
      <c r="L117" s="5">
        <v>237636</v>
      </c>
      <c r="M117" s="5">
        <v>1098688936</v>
      </c>
      <c r="N117" s="5">
        <v>704323144</v>
      </c>
      <c r="O117" s="5">
        <v>5837218439</v>
      </c>
    </row>
    <row r="118" spans="2:15" ht="15.5" x14ac:dyDescent="0.35">
      <c r="C118" t="s">
        <v>10</v>
      </c>
      <c r="D118" s="5">
        <v>271552566287</v>
      </c>
      <c r="E118" s="5">
        <v>367664223139</v>
      </c>
      <c r="F118" s="5">
        <v>359640020036</v>
      </c>
      <c r="G118" s="5">
        <v>525689402796</v>
      </c>
      <c r="I118" s="5">
        <v>359640020036</v>
      </c>
      <c r="J118" s="5">
        <v>385277051036</v>
      </c>
      <c r="K118" s="5">
        <v>521983787698</v>
      </c>
      <c r="L118" s="5">
        <v>511939473350</v>
      </c>
      <c r="M118" s="5">
        <v>69027367382</v>
      </c>
      <c r="N118" s="5">
        <v>66454892826</v>
      </c>
      <c r="O118" s="5">
        <v>141229666397</v>
      </c>
    </row>
    <row r="119" spans="2:15" ht="15.5" x14ac:dyDescent="0.35">
      <c r="C119" t="s">
        <v>132</v>
      </c>
      <c r="D119" s="5">
        <v>424598375008</v>
      </c>
      <c r="E119" s="5">
        <v>590191522422</v>
      </c>
      <c r="F119" s="5">
        <v>580584596340</v>
      </c>
      <c r="G119" s="5">
        <v>682937465370</v>
      </c>
      <c r="I119" s="5">
        <v>580584596340</v>
      </c>
      <c r="J119" s="5">
        <v>593438599697</v>
      </c>
      <c r="K119" s="5">
        <v>691142894878</v>
      </c>
      <c r="L119" s="5">
        <v>725692783902</v>
      </c>
      <c r="M119" s="5">
        <v>329902762807</v>
      </c>
      <c r="N119" s="5">
        <v>353889095627</v>
      </c>
      <c r="O119" s="5">
        <v>407938834983</v>
      </c>
    </row>
    <row r="120" spans="2:15" ht="15.5" x14ac:dyDescent="0.35">
      <c r="C120" t="s">
        <v>133</v>
      </c>
      <c r="D120" s="5">
        <v>6796000000</v>
      </c>
      <c r="E120" s="5">
        <v>6796000000</v>
      </c>
      <c r="F120" s="5">
        <v>6796000000</v>
      </c>
      <c r="G120" s="5">
        <v>6796000000</v>
      </c>
      <c r="I120" s="5">
        <v>6796000000</v>
      </c>
      <c r="J120" s="5">
        <v>6796000000</v>
      </c>
      <c r="K120" s="5">
        <v>6796000000</v>
      </c>
      <c r="L120" s="5">
        <v>6796000000</v>
      </c>
      <c r="M120" s="5">
        <v>670000</v>
      </c>
      <c r="N120" s="5">
        <v>670000</v>
      </c>
      <c r="O120" s="5">
        <v>670000</v>
      </c>
    </row>
    <row r="122" spans="2:15" ht="15.5" x14ac:dyDescent="0.35">
      <c r="B122" t="s">
        <v>134</v>
      </c>
      <c r="C122" t="s">
        <v>135</v>
      </c>
      <c r="D122" s="5">
        <v>-34952396166</v>
      </c>
      <c r="E122" s="5">
        <v>28725757548</v>
      </c>
      <c r="F122" s="5">
        <v>-4382722261</v>
      </c>
      <c r="G122" s="5">
        <v>5015746417</v>
      </c>
      <c r="I122" s="5">
        <v>12847004187</v>
      </c>
      <c r="J122" s="5">
        <v>14132629140</v>
      </c>
      <c r="K122" s="5">
        <v>37567574834</v>
      </c>
      <c r="L122" s="5">
        <v>-169292061707</v>
      </c>
      <c r="M122" s="5">
        <v>12558796624</v>
      </c>
      <c r="N122" s="5">
        <v>2176632298</v>
      </c>
      <c r="O122" s="5">
        <v>-5301748400</v>
      </c>
    </row>
    <row r="123" spans="2:15" ht="15.5" x14ac:dyDescent="0.35">
      <c r="C123" t="s">
        <v>136</v>
      </c>
      <c r="D123" s="5">
        <v>50142977456</v>
      </c>
      <c r="E123" s="5">
        <v>80549323291</v>
      </c>
      <c r="F123" s="5">
        <v>33104936635</v>
      </c>
      <c r="G123" s="5">
        <v>35936599429</v>
      </c>
      <c r="I123" s="5">
        <v>192551428312</v>
      </c>
      <c r="J123" s="5">
        <v>215133386643</v>
      </c>
      <c r="K123" s="5">
        <v>207157421970</v>
      </c>
      <c r="L123" s="5">
        <v>195879944364</v>
      </c>
      <c r="M123" s="5">
        <v>176736193329</v>
      </c>
      <c r="N123" s="5">
        <v>100347204062</v>
      </c>
      <c r="O123" s="5">
        <v>300769296754</v>
      </c>
    </row>
    <row r="124" spans="2:15" ht="15.5" x14ac:dyDescent="0.35">
      <c r="C124" t="s">
        <v>137</v>
      </c>
      <c r="D124" s="5">
        <v>-41981365840</v>
      </c>
      <c r="E124" s="5">
        <v>-29931391861</v>
      </c>
      <c r="F124" s="5">
        <v>-23169791941</v>
      </c>
      <c r="G124" s="5">
        <v>-16289588768</v>
      </c>
      <c r="I124" s="5">
        <v>-118878426937</v>
      </c>
      <c r="J124" s="5">
        <v>-154422505133</v>
      </c>
      <c r="K124" s="5">
        <v>-109773278862</v>
      </c>
      <c r="L124" s="5">
        <v>-306059470083</v>
      </c>
      <c r="M124" s="5">
        <v>-109668872447</v>
      </c>
      <c r="N124" s="5">
        <v>-21687715720</v>
      </c>
      <c r="O124" s="5">
        <v>-188042308165</v>
      </c>
    </row>
    <row r="125" spans="2:15" ht="15.5" x14ac:dyDescent="0.35">
      <c r="C125" t="s">
        <v>139</v>
      </c>
      <c r="D125" s="5">
        <v>-10193638409</v>
      </c>
      <c r="E125" s="5">
        <v>-10554338550</v>
      </c>
      <c r="F125" s="5">
        <v>-4253218287</v>
      </c>
      <c r="G125" s="5">
        <v>-5106248449</v>
      </c>
      <c r="I125" s="5">
        <v>-27397732873</v>
      </c>
      <c r="J125" s="5">
        <v>-26841191254</v>
      </c>
      <c r="K125" s="5">
        <v>-5615351625</v>
      </c>
      <c r="L125" s="5">
        <v>-21632981477</v>
      </c>
      <c r="M125" s="5">
        <v>-21149573229</v>
      </c>
      <c r="N125" s="5">
        <v>-28549307748</v>
      </c>
      <c r="O125" s="5">
        <v>-27720544701</v>
      </c>
    </row>
    <row r="126" spans="2:15" ht="15.5" x14ac:dyDescent="0.35">
      <c r="C126" t="s">
        <v>680</v>
      </c>
      <c r="D126" s="5">
        <v>-24209080257</v>
      </c>
      <c r="E126" s="5">
        <v>-7444471327</v>
      </c>
      <c r="F126" s="5">
        <v>-10876922125</v>
      </c>
      <c r="G126" s="5">
        <v>-4382709558</v>
      </c>
      <c r="I126" s="5">
        <v>-25467156323</v>
      </c>
      <c r="J126" s="5">
        <v>-10014553864</v>
      </c>
      <c r="K126" s="5">
        <v>-34629314286</v>
      </c>
      <c r="L126" s="5">
        <v>-19253113323</v>
      </c>
      <c r="M126" s="5">
        <v>-20748319054</v>
      </c>
      <c r="N126" s="5">
        <v>-23076849975</v>
      </c>
      <c r="O126" s="5">
        <v>-54631584523</v>
      </c>
    </row>
    <row r="127" spans="2:15" ht="15.5" x14ac:dyDescent="0.35">
      <c r="C127" t="s">
        <v>363</v>
      </c>
      <c r="D127" s="5">
        <v>-1556879466</v>
      </c>
      <c r="K127" s="5">
        <v>-6696145561</v>
      </c>
      <c r="L127" s="5">
        <v>-1092630681</v>
      </c>
      <c r="M127" s="5">
        <v>-557765909</v>
      </c>
      <c r="N127" s="5">
        <v>-936315936</v>
      </c>
      <c r="O127" s="5">
        <v>-6564578052</v>
      </c>
    </row>
    <row r="128" spans="2:15" ht="15.5" x14ac:dyDescent="0.35">
      <c r="C128" t="s">
        <v>320</v>
      </c>
      <c r="D128" s="5">
        <v>-2797846721</v>
      </c>
      <c r="E128" s="5">
        <v>-4044530607</v>
      </c>
      <c r="F128" s="5">
        <v>-3005825981</v>
      </c>
      <c r="G128" s="5">
        <v>-652374832</v>
      </c>
      <c r="I128" s="5">
        <v>-7961107992</v>
      </c>
      <c r="J128" s="5">
        <v>-9722507252</v>
      </c>
      <c r="K128" s="5">
        <v>-12875756802</v>
      </c>
      <c r="L128" s="5">
        <v>-17133810507</v>
      </c>
      <c r="M128" s="5">
        <v>-12052866066</v>
      </c>
      <c r="N128" s="5">
        <v>-23920382385</v>
      </c>
      <c r="O128" s="5">
        <v>-29112029713</v>
      </c>
    </row>
    <row r="129" spans="3:15" ht="15.5" x14ac:dyDescent="0.35">
      <c r="C129" t="s">
        <v>340</v>
      </c>
      <c r="D129" s="5">
        <v>-4356562929</v>
      </c>
      <c r="E129" s="5">
        <v>151166602</v>
      </c>
      <c r="F129" s="5">
        <v>3818099438</v>
      </c>
      <c r="G129" s="5">
        <v>-4489931405</v>
      </c>
    </row>
    <row r="130" spans="3:15" ht="15.5" x14ac:dyDescent="0.35">
      <c r="C130" t="s">
        <v>144</v>
      </c>
      <c r="D130" s="5">
        <v>-56942533574</v>
      </c>
      <c r="E130" s="5">
        <v>-1847519670</v>
      </c>
      <c r="F130" s="5">
        <v>1000000000</v>
      </c>
      <c r="G130" s="5">
        <v>-889864597</v>
      </c>
      <c r="I130" s="5">
        <v>-9441245269</v>
      </c>
      <c r="J130" s="5">
        <v>-8962478215</v>
      </c>
      <c r="K130" s="5">
        <v>-35513176967</v>
      </c>
      <c r="L130" s="5">
        <v>396691169284</v>
      </c>
      <c r="M130" s="5">
        <v>-2338139850</v>
      </c>
      <c r="N130" s="5">
        <v>12811404209</v>
      </c>
      <c r="O130" s="5">
        <v>-13884730856</v>
      </c>
    </row>
    <row r="131" spans="3:15" ht="15.5" x14ac:dyDescent="0.35">
      <c r="C131" t="s">
        <v>145</v>
      </c>
      <c r="D131" s="5">
        <v>68201887224</v>
      </c>
      <c r="E131" s="5">
        <v>-2851900898</v>
      </c>
      <c r="F131" s="5">
        <v>3900139459</v>
      </c>
      <c r="G131" s="5">
        <v>-4261607614</v>
      </c>
      <c r="I131" s="5">
        <v>-4635966553</v>
      </c>
      <c r="J131" s="5">
        <v>-5944299697</v>
      </c>
      <c r="K131" s="5">
        <v>-7136301798</v>
      </c>
      <c r="L131" s="5">
        <v>-206221762750</v>
      </c>
      <c r="M131" s="5">
        <v>-993125767</v>
      </c>
      <c r="N131" s="5">
        <v>-3861370241</v>
      </c>
      <c r="O131" s="5">
        <v>-1058966521</v>
      </c>
    </row>
    <row r="132" spans="3:15" ht="15.5" x14ac:dyDescent="0.35">
      <c r="C132" t="s">
        <v>266</v>
      </c>
      <c r="D132" s="5">
        <v>24762460</v>
      </c>
      <c r="E132" s="5">
        <v>16112351</v>
      </c>
      <c r="F132" s="5">
        <v>7147320</v>
      </c>
      <c r="G132" s="5">
        <v>9771653</v>
      </c>
      <c r="I132" s="5">
        <v>73219764</v>
      </c>
      <c r="J132" s="5">
        <v>78290000</v>
      </c>
      <c r="K132" s="5">
        <v>69854080</v>
      </c>
      <c r="L132" s="5">
        <v>37091171</v>
      </c>
      <c r="M132" s="5">
        <v>778644138</v>
      </c>
      <c r="N132" s="5">
        <v>612026204</v>
      </c>
      <c r="O132" s="5">
        <v>733777101</v>
      </c>
    </row>
    <row r="133" spans="3:15" ht="15.5" x14ac:dyDescent="0.35">
      <c r="C133" t="s">
        <v>400</v>
      </c>
      <c r="L133" s="5">
        <v>822068</v>
      </c>
    </row>
    <row r="134" spans="3:15" ht="15.5" x14ac:dyDescent="0.35">
      <c r="C134" t="s">
        <v>1093</v>
      </c>
      <c r="D134" s="5">
        <v>-7321175291</v>
      </c>
      <c r="E134" s="5">
        <v>-2688077490</v>
      </c>
      <c r="F134" s="5">
        <v>4269317772</v>
      </c>
      <c r="G134" s="5">
        <v>-4197838454</v>
      </c>
      <c r="I134" s="5">
        <v>-4052367749</v>
      </c>
      <c r="J134" s="5">
        <v>-5428637155</v>
      </c>
      <c r="K134" s="5">
        <v>-6779902447</v>
      </c>
      <c r="L134" s="5">
        <v>-17054752000</v>
      </c>
      <c r="M134" s="5">
        <v>-595000000</v>
      </c>
      <c r="N134" s="5">
        <v>-2029166667</v>
      </c>
    </row>
    <row r="135" spans="3:15" ht="15.5" x14ac:dyDescent="0.35">
      <c r="C135" t="s">
        <v>146</v>
      </c>
      <c r="D135" s="5">
        <v>498300055</v>
      </c>
      <c r="E135" s="5">
        <v>-179935759</v>
      </c>
      <c r="F135" s="5">
        <v>-376325633</v>
      </c>
      <c r="G135" s="5">
        <v>-73540813</v>
      </c>
      <c r="I135" s="5">
        <v>-656818568</v>
      </c>
      <c r="J135" s="5">
        <v>-593952542</v>
      </c>
      <c r="K135" s="5">
        <v>-426253431</v>
      </c>
      <c r="L135" s="5">
        <v>-110004923989</v>
      </c>
      <c r="M135" s="5">
        <v>-1176769905</v>
      </c>
      <c r="N135" s="5">
        <v>-2519229778</v>
      </c>
      <c r="O135" s="5">
        <v>-15978938356</v>
      </c>
    </row>
    <row r="136" spans="3:15" ht="15.5" x14ac:dyDescent="0.35">
      <c r="C136" t="s">
        <v>323</v>
      </c>
    </row>
    <row r="137" spans="3:15" ht="15.5" x14ac:dyDescent="0.35">
      <c r="C137" t="s">
        <v>1577</v>
      </c>
      <c r="L137" s="5">
        <v>-29700000000</v>
      </c>
    </row>
    <row r="138" spans="3:15" ht="15.5" x14ac:dyDescent="0.35">
      <c r="C138" t="s">
        <v>1578</v>
      </c>
      <c r="L138" s="5">
        <v>-49500000000</v>
      </c>
    </row>
    <row r="139" spans="3:15" ht="15.5" x14ac:dyDescent="0.35">
      <c r="C139" t="s">
        <v>1579</v>
      </c>
      <c r="O139" s="5">
        <v>4314183441</v>
      </c>
    </row>
    <row r="140" spans="3:15" ht="15.5" x14ac:dyDescent="0.35">
      <c r="C140" t="s">
        <v>1580</v>
      </c>
      <c r="O140" s="5">
        <v>9054597293</v>
      </c>
    </row>
    <row r="141" spans="3:15" ht="15.5" x14ac:dyDescent="0.35">
      <c r="C141" t="s">
        <v>326</v>
      </c>
      <c r="D141" s="5">
        <v>75000000000</v>
      </c>
      <c r="N141" s="5">
        <v>75000000</v>
      </c>
      <c r="O141" s="5">
        <v>817414000</v>
      </c>
    </row>
    <row r="142" spans="3:15" ht="15.5" x14ac:dyDescent="0.35">
      <c r="C142" t="s">
        <v>153</v>
      </c>
      <c r="D142" s="5">
        <v>-56942533574</v>
      </c>
      <c r="E142" s="5">
        <v>-1847519670</v>
      </c>
      <c r="F142" s="5">
        <v>1000000000</v>
      </c>
      <c r="G142" s="5">
        <v>-889864597</v>
      </c>
      <c r="I142" s="5">
        <v>-9441245269</v>
      </c>
      <c r="J142" s="5">
        <v>-8962478215</v>
      </c>
      <c r="K142" s="5">
        <v>-35513176967</v>
      </c>
      <c r="L142" s="5">
        <v>396691169284</v>
      </c>
      <c r="M142" s="5">
        <v>-2338139850</v>
      </c>
      <c r="N142" s="5">
        <v>12811404209</v>
      </c>
      <c r="O142" s="5">
        <v>-13884730856</v>
      </c>
    </row>
    <row r="143" spans="3:15" ht="15.5" x14ac:dyDescent="0.35">
      <c r="C143" t="s">
        <v>1064</v>
      </c>
      <c r="L143" s="5">
        <v>438546500000</v>
      </c>
    </row>
    <row r="144" spans="3:15" ht="15.5" x14ac:dyDescent="0.35">
      <c r="C144" t="s">
        <v>937</v>
      </c>
      <c r="D144" s="5">
        <v>1982775665</v>
      </c>
      <c r="E144" s="5">
        <v>-1982775665</v>
      </c>
      <c r="N144" s="5">
        <v>9082780735</v>
      </c>
      <c r="O144" s="5">
        <v>142825188131</v>
      </c>
    </row>
    <row r="145" spans="2:15" ht="15.5" x14ac:dyDescent="0.35">
      <c r="C145" t="s">
        <v>597</v>
      </c>
      <c r="D145" s="5">
        <v>-27822034313</v>
      </c>
      <c r="F145" s="5">
        <v>10441245269</v>
      </c>
      <c r="G145" s="5">
        <v>-2889864597</v>
      </c>
      <c r="J145" s="5">
        <v>-15462478215</v>
      </c>
      <c r="K145" s="5">
        <v>-25502845793</v>
      </c>
      <c r="L145" s="5">
        <v>-2827000000</v>
      </c>
      <c r="M145" s="5">
        <v>-813333348</v>
      </c>
      <c r="N145" s="5">
        <v>-11849774796</v>
      </c>
      <c r="O145" s="5">
        <v>-135003027221</v>
      </c>
    </row>
    <row r="146" spans="2:15" ht="15.5" x14ac:dyDescent="0.35">
      <c r="C146" t="s">
        <v>339</v>
      </c>
      <c r="K146" s="5">
        <v>-10331174</v>
      </c>
      <c r="L146" s="5">
        <v>-251020716</v>
      </c>
      <c r="M146" s="5">
        <v>-386220084</v>
      </c>
      <c r="N146" s="5">
        <v>-371108973</v>
      </c>
      <c r="O146" s="5">
        <v>-613789224</v>
      </c>
    </row>
    <row r="147" spans="2:15" ht="15.5" x14ac:dyDescent="0.35">
      <c r="C147" t="s">
        <v>154</v>
      </c>
      <c r="D147" s="5">
        <v>2231985389</v>
      </c>
      <c r="E147" s="5">
        <v>-14744005</v>
      </c>
      <c r="L147" s="5">
        <v>-38777310000</v>
      </c>
      <c r="M147" s="5">
        <v>-12009649324</v>
      </c>
      <c r="N147" s="5">
        <v>-8307893385</v>
      </c>
      <c r="O147" s="5">
        <v>-16971156880</v>
      </c>
    </row>
    <row r="148" spans="2:15" ht="15.5" x14ac:dyDescent="0.35">
      <c r="C148" t="s">
        <v>347</v>
      </c>
      <c r="O148" s="5">
        <v>-5006347838</v>
      </c>
    </row>
    <row r="149" spans="2:15" ht="15.5" x14ac:dyDescent="0.35">
      <c r="C149" t="s">
        <v>163</v>
      </c>
      <c r="D149" s="5">
        <v>-23693042516</v>
      </c>
      <c r="E149" s="5">
        <v>24026336980</v>
      </c>
      <c r="F149" s="5">
        <v>517417198</v>
      </c>
      <c r="G149" s="5">
        <v>-135725794</v>
      </c>
      <c r="I149" s="5">
        <v>-1230207635</v>
      </c>
      <c r="J149" s="5">
        <v>-774148772</v>
      </c>
      <c r="K149" s="5">
        <v>-5081903931</v>
      </c>
      <c r="L149" s="5">
        <v>21177344827</v>
      </c>
      <c r="M149" s="5">
        <v>9227531007</v>
      </c>
      <c r="N149" s="5">
        <v>11126666266</v>
      </c>
      <c r="O149" s="5">
        <v>-20245445777</v>
      </c>
    </row>
    <row r="150" spans="2:15" ht="15.5" x14ac:dyDescent="0.35">
      <c r="C150" t="s">
        <v>164</v>
      </c>
      <c r="E150" s="5">
        <v>7592155369</v>
      </c>
      <c r="I150" s="5">
        <v>8822363004</v>
      </c>
      <c r="J150" s="5">
        <v>9596511776</v>
      </c>
      <c r="K150" s="5">
        <v>14678415707</v>
      </c>
      <c r="L150" s="5">
        <v>-6498929120</v>
      </c>
      <c r="M150" s="5">
        <v>-15726460127</v>
      </c>
      <c r="N150" s="5">
        <v>-26853126393</v>
      </c>
      <c r="O150" s="5">
        <v>-6607680616</v>
      </c>
    </row>
    <row r="151" spans="2:15" ht="15.5" x14ac:dyDescent="0.35">
      <c r="C151" t="s">
        <v>166</v>
      </c>
      <c r="D151" s="5">
        <v>-23693042516</v>
      </c>
      <c r="E151" s="5">
        <v>31618492349</v>
      </c>
      <c r="F151" s="5">
        <v>517417198</v>
      </c>
      <c r="G151" s="5">
        <v>-135725794</v>
      </c>
      <c r="I151" s="5">
        <v>7592155369</v>
      </c>
      <c r="J151" s="5">
        <v>8822363004</v>
      </c>
      <c r="K151" s="5">
        <v>9596511776</v>
      </c>
      <c r="L151" s="5">
        <v>14678415707</v>
      </c>
      <c r="M151" s="5">
        <v>-6498929120</v>
      </c>
      <c r="N151" s="5">
        <v>-15726460127</v>
      </c>
      <c r="O151" s="5">
        <v>-26853126393</v>
      </c>
    </row>
    <row r="153" spans="2:15" ht="15.5" x14ac:dyDescent="0.35">
      <c r="B153" t="s">
        <v>167</v>
      </c>
      <c r="C153" t="s">
        <v>12</v>
      </c>
      <c r="D153" s="5">
        <v>6800000000</v>
      </c>
      <c r="E153" s="5">
        <v>6800000000</v>
      </c>
      <c r="F153" s="5">
        <v>6800000000</v>
      </c>
      <c r="G153" s="5">
        <v>6800000000</v>
      </c>
      <c r="I153" s="5">
        <v>6800000000</v>
      </c>
      <c r="J153" s="5">
        <v>6800000000</v>
      </c>
      <c r="K153" s="5">
        <v>6800000000</v>
      </c>
      <c r="L153" s="5">
        <v>6800000000</v>
      </c>
      <c r="M153" s="5">
        <v>0</v>
      </c>
      <c r="N153" s="5">
        <v>0</v>
      </c>
      <c r="O153" s="5">
        <v>0</v>
      </c>
    </row>
    <row r="154" spans="2:15" ht="15.5" x14ac:dyDescent="0.35">
      <c r="C154" t="s">
        <v>168</v>
      </c>
      <c r="D154" s="6">
        <v>-14.14</v>
      </c>
      <c r="E154" s="6">
        <v>1.18</v>
      </c>
      <c r="F154" s="6">
        <v>0.02</v>
      </c>
      <c r="G154" s="6">
        <v>-0.32</v>
      </c>
    </row>
    <row r="155" spans="2:15" ht="15.5" x14ac:dyDescent="0.35">
      <c r="C155" t="s">
        <v>169</v>
      </c>
      <c r="D155" s="6">
        <v>-3.54</v>
      </c>
      <c r="E155" s="6">
        <v>67.8</v>
      </c>
      <c r="F155" s="5">
        <v>3050</v>
      </c>
      <c r="G155" s="6">
        <v>-284.38</v>
      </c>
    </row>
    <row r="156" spans="2:15" ht="15.5" x14ac:dyDescent="0.35">
      <c r="C156" t="s">
        <v>63</v>
      </c>
      <c r="D156" s="6">
        <v>6.58</v>
      </c>
      <c r="E156" s="6">
        <v>7.33</v>
      </c>
      <c r="F156" s="6">
        <v>10.41</v>
      </c>
      <c r="G156" s="6">
        <v>18.89</v>
      </c>
    </row>
    <row r="157" spans="2:15" ht="15.5" x14ac:dyDescent="0.35">
      <c r="C157" t="s">
        <v>170</v>
      </c>
      <c r="D157" s="5">
        <v>-590000000</v>
      </c>
      <c r="E157" s="5">
        <v>17270000000</v>
      </c>
      <c r="F157" s="5">
        <v>3370000000</v>
      </c>
      <c r="G157" s="5">
        <v>7420000000</v>
      </c>
    </row>
    <row r="158" spans="2:15" ht="15.5" x14ac:dyDescent="0.35">
      <c r="C158" t="s">
        <v>171</v>
      </c>
      <c r="D158" s="6">
        <v>-0.22640000000000002</v>
      </c>
      <c r="E158" s="6">
        <v>1.3600000000000001E-2</v>
      </c>
      <c r="F158" s="6">
        <v>2.0000000000000001E-4</v>
      </c>
      <c r="G158" s="6">
        <v>-3.2000000000000002E-3</v>
      </c>
    </row>
    <row r="159" spans="2:15" ht="15.5" x14ac:dyDescent="0.35">
      <c r="C159" t="s">
        <v>172</v>
      </c>
      <c r="D159" s="6">
        <v>-0.35389999999999999</v>
      </c>
      <c r="E159" s="6">
        <v>2.18E-2</v>
      </c>
      <c r="F159" s="6">
        <v>2.9999999999999997E-4</v>
      </c>
      <c r="G159" s="6">
        <v>-4.0999999999999995E-3</v>
      </c>
    </row>
    <row r="160" spans="2:15" ht="15.5" x14ac:dyDescent="0.35">
      <c r="C160" t="s">
        <v>173</v>
      </c>
      <c r="D160" s="6">
        <v>-9.7999999999999997E-3</v>
      </c>
      <c r="E160" s="6">
        <v>2.4300000000000002E-2</v>
      </c>
      <c r="F160" s="6">
        <v>1.5600000000000001E-2</v>
      </c>
      <c r="G160" s="6">
        <v>-1.1000000000000001E-3</v>
      </c>
    </row>
    <row r="161" spans="3:7" ht="15.5" x14ac:dyDescent="0.35">
      <c r="C161" t="s">
        <v>174</v>
      </c>
      <c r="D161" s="6">
        <v>-1.73</v>
      </c>
      <c r="E161" s="6">
        <v>3.94</v>
      </c>
      <c r="F161" s="6">
        <v>1.1599999999999999</v>
      </c>
      <c r="G161" s="6">
        <v>-0.42</v>
      </c>
    </row>
    <row r="162" spans="3:7" ht="15.5" x14ac:dyDescent="0.35">
      <c r="C162" t="s">
        <v>175</v>
      </c>
      <c r="D162" s="5">
        <v>272000000000</v>
      </c>
      <c r="E162" s="5">
        <v>368000000000</v>
      </c>
      <c r="F162" s="5">
        <v>360000000000</v>
      </c>
      <c r="G162" s="5">
        <v>526000000000</v>
      </c>
    </row>
    <row r="163" spans="3:7" ht="15.5" x14ac:dyDescent="0.35">
      <c r="C163" t="s">
        <v>176</v>
      </c>
      <c r="D163" s="6">
        <v>1.25</v>
      </c>
      <c r="E163" s="6">
        <v>1.48</v>
      </c>
      <c r="F163" s="6">
        <v>1.1499999999999999</v>
      </c>
      <c r="G163" s="6">
        <v>1.18</v>
      </c>
    </row>
    <row r="164" spans="3:7" ht="15.5" x14ac:dyDescent="0.35">
      <c r="C164" t="s">
        <v>177</v>
      </c>
      <c r="D164" s="6">
        <v>39.96</v>
      </c>
      <c r="E164" s="6">
        <v>54.1</v>
      </c>
      <c r="F164" s="6">
        <v>52.92</v>
      </c>
      <c r="G164" s="6">
        <v>77.349999999999994</v>
      </c>
    </row>
    <row r="165" spans="3:7" ht="15.5" x14ac:dyDescent="0.35">
      <c r="C165" t="s">
        <v>178</v>
      </c>
      <c r="D165" s="6">
        <v>1.25</v>
      </c>
      <c r="E165" s="6">
        <v>1.48</v>
      </c>
      <c r="F165" s="6">
        <v>1.1499999999999999</v>
      </c>
      <c r="G165" s="6">
        <v>1.18</v>
      </c>
    </row>
    <row r="166" spans="3:7" ht="15.5" x14ac:dyDescent="0.35">
      <c r="C166" t="s">
        <v>179</v>
      </c>
      <c r="D166" s="6">
        <v>39.96</v>
      </c>
      <c r="E166" s="6">
        <v>54.1</v>
      </c>
      <c r="F166" s="6">
        <v>52.92</v>
      </c>
      <c r="G166" s="6">
        <v>77.349999999999994</v>
      </c>
    </row>
    <row r="167" spans="3:7" ht="15.5" x14ac:dyDescent="0.35">
      <c r="C167" t="s">
        <v>180</v>
      </c>
      <c r="D167" s="5">
        <v>8000000000</v>
      </c>
      <c r="E167" s="5">
        <v>14000000000</v>
      </c>
      <c r="F167" s="5">
        <v>15000000000</v>
      </c>
      <c r="G167" s="5">
        <v>14000000000</v>
      </c>
    </row>
    <row r="168" spans="3:7" ht="15.5" x14ac:dyDescent="0.35">
      <c r="C168" t="s">
        <v>181</v>
      </c>
      <c r="D168" s="5">
        <v>16000000000</v>
      </c>
      <c r="E168" s="5">
        <v>38000000000</v>
      </c>
      <c r="F168" s="5">
        <v>38000000000</v>
      </c>
      <c r="G168" s="5">
        <v>38000000000</v>
      </c>
    </row>
    <row r="169" spans="3:7" ht="15.5" x14ac:dyDescent="0.35">
      <c r="C169" t="s">
        <v>182</v>
      </c>
      <c r="D169" s="5">
        <v>272000000000</v>
      </c>
      <c r="E169" s="5">
        <v>368000000000</v>
      </c>
      <c r="F169" s="5">
        <v>360000000000</v>
      </c>
      <c r="G169" s="5">
        <v>526000000000</v>
      </c>
    </row>
    <row r="170" spans="3:7" ht="15.5" x14ac:dyDescent="0.35">
      <c r="C170" t="s">
        <v>24</v>
      </c>
      <c r="D170" s="5">
        <v>24000000000</v>
      </c>
      <c r="E170" s="5">
        <v>51000000000</v>
      </c>
      <c r="F170" s="5">
        <v>53000000000</v>
      </c>
      <c r="G170" s="5">
        <v>52000000000</v>
      </c>
    </row>
    <row r="171" spans="3:7" ht="15.5" x14ac:dyDescent="0.35">
      <c r="C171" t="s">
        <v>21</v>
      </c>
      <c r="D171" s="5">
        <v>17000000000</v>
      </c>
      <c r="E171" s="5">
        <v>20000000000</v>
      </c>
      <c r="F171" s="5">
        <v>46000000000</v>
      </c>
      <c r="G171" s="5">
        <v>45000000000</v>
      </c>
    </row>
    <row r="172" spans="3:7" ht="15.5" x14ac:dyDescent="0.35">
      <c r="C172" t="s">
        <v>183</v>
      </c>
      <c r="D172" s="5">
        <v>283000000000</v>
      </c>
      <c r="E172" s="5">
        <v>299000000000</v>
      </c>
      <c r="F172" s="5">
        <v>288000000000</v>
      </c>
      <c r="G172" s="5">
        <v>397000000000</v>
      </c>
    </row>
    <row r="173" spans="3:7" ht="15.5" x14ac:dyDescent="0.35">
      <c r="C173" t="s">
        <v>184</v>
      </c>
      <c r="D173" s="5">
        <v>-35000000000</v>
      </c>
      <c r="E173" s="5">
        <v>29000000000</v>
      </c>
      <c r="F173" s="5">
        <v>-4000000000</v>
      </c>
      <c r="G173" s="5">
        <v>5000000000</v>
      </c>
    </row>
    <row r="174" spans="3:7" ht="15.5" x14ac:dyDescent="0.35">
      <c r="C174" t="s">
        <v>185</v>
      </c>
      <c r="D174" s="5">
        <v>0</v>
      </c>
      <c r="E174" s="5">
        <v>0</v>
      </c>
      <c r="F174" s="5">
        <v>0</v>
      </c>
      <c r="G174" s="5">
        <v>0</v>
      </c>
    </row>
    <row r="175" spans="3:7" ht="15.5" x14ac:dyDescent="0.35">
      <c r="C175" t="s">
        <v>13</v>
      </c>
      <c r="D175" s="5">
        <v>-34000000000</v>
      </c>
      <c r="E175" s="5">
        <v>29000000000</v>
      </c>
      <c r="F175" s="5">
        <v>-5000000000</v>
      </c>
      <c r="G175" s="5">
        <v>5000000000</v>
      </c>
    </row>
    <row r="176" spans="3:7" ht="15.5" x14ac:dyDescent="0.35">
      <c r="C176" t="s">
        <v>16</v>
      </c>
      <c r="D176" s="6">
        <v>-5.07</v>
      </c>
      <c r="E176" s="6">
        <v>4.2</v>
      </c>
      <c r="F176" s="6">
        <v>-0.7</v>
      </c>
      <c r="G176" s="6">
        <v>0.73</v>
      </c>
    </row>
    <row r="177" spans="3:15" ht="15.5" x14ac:dyDescent="0.35">
      <c r="C177" t="s">
        <v>48</v>
      </c>
      <c r="I177" s="6">
        <v>0.3</v>
      </c>
      <c r="J177" s="6">
        <v>0.32</v>
      </c>
      <c r="K177" s="6">
        <v>1.47</v>
      </c>
      <c r="L177" s="6">
        <v>0.85</v>
      </c>
      <c r="M177" s="6">
        <v>3511.86</v>
      </c>
      <c r="N177" s="6">
        <v>-103782.39999999999</v>
      </c>
      <c r="O177" s="6">
        <v>31404.92</v>
      </c>
    </row>
    <row r="178" spans="3:15" ht="15.5" x14ac:dyDescent="0.35">
      <c r="C178" t="s">
        <v>62</v>
      </c>
      <c r="I178" s="6">
        <v>203.33</v>
      </c>
      <c r="J178" s="6">
        <v>28.12</v>
      </c>
      <c r="K178" s="6">
        <v>34.01</v>
      </c>
      <c r="L178" s="6">
        <v>135.29</v>
      </c>
      <c r="M178" s="5">
        <v>0</v>
      </c>
      <c r="N178" s="5">
        <v>0</v>
      </c>
      <c r="O178" s="5">
        <v>0</v>
      </c>
    </row>
    <row r="179" spans="3:15" ht="15.5" x14ac:dyDescent="0.35">
      <c r="C179" t="s">
        <v>65</v>
      </c>
      <c r="I179" s="6">
        <v>2.09</v>
      </c>
      <c r="J179" s="6">
        <v>0.3</v>
      </c>
      <c r="K179" s="6">
        <v>1.66</v>
      </c>
      <c r="L179" s="6">
        <v>4.01</v>
      </c>
      <c r="M179" s="5">
        <v>0</v>
      </c>
      <c r="N179" s="5">
        <v>0</v>
      </c>
      <c r="O179" s="5">
        <v>0</v>
      </c>
    </row>
    <row r="180" spans="3:15" ht="15.5" x14ac:dyDescent="0.35">
      <c r="C180" t="s">
        <v>186</v>
      </c>
      <c r="I180" s="5">
        <v>33140000000</v>
      </c>
      <c r="J180" s="5">
        <v>48920000000</v>
      </c>
      <c r="K180" s="5">
        <v>48950000000</v>
      </c>
      <c r="L180" s="5">
        <v>48990000000</v>
      </c>
      <c r="M180" s="5">
        <v>44550000000</v>
      </c>
      <c r="N180" s="5">
        <v>-30640000000</v>
      </c>
      <c r="O180" s="5">
        <v>68980000000</v>
      </c>
    </row>
    <row r="181" spans="3:15" ht="15.5" x14ac:dyDescent="0.35">
      <c r="C181" t="s">
        <v>187</v>
      </c>
      <c r="I181" s="6">
        <v>3.4999999999999996E-3</v>
      </c>
      <c r="J181" s="6">
        <v>3.5999999999999999E-3</v>
      </c>
      <c r="K181" s="6">
        <v>1.44E-2</v>
      </c>
      <c r="L181" s="6">
        <v>7.9000000000000008E-3</v>
      </c>
      <c r="M181" s="6">
        <v>7.0999999999999995E-3</v>
      </c>
      <c r="N181" s="6">
        <v>-0.19649999999999998</v>
      </c>
      <c r="O181" s="6">
        <v>5.16E-2</v>
      </c>
    </row>
    <row r="182" spans="3:15" ht="15.5" x14ac:dyDescent="0.35">
      <c r="C182" t="s">
        <v>188</v>
      </c>
      <c r="I182" s="6">
        <v>5.6999999999999993E-3</v>
      </c>
      <c r="J182" s="6">
        <v>5.6000000000000008E-3</v>
      </c>
      <c r="K182" s="6">
        <v>1.9099999999999999E-2</v>
      </c>
      <c r="L182" s="6">
        <v>1.1299999999999999E-2</v>
      </c>
      <c r="M182" s="6">
        <v>3.4599999999999999E-2</v>
      </c>
      <c r="N182" s="6">
        <v>-1.0575000000000001</v>
      </c>
      <c r="O182" s="6">
        <v>0.15539999999999998</v>
      </c>
    </row>
    <row r="183" spans="3:15" ht="15.5" x14ac:dyDescent="0.35">
      <c r="C183" t="s">
        <v>189</v>
      </c>
      <c r="I183" s="6">
        <v>3.0600000000000002E-2</v>
      </c>
      <c r="J183" s="6">
        <v>2.6099999999999998E-2</v>
      </c>
      <c r="K183" s="6">
        <v>3.3000000000000002E-2</v>
      </c>
      <c r="L183" s="6">
        <v>6.8600000000000008E-2</v>
      </c>
      <c r="M183" s="6">
        <v>0.34820000000000001</v>
      </c>
      <c r="N183" s="6">
        <v>-0.34970000000000001</v>
      </c>
      <c r="O183" s="6">
        <v>0.50829999999999997</v>
      </c>
    </row>
    <row r="184" spans="3:15" ht="15.5" x14ac:dyDescent="0.35">
      <c r="C184" t="s">
        <v>190</v>
      </c>
      <c r="I184" s="6">
        <v>1.25</v>
      </c>
      <c r="J184" s="6">
        <v>1.1200000000000001</v>
      </c>
      <c r="K184" s="6">
        <v>1.73</v>
      </c>
      <c r="L184" s="6">
        <v>1.58</v>
      </c>
      <c r="M184" s="6">
        <v>1.22</v>
      </c>
      <c r="N184" s="6">
        <v>-2.16</v>
      </c>
      <c r="O184" s="6">
        <v>1.92</v>
      </c>
    </row>
    <row r="185" spans="3:15" ht="15.5" x14ac:dyDescent="0.35">
      <c r="C185" t="s">
        <v>59</v>
      </c>
      <c r="I185" s="6">
        <v>1.1499999999999999</v>
      </c>
      <c r="J185" s="6">
        <v>0.16</v>
      </c>
      <c r="K185" s="6">
        <v>0.65</v>
      </c>
      <c r="L185" s="6">
        <v>1.53</v>
      </c>
      <c r="M185" s="5">
        <v>0</v>
      </c>
      <c r="N185" s="5">
        <v>0</v>
      </c>
      <c r="O185" s="5">
        <v>0</v>
      </c>
    </row>
    <row r="186" spans="3:15" ht="15.5" x14ac:dyDescent="0.35">
      <c r="C186" t="s">
        <v>56</v>
      </c>
      <c r="I186" s="6">
        <v>52.92</v>
      </c>
      <c r="J186" s="6">
        <v>56.69</v>
      </c>
      <c r="K186" s="6">
        <v>76.81</v>
      </c>
      <c r="L186" s="6">
        <v>75.33</v>
      </c>
      <c r="M186" s="6">
        <v>101386.09</v>
      </c>
      <c r="N186" s="6">
        <v>98135.18</v>
      </c>
      <c r="O186" s="6">
        <v>202078.28</v>
      </c>
    </row>
    <row r="187" spans="3:15" ht="15.5" x14ac:dyDescent="0.35">
      <c r="C187" t="s">
        <v>191</v>
      </c>
      <c r="I187" s="6">
        <v>1.1499999999999999</v>
      </c>
      <c r="J187" s="6">
        <v>0.16</v>
      </c>
      <c r="K187" s="6">
        <v>0.65</v>
      </c>
      <c r="L187" s="6">
        <v>1.53</v>
      </c>
      <c r="M187" s="5">
        <v>0</v>
      </c>
      <c r="N187" s="5">
        <v>0</v>
      </c>
      <c r="O187" s="5">
        <v>0</v>
      </c>
    </row>
    <row r="188" spans="3:15" ht="15.5" x14ac:dyDescent="0.35">
      <c r="C188" t="s">
        <v>192</v>
      </c>
      <c r="I188" s="6">
        <v>52.92</v>
      </c>
      <c r="J188" s="6">
        <v>56.69</v>
      </c>
      <c r="K188" s="6">
        <v>76.81</v>
      </c>
      <c r="L188" s="6">
        <v>75.33</v>
      </c>
      <c r="M188" s="6">
        <v>100813.12</v>
      </c>
      <c r="N188" s="6">
        <v>96978.83</v>
      </c>
      <c r="O188" s="6">
        <v>198497.76</v>
      </c>
    </row>
    <row r="189" spans="3:15" ht="15.5" x14ac:dyDescent="0.35">
      <c r="C189" t="s">
        <v>193</v>
      </c>
      <c r="I189" s="5">
        <v>15000000000</v>
      </c>
      <c r="J189" s="5">
        <v>25000000000</v>
      </c>
      <c r="K189" s="5">
        <v>17000000000</v>
      </c>
      <c r="L189" s="5">
        <v>10000000000</v>
      </c>
      <c r="M189" s="5">
        <v>156000000000</v>
      </c>
      <c r="N189" s="5">
        <v>184000000000</v>
      </c>
      <c r="O189" s="5">
        <v>116000000000</v>
      </c>
    </row>
    <row r="190" spans="3:15" ht="15.5" x14ac:dyDescent="0.35">
      <c r="C190" t="s">
        <v>194</v>
      </c>
      <c r="I190" s="5">
        <v>38000000000</v>
      </c>
      <c r="J190" s="5">
        <v>38000000000</v>
      </c>
      <c r="K190" s="5">
        <v>52000000000</v>
      </c>
      <c r="L190" s="5">
        <v>155000000000</v>
      </c>
      <c r="M190" s="5">
        <v>12000000000</v>
      </c>
      <c r="N190" s="5">
        <v>0</v>
      </c>
      <c r="O190" s="5">
        <v>60000000000</v>
      </c>
    </row>
    <row r="191" spans="3:15" ht="15.5" x14ac:dyDescent="0.35">
      <c r="C191" t="s">
        <v>26</v>
      </c>
      <c r="I191" s="5">
        <v>53000000000</v>
      </c>
      <c r="J191" s="5">
        <v>63000000000</v>
      </c>
      <c r="K191" s="5">
        <v>70000000000</v>
      </c>
      <c r="L191" s="5">
        <v>165000000000</v>
      </c>
      <c r="M191" s="5">
        <v>168000000000</v>
      </c>
      <c r="N191" s="5">
        <v>184000000000</v>
      </c>
      <c r="O191" s="5">
        <v>176000000000</v>
      </c>
    </row>
    <row r="192" spans="3:15" ht="15.5" x14ac:dyDescent="0.35">
      <c r="C192" t="s">
        <v>23</v>
      </c>
      <c r="I192" s="5">
        <v>46000000000</v>
      </c>
      <c r="J192" s="5">
        <v>54000000000</v>
      </c>
      <c r="K192" s="5">
        <v>60000000000</v>
      </c>
      <c r="L192" s="5">
        <v>140000000000</v>
      </c>
      <c r="M192" s="5">
        <v>165000000000</v>
      </c>
      <c r="N192" s="5">
        <v>164000000000</v>
      </c>
      <c r="O192" s="5">
        <v>154000000000</v>
      </c>
    </row>
    <row r="193" spans="2:15" ht="15.5" x14ac:dyDescent="0.35">
      <c r="C193" t="s">
        <v>195</v>
      </c>
      <c r="I193" s="5">
        <v>288000000000</v>
      </c>
      <c r="J193" s="5">
        <v>303000000000</v>
      </c>
      <c r="K193" s="5">
        <v>370000000000</v>
      </c>
      <c r="L193" s="5">
        <v>400000000000</v>
      </c>
      <c r="M193" s="5">
        <v>-81000000000</v>
      </c>
      <c r="N193" s="5">
        <v>-103000000000</v>
      </c>
      <c r="O193" s="5">
        <v>39000000000</v>
      </c>
    </row>
    <row r="194" spans="2:15" ht="15.5" x14ac:dyDescent="0.35">
      <c r="C194" t="s">
        <v>196</v>
      </c>
      <c r="I194" s="5">
        <v>13000000000</v>
      </c>
      <c r="J194" s="5">
        <v>14000000000</v>
      </c>
      <c r="K194" s="5">
        <v>38000000000</v>
      </c>
      <c r="L194" s="5">
        <v>-169000000000</v>
      </c>
      <c r="M194" s="5">
        <v>13000000000</v>
      </c>
      <c r="N194" s="5">
        <v>2000000000</v>
      </c>
      <c r="O194" s="5">
        <v>-5000000000</v>
      </c>
    </row>
    <row r="195" spans="2:15" ht="15.5" x14ac:dyDescent="0.35">
      <c r="C195" t="s">
        <v>197</v>
      </c>
      <c r="I195" s="5">
        <v>-1000000000</v>
      </c>
      <c r="J195" s="5">
        <v>-1000000000</v>
      </c>
      <c r="K195" s="5">
        <v>0</v>
      </c>
      <c r="L195" s="5">
        <v>-140000000000</v>
      </c>
      <c r="M195" s="5">
        <v>-1000000000</v>
      </c>
      <c r="N195" s="5">
        <v>-3000000000</v>
      </c>
      <c r="O195" s="5">
        <v>-16000000000</v>
      </c>
    </row>
    <row r="196" spans="2:15" ht="15.5" x14ac:dyDescent="0.35">
      <c r="C196" t="s">
        <v>15</v>
      </c>
      <c r="I196" s="5">
        <v>12000000000</v>
      </c>
      <c r="J196" s="5">
        <v>14000000000</v>
      </c>
      <c r="K196" s="5">
        <v>37000000000</v>
      </c>
      <c r="L196" s="5">
        <v>-309000000000</v>
      </c>
      <c r="M196" s="5">
        <v>11000000000</v>
      </c>
      <c r="N196" s="5">
        <v>0</v>
      </c>
      <c r="O196" s="5">
        <v>-21000000000</v>
      </c>
    </row>
    <row r="197" spans="2:15" ht="15.5" x14ac:dyDescent="0.35">
      <c r="C197" t="s">
        <v>17</v>
      </c>
      <c r="I197" s="6">
        <v>1.79</v>
      </c>
      <c r="J197" s="6">
        <v>1.99</v>
      </c>
      <c r="K197" s="6">
        <v>5.47</v>
      </c>
      <c r="L197" s="6">
        <v>-45.47</v>
      </c>
      <c r="M197" s="6">
        <v>16988.099999999999</v>
      </c>
      <c r="N197" s="6">
        <v>-511.34</v>
      </c>
      <c r="O197" s="6">
        <v>-31762.22</v>
      </c>
    </row>
    <row r="199" spans="2:15" ht="15.5" x14ac:dyDescent="0.35">
      <c r="B199" t="s">
        <v>198</v>
      </c>
      <c r="C199" t="s">
        <v>199</v>
      </c>
      <c r="D199" s="5">
        <v>-96000000000</v>
      </c>
      <c r="E199" s="5">
        <v>8000000000</v>
      </c>
      <c r="F199" s="5">
        <v>110000000</v>
      </c>
      <c r="G199" s="5">
        <v>-2000000000</v>
      </c>
      <c r="H199" s="5">
        <v>-176000000000</v>
      </c>
      <c r="I199" s="5">
        <v>2000000000</v>
      </c>
      <c r="J199" s="5">
        <v>2000000000</v>
      </c>
      <c r="K199" s="5">
        <v>10000000000</v>
      </c>
      <c r="L199" s="5">
        <v>6000000000</v>
      </c>
      <c r="M199" s="5">
        <v>2000000000</v>
      </c>
      <c r="N199" s="5">
        <v>-70000000000</v>
      </c>
      <c r="O199" s="5">
        <v>21000000000</v>
      </c>
    </row>
    <row r="200" spans="2:15" ht="15.5" x14ac:dyDescent="0.35">
      <c r="C200" t="s">
        <v>381</v>
      </c>
      <c r="H200" s="6">
        <v>0.05</v>
      </c>
      <c r="I200" s="6">
        <v>0.05</v>
      </c>
      <c r="J200" s="6">
        <v>0.05</v>
      </c>
    </row>
    <row r="201" spans="2:15" ht="15.5" x14ac:dyDescent="0.35">
      <c r="C201" t="s">
        <v>67</v>
      </c>
      <c r="H201" s="6">
        <v>-2.3999999999999998E-3</v>
      </c>
      <c r="I201" s="6">
        <v>0.20860000000000001</v>
      </c>
      <c r="J201" s="6">
        <v>0.19739999999999999</v>
      </c>
    </row>
    <row r="202" spans="2:15" ht="15.5" x14ac:dyDescent="0.35">
      <c r="C202" t="s">
        <v>382</v>
      </c>
      <c r="H202" s="6">
        <v>1.1000000000000001E-3</v>
      </c>
      <c r="I202" s="6">
        <v>5.0000000000000001E-3</v>
      </c>
      <c r="J202" s="6">
        <v>5.0000000000000001E-3</v>
      </c>
    </row>
    <row r="203" spans="2:15" ht="15.5" x14ac:dyDescent="0.35">
      <c r="C203" t="s">
        <v>47</v>
      </c>
      <c r="D203" s="6">
        <v>-11.31</v>
      </c>
      <c r="E203" s="6">
        <v>0.94</v>
      </c>
      <c r="F203" s="6">
        <v>0.01</v>
      </c>
      <c r="G203" s="6">
        <v>-0.26</v>
      </c>
      <c r="H203" s="6">
        <v>-20.74</v>
      </c>
      <c r="I203" s="6">
        <v>0.24</v>
      </c>
      <c r="J203" s="6">
        <v>0.25</v>
      </c>
      <c r="K203" s="6">
        <v>1.17</v>
      </c>
      <c r="L203" s="6">
        <v>0.68</v>
      </c>
      <c r="M203" s="6">
        <v>0.28000000000000003</v>
      </c>
      <c r="N203" s="6">
        <v>-8.18</v>
      </c>
      <c r="O203" s="6">
        <v>2.48</v>
      </c>
    </row>
    <row r="204" spans="2:15" ht="15.5" x14ac:dyDescent="0.35">
      <c r="C204" t="s">
        <v>69</v>
      </c>
      <c r="H204" s="6">
        <v>0.05</v>
      </c>
      <c r="I204" s="6">
        <v>0.05</v>
      </c>
      <c r="J204" s="6">
        <v>0.05</v>
      </c>
    </row>
    <row r="205" spans="2:15" ht="15.5" x14ac:dyDescent="0.35">
      <c r="C205" t="s">
        <v>383</v>
      </c>
      <c r="H205" s="6">
        <v>-2.3999999999999998E-3</v>
      </c>
      <c r="I205" s="6">
        <v>0.20860000000000001</v>
      </c>
      <c r="J205" s="6">
        <v>0.19739999999999999</v>
      </c>
    </row>
    <row r="206" spans="2:15" ht="15.5" x14ac:dyDescent="0.35">
      <c r="C206" t="s">
        <v>384</v>
      </c>
      <c r="H206" s="6">
        <v>1.1000000000000001E-3</v>
      </c>
      <c r="I206" s="6">
        <v>5.0000000000000001E-3</v>
      </c>
      <c r="J206" s="6">
        <v>5.0000000000000001E-3</v>
      </c>
    </row>
    <row r="207" spans="2:15" ht="15.5" x14ac:dyDescent="0.35">
      <c r="C207" t="s">
        <v>200</v>
      </c>
      <c r="D207" s="5">
        <v>52000000000</v>
      </c>
      <c r="E207" s="5">
        <v>74000000000</v>
      </c>
      <c r="F207" s="5">
        <v>40000000000</v>
      </c>
      <c r="G207" s="5">
        <v>33000000000</v>
      </c>
      <c r="H207" s="5">
        <v>252000000000</v>
      </c>
      <c r="I207" s="5">
        <v>198000000000</v>
      </c>
      <c r="J207" s="5">
        <v>204000000000</v>
      </c>
      <c r="K207" s="5">
        <v>205000000000</v>
      </c>
      <c r="L207" s="5">
        <v>195000000000</v>
      </c>
      <c r="M207" s="5">
        <v>176000000000</v>
      </c>
      <c r="N207" s="5">
        <v>91000000000</v>
      </c>
      <c r="O207" s="5">
        <v>300000000000</v>
      </c>
    </row>
    <row r="208" spans="2:15" ht="15.5" x14ac:dyDescent="0.35">
      <c r="C208" t="s">
        <v>385</v>
      </c>
      <c r="H208" s="6">
        <v>0.05</v>
      </c>
      <c r="I208" s="6">
        <v>0.05</v>
      </c>
      <c r="J208" s="6">
        <v>0.05</v>
      </c>
    </row>
    <row r="209" spans="3:10" ht="15.5" x14ac:dyDescent="0.35">
      <c r="C209" t="s">
        <v>386</v>
      </c>
      <c r="H209" s="6">
        <v>-2.3999999999999998E-3</v>
      </c>
      <c r="I209" s="6">
        <v>0.20860000000000001</v>
      </c>
      <c r="J209" s="6">
        <v>0.19739999999999999</v>
      </c>
    </row>
    <row r="210" spans="3:10" ht="15.5" x14ac:dyDescent="0.35">
      <c r="C210" t="s">
        <v>387</v>
      </c>
      <c r="H210" s="6">
        <v>1.1000000000000001E-3</v>
      </c>
      <c r="I210" s="6">
        <v>5.0000000000000001E-3</v>
      </c>
      <c r="J210" s="6">
        <v>5.0000000000000001E-3</v>
      </c>
    </row>
    <row r="211" spans="3:10" ht="15.5" x14ac:dyDescent="0.35">
      <c r="C211" t="s">
        <v>201</v>
      </c>
      <c r="I211" s="6">
        <v>-2.17</v>
      </c>
    </row>
    <row r="212" spans="3:10" ht="15.5" x14ac:dyDescent="0.35">
      <c r="C212" t="s">
        <v>281</v>
      </c>
      <c r="I212" s="6">
        <v>-4.24</v>
      </c>
    </row>
    <row r="213" spans="3:10" ht="15.5" x14ac:dyDescent="0.35">
      <c r="C213" t="s">
        <v>202</v>
      </c>
      <c r="I213" s="6">
        <v>6.95</v>
      </c>
    </row>
    <row r="214" spans="3:10" ht="15.5" x14ac:dyDescent="0.35">
      <c r="C214" t="s">
        <v>282</v>
      </c>
      <c r="I214" s="6">
        <v>-0.23579999999999998</v>
      </c>
    </row>
    <row r="215" spans="3:10" ht="15.5" x14ac:dyDescent="0.35">
      <c r="C215" t="s">
        <v>283</v>
      </c>
      <c r="I215" s="6">
        <v>1.93</v>
      </c>
    </row>
    <row r="216" spans="3:10" ht="15.5" x14ac:dyDescent="0.35">
      <c r="C216" t="s">
        <v>203</v>
      </c>
      <c r="I216" s="6">
        <v>1.41</v>
      </c>
    </row>
    <row r="217" spans="3:10" ht="15.5" x14ac:dyDescent="0.35">
      <c r="C217" t="s">
        <v>284</v>
      </c>
      <c r="I217" s="6">
        <v>-68.349999999999994</v>
      </c>
    </row>
    <row r="218" spans="3:10" ht="15.5" x14ac:dyDescent="0.35">
      <c r="C218" t="s">
        <v>285</v>
      </c>
      <c r="I218" s="6">
        <v>-66.78</v>
      </c>
    </row>
    <row r="219" spans="3:10" ht="15.5" x14ac:dyDescent="0.35">
      <c r="C219" t="s">
        <v>286</v>
      </c>
      <c r="I219" s="6">
        <v>25.14</v>
      </c>
    </row>
    <row r="220" spans="3:10" ht="15.5" x14ac:dyDescent="0.35">
      <c r="C220" t="s">
        <v>287</v>
      </c>
      <c r="I220" s="6">
        <v>14.52</v>
      </c>
    </row>
    <row r="221" spans="3:10" ht="15.5" x14ac:dyDescent="0.35">
      <c r="C221" t="s">
        <v>290</v>
      </c>
      <c r="I221" s="6">
        <v>-10.61</v>
      </c>
    </row>
    <row r="222" spans="3:10" ht="15.5" x14ac:dyDescent="0.35">
      <c r="C222" t="s">
        <v>204</v>
      </c>
      <c r="I222" s="6">
        <v>-20.74</v>
      </c>
    </row>
    <row r="223" spans="3:10" ht="15.5" x14ac:dyDescent="0.35">
      <c r="C223" t="s">
        <v>291</v>
      </c>
      <c r="I223" s="6">
        <v>23.35</v>
      </c>
    </row>
    <row r="224" spans="3:10" ht="15.5" x14ac:dyDescent="0.35">
      <c r="C224" t="s">
        <v>205</v>
      </c>
      <c r="D224" s="6">
        <v>0.93</v>
      </c>
    </row>
    <row r="225" spans="3:9" ht="15.5" x14ac:dyDescent="0.35">
      <c r="C225" t="s">
        <v>206</v>
      </c>
      <c r="I225" s="6">
        <v>31.96</v>
      </c>
    </row>
    <row r="226" spans="3:9" ht="15.5" x14ac:dyDescent="0.35">
      <c r="C226" t="s">
        <v>292</v>
      </c>
      <c r="I226" s="6">
        <v>-0.67</v>
      </c>
    </row>
    <row r="227" spans="3:9" ht="15.5" x14ac:dyDescent="0.35">
      <c r="C227" t="s">
        <v>207</v>
      </c>
      <c r="D227" s="6">
        <v>4.8499999999999996</v>
      </c>
    </row>
    <row r="228" spans="3:9" ht="15.5" x14ac:dyDescent="0.35">
      <c r="C228" t="s">
        <v>208</v>
      </c>
      <c r="D228" s="6">
        <v>3.81</v>
      </c>
    </row>
    <row r="229" spans="3:9" ht="15.5" x14ac:dyDescent="0.35">
      <c r="C229" t="s">
        <v>293</v>
      </c>
      <c r="D229" s="6">
        <v>0.09</v>
      </c>
    </row>
    <row r="230" spans="3:9" ht="15.5" x14ac:dyDescent="0.35">
      <c r="C230" t="s">
        <v>294</v>
      </c>
      <c r="D230" s="6">
        <v>0.06</v>
      </c>
    </row>
    <row r="231" spans="3:9" ht="15.5" x14ac:dyDescent="0.35">
      <c r="C231" t="s">
        <v>209</v>
      </c>
      <c r="D231" s="6">
        <v>0.56000000000000005</v>
      </c>
    </row>
    <row r="232" spans="3:9" ht="15.5" x14ac:dyDescent="0.35">
      <c r="C232" t="s">
        <v>295</v>
      </c>
      <c r="D232" s="6">
        <v>0.06</v>
      </c>
    </row>
    <row r="233" spans="3:9" ht="15.5" x14ac:dyDescent="0.35">
      <c r="C233" t="s">
        <v>210</v>
      </c>
      <c r="D233" s="6">
        <v>1.56</v>
      </c>
    </row>
    <row r="234" spans="3:9" ht="15.5" x14ac:dyDescent="0.35">
      <c r="C234" t="s">
        <v>296</v>
      </c>
      <c r="I234" s="6">
        <v>1.1000000000000001</v>
      </c>
    </row>
    <row r="235" spans="3:9" ht="15.5" x14ac:dyDescent="0.35">
      <c r="C235" t="s">
        <v>13</v>
      </c>
      <c r="D235" s="5">
        <v>-34000000000</v>
      </c>
    </row>
    <row r="236" spans="3:9" ht="15.5" x14ac:dyDescent="0.35">
      <c r="C236" t="s">
        <v>211</v>
      </c>
      <c r="I236" s="6">
        <v>4.68</v>
      </c>
    </row>
    <row r="237" spans="3:9" ht="15.5" x14ac:dyDescent="0.35">
      <c r="C237" t="s">
        <v>212</v>
      </c>
      <c r="I237" s="6">
        <v>-0.21230000000000002</v>
      </c>
    </row>
    <row r="238" spans="3:9" ht="15.5" x14ac:dyDescent="0.35">
      <c r="C238" t="s">
        <v>213</v>
      </c>
      <c r="I238" s="6">
        <v>-0.33200000000000002</v>
      </c>
    </row>
    <row r="239" spans="3:9" ht="15.5" x14ac:dyDescent="0.35">
      <c r="C239" t="s">
        <v>214</v>
      </c>
      <c r="I239" s="6">
        <v>3.73E-2</v>
      </c>
    </row>
    <row r="240" spans="3:9" ht="15.5" x14ac:dyDescent="0.35">
      <c r="C240" t="s">
        <v>297</v>
      </c>
      <c r="I240" s="6">
        <v>4.2800000000000005E-2</v>
      </c>
    </row>
    <row r="241" spans="3:9" ht="15.5" x14ac:dyDescent="0.35">
      <c r="C241" t="s">
        <v>215</v>
      </c>
      <c r="D241" s="6">
        <v>16.88</v>
      </c>
    </row>
    <row r="242" spans="3:9" ht="15.5" x14ac:dyDescent="0.35">
      <c r="C242" t="s">
        <v>216</v>
      </c>
      <c r="D242" s="6">
        <v>202.78</v>
      </c>
    </row>
    <row r="243" spans="3:9" ht="15.5" x14ac:dyDescent="0.35">
      <c r="C243" t="s">
        <v>217</v>
      </c>
      <c r="D243" s="6">
        <v>76.42</v>
      </c>
    </row>
    <row r="244" spans="3:9" ht="15.5" x14ac:dyDescent="0.35">
      <c r="C244" t="s">
        <v>218</v>
      </c>
      <c r="D244" s="6">
        <v>143.24</v>
      </c>
    </row>
    <row r="245" spans="3:9" ht="15.5" x14ac:dyDescent="0.35">
      <c r="C245" t="s">
        <v>219</v>
      </c>
      <c r="D245" s="6">
        <v>5.39</v>
      </c>
    </row>
    <row r="246" spans="3:9" ht="15.5" x14ac:dyDescent="0.35">
      <c r="C246" t="s">
        <v>298</v>
      </c>
      <c r="I246" s="6">
        <v>0.39</v>
      </c>
    </row>
    <row r="247" spans="3:9" ht="15.5" x14ac:dyDescent="0.35">
      <c r="C247" t="s">
        <v>299</v>
      </c>
      <c r="I247" s="6">
        <v>1.44</v>
      </c>
    </row>
    <row r="248" spans="3:9" ht="15.5" x14ac:dyDescent="0.35">
      <c r="C248" t="s">
        <v>43</v>
      </c>
      <c r="I248" s="5">
        <v>382000000000</v>
      </c>
    </row>
    <row r="249" spans="3:9" ht="15.5" x14ac:dyDescent="0.35">
      <c r="C249" t="s">
        <v>220</v>
      </c>
      <c r="I249" s="5">
        <v>399000000000</v>
      </c>
    </row>
    <row r="250" spans="3:9" ht="15.5" x14ac:dyDescent="0.35">
      <c r="C250" t="s">
        <v>221</v>
      </c>
      <c r="I250" s="5">
        <v>8500000000</v>
      </c>
    </row>
    <row r="251" spans="3:9" ht="15.5" x14ac:dyDescent="0.35">
      <c r="C251" t="s">
        <v>222</v>
      </c>
      <c r="I251" s="6">
        <v>0.25980000000000003</v>
      </c>
    </row>
    <row r="252" spans="3:9" ht="15.5" x14ac:dyDescent="0.35">
      <c r="C252" t="s">
        <v>223</v>
      </c>
      <c r="D252" s="6">
        <v>0.29730000000000001</v>
      </c>
    </row>
    <row r="253" spans="3:9" ht="15.5" x14ac:dyDescent="0.35">
      <c r="C253" t="s">
        <v>224</v>
      </c>
      <c r="D253" s="6">
        <v>-8.0399999999999985E-2</v>
      </c>
    </row>
    <row r="254" spans="3:9" ht="15.5" x14ac:dyDescent="0.35">
      <c r="C254" t="s">
        <v>225</v>
      </c>
      <c r="D254" s="6">
        <v>-1.8622999999999998</v>
      </c>
    </row>
    <row r="255" spans="3:9" ht="15.5" x14ac:dyDescent="0.35">
      <c r="C255" t="s">
        <v>226</v>
      </c>
      <c r="D255" s="6">
        <v>-0.111</v>
      </c>
    </row>
    <row r="256" spans="3:9" ht="15.5" x14ac:dyDescent="0.35">
      <c r="C256" t="s">
        <v>227</v>
      </c>
      <c r="D256" s="6">
        <v>-0.16899999999999998</v>
      </c>
    </row>
    <row r="257" spans="3:9" ht="15.5" x14ac:dyDescent="0.35">
      <c r="C257" t="s">
        <v>228</v>
      </c>
      <c r="D257" s="6">
        <v>-49.619099999999996</v>
      </c>
    </row>
    <row r="258" spans="3:9" ht="15.5" x14ac:dyDescent="0.35">
      <c r="C258" t="s">
        <v>388</v>
      </c>
      <c r="I258" s="6">
        <v>0.05</v>
      </c>
    </row>
    <row r="259" spans="3:9" ht="15.5" x14ac:dyDescent="0.35">
      <c r="C259" t="s">
        <v>389</v>
      </c>
      <c r="I259" s="6">
        <v>0.05</v>
      </c>
    </row>
    <row r="260" spans="3:9" ht="15.5" x14ac:dyDescent="0.35">
      <c r="C260" t="s">
        <v>390</v>
      </c>
      <c r="I260" s="6">
        <v>-2.3999999999999998E-3</v>
      </c>
    </row>
    <row r="261" spans="3:9" ht="15.5" x14ac:dyDescent="0.35">
      <c r="C261" t="s">
        <v>391</v>
      </c>
      <c r="I261" s="6">
        <v>1.1000000000000001E-3</v>
      </c>
    </row>
    <row r="262" spans="3:9" ht="15.5" x14ac:dyDescent="0.35">
      <c r="C262" t="s">
        <v>392</v>
      </c>
      <c r="I262" t="s">
        <v>1581</v>
      </c>
    </row>
    <row r="263" spans="3:9" ht="15.5" x14ac:dyDescent="0.35">
      <c r="C263" t="s">
        <v>229</v>
      </c>
      <c r="I263" s="5">
        <v>4</v>
      </c>
    </row>
    <row r="264" spans="3:9" ht="15.5" x14ac:dyDescent="0.35">
      <c r="C264" t="s">
        <v>230</v>
      </c>
      <c r="I264" s="6">
        <v>0.06</v>
      </c>
    </row>
    <row r="265" spans="3:9" ht="15.5" x14ac:dyDescent="0.35">
      <c r="C265" t="s">
        <v>231</v>
      </c>
      <c r="I265" s="6">
        <v>0.32</v>
      </c>
    </row>
    <row r="266" spans="3:9" ht="15.5" x14ac:dyDescent="0.35">
      <c r="C266" t="s">
        <v>232</v>
      </c>
      <c r="I266" s="6">
        <v>0.08</v>
      </c>
    </row>
    <row r="267" spans="3:9" ht="15.5" x14ac:dyDescent="0.35">
      <c r="C267" t="s">
        <v>233</v>
      </c>
      <c r="I267" s="6">
        <v>0.42</v>
      </c>
    </row>
    <row r="268" spans="3:9" ht="15.5" x14ac:dyDescent="0.35">
      <c r="C268" t="s">
        <v>234</v>
      </c>
      <c r="I268" s="6">
        <v>0.4</v>
      </c>
    </row>
    <row r="269" spans="3:9" ht="15.5" x14ac:dyDescent="0.35">
      <c r="C269" t="s">
        <v>235</v>
      </c>
      <c r="I269" s="6">
        <v>0.43</v>
      </c>
    </row>
    <row r="270" spans="3:9" ht="15.5" x14ac:dyDescent="0.35">
      <c r="C270" t="s">
        <v>236</v>
      </c>
      <c r="I270" s="6">
        <v>0.11</v>
      </c>
    </row>
    <row r="271" spans="3:9" ht="15.5" x14ac:dyDescent="0.35">
      <c r="C271" t="s">
        <v>300</v>
      </c>
      <c r="I271" s="5">
        <v>198000000000</v>
      </c>
    </row>
    <row r="272" spans="3:9" ht="15.5" x14ac:dyDescent="0.35">
      <c r="C272" t="s">
        <v>301</v>
      </c>
      <c r="I272" s="5">
        <v>82000000000</v>
      </c>
    </row>
    <row r="273" spans="3:9" ht="15.5" x14ac:dyDescent="0.35">
      <c r="C273" t="s">
        <v>302</v>
      </c>
      <c r="I273" s="5">
        <v>27000000000</v>
      </c>
    </row>
    <row r="274" spans="3:9" ht="15.5" x14ac:dyDescent="0.35">
      <c r="C274" t="s">
        <v>303</v>
      </c>
      <c r="I274" s="5">
        <v>-90000000000</v>
      </c>
    </row>
    <row r="275" spans="3:9" ht="15.5" x14ac:dyDescent="0.35">
      <c r="C275" t="s">
        <v>237</v>
      </c>
      <c r="D275" s="5">
        <v>8000000000</v>
      </c>
    </row>
    <row r="276" spans="3:9" ht="15.5" x14ac:dyDescent="0.35">
      <c r="C276" t="s">
        <v>238</v>
      </c>
      <c r="D276" s="5">
        <v>425000000000</v>
      </c>
    </row>
    <row r="277" spans="3:9" ht="15.5" x14ac:dyDescent="0.35">
      <c r="C277" t="s">
        <v>239</v>
      </c>
      <c r="D277" s="5">
        <v>153000000000</v>
      </c>
    </row>
    <row r="278" spans="3:9" ht="15.5" x14ac:dyDescent="0.35">
      <c r="C278" t="s">
        <v>183</v>
      </c>
      <c r="D278" s="5">
        <v>283000000000</v>
      </c>
    </row>
    <row r="279" spans="3:9" ht="15.5" x14ac:dyDescent="0.35">
      <c r="C279" t="s">
        <v>182</v>
      </c>
      <c r="I279" s="5">
        <v>272000000000</v>
      </c>
    </row>
    <row r="280" spans="3:9" ht="15.5" x14ac:dyDescent="0.35">
      <c r="C280" t="s">
        <v>181</v>
      </c>
      <c r="D280" s="5">
        <v>16000000000</v>
      </c>
    </row>
    <row r="281" spans="3:9" ht="15.5" x14ac:dyDescent="0.35">
      <c r="C281" t="s">
        <v>180</v>
      </c>
      <c r="D281" s="5">
        <v>9000000000</v>
      </c>
    </row>
    <row r="282" spans="3:9" ht="15.5" x14ac:dyDescent="0.35">
      <c r="C282" t="s">
        <v>24</v>
      </c>
      <c r="D282" s="5">
        <v>24000000000</v>
      </c>
    </row>
    <row r="283" spans="3:9" ht="15.5" x14ac:dyDescent="0.35">
      <c r="C283" t="s">
        <v>21</v>
      </c>
      <c r="D283" s="5">
        <v>17000000000</v>
      </c>
    </row>
    <row r="284" spans="3:9" ht="15.5" x14ac:dyDescent="0.35">
      <c r="C284" t="s">
        <v>240</v>
      </c>
      <c r="I284" s="5">
        <v>272000000000</v>
      </c>
    </row>
    <row r="285" spans="3:9" ht="15.5" x14ac:dyDescent="0.35">
      <c r="C285" t="s">
        <v>304</v>
      </c>
      <c r="I285" s="5">
        <v>-6000000000</v>
      </c>
    </row>
    <row r="286" spans="3:9" ht="15.5" x14ac:dyDescent="0.35">
      <c r="C286" t="s">
        <v>305</v>
      </c>
      <c r="I286" s="5">
        <v>65000000000</v>
      </c>
    </row>
    <row r="287" spans="3:9" ht="15.5" x14ac:dyDescent="0.35">
      <c r="C287" t="s">
        <v>306</v>
      </c>
      <c r="I287" s="5">
        <v>-59000000000</v>
      </c>
    </row>
    <row r="288" spans="3:9" ht="15.5" x14ac:dyDescent="0.35">
      <c r="C288" t="s">
        <v>307</v>
      </c>
      <c r="I288" s="5">
        <v>0</v>
      </c>
    </row>
    <row r="289" spans="3:9" ht="15.5" x14ac:dyDescent="0.35">
      <c r="C289" t="s">
        <v>308</v>
      </c>
      <c r="I289" s="5">
        <v>-6000000000</v>
      </c>
    </row>
  </sheetData>
  <pageMargins left="0.7" right="0.7" top="0.75" bottom="0.75" header="0.3" footer="0.3"/>
  <ignoredErrors>
    <ignoredError sqref="A1:O290" numberStoredAsText="1"/>
  </ignoredError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N24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1582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1583</v>
      </c>
      <c r="D2" s="2" vm="81">
        <f ca="1">IFERROR(_xlfn.STOCKHISTORY("XIDX:" &amp; $C$1, D3, , 0, 0, 1), "Libur")</f>
        <v>123</v>
      </c>
      <c r="E2" s="2" vm="127">
        <f ca="1">IFERROR(_xlfn.STOCKHISTORY("XIDX:" &amp; $C$1, E3, , 0, 0, 1), "Libur")</f>
        <v>72</v>
      </c>
      <c r="H2" s="2" vm="127">
        <f ca="1">IFERROR(INDEX(D2:G2,COUNT(D2:G2)),"")</f>
        <v>72</v>
      </c>
      <c r="I2" s="2" vm="256">
        <f t="shared" ref="I2:N2" ca="1" si="0">IFERROR(_xlfn.STOCKHISTORY("XIDX:" &amp; $C$1, I1, , 0, 0, 1), "Libur")</f>
        <v>206</v>
      </c>
      <c r="J2" s="2" vm="323">
        <f t="shared" ca="1" si="0"/>
        <v>129</v>
      </c>
      <c r="K2" s="2" vm="250">
        <f t="shared" ca="1" si="0"/>
        <v>9</v>
      </c>
      <c r="L2" s="2" vm="332">
        <f t="shared" ca="1" si="0"/>
        <v>49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4" ht="15.5" x14ac:dyDescent="0.35">
      <c r="B4" t="s">
        <v>5</v>
      </c>
      <c r="C4" t="s">
        <v>6</v>
      </c>
      <c r="D4" s="2">
        <f>IFERROR(INDEX(D51:D500,MATCH($C$4,$C$51:$C$500,0)),"")</f>
        <v>1168052500</v>
      </c>
      <c r="E4" s="2">
        <f>IFERROR(INDEX(E51:E500,MATCH($C$4,$C$51:$C$500,0)),"")</f>
        <v>1186079028</v>
      </c>
      <c r="H4" s="2">
        <f>IFERROR(SUM(D4:G4)*(4/MAX(1,COUNT(D4:G4))),"")</f>
        <v>4708263056</v>
      </c>
      <c r="I4" s="2">
        <f t="shared" ref="I4:N4" si="1">IFERROR(INDEX(I51:I500,MATCH($C$4,$C$51:$C$500,0)),"")</f>
        <v>2354131528</v>
      </c>
      <c r="J4" s="2">
        <f t="shared" si="1"/>
        <v>9016469130</v>
      </c>
      <c r="K4" s="2">
        <f t="shared" si="1"/>
        <v>14775328996</v>
      </c>
      <c r="L4" s="2">
        <f t="shared" si="1"/>
        <v>19848779618</v>
      </c>
      <c r="M4" s="2">
        <f t="shared" si="1"/>
        <v>6531239273</v>
      </c>
      <c r="N4" s="2">
        <f t="shared" si="1"/>
        <v>1900118905</v>
      </c>
    </row>
    <row r="5" spans="1:14" ht="15.5" x14ac:dyDescent="0.35">
      <c r="B5" t="s">
        <v>7</v>
      </c>
      <c r="C5" t="s">
        <v>8</v>
      </c>
      <c r="D5" s="2">
        <f>IFERROR(INDEX(D51:D500,MATCH($C$5,$C$51:$C$500,0)),"")</f>
        <v>-7162351054</v>
      </c>
      <c r="E5" s="2">
        <f>IFERROR(INDEX(E51:E500,MATCH($C$5,$C$51:$C$500,0)),"")</f>
        <v>-2786649682</v>
      </c>
      <c r="H5" s="2">
        <f>IFERROR(SUM(D5:G5)*(4/MAX(1,COUNT(D5:G5))),"")</f>
        <v>-19898001472</v>
      </c>
      <c r="I5" s="2">
        <f t="shared" ref="I5:N5" si="2">IFERROR(INDEX(I51:I500,MATCH($C$5,$C$51:$C$500,0)),"")</f>
        <v>-9949000736</v>
      </c>
      <c r="J5" s="2">
        <f t="shared" si="2"/>
        <v>-5965270440</v>
      </c>
      <c r="K5" s="2">
        <f t="shared" si="2"/>
        <v>-4021755351</v>
      </c>
      <c r="L5" s="2">
        <f t="shared" si="2"/>
        <v>1803810813</v>
      </c>
      <c r="M5" s="2">
        <f t="shared" si="2"/>
        <v>310632361</v>
      </c>
      <c r="N5" s="2">
        <f t="shared" si="2"/>
        <v>-657409109</v>
      </c>
    </row>
    <row r="6" spans="1:14" ht="15.5" x14ac:dyDescent="0.35">
      <c r="B6" t="s">
        <v>9</v>
      </c>
      <c r="C6" t="s">
        <v>10</v>
      </c>
      <c r="D6" s="2">
        <f>IFERROR(INDEX(D51:D500,MATCH($C$6,$C$51:$C$500,0)),"")</f>
        <v>25643072091</v>
      </c>
      <c r="E6" s="2">
        <f>IFERROR(INDEX(E51:E500,MATCH($C$6,$C$51:$C$500,0)),"")</f>
        <v>32805423145</v>
      </c>
      <c r="H6" s="2">
        <f>IFERROR(INDEX(D6:G6,COUNT(D6:G6)),"")</f>
        <v>32805423145</v>
      </c>
      <c r="I6" s="2">
        <f t="shared" ref="I6:N6" si="3">IFERROR(INDEX(I51:I500,MATCH($C$6,$C$51:$C$500,0)),"")</f>
        <v>25643072091</v>
      </c>
      <c r="J6" s="2">
        <f t="shared" si="3"/>
        <v>35592072827</v>
      </c>
      <c r="K6" s="2">
        <f t="shared" si="3"/>
        <v>41557343267</v>
      </c>
      <c r="L6" s="2">
        <f t="shared" si="3"/>
        <v>45579098618</v>
      </c>
      <c r="M6" s="2">
        <f t="shared" si="3"/>
        <v>15111565778</v>
      </c>
      <c r="N6" s="2">
        <f t="shared" si="3"/>
        <v>1060933417</v>
      </c>
    </row>
    <row r="7" spans="1:14" ht="15.5" x14ac:dyDescent="0.35">
      <c r="B7" t="s">
        <v>11</v>
      </c>
      <c r="C7" t="s">
        <v>12</v>
      </c>
      <c r="D7" s="3">
        <f>IFERROR(INDEX(D51:D500,MATCH($C$7,$C$51:$C$500,0))/1000000000,"")</f>
        <v>1.73</v>
      </c>
      <c r="E7" s="3">
        <f>IFERROR(INDEX(E51:E500,MATCH($C$7,$C$51:$C$500,0))/1000000000,"")</f>
        <v>1.73</v>
      </c>
      <c r="H7" s="3">
        <f>IFERROR(INDEX(D7:G7,COUNT(D7:G7)),"")</f>
        <v>1.73</v>
      </c>
      <c r="I7" s="3">
        <f t="shared" ref="I7:N7" si="4">IFERROR(INDEX(I51:I500,MATCH($C$7,$C$51:$C$500,0))/1000000000,"")</f>
        <v>1.73</v>
      </c>
      <c r="J7" s="3">
        <f t="shared" si="4"/>
        <v>1.73</v>
      </c>
      <c r="K7" s="3">
        <f t="shared" si="4"/>
        <v>1.73</v>
      </c>
      <c r="L7" s="3">
        <f t="shared" si="4"/>
        <v>1.73</v>
      </c>
      <c r="M7" s="3">
        <f t="shared" si="4"/>
        <v>2.16</v>
      </c>
      <c r="N7" s="3">
        <f t="shared" si="4"/>
        <v>0</v>
      </c>
    </row>
    <row r="8" spans="1:14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-1000000000</v>
      </c>
      <c r="E8" s="2">
        <f>IFERROR(INDEX(E51:E500,MATCH("Free cash flow (Quarter)",$C$51:$C$500,0)),"")</f>
        <v>0</v>
      </c>
      <c r="H8" s="2">
        <f>IFERROR(INDEX(D8:G8,COUNT(D8:G8)),"")</f>
        <v>0</v>
      </c>
      <c r="I8" s="2">
        <f t="shared" ref="I8:N8" si="5">IFERROR(INDEX(I51:I500,MATCH($C$8,$C$51:$C$500,0)),"")</f>
        <v>-2000000000</v>
      </c>
      <c r="J8" s="2">
        <f t="shared" si="5"/>
        <v>0</v>
      </c>
      <c r="K8" s="2">
        <f t="shared" si="5"/>
        <v>-3000000000</v>
      </c>
      <c r="L8" s="2">
        <f t="shared" si="5"/>
        <v>-22000000000</v>
      </c>
      <c r="M8" s="2">
        <f t="shared" si="5"/>
        <v>-5000000000</v>
      </c>
      <c r="N8" s="2">
        <f t="shared" si="5"/>
        <v>-3000000000</v>
      </c>
    </row>
    <row r="9" spans="1:14" ht="15.5" x14ac:dyDescent="0.35">
      <c r="A9" t="s">
        <v>16</v>
      </c>
      <c r="C9" t="s">
        <v>17</v>
      </c>
      <c r="D9" s="3">
        <f>IFERROR(INDEX(D51:D500,MATCH("Free cash flow per share (Quarter)",$C$51:$C$500,0)),"")</f>
        <v>-0.76</v>
      </c>
      <c r="E9" s="3">
        <f>IFERROR(INDEX(E51:E500,MATCH("Free cash flow per share (Quarter)",$C$51:$C$500,0)),"")</f>
        <v>-0.17</v>
      </c>
      <c r="H9" s="3">
        <f>IFERROR(INDEX(D9:G9,COUNT(D9:G9)),"")</f>
        <v>-0.17</v>
      </c>
      <c r="I9" s="3">
        <f t="shared" ref="I9:N9" si="6">IFERROR(INDEX(I51:I500,MATCH($C$9,$C$51:$C$500,0)),"")</f>
        <v>-0.92</v>
      </c>
      <c r="J9" s="3">
        <f t="shared" si="6"/>
        <v>0.23</v>
      </c>
      <c r="K9" s="3">
        <f t="shared" si="6"/>
        <v>-1.86</v>
      </c>
      <c r="L9" s="3">
        <f t="shared" si="6"/>
        <v>-13.02</v>
      </c>
      <c r="M9" s="3">
        <f t="shared" si="6"/>
        <v>-2.33</v>
      </c>
      <c r="N9" s="3">
        <f t="shared" si="6"/>
        <v>-2744695.32</v>
      </c>
    </row>
    <row r="10" spans="1:14" ht="15.5" x14ac:dyDescent="0.35">
      <c r="C10" t="s">
        <v>18</v>
      </c>
      <c r="D10" s="3">
        <f ca="1">IFERROR(IF(D9=0,"",D2/D9),"")</f>
        <v>-161.84210526315789</v>
      </c>
      <c r="E10" s="3">
        <f ca="1">IFERROR(IF(E9=0,"",E2/E9),"")</f>
        <v>-423.52941176470586</v>
      </c>
      <c r="I10" s="3">
        <f t="shared" ref="I10:N10" ca="1" si="7">IFERROR(IF(I9=0,"",I2/I9),"")</f>
        <v>-223.91304347826085</v>
      </c>
      <c r="J10" s="3">
        <f t="shared" ca="1" si="7"/>
        <v>560.86956521739125</v>
      </c>
      <c r="K10" s="3">
        <f t="shared" ca="1" si="7"/>
        <v>-4.838709677419355</v>
      </c>
      <c r="L10" s="3">
        <f t="shared" ca="1" si="7"/>
        <v>-3.763440860215054</v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19</v>
      </c>
      <c r="C11" t="s">
        <v>20</v>
      </c>
      <c r="D11" s="2">
        <f>IFERROR(INDEX(D51:D500,MATCH($C$11,$C$51:$C$500,0)),"")</f>
        <v>2099201929</v>
      </c>
      <c r="E11" s="2">
        <f>IFERROR(INDEX(E51:E500,MATCH($C$11,$C$51:$C$500,0)),"")</f>
        <v>636402125</v>
      </c>
      <c r="H11" s="2">
        <f>IFERROR(INDEX(D11:G11,COUNT(D11:G11)),"")</f>
        <v>636402125</v>
      </c>
      <c r="I11" s="2">
        <f t="shared" ref="I11:N11" si="8">IFERROR(INDEX(I51:I500,MATCH($C$11,$C$51:$C$500,0)),"")</f>
        <v>2099201929</v>
      </c>
      <c r="J11" s="2">
        <f t="shared" si="8"/>
        <v>1417219080</v>
      </c>
      <c r="K11" s="2">
        <f t="shared" si="8"/>
        <v>1796293187</v>
      </c>
      <c r="L11" s="2">
        <f t="shared" si="8"/>
        <v>11868583322</v>
      </c>
      <c r="M11" s="2">
        <f t="shared" si="8"/>
        <v>247567440</v>
      </c>
      <c r="N11" s="2">
        <f t="shared" si="8"/>
        <v>16364182</v>
      </c>
    </row>
    <row r="12" spans="1:14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2000000000</v>
      </c>
      <c r="E12" s="2">
        <f>IFERROR(INDEX(E51:E500,MATCH("Net Debt (Quarter)",$C$51:$C$500,0)),"")</f>
        <v>1000000000</v>
      </c>
      <c r="H12" s="2">
        <f>IFERROR(INDEX(D12:G12,COUNT(D12:G12)),"")</f>
        <v>1000000000</v>
      </c>
      <c r="I12" s="2">
        <f t="shared" ref="I12:N12" si="9">IFERROR(INDEX(I51:I500,MATCH($C$12,$C$51:$C$500,0)),"")</f>
        <v>2000000000</v>
      </c>
      <c r="J12" s="2">
        <f t="shared" si="9"/>
        <v>0</v>
      </c>
      <c r="K12" s="2">
        <f t="shared" si="9"/>
        <v>0</v>
      </c>
      <c r="L12" s="2">
        <f t="shared" si="9"/>
        <v>-10000000000</v>
      </c>
      <c r="M12" s="2">
        <f t="shared" si="9"/>
        <v>1000000000</v>
      </c>
      <c r="N12" s="2">
        <f t="shared" si="9"/>
        <v>9000000000</v>
      </c>
    </row>
    <row r="13" spans="1:14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4000000000</v>
      </c>
      <c r="E13" s="2">
        <f>IFERROR(INDEX(E51:E500,MATCH("Total Debt (Quarter)",$C$51:$C$500,0)),"")</f>
        <v>1000000000</v>
      </c>
      <c r="H13" s="2">
        <f>IFERROR(INDEX(D13:G13,COUNT(D13:G13)),"")</f>
        <v>1000000000</v>
      </c>
      <c r="I13" s="2">
        <f t="shared" ref="I13:N13" si="10">IFERROR(INDEX(I51:I500,MATCH($C$13,$C$51:$C$500,0)),"")</f>
        <v>4000000000</v>
      </c>
      <c r="J13" s="2">
        <f t="shared" si="10"/>
        <v>2000000000</v>
      </c>
      <c r="K13" s="2">
        <f t="shared" si="10"/>
        <v>2000000000</v>
      </c>
      <c r="L13" s="2">
        <f t="shared" si="10"/>
        <v>2000000000</v>
      </c>
      <c r="M13" s="2">
        <f t="shared" si="10"/>
        <v>2000000000</v>
      </c>
      <c r="N13" s="2">
        <f t="shared" si="10"/>
        <v>9000000000</v>
      </c>
    </row>
    <row r="14" spans="1:14" ht="15.5" x14ac:dyDescent="0.35">
      <c r="C14" t="s">
        <v>27</v>
      </c>
      <c r="D14" s="2">
        <f>IFERROR(INDEX(D51:D500,MATCH($C$14,$C$51:$C$500,0)),"")</f>
        <v>-96310090</v>
      </c>
      <c r="E14" s="2">
        <f>IFERROR(INDEX(E51:E500,MATCH($C$14,$C$51:$C$500,0)),"")</f>
        <v>-105787888</v>
      </c>
      <c r="H14" s="2">
        <f>IFERROR(SUM(D14:G14)*(4/MAX(1,COUNT(D14:G14))),"")</f>
        <v>-404195956</v>
      </c>
      <c r="I14" s="2">
        <f t="shared" ref="I14:N14" si="11">IFERROR(INDEX(I51:I500,MATCH($C$14,$C$51:$C$500,0)),"")</f>
        <v>-202097978</v>
      </c>
      <c r="J14" s="2">
        <f t="shared" si="11"/>
        <v>-303834404</v>
      </c>
      <c r="K14" s="2">
        <f t="shared" si="11"/>
        <v>-277893175</v>
      </c>
      <c r="L14" s="2">
        <f t="shared" si="11"/>
        <v>-243496034</v>
      </c>
      <c r="M14" s="2">
        <f t="shared" si="11"/>
        <v>-369977243</v>
      </c>
      <c r="N14" s="2">
        <f t="shared" si="11"/>
        <v>-209831116</v>
      </c>
    </row>
    <row r="15" spans="1:14" ht="15.5" x14ac:dyDescent="0.35">
      <c r="C15" t="s">
        <v>28</v>
      </c>
      <c r="D15" s="2">
        <f>IFERROR(INDEX(D51:D500,MATCH($C$15,$C$51:$C$500,0)),"")</f>
        <v>1851397435</v>
      </c>
      <c r="E15" s="2">
        <f>IFERROR(INDEX(E51:E500,MATCH($C$15,$C$51:$C$500,0)),"")</f>
        <v>768954157</v>
      </c>
      <c r="H15" s="2">
        <f>IFERROR(SUM(D15:G15)*(4/MAX(1,COUNT(D15:G15))),"")</f>
        <v>5240703184</v>
      </c>
      <c r="I15" s="2">
        <f t="shared" ref="I15:N15" si="12">IFERROR(INDEX(I51:I500,MATCH($C$15,$C$51:$C$500,0)),"")</f>
        <v>2620351592</v>
      </c>
      <c r="J15" s="2">
        <f t="shared" si="12"/>
        <v>1714068702</v>
      </c>
      <c r="K15" s="2">
        <f t="shared" si="12"/>
        <v>1095719105</v>
      </c>
      <c r="L15" s="2">
        <f t="shared" si="12"/>
        <v>-617995388</v>
      </c>
      <c r="M15" s="2">
        <f t="shared" si="12"/>
        <v>-225935130</v>
      </c>
      <c r="N15" s="2">
        <f t="shared" si="12"/>
        <v>217442024</v>
      </c>
    </row>
    <row r="16" spans="1:14" ht="15.5" x14ac:dyDescent="0.35">
      <c r="C16" t="s">
        <v>29</v>
      </c>
      <c r="D16" s="2">
        <f>IFERROR(INDEX(D51:D500,MATCH($C$16,$C$51:$C$500,0)),"")</f>
        <v>-9010660469</v>
      </c>
      <c r="E16" s="2">
        <f>IFERROR(INDEX(E51:E500,MATCH($C$16,$C$51:$C$500,0)),"")</f>
        <v>-3555603839</v>
      </c>
      <c r="H16" s="2">
        <f>IFERROR(SUM(D16:G16)*(4/MAX(1,COUNT(D16:G16))),"")</f>
        <v>-25132528616</v>
      </c>
      <c r="I16" s="2">
        <f t="shared" ref="I16:N16" si="13">IFERROR(INDEX(I51:I500,MATCH($C$16,$C$51:$C$500,0)),"")</f>
        <v>-12566264308</v>
      </c>
      <c r="J16" s="2">
        <f t="shared" si="13"/>
        <v>-7758511482</v>
      </c>
      <c r="K16" s="2">
        <f t="shared" si="13"/>
        <v>-5148559016</v>
      </c>
      <c r="L16" s="2">
        <f t="shared" si="13"/>
        <v>2424826361</v>
      </c>
      <c r="M16" s="2">
        <f t="shared" si="13"/>
        <v>551910091</v>
      </c>
      <c r="N16" s="2">
        <f t="shared" si="13"/>
        <v>-874851134</v>
      </c>
    </row>
    <row r="17" spans="1:14" ht="15.5" x14ac:dyDescent="0.35">
      <c r="A17" t="s">
        <v>30</v>
      </c>
    </row>
    <row r="18" spans="1:14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</row>
    <row r="19" spans="1:14" ht="15.5" x14ac:dyDescent="0.35">
      <c r="A19" t="s">
        <v>40</v>
      </c>
      <c r="C19" t="s">
        <v>41</v>
      </c>
    </row>
    <row r="20" spans="1:14" ht="15.5" x14ac:dyDescent="0.35">
      <c r="A20" t="s">
        <v>42</v>
      </c>
      <c r="C20" t="s">
        <v>43</v>
      </c>
      <c r="D20" s="2">
        <f ca="1">IFERROR(D21*D2,"")</f>
        <v>212790000000</v>
      </c>
      <c r="E20" s="2">
        <f ca="1">IFERROR(E21*E2,"")</f>
        <v>124560000000</v>
      </c>
      <c r="H20" s="2">
        <f t="shared" ref="H20:N20" ca="1" si="14">IFERROR(H21*H2,"")</f>
        <v>124560000000</v>
      </c>
      <c r="I20" s="2">
        <f t="shared" ca="1" si="14"/>
        <v>356380000000</v>
      </c>
      <c r="J20" s="2">
        <f t="shared" ca="1" si="14"/>
        <v>223170000000</v>
      </c>
      <c r="K20" s="2">
        <f t="shared" ca="1" si="14"/>
        <v>15570000000</v>
      </c>
      <c r="L20" s="2">
        <f t="shared" ca="1" si="14"/>
        <v>84770000000</v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12</v>
      </c>
      <c r="D21" s="2">
        <f>IFERROR(INDEX(D51:D500,MATCH($C$7,$C$51:$C$500,0)),"")</f>
        <v>1730000000</v>
      </c>
      <c r="E21" s="2">
        <f>IFERROR(INDEX(E51:E500,MATCH($C$7,$C$51:$C$500,0)),"")</f>
        <v>1730000000</v>
      </c>
      <c r="H21" s="2">
        <f>IFERROR(INDEX(D21:G21,COUNT(D21:G21)),"")</f>
        <v>1730000000</v>
      </c>
      <c r="I21" s="2">
        <f t="shared" ref="I21:N21" si="15">IFERROR(INDEX(I51:I500,MATCH($C$7,$C$51:$C$500,0)),"")</f>
        <v>1730000000</v>
      </c>
      <c r="J21" s="2">
        <f t="shared" si="15"/>
        <v>1730000000</v>
      </c>
      <c r="K21" s="2">
        <f t="shared" si="15"/>
        <v>1730000000</v>
      </c>
      <c r="L21" s="2">
        <f t="shared" si="15"/>
        <v>1730000000</v>
      </c>
      <c r="M21" s="2">
        <f t="shared" si="15"/>
        <v>2160000000</v>
      </c>
      <c r="N21" s="2">
        <f t="shared" si="15"/>
        <v>0</v>
      </c>
    </row>
    <row r="23" spans="1:14" ht="15.5" x14ac:dyDescent="0.35">
      <c r="B23" t="s">
        <v>44</v>
      </c>
      <c r="C23" t="s">
        <v>45</v>
      </c>
      <c r="D23" s="3">
        <f>IFERROR(D5/D6*100,"")</f>
        <v>-27.930939899021634</v>
      </c>
      <c r="E23" s="3">
        <f>IFERROR(E5/E6*100,"")</f>
        <v>-8.4944787015336036</v>
      </c>
      <c r="H23" s="3">
        <f t="shared" ref="H23:N23" si="16">IFERROR(H5/H6*100,"")</f>
        <v>-60.654610013871221</v>
      </c>
      <c r="I23" s="3">
        <f t="shared" si="16"/>
        <v>-38.798006341415778</v>
      </c>
      <c r="J23" s="3">
        <f t="shared" si="16"/>
        <v>-16.76010967103543</v>
      </c>
      <c r="K23" s="3">
        <f t="shared" si="16"/>
        <v>-9.6776045695722068</v>
      </c>
      <c r="L23" s="3">
        <f t="shared" si="16"/>
        <v>3.9575394592986597</v>
      </c>
      <c r="M23" s="3">
        <f t="shared" si="16"/>
        <v>2.0555934809365057</v>
      </c>
      <c r="N23" s="3">
        <f t="shared" si="16"/>
        <v>-61.965161853319209</v>
      </c>
    </row>
    <row r="24" spans="1:14" ht="15.5" x14ac:dyDescent="0.35">
      <c r="C24" t="s">
        <v>46</v>
      </c>
      <c r="D24" s="4">
        <f>IFERROR(_xlfn.RRI(5,I23,D23),"")</f>
        <v>-6.3613318170046118E-2</v>
      </c>
      <c r="E24" s="4">
        <f>IFERROR(_xlfn.RRI(5,J23,E23),"")</f>
        <v>-0.12708496234079314</v>
      </c>
      <c r="H24" s="4" t="str">
        <f t="shared" ref="H24:N24" si="17">IFERROR(_xlfn.RRI(5,M23,H23),"")</f>
        <v/>
      </c>
      <c r="I24" s="4">
        <f t="shared" si="17"/>
        <v>-8.9390106962432103E-2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47</v>
      </c>
      <c r="C25" t="s">
        <v>48</v>
      </c>
      <c r="D25" s="3">
        <f>IFERROR(INDEX(D51:D500,MATCH($A$25,$C$51:$C$500,0)),"")</f>
        <v>-3.32</v>
      </c>
      <c r="E25" s="3">
        <f>IFERROR(INDEX(E51:E500,MATCH($A$25,$C$51:$C$500,0)),"")</f>
        <v>-1.29</v>
      </c>
      <c r="H25" s="3">
        <f>IFERROR(INDEX(D25:G25,COUNT(D25:G25)),"")</f>
        <v>-1.29</v>
      </c>
      <c r="I25" s="3">
        <f t="shared" ref="I25:N25" si="18">IFERROR(INDEX(I51:I500,MATCH($C$25,$C$51:$C$500,0)),"")</f>
        <v>-5.77</v>
      </c>
      <c r="J25" s="3">
        <f t="shared" si="18"/>
        <v>-3.5</v>
      </c>
      <c r="K25" s="3">
        <f t="shared" si="18"/>
        <v>-2.35</v>
      </c>
      <c r="L25" s="3">
        <f t="shared" si="18"/>
        <v>1.05</v>
      </c>
      <c r="M25" s="3">
        <f t="shared" si="18"/>
        <v>0.15</v>
      </c>
      <c r="N25" s="3">
        <f t="shared" si="18"/>
        <v>-644518.73</v>
      </c>
    </row>
    <row r="26" spans="1:14" ht="15.5" x14ac:dyDescent="0.35">
      <c r="C26" t="s">
        <v>49</v>
      </c>
      <c r="D26" s="4">
        <f>IFERROR(_xlfn.RRI(5,I25,D25),"")</f>
        <v>-0.10465079132695054</v>
      </c>
      <c r="E26" s="4">
        <f>IFERROR(_xlfn.RRI(5,J25,E25),"")</f>
        <v>-0.18096146915290556</v>
      </c>
      <c r="H26" s="4" t="str">
        <f t="shared" ref="H26:N26" si="19">IFERROR(_xlfn.RRI(5,M25,H25),"")</f>
        <v/>
      </c>
      <c r="I26" s="4">
        <f t="shared" si="19"/>
        <v>-0.9021889200407337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50</v>
      </c>
      <c r="D27" s="3">
        <f>IFERROR(D4/D21,"")</f>
        <v>0.6751748554913295</v>
      </c>
      <c r="E27" s="3">
        <f>IFERROR(E4/E21,"")</f>
        <v>0.68559481387283239</v>
      </c>
      <c r="H27" s="3">
        <f t="shared" ref="H27:N27" si="20">IFERROR(H4/H21,"")</f>
        <v>2.7215393387283235</v>
      </c>
      <c r="I27" s="3">
        <f t="shared" si="20"/>
        <v>1.3607696693641618</v>
      </c>
      <c r="J27" s="3">
        <f t="shared" si="20"/>
        <v>5.2118318670520232</v>
      </c>
      <c r="K27" s="3">
        <f t="shared" si="20"/>
        <v>8.5406525988439306</v>
      </c>
      <c r="L27" s="3">
        <f t="shared" si="20"/>
        <v>11.473283016184972</v>
      </c>
      <c r="M27" s="3">
        <f t="shared" si="20"/>
        <v>3.0237218856481483</v>
      </c>
      <c r="N27" s="3" t="str">
        <f t="shared" si="20"/>
        <v/>
      </c>
    </row>
    <row r="28" spans="1:14" ht="15.5" x14ac:dyDescent="0.35">
      <c r="C28" t="s">
        <v>51</v>
      </c>
      <c r="D28" s="4">
        <f>IFERROR(_xlfn.RRI(5,I27,D27),"")</f>
        <v>-0.13078677006834238</v>
      </c>
      <c r="E28" s="4">
        <f>IFERROR(_xlfn.RRI(5,J27,E27),"")</f>
        <v>-0.33347656267523507</v>
      </c>
      <c r="H28" s="4">
        <f t="shared" ref="H28:N28" si="21">IFERROR(_xlfn.RRI(5,M27,H27),"")</f>
        <v>-2.0837991312674498E-2</v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52</v>
      </c>
      <c r="H29" s="4">
        <f t="shared" ref="H29:N29" si="22">IFERROR(((H25-I25)/I25)*100%,"")</f>
        <v>-0.77642980935875217</v>
      </c>
      <c r="I29" s="4">
        <f t="shared" si="22"/>
        <v>0.64857142857142847</v>
      </c>
      <c r="J29" s="4">
        <f t="shared" si="22"/>
        <v>0.4893617021276595</v>
      </c>
      <c r="K29" s="4">
        <f t="shared" si="22"/>
        <v>-3.2380952380952381</v>
      </c>
      <c r="L29" s="4">
        <f t="shared" si="22"/>
        <v>6</v>
      </c>
      <c r="M29" s="4">
        <f t="shared" si="22"/>
        <v>-1.0000002327317936</v>
      </c>
      <c r="N29" s="4" t="str">
        <f t="shared" si="22"/>
        <v/>
      </c>
    </row>
    <row r="30" spans="1:14" ht="15.5" x14ac:dyDescent="0.35">
      <c r="C30" t="s">
        <v>53</v>
      </c>
      <c r="H30" s="4">
        <f t="shared" ref="H30:N30" si="23">IFERROR(((H27-I27)/I27)*100%,"")</f>
        <v>1</v>
      </c>
      <c r="I30" s="4">
        <f t="shared" si="23"/>
        <v>-0.7389076040678465</v>
      </c>
      <c r="J30" s="4">
        <f t="shared" si="23"/>
        <v>-0.38976187045033295</v>
      </c>
      <c r="K30" s="4">
        <f t="shared" si="23"/>
        <v>-0.25560516664707728</v>
      </c>
      <c r="L30" s="4">
        <f t="shared" si="23"/>
        <v>2.7944240409946373</v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14.87</v>
      </c>
      <c r="E32" s="3">
        <f>IFERROR(INDEX(E51:E500,MATCH($A$32,$C$51:$C$500,0)),"")</f>
        <v>19.02</v>
      </c>
      <c r="H32" s="3">
        <f>IFERROR(INDEX(D32:G32,COUNT(D32:G32)),"")</f>
        <v>19.02</v>
      </c>
      <c r="I32" s="3">
        <f t="shared" ref="I32:N32" si="24">IFERROR(INDEX(I51:I500,MATCH($C$32,$C$51:$C$500,0)),"")</f>
        <v>14.87</v>
      </c>
      <c r="J32" s="3">
        <f t="shared" si="24"/>
        <v>20.63</v>
      </c>
      <c r="K32" s="3">
        <f t="shared" si="24"/>
        <v>24.09</v>
      </c>
      <c r="L32" s="3">
        <f t="shared" si="24"/>
        <v>26.42</v>
      </c>
      <c r="M32" s="3">
        <f t="shared" si="24"/>
        <v>7.01</v>
      </c>
      <c r="N32" s="3">
        <f t="shared" si="24"/>
        <v>1040130.8</v>
      </c>
    </row>
    <row r="33" spans="1:14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13.85</v>
      </c>
      <c r="E33" s="3">
        <f>IFERROR(INDEX(E51:E500,MATCH($A$33,$C$51:$C$500,0)),"")</f>
        <v>3.15</v>
      </c>
      <c r="H33" s="3">
        <f>IFERROR(INDEX(D33:G33,COUNT(D33:G33)),"")</f>
        <v>3.15</v>
      </c>
      <c r="I33" s="3">
        <f t="shared" ref="I33:N33" si="25">IFERROR(INDEX(I51:I500,MATCH($C$33,$C$51:$C$500,0)),"")</f>
        <v>13.85</v>
      </c>
      <c r="J33" s="3">
        <f t="shared" si="25"/>
        <v>6.25</v>
      </c>
      <c r="K33" s="3">
        <f t="shared" si="25"/>
        <v>0.37</v>
      </c>
      <c r="L33" s="3">
        <f t="shared" si="25"/>
        <v>1.85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-49.64</v>
      </c>
      <c r="E34" s="3">
        <f>IFERROR(INDEX(E51:E500,MATCH($A$34,$C$51:$C$500,0)),"")</f>
        <v>-37.04</v>
      </c>
      <c r="H34" s="3">
        <f>IFERROR(INDEX(D34:G34,COUNT(D34:G34)),"")</f>
        <v>-37.04</v>
      </c>
      <c r="I34" s="3">
        <f t="shared" ref="I34:N34" si="26">IFERROR(INDEX(I51:I500,MATCH($C$34,$C$51:$C$500,0)),"")</f>
        <v>-35.700000000000003</v>
      </c>
      <c r="J34" s="3">
        <f t="shared" si="26"/>
        <v>-36.86</v>
      </c>
      <c r="K34" s="3">
        <f t="shared" si="26"/>
        <v>-3.83</v>
      </c>
      <c r="L34" s="3">
        <f t="shared" si="26"/>
        <v>46.67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304.22000000000003</v>
      </c>
      <c r="E35" s="3">
        <f>IFERROR(INDEX(E51:E500,MATCH($A$35,$C$51:$C$500,0)),"")</f>
        <v>87.26</v>
      </c>
      <c r="H35" s="3">
        <f>IFERROR(INDEX(D35:G35,COUNT(D35:G35)),"")</f>
        <v>87.26</v>
      </c>
      <c r="I35" s="3">
        <f t="shared" ref="I35:N35" si="27">IFERROR(INDEX(I51:I500,MATCH($C$35,$C$51:$C$500,0)),"")</f>
        <v>150.94999999999999</v>
      </c>
      <c r="J35" s="3">
        <f t="shared" si="27"/>
        <v>24.68</v>
      </c>
      <c r="K35" s="3">
        <f t="shared" si="27"/>
        <v>1.05</v>
      </c>
      <c r="L35" s="3">
        <f t="shared" si="27"/>
        <v>4.26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66</v>
      </c>
      <c r="C36" t="s">
        <v>67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N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</row>
    <row r="37" spans="1:14" ht="15.5" x14ac:dyDescent="0.35">
      <c r="B37" t="s">
        <v>68</v>
      </c>
      <c r="C37" t="s">
        <v>69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N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</row>
    <row r="50" spans="2:14" ht="15.5" x14ac:dyDescent="0.35">
      <c r="D50" t="s">
        <v>71</v>
      </c>
      <c r="E50" t="s">
        <v>72</v>
      </c>
      <c r="F50" t="s">
        <v>73</v>
      </c>
      <c r="G50" t="s">
        <v>931</v>
      </c>
      <c r="H50" t="s">
        <v>857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</row>
    <row r="51" spans="2:14" ht="15.5" x14ac:dyDescent="0.35">
      <c r="B51" t="s">
        <v>75</v>
      </c>
      <c r="C51" t="s">
        <v>6</v>
      </c>
      <c r="D51" s="5">
        <v>1168052500</v>
      </c>
      <c r="E51" s="5">
        <v>1186079028</v>
      </c>
      <c r="F51" s="5">
        <v>7645258130</v>
      </c>
      <c r="G51" s="5">
        <v>1371211000</v>
      </c>
      <c r="I51" s="5">
        <v>2354131528</v>
      </c>
      <c r="J51" s="5">
        <v>9016469130</v>
      </c>
      <c r="K51" s="5">
        <v>14775328996</v>
      </c>
      <c r="L51" s="5">
        <v>19848779618</v>
      </c>
      <c r="M51" s="5">
        <v>6531239273</v>
      </c>
      <c r="N51" s="5">
        <v>1900118905</v>
      </c>
    </row>
    <row r="52" spans="2:14" ht="15.5" x14ac:dyDescent="0.35">
      <c r="C52" t="s">
        <v>76</v>
      </c>
      <c r="D52" s="5">
        <v>-3568435147</v>
      </c>
      <c r="E52" s="5">
        <v>-716836925</v>
      </c>
      <c r="F52" s="5">
        <v>-6765403781</v>
      </c>
      <c r="G52" s="5">
        <v>-297131255</v>
      </c>
      <c r="I52" s="5">
        <v>-4285272072</v>
      </c>
      <c r="J52" s="5">
        <v>-7062535036</v>
      </c>
      <c r="K52" s="5">
        <v>-10924923106</v>
      </c>
      <c r="L52" s="5">
        <v>-14036991984</v>
      </c>
      <c r="M52" s="5">
        <v>-2858349139</v>
      </c>
      <c r="N52" s="5">
        <v>-825461064</v>
      </c>
    </row>
    <row r="53" spans="2:14" ht="15.5" x14ac:dyDescent="0.35">
      <c r="C53" t="s">
        <v>77</v>
      </c>
      <c r="D53" s="5">
        <v>-2400382647</v>
      </c>
      <c r="E53" s="5">
        <v>469242103</v>
      </c>
      <c r="F53" s="5">
        <v>879854349</v>
      </c>
      <c r="G53" s="5">
        <v>1074079745</v>
      </c>
      <c r="I53" s="5">
        <v>-1931140544</v>
      </c>
      <c r="J53" s="5">
        <v>1953934094</v>
      </c>
      <c r="K53" s="5">
        <v>3850405890</v>
      </c>
      <c r="L53" s="5">
        <v>5811787634</v>
      </c>
      <c r="M53" s="5">
        <v>3672890134</v>
      </c>
      <c r="N53" s="5">
        <v>1074657841</v>
      </c>
    </row>
    <row r="54" spans="2:14" ht="15.5" x14ac:dyDescent="0.35">
      <c r="C54" t="s">
        <v>78</v>
      </c>
      <c r="D54" s="5">
        <v>-6535093892</v>
      </c>
      <c r="E54" s="5">
        <v>-3897881571</v>
      </c>
      <c r="F54" s="5">
        <v>-5700222725</v>
      </c>
      <c r="G54" s="5">
        <v>-3699888529</v>
      </c>
      <c r="I54" s="5">
        <v>-10432975463</v>
      </c>
      <c r="J54" s="5">
        <v>-9400111254</v>
      </c>
      <c r="K54" s="5">
        <v>-8807512898</v>
      </c>
      <c r="L54" s="5">
        <v>-3061214335</v>
      </c>
      <c r="M54" s="5">
        <v>-2626135977</v>
      </c>
      <c r="N54" s="5">
        <v>-1706639361</v>
      </c>
    </row>
    <row r="55" spans="2:14" ht="15.5" x14ac:dyDescent="0.35">
      <c r="C55" t="s">
        <v>245</v>
      </c>
      <c r="L55" s="5">
        <v>-16660281</v>
      </c>
      <c r="M55" s="5">
        <v>-47597150</v>
      </c>
      <c r="N55" s="5">
        <v>-137823498</v>
      </c>
    </row>
    <row r="56" spans="2:14" ht="15.5" x14ac:dyDescent="0.35">
      <c r="C56" t="s">
        <v>246</v>
      </c>
      <c r="D56" s="5">
        <v>-6535093892</v>
      </c>
      <c r="E56" s="5">
        <v>-3897881571</v>
      </c>
      <c r="F56" s="5">
        <v>-5700222725</v>
      </c>
      <c r="G56" s="5">
        <v>-3699888529</v>
      </c>
      <c r="I56" s="5">
        <v>-10432975463</v>
      </c>
      <c r="J56" s="5">
        <v>-9400111254</v>
      </c>
      <c r="K56" s="5">
        <v>-8807512898</v>
      </c>
      <c r="L56" s="5">
        <v>-3044554054</v>
      </c>
      <c r="M56" s="5">
        <v>-2578538827</v>
      </c>
      <c r="N56" s="5">
        <v>-1568815863</v>
      </c>
    </row>
    <row r="57" spans="2:14" ht="15.5" x14ac:dyDescent="0.35">
      <c r="C57" t="s">
        <v>80</v>
      </c>
      <c r="D57" s="5">
        <v>-8935476539</v>
      </c>
      <c r="E57" s="5">
        <v>-3428639468</v>
      </c>
      <c r="F57" s="5">
        <v>-4820368376</v>
      </c>
      <c r="G57" s="5">
        <v>-2625808784</v>
      </c>
      <c r="I57" s="5">
        <v>-12364116007</v>
      </c>
      <c r="J57" s="5">
        <v>-7446177160</v>
      </c>
      <c r="K57" s="5">
        <v>-4957107008</v>
      </c>
      <c r="L57" s="5">
        <v>2750573299</v>
      </c>
      <c r="M57" s="5">
        <v>1046754157</v>
      </c>
      <c r="N57" s="5">
        <v>-631981520</v>
      </c>
    </row>
    <row r="58" spans="2:14" ht="15.5" x14ac:dyDescent="0.35">
      <c r="C58" t="s">
        <v>81</v>
      </c>
      <c r="D58" s="5">
        <v>-75183930</v>
      </c>
      <c r="E58" s="5">
        <v>-126964371</v>
      </c>
      <c r="F58" s="5">
        <v>-143863778</v>
      </c>
      <c r="G58" s="5">
        <v>-168470544</v>
      </c>
      <c r="I58" s="5">
        <v>-202148301</v>
      </c>
      <c r="J58" s="5">
        <v>-312334322</v>
      </c>
      <c r="K58" s="5">
        <v>-191452008</v>
      </c>
      <c r="L58" s="5">
        <v>-325746938</v>
      </c>
      <c r="M58" s="5">
        <v>-494844066</v>
      </c>
      <c r="N58" s="5">
        <v>-242869614</v>
      </c>
    </row>
    <row r="59" spans="2:14" ht="15.5" x14ac:dyDescent="0.35">
      <c r="C59" t="s">
        <v>142</v>
      </c>
      <c r="G59" s="5">
        <v>115</v>
      </c>
      <c r="J59" s="5">
        <v>115</v>
      </c>
      <c r="K59" s="5">
        <v>1094018</v>
      </c>
      <c r="L59" s="5">
        <v>867681</v>
      </c>
      <c r="M59" s="5">
        <v>8886</v>
      </c>
      <c r="N59" s="5">
        <v>6472039</v>
      </c>
    </row>
    <row r="60" spans="2:14" ht="15.5" x14ac:dyDescent="0.35">
      <c r="C60" t="s">
        <v>27</v>
      </c>
      <c r="D60" s="5">
        <v>-96310090</v>
      </c>
      <c r="E60" s="5">
        <v>-105787888</v>
      </c>
      <c r="F60" s="5">
        <v>-143895778</v>
      </c>
      <c r="G60" s="5">
        <v>-159938626</v>
      </c>
      <c r="I60" s="5">
        <v>-202097978</v>
      </c>
      <c r="J60" s="5">
        <v>-303834404</v>
      </c>
      <c r="K60" s="5">
        <v>-277893175</v>
      </c>
      <c r="L60" s="5">
        <v>-243496034</v>
      </c>
      <c r="M60" s="5">
        <v>-369977243</v>
      </c>
      <c r="N60" s="5">
        <v>-209831116</v>
      </c>
    </row>
    <row r="61" spans="2:14" ht="15.5" x14ac:dyDescent="0.35">
      <c r="C61" t="s">
        <v>83</v>
      </c>
      <c r="D61" s="5">
        <v>21126160</v>
      </c>
      <c r="E61" s="5">
        <v>-21176483</v>
      </c>
      <c r="F61" s="5">
        <v>32000</v>
      </c>
      <c r="G61" s="5">
        <v>-8532033</v>
      </c>
      <c r="I61" s="5">
        <v>-50323</v>
      </c>
      <c r="J61" s="5">
        <v>-8500033</v>
      </c>
      <c r="K61" s="5">
        <v>85347149</v>
      </c>
      <c r="L61" s="5">
        <v>-83118585</v>
      </c>
      <c r="M61" s="5">
        <v>-124875709</v>
      </c>
      <c r="N61" s="5">
        <v>-39510537</v>
      </c>
    </row>
    <row r="62" spans="2:14" ht="15.5" x14ac:dyDescent="0.35">
      <c r="C62" t="s">
        <v>84</v>
      </c>
      <c r="D62" s="5">
        <v>-75183930</v>
      </c>
      <c r="E62" s="5">
        <v>-126964371</v>
      </c>
      <c r="F62" s="5">
        <v>-143863778</v>
      </c>
      <c r="G62" s="5">
        <v>-168470544</v>
      </c>
      <c r="I62" s="5">
        <v>-202148301</v>
      </c>
      <c r="J62" s="5">
        <v>-312334322</v>
      </c>
      <c r="K62" s="5">
        <v>-191452008</v>
      </c>
      <c r="L62" s="5">
        <v>-325746938</v>
      </c>
      <c r="M62" s="5">
        <v>-494844066</v>
      </c>
      <c r="N62" s="5">
        <v>-242869614</v>
      </c>
    </row>
    <row r="63" spans="2:14" ht="15.5" x14ac:dyDescent="0.35">
      <c r="C63" t="s">
        <v>29</v>
      </c>
      <c r="D63" s="5">
        <v>-9010660469</v>
      </c>
      <c r="E63" s="5">
        <v>-3555603839</v>
      </c>
      <c r="F63" s="5">
        <v>-4964232154</v>
      </c>
      <c r="G63" s="5">
        <v>-2794279328</v>
      </c>
      <c r="I63" s="5">
        <v>-12566264308</v>
      </c>
      <c r="J63" s="5">
        <v>-7758511482</v>
      </c>
      <c r="K63" s="5">
        <v>-5148559016</v>
      </c>
      <c r="L63" s="5">
        <v>2424826361</v>
      </c>
      <c r="M63" s="5">
        <v>551910091</v>
      </c>
      <c r="N63" s="5">
        <v>-874851134</v>
      </c>
    </row>
    <row r="64" spans="2:14" ht="15.5" x14ac:dyDescent="0.35">
      <c r="C64" t="s">
        <v>28</v>
      </c>
      <c r="D64" s="5">
        <v>1851397435</v>
      </c>
      <c r="E64" s="5">
        <v>768954157</v>
      </c>
      <c r="F64" s="5">
        <v>1107140112</v>
      </c>
      <c r="G64" s="5">
        <v>606928590</v>
      </c>
      <c r="I64" s="5">
        <v>2620351592</v>
      </c>
      <c r="J64" s="5">
        <v>1714068702</v>
      </c>
      <c r="K64" s="5">
        <v>1095719105</v>
      </c>
      <c r="L64" s="5">
        <v>-617995388</v>
      </c>
      <c r="M64" s="5">
        <v>-225935130</v>
      </c>
      <c r="N64" s="5">
        <v>217442024</v>
      </c>
    </row>
    <row r="65" spans="2:14" ht="15.5" x14ac:dyDescent="0.35">
      <c r="C65" t="s">
        <v>85</v>
      </c>
      <c r="L65" s="5">
        <v>-417607520</v>
      </c>
    </row>
    <row r="66" spans="2:14" ht="15.5" x14ac:dyDescent="0.35">
      <c r="C66" t="s">
        <v>87</v>
      </c>
      <c r="D66" s="5">
        <v>1851397435</v>
      </c>
      <c r="E66" s="5">
        <v>768954157</v>
      </c>
      <c r="F66" s="5">
        <v>1107140112</v>
      </c>
      <c r="G66" s="5">
        <v>606928590</v>
      </c>
      <c r="I66" s="5">
        <v>2620351592</v>
      </c>
      <c r="J66" s="5">
        <v>1714068702</v>
      </c>
      <c r="K66" s="5">
        <v>1095719105</v>
      </c>
      <c r="L66" s="5">
        <v>-200387868</v>
      </c>
      <c r="M66" s="5">
        <v>-225935130</v>
      </c>
      <c r="N66" s="5">
        <v>217442024</v>
      </c>
    </row>
    <row r="67" spans="2:14" ht="15.5" x14ac:dyDescent="0.35">
      <c r="C67" t="s">
        <v>88</v>
      </c>
      <c r="D67" s="5">
        <v>1851397435</v>
      </c>
      <c r="E67" s="5">
        <v>768954157</v>
      </c>
      <c r="F67" s="5">
        <v>1107140112</v>
      </c>
      <c r="G67" s="5">
        <v>606928590</v>
      </c>
      <c r="I67" s="5">
        <v>2620351592</v>
      </c>
      <c r="J67" s="5">
        <v>1714068702</v>
      </c>
      <c r="K67" s="5">
        <v>1095719105</v>
      </c>
      <c r="L67" s="5">
        <v>-617995388</v>
      </c>
      <c r="M67" s="5">
        <v>-225935130</v>
      </c>
      <c r="N67" s="5">
        <v>217442024</v>
      </c>
    </row>
    <row r="68" spans="2:14" ht="15.5" x14ac:dyDescent="0.35">
      <c r="C68" t="s">
        <v>89</v>
      </c>
      <c r="D68" s="5">
        <v>-7159263034</v>
      </c>
      <c r="E68" s="5">
        <v>-2786649682</v>
      </c>
      <c r="F68" s="5">
        <v>-3857092042</v>
      </c>
      <c r="G68" s="5">
        <v>-2187350738</v>
      </c>
      <c r="I68" s="5">
        <v>-9945912716</v>
      </c>
      <c r="J68" s="5">
        <v>-6044442780</v>
      </c>
      <c r="K68" s="5">
        <v>-4052839911</v>
      </c>
      <c r="L68" s="5">
        <v>1806830973</v>
      </c>
      <c r="M68" s="5">
        <v>325974961</v>
      </c>
      <c r="N68" s="5">
        <v>-657409110</v>
      </c>
    </row>
    <row r="69" spans="2:14" ht="15.5" x14ac:dyDescent="0.35">
      <c r="C69" t="s">
        <v>90</v>
      </c>
      <c r="D69" s="5">
        <v>-3088020</v>
      </c>
      <c r="F69" s="5">
        <v>79172340</v>
      </c>
      <c r="I69" s="5">
        <v>-3088020</v>
      </c>
      <c r="J69" s="5">
        <v>79172340</v>
      </c>
      <c r="K69" s="5">
        <v>31084560</v>
      </c>
      <c r="L69" s="5">
        <v>-3020160</v>
      </c>
      <c r="M69" s="5">
        <v>-15342600</v>
      </c>
    </row>
    <row r="70" spans="2:14" ht="15.5" x14ac:dyDescent="0.35">
      <c r="C70" t="s">
        <v>91</v>
      </c>
      <c r="D70" s="5">
        <v>-7162351054</v>
      </c>
      <c r="E70" s="5">
        <v>-2786649682</v>
      </c>
      <c r="F70" s="5">
        <v>-3777919702</v>
      </c>
      <c r="G70" s="5">
        <v>-2187350738</v>
      </c>
      <c r="I70" s="5">
        <v>-9949000736</v>
      </c>
      <c r="J70" s="5">
        <v>-5965270440</v>
      </c>
      <c r="K70" s="5">
        <v>-4021755351</v>
      </c>
      <c r="L70" s="5">
        <v>1803810813</v>
      </c>
      <c r="M70" s="5">
        <v>310632361</v>
      </c>
      <c r="N70" s="5">
        <v>-657409110</v>
      </c>
    </row>
    <row r="71" spans="2:14" ht="15.5" x14ac:dyDescent="0.35">
      <c r="C71" t="s">
        <v>92</v>
      </c>
      <c r="D71" s="5">
        <v>-7159263034</v>
      </c>
      <c r="E71" s="5">
        <v>-2786649682</v>
      </c>
      <c r="F71" s="5">
        <v>-3857092042</v>
      </c>
      <c r="G71" s="5">
        <v>-2187350738</v>
      </c>
      <c r="I71" s="5">
        <v>-9945912716</v>
      </c>
      <c r="J71" s="5">
        <v>-6044442780</v>
      </c>
      <c r="K71" s="5">
        <v>-4052839911</v>
      </c>
      <c r="L71" s="5">
        <v>1806830973</v>
      </c>
      <c r="M71" s="5">
        <v>325974961</v>
      </c>
      <c r="N71" s="5">
        <v>-657409109</v>
      </c>
    </row>
    <row r="72" spans="2:14" ht="15.5" x14ac:dyDescent="0.35">
      <c r="C72" t="s">
        <v>8</v>
      </c>
      <c r="D72" s="5">
        <v>-7162351054</v>
      </c>
      <c r="E72" s="5">
        <v>-2786649682</v>
      </c>
      <c r="F72" s="5">
        <v>-3777919702</v>
      </c>
      <c r="G72" s="5">
        <v>-2187350738</v>
      </c>
      <c r="I72" s="5">
        <v>-9949000736</v>
      </c>
      <c r="J72" s="5">
        <v>-5965270440</v>
      </c>
      <c r="K72" s="5">
        <v>-4021755351</v>
      </c>
      <c r="L72" s="5">
        <v>1803810813</v>
      </c>
      <c r="M72" s="5">
        <v>310632361</v>
      </c>
      <c r="N72" s="5">
        <v>-657409109</v>
      </c>
    </row>
    <row r="73" spans="2:14" ht="15.5" x14ac:dyDescent="0.35">
      <c r="C73" t="s">
        <v>93</v>
      </c>
    </row>
    <row r="74" spans="2:14" ht="15.5" x14ac:dyDescent="0.35">
      <c r="C74" t="s">
        <v>94</v>
      </c>
      <c r="D74" s="5">
        <v>-7159263034</v>
      </c>
      <c r="E74" s="5">
        <v>-2786649682</v>
      </c>
      <c r="F74" s="5">
        <v>-3857092042</v>
      </c>
      <c r="G74" s="5">
        <v>-2187350738</v>
      </c>
      <c r="I74" s="5">
        <v>-9945912716</v>
      </c>
      <c r="J74" s="5">
        <v>-6044442780</v>
      </c>
      <c r="K74" s="5">
        <v>-4052839911</v>
      </c>
      <c r="L74" s="5">
        <v>1806830973</v>
      </c>
      <c r="M74" s="5">
        <v>325974961</v>
      </c>
      <c r="N74" s="5">
        <v>-657409109</v>
      </c>
    </row>
    <row r="75" spans="2:14" ht="15.5" x14ac:dyDescent="0.35">
      <c r="C75" t="s">
        <v>95</v>
      </c>
      <c r="D75" s="5">
        <v>-7162351054</v>
      </c>
      <c r="E75" s="5">
        <v>-2786649682</v>
      </c>
      <c r="F75" s="5">
        <v>-3777919702</v>
      </c>
      <c r="G75" s="5">
        <v>-2187350738</v>
      </c>
      <c r="I75" s="5">
        <v>-9949000736</v>
      </c>
      <c r="J75" s="5">
        <v>-5965270440</v>
      </c>
      <c r="K75" s="5">
        <v>-4021755351</v>
      </c>
      <c r="L75" s="5">
        <v>1803810813</v>
      </c>
      <c r="M75" s="5">
        <v>310632361</v>
      </c>
      <c r="N75" s="5">
        <v>-657409109</v>
      </c>
    </row>
    <row r="76" spans="2:14" ht="15.5" x14ac:dyDescent="0.35">
      <c r="C76" t="s">
        <v>96</v>
      </c>
      <c r="D76" s="5">
        <v>-7162351054</v>
      </c>
      <c r="E76" s="5">
        <v>-2786649682</v>
      </c>
      <c r="F76" s="5">
        <v>-3777919702</v>
      </c>
      <c r="G76" s="5">
        <v>-2187350738</v>
      </c>
      <c r="I76" s="5">
        <v>-9949000736</v>
      </c>
      <c r="J76" s="5">
        <v>-5965270440</v>
      </c>
      <c r="K76" s="5">
        <v>-4021755351</v>
      </c>
      <c r="L76" s="5">
        <v>1803810813</v>
      </c>
      <c r="M76" s="5">
        <v>310632361</v>
      </c>
      <c r="N76" s="5">
        <v>-657409109</v>
      </c>
    </row>
    <row r="78" spans="2:14" ht="15.5" x14ac:dyDescent="0.35">
      <c r="B78" t="s">
        <v>97</v>
      </c>
      <c r="C78" t="s">
        <v>98</v>
      </c>
    </row>
    <row r="79" spans="2:14" ht="15.5" x14ac:dyDescent="0.35">
      <c r="C79" t="s">
        <v>99</v>
      </c>
    </row>
    <row r="80" spans="2:14" ht="15.5" x14ac:dyDescent="0.35">
      <c r="C80" t="s">
        <v>20</v>
      </c>
      <c r="D80" s="5">
        <v>2099201929</v>
      </c>
      <c r="E80" s="5">
        <v>636402125</v>
      </c>
      <c r="F80" s="5">
        <v>1417219080</v>
      </c>
      <c r="G80" s="5">
        <v>1181289285</v>
      </c>
      <c r="I80" s="5">
        <v>2099201929</v>
      </c>
      <c r="J80" s="5">
        <v>1417219080</v>
      </c>
      <c r="K80" s="5">
        <v>1796293187</v>
      </c>
      <c r="L80" s="5">
        <v>11868583322</v>
      </c>
      <c r="M80" s="5">
        <v>247567440</v>
      </c>
      <c r="N80" s="5">
        <v>16364182</v>
      </c>
    </row>
    <row r="81" spans="3:14" ht="15.5" x14ac:dyDescent="0.35">
      <c r="C81" t="s">
        <v>100</v>
      </c>
      <c r="D81" s="5">
        <v>4274865571</v>
      </c>
      <c r="E81" s="5">
        <v>8980719109</v>
      </c>
      <c r="F81" s="5">
        <v>9183110018</v>
      </c>
      <c r="G81" s="5">
        <v>5576603121</v>
      </c>
      <c r="I81" s="5">
        <v>4274865571</v>
      </c>
      <c r="J81" s="5">
        <v>9183110018</v>
      </c>
      <c r="K81" s="5">
        <v>8297306604</v>
      </c>
      <c r="L81" s="5">
        <v>5004076430</v>
      </c>
      <c r="M81" s="5">
        <v>5113992161</v>
      </c>
      <c r="N81" s="5">
        <v>47114584</v>
      </c>
    </row>
    <row r="82" spans="3:14" ht="15.5" x14ac:dyDescent="0.35">
      <c r="C82" t="s">
        <v>249</v>
      </c>
    </row>
    <row r="83" spans="3:14" ht="15.5" x14ac:dyDescent="0.35">
      <c r="C83" t="s">
        <v>250</v>
      </c>
      <c r="D83" s="5">
        <v>210844496</v>
      </c>
      <c r="E83" s="5">
        <v>210844500</v>
      </c>
      <c r="F83" s="5">
        <v>229044502</v>
      </c>
      <c r="G83" s="5">
        <v>31789000</v>
      </c>
      <c r="I83" s="5">
        <v>210844496</v>
      </c>
      <c r="J83" s="5">
        <v>229044502</v>
      </c>
      <c r="K83" s="5">
        <v>244530352</v>
      </c>
      <c r="L83" s="5">
        <v>1270002</v>
      </c>
      <c r="M83" s="5">
        <v>437586701</v>
      </c>
      <c r="N83" s="5">
        <v>146273659</v>
      </c>
    </row>
    <row r="84" spans="3:14" ht="15.5" x14ac:dyDescent="0.35">
      <c r="C84" t="s">
        <v>251</v>
      </c>
      <c r="D84" s="5">
        <v>4274865571</v>
      </c>
      <c r="E84" s="5">
        <v>8980719109</v>
      </c>
      <c r="F84" s="5">
        <v>9183110018</v>
      </c>
      <c r="G84" s="5">
        <v>5576603121</v>
      </c>
      <c r="I84" s="5">
        <v>4274865571</v>
      </c>
      <c r="J84" s="5">
        <v>9183110018</v>
      </c>
      <c r="K84" s="5">
        <v>8297306604</v>
      </c>
      <c r="L84" s="5">
        <v>5004076430</v>
      </c>
      <c r="M84" s="5">
        <v>5113992161</v>
      </c>
      <c r="N84" s="5">
        <v>47114584</v>
      </c>
    </row>
    <row r="85" spans="3:14" ht="15.5" x14ac:dyDescent="0.35">
      <c r="C85" t="s">
        <v>102</v>
      </c>
      <c r="L85" s="5">
        <v>646875000</v>
      </c>
    </row>
    <row r="86" spans="3:14" ht="15.5" x14ac:dyDescent="0.35">
      <c r="C86" t="s">
        <v>252</v>
      </c>
      <c r="L86" s="5">
        <v>646875000</v>
      </c>
    </row>
    <row r="87" spans="3:14" ht="15.5" x14ac:dyDescent="0.35">
      <c r="C87" t="s">
        <v>103</v>
      </c>
      <c r="D87" s="5">
        <v>5522710586</v>
      </c>
      <c r="E87" s="5">
        <v>7393515742</v>
      </c>
      <c r="F87" s="5">
        <v>7385598800</v>
      </c>
      <c r="G87" s="5">
        <v>13557620836</v>
      </c>
      <c r="I87" s="5">
        <v>5522710586</v>
      </c>
      <c r="J87" s="5">
        <v>7385598800</v>
      </c>
      <c r="K87" s="5">
        <v>11630435200</v>
      </c>
      <c r="L87" s="5">
        <v>5475397939</v>
      </c>
      <c r="M87" s="5">
        <v>2258300358</v>
      </c>
    </row>
    <row r="88" spans="3:14" ht="15.5" x14ac:dyDescent="0.35">
      <c r="C88" t="s">
        <v>83</v>
      </c>
      <c r="D88" s="5">
        <v>88806120</v>
      </c>
      <c r="E88" s="5">
        <v>91894140</v>
      </c>
      <c r="F88" s="5">
        <v>91894140</v>
      </c>
      <c r="G88" s="5">
        <v>12721800</v>
      </c>
      <c r="I88" s="5">
        <v>88806120</v>
      </c>
      <c r="J88" s="5">
        <v>91894140</v>
      </c>
      <c r="K88" s="5">
        <v>12721800</v>
      </c>
      <c r="L88" s="5">
        <v>-18362760</v>
      </c>
      <c r="M88" s="5">
        <v>-15342600</v>
      </c>
    </row>
    <row r="89" spans="3:14" ht="15.5" x14ac:dyDescent="0.35">
      <c r="C89" t="s">
        <v>104</v>
      </c>
      <c r="D89" s="5">
        <v>12729337528</v>
      </c>
      <c r="E89" s="5">
        <v>17634002593</v>
      </c>
      <c r="F89" s="5">
        <v>18528591384</v>
      </c>
      <c r="G89" s="5">
        <v>21065416528</v>
      </c>
      <c r="I89" s="5">
        <v>12729337528</v>
      </c>
      <c r="J89" s="5">
        <v>18528591384</v>
      </c>
      <c r="K89" s="5">
        <v>22365032996</v>
      </c>
      <c r="L89" s="5">
        <v>38100844958</v>
      </c>
      <c r="M89" s="5">
        <v>8811510753</v>
      </c>
      <c r="N89" s="5">
        <v>246627456</v>
      </c>
    </row>
    <row r="90" spans="3:14" ht="15.5" x14ac:dyDescent="0.35">
      <c r="C90" t="s">
        <v>105</v>
      </c>
    </row>
    <row r="91" spans="3:14" ht="15.5" x14ac:dyDescent="0.35">
      <c r="C91" t="s">
        <v>107</v>
      </c>
      <c r="D91" s="5">
        <v>5525706926</v>
      </c>
      <c r="E91" s="5">
        <v>5979097510</v>
      </c>
      <c r="F91" s="5">
        <v>6426500267</v>
      </c>
      <c r="G91" s="5">
        <v>7287752642</v>
      </c>
      <c r="I91" s="5">
        <v>5525706926</v>
      </c>
      <c r="J91" s="5">
        <v>6426500267</v>
      </c>
      <c r="K91" s="5">
        <v>7849504442</v>
      </c>
      <c r="L91" s="5">
        <v>3295990197</v>
      </c>
      <c r="M91" s="5">
        <v>2478148027</v>
      </c>
      <c r="N91" s="5">
        <v>2355837942</v>
      </c>
    </row>
    <row r="92" spans="3:14" ht="15.5" x14ac:dyDescent="0.35">
      <c r="C92" t="s">
        <v>108</v>
      </c>
      <c r="D92" s="5">
        <v>5437475000</v>
      </c>
      <c r="E92" s="5">
        <v>5980069371</v>
      </c>
      <c r="F92" s="5">
        <v>6522663746</v>
      </c>
      <c r="G92" s="5">
        <v>7003758122</v>
      </c>
      <c r="I92" s="5">
        <v>5437475000</v>
      </c>
      <c r="J92" s="5">
        <v>6522663746</v>
      </c>
      <c r="K92" s="5">
        <v>7542508748</v>
      </c>
      <c r="L92" s="5">
        <v>7390010000</v>
      </c>
    </row>
    <row r="93" spans="3:14" ht="15.5" x14ac:dyDescent="0.35">
      <c r="C93" t="s">
        <v>109</v>
      </c>
      <c r="D93" s="5">
        <v>5552162678</v>
      </c>
      <c r="E93" s="5">
        <v>3699894263</v>
      </c>
      <c r="F93" s="5">
        <v>2930940106</v>
      </c>
      <c r="G93" s="5">
        <v>1846130654</v>
      </c>
      <c r="I93" s="5">
        <v>5552162678</v>
      </c>
      <c r="J93" s="5">
        <v>2930940106</v>
      </c>
      <c r="K93" s="5">
        <v>1239202064</v>
      </c>
      <c r="L93" s="5">
        <v>152250399</v>
      </c>
      <c r="M93" s="5">
        <v>356747834</v>
      </c>
      <c r="N93" s="5">
        <v>573394158</v>
      </c>
    </row>
    <row r="94" spans="3:14" ht="15.5" x14ac:dyDescent="0.35">
      <c r="C94" t="s">
        <v>110</v>
      </c>
      <c r="D94" s="5">
        <v>17768439845</v>
      </c>
      <c r="E94" s="5">
        <v>18040251620</v>
      </c>
      <c r="F94" s="5">
        <v>19389389833</v>
      </c>
      <c r="G94" s="5">
        <v>20927369199</v>
      </c>
      <c r="I94" s="5">
        <v>17768439845</v>
      </c>
      <c r="J94" s="5">
        <v>19389389833</v>
      </c>
      <c r="K94" s="5">
        <v>22099820549</v>
      </c>
      <c r="L94" s="5">
        <v>12327158340</v>
      </c>
      <c r="M94" s="5">
        <v>10552855342</v>
      </c>
      <c r="N94" s="5">
        <v>10199232100</v>
      </c>
    </row>
    <row r="95" spans="3:14" ht="15.5" x14ac:dyDescent="0.35">
      <c r="C95" t="s">
        <v>111</v>
      </c>
      <c r="D95" s="5">
        <v>30497777373</v>
      </c>
      <c r="E95" s="5">
        <v>35674254213</v>
      </c>
      <c r="F95" s="5">
        <v>37917981217</v>
      </c>
      <c r="G95" s="5">
        <v>41992785727</v>
      </c>
      <c r="I95" s="5">
        <v>30497777373</v>
      </c>
      <c r="J95" s="5">
        <v>37917981217</v>
      </c>
      <c r="K95" s="5">
        <v>44464853545</v>
      </c>
      <c r="L95" s="5">
        <v>50428003298</v>
      </c>
      <c r="M95" s="5">
        <v>19364366095</v>
      </c>
      <c r="N95" s="5">
        <v>10445859556</v>
      </c>
    </row>
    <row r="96" spans="3:14" ht="15.5" x14ac:dyDescent="0.35">
      <c r="C96" t="s">
        <v>112</v>
      </c>
    </row>
    <row r="97" spans="3:14" ht="15.5" x14ac:dyDescent="0.35">
      <c r="C97" t="s">
        <v>113</v>
      </c>
    </row>
    <row r="98" spans="3:14" ht="15.5" x14ac:dyDescent="0.35">
      <c r="C98" t="s">
        <v>114</v>
      </c>
      <c r="D98" s="5">
        <v>4519209282</v>
      </c>
      <c r="E98" s="5">
        <v>2587871068</v>
      </c>
      <c r="F98" s="5">
        <v>2044948390</v>
      </c>
      <c r="G98" s="5">
        <v>2107815198</v>
      </c>
      <c r="I98" s="5">
        <v>4519209282</v>
      </c>
      <c r="J98" s="5">
        <v>2044948390</v>
      </c>
      <c r="K98" s="5">
        <v>2392532278</v>
      </c>
      <c r="L98" s="5">
        <v>3864234418</v>
      </c>
      <c r="M98" s="5">
        <v>3410283647</v>
      </c>
      <c r="N98" s="5">
        <v>1934836539</v>
      </c>
    </row>
    <row r="99" spans="3:14" ht="15.5" x14ac:dyDescent="0.35">
      <c r="C99" t="s">
        <v>119</v>
      </c>
      <c r="D99" s="5">
        <v>1419294865</v>
      </c>
      <c r="E99" s="5">
        <v>1340111802</v>
      </c>
      <c r="F99" s="5">
        <v>1724688678</v>
      </c>
      <c r="G99" s="5">
        <v>1796931220</v>
      </c>
      <c r="I99" s="5">
        <v>1419294865</v>
      </c>
      <c r="J99" s="5">
        <v>1724688678</v>
      </c>
      <c r="K99" s="5">
        <v>1759434062</v>
      </c>
      <c r="L99" s="5">
        <v>1722050647</v>
      </c>
      <c r="M99" s="5">
        <v>1728386547</v>
      </c>
      <c r="N99" s="5">
        <v>1736889080</v>
      </c>
    </row>
    <row r="100" spans="3:14" ht="15.5" x14ac:dyDescent="0.35">
      <c r="C100" t="s">
        <v>115</v>
      </c>
    </row>
    <row r="101" spans="3:14" ht="15.5" x14ac:dyDescent="0.35">
      <c r="C101" t="s">
        <v>253</v>
      </c>
      <c r="D101" s="5">
        <v>210844496</v>
      </c>
      <c r="E101" s="5">
        <v>210844500</v>
      </c>
      <c r="F101" s="5">
        <v>229044502</v>
      </c>
      <c r="G101" s="5">
        <v>31789000</v>
      </c>
      <c r="I101" s="5">
        <v>210844496</v>
      </c>
      <c r="J101" s="5">
        <v>229044502</v>
      </c>
      <c r="K101" s="5">
        <v>244530352</v>
      </c>
      <c r="L101" s="5">
        <v>1270002</v>
      </c>
      <c r="M101" s="5">
        <v>437586701</v>
      </c>
      <c r="N101" s="5">
        <v>146273659</v>
      </c>
    </row>
    <row r="102" spans="3:14" ht="15.5" x14ac:dyDescent="0.35">
      <c r="C102" t="s">
        <v>117</v>
      </c>
      <c r="D102" s="5">
        <v>128485775</v>
      </c>
      <c r="E102" s="5">
        <v>4217500</v>
      </c>
      <c r="F102" s="5">
        <v>1215210</v>
      </c>
      <c r="G102" s="5">
        <v>5933750</v>
      </c>
      <c r="I102" s="5">
        <v>128485775</v>
      </c>
      <c r="J102" s="5">
        <v>1215210</v>
      </c>
      <c r="K102" s="5">
        <v>13406636</v>
      </c>
      <c r="L102" s="5">
        <v>436504169</v>
      </c>
      <c r="M102" s="5">
        <v>188436653</v>
      </c>
    </row>
    <row r="103" spans="3:14" ht="15.5" x14ac:dyDescent="0.35">
      <c r="C103" t="s">
        <v>563</v>
      </c>
      <c r="D103" s="5">
        <v>2571041266</v>
      </c>
      <c r="I103" s="5">
        <v>2571041266</v>
      </c>
    </row>
    <row r="104" spans="3:14" ht="15.5" x14ac:dyDescent="0.35">
      <c r="C104" t="s">
        <v>116</v>
      </c>
      <c r="E104" s="5">
        <v>1032697266</v>
      </c>
      <c r="F104" s="5">
        <v>90000000</v>
      </c>
      <c r="G104" s="5">
        <v>273161228</v>
      </c>
      <c r="J104" s="5">
        <v>90000000</v>
      </c>
      <c r="K104" s="5">
        <v>273161228</v>
      </c>
      <c r="L104" s="5">
        <v>303667039</v>
      </c>
      <c r="M104" s="5">
        <v>1055873746</v>
      </c>
      <c r="N104" s="5">
        <v>3608500</v>
      </c>
    </row>
    <row r="105" spans="3:14" ht="15.5" x14ac:dyDescent="0.35">
      <c r="C105" t="s">
        <v>118</v>
      </c>
      <c r="L105" s="5">
        <v>1143620033</v>
      </c>
    </row>
    <row r="106" spans="3:14" ht="15.5" x14ac:dyDescent="0.35">
      <c r="C106" t="s">
        <v>122</v>
      </c>
      <c r="D106" s="5">
        <v>335496000</v>
      </c>
      <c r="E106" s="5">
        <v>280960000</v>
      </c>
      <c r="F106" s="5">
        <v>280960000</v>
      </c>
      <c r="G106" s="5">
        <v>514978000</v>
      </c>
      <c r="I106" s="5">
        <v>335496000</v>
      </c>
      <c r="J106" s="5">
        <v>280960000</v>
      </c>
      <c r="K106" s="5">
        <v>514978000</v>
      </c>
      <c r="L106" s="5">
        <v>984670263</v>
      </c>
      <c r="M106" s="5">
        <v>842516669</v>
      </c>
      <c r="N106" s="5">
        <v>7450089599</v>
      </c>
    </row>
    <row r="107" spans="3:14" ht="15.5" x14ac:dyDescent="0.35">
      <c r="C107" t="s">
        <v>123</v>
      </c>
      <c r="D107" s="5">
        <v>335496000</v>
      </c>
      <c r="E107" s="5">
        <v>280960000</v>
      </c>
      <c r="F107" s="5">
        <v>280960000</v>
      </c>
      <c r="G107" s="5">
        <v>514978000</v>
      </c>
      <c r="I107" s="5">
        <v>335496000</v>
      </c>
      <c r="J107" s="5">
        <v>280960000</v>
      </c>
      <c r="K107" s="5">
        <v>514978000</v>
      </c>
      <c r="L107" s="5">
        <v>984670263</v>
      </c>
      <c r="M107" s="5">
        <v>842516669</v>
      </c>
      <c r="N107" s="5">
        <v>7450089599</v>
      </c>
    </row>
    <row r="108" spans="3:14" ht="15.5" x14ac:dyDescent="0.35">
      <c r="C108" t="s">
        <v>357</v>
      </c>
      <c r="M108" s="5">
        <v>4961406</v>
      </c>
    </row>
    <row r="109" spans="3:14" ht="15.5" x14ac:dyDescent="0.35">
      <c r="C109" t="s">
        <v>315</v>
      </c>
      <c r="N109" s="5">
        <v>7270635599</v>
      </c>
    </row>
    <row r="110" spans="3:14" ht="15.5" x14ac:dyDescent="0.35">
      <c r="C110" t="s">
        <v>126</v>
      </c>
      <c r="D110" s="5">
        <v>4854705282</v>
      </c>
      <c r="E110" s="5">
        <v>2868831068</v>
      </c>
      <c r="F110" s="5">
        <v>2325908390</v>
      </c>
      <c r="G110" s="5">
        <v>2622793198</v>
      </c>
      <c r="I110" s="5">
        <v>4854705282</v>
      </c>
      <c r="J110" s="5">
        <v>2325908390</v>
      </c>
      <c r="K110" s="5">
        <v>2907510278</v>
      </c>
      <c r="L110" s="5">
        <v>4848904681</v>
      </c>
      <c r="M110" s="5">
        <v>4252800316</v>
      </c>
      <c r="N110" s="5">
        <v>9384926138</v>
      </c>
    </row>
    <row r="111" spans="3:14" ht="15.5" x14ac:dyDescent="0.35">
      <c r="C111" t="s">
        <v>127</v>
      </c>
    </row>
    <row r="112" spans="3:14" ht="15.5" x14ac:dyDescent="0.35">
      <c r="C112" t="s">
        <v>128</v>
      </c>
      <c r="D112" s="5">
        <v>21570000000</v>
      </c>
      <c r="E112" s="5">
        <v>21570000000</v>
      </c>
      <c r="F112" s="5">
        <v>21570000000</v>
      </c>
      <c r="G112" s="5">
        <v>21570000000</v>
      </c>
      <c r="I112" s="5">
        <v>21570000000</v>
      </c>
      <c r="J112" s="5">
        <v>21570000000</v>
      </c>
      <c r="K112" s="5">
        <v>21570000000</v>
      </c>
      <c r="L112" s="5">
        <v>21570000000</v>
      </c>
      <c r="M112" s="5">
        <v>17250000000</v>
      </c>
      <c r="N112" s="5">
        <v>510000000</v>
      </c>
    </row>
    <row r="113" spans="2:14" ht="15.5" x14ac:dyDescent="0.35">
      <c r="C113" t="s">
        <v>129</v>
      </c>
      <c r="D113" s="5">
        <v>24343722030</v>
      </c>
      <c r="E113" s="5">
        <v>24343722030</v>
      </c>
      <c r="F113" s="5">
        <v>24343722030</v>
      </c>
      <c r="G113" s="5">
        <v>24343722030</v>
      </c>
      <c r="I113" s="5">
        <v>24343722030</v>
      </c>
      <c r="J113" s="5">
        <v>24343722030</v>
      </c>
      <c r="K113" s="5">
        <v>24343722030</v>
      </c>
      <c r="L113" s="5">
        <v>24343722030</v>
      </c>
      <c r="N113" s="5">
        <v>3000000000</v>
      </c>
    </row>
    <row r="114" spans="2:14" ht="15.5" x14ac:dyDescent="0.35">
      <c r="C114" t="s">
        <v>130</v>
      </c>
      <c r="D114" s="5">
        <v>-20359456059</v>
      </c>
      <c r="E114" s="5">
        <v>-13200193025</v>
      </c>
      <c r="F114" s="5">
        <v>-10413543343</v>
      </c>
      <c r="G114" s="5">
        <v>-6556451301</v>
      </c>
      <c r="I114" s="5">
        <v>-20359456059</v>
      </c>
      <c r="J114" s="5">
        <v>-10413543343</v>
      </c>
      <c r="K114" s="5">
        <v>-4369100563</v>
      </c>
      <c r="L114" s="5">
        <v>-316260652</v>
      </c>
      <c r="M114" s="5">
        <v>-2123091622</v>
      </c>
      <c r="N114" s="5">
        <v>-2449066583</v>
      </c>
    </row>
    <row r="115" spans="2:14" ht="15.5" x14ac:dyDescent="0.35">
      <c r="C115" t="s">
        <v>257</v>
      </c>
    </row>
    <row r="116" spans="2:14" ht="15.5" x14ac:dyDescent="0.35">
      <c r="C116" t="s">
        <v>258</v>
      </c>
      <c r="D116" s="5">
        <v>-20359456059</v>
      </c>
      <c r="E116" s="5">
        <v>-13200193025</v>
      </c>
      <c r="F116" s="5">
        <v>-10413543343</v>
      </c>
      <c r="G116" s="5">
        <v>-6556451301</v>
      </c>
      <c r="I116" s="5">
        <v>-20359456059</v>
      </c>
      <c r="J116" s="5">
        <v>-10413543343</v>
      </c>
      <c r="K116" s="5">
        <v>-4369100563</v>
      </c>
      <c r="L116" s="5">
        <v>-316260652</v>
      </c>
      <c r="M116" s="5">
        <v>-2123091622</v>
      </c>
      <c r="N116" s="5">
        <v>-2449066583</v>
      </c>
    </row>
    <row r="117" spans="2:14" ht="15.5" x14ac:dyDescent="0.35">
      <c r="C117" t="s">
        <v>259</v>
      </c>
      <c r="D117" s="5">
        <v>-20359456059</v>
      </c>
      <c r="E117" s="5">
        <v>-13200193025</v>
      </c>
      <c r="F117" s="5">
        <v>-10413543343</v>
      </c>
      <c r="G117" s="5">
        <v>-6556451301</v>
      </c>
      <c r="I117" s="5">
        <v>-20359456059</v>
      </c>
      <c r="J117" s="5">
        <v>-10413543343</v>
      </c>
      <c r="K117" s="5">
        <v>-4369100563</v>
      </c>
      <c r="L117" s="5">
        <v>-316260652</v>
      </c>
      <c r="M117" s="5">
        <v>-2123091622</v>
      </c>
      <c r="N117" s="5">
        <v>-2449066583</v>
      </c>
    </row>
    <row r="118" spans="2:14" ht="15.5" x14ac:dyDescent="0.35">
      <c r="C118" t="s">
        <v>10</v>
      </c>
      <c r="D118" s="5">
        <v>25643072091</v>
      </c>
      <c r="E118" s="5">
        <v>32805423145</v>
      </c>
      <c r="F118" s="5">
        <v>35592072827</v>
      </c>
      <c r="G118" s="5">
        <v>39369992529</v>
      </c>
      <c r="I118" s="5">
        <v>25643072091</v>
      </c>
      <c r="J118" s="5">
        <v>35592072827</v>
      </c>
      <c r="K118" s="5">
        <v>41557343267</v>
      </c>
      <c r="L118" s="5">
        <v>45579098618</v>
      </c>
      <c r="M118" s="5">
        <v>15111565778</v>
      </c>
      <c r="N118" s="5">
        <v>1060933417</v>
      </c>
    </row>
    <row r="119" spans="2:14" ht="15.5" x14ac:dyDescent="0.35">
      <c r="C119" t="s">
        <v>132</v>
      </c>
      <c r="D119" s="5">
        <v>30497777373</v>
      </c>
      <c r="E119" s="5">
        <v>35674254213</v>
      </c>
      <c r="F119" s="5">
        <v>37917981217</v>
      </c>
      <c r="G119" s="5">
        <v>41992785727</v>
      </c>
      <c r="I119" s="5">
        <v>30497777373</v>
      </c>
      <c r="J119" s="5">
        <v>37917981217</v>
      </c>
      <c r="K119" s="5">
        <v>44464853545</v>
      </c>
      <c r="L119" s="5">
        <v>50428003299</v>
      </c>
      <c r="M119" s="5">
        <v>19364366094</v>
      </c>
      <c r="N119" s="5">
        <v>10445859555</v>
      </c>
    </row>
    <row r="120" spans="2:14" ht="15.5" x14ac:dyDescent="0.35">
      <c r="C120" t="s">
        <v>133</v>
      </c>
      <c r="D120" s="5">
        <v>1725000000</v>
      </c>
      <c r="E120" s="5">
        <v>1725000000</v>
      </c>
      <c r="F120" s="5">
        <v>1725000000</v>
      </c>
      <c r="G120" s="5">
        <v>1725000000</v>
      </c>
      <c r="I120" s="5">
        <v>1725000000</v>
      </c>
      <c r="J120" s="5">
        <v>1725000000</v>
      </c>
      <c r="K120" s="5">
        <v>1725000000</v>
      </c>
      <c r="L120" s="5">
        <v>1725000000</v>
      </c>
      <c r="M120" s="5">
        <v>2157000000</v>
      </c>
      <c r="N120" s="5">
        <v>1020</v>
      </c>
    </row>
    <row r="122" spans="2:14" ht="15.5" x14ac:dyDescent="0.35">
      <c r="B122" t="s">
        <v>134</v>
      </c>
      <c r="C122" t="s">
        <v>135</v>
      </c>
      <c r="D122" s="5">
        <v>-1274673065</v>
      </c>
      <c r="E122" s="5">
        <v>-290487990</v>
      </c>
      <c r="F122" s="5">
        <v>511646561</v>
      </c>
      <c r="G122" s="5">
        <v>-45142071</v>
      </c>
      <c r="I122" s="5">
        <v>-1565161055</v>
      </c>
      <c r="J122" s="5">
        <v>466504490</v>
      </c>
      <c r="K122" s="5">
        <v>2048745599</v>
      </c>
      <c r="L122" s="5">
        <v>-13464478863</v>
      </c>
      <c r="M122" s="5">
        <v>-4126248255</v>
      </c>
      <c r="N122" s="5">
        <v>-692102319</v>
      </c>
    </row>
    <row r="123" spans="2:14" ht="15.5" x14ac:dyDescent="0.35">
      <c r="C123" t="s">
        <v>136</v>
      </c>
      <c r="D123" s="5">
        <v>4431928520</v>
      </c>
      <c r="E123" s="5">
        <v>1388469937</v>
      </c>
      <c r="F123" s="5">
        <v>2095164181</v>
      </c>
      <c r="G123" s="5">
        <v>3989914483</v>
      </c>
      <c r="I123" s="5">
        <v>5820398457</v>
      </c>
      <c r="J123" s="5">
        <v>6085078664</v>
      </c>
      <c r="K123" s="5">
        <v>11178983908</v>
      </c>
      <c r="L123" s="5">
        <v>20470092174</v>
      </c>
      <c r="M123" s="5">
        <v>2001458100</v>
      </c>
      <c r="N123" s="5">
        <v>1966372294</v>
      </c>
    </row>
    <row r="124" spans="2:14" ht="15.5" x14ac:dyDescent="0.35">
      <c r="C124" t="s">
        <v>137</v>
      </c>
      <c r="D124" s="5">
        <v>-1697629995</v>
      </c>
      <c r="E124" s="5">
        <v>-742953869</v>
      </c>
      <c r="F124" s="5">
        <v>-579287472</v>
      </c>
      <c r="G124" s="5">
        <v>-2437058242</v>
      </c>
      <c r="I124" s="5">
        <v>-2440583864</v>
      </c>
      <c r="J124" s="5">
        <v>-3016345714</v>
      </c>
      <c r="K124" s="5">
        <v>-3937864510</v>
      </c>
      <c r="L124" s="5">
        <v>-31344086308</v>
      </c>
      <c r="M124" s="5">
        <v>-4644098996</v>
      </c>
      <c r="N124" s="5">
        <v>-1343878342</v>
      </c>
    </row>
    <row r="125" spans="2:14" ht="15.5" x14ac:dyDescent="0.35">
      <c r="C125" t="s">
        <v>139</v>
      </c>
      <c r="D125" s="5">
        <v>-1118307640</v>
      </c>
      <c r="E125" s="5">
        <v>-699750577</v>
      </c>
      <c r="F125" s="5">
        <v>-855894767</v>
      </c>
      <c r="G125" s="5">
        <v>-1089822078</v>
      </c>
      <c r="I125" s="5">
        <v>-1818058217</v>
      </c>
      <c r="J125" s="5">
        <v>-1945716845</v>
      </c>
      <c r="K125" s="5">
        <v>-3764125193</v>
      </c>
      <c r="L125" s="5">
        <v>-1477078465</v>
      </c>
      <c r="M125" s="5">
        <v>-1145934400</v>
      </c>
      <c r="N125" s="5">
        <v>-616445617</v>
      </c>
    </row>
    <row r="126" spans="2:14" ht="15.5" x14ac:dyDescent="0.35">
      <c r="C126" t="s">
        <v>265</v>
      </c>
      <c r="D126" s="5">
        <v>-480589248</v>
      </c>
      <c r="E126" s="5">
        <v>-119999521</v>
      </c>
      <c r="F126" s="5">
        <v>188476883</v>
      </c>
      <c r="G126" s="5">
        <v>-201248150</v>
      </c>
      <c r="I126" s="5">
        <v>-600588769</v>
      </c>
      <c r="J126" s="5">
        <v>-12771267</v>
      </c>
      <c r="K126" s="5">
        <v>-610877116</v>
      </c>
      <c r="L126" s="5">
        <v>-407233412</v>
      </c>
      <c r="M126" s="5">
        <v>-85446882</v>
      </c>
      <c r="N126" s="5">
        <v>-537909823</v>
      </c>
    </row>
    <row r="127" spans="2:14" ht="15.5" x14ac:dyDescent="0.35">
      <c r="C127" t="s">
        <v>1285</v>
      </c>
      <c r="D127" s="5">
        <v>-2388023152</v>
      </c>
      <c r="E127" s="5">
        <v>-116253960</v>
      </c>
      <c r="F127" s="5">
        <v>-332311188</v>
      </c>
      <c r="G127" s="5">
        <v>-306928084</v>
      </c>
      <c r="I127" s="5">
        <v>-2504277112</v>
      </c>
      <c r="J127" s="5">
        <v>-639239272</v>
      </c>
      <c r="K127" s="5">
        <v>-881488400</v>
      </c>
      <c r="L127" s="5">
        <v>-706172852</v>
      </c>
      <c r="M127" s="5">
        <v>-252226077</v>
      </c>
      <c r="N127" s="5">
        <v>-160240831</v>
      </c>
    </row>
    <row r="128" spans="2:14" ht="15.5" x14ac:dyDescent="0.35">
      <c r="C128" t="s">
        <v>266</v>
      </c>
      <c r="F128" s="5">
        <v>115</v>
      </c>
      <c r="J128" s="5">
        <v>115</v>
      </c>
      <c r="K128" s="5">
        <v>86442758</v>
      </c>
    </row>
    <row r="129" spans="3:14" ht="15.5" x14ac:dyDescent="0.35">
      <c r="C129" t="s">
        <v>502</v>
      </c>
      <c r="D129" s="5">
        <v>-22051550</v>
      </c>
      <c r="F129" s="5">
        <v>-4501191</v>
      </c>
      <c r="I129" s="5">
        <v>-22051550</v>
      </c>
      <c r="J129" s="5">
        <v>-4501191</v>
      </c>
      <c r="K129" s="5">
        <v>-22325848</v>
      </c>
    </row>
    <row r="130" spans="3:14" ht="15.5" x14ac:dyDescent="0.35">
      <c r="C130" t="s">
        <v>144</v>
      </c>
      <c r="D130" s="5">
        <v>2765472871</v>
      </c>
      <c r="E130" s="5">
        <v>-490328965</v>
      </c>
      <c r="F130" s="5">
        <v>-214216765</v>
      </c>
      <c r="G130" s="5">
        <v>-119861832</v>
      </c>
      <c r="I130" s="5">
        <v>2275143906</v>
      </c>
      <c r="J130" s="5">
        <v>-334078597</v>
      </c>
      <c r="K130" s="5">
        <v>-1472236056</v>
      </c>
      <c r="L130" s="5">
        <v>29905504744</v>
      </c>
      <c r="M130" s="5">
        <v>5251173012</v>
      </c>
      <c r="N130" s="5">
        <v>9880085133</v>
      </c>
    </row>
    <row r="131" spans="3:14" ht="15.5" x14ac:dyDescent="0.35">
      <c r="C131" t="s">
        <v>145</v>
      </c>
      <c r="D131" s="5">
        <v>-28000002</v>
      </c>
      <c r="F131" s="5">
        <v>-61500000</v>
      </c>
      <c r="G131" s="5">
        <v>-450000000</v>
      </c>
      <c r="I131" s="5">
        <v>-28000002</v>
      </c>
      <c r="J131" s="5">
        <v>-511500000</v>
      </c>
      <c r="K131" s="5">
        <v>-10648799678</v>
      </c>
      <c r="L131" s="5">
        <v>-4820010000</v>
      </c>
      <c r="M131" s="5">
        <v>-893721500</v>
      </c>
      <c r="N131" s="5">
        <v>-9257342438</v>
      </c>
    </row>
    <row r="132" spans="3:14" ht="15.5" x14ac:dyDescent="0.35">
      <c r="C132" t="s">
        <v>1584</v>
      </c>
      <c r="K132" s="5">
        <v>-300000000</v>
      </c>
      <c r="L132" s="5">
        <v>-3080000000</v>
      </c>
      <c r="N132" s="5">
        <v>-7260000000</v>
      </c>
    </row>
    <row r="133" spans="3:14" ht="15.5" x14ac:dyDescent="0.35">
      <c r="C133" t="s">
        <v>1585</v>
      </c>
      <c r="K133" s="5">
        <v>1230000000</v>
      </c>
      <c r="L133" s="5">
        <v>7260000000</v>
      </c>
      <c r="M133" s="5">
        <v>10000000</v>
      </c>
      <c r="N133" s="5">
        <v>110144472</v>
      </c>
    </row>
    <row r="134" spans="3:14" ht="15.5" x14ac:dyDescent="0.35">
      <c r="C134" t="s">
        <v>146</v>
      </c>
      <c r="D134" s="5">
        <v>-28000001</v>
      </c>
      <c r="I134" s="5">
        <v>-28000001</v>
      </c>
      <c r="K134" s="5">
        <v>-4030228249</v>
      </c>
      <c r="L134" s="5">
        <v>-1610000000</v>
      </c>
      <c r="M134" s="5">
        <v>-901921500</v>
      </c>
      <c r="N134" s="5">
        <v>-2107486910</v>
      </c>
    </row>
    <row r="135" spans="3:14" ht="15.5" x14ac:dyDescent="0.35">
      <c r="C135" t="s">
        <v>147</v>
      </c>
      <c r="F135" s="5">
        <v>-61500000</v>
      </c>
      <c r="J135" s="5">
        <v>-61500000</v>
      </c>
      <c r="K135" s="5">
        <v>-1230000000</v>
      </c>
      <c r="L135" s="5">
        <v>-7390010000</v>
      </c>
      <c r="M135" s="5">
        <v>-1800000</v>
      </c>
    </row>
    <row r="136" spans="3:14" ht="15.5" x14ac:dyDescent="0.35">
      <c r="C136" t="s">
        <v>886</v>
      </c>
      <c r="D136" s="5">
        <v>-1</v>
      </c>
      <c r="G136" s="5">
        <v>-450000000</v>
      </c>
      <c r="I136" s="5">
        <v>-1</v>
      </c>
      <c r="J136" s="5">
        <v>-450000000</v>
      </c>
      <c r="K136" s="5">
        <v>-6318571429</v>
      </c>
    </row>
    <row r="137" spans="3:14" ht="15.5" x14ac:dyDescent="0.35">
      <c r="C137" t="s">
        <v>153</v>
      </c>
      <c r="D137" s="5">
        <v>2765472871</v>
      </c>
      <c r="E137" s="5">
        <v>-490328965</v>
      </c>
      <c r="F137" s="5">
        <v>-214216765</v>
      </c>
      <c r="G137" s="5">
        <v>-119861832</v>
      </c>
      <c r="I137" s="5">
        <v>2275143906</v>
      </c>
      <c r="J137" s="5">
        <v>-334078597</v>
      </c>
      <c r="K137" s="5">
        <v>-1472236056</v>
      </c>
      <c r="L137" s="5">
        <v>29905504744</v>
      </c>
      <c r="M137" s="5">
        <v>5251173012</v>
      </c>
      <c r="N137" s="5">
        <v>9880085133</v>
      </c>
    </row>
    <row r="138" spans="3:14" ht="15.5" x14ac:dyDescent="0.35">
      <c r="C138" t="s">
        <v>273</v>
      </c>
      <c r="D138" s="5">
        <v>4814741124</v>
      </c>
      <c r="E138" s="5">
        <v>1584684054</v>
      </c>
      <c r="F138" s="5">
        <v>3149882183</v>
      </c>
      <c r="G138" s="5">
        <v>1769593326</v>
      </c>
      <c r="I138" s="5">
        <v>6399425178</v>
      </c>
      <c r="J138" s="5">
        <v>4919475509</v>
      </c>
      <c r="K138" s="5">
        <v>6740144526</v>
      </c>
      <c r="L138" s="5">
        <v>12779221019</v>
      </c>
      <c r="M138" s="5">
        <v>1755662586</v>
      </c>
      <c r="N138" s="5">
        <v>649912583</v>
      </c>
    </row>
    <row r="139" spans="3:14" ht="15.5" x14ac:dyDescent="0.35">
      <c r="C139" t="s">
        <v>511</v>
      </c>
      <c r="D139" s="5">
        <v>-4735558060</v>
      </c>
      <c r="E139" s="5">
        <v>-1969260930</v>
      </c>
      <c r="F139" s="5">
        <v>-3222124725</v>
      </c>
      <c r="G139" s="5">
        <v>-1732096168</v>
      </c>
      <c r="I139" s="5">
        <v>-6704818990</v>
      </c>
      <c r="J139" s="5">
        <v>-4954220893</v>
      </c>
      <c r="K139" s="5">
        <v>-6702761111</v>
      </c>
      <c r="L139" s="5">
        <v>-12785556919</v>
      </c>
      <c r="M139" s="5">
        <v>-1764165119</v>
      </c>
      <c r="N139" s="5">
        <v>-63579194</v>
      </c>
    </row>
    <row r="140" spans="3:14" ht="15.5" x14ac:dyDescent="0.35">
      <c r="C140" t="s">
        <v>689</v>
      </c>
      <c r="D140" s="5">
        <v>3558738532</v>
      </c>
      <c r="I140" s="5">
        <v>3558738532</v>
      </c>
      <c r="K140" s="5">
        <v>4781438391</v>
      </c>
      <c r="L140" s="5">
        <v>1143620033</v>
      </c>
    </row>
    <row r="141" spans="3:14" ht="15.5" x14ac:dyDescent="0.35">
      <c r="C141" t="s">
        <v>378</v>
      </c>
      <c r="D141" s="5">
        <v>-987697266</v>
      </c>
      <c r="I141" s="5">
        <v>-987697266</v>
      </c>
      <c r="K141" s="5">
        <v>-5925058424</v>
      </c>
    </row>
    <row r="142" spans="3:14" ht="15.5" x14ac:dyDescent="0.35">
      <c r="C142" t="s">
        <v>334</v>
      </c>
      <c r="L142" s="5">
        <v>-646875000</v>
      </c>
    </row>
    <row r="143" spans="3:14" ht="15.5" x14ac:dyDescent="0.35">
      <c r="C143" t="s">
        <v>1258</v>
      </c>
      <c r="D143" s="5">
        <v>-74294339</v>
      </c>
      <c r="E143" s="5">
        <v>-105752089</v>
      </c>
      <c r="F143" s="5">
        <v>-141974223</v>
      </c>
      <c r="G143" s="5">
        <v>-157358990</v>
      </c>
      <c r="I143" s="5">
        <v>-180046428</v>
      </c>
      <c r="J143" s="5">
        <v>-299333213</v>
      </c>
      <c r="K143" s="5">
        <v>-255567327</v>
      </c>
      <c r="L143" s="5">
        <v>-232626419</v>
      </c>
      <c r="M143" s="5">
        <v>-225688856</v>
      </c>
      <c r="N143" s="5">
        <v>-152743990</v>
      </c>
    </row>
    <row r="144" spans="3:14" ht="15.5" x14ac:dyDescent="0.35">
      <c r="C144" t="s">
        <v>1027</v>
      </c>
      <c r="M144" s="5">
        <v>-984000000</v>
      </c>
    </row>
    <row r="145" spans="2:14" ht="15.5" x14ac:dyDescent="0.35">
      <c r="C145" t="s">
        <v>814</v>
      </c>
      <c r="L145" s="5">
        <v>32400000000</v>
      </c>
    </row>
    <row r="146" spans="2:14" ht="15.5" x14ac:dyDescent="0.35">
      <c r="C146" t="s">
        <v>634</v>
      </c>
      <c r="L146" s="5">
        <v>-2752277970</v>
      </c>
      <c r="M146" s="5">
        <v>10000000</v>
      </c>
    </row>
    <row r="147" spans="2:14" ht="15.5" x14ac:dyDescent="0.35">
      <c r="C147" t="s">
        <v>163</v>
      </c>
      <c r="D147" s="5">
        <v>1462799804</v>
      </c>
      <c r="E147" s="5">
        <v>-780816955</v>
      </c>
      <c r="F147" s="5">
        <v>235929796</v>
      </c>
      <c r="G147" s="5">
        <v>-615003903</v>
      </c>
      <c r="I147" s="5">
        <v>681982849</v>
      </c>
      <c r="J147" s="5">
        <v>-379074107</v>
      </c>
      <c r="K147" s="5">
        <v>-10072290135</v>
      </c>
      <c r="L147" s="5">
        <v>11621015881</v>
      </c>
      <c r="M147" s="5">
        <v>231203257</v>
      </c>
      <c r="N147" s="5">
        <v>-69359624</v>
      </c>
    </row>
    <row r="148" spans="2:14" ht="15.5" x14ac:dyDescent="0.35">
      <c r="C148" t="s">
        <v>164</v>
      </c>
      <c r="E148" s="5">
        <v>1417219080</v>
      </c>
      <c r="G148" s="5">
        <v>1796293187</v>
      </c>
      <c r="I148" s="5">
        <v>1417219080</v>
      </c>
      <c r="J148" s="5">
        <v>1796293187</v>
      </c>
      <c r="K148" s="5">
        <v>11868583322</v>
      </c>
      <c r="L148" s="5">
        <v>247567440</v>
      </c>
      <c r="M148" s="5">
        <v>16364182</v>
      </c>
      <c r="N148" s="5">
        <v>85723808</v>
      </c>
    </row>
    <row r="149" spans="2:14" ht="15.5" x14ac:dyDescent="0.35">
      <c r="C149" t="s">
        <v>166</v>
      </c>
      <c r="D149" s="5">
        <v>1462799804</v>
      </c>
      <c r="E149" s="5">
        <v>636402125</v>
      </c>
      <c r="F149" s="5">
        <v>235929796</v>
      </c>
      <c r="G149" s="5">
        <v>1181289284</v>
      </c>
      <c r="I149" s="5">
        <v>2099201929</v>
      </c>
      <c r="J149" s="5">
        <v>1417219080</v>
      </c>
      <c r="K149" s="5">
        <v>1796293187</v>
      </c>
      <c r="L149" s="5">
        <v>11868583321</v>
      </c>
      <c r="M149" s="5">
        <v>247567439</v>
      </c>
      <c r="N149" s="5">
        <v>16364184</v>
      </c>
    </row>
    <row r="151" spans="2:14" ht="15.5" x14ac:dyDescent="0.35">
      <c r="B151" t="s">
        <v>167</v>
      </c>
      <c r="C151" t="s">
        <v>12</v>
      </c>
      <c r="D151" s="5">
        <v>1730000000</v>
      </c>
      <c r="E151" s="5">
        <v>1730000000</v>
      </c>
      <c r="F151" s="5">
        <v>1730000000</v>
      </c>
      <c r="G151" s="5">
        <v>1730000000</v>
      </c>
      <c r="I151" s="5">
        <v>1730000000</v>
      </c>
      <c r="J151" s="5">
        <v>1730000000</v>
      </c>
      <c r="K151" s="5">
        <v>1730000000</v>
      </c>
      <c r="L151" s="5">
        <v>1730000000</v>
      </c>
      <c r="M151" s="5">
        <v>2160000000</v>
      </c>
      <c r="N151" s="5">
        <v>0</v>
      </c>
    </row>
    <row r="152" spans="2:14" ht="15.5" x14ac:dyDescent="0.35">
      <c r="C152" t="s">
        <v>168</v>
      </c>
      <c r="D152" s="6">
        <v>-4.1500000000000004</v>
      </c>
      <c r="E152" s="6">
        <v>-1.62</v>
      </c>
      <c r="F152" s="6">
        <v>-2.2400000000000002</v>
      </c>
      <c r="G152" s="6">
        <v>-1.27</v>
      </c>
    </row>
    <row r="153" spans="2:14" ht="15.5" x14ac:dyDescent="0.35">
      <c r="C153" t="s">
        <v>169</v>
      </c>
      <c r="D153" s="6">
        <v>-49.64</v>
      </c>
      <c r="E153" s="6">
        <v>-37.04</v>
      </c>
      <c r="F153" s="6">
        <v>-57.59</v>
      </c>
      <c r="G153" s="6">
        <v>-4.72</v>
      </c>
    </row>
    <row r="154" spans="2:14" ht="15.5" x14ac:dyDescent="0.35">
      <c r="C154" t="s">
        <v>63</v>
      </c>
      <c r="D154" s="6">
        <v>304.22000000000003</v>
      </c>
      <c r="E154" s="6">
        <v>87.26</v>
      </c>
      <c r="F154" s="6">
        <v>29.11</v>
      </c>
      <c r="G154" s="6">
        <v>7.55</v>
      </c>
    </row>
    <row r="155" spans="2:14" ht="15.5" x14ac:dyDescent="0.35">
      <c r="C155" t="s">
        <v>170</v>
      </c>
    </row>
    <row r="156" spans="2:14" ht="15.5" x14ac:dyDescent="0.35">
      <c r="C156" t="s">
        <v>171</v>
      </c>
      <c r="D156" s="6">
        <v>-0.23469999999999999</v>
      </c>
      <c r="E156" s="6">
        <v>-7.8100000000000003E-2</v>
      </c>
      <c r="F156" s="6">
        <v>-0.1017</v>
      </c>
      <c r="G156" s="6">
        <v>-5.21E-2</v>
      </c>
    </row>
    <row r="157" spans="2:14" ht="15.5" x14ac:dyDescent="0.35">
      <c r="C157" t="s">
        <v>172</v>
      </c>
      <c r="D157" s="6">
        <v>-0.2792</v>
      </c>
      <c r="E157" s="6">
        <v>-8.4900000000000003E-2</v>
      </c>
      <c r="F157" s="6">
        <v>-0.1084</v>
      </c>
      <c r="G157" s="6">
        <v>-5.5599999999999997E-2</v>
      </c>
    </row>
    <row r="158" spans="2:14" ht="15.5" x14ac:dyDescent="0.35">
      <c r="C158" t="s">
        <v>173</v>
      </c>
      <c r="D158" s="6">
        <v>-0.68790000000000007</v>
      </c>
      <c r="E158" s="6">
        <v>-0.20730000000000001</v>
      </c>
      <c r="F158" s="6">
        <v>-0.26869999999999999</v>
      </c>
      <c r="G158" s="6">
        <v>-0.13170000000000001</v>
      </c>
    </row>
    <row r="159" spans="2:14" ht="15.5" x14ac:dyDescent="0.35">
      <c r="C159" t="s">
        <v>174</v>
      </c>
      <c r="D159" s="6">
        <v>-92.78</v>
      </c>
      <c r="E159" s="6">
        <v>-32.409999999999997</v>
      </c>
      <c r="F159" s="6">
        <v>-33.5</v>
      </c>
      <c r="G159" s="6">
        <v>-16.420000000000002</v>
      </c>
    </row>
    <row r="160" spans="2:14" ht="15.5" x14ac:dyDescent="0.35">
      <c r="C160" t="s">
        <v>175</v>
      </c>
      <c r="D160" s="5">
        <v>26000000000</v>
      </c>
      <c r="E160" s="5">
        <v>33000000000</v>
      </c>
      <c r="F160" s="5">
        <v>36000000000</v>
      </c>
      <c r="G160" s="5">
        <v>39000000000</v>
      </c>
    </row>
    <row r="161" spans="3:14" ht="15.5" x14ac:dyDescent="0.35">
      <c r="C161" t="s">
        <v>176</v>
      </c>
      <c r="D161" s="6">
        <v>13.85</v>
      </c>
      <c r="E161" s="6">
        <v>3.15</v>
      </c>
      <c r="F161" s="6">
        <v>6.25</v>
      </c>
      <c r="G161" s="6">
        <v>0.26</v>
      </c>
    </row>
    <row r="162" spans="3:14" ht="15.5" x14ac:dyDescent="0.35">
      <c r="C162" t="s">
        <v>177</v>
      </c>
      <c r="D162" s="6">
        <v>14.87</v>
      </c>
      <c r="E162" s="6">
        <v>19.02</v>
      </c>
      <c r="F162" s="6">
        <v>20.63</v>
      </c>
      <c r="G162" s="6">
        <v>22.82</v>
      </c>
    </row>
    <row r="163" spans="3:14" ht="15.5" x14ac:dyDescent="0.35">
      <c r="C163" t="s">
        <v>178</v>
      </c>
      <c r="D163" s="6">
        <v>17.59</v>
      </c>
      <c r="E163" s="6">
        <v>3.86</v>
      </c>
      <c r="F163" s="6">
        <v>7.66</v>
      </c>
      <c r="G163" s="6">
        <v>0.32</v>
      </c>
    </row>
    <row r="164" spans="3:14" ht="15.5" x14ac:dyDescent="0.35">
      <c r="C164" t="s">
        <v>179</v>
      </c>
      <c r="D164" s="6">
        <v>11.71</v>
      </c>
      <c r="E164" s="6">
        <v>15.55</v>
      </c>
      <c r="F164" s="6">
        <v>16.850000000000001</v>
      </c>
      <c r="G164" s="6">
        <v>18.760000000000002</v>
      </c>
    </row>
    <row r="165" spans="3:14" ht="15.5" x14ac:dyDescent="0.35">
      <c r="C165" t="s">
        <v>180</v>
      </c>
      <c r="D165" s="5">
        <v>4000000000</v>
      </c>
      <c r="E165" s="5">
        <v>1000000000</v>
      </c>
      <c r="F165" s="5">
        <v>2000000000</v>
      </c>
      <c r="G165" s="5">
        <v>2000000000</v>
      </c>
    </row>
    <row r="166" spans="3:14" ht="15.5" x14ac:dyDescent="0.35">
      <c r="C166" t="s">
        <v>181</v>
      </c>
    </row>
    <row r="167" spans="3:14" ht="15.5" x14ac:dyDescent="0.35">
      <c r="C167" t="s">
        <v>182</v>
      </c>
      <c r="D167" s="5">
        <v>26000000000</v>
      </c>
      <c r="E167" s="5">
        <v>33000000000</v>
      </c>
      <c r="F167" s="5">
        <v>36000000000</v>
      </c>
      <c r="G167" s="5">
        <v>39000000000</v>
      </c>
    </row>
    <row r="168" spans="3:14" ht="15.5" x14ac:dyDescent="0.35">
      <c r="C168" t="s">
        <v>24</v>
      </c>
      <c r="D168" s="5">
        <v>4000000000</v>
      </c>
      <c r="E168" s="5">
        <v>1000000000</v>
      </c>
      <c r="F168" s="5">
        <v>2000000000</v>
      </c>
      <c r="G168" s="5">
        <v>2000000000</v>
      </c>
    </row>
    <row r="169" spans="3:14" ht="15.5" x14ac:dyDescent="0.35">
      <c r="C169" t="s">
        <v>21</v>
      </c>
      <c r="D169" s="5">
        <v>2000000000</v>
      </c>
      <c r="E169" s="5">
        <v>1000000000</v>
      </c>
      <c r="F169" s="5">
        <v>0</v>
      </c>
      <c r="G169" s="5">
        <v>1000000000</v>
      </c>
    </row>
    <row r="170" spans="3:14" ht="15.5" x14ac:dyDescent="0.35">
      <c r="C170" t="s">
        <v>183</v>
      </c>
      <c r="D170" s="5">
        <v>8000000000</v>
      </c>
      <c r="E170" s="5">
        <v>15000000000</v>
      </c>
      <c r="F170" s="5">
        <v>16000000000</v>
      </c>
      <c r="G170" s="5">
        <v>19000000000</v>
      </c>
    </row>
    <row r="171" spans="3:14" ht="15.5" x14ac:dyDescent="0.35">
      <c r="C171" t="s">
        <v>184</v>
      </c>
      <c r="D171" s="5">
        <v>-1000000000</v>
      </c>
      <c r="E171" s="5">
        <v>0</v>
      </c>
      <c r="F171" s="5">
        <v>1000000000</v>
      </c>
      <c r="G171" s="5">
        <v>0</v>
      </c>
    </row>
    <row r="172" spans="3:14" ht="15.5" x14ac:dyDescent="0.35">
      <c r="C172" t="s">
        <v>185</v>
      </c>
      <c r="D172" s="5">
        <v>0</v>
      </c>
      <c r="F172" s="5">
        <v>0</v>
      </c>
    </row>
    <row r="173" spans="3:14" ht="15.5" x14ac:dyDescent="0.35">
      <c r="C173" t="s">
        <v>13</v>
      </c>
      <c r="D173" s="5">
        <v>-1000000000</v>
      </c>
      <c r="E173" s="5">
        <v>0</v>
      </c>
      <c r="F173" s="5">
        <v>0</v>
      </c>
      <c r="G173" s="5">
        <v>0</v>
      </c>
    </row>
    <row r="174" spans="3:14" ht="15.5" x14ac:dyDescent="0.35">
      <c r="C174" t="s">
        <v>16</v>
      </c>
      <c r="D174" s="6">
        <v>-0.76</v>
      </c>
      <c r="E174" s="6">
        <v>-0.17</v>
      </c>
      <c r="F174" s="6">
        <v>0.26</v>
      </c>
      <c r="G174" s="6">
        <v>-0.03</v>
      </c>
    </row>
    <row r="175" spans="3:14" ht="15.5" x14ac:dyDescent="0.35">
      <c r="C175" t="s">
        <v>48</v>
      </c>
      <c r="I175" s="6">
        <v>-5.77</v>
      </c>
      <c r="J175" s="6">
        <v>-3.5</v>
      </c>
      <c r="K175" s="6">
        <v>-2.35</v>
      </c>
      <c r="L175" s="6">
        <v>1.05</v>
      </c>
      <c r="M175" s="6">
        <v>0.15</v>
      </c>
      <c r="N175" s="6">
        <v>-644518.73</v>
      </c>
    </row>
    <row r="176" spans="3:14" ht="15.5" x14ac:dyDescent="0.35">
      <c r="C176" t="s">
        <v>62</v>
      </c>
      <c r="I176" s="6">
        <v>-35.700000000000003</v>
      </c>
      <c r="J176" s="6">
        <v>-36.86</v>
      </c>
      <c r="K176" s="6">
        <v>-3.83</v>
      </c>
      <c r="L176" s="6">
        <v>46.67</v>
      </c>
      <c r="M176" s="5">
        <v>0</v>
      </c>
      <c r="N176" s="5">
        <v>0</v>
      </c>
    </row>
    <row r="177" spans="3:14" ht="15.5" x14ac:dyDescent="0.35">
      <c r="C177" t="s">
        <v>65</v>
      </c>
      <c r="I177" s="6">
        <v>150.94999999999999</v>
      </c>
      <c r="J177" s="6">
        <v>24.68</v>
      </c>
      <c r="K177" s="6">
        <v>1.05</v>
      </c>
      <c r="L177" s="6">
        <v>4.26</v>
      </c>
      <c r="M177" s="5">
        <v>0</v>
      </c>
      <c r="N177" s="5">
        <v>0</v>
      </c>
    </row>
    <row r="178" spans="3:14" ht="15.5" x14ac:dyDescent="0.35">
      <c r="C178" t="s">
        <v>186</v>
      </c>
    </row>
    <row r="179" spans="3:14" ht="15.5" x14ac:dyDescent="0.35">
      <c r="C179" t="s">
        <v>187</v>
      </c>
      <c r="I179" s="6">
        <v>-0.3261</v>
      </c>
      <c r="J179" s="6">
        <v>-0.15939999999999999</v>
      </c>
      <c r="K179" s="6">
        <v>-9.11E-2</v>
      </c>
      <c r="L179" s="6">
        <v>3.5799999999999998E-2</v>
      </c>
      <c r="M179" s="6">
        <v>1.6799999999999999E-2</v>
      </c>
      <c r="N179" s="6">
        <v>-6.2899999999999998E-2</v>
      </c>
    </row>
    <row r="180" spans="3:14" ht="15.5" x14ac:dyDescent="0.35">
      <c r="C180" t="s">
        <v>188</v>
      </c>
      <c r="I180" s="6">
        <v>-0.38789999999999997</v>
      </c>
      <c r="J180" s="6">
        <v>-0.16980000000000001</v>
      </c>
      <c r="K180" s="6">
        <v>-9.7500000000000003E-2</v>
      </c>
      <c r="L180" s="6">
        <v>3.9599999999999996E-2</v>
      </c>
      <c r="M180" s="6">
        <v>2.1600000000000001E-2</v>
      </c>
      <c r="N180" s="6">
        <v>-0.61970000000000003</v>
      </c>
    </row>
    <row r="181" spans="3:14" ht="15.5" x14ac:dyDescent="0.35">
      <c r="C181" t="s">
        <v>189</v>
      </c>
      <c r="I181" s="6">
        <v>-0.39979999999999999</v>
      </c>
      <c r="J181" s="6">
        <v>-0.19109999999999999</v>
      </c>
      <c r="K181" s="6">
        <v>-0.1119</v>
      </c>
      <c r="L181" s="6">
        <v>8.8000000000000009E-2</v>
      </c>
      <c r="M181" s="6">
        <v>8.5600000000000009E-2</v>
      </c>
      <c r="N181" s="6">
        <v>-0.14849999999999999</v>
      </c>
    </row>
    <row r="182" spans="3:14" ht="15.5" x14ac:dyDescent="0.35">
      <c r="C182" t="s">
        <v>190</v>
      </c>
      <c r="I182" s="6">
        <v>-61.18</v>
      </c>
      <c r="J182" s="6">
        <v>-24.51</v>
      </c>
      <c r="K182" s="6">
        <v>-17.84</v>
      </c>
      <c r="L182" s="6">
        <v>11.3</v>
      </c>
      <c r="M182" s="6">
        <v>2.83</v>
      </c>
      <c r="N182" s="6">
        <v>-3.01</v>
      </c>
    </row>
    <row r="183" spans="3:14" ht="15.5" x14ac:dyDescent="0.35">
      <c r="C183" t="s">
        <v>59</v>
      </c>
      <c r="I183" s="6">
        <v>13.85</v>
      </c>
      <c r="J183" s="6">
        <v>6.25</v>
      </c>
      <c r="K183" s="6">
        <v>0.37</v>
      </c>
      <c r="L183" s="6">
        <v>1.85</v>
      </c>
      <c r="M183" s="5">
        <v>0</v>
      </c>
      <c r="N183" s="5">
        <v>0</v>
      </c>
    </row>
    <row r="184" spans="3:14" ht="15.5" x14ac:dyDescent="0.35">
      <c r="C184" t="s">
        <v>56</v>
      </c>
      <c r="I184" s="6">
        <v>14.87</v>
      </c>
      <c r="J184" s="6">
        <v>20.63</v>
      </c>
      <c r="K184" s="6">
        <v>24.09</v>
      </c>
      <c r="L184" s="6">
        <v>26.42</v>
      </c>
      <c r="M184" s="6">
        <v>7.01</v>
      </c>
      <c r="N184" s="6">
        <v>1040130.8</v>
      </c>
    </row>
    <row r="185" spans="3:14" ht="15.5" x14ac:dyDescent="0.35">
      <c r="C185" t="s">
        <v>191</v>
      </c>
      <c r="I185" s="6">
        <v>17.59</v>
      </c>
      <c r="J185" s="6">
        <v>7.66</v>
      </c>
      <c r="K185" s="6">
        <v>0.46</v>
      </c>
      <c r="L185" s="6">
        <v>2.21</v>
      </c>
      <c r="M185" s="5">
        <v>0</v>
      </c>
      <c r="N185" s="5">
        <v>0</v>
      </c>
    </row>
    <row r="186" spans="3:14" ht="15.5" x14ac:dyDescent="0.35">
      <c r="C186" t="s">
        <v>192</v>
      </c>
      <c r="I186" s="6">
        <v>11.71</v>
      </c>
      <c r="J186" s="6">
        <v>16.850000000000001</v>
      </c>
      <c r="K186" s="6">
        <v>19.72</v>
      </c>
      <c r="L186" s="6">
        <v>22.14</v>
      </c>
      <c r="M186" s="6">
        <v>7.01</v>
      </c>
      <c r="N186" s="6">
        <v>1040130.8</v>
      </c>
    </row>
    <row r="187" spans="3:14" ht="15.5" x14ac:dyDescent="0.35">
      <c r="C187" t="s">
        <v>193</v>
      </c>
      <c r="I187" s="5">
        <v>4000000000</v>
      </c>
      <c r="J187" s="5">
        <v>2000000000</v>
      </c>
      <c r="K187" s="5">
        <v>2000000000</v>
      </c>
      <c r="L187" s="5">
        <v>2000000000</v>
      </c>
      <c r="M187" s="5">
        <v>2000000000</v>
      </c>
      <c r="N187" s="5">
        <v>2000000000</v>
      </c>
    </row>
    <row r="188" spans="3:14" ht="15.5" x14ac:dyDescent="0.35">
      <c r="C188" t="s">
        <v>194</v>
      </c>
      <c r="N188" s="5">
        <v>7000000000</v>
      </c>
    </row>
    <row r="189" spans="3:14" ht="15.5" x14ac:dyDescent="0.35">
      <c r="C189" t="s">
        <v>26</v>
      </c>
      <c r="I189" s="5">
        <v>4000000000</v>
      </c>
      <c r="J189" s="5">
        <v>2000000000</v>
      </c>
      <c r="K189" s="5">
        <v>2000000000</v>
      </c>
      <c r="L189" s="5">
        <v>2000000000</v>
      </c>
      <c r="M189" s="5">
        <v>2000000000</v>
      </c>
      <c r="N189" s="5">
        <v>9000000000</v>
      </c>
    </row>
    <row r="190" spans="3:14" ht="15.5" x14ac:dyDescent="0.35">
      <c r="C190" t="s">
        <v>23</v>
      </c>
      <c r="I190" s="5">
        <v>2000000000</v>
      </c>
      <c r="J190" s="5">
        <v>0</v>
      </c>
      <c r="K190" s="5">
        <v>0</v>
      </c>
      <c r="L190" s="5">
        <v>-10000000000</v>
      </c>
      <c r="M190" s="5">
        <v>1000000000</v>
      </c>
      <c r="N190" s="5">
        <v>9000000000</v>
      </c>
    </row>
    <row r="191" spans="3:14" ht="15.5" x14ac:dyDescent="0.35">
      <c r="C191" t="s">
        <v>195</v>
      </c>
      <c r="I191" s="5">
        <v>8000000000</v>
      </c>
      <c r="J191" s="5">
        <v>16000000000</v>
      </c>
      <c r="K191" s="5">
        <v>20000000000</v>
      </c>
      <c r="L191" s="5">
        <v>34000000000</v>
      </c>
      <c r="M191" s="5">
        <v>5000000000</v>
      </c>
      <c r="N191" s="5">
        <v>-2000000000</v>
      </c>
    </row>
    <row r="192" spans="3:14" ht="15.5" x14ac:dyDescent="0.35">
      <c r="C192" t="s">
        <v>196</v>
      </c>
      <c r="I192" s="5">
        <v>-2000000000</v>
      </c>
      <c r="J192" s="5">
        <v>0</v>
      </c>
      <c r="K192" s="5">
        <v>2000000000</v>
      </c>
      <c r="L192" s="5">
        <v>-13000000000</v>
      </c>
      <c r="M192" s="5">
        <v>-4000000000</v>
      </c>
      <c r="N192" s="5">
        <v>-1000000000</v>
      </c>
    </row>
    <row r="193" spans="2:14" ht="15.5" x14ac:dyDescent="0.35">
      <c r="C193" t="s">
        <v>197</v>
      </c>
      <c r="I193" s="5">
        <v>0</v>
      </c>
      <c r="J193" s="5">
        <v>0</v>
      </c>
      <c r="K193" s="5">
        <v>-5000000000</v>
      </c>
      <c r="L193" s="5">
        <v>-9000000000</v>
      </c>
      <c r="M193" s="5">
        <v>-1000000000</v>
      </c>
      <c r="N193" s="5">
        <v>-2000000000</v>
      </c>
    </row>
    <row r="194" spans="2:14" ht="15.5" x14ac:dyDescent="0.35">
      <c r="C194" t="s">
        <v>15</v>
      </c>
      <c r="I194" s="5">
        <v>-2000000000</v>
      </c>
      <c r="J194" s="5">
        <v>0</v>
      </c>
      <c r="K194" s="5">
        <v>-3000000000</v>
      </c>
      <c r="L194" s="5">
        <v>-22000000000</v>
      </c>
      <c r="M194" s="5">
        <v>-5000000000</v>
      </c>
      <c r="N194" s="5">
        <v>-3000000000</v>
      </c>
    </row>
    <row r="195" spans="2:14" ht="15.5" x14ac:dyDescent="0.35">
      <c r="C195" t="s">
        <v>17</v>
      </c>
      <c r="I195" s="6">
        <v>-0.92</v>
      </c>
      <c r="J195" s="6">
        <v>0.23</v>
      </c>
      <c r="K195" s="6">
        <v>-1.86</v>
      </c>
      <c r="L195" s="6">
        <v>-13.02</v>
      </c>
      <c r="M195" s="6">
        <v>-2.33</v>
      </c>
      <c r="N195" s="6">
        <v>-2744695.32</v>
      </c>
    </row>
    <row r="197" spans="2:14" ht="15.5" x14ac:dyDescent="0.35">
      <c r="B197" t="s">
        <v>198</v>
      </c>
      <c r="C197" t="s">
        <v>199</v>
      </c>
      <c r="D197" s="5">
        <v>-7000000000</v>
      </c>
      <c r="E197" s="5">
        <v>-3000000000</v>
      </c>
      <c r="F197" s="5">
        <v>-4000000000</v>
      </c>
      <c r="G197" s="5">
        <v>-2000000000</v>
      </c>
      <c r="H197" s="5">
        <v>-10000000000</v>
      </c>
      <c r="J197" s="5">
        <v>-6000000000</v>
      </c>
      <c r="K197" s="5">
        <v>-4000000000</v>
      </c>
      <c r="L197" s="5">
        <v>2000000000</v>
      </c>
      <c r="M197" s="5">
        <v>326000000</v>
      </c>
      <c r="N197" s="5">
        <v>-657000000</v>
      </c>
    </row>
    <row r="198" spans="2:14" ht="15.5" x14ac:dyDescent="0.35">
      <c r="C198" t="s">
        <v>47</v>
      </c>
      <c r="D198" s="6">
        <v>-3.32</v>
      </c>
      <c r="E198" s="6">
        <v>-1.29</v>
      </c>
      <c r="F198" s="6">
        <v>-1.79</v>
      </c>
      <c r="G198" s="6">
        <v>-1.01</v>
      </c>
      <c r="H198" s="6">
        <v>-4.6100000000000003</v>
      </c>
      <c r="J198" s="6">
        <v>-2.8</v>
      </c>
      <c r="K198" s="6">
        <v>-1.88</v>
      </c>
      <c r="L198" s="6">
        <v>0.84</v>
      </c>
      <c r="M198" s="6">
        <v>0.15</v>
      </c>
      <c r="N198" s="6">
        <v>-0.3</v>
      </c>
    </row>
    <row r="199" spans="2:14" ht="15.5" x14ac:dyDescent="0.35">
      <c r="C199" t="s">
        <v>200</v>
      </c>
      <c r="D199" s="5">
        <v>1000000000</v>
      </c>
      <c r="E199" s="5">
        <v>1000000000</v>
      </c>
      <c r="F199" s="5">
        <v>8000000000</v>
      </c>
      <c r="G199" s="5">
        <v>1000000000</v>
      </c>
      <c r="H199" s="5">
        <v>2000000000</v>
      </c>
      <c r="J199" s="5">
        <v>9000000000</v>
      </c>
      <c r="K199" s="5">
        <v>15000000000</v>
      </c>
      <c r="L199" s="5">
        <v>20000000000</v>
      </c>
      <c r="M199" s="5">
        <v>7000000000</v>
      </c>
      <c r="N199" s="5">
        <v>2000000000</v>
      </c>
    </row>
    <row r="200" spans="2:14" ht="15.5" x14ac:dyDescent="0.35">
      <c r="C200" t="s">
        <v>201</v>
      </c>
      <c r="I200" s="6">
        <v>-16.48</v>
      </c>
    </row>
    <row r="201" spans="2:14" ht="15.5" x14ac:dyDescent="0.35">
      <c r="C201" t="s">
        <v>202</v>
      </c>
      <c r="I201" s="6">
        <v>6.95</v>
      </c>
    </row>
    <row r="202" spans="2:14" ht="15.5" x14ac:dyDescent="0.35">
      <c r="C202" t="s">
        <v>203</v>
      </c>
      <c r="I202" s="6">
        <v>6.39</v>
      </c>
    </row>
    <row r="203" spans="2:14" ht="15.5" x14ac:dyDescent="0.35">
      <c r="C203" t="s">
        <v>204</v>
      </c>
      <c r="I203" s="6">
        <v>-4.6100000000000003</v>
      </c>
    </row>
    <row r="204" spans="2:14" ht="15.5" x14ac:dyDescent="0.35">
      <c r="C204" t="s">
        <v>205</v>
      </c>
      <c r="D204" s="6">
        <v>0.97</v>
      </c>
    </row>
    <row r="205" spans="2:14" ht="15.5" x14ac:dyDescent="0.35">
      <c r="C205" t="s">
        <v>206</v>
      </c>
      <c r="I205" s="6">
        <v>11.89</v>
      </c>
    </row>
    <row r="206" spans="2:14" ht="15.5" x14ac:dyDescent="0.35">
      <c r="C206" t="s">
        <v>207</v>
      </c>
      <c r="D206" s="6">
        <v>2.82</v>
      </c>
    </row>
    <row r="207" spans="2:14" ht="15.5" x14ac:dyDescent="0.35">
      <c r="C207" t="s">
        <v>208</v>
      </c>
      <c r="D207" s="6">
        <v>1.59</v>
      </c>
    </row>
    <row r="208" spans="2:14" ht="15.5" x14ac:dyDescent="0.35">
      <c r="C208" t="s">
        <v>293</v>
      </c>
      <c r="D208" s="6">
        <v>0.16</v>
      </c>
    </row>
    <row r="209" spans="3:9" ht="15.5" x14ac:dyDescent="0.35">
      <c r="C209" t="s">
        <v>209</v>
      </c>
      <c r="D209" s="6">
        <v>0.19</v>
      </c>
    </row>
    <row r="210" spans="3:9" ht="15.5" x14ac:dyDescent="0.35">
      <c r="C210" t="s">
        <v>295</v>
      </c>
      <c r="D210" s="6">
        <v>0.13</v>
      </c>
    </row>
    <row r="211" spans="3:9" ht="15.5" x14ac:dyDescent="0.35">
      <c r="C211" t="s">
        <v>210</v>
      </c>
      <c r="D211" s="6">
        <v>1.19</v>
      </c>
    </row>
    <row r="212" spans="3:9" ht="15.5" x14ac:dyDescent="0.35">
      <c r="C212" t="s">
        <v>13</v>
      </c>
      <c r="D212" s="5">
        <v>-1000000000</v>
      </c>
    </row>
    <row r="213" spans="3:9" ht="15.5" x14ac:dyDescent="0.35">
      <c r="C213" t="s">
        <v>211</v>
      </c>
      <c r="I213" s="6">
        <v>5.14</v>
      </c>
    </row>
    <row r="214" spans="3:9" ht="15.5" x14ac:dyDescent="0.35">
      <c r="C214" t="s">
        <v>212</v>
      </c>
      <c r="I214" s="5">
        <v>0</v>
      </c>
    </row>
    <row r="215" spans="3:9" ht="15.5" x14ac:dyDescent="0.35">
      <c r="C215" t="s">
        <v>213</v>
      </c>
      <c r="I215" s="5">
        <v>0</v>
      </c>
    </row>
    <row r="216" spans="3:9" ht="15.5" x14ac:dyDescent="0.35">
      <c r="C216" t="s">
        <v>214</v>
      </c>
      <c r="I216" s="5">
        <v>0</v>
      </c>
    </row>
    <row r="217" spans="3:9" ht="15.5" x14ac:dyDescent="0.35">
      <c r="C217" t="s">
        <v>215</v>
      </c>
      <c r="D217" s="6">
        <v>166.52</v>
      </c>
    </row>
    <row r="218" spans="3:9" ht="15.5" x14ac:dyDescent="0.35">
      <c r="C218" t="s">
        <v>216</v>
      </c>
      <c r="D218" s="6">
        <v>70.42</v>
      </c>
    </row>
    <row r="219" spans="3:9" ht="15.5" x14ac:dyDescent="0.35">
      <c r="C219" t="s">
        <v>217</v>
      </c>
      <c r="D219" s="6">
        <v>2.69</v>
      </c>
    </row>
    <row r="220" spans="3:9" ht="15.5" x14ac:dyDescent="0.35">
      <c r="C220" t="s">
        <v>218</v>
      </c>
      <c r="D220" s="6">
        <v>234.25</v>
      </c>
    </row>
    <row r="221" spans="3:9" ht="15.5" x14ac:dyDescent="0.35">
      <c r="C221" t="s">
        <v>219</v>
      </c>
      <c r="D221" s="6">
        <v>0.55000000000000004</v>
      </c>
    </row>
    <row r="222" spans="3:9" ht="15.5" x14ac:dyDescent="0.35">
      <c r="C222" t="s">
        <v>43</v>
      </c>
      <c r="I222" s="5">
        <v>164000000000</v>
      </c>
    </row>
    <row r="223" spans="3:9" ht="15.5" x14ac:dyDescent="0.35">
      <c r="C223" t="s">
        <v>220</v>
      </c>
      <c r="I223" s="5">
        <v>166000000000</v>
      </c>
    </row>
    <row r="224" spans="3:9" ht="15.5" x14ac:dyDescent="0.35">
      <c r="C224" t="s">
        <v>221</v>
      </c>
      <c r="I224" s="5">
        <v>2160000000</v>
      </c>
    </row>
    <row r="225" spans="3:9" ht="15.5" x14ac:dyDescent="0.35">
      <c r="C225" t="s">
        <v>222</v>
      </c>
      <c r="I225" s="6">
        <v>0.58909999999999996</v>
      </c>
    </row>
    <row r="226" spans="3:9" ht="15.5" x14ac:dyDescent="0.35">
      <c r="C226" t="s">
        <v>223</v>
      </c>
      <c r="D226" s="6">
        <v>-2.0550000000000002</v>
      </c>
    </row>
    <row r="227" spans="3:9" ht="15.5" x14ac:dyDescent="0.35">
      <c r="C227" t="s">
        <v>224</v>
      </c>
      <c r="D227" s="6">
        <v>-7.6498999999999997</v>
      </c>
    </row>
    <row r="228" spans="3:9" ht="15.5" x14ac:dyDescent="0.35">
      <c r="C228" t="s">
        <v>225</v>
      </c>
      <c r="D228" s="6">
        <v>-6.1292</v>
      </c>
    </row>
    <row r="229" spans="3:9" ht="15.5" x14ac:dyDescent="0.35">
      <c r="C229" t="s">
        <v>226</v>
      </c>
      <c r="D229" s="6">
        <v>-0.84719999999999995</v>
      </c>
    </row>
    <row r="230" spans="3:9" ht="15.5" x14ac:dyDescent="0.35">
      <c r="C230" t="s">
        <v>227</v>
      </c>
      <c r="D230" s="6">
        <v>-3.7281999999999997</v>
      </c>
    </row>
    <row r="231" spans="3:9" ht="15.5" x14ac:dyDescent="0.35">
      <c r="C231" t="s">
        <v>228</v>
      </c>
      <c r="D231" s="6">
        <v>-0.85609999999999997</v>
      </c>
    </row>
    <row r="232" spans="3:9" ht="15.5" x14ac:dyDescent="0.35">
      <c r="C232" t="s">
        <v>229</v>
      </c>
      <c r="I232" s="5">
        <v>2</v>
      </c>
    </row>
    <row r="233" spans="3:9" ht="15.5" x14ac:dyDescent="0.35">
      <c r="C233" t="s">
        <v>230</v>
      </c>
      <c r="I233" s="6">
        <v>0.11</v>
      </c>
    </row>
    <row r="234" spans="3:9" ht="15.5" x14ac:dyDescent="0.35">
      <c r="C234" t="s">
        <v>231</v>
      </c>
      <c r="I234" s="6">
        <v>0.18</v>
      </c>
    </row>
    <row r="235" spans="3:9" ht="15.5" x14ac:dyDescent="0.35">
      <c r="C235" t="s">
        <v>233</v>
      </c>
      <c r="I235" s="6">
        <v>0.5</v>
      </c>
    </row>
    <row r="236" spans="3:9" ht="15.5" x14ac:dyDescent="0.35">
      <c r="C236" t="s">
        <v>234</v>
      </c>
      <c r="I236" s="6">
        <v>0.02</v>
      </c>
    </row>
    <row r="237" spans="3:9" ht="15.5" x14ac:dyDescent="0.35">
      <c r="C237" t="s">
        <v>235</v>
      </c>
      <c r="I237" s="6">
        <v>0.11</v>
      </c>
    </row>
    <row r="238" spans="3:9" ht="15.5" x14ac:dyDescent="0.35">
      <c r="C238" t="s">
        <v>236</v>
      </c>
      <c r="I238" s="6">
        <v>0.05</v>
      </c>
    </row>
    <row r="239" spans="3:9" ht="15.5" x14ac:dyDescent="0.35">
      <c r="C239" t="s">
        <v>237</v>
      </c>
      <c r="D239" s="5">
        <v>2000000000</v>
      </c>
    </row>
    <row r="240" spans="3:9" ht="15.5" x14ac:dyDescent="0.35">
      <c r="C240" t="s">
        <v>238</v>
      </c>
      <c r="D240" s="5">
        <v>30000000000</v>
      </c>
    </row>
    <row r="241" spans="3:9" ht="15.5" x14ac:dyDescent="0.35">
      <c r="C241" t="s">
        <v>239</v>
      </c>
      <c r="D241" s="5">
        <v>5000000000</v>
      </c>
    </row>
    <row r="242" spans="3:9" ht="15.5" x14ac:dyDescent="0.35">
      <c r="C242" t="s">
        <v>183</v>
      </c>
      <c r="D242" s="5">
        <v>8000000000</v>
      </c>
    </row>
    <row r="243" spans="3:9" ht="15.5" x14ac:dyDescent="0.35">
      <c r="C243" t="s">
        <v>182</v>
      </c>
      <c r="I243" s="5">
        <v>26000000000</v>
      </c>
    </row>
    <row r="244" spans="3:9" ht="15.5" x14ac:dyDescent="0.35">
      <c r="C244" t="s">
        <v>180</v>
      </c>
      <c r="D244" s="5">
        <v>4000000000</v>
      </c>
    </row>
    <row r="245" spans="3:9" ht="15.5" x14ac:dyDescent="0.35">
      <c r="C245" t="s">
        <v>24</v>
      </c>
      <c r="D245" s="5">
        <v>4000000000</v>
      </c>
    </row>
    <row r="246" spans="3:9" ht="15.5" x14ac:dyDescent="0.35">
      <c r="C246" t="s">
        <v>21</v>
      </c>
      <c r="D246" s="5">
        <v>2000000000</v>
      </c>
    </row>
    <row r="247" spans="3:9" ht="15.5" x14ac:dyDescent="0.35">
      <c r="C247" t="s">
        <v>240</v>
      </c>
      <c r="I247" s="5">
        <v>26000000000</v>
      </c>
    </row>
  </sheetData>
  <pageMargins left="0.7" right="0.7" top="0.75" bottom="0.75" header="0.3" footer="0.3"/>
  <ignoredErrors>
    <ignoredError sqref="A1:N248" numberStoredAsText="1"/>
  </ignoredError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N31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1586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1587</v>
      </c>
      <c r="D2" s="2" vm="63">
        <f ca="1">IFERROR(_xlfn.STOCKHISTORY("XIDX:" &amp; $C$1, D3, , 0, 0, 1), "Libur")</f>
        <v>216</v>
      </c>
      <c r="E2" s="2" vm="235">
        <f ca="1">IFERROR(_xlfn.STOCKHISTORY("XIDX:" &amp; $C$1, E3, , 0, 0, 1), "Libur")</f>
        <v>545</v>
      </c>
      <c r="H2" s="2" vm="235">
        <f ca="1">IFERROR(INDEX(D2:G2,COUNT(D2:G2)),"")</f>
        <v>545</v>
      </c>
      <c r="I2" s="2" vm="172">
        <f t="shared" ref="I2:N2" ca="1" si="0">IFERROR(_xlfn.STOCKHISTORY("XIDX:" &amp; $C$1, I1, , 0, 0, 1), "Libur")</f>
        <v>224</v>
      </c>
      <c r="J2" s="2" vm="333">
        <f t="shared" ca="1" si="0"/>
        <v>65</v>
      </c>
      <c r="K2" s="2" vm="334">
        <f t="shared" ca="1" si="0"/>
        <v>100</v>
      </c>
      <c r="L2" s="2" vm="129">
        <f t="shared" ca="1" si="0"/>
        <v>182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4" ht="15.5" x14ac:dyDescent="0.35">
      <c r="B4" t="s">
        <v>5</v>
      </c>
      <c r="C4" t="s">
        <v>6</v>
      </c>
      <c r="D4" s="2">
        <f>IFERROR(INDEX(D51:D500,MATCH($C$4,$C$51:$C$500,0)),"")</f>
        <v>39461157323</v>
      </c>
      <c r="E4" s="2">
        <f>IFERROR(INDEX(E51:E500,MATCH($C$4,$C$51:$C$500,0)),"")</f>
        <v>50112959196</v>
      </c>
      <c r="H4" s="2">
        <f>IFERROR(SUM(D4:G4)*(4/MAX(1,COUNT(D4:G4))),"")</f>
        <v>179148233038</v>
      </c>
      <c r="I4" s="2">
        <f t="shared" ref="I4:N4" si="1">IFERROR(INDEX(I51:I500,MATCH($C$4,$C$51:$C$500,0)),"")</f>
        <v>201472151138</v>
      </c>
      <c r="J4" s="2">
        <f t="shared" si="1"/>
        <v>191990818912</v>
      </c>
      <c r="K4" s="2">
        <f t="shared" si="1"/>
        <v>175134379072</v>
      </c>
      <c r="L4" s="2">
        <f t="shared" si="1"/>
        <v>175093687358</v>
      </c>
      <c r="M4" s="2">
        <f t="shared" si="1"/>
        <v>181842177291</v>
      </c>
      <c r="N4" s="2">
        <f t="shared" si="1"/>
        <v>1482812838</v>
      </c>
    </row>
    <row r="5" spans="1:14" ht="15.5" x14ac:dyDescent="0.35">
      <c r="B5" t="s">
        <v>7</v>
      </c>
      <c r="C5" t="s">
        <v>8</v>
      </c>
      <c r="D5" s="2">
        <f>IFERROR(INDEX(D51:D500,MATCH($C$5,$C$51:$C$500,0)),"")</f>
        <v>174459640</v>
      </c>
      <c r="E5" s="2">
        <f>IFERROR(INDEX(E51:E500,MATCH($C$5,$C$51:$C$500,0)),"")</f>
        <v>1556896312</v>
      </c>
      <c r="H5" s="2">
        <f>IFERROR(SUM(D5:G5)*(4/MAX(1,COUNT(D5:G5))),"")</f>
        <v>3462711904</v>
      </c>
      <c r="I5" s="2">
        <f t="shared" ref="I5:N5" si="2">IFERROR(INDEX(I51:I500,MATCH($C$5,$C$51:$C$500,0)),"")</f>
        <v>5565549359</v>
      </c>
      <c r="J5" s="2">
        <f t="shared" si="2"/>
        <v>1061015542</v>
      </c>
      <c r="K5" s="2">
        <f t="shared" si="2"/>
        <v>16455840473</v>
      </c>
      <c r="L5" s="2">
        <f t="shared" si="2"/>
        <v>23683204821</v>
      </c>
      <c r="M5" s="2">
        <f t="shared" si="2"/>
        <v>25044692169</v>
      </c>
      <c r="N5" s="2">
        <f t="shared" si="2"/>
        <v>352875187</v>
      </c>
    </row>
    <row r="6" spans="1:14" ht="15.5" x14ac:dyDescent="0.35">
      <c r="B6" t="s">
        <v>9</v>
      </c>
      <c r="C6" t="s">
        <v>10</v>
      </c>
      <c r="D6" s="2">
        <f>IFERROR(INDEX(D51:D500,MATCH($C$6,$C$51:$C$500,0)),"")</f>
        <v>187872585694</v>
      </c>
      <c r="E6" s="2">
        <f>IFERROR(INDEX(E51:E500,MATCH($C$6,$C$51:$C$500,0)),"")</f>
        <v>187698126054</v>
      </c>
      <c r="H6" s="2">
        <f>IFERROR(INDEX(D6:G6,COUNT(D6:G6)),"")</f>
        <v>187698126054</v>
      </c>
      <c r="I6" s="2">
        <f t="shared" ref="I6:N6" si="3">IFERROR(INDEX(I51:I500,MATCH($C$6,$C$51:$C$500,0)),"")</f>
        <v>186141229743</v>
      </c>
      <c r="J6" s="2">
        <f t="shared" si="3"/>
        <v>180575680384</v>
      </c>
      <c r="K6" s="2">
        <f t="shared" si="3"/>
        <v>179477607642</v>
      </c>
      <c r="L6" s="2">
        <f t="shared" si="3"/>
        <v>162995095369</v>
      </c>
      <c r="M6" s="2">
        <f t="shared" si="3"/>
        <v>26397567356</v>
      </c>
      <c r="N6" s="2">
        <f t="shared" si="3"/>
        <v>1352875187</v>
      </c>
    </row>
    <row r="7" spans="1:14" ht="15.5" x14ac:dyDescent="0.35">
      <c r="B7" t="s">
        <v>11</v>
      </c>
      <c r="C7" t="s">
        <v>12</v>
      </c>
      <c r="D7" s="3">
        <f>IFERROR(INDEX(D51:D500,MATCH($C$7,$C$51:$C$500,0))/1000000000,"")</f>
        <v>4.8</v>
      </c>
      <c r="E7" s="3">
        <f>IFERROR(INDEX(E51:E500,MATCH($C$7,$C$51:$C$500,0))/1000000000,"")</f>
        <v>4.8</v>
      </c>
      <c r="H7" s="3">
        <f>IFERROR(INDEX(D7:G7,COUNT(D7:G7)),"")</f>
        <v>4.8</v>
      </c>
      <c r="I7" s="3">
        <f t="shared" ref="I7:N7" si="4">IFERROR(INDEX(I51:I500,MATCH($C$7,$C$51:$C$500,0))/1000000000,"")</f>
        <v>4.8</v>
      </c>
      <c r="J7" s="3">
        <f t="shared" si="4"/>
        <v>2.4</v>
      </c>
      <c r="K7" s="3">
        <f t="shared" si="4"/>
        <v>2.4</v>
      </c>
      <c r="L7" s="3">
        <f t="shared" si="4"/>
        <v>2.4</v>
      </c>
      <c r="M7" s="3">
        <f t="shared" si="4"/>
        <v>0</v>
      </c>
      <c r="N7" s="3">
        <f t="shared" si="4"/>
        <v>0</v>
      </c>
    </row>
    <row r="8" spans="1:14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4000000000</v>
      </c>
      <c r="E8" s="2">
        <f>IFERROR(INDEX(E51:E500,MATCH("Free cash flow (Quarter)",$C$51:$C$500,0)),"")</f>
        <v>-27000000000</v>
      </c>
      <c r="H8" s="2">
        <f>IFERROR(INDEX(D8:G8,COUNT(D8:G8)),"")</f>
        <v>-27000000000</v>
      </c>
      <c r="I8" s="2">
        <f t="shared" ref="I8:N8" si="5">IFERROR(INDEX(I51:I500,MATCH($C$8,$C$51:$C$500,0)),"")</f>
        <v>46000000000</v>
      </c>
      <c r="J8" s="2">
        <f t="shared" si="5"/>
        <v>-123000000000</v>
      </c>
      <c r="K8" s="2">
        <f t="shared" si="5"/>
        <v>-128000000000</v>
      </c>
      <c r="L8" s="2">
        <f t="shared" si="5"/>
        <v>-42000000000</v>
      </c>
      <c r="M8" s="2">
        <f t="shared" si="5"/>
        <v>5000000000</v>
      </c>
      <c r="N8" s="2">
        <f t="shared" si="5"/>
        <v>-1000000000</v>
      </c>
    </row>
    <row r="9" spans="1:14" ht="15.5" x14ac:dyDescent="0.35">
      <c r="A9" t="s">
        <v>16</v>
      </c>
      <c r="C9" t="s">
        <v>17</v>
      </c>
      <c r="D9" s="3">
        <f>IFERROR(INDEX(D51:D500,MATCH("Free cash flow per share (Quarter)",$C$51:$C$500,0)),"")</f>
        <v>0.9</v>
      </c>
      <c r="E9" s="3">
        <f>IFERROR(INDEX(E51:E500,MATCH("Free cash flow per share (Quarter)",$C$51:$C$500,0)),"")</f>
        <v>-5.55</v>
      </c>
      <c r="H9" s="3">
        <f>IFERROR(INDEX(D9:G9,COUNT(D9:G9)),"")</f>
        <v>-5.55</v>
      </c>
      <c r="I9" s="3">
        <f t="shared" ref="I9:N9" si="6">IFERROR(INDEX(I51:I500,MATCH($C$9,$C$51:$C$500,0)),"")</f>
        <v>9.5500000000000007</v>
      </c>
      <c r="J9" s="3">
        <f t="shared" si="6"/>
        <v>-51.08</v>
      </c>
      <c r="K9" s="3">
        <f t="shared" si="6"/>
        <v>-53.51</v>
      </c>
      <c r="L9" s="3">
        <f t="shared" si="6"/>
        <v>-17.309999999999999</v>
      </c>
      <c r="M9" s="3">
        <f t="shared" si="6"/>
        <v>4708358.58</v>
      </c>
      <c r="N9" s="3">
        <f t="shared" si="6"/>
        <v>-631934.85</v>
      </c>
    </row>
    <row r="10" spans="1:14" ht="15.5" x14ac:dyDescent="0.35">
      <c r="C10" t="s">
        <v>18</v>
      </c>
      <c r="D10" s="3">
        <f ca="1">IFERROR(IF(D9=0,"",D2/D9),"")</f>
        <v>240</v>
      </c>
      <c r="E10" s="3">
        <f ca="1">IFERROR(IF(E9=0,"",E2/E9),"")</f>
        <v>-98.198198198198199</v>
      </c>
      <c r="I10" s="3">
        <f t="shared" ref="I10:N10" ca="1" si="7">IFERROR(IF(I9=0,"",I2/I9),"")</f>
        <v>23.455497382198953</v>
      </c>
      <c r="J10" s="3">
        <f t="shared" ca="1" si="7"/>
        <v>-1.2725137039937353</v>
      </c>
      <c r="K10" s="3">
        <f t="shared" ca="1" si="7"/>
        <v>-1.8688095683049899</v>
      </c>
      <c r="L10" s="3">
        <f t="shared" ca="1" si="7"/>
        <v>-10.51415366839977</v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19</v>
      </c>
      <c r="C11" t="s">
        <v>20</v>
      </c>
      <c r="D11" s="2">
        <f>IFERROR(INDEX(D51:D500,MATCH($C$11,$C$51:$C$500,0)),"")</f>
        <v>4063396391</v>
      </c>
      <c r="E11" s="2">
        <f>IFERROR(INDEX(E51:E500,MATCH($C$11,$C$51:$C$500,0)),"")</f>
        <v>731103679</v>
      </c>
      <c r="H11" s="2">
        <f>IFERROR(INDEX(D11:G11,COUNT(D11:G11)),"")</f>
        <v>731103679</v>
      </c>
      <c r="I11" s="2">
        <f t="shared" ref="I11:N11" si="8">IFERROR(INDEX(I51:I500,MATCH($C$11,$C$51:$C$500,0)),"")</f>
        <v>30094915828</v>
      </c>
      <c r="J11" s="2">
        <f t="shared" si="8"/>
        <v>3435011446</v>
      </c>
      <c r="K11" s="2">
        <f t="shared" si="8"/>
        <v>64815448275</v>
      </c>
      <c r="L11" s="2">
        <f t="shared" si="8"/>
        <v>80065029947</v>
      </c>
      <c r="M11" s="2">
        <f t="shared" si="8"/>
        <v>1624244003</v>
      </c>
      <c r="N11" s="2">
        <f t="shared" si="8"/>
        <v>239310384</v>
      </c>
    </row>
    <row r="12" spans="1:14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-4000000000</v>
      </c>
      <c r="E12" s="2">
        <f>IFERROR(INDEX(E51:E500,MATCH("Net Debt (Quarter)",$C$51:$C$500,0)),"")</f>
        <v>-1000000000</v>
      </c>
      <c r="H12" s="2">
        <f>IFERROR(INDEX(D12:G12,COUNT(D12:G12)),"")</f>
        <v>-1000000000</v>
      </c>
      <c r="I12" s="2">
        <f t="shared" ref="I12:N12" si="9">IFERROR(INDEX(I51:I500,MATCH($C$12,$C$51:$C$500,0)),"")</f>
        <v>-30000000000</v>
      </c>
      <c r="J12" s="2">
        <f t="shared" si="9"/>
        <v>-3000000000</v>
      </c>
      <c r="K12" s="2">
        <f t="shared" si="9"/>
        <v>4000000000</v>
      </c>
      <c r="L12" s="2">
        <f t="shared" si="9"/>
        <v>-80000000000</v>
      </c>
      <c r="M12" s="2">
        <f t="shared" si="9"/>
        <v>-2000000000</v>
      </c>
      <c r="N12" s="2">
        <f t="shared" si="9"/>
        <v>0</v>
      </c>
    </row>
    <row r="13" spans="1:14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N13" si="10">IFERROR(INDEX(I51:I500,MATCH($C$13,$C$51:$C$500,0)),"")</f>
        <v>0</v>
      </c>
      <c r="J13" s="2">
        <f t="shared" si="10"/>
        <v>0</v>
      </c>
      <c r="K13" s="2">
        <f t="shared" si="10"/>
        <v>69000000000</v>
      </c>
      <c r="L13" s="2">
        <f t="shared" si="10"/>
        <v>0</v>
      </c>
      <c r="M13" s="2">
        <f t="shared" si="10"/>
        <v>0</v>
      </c>
      <c r="N13" s="2">
        <f t="shared" si="10"/>
        <v>0</v>
      </c>
    </row>
    <row r="14" spans="1:14" ht="15.5" x14ac:dyDescent="0.35">
      <c r="C14" t="s">
        <v>27</v>
      </c>
      <c r="D14" s="2">
        <f>IFERROR(INDEX(D51:D500,MATCH($C$14,$C$51:$C$500,0)),"")</f>
        <v>-5498470475</v>
      </c>
      <c r="E14" s="2">
        <f>IFERROR(INDEX(E51:E500,MATCH($C$14,$C$51:$C$500,0)),"")</f>
        <v>-5748058358</v>
      </c>
      <c r="H14" s="2">
        <f>IFERROR(SUM(D14:G14)*(4/MAX(1,COUNT(D14:G14))),"")</f>
        <v>-22493057666</v>
      </c>
      <c r="I14" s="2">
        <f t="shared" ref="I14:N14" si="11">IFERROR(INDEX(I51:I500,MATCH($C$14,$C$51:$C$500,0)),"")</f>
        <v>-24163855346</v>
      </c>
      <c r="J14" s="2">
        <f t="shared" si="11"/>
        <v>-21887166829</v>
      </c>
      <c r="K14" s="2">
        <f t="shared" si="11"/>
        <v>-4850598172</v>
      </c>
      <c r="L14" s="2">
        <f t="shared" si="11"/>
        <v>-928692392</v>
      </c>
      <c r="M14" s="2">
        <f t="shared" si="11"/>
        <v>-1240209022</v>
      </c>
      <c r="N14" s="2">
        <f t="shared" si="11"/>
        <v>0</v>
      </c>
    </row>
    <row r="15" spans="1:14" ht="15.5" x14ac:dyDescent="0.35">
      <c r="C15" t="s">
        <v>28</v>
      </c>
      <c r="D15" s="2">
        <f>IFERROR(INDEX(D51:D500,MATCH($C$15,$C$51:$C$500,0)),"")</f>
        <v>508540872</v>
      </c>
      <c r="E15" s="2">
        <f>IFERROR(INDEX(E51:E500,MATCH($C$15,$C$51:$C$500,0)),"")</f>
        <v>-446959665</v>
      </c>
      <c r="H15" s="2">
        <f>IFERROR(SUM(D15:G15)*(4/MAX(1,COUNT(D15:G15))),"")</f>
        <v>123162414</v>
      </c>
      <c r="I15" s="2">
        <f t="shared" ref="I15:N15" si="12">IFERROR(INDEX(I51:I500,MATCH($C$15,$C$51:$C$500,0)),"")</f>
        <v>-2574239083</v>
      </c>
      <c r="J15" s="2">
        <f t="shared" si="12"/>
        <v>-572525895</v>
      </c>
      <c r="K15" s="2">
        <f t="shared" si="12"/>
        <v>-5015272902</v>
      </c>
      <c r="L15" s="2">
        <f t="shared" si="12"/>
        <v>-6838057507</v>
      </c>
      <c r="M15" s="2">
        <f t="shared" si="12"/>
        <v>-7167966706</v>
      </c>
      <c r="N15" s="2">
        <f t="shared" si="12"/>
        <v>-7416749</v>
      </c>
    </row>
    <row r="16" spans="1:14" ht="15.5" x14ac:dyDescent="0.35">
      <c r="C16" t="s">
        <v>29</v>
      </c>
      <c r="D16" s="2">
        <f>IFERROR(INDEX(D51:D500,MATCH($C$16,$C$51:$C$500,0)),"")</f>
        <v>-415841462</v>
      </c>
      <c r="E16" s="2">
        <f>IFERROR(INDEX(E51:E500,MATCH($C$16,$C$51:$C$500,0)),"")</f>
        <v>1922095746</v>
      </c>
      <c r="H16" s="2">
        <f>IFERROR(SUM(D16:G16)*(4/MAX(1,COUNT(D16:G16))),"")</f>
        <v>3012508568</v>
      </c>
      <c r="I16" s="2">
        <f t="shared" ref="I16:N16" si="13">IFERROR(INDEX(I51:I500,MATCH($C$16,$C$51:$C$500,0)),"")</f>
        <v>7812747519</v>
      </c>
      <c r="J16" s="2">
        <f t="shared" si="13"/>
        <v>1779498442</v>
      </c>
      <c r="K16" s="2">
        <f t="shared" si="13"/>
        <v>21527797474</v>
      </c>
      <c r="L16" s="2">
        <f t="shared" si="13"/>
        <v>30506142028</v>
      </c>
      <c r="M16" s="2">
        <f t="shared" si="13"/>
        <v>32212658875</v>
      </c>
      <c r="N16" s="2">
        <f t="shared" si="13"/>
        <v>360291936</v>
      </c>
    </row>
    <row r="17" spans="1:14" ht="15.5" x14ac:dyDescent="0.35">
      <c r="A17" t="s">
        <v>30</v>
      </c>
    </row>
    <row r="18" spans="1:14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</row>
    <row r="19" spans="1:14" ht="15.5" x14ac:dyDescent="0.35">
      <c r="A19" t="s">
        <v>40</v>
      </c>
      <c r="C19" t="s">
        <v>41</v>
      </c>
    </row>
    <row r="20" spans="1:14" ht="15.5" x14ac:dyDescent="0.35">
      <c r="A20" t="s">
        <v>42</v>
      </c>
      <c r="C20" t="s">
        <v>43</v>
      </c>
      <c r="D20" s="2">
        <f ca="1">IFERROR(D21*D2,"")</f>
        <v>1036800000000</v>
      </c>
      <c r="E20" s="2">
        <f ca="1">IFERROR(E21*E2,"")</f>
        <v>2616000000000</v>
      </c>
      <c r="H20" s="2">
        <f t="shared" ref="H20:N20" ca="1" si="14">IFERROR(H21*H2,"")</f>
        <v>2616000000000</v>
      </c>
      <c r="I20" s="2">
        <f t="shared" ca="1" si="14"/>
        <v>1075200000000</v>
      </c>
      <c r="J20" s="2">
        <f t="shared" ca="1" si="14"/>
        <v>156000000000</v>
      </c>
      <c r="K20" s="2">
        <f t="shared" ca="1" si="14"/>
        <v>240000000000</v>
      </c>
      <c r="L20" s="2">
        <f t="shared" ca="1" si="14"/>
        <v>436800000000</v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12</v>
      </c>
      <c r="D21" s="2">
        <f>IFERROR(INDEX(D51:D500,MATCH($C$7,$C$51:$C$500,0)),"")</f>
        <v>4800000000</v>
      </c>
      <c r="E21" s="2">
        <f>IFERROR(INDEX(E51:E500,MATCH($C$7,$C$51:$C$500,0)),"")</f>
        <v>4800000000</v>
      </c>
      <c r="H21" s="2">
        <f>IFERROR(INDEX(D21:G21,COUNT(D21:G21)),"")</f>
        <v>4800000000</v>
      </c>
      <c r="I21" s="2">
        <f t="shared" ref="I21:N21" si="15">IFERROR(INDEX(I51:I500,MATCH($C$7,$C$51:$C$500,0)),"")</f>
        <v>4800000000</v>
      </c>
      <c r="J21" s="2">
        <f t="shared" si="15"/>
        <v>2400000000</v>
      </c>
      <c r="K21" s="2">
        <f t="shared" si="15"/>
        <v>2400000000</v>
      </c>
      <c r="L21" s="2">
        <f t="shared" si="15"/>
        <v>2400000000</v>
      </c>
      <c r="M21" s="2">
        <f t="shared" si="15"/>
        <v>0</v>
      </c>
      <c r="N21" s="2">
        <f t="shared" si="15"/>
        <v>0</v>
      </c>
    </row>
    <row r="23" spans="1:14" ht="15.5" x14ac:dyDescent="0.35">
      <c r="B23" t="s">
        <v>44</v>
      </c>
      <c r="C23" t="s">
        <v>45</v>
      </c>
      <c r="D23" s="3">
        <f>IFERROR(D5/D6*100,"")</f>
        <v>9.2860615802751276E-2</v>
      </c>
      <c r="E23" s="3">
        <f>IFERROR(E5/E6*100,"")</f>
        <v>0.82946822364762829</v>
      </c>
      <c r="H23" s="3">
        <f t="shared" ref="H23:N23" si="16">IFERROR(H5/H6*100,"")</f>
        <v>1.8448303010781215</v>
      </c>
      <c r="I23" s="3">
        <f t="shared" si="16"/>
        <v>2.989960562033569</v>
      </c>
      <c r="J23" s="3">
        <f t="shared" si="16"/>
        <v>0.58757388577670933</v>
      </c>
      <c r="K23" s="3">
        <f t="shared" si="16"/>
        <v>9.1687429363467459</v>
      </c>
      <c r="L23" s="3">
        <f t="shared" si="16"/>
        <v>14.53001071436184</v>
      </c>
      <c r="M23" s="3">
        <f t="shared" si="16"/>
        <v>94.875000530332954</v>
      </c>
      <c r="N23" s="3">
        <f t="shared" si="16"/>
        <v>26.083351250051422</v>
      </c>
    </row>
    <row r="24" spans="1:14" ht="15.5" x14ac:dyDescent="0.35">
      <c r="C24" t="s">
        <v>46</v>
      </c>
      <c r="D24" s="4">
        <f>IFERROR(_xlfn.RRI(5,I23,D23),"")</f>
        <v>-0.50061761418381345</v>
      </c>
      <c r="E24" s="4">
        <f>IFERROR(_xlfn.RRI(5,J23,E23),"")</f>
        <v>7.1389666953789677E-2</v>
      </c>
      <c r="H24" s="4">
        <f t="shared" ref="H24:N24" si="17">IFERROR(_xlfn.RRI(5,M23,H23),"")</f>
        <v>-0.54526233609597208</v>
      </c>
      <c r="I24" s="4">
        <f t="shared" si="17"/>
        <v>-0.35157400962190866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47</v>
      </c>
      <c r="C25" t="s">
        <v>48</v>
      </c>
      <c r="D25" s="3">
        <f>IFERROR(INDEX(D51:D500,MATCH($A$25,$C$51:$C$500,0)),"")</f>
        <v>0.02</v>
      </c>
      <c r="E25" s="3">
        <f>IFERROR(INDEX(E51:E500,MATCH($A$25,$C$51:$C$500,0)),"")</f>
        <v>0.31</v>
      </c>
      <c r="H25" s="3">
        <f>IFERROR(INDEX(D25:G25,COUNT(D25:G25)),"")</f>
        <v>0.31</v>
      </c>
      <c r="I25" s="3">
        <f t="shared" ref="I25:N25" si="18">IFERROR(INDEX(I51:I500,MATCH($C$25,$C$51:$C$500,0)),"")</f>
        <v>1.0900000000000001</v>
      </c>
      <c r="J25" s="3">
        <f t="shared" si="18"/>
        <v>0.5</v>
      </c>
      <c r="K25" s="3">
        <f t="shared" si="18"/>
        <v>6.88</v>
      </c>
      <c r="L25" s="3">
        <f t="shared" si="18"/>
        <v>9.86</v>
      </c>
      <c r="M25" s="3">
        <f t="shared" si="18"/>
        <v>25044692.170000002</v>
      </c>
      <c r="N25" s="3">
        <f t="shared" si="18"/>
        <v>352875.19</v>
      </c>
    </row>
    <row r="26" spans="1:14" ht="15.5" x14ac:dyDescent="0.35">
      <c r="C26" t="s">
        <v>49</v>
      </c>
      <c r="D26" s="4">
        <f>IFERROR(_xlfn.RRI(5,I25,D25),"")</f>
        <v>-0.5505093114144437</v>
      </c>
      <c r="E26" s="4">
        <f>IFERROR(_xlfn.RRI(5,J25,E25),"")</f>
        <v>-9.117903299087815E-2</v>
      </c>
      <c r="H26" s="4">
        <f t="shared" ref="H26:N26" si="19">IFERROR(_xlfn.RRI(5,M25,H25),"")</f>
        <v>-0.97378624722936624</v>
      </c>
      <c r="I26" s="4">
        <f t="shared" si="19"/>
        <v>-0.92093922366147263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50</v>
      </c>
      <c r="D27" s="3">
        <f>IFERROR(D4/D21,"")</f>
        <v>8.2210744422916662</v>
      </c>
      <c r="E27" s="3">
        <f>IFERROR(E4/E21,"")</f>
        <v>10.440199832499999</v>
      </c>
      <c r="H27" s="3">
        <f t="shared" ref="H27:N27" si="20">IFERROR(H4/H21,"")</f>
        <v>37.322548549583331</v>
      </c>
      <c r="I27" s="3">
        <f t="shared" si="20"/>
        <v>41.97336482041667</v>
      </c>
      <c r="J27" s="3">
        <f t="shared" si="20"/>
        <v>79.996174546666666</v>
      </c>
      <c r="K27" s="3">
        <f t="shared" si="20"/>
        <v>72.972657946666672</v>
      </c>
      <c r="L27" s="3">
        <f t="shared" si="20"/>
        <v>72.955703065833333</v>
      </c>
      <c r="M27" s="3" t="str">
        <f t="shared" si="20"/>
        <v/>
      </c>
      <c r="N27" s="3" t="str">
        <f t="shared" si="20"/>
        <v/>
      </c>
    </row>
    <row r="28" spans="1:14" ht="15.5" x14ac:dyDescent="0.35">
      <c r="C28" t="s">
        <v>51</v>
      </c>
      <c r="D28" s="4">
        <f>IFERROR(_xlfn.RRI(5,I27,D27),"")</f>
        <v>-0.27824307588800412</v>
      </c>
      <c r="E28" s="4">
        <f>IFERROR(_xlfn.RRI(5,J27,E27),"")</f>
        <v>-0.33453086335266502</v>
      </c>
      <c r="H28" s="4" t="str">
        <f t="shared" ref="H28:N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52</v>
      </c>
      <c r="H29" s="4">
        <f t="shared" ref="H29:N29" si="22">IFERROR(((H25-I25)/I25)*100%,"")</f>
        <v>-0.71559633027522929</v>
      </c>
      <c r="I29" s="4">
        <f t="shared" si="22"/>
        <v>1.1800000000000002</v>
      </c>
      <c r="J29" s="4">
        <f t="shared" si="22"/>
        <v>-0.92732558139534882</v>
      </c>
      <c r="K29" s="4">
        <f t="shared" si="22"/>
        <v>-0.30223123732251517</v>
      </c>
      <c r="L29" s="4">
        <f t="shared" si="22"/>
        <v>-0.99999960630380547</v>
      </c>
      <c r="M29" s="4">
        <f t="shared" si="22"/>
        <v>69.973230421781707</v>
      </c>
      <c r="N29" s="4" t="str">
        <f t="shared" si="22"/>
        <v/>
      </c>
    </row>
    <row r="30" spans="1:14" ht="15.5" x14ac:dyDescent="0.35">
      <c r="C30" t="s">
        <v>53</v>
      </c>
      <c r="H30" s="4">
        <f t="shared" ref="H30:N30" si="23">IFERROR(((H27-I27)/I27)*100%,"")</f>
        <v>-0.11080398940451613</v>
      </c>
      <c r="I30" s="4">
        <f t="shared" si="23"/>
        <v>-0.47530784992811081</v>
      </c>
      <c r="J30" s="4">
        <f t="shared" si="23"/>
        <v>9.62486059522904E-2</v>
      </c>
      <c r="K30" s="4">
        <f t="shared" si="23"/>
        <v>2.3239966336886924E-4</v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39.14</v>
      </c>
      <c r="E32" s="3">
        <f>IFERROR(INDEX(E51:E500,MATCH($A$32,$C$51:$C$500,0)),"")</f>
        <v>39.1</v>
      </c>
      <c r="H32" s="3">
        <f>IFERROR(INDEX(D32:G32,COUNT(D32:G32)),"")</f>
        <v>39.1</v>
      </c>
      <c r="I32" s="3">
        <f t="shared" ref="I32:N32" si="24">IFERROR(INDEX(I51:I500,MATCH($C$32,$C$51:$C$500,0)),"")</f>
        <v>38.78</v>
      </c>
      <c r="J32" s="3">
        <f t="shared" si="24"/>
        <v>75.23</v>
      </c>
      <c r="K32" s="3">
        <f t="shared" si="24"/>
        <v>74.78</v>
      </c>
      <c r="L32" s="3">
        <f t="shared" si="24"/>
        <v>67.91</v>
      </c>
      <c r="M32" s="3">
        <f t="shared" si="24"/>
        <v>26397567.359999999</v>
      </c>
      <c r="N32" s="3">
        <f t="shared" si="24"/>
        <v>1352875.19</v>
      </c>
    </row>
    <row r="33" spans="1:14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13.92</v>
      </c>
      <c r="E33" s="3">
        <f>IFERROR(INDEX(E51:E500,MATCH($A$33,$C$51:$C$500,0)),"")</f>
        <v>5.32</v>
      </c>
      <c r="H33" s="3">
        <f>IFERROR(INDEX(D33:G33,COUNT(D33:G33)),"")</f>
        <v>5.32</v>
      </c>
      <c r="I33" s="3">
        <f t="shared" ref="I33:N33" si="25">IFERROR(INDEX(I51:I500,MATCH($C$33,$C$51:$C$500,0)),"")</f>
        <v>5.78</v>
      </c>
      <c r="J33" s="3">
        <f t="shared" si="25"/>
        <v>1.73</v>
      </c>
      <c r="K33" s="3">
        <f t="shared" si="25"/>
        <v>2.67</v>
      </c>
      <c r="L33" s="3">
        <f t="shared" si="25"/>
        <v>5.36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27250</v>
      </c>
      <c r="E34" s="3">
        <f>IFERROR(INDEX(E51:E500,MATCH($A$34,$C$51:$C$500,0)),"")</f>
        <v>670.97</v>
      </c>
      <c r="H34" s="3">
        <f>IFERROR(INDEX(D34:G34,COUNT(D34:G34)),"")</f>
        <v>670.97</v>
      </c>
      <c r="I34" s="3">
        <f t="shared" ref="I34:N34" si="26">IFERROR(INDEX(I51:I500,MATCH($C$34,$C$51:$C$500,0)),"")</f>
        <v>205.5</v>
      </c>
      <c r="J34" s="3">
        <f t="shared" si="26"/>
        <v>260</v>
      </c>
      <c r="K34" s="3">
        <f t="shared" si="26"/>
        <v>29.07</v>
      </c>
      <c r="L34" s="3">
        <f t="shared" si="26"/>
        <v>36.92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66.3</v>
      </c>
      <c r="E35" s="3">
        <f>IFERROR(INDEX(E51:E500,MATCH($A$35,$C$51:$C$500,0)),"")</f>
        <v>19.920000000000002</v>
      </c>
      <c r="H35" s="3">
        <f>IFERROR(INDEX(D35:G35,COUNT(D35:G35)),"")</f>
        <v>19.920000000000002</v>
      </c>
      <c r="I35" s="3">
        <f t="shared" ref="I35:N35" si="27">IFERROR(INDEX(I51:I500,MATCH($C$35,$C$51:$C$500,0)),"")</f>
        <v>5.34</v>
      </c>
      <c r="J35" s="3">
        <f t="shared" si="27"/>
        <v>1.63</v>
      </c>
      <c r="K35" s="3">
        <f t="shared" si="27"/>
        <v>2.74</v>
      </c>
      <c r="L35" s="3">
        <f t="shared" si="27"/>
        <v>4.99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66</v>
      </c>
      <c r="C36" t="s">
        <v>67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N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</row>
    <row r="37" spans="1:14" ht="15.5" x14ac:dyDescent="0.35">
      <c r="B37" t="s">
        <v>68</v>
      </c>
      <c r="C37" t="s">
        <v>69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N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</row>
    <row r="50" spans="2:14" ht="15.5" x14ac:dyDescent="0.35">
      <c r="D50" t="s">
        <v>70</v>
      </c>
      <c r="E50" t="s">
        <v>243</v>
      </c>
      <c r="F50" t="s">
        <v>71</v>
      </c>
      <c r="G50" t="s">
        <v>244</v>
      </c>
      <c r="H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</row>
    <row r="51" spans="2:14" ht="15.5" x14ac:dyDescent="0.35">
      <c r="B51" t="s">
        <v>75</v>
      </c>
      <c r="C51" t="s">
        <v>6</v>
      </c>
      <c r="D51" s="5">
        <v>39461157323</v>
      </c>
      <c r="E51" s="5">
        <v>50112959196</v>
      </c>
      <c r="F51" s="5">
        <v>63475922253</v>
      </c>
      <c r="G51" s="5">
        <v>40065456416</v>
      </c>
      <c r="I51" s="5">
        <v>201472151138</v>
      </c>
      <c r="J51" s="5">
        <v>191990818912</v>
      </c>
      <c r="K51" s="5">
        <v>175134379072</v>
      </c>
      <c r="L51" s="5">
        <v>175093687358</v>
      </c>
      <c r="M51" s="5">
        <v>181842177291</v>
      </c>
      <c r="N51" s="5">
        <v>1482812838</v>
      </c>
    </row>
    <row r="52" spans="2:14" ht="15.5" x14ac:dyDescent="0.35">
      <c r="C52" t="s">
        <v>76</v>
      </c>
      <c r="D52" s="5">
        <v>-13545678513</v>
      </c>
      <c r="E52" s="5">
        <v>-22872862297</v>
      </c>
      <c r="F52" s="5">
        <v>-26569012861</v>
      </c>
      <c r="G52" s="5">
        <v>-16003004667</v>
      </c>
      <c r="I52" s="5">
        <v>-81043912439</v>
      </c>
      <c r="J52" s="5">
        <v>-80582785818</v>
      </c>
      <c r="K52" s="5">
        <v>-70261318747</v>
      </c>
      <c r="L52" s="5">
        <v>-83780878728</v>
      </c>
      <c r="M52" s="5">
        <v>-114146851540</v>
      </c>
      <c r="N52" s="5">
        <v>-1001412420</v>
      </c>
    </row>
    <row r="53" spans="2:14" ht="15.5" x14ac:dyDescent="0.35">
      <c r="C53" t="s">
        <v>77</v>
      </c>
      <c r="D53" s="5">
        <v>25915478810</v>
      </c>
      <c r="E53" s="5">
        <v>27240096899</v>
      </c>
      <c r="F53" s="5">
        <v>36906909392</v>
      </c>
      <c r="G53" s="5">
        <v>24062451749</v>
      </c>
      <c r="I53" s="5">
        <v>120428238699</v>
      </c>
      <c r="J53" s="5">
        <v>111408033094</v>
      </c>
      <c r="K53" s="5">
        <v>104873060325</v>
      </c>
      <c r="L53" s="5">
        <v>91312808630</v>
      </c>
      <c r="M53" s="5">
        <v>67695325751</v>
      </c>
      <c r="N53" s="5">
        <v>481400418</v>
      </c>
    </row>
    <row r="54" spans="2:14" ht="15.5" x14ac:dyDescent="0.35">
      <c r="C54" t="s">
        <v>78</v>
      </c>
      <c r="D54" s="5">
        <v>-20959108748</v>
      </c>
      <c r="E54" s="5">
        <v>-19571447115</v>
      </c>
      <c r="F54" s="5">
        <v>-22119241434</v>
      </c>
      <c r="G54" s="5">
        <v>-18220147094</v>
      </c>
      <c r="I54" s="5">
        <v>-84823984006</v>
      </c>
      <c r="J54" s="5">
        <v>-91696907913</v>
      </c>
      <c r="K54" s="5">
        <v>-77237776689</v>
      </c>
      <c r="L54" s="5">
        <v>-59431053517</v>
      </c>
      <c r="M54" s="5">
        <v>-31327730376</v>
      </c>
      <c r="N54" s="5">
        <v>-119539546</v>
      </c>
    </row>
    <row r="55" spans="2:14" ht="15.5" x14ac:dyDescent="0.35">
      <c r="C55" t="s">
        <v>245</v>
      </c>
      <c r="D55" s="5">
        <v>-3905716796</v>
      </c>
      <c r="E55" s="5">
        <v>-4558174357</v>
      </c>
      <c r="F55" s="5">
        <v>-3830142878</v>
      </c>
      <c r="G55" s="5">
        <v>-2282684903</v>
      </c>
      <c r="I55" s="5">
        <v>-17272658022</v>
      </c>
      <c r="J55" s="5">
        <v>-25499485427</v>
      </c>
      <c r="K55" s="5">
        <v>-30132768616</v>
      </c>
      <c r="L55" s="5">
        <v>-28379608447</v>
      </c>
      <c r="M55" s="5">
        <v>-8572521835</v>
      </c>
      <c r="N55" s="5">
        <v>-7238366</v>
      </c>
    </row>
    <row r="56" spans="2:14" ht="15.5" x14ac:dyDescent="0.35">
      <c r="C56" t="s">
        <v>246</v>
      </c>
      <c r="D56" s="5">
        <v>-17053391952</v>
      </c>
      <c r="E56" s="5">
        <v>-15013272758</v>
      </c>
      <c r="F56" s="5">
        <v>-18289098556</v>
      </c>
      <c r="G56" s="5">
        <v>-15937462191</v>
      </c>
      <c r="I56" s="5">
        <v>-67551325984</v>
      </c>
      <c r="J56" s="5">
        <v>-66197422486</v>
      </c>
      <c r="K56" s="5">
        <v>-47105008073</v>
      </c>
      <c r="L56" s="5">
        <v>-31051445070</v>
      </c>
      <c r="M56" s="5">
        <v>-22755208541</v>
      </c>
      <c r="N56" s="5">
        <v>-112301180</v>
      </c>
    </row>
    <row r="57" spans="2:14" ht="15.5" x14ac:dyDescent="0.35">
      <c r="C57" t="s">
        <v>1134</v>
      </c>
    </row>
    <row r="58" spans="2:14" ht="15.5" x14ac:dyDescent="0.35">
      <c r="C58" t="s">
        <v>80</v>
      </c>
      <c r="D58" s="5">
        <v>4956370062</v>
      </c>
      <c r="E58" s="5">
        <v>7668649784</v>
      </c>
      <c r="F58" s="5">
        <v>14787667958</v>
      </c>
      <c r="G58" s="5">
        <v>5842304655</v>
      </c>
      <c r="I58" s="5">
        <v>35604254693</v>
      </c>
      <c r="J58" s="5">
        <v>19711125181</v>
      </c>
      <c r="K58" s="5">
        <v>27635283636</v>
      </c>
      <c r="L58" s="5">
        <v>31881755113</v>
      </c>
      <c r="M58" s="5">
        <v>36367595375</v>
      </c>
      <c r="N58" s="5">
        <v>361860872</v>
      </c>
    </row>
    <row r="59" spans="2:14" ht="15.5" x14ac:dyDescent="0.35">
      <c r="C59" t="s">
        <v>81</v>
      </c>
      <c r="D59" s="5">
        <v>-5372211524</v>
      </c>
      <c r="E59" s="5">
        <v>-5746554038</v>
      </c>
      <c r="F59" s="5">
        <v>-9571597298</v>
      </c>
      <c r="G59" s="5">
        <v>-5575909029</v>
      </c>
      <c r="I59" s="5">
        <v>-27791507174</v>
      </c>
      <c r="J59" s="5">
        <v>-17931626739</v>
      </c>
      <c r="K59" s="5">
        <v>-6107486162</v>
      </c>
      <c r="L59" s="5">
        <v>-1375613085</v>
      </c>
      <c r="M59" s="5">
        <v>-4154936500</v>
      </c>
      <c r="N59" s="5">
        <v>-1568936</v>
      </c>
    </row>
    <row r="60" spans="2:14" ht="15.5" x14ac:dyDescent="0.35">
      <c r="C60" t="s">
        <v>142</v>
      </c>
    </row>
    <row r="61" spans="2:14" ht="15.5" x14ac:dyDescent="0.35">
      <c r="C61" t="s">
        <v>312</v>
      </c>
    </row>
    <row r="62" spans="2:14" ht="15.5" x14ac:dyDescent="0.35">
      <c r="C62" t="s">
        <v>82</v>
      </c>
    </row>
    <row r="63" spans="2:14" ht="15.5" x14ac:dyDescent="0.35">
      <c r="C63" t="s">
        <v>27</v>
      </c>
      <c r="D63" s="5">
        <v>-5498470475</v>
      </c>
      <c r="E63" s="5">
        <v>-5748058358</v>
      </c>
      <c r="F63" s="5">
        <v>-5754876865</v>
      </c>
      <c r="G63" s="5">
        <v>-5679030607</v>
      </c>
      <c r="I63" s="5">
        <v>-24163855346</v>
      </c>
      <c r="J63" s="5">
        <v>-21887166829</v>
      </c>
      <c r="K63" s="5">
        <v>-4850598172</v>
      </c>
      <c r="L63" s="5">
        <v>-928692392</v>
      </c>
      <c r="M63" s="5">
        <v>-1240209022</v>
      </c>
    </row>
    <row r="64" spans="2:14" ht="15.5" x14ac:dyDescent="0.35">
      <c r="C64" t="s">
        <v>83</v>
      </c>
      <c r="D64" s="5">
        <v>81760230</v>
      </c>
      <c r="E64" s="5">
        <v>81760231</v>
      </c>
      <c r="F64" s="5">
        <v>436508677</v>
      </c>
      <c r="G64" s="5">
        <v>-36489250</v>
      </c>
      <c r="I64" s="5">
        <v>327040923</v>
      </c>
      <c r="J64" s="5">
        <v>-145957005</v>
      </c>
      <c r="K64" s="5">
        <v>-56684099</v>
      </c>
      <c r="L64" s="5">
        <v>15120300</v>
      </c>
    </row>
    <row r="65" spans="3:14" ht="15.5" x14ac:dyDescent="0.35">
      <c r="C65" t="s">
        <v>84</v>
      </c>
      <c r="D65" s="5">
        <v>-5372211524</v>
      </c>
      <c r="E65" s="5">
        <v>-5746554038</v>
      </c>
      <c r="F65" s="5">
        <v>-9571597298</v>
      </c>
      <c r="G65" s="5">
        <v>-5575909029</v>
      </c>
      <c r="I65" s="5">
        <v>-27791507174</v>
      </c>
      <c r="J65" s="5">
        <v>-17931626739</v>
      </c>
      <c r="K65" s="5">
        <v>-6107486162</v>
      </c>
      <c r="L65" s="5">
        <v>-1375613085</v>
      </c>
      <c r="M65" s="5">
        <v>-4154936500</v>
      </c>
      <c r="N65" s="5">
        <v>-1568936</v>
      </c>
    </row>
    <row r="66" spans="3:14" ht="15.5" x14ac:dyDescent="0.35">
      <c r="C66" t="s">
        <v>29</v>
      </c>
      <c r="D66" s="5">
        <v>-415841462</v>
      </c>
      <c r="E66" s="5">
        <v>1922095746</v>
      </c>
      <c r="F66" s="5">
        <v>5216070660</v>
      </c>
      <c r="G66" s="5">
        <v>266395626</v>
      </c>
      <c r="I66" s="5">
        <v>7812747519</v>
      </c>
      <c r="J66" s="5">
        <v>1779498442</v>
      </c>
      <c r="K66" s="5">
        <v>21527797474</v>
      </c>
      <c r="L66" s="5">
        <v>30506142028</v>
      </c>
      <c r="M66" s="5">
        <v>32212658875</v>
      </c>
      <c r="N66" s="5">
        <v>360291936</v>
      </c>
    </row>
    <row r="67" spans="3:14" ht="15.5" x14ac:dyDescent="0.35">
      <c r="C67" t="s">
        <v>28</v>
      </c>
      <c r="D67" s="5">
        <v>508540872</v>
      </c>
      <c r="E67" s="5">
        <v>-446959665</v>
      </c>
      <c r="F67" s="5">
        <v>-2111666612</v>
      </c>
      <c r="G67" s="5">
        <v>108119510</v>
      </c>
      <c r="I67" s="5">
        <v>-2574239083</v>
      </c>
      <c r="J67" s="5">
        <v>-572525895</v>
      </c>
      <c r="K67" s="5">
        <v>-5015272902</v>
      </c>
      <c r="L67" s="5">
        <v>-6838057507</v>
      </c>
      <c r="M67" s="5">
        <v>-7167966706</v>
      </c>
      <c r="N67" s="5">
        <v>-7416749</v>
      </c>
    </row>
    <row r="68" spans="3:14" ht="15.5" x14ac:dyDescent="0.35">
      <c r="C68" t="s">
        <v>85</v>
      </c>
      <c r="D68" s="5">
        <v>432260539</v>
      </c>
      <c r="E68" s="5">
        <v>-523240000</v>
      </c>
      <c r="F68" s="5">
        <v>-2496893200</v>
      </c>
      <c r="G68" s="5">
        <v>36884000</v>
      </c>
      <c r="I68" s="5">
        <v>-3173172200</v>
      </c>
      <c r="J68" s="5">
        <v>-195220520</v>
      </c>
      <c r="K68" s="5">
        <v>-5555195580</v>
      </c>
      <c r="L68" s="5">
        <v>-6993560860</v>
      </c>
      <c r="M68" s="5">
        <v>-7830810900</v>
      </c>
    </row>
    <row r="69" spans="3:14" ht="15.5" x14ac:dyDescent="0.35">
      <c r="C69" t="s">
        <v>87</v>
      </c>
      <c r="D69" s="5">
        <v>76280333</v>
      </c>
      <c r="E69" s="5">
        <v>76280335</v>
      </c>
      <c r="F69" s="5">
        <v>385226588</v>
      </c>
      <c r="G69" s="5">
        <v>71235510</v>
      </c>
      <c r="I69" s="5">
        <v>598933117</v>
      </c>
      <c r="J69" s="5">
        <v>-377305375</v>
      </c>
      <c r="K69" s="5">
        <v>539922678</v>
      </c>
      <c r="L69" s="5">
        <v>155503353</v>
      </c>
      <c r="M69" s="5">
        <v>662844194</v>
      </c>
    </row>
    <row r="70" spans="3:14" ht="15.5" x14ac:dyDescent="0.35">
      <c r="C70" t="s">
        <v>88</v>
      </c>
      <c r="D70" s="5">
        <v>508540872</v>
      </c>
      <c r="E70" s="5">
        <v>-446959665</v>
      </c>
      <c r="F70" s="5">
        <v>-2111666612</v>
      </c>
      <c r="G70" s="5">
        <v>108119510</v>
      </c>
      <c r="I70" s="5">
        <v>-2574239083</v>
      </c>
      <c r="J70" s="5">
        <v>-572525895</v>
      </c>
      <c r="K70" s="5">
        <v>-5015272902</v>
      </c>
      <c r="L70" s="5">
        <v>-6838057507</v>
      </c>
      <c r="M70" s="5">
        <v>-7167966706</v>
      </c>
      <c r="N70" s="5">
        <v>-7416749</v>
      </c>
    </row>
    <row r="71" spans="3:14" ht="15.5" x14ac:dyDescent="0.35">
      <c r="C71" t="s">
        <v>247</v>
      </c>
      <c r="D71" s="5">
        <v>92699410</v>
      </c>
      <c r="E71" s="5">
        <v>1475136081</v>
      </c>
      <c r="F71" s="5">
        <v>3104404048</v>
      </c>
      <c r="G71" s="5">
        <v>374515136</v>
      </c>
      <c r="I71" s="5">
        <v>5238508436</v>
      </c>
      <c r="J71" s="5">
        <v>1206972547</v>
      </c>
      <c r="K71" s="5">
        <v>16512524572</v>
      </c>
      <c r="L71" s="5">
        <v>23668084521</v>
      </c>
      <c r="M71" s="5">
        <v>25044692169</v>
      </c>
      <c r="N71" s="5">
        <v>352875187</v>
      </c>
    </row>
    <row r="72" spans="3:14" ht="15.5" x14ac:dyDescent="0.35">
      <c r="C72" t="s">
        <v>248</v>
      </c>
    </row>
    <row r="73" spans="3:14" ht="15.5" x14ac:dyDescent="0.35">
      <c r="C73" t="s">
        <v>89</v>
      </c>
      <c r="D73" s="5">
        <v>92699410</v>
      </c>
      <c r="E73" s="5">
        <v>1475136081</v>
      </c>
      <c r="F73" s="5">
        <v>3104404048</v>
      </c>
      <c r="G73" s="5">
        <v>374515136</v>
      </c>
      <c r="I73" s="5">
        <v>5238508436</v>
      </c>
      <c r="J73" s="5">
        <v>1206972547</v>
      </c>
      <c r="K73" s="5">
        <v>16512524572</v>
      </c>
      <c r="L73" s="5">
        <v>23668084521</v>
      </c>
      <c r="M73" s="5">
        <v>25044692169</v>
      </c>
      <c r="N73" s="5">
        <v>352875187</v>
      </c>
    </row>
    <row r="74" spans="3:14" ht="15.5" x14ac:dyDescent="0.35">
      <c r="C74" t="s">
        <v>90</v>
      </c>
      <c r="D74" s="5">
        <v>81760230</v>
      </c>
      <c r="E74" s="5">
        <v>81760231</v>
      </c>
      <c r="F74" s="5">
        <v>436508677</v>
      </c>
      <c r="G74" s="5">
        <v>-36489250</v>
      </c>
      <c r="I74" s="5">
        <v>327040923</v>
      </c>
      <c r="J74" s="5">
        <v>-145957005</v>
      </c>
      <c r="K74" s="5">
        <v>-56684099</v>
      </c>
      <c r="L74" s="5">
        <v>15120300</v>
      </c>
    </row>
    <row r="75" spans="3:14" ht="15.5" x14ac:dyDescent="0.35">
      <c r="C75" t="s">
        <v>428</v>
      </c>
      <c r="D75" s="5">
        <v>81760230</v>
      </c>
      <c r="E75" s="5">
        <v>81760231</v>
      </c>
      <c r="F75" s="5">
        <v>436508677</v>
      </c>
      <c r="G75" s="5">
        <v>-36489250</v>
      </c>
      <c r="I75" s="5">
        <v>327040923</v>
      </c>
      <c r="J75" s="5">
        <v>-145957005</v>
      </c>
      <c r="K75" s="5">
        <v>-56684099</v>
      </c>
      <c r="L75" s="5">
        <v>15120300</v>
      </c>
    </row>
    <row r="76" spans="3:14" ht="15.5" x14ac:dyDescent="0.35">
      <c r="C76" t="s">
        <v>91</v>
      </c>
      <c r="D76" s="5">
        <v>174459640</v>
      </c>
      <c r="E76" s="5">
        <v>1556896312</v>
      </c>
      <c r="F76" s="5">
        <v>3540912725</v>
      </c>
      <c r="G76" s="5">
        <v>338025886</v>
      </c>
      <c r="I76" s="5">
        <v>5565549359</v>
      </c>
      <c r="J76" s="5">
        <v>1061015542</v>
      </c>
      <c r="K76" s="5">
        <v>16455840473</v>
      </c>
      <c r="L76" s="5">
        <v>23683204821</v>
      </c>
      <c r="M76" s="5">
        <v>25044692169</v>
      </c>
      <c r="N76" s="5">
        <v>352875187</v>
      </c>
    </row>
    <row r="77" spans="3:14" ht="15.5" x14ac:dyDescent="0.35">
      <c r="C77" t="s">
        <v>92</v>
      </c>
      <c r="D77" s="5">
        <v>92699410</v>
      </c>
      <c r="E77" s="5">
        <v>1475136081</v>
      </c>
      <c r="F77" s="5">
        <v>3104404048</v>
      </c>
      <c r="G77" s="5">
        <v>374515136</v>
      </c>
      <c r="I77" s="5">
        <v>5238508436</v>
      </c>
      <c r="J77" s="5">
        <v>1206972547</v>
      </c>
      <c r="K77" s="5">
        <v>16512524572</v>
      </c>
      <c r="L77" s="5">
        <v>23668084521</v>
      </c>
      <c r="M77" s="5">
        <v>25044692169</v>
      </c>
      <c r="N77" s="5">
        <v>352875187</v>
      </c>
    </row>
    <row r="78" spans="3:14" ht="15.5" x14ac:dyDescent="0.35">
      <c r="C78" t="s">
        <v>8</v>
      </c>
      <c r="D78" s="5">
        <v>174459640</v>
      </c>
      <c r="E78" s="5">
        <v>1556896312</v>
      </c>
      <c r="F78" s="5">
        <v>3540912725</v>
      </c>
      <c r="G78" s="5">
        <v>338025886</v>
      </c>
      <c r="I78" s="5">
        <v>5565549359</v>
      </c>
      <c r="J78" s="5">
        <v>1061015542</v>
      </c>
      <c r="K78" s="5">
        <v>16455840473</v>
      </c>
      <c r="L78" s="5">
        <v>23683204821</v>
      </c>
      <c r="M78" s="5">
        <v>25044692169</v>
      </c>
      <c r="N78" s="5">
        <v>352875187</v>
      </c>
    </row>
    <row r="79" spans="3:14" ht="15.5" x14ac:dyDescent="0.35">
      <c r="C79" t="s">
        <v>93</v>
      </c>
    </row>
    <row r="80" spans="3:14" ht="15.5" x14ac:dyDescent="0.35">
      <c r="C80" t="s">
        <v>94</v>
      </c>
      <c r="D80" s="5">
        <v>92699410</v>
      </c>
      <c r="E80" s="5">
        <v>1475136081</v>
      </c>
      <c r="F80" s="5">
        <v>3104404048</v>
      </c>
      <c r="G80" s="5">
        <v>374515136</v>
      </c>
      <c r="I80" s="5">
        <v>5238508436</v>
      </c>
      <c r="J80" s="5">
        <v>1206972547</v>
      </c>
      <c r="K80" s="5">
        <v>16512524572</v>
      </c>
      <c r="L80" s="5">
        <v>23668084521</v>
      </c>
      <c r="M80" s="5">
        <v>25044692169</v>
      </c>
      <c r="N80" s="5">
        <v>352875187</v>
      </c>
    </row>
    <row r="81" spans="2:14" ht="15.5" x14ac:dyDescent="0.35">
      <c r="C81" t="s">
        <v>95</v>
      </c>
      <c r="D81" s="5">
        <v>174459640</v>
      </c>
      <c r="E81" s="5">
        <v>1556896312</v>
      </c>
      <c r="F81" s="5">
        <v>3540912725</v>
      </c>
      <c r="G81" s="5">
        <v>338025886</v>
      </c>
      <c r="I81" s="5">
        <v>5565549359</v>
      </c>
      <c r="J81" s="5">
        <v>1061015542</v>
      </c>
      <c r="K81" s="5">
        <v>16455840473</v>
      </c>
      <c r="L81" s="5">
        <v>23683204821</v>
      </c>
      <c r="M81" s="5">
        <v>25044692169</v>
      </c>
      <c r="N81" s="5">
        <v>352875187</v>
      </c>
    </row>
    <row r="82" spans="2:14" ht="15.5" x14ac:dyDescent="0.35">
      <c r="C82" t="s">
        <v>96</v>
      </c>
      <c r="D82" s="5">
        <v>174459640</v>
      </c>
      <c r="E82" s="5">
        <v>1556896312</v>
      </c>
      <c r="F82" s="5">
        <v>3540912725</v>
      </c>
      <c r="G82" s="5">
        <v>338025886</v>
      </c>
      <c r="I82" s="5">
        <v>5565549359</v>
      </c>
      <c r="J82" s="5">
        <v>1061015542</v>
      </c>
      <c r="K82" s="5">
        <v>16455840473</v>
      </c>
      <c r="L82" s="5">
        <v>23683204821</v>
      </c>
      <c r="M82" s="5">
        <v>25044692169</v>
      </c>
      <c r="N82" s="5">
        <v>352875187</v>
      </c>
    </row>
    <row r="84" spans="2:14" ht="15.5" x14ac:dyDescent="0.35">
      <c r="B84" t="s">
        <v>97</v>
      </c>
      <c r="C84" t="s">
        <v>98</v>
      </c>
    </row>
    <row r="85" spans="2:14" ht="15.5" x14ac:dyDescent="0.35">
      <c r="C85" t="s">
        <v>99</v>
      </c>
    </row>
    <row r="86" spans="2:14" ht="15.5" x14ac:dyDescent="0.35">
      <c r="C86" t="s">
        <v>20</v>
      </c>
      <c r="D86" s="5">
        <v>4063396391</v>
      </c>
      <c r="E86" s="5">
        <v>731103679</v>
      </c>
      <c r="F86" s="5">
        <v>30094915828</v>
      </c>
      <c r="G86" s="5">
        <v>5698815682</v>
      </c>
      <c r="I86" s="5">
        <v>30094915828</v>
      </c>
      <c r="J86" s="5">
        <v>3435011446</v>
      </c>
      <c r="K86" s="5">
        <v>64815448275</v>
      </c>
      <c r="L86" s="5">
        <v>80065029947</v>
      </c>
      <c r="M86" s="5">
        <v>1624244003</v>
      </c>
      <c r="N86" s="5">
        <v>239310384</v>
      </c>
    </row>
    <row r="87" spans="2:14" ht="15.5" x14ac:dyDescent="0.35">
      <c r="C87" t="s">
        <v>650</v>
      </c>
    </row>
    <row r="88" spans="2:14" ht="15.5" x14ac:dyDescent="0.35">
      <c r="C88" t="s">
        <v>100</v>
      </c>
      <c r="D88" s="5">
        <v>65268076158</v>
      </c>
      <c r="E88" s="5">
        <v>67820118418</v>
      </c>
      <c r="F88" s="5">
        <v>43438574525</v>
      </c>
      <c r="G88" s="5">
        <v>61797801158</v>
      </c>
      <c r="I88" s="5">
        <v>43438574525</v>
      </c>
      <c r="J88" s="5">
        <v>62568139464</v>
      </c>
      <c r="K88" s="5">
        <v>64302019804</v>
      </c>
      <c r="L88" s="5">
        <v>51899442087</v>
      </c>
      <c r="M88" s="5">
        <v>63086351148</v>
      </c>
      <c r="N88" s="5">
        <v>690448023</v>
      </c>
    </row>
    <row r="89" spans="2:14" ht="15.5" x14ac:dyDescent="0.35">
      <c r="C89" t="s">
        <v>250</v>
      </c>
    </row>
    <row r="90" spans="2:14" ht="15.5" x14ac:dyDescent="0.35">
      <c r="C90" t="s">
        <v>249</v>
      </c>
    </row>
    <row r="91" spans="2:14" ht="15.5" x14ac:dyDescent="0.35">
      <c r="C91" t="s">
        <v>251</v>
      </c>
      <c r="D91" s="5">
        <v>65268076158</v>
      </c>
      <c r="E91" s="5">
        <v>67820118418</v>
      </c>
      <c r="F91" s="5">
        <v>43438574525</v>
      </c>
      <c r="G91" s="5">
        <v>61797801158</v>
      </c>
      <c r="I91" s="5">
        <v>43438574525</v>
      </c>
      <c r="J91" s="5">
        <v>62568139464</v>
      </c>
      <c r="K91" s="5">
        <v>64302019804</v>
      </c>
      <c r="L91" s="5">
        <v>51899442087</v>
      </c>
      <c r="M91" s="5">
        <v>63086351148</v>
      </c>
      <c r="N91" s="5">
        <v>690448023</v>
      </c>
    </row>
    <row r="92" spans="2:14" ht="15.5" x14ac:dyDescent="0.35">
      <c r="C92" t="s">
        <v>102</v>
      </c>
      <c r="D92" s="5">
        <v>162703156</v>
      </c>
      <c r="E92" s="5">
        <v>513838548</v>
      </c>
      <c r="F92" s="5">
        <v>208084424</v>
      </c>
      <c r="G92" s="5">
        <v>61264674</v>
      </c>
      <c r="I92" s="5">
        <v>208084424</v>
      </c>
      <c r="J92" s="5">
        <v>227179715</v>
      </c>
      <c r="K92" s="5">
        <v>60134690</v>
      </c>
      <c r="L92" s="5">
        <v>577420368</v>
      </c>
      <c r="M92" s="5">
        <v>2005985000</v>
      </c>
      <c r="N92" s="5">
        <v>128754768</v>
      </c>
    </row>
    <row r="93" spans="2:14" ht="15.5" x14ac:dyDescent="0.35">
      <c r="C93" t="s">
        <v>252</v>
      </c>
      <c r="D93" s="5">
        <v>162703156</v>
      </c>
      <c r="E93" s="5">
        <v>513838548</v>
      </c>
      <c r="F93" s="5">
        <v>208084424</v>
      </c>
      <c r="G93" s="5">
        <v>61264674</v>
      </c>
      <c r="I93" s="5">
        <v>208084424</v>
      </c>
      <c r="J93" s="5">
        <v>227179715</v>
      </c>
      <c r="K93" s="5">
        <v>60134690</v>
      </c>
      <c r="L93" s="5">
        <v>577420368</v>
      </c>
      <c r="M93" s="5">
        <v>2005985000</v>
      </c>
      <c r="N93" s="5">
        <v>128754768</v>
      </c>
    </row>
    <row r="94" spans="2:14" ht="15.5" x14ac:dyDescent="0.35">
      <c r="C94" t="s">
        <v>103</v>
      </c>
      <c r="D94" s="5">
        <v>158224610774</v>
      </c>
      <c r="E94" s="5">
        <v>169133387130</v>
      </c>
      <c r="F94" s="5">
        <v>175372488781</v>
      </c>
      <c r="G94" s="5">
        <v>169364536046</v>
      </c>
      <c r="I94" s="5">
        <v>175372488781</v>
      </c>
      <c r="J94" s="5">
        <v>185529646356</v>
      </c>
      <c r="K94" s="5">
        <v>125632665114</v>
      </c>
      <c r="L94" s="5">
        <v>47085302925</v>
      </c>
      <c r="M94" s="5">
        <v>36496598831</v>
      </c>
      <c r="N94" s="5">
        <v>1809681749</v>
      </c>
    </row>
    <row r="95" spans="2:14" ht="15.5" x14ac:dyDescent="0.35">
      <c r="C95" t="s">
        <v>83</v>
      </c>
      <c r="D95" s="5">
        <v>303040579</v>
      </c>
      <c r="E95" s="5">
        <v>221280349</v>
      </c>
      <c r="F95" s="5">
        <v>139520119</v>
      </c>
      <c r="G95" s="5">
        <v>-296988558</v>
      </c>
      <c r="I95" s="5">
        <v>139520119</v>
      </c>
      <c r="J95" s="5">
        <v>-187520804</v>
      </c>
      <c r="K95" s="5">
        <v>-41563799</v>
      </c>
      <c r="L95" s="5">
        <v>15120300</v>
      </c>
    </row>
    <row r="96" spans="2:14" ht="15.5" x14ac:dyDescent="0.35">
      <c r="C96" t="s">
        <v>104</v>
      </c>
      <c r="D96" s="5">
        <v>327421349859</v>
      </c>
      <c r="E96" s="5">
        <v>321870486263</v>
      </c>
      <c r="F96" s="5">
        <v>314450055847</v>
      </c>
      <c r="G96" s="5">
        <v>297704113091</v>
      </c>
      <c r="I96" s="5">
        <v>314450055847</v>
      </c>
      <c r="J96" s="5">
        <v>310778424909</v>
      </c>
      <c r="K96" s="5">
        <v>302269574082</v>
      </c>
      <c r="L96" s="5">
        <v>184771411954</v>
      </c>
      <c r="M96" s="5">
        <v>103617549167</v>
      </c>
      <c r="N96" s="5">
        <v>3249678024</v>
      </c>
    </row>
    <row r="97" spans="3:14" ht="15.5" x14ac:dyDescent="0.35">
      <c r="C97" t="s">
        <v>105</v>
      </c>
    </row>
    <row r="98" spans="3:14" ht="15.5" x14ac:dyDescent="0.35">
      <c r="C98" t="s">
        <v>355</v>
      </c>
    </row>
    <row r="99" spans="3:14" ht="15.5" x14ac:dyDescent="0.35">
      <c r="C99" t="s">
        <v>109</v>
      </c>
      <c r="D99" s="5">
        <v>1395168737</v>
      </c>
      <c r="E99" s="5">
        <v>1593765897</v>
      </c>
      <c r="F99" s="5">
        <v>1540546139</v>
      </c>
      <c r="G99" s="5">
        <v>1278437384</v>
      </c>
      <c r="I99" s="5">
        <v>1540546139</v>
      </c>
      <c r="J99" s="5">
        <v>1033855333</v>
      </c>
      <c r="K99" s="5">
        <v>1369993348</v>
      </c>
      <c r="L99" s="5">
        <v>814082847</v>
      </c>
      <c r="M99" s="5">
        <v>662844194</v>
      </c>
    </row>
    <row r="100" spans="3:14" ht="15.5" x14ac:dyDescent="0.35">
      <c r="C100" t="s">
        <v>107</v>
      </c>
      <c r="D100" s="5">
        <v>81770691055</v>
      </c>
      <c r="E100" s="5">
        <v>83103895718</v>
      </c>
      <c r="F100" s="5">
        <v>83781984712</v>
      </c>
      <c r="G100" s="5">
        <v>84663500722</v>
      </c>
      <c r="I100" s="5">
        <v>83781984712</v>
      </c>
      <c r="J100" s="5">
        <v>88367514714</v>
      </c>
      <c r="K100" s="5">
        <v>13247792975</v>
      </c>
      <c r="L100" s="5">
        <v>6244302819</v>
      </c>
      <c r="M100" s="5">
        <v>1672467950</v>
      </c>
    </row>
    <row r="101" spans="3:14" ht="15.5" x14ac:dyDescent="0.35">
      <c r="C101" t="s">
        <v>108</v>
      </c>
      <c r="D101" s="5">
        <v>963399614</v>
      </c>
      <c r="E101" s="5">
        <v>1323080087</v>
      </c>
      <c r="F101" s="5">
        <v>1750063686</v>
      </c>
      <c r="G101" s="5">
        <v>2299487677</v>
      </c>
      <c r="I101" s="5">
        <v>1750063686</v>
      </c>
      <c r="J101" s="5">
        <v>3580438470</v>
      </c>
      <c r="K101" s="5">
        <v>5165932468</v>
      </c>
      <c r="L101" s="5">
        <v>1093614070</v>
      </c>
    </row>
    <row r="102" spans="3:14" ht="15.5" x14ac:dyDescent="0.35">
      <c r="C102" t="s">
        <v>562</v>
      </c>
    </row>
    <row r="103" spans="3:14" ht="15.5" x14ac:dyDescent="0.35">
      <c r="C103" t="s">
        <v>531</v>
      </c>
    </row>
    <row r="104" spans="3:14" ht="15.5" x14ac:dyDescent="0.35">
      <c r="C104" t="s">
        <v>110</v>
      </c>
      <c r="D104" s="5">
        <v>101155980772</v>
      </c>
      <c r="E104" s="5">
        <v>103158213070</v>
      </c>
      <c r="F104" s="5">
        <v>104405815903</v>
      </c>
      <c r="G104" s="5">
        <v>100808240883</v>
      </c>
      <c r="I104" s="5">
        <v>104405815903</v>
      </c>
      <c r="J104" s="5">
        <v>97040139017</v>
      </c>
      <c r="K104" s="5">
        <v>23175549091</v>
      </c>
      <c r="L104" s="5">
        <v>12093609236</v>
      </c>
      <c r="M104" s="5">
        <v>5649812144</v>
      </c>
    </row>
    <row r="105" spans="3:14" ht="15.5" x14ac:dyDescent="0.35">
      <c r="C105" t="s">
        <v>111</v>
      </c>
      <c r="D105" s="5">
        <v>428577330631</v>
      </c>
      <c r="E105" s="5">
        <v>425028699333</v>
      </c>
      <c r="F105" s="5">
        <v>418855871750</v>
      </c>
      <c r="G105" s="5">
        <v>398512353974</v>
      </c>
      <c r="I105" s="5">
        <v>418855871750</v>
      </c>
      <c r="J105" s="5">
        <v>407818563926</v>
      </c>
      <c r="K105" s="5">
        <v>325445123173</v>
      </c>
      <c r="L105" s="5">
        <v>196865021190</v>
      </c>
      <c r="M105" s="5">
        <v>109267361311</v>
      </c>
      <c r="N105" s="5">
        <v>3249678024</v>
      </c>
    </row>
    <row r="106" spans="3:14" ht="15.5" x14ac:dyDescent="0.35">
      <c r="C106" t="s">
        <v>112</v>
      </c>
    </row>
    <row r="107" spans="3:14" ht="15.5" x14ac:dyDescent="0.35">
      <c r="C107" t="s">
        <v>113</v>
      </c>
    </row>
    <row r="108" spans="3:14" ht="15.5" x14ac:dyDescent="0.35">
      <c r="C108" t="s">
        <v>114</v>
      </c>
      <c r="D108" s="5">
        <v>56464828611</v>
      </c>
      <c r="E108" s="5">
        <v>51845519589</v>
      </c>
      <c r="F108" s="5">
        <v>45207452956</v>
      </c>
      <c r="G108" s="5">
        <v>26094455344</v>
      </c>
      <c r="I108" s="5">
        <v>45207452956</v>
      </c>
      <c r="J108" s="5">
        <v>32221378442</v>
      </c>
      <c r="K108" s="5">
        <v>85006734262</v>
      </c>
      <c r="L108" s="5">
        <v>33250383321</v>
      </c>
      <c r="M108" s="5">
        <v>82509099697</v>
      </c>
      <c r="N108" s="5">
        <v>1896802837</v>
      </c>
    </row>
    <row r="109" spans="3:14" ht="15.5" x14ac:dyDescent="0.35">
      <c r="C109" t="s">
        <v>119</v>
      </c>
      <c r="K109" s="5">
        <v>69015337080</v>
      </c>
    </row>
    <row r="110" spans="3:14" ht="15.5" x14ac:dyDescent="0.35">
      <c r="C110" t="s">
        <v>115</v>
      </c>
    </row>
    <row r="111" spans="3:14" ht="15.5" x14ac:dyDescent="0.35">
      <c r="C111" t="s">
        <v>253</v>
      </c>
      <c r="D111" s="5">
        <v>30515043389</v>
      </c>
      <c r="E111" s="5">
        <v>27181504419</v>
      </c>
      <c r="F111" s="5">
        <v>26317477454</v>
      </c>
      <c r="G111" s="5">
        <v>16163868182</v>
      </c>
      <c r="I111" s="5">
        <v>26317477454</v>
      </c>
      <c r="J111" s="5">
        <v>21670520679</v>
      </c>
      <c r="K111" s="5">
        <v>10960105145</v>
      </c>
      <c r="L111" s="5">
        <v>13922760781</v>
      </c>
      <c r="M111" s="5">
        <v>46062490963</v>
      </c>
      <c r="N111" s="5">
        <v>1833701750</v>
      </c>
    </row>
    <row r="112" spans="3:14" ht="15.5" x14ac:dyDescent="0.35">
      <c r="C112" t="s">
        <v>118</v>
      </c>
    </row>
    <row r="113" spans="3:14" ht="15.5" x14ac:dyDescent="0.35">
      <c r="C113" t="s">
        <v>254</v>
      </c>
    </row>
    <row r="114" spans="3:14" ht="15.5" x14ac:dyDescent="0.35">
      <c r="C114" t="s">
        <v>116</v>
      </c>
      <c r="D114" s="5">
        <v>1418669445</v>
      </c>
      <c r="E114" s="5">
        <v>2212533764</v>
      </c>
      <c r="F114" s="5">
        <v>1114554983</v>
      </c>
      <c r="G114" s="5">
        <v>646418899</v>
      </c>
      <c r="I114" s="5">
        <v>1114554983</v>
      </c>
      <c r="J114" s="5">
        <v>617608859</v>
      </c>
      <c r="K114" s="5">
        <v>361856153</v>
      </c>
      <c r="L114" s="5">
        <v>704703668</v>
      </c>
      <c r="M114" s="5">
        <v>1644326841</v>
      </c>
      <c r="N114" s="5">
        <v>19500000</v>
      </c>
    </row>
    <row r="115" spans="3:14" ht="15.5" x14ac:dyDescent="0.35">
      <c r="C115" t="s">
        <v>117</v>
      </c>
      <c r="D115" s="5">
        <v>23029063463</v>
      </c>
      <c r="E115" s="5">
        <v>20213489713</v>
      </c>
      <c r="F115" s="5">
        <v>15503998622</v>
      </c>
      <c r="G115" s="5">
        <v>8603485001</v>
      </c>
      <c r="I115" s="5">
        <v>15503998622</v>
      </c>
      <c r="J115" s="5">
        <v>6113897550</v>
      </c>
      <c r="K115" s="5">
        <v>3418579905</v>
      </c>
      <c r="L115" s="5">
        <v>7164409207</v>
      </c>
      <c r="M115" s="5">
        <v>8674210339</v>
      </c>
      <c r="N115" s="5">
        <v>43601087</v>
      </c>
    </row>
    <row r="116" spans="3:14" ht="15.5" x14ac:dyDescent="0.35">
      <c r="C116" t="s">
        <v>120</v>
      </c>
    </row>
    <row r="117" spans="3:14" ht="15.5" x14ac:dyDescent="0.35">
      <c r="C117" t="s">
        <v>520</v>
      </c>
    </row>
    <row r="118" spans="3:14" ht="15.5" x14ac:dyDescent="0.35">
      <c r="C118" t="s">
        <v>255</v>
      </c>
    </row>
    <row r="119" spans="3:14" ht="15.5" x14ac:dyDescent="0.35">
      <c r="C119" t="s">
        <v>121</v>
      </c>
      <c r="D119" s="5">
        <v>207224081</v>
      </c>
      <c r="E119" s="5">
        <v>188657097</v>
      </c>
      <c r="F119" s="5">
        <v>184736645</v>
      </c>
      <c r="G119" s="5">
        <v>180683262</v>
      </c>
      <c r="I119" s="5">
        <v>184736645</v>
      </c>
      <c r="J119" s="5">
        <v>104643000</v>
      </c>
      <c r="K119" s="5">
        <v>308726500</v>
      </c>
      <c r="L119" s="5">
        <v>639591600</v>
      </c>
      <c r="M119" s="5">
        <v>139031590</v>
      </c>
    </row>
    <row r="120" spans="3:14" ht="15.5" x14ac:dyDescent="0.35">
      <c r="C120" t="s">
        <v>532</v>
      </c>
    </row>
    <row r="121" spans="3:14" ht="15.5" x14ac:dyDescent="0.35">
      <c r="C121" t="s">
        <v>786</v>
      </c>
    </row>
    <row r="122" spans="3:14" ht="15.5" x14ac:dyDescent="0.35">
      <c r="C122" t="s">
        <v>122</v>
      </c>
      <c r="D122" s="5">
        <v>184239916326</v>
      </c>
      <c r="E122" s="5">
        <v>185485053690</v>
      </c>
      <c r="F122" s="5">
        <v>187507189051</v>
      </c>
      <c r="G122" s="5">
        <v>189817581612</v>
      </c>
      <c r="I122" s="5">
        <v>187507189051</v>
      </c>
      <c r="J122" s="5">
        <v>195021505100</v>
      </c>
      <c r="K122" s="5">
        <v>60960781269</v>
      </c>
      <c r="L122" s="5">
        <v>619542500</v>
      </c>
      <c r="M122" s="5">
        <v>360694258</v>
      </c>
    </row>
    <row r="123" spans="3:14" ht="15.5" x14ac:dyDescent="0.35">
      <c r="C123" t="s">
        <v>123</v>
      </c>
      <c r="D123" s="5">
        <v>184239916326</v>
      </c>
      <c r="E123" s="5">
        <v>185485053690</v>
      </c>
      <c r="F123" s="5">
        <v>187507189051</v>
      </c>
      <c r="G123" s="5">
        <v>189817581612</v>
      </c>
      <c r="I123" s="5">
        <v>187507189051</v>
      </c>
      <c r="J123" s="5">
        <v>195021505100</v>
      </c>
      <c r="K123" s="5">
        <v>60960781269</v>
      </c>
      <c r="L123" s="5">
        <v>619542500</v>
      </c>
      <c r="M123" s="5">
        <v>360694258</v>
      </c>
    </row>
    <row r="124" spans="3:14" ht="15.5" x14ac:dyDescent="0.35">
      <c r="C124" t="s">
        <v>357</v>
      </c>
    </row>
    <row r="125" spans="3:14" ht="15.5" x14ac:dyDescent="0.35">
      <c r="C125" t="s">
        <v>909</v>
      </c>
    </row>
    <row r="126" spans="3:14" ht="15.5" x14ac:dyDescent="0.35">
      <c r="C126" t="s">
        <v>446</v>
      </c>
    </row>
    <row r="127" spans="3:14" ht="15.5" x14ac:dyDescent="0.35">
      <c r="C127" t="s">
        <v>1588</v>
      </c>
      <c r="D127" s="5">
        <v>180511931422</v>
      </c>
      <c r="E127" s="5">
        <v>181994813370</v>
      </c>
      <c r="F127" s="5">
        <v>184169006536</v>
      </c>
      <c r="G127" s="5">
        <v>186284489029</v>
      </c>
      <c r="I127" s="5">
        <v>184169006536</v>
      </c>
      <c r="J127" s="5">
        <v>192294313450</v>
      </c>
      <c r="K127" s="5">
        <v>60000000000</v>
      </c>
    </row>
    <row r="128" spans="3:14" ht="15.5" x14ac:dyDescent="0.35">
      <c r="C128" t="s">
        <v>126</v>
      </c>
      <c r="D128" s="5">
        <v>240704744937</v>
      </c>
      <c r="E128" s="5">
        <v>237330573279</v>
      </c>
      <c r="F128" s="5">
        <v>232714642007</v>
      </c>
      <c r="G128" s="5">
        <v>215912036956</v>
      </c>
      <c r="I128" s="5">
        <v>232714642007</v>
      </c>
      <c r="J128" s="5">
        <v>227242883542</v>
      </c>
      <c r="K128" s="5">
        <v>145967515531</v>
      </c>
      <c r="L128" s="5">
        <v>33869925821</v>
      </c>
      <c r="M128" s="5">
        <v>82869793955</v>
      </c>
      <c r="N128" s="5">
        <v>1896802837</v>
      </c>
    </row>
    <row r="129" spans="2:14" ht="15.5" x14ac:dyDescent="0.35">
      <c r="C129" t="s">
        <v>127</v>
      </c>
    </row>
    <row r="130" spans="2:14" ht="15.5" x14ac:dyDescent="0.35">
      <c r="C130" t="s">
        <v>128</v>
      </c>
      <c r="D130" s="5">
        <v>120010634500</v>
      </c>
      <c r="E130" s="5">
        <v>120010634500</v>
      </c>
      <c r="F130" s="5">
        <v>120010634500</v>
      </c>
      <c r="G130" s="5">
        <v>60005317250</v>
      </c>
      <c r="I130" s="5">
        <v>120010634500</v>
      </c>
      <c r="J130" s="5">
        <v>60005317250</v>
      </c>
      <c r="K130" s="5">
        <v>60002229150</v>
      </c>
      <c r="L130" s="5">
        <v>60000000000</v>
      </c>
      <c r="M130" s="5">
        <v>1000000000</v>
      </c>
      <c r="N130" s="5">
        <v>1000000000</v>
      </c>
    </row>
    <row r="131" spans="2:14" ht="15.5" x14ac:dyDescent="0.35">
      <c r="C131" t="s">
        <v>129</v>
      </c>
      <c r="D131" s="5">
        <v>33967417692</v>
      </c>
      <c r="E131" s="5">
        <v>33967417692</v>
      </c>
      <c r="F131" s="5">
        <v>33967417692</v>
      </c>
      <c r="G131" s="5">
        <v>93972734942</v>
      </c>
      <c r="I131" s="5">
        <v>33967417692</v>
      </c>
      <c r="J131" s="5">
        <v>93972734942</v>
      </c>
      <c r="K131" s="5">
        <v>93938765842</v>
      </c>
      <c r="L131" s="5">
        <v>93914323192</v>
      </c>
    </row>
    <row r="132" spans="2:14" ht="15.5" x14ac:dyDescent="0.35">
      <c r="C132" t="s">
        <v>130</v>
      </c>
      <c r="D132" s="5">
        <v>33591492923</v>
      </c>
      <c r="E132" s="5">
        <v>33498793513</v>
      </c>
      <c r="F132" s="5">
        <v>32023657432</v>
      </c>
      <c r="G132" s="5">
        <v>28919253384</v>
      </c>
      <c r="I132" s="5">
        <v>32023657432</v>
      </c>
      <c r="J132" s="5">
        <v>26785148996</v>
      </c>
      <c r="K132" s="5">
        <v>25578176449</v>
      </c>
      <c r="L132" s="5">
        <v>9065651877</v>
      </c>
      <c r="M132" s="5">
        <v>25397567356</v>
      </c>
      <c r="N132" s="5">
        <v>352875187</v>
      </c>
    </row>
    <row r="133" spans="2:14" ht="15.5" x14ac:dyDescent="0.35">
      <c r="C133" t="s">
        <v>257</v>
      </c>
      <c r="D133" s="5">
        <v>3500000000</v>
      </c>
      <c r="E133" s="5">
        <v>3500000000</v>
      </c>
      <c r="F133" s="5">
        <v>3500000000</v>
      </c>
      <c r="G133" s="5">
        <v>3500000000</v>
      </c>
      <c r="I133" s="5">
        <v>3500000000</v>
      </c>
      <c r="J133" s="5">
        <v>3500000000</v>
      </c>
      <c r="K133" s="5">
        <v>3500000000</v>
      </c>
      <c r="L133" s="5">
        <v>500000000</v>
      </c>
    </row>
    <row r="134" spans="2:14" ht="15.5" x14ac:dyDescent="0.35">
      <c r="C134" t="s">
        <v>258</v>
      </c>
      <c r="D134" s="5">
        <v>30091492923</v>
      </c>
      <c r="E134" s="5">
        <v>29998793513</v>
      </c>
      <c r="F134" s="5">
        <v>28523657432</v>
      </c>
      <c r="G134" s="5">
        <v>25419253384</v>
      </c>
      <c r="I134" s="5">
        <v>28523657432</v>
      </c>
      <c r="J134" s="5">
        <v>23285148996</v>
      </c>
      <c r="K134" s="5">
        <v>22078176449</v>
      </c>
      <c r="L134" s="5">
        <v>8565651877</v>
      </c>
      <c r="M134" s="5">
        <v>25397567356</v>
      </c>
      <c r="N134" s="5">
        <v>352875187</v>
      </c>
    </row>
    <row r="135" spans="2:14" ht="15.5" x14ac:dyDescent="0.35">
      <c r="C135" t="s">
        <v>259</v>
      </c>
      <c r="D135" s="5">
        <v>33591492923</v>
      </c>
      <c r="E135" s="5">
        <v>33498793513</v>
      </c>
      <c r="F135" s="5">
        <v>32023657432</v>
      </c>
      <c r="G135" s="5">
        <v>28919253384</v>
      </c>
      <c r="I135" s="5">
        <v>32023657432</v>
      </c>
      <c r="J135" s="5">
        <v>26785148996</v>
      </c>
      <c r="K135" s="5">
        <v>25578176449</v>
      </c>
      <c r="L135" s="5">
        <v>9065651877</v>
      </c>
      <c r="M135" s="5">
        <v>25397567356</v>
      </c>
      <c r="N135" s="5">
        <v>352875187</v>
      </c>
    </row>
    <row r="136" spans="2:14" ht="15.5" x14ac:dyDescent="0.35">
      <c r="C136" t="s">
        <v>131</v>
      </c>
    </row>
    <row r="137" spans="2:14" ht="15.5" x14ac:dyDescent="0.35">
      <c r="C137" t="s">
        <v>10</v>
      </c>
      <c r="D137" s="5">
        <v>187872585694</v>
      </c>
      <c r="E137" s="5">
        <v>187698126054</v>
      </c>
      <c r="F137" s="5">
        <v>186141229743</v>
      </c>
      <c r="G137" s="5">
        <v>182600317018</v>
      </c>
      <c r="I137" s="5">
        <v>186141229743</v>
      </c>
      <c r="J137" s="5">
        <v>180575680384</v>
      </c>
      <c r="K137" s="5">
        <v>179477607642</v>
      </c>
      <c r="L137" s="5">
        <v>162995095369</v>
      </c>
      <c r="M137" s="5">
        <v>26397567356</v>
      </c>
      <c r="N137" s="5">
        <v>1352875187</v>
      </c>
    </row>
    <row r="138" spans="2:14" ht="15.5" x14ac:dyDescent="0.35">
      <c r="C138" t="s">
        <v>132</v>
      </c>
      <c r="D138" s="5">
        <v>428577330631</v>
      </c>
      <c r="E138" s="5">
        <v>425028699333</v>
      </c>
      <c r="F138" s="5">
        <v>418855871750</v>
      </c>
      <c r="G138" s="5">
        <v>398512353974</v>
      </c>
      <c r="I138" s="5">
        <v>418855871750</v>
      </c>
      <c r="J138" s="5">
        <v>407818563926</v>
      </c>
      <c r="K138" s="5">
        <v>325445123173</v>
      </c>
      <c r="L138" s="5">
        <v>196865021190</v>
      </c>
      <c r="M138" s="5">
        <v>109267361311</v>
      </c>
      <c r="N138" s="5">
        <v>3249678024</v>
      </c>
    </row>
    <row r="139" spans="2:14" ht="15.5" x14ac:dyDescent="0.35">
      <c r="C139" t="s">
        <v>133</v>
      </c>
      <c r="D139" s="5">
        <v>4800425380</v>
      </c>
      <c r="E139" s="5">
        <v>4800425380</v>
      </c>
      <c r="F139" s="5">
        <v>4800425380</v>
      </c>
      <c r="G139" s="5">
        <v>2400212690</v>
      </c>
      <c r="I139" s="5">
        <v>4800425380</v>
      </c>
      <c r="J139" s="5">
        <v>2400212690</v>
      </c>
      <c r="K139" s="5">
        <v>2400089166</v>
      </c>
      <c r="L139" s="5">
        <v>2400000000</v>
      </c>
      <c r="M139" s="5">
        <v>1000</v>
      </c>
      <c r="N139" s="5">
        <v>1000</v>
      </c>
    </row>
    <row r="141" spans="2:14" ht="15.5" x14ac:dyDescent="0.35">
      <c r="B141" t="s">
        <v>134</v>
      </c>
      <c r="C141" t="s">
        <v>135</v>
      </c>
      <c r="D141" s="5">
        <v>4319299655</v>
      </c>
      <c r="E141" s="5">
        <v>-26605275502</v>
      </c>
      <c r="F141" s="5">
        <v>28094012338</v>
      </c>
      <c r="G141" s="5">
        <v>9649276087</v>
      </c>
      <c r="I141" s="5">
        <v>46208765909</v>
      </c>
      <c r="J141" s="5">
        <v>-60677299280</v>
      </c>
      <c r="K141" s="5">
        <v>-101221184767</v>
      </c>
      <c r="L141" s="5">
        <v>-36954451766</v>
      </c>
      <c r="M141" s="5">
        <v>6055318259</v>
      </c>
      <c r="N141" s="5">
        <v>-631934848</v>
      </c>
    </row>
    <row r="142" spans="2:14" ht="15.5" x14ac:dyDescent="0.35">
      <c r="C142" t="s">
        <v>316</v>
      </c>
      <c r="D142" s="5">
        <v>44889518591</v>
      </c>
      <c r="E142" s="5">
        <v>30673788025</v>
      </c>
      <c r="F142" s="5">
        <v>87429322567</v>
      </c>
      <c r="G142" s="5">
        <v>43129676131</v>
      </c>
      <c r="I142" s="5">
        <v>225178547484</v>
      </c>
      <c r="J142" s="5">
        <v>200965676221</v>
      </c>
      <c r="K142" s="5">
        <v>161206430159</v>
      </c>
      <c r="L142" s="5">
        <v>162009382805</v>
      </c>
      <c r="M142" s="5">
        <v>140936494503</v>
      </c>
      <c r="N142" s="5">
        <v>826778577</v>
      </c>
    </row>
    <row r="143" spans="2:14" ht="15.5" x14ac:dyDescent="0.35">
      <c r="C143" t="s">
        <v>1589</v>
      </c>
      <c r="D143" s="5">
        <v>11948462</v>
      </c>
      <c r="E143" s="5">
        <v>12896317</v>
      </c>
      <c r="F143" s="5">
        <v>20679900</v>
      </c>
      <c r="G143" s="5">
        <v>36184628</v>
      </c>
      <c r="I143" s="5">
        <v>108828942</v>
      </c>
      <c r="J143" s="5">
        <v>740759843</v>
      </c>
      <c r="K143" s="5">
        <v>130793648</v>
      </c>
      <c r="L143" s="5">
        <v>84677027</v>
      </c>
      <c r="M143" s="5">
        <v>18327769</v>
      </c>
      <c r="N143" s="5">
        <v>92675</v>
      </c>
    </row>
    <row r="144" spans="2:14" ht="15.5" x14ac:dyDescent="0.35">
      <c r="C144" t="s">
        <v>1590</v>
      </c>
      <c r="D144" s="5">
        <v>-5519881066</v>
      </c>
      <c r="E144" s="5">
        <v>-5750513363</v>
      </c>
      <c r="F144" s="5">
        <v>-5740021615</v>
      </c>
      <c r="G144" s="5">
        <v>-5688368215</v>
      </c>
      <c r="I144" s="5">
        <v>-24158337704</v>
      </c>
      <c r="J144" s="5">
        <v>-21887166829</v>
      </c>
      <c r="K144" s="5">
        <v>-4850598172</v>
      </c>
      <c r="L144" s="5">
        <v>-545359054</v>
      </c>
      <c r="M144" s="5">
        <v>-1220209027</v>
      </c>
    </row>
    <row r="145" spans="3:14" ht="15.5" x14ac:dyDescent="0.35">
      <c r="C145" t="s">
        <v>1591</v>
      </c>
      <c r="D145" s="5">
        <v>-33360629837</v>
      </c>
      <c r="E145" s="5">
        <v>-51111908625</v>
      </c>
      <c r="F145" s="5">
        <v>-67687835352</v>
      </c>
      <c r="G145" s="5">
        <v>-19288669959</v>
      </c>
      <c r="I145" s="5">
        <v>-154325923283</v>
      </c>
      <c r="J145" s="5">
        <v>-233197934324</v>
      </c>
      <c r="K145" s="5">
        <v>-247550141453</v>
      </c>
      <c r="L145" s="5">
        <v>-189448804028</v>
      </c>
      <c r="M145" s="5">
        <v>-133559767665</v>
      </c>
      <c r="N145" s="5">
        <v>-1451389351</v>
      </c>
    </row>
    <row r="146" spans="3:14" ht="15.5" x14ac:dyDescent="0.35">
      <c r="C146" t="s">
        <v>1592</v>
      </c>
    </row>
    <row r="147" spans="3:14" ht="15.5" x14ac:dyDescent="0.35">
      <c r="C147" t="s">
        <v>363</v>
      </c>
      <c r="D147" s="5">
        <v>-1437272688</v>
      </c>
      <c r="E147" s="5">
        <v>-429537856</v>
      </c>
      <c r="F147" s="5">
        <v>1838368682</v>
      </c>
      <c r="G147" s="5">
        <v>-958440125</v>
      </c>
      <c r="I147" s="5">
        <v>-594349530</v>
      </c>
      <c r="J147" s="5">
        <v>-7298634191</v>
      </c>
      <c r="K147" s="5">
        <v>-10157668949</v>
      </c>
      <c r="L147" s="5">
        <v>-9054348516</v>
      </c>
      <c r="M147" s="5">
        <v>-119527321</v>
      </c>
      <c r="N147" s="5">
        <v>-7416749</v>
      </c>
    </row>
    <row r="148" spans="3:14" ht="15.5" x14ac:dyDescent="0.35">
      <c r="C148" t="s">
        <v>995</v>
      </c>
      <c r="D148" s="5">
        <v>-264383807</v>
      </c>
      <c r="F148" s="5">
        <v>12233498156</v>
      </c>
      <c r="G148" s="5">
        <v>-7581106373</v>
      </c>
    </row>
    <row r="149" spans="3:14" ht="15.5" x14ac:dyDescent="0.35">
      <c r="C149" t="s">
        <v>1593</v>
      </c>
    </row>
    <row r="150" spans="3:14" ht="15.5" x14ac:dyDescent="0.35">
      <c r="C150" t="s">
        <v>144</v>
      </c>
      <c r="D150" s="5">
        <v>-983361943</v>
      </c>
      <c r="E150" s="5">
        <v>-2718936648</v>
      </c>
      <c r="F150" s="5">
        <v>-3663234531</v>
      </c>
      <c r="G150" s="5">
        <v>-2210971034</v>
      </c>
      <c r="I150" s="5">
        <v>-9882105187</v>
      </c>
      <c r="J150" s="5">
        <v>62902252570</v>
      </c>
      <c r="K150" s="5">
        <v>119253875848</v>
      </c>
      <c r="L150" s="5">
        <v>122133186950</v>
      </c>
      <c r="M150" s="5">
        <v>156575036</v>
      </c>
      <c r="N150" s="5">
        <v>871245232</v>
      </c>
    </row>
    <row r="151" spans="3:14" ht="15.5" x14ac:dyDescent="0.35">
      <c r="C151" t="s">
        <v>145</v>
      </c>
      <c r="D151" s="5">
        <v>-3645000</v>
      </c>
      <c r="E151" s="5">
        <v>-39600000</v>
      </c>
      <c r="F151" s="5">
        <v>-34677660</v>
      </c>
      <c r="G151" s="5">
        <v>-9394410291</v>
      </c>
      <c r="I151" s="5">
        <v>-9666756339</v>
      </c>
      <c r="J151" s="5">
        <v>-63605390115</v>
      </c>
      <c r="K151" s="5">
        <v>-33282272753</v>
      </c>
      <c r="L151" s="5">
        <v>-6737949240</v>
      </c>
      <c r="M151" s="5">
        <v>-4826959676</v>
      </c>
    </row>
    <row r="152" spans="3:14" ht="15.5" x14ac:dyDescent="0.35">
      <c r="C152" t="s">
        <v>820</v>
      </c>
    </row>
    <row r="153" spans="3:14" ht="15.5" x14ac:dyDescent="0.35">
      <c r="C153" t="s">
        <v>1153</v>
      </c>
    </row>
    <row r="154" spans="3:14" ht="15.5" x14ac:dyDescent="0.35">
      <c r="C154" t="s">
        <v>447</v>
      </c>
    </row>
    <row r="155" spans="3:14" ht="15.5" x14ac:dyDescent="0.35">
      <c r="C155" t="s">
        <v>376</v>
      </c>
    </row>
    <row r="156" spans="3:14" ht="15.5" x14ac:dyDescent="0.35">
      <c r="C156" t="s">
        <v>146</v>
      </c>
      <c r="D156" s="5">
        <v>-3645000</v>
      </c>
      <c r="E156" s="5">
        <v>-39600000</v>
      </c>
      <c r="F156" s="5">
        <v>-34677660</v>
      </c>
      <c r="G156" s="5">
        <v>-94410291</v>
      </c>
      <c r="I156" s="5">
        <v>-366756339</v>
      </c>
      <c r="J156" s="5">
        <v>-61916043615</v>
      </c>
      <c r="K156" s="5">
        <v>-9374104448</v>
      </c>
      <c r="L156" s="5">
        <v>-4594980765</v>
      </c>
      <c r="M156" s="5">
        <v>-1346959676</v>
      </c>
    </row>
    <row r="157" spans="3:14" ht="15.5" x14ac:dyDescent="0.35">
      <c r="C157" t="s">
        <v>1594</v>
      </c>
    </row>
    <row r="158" spans="3:14" ht="15.5" x14ac:dyDescent="0.35">
      <c r="C158" t="s">
        <v>504</v>
      </c>
      <c r="K158" s="5">
        <v>-17828828830</v>
      </c>
    </row>
    <row r="159" spans="3:14" ht="15.5" x14ac:dyDescent="0.35">
      <c r="C159" t="s">
        <v>151</v>
      </c>
      <c r="J159" s="5">
        <v>-1296729000</v>
      </c>
      <c r="K159" s="5">
        <v>-536179200</v>
      </c>
      <c r="L159" s="5">
        <v>-854391200</v>
      </c>
      <c r="M159" s="5">
        <v>-3480000000</v>
      </c>
    </row>
    <row r="160" spans="3:14" ht="15.5" x14ac:dyDescent="0.35">
      <c r="C160" t="s">
        <v>922</v>
      </c>
    </row>
    <row r="161" spans="3:14" ht="15.5" x14ac:dyDescent="0.35">
      <c r="C161" t="s">
        <v>1595</v>
      </c>
    </row>
    <row r="162" spans="3:14" ht="15.5" x14ac:dyDescent="0.35">
      <c r="C162" t="s">
        <v>1596</v>
      </c>
    </row>
    <row r="163" spans="3:14" ht="15.5" x14ac:dyDescent="0.35">
      <c r="C163" t="s">
        <v>542</v>
      </c>
      <c r="J163" s="5">
        <v>-392617500</v>
      </c>
      <c r="K163" s="5">
        <v>-5543160275</v>
      </c>
      <c r="L163" s="5">
        <v>-1288577275</v>
      </c>
    </row>
    <row r="164" spans="3:14" ht="15.5" x14ac:dyDescent="0.35">
      <c r="C164" t="s">
        <v>1597</v>
      </c>
    </row>
    <row r="165" spans="3:14" ht="15.5" x14ac:dyDescent="0.35">
      <c r="C165" t="s">
        <v>1598</v>
      </c>
    </row>
    <row r="166" spans="3:14" ht="15.5" x14ac:dyDescent="0.35">
      <c r="C166" t="s">
        <v>368</v>
      </c>
      <c r="F166" s="5">
        <v>4650000000</v>
      </c>
      <c r="G166" s="5">
        <v>-9300000000</v>
      </c>
      <c r="I166" s="5">
        <v>-4650000000</v>
      </c>
    </row>
    <row r="167" spans="3:14" ht="15.5" x14ac:dyDescent="0.35">
      <c r="C167" t="s">
        <v>1599</v>
      </c>
      <c r="F167" s="5">
        <v>-4650000000</v>
      </c>
      <c r="I167" s="5">
        <v>-4650000000</v>
      </c>
    </row>
    <row r="168" spans="3:14" ht="15.5" x14ac:dyDescent="0.35">
      <c r="C168" t="s">
        <v>1600</v>
      </c>
    </row>
    <row r="169" spans="3:14" ht="15.5" x14ac:dyDescent="0.35">
      <c r="C169" t="s">
        <v>1601</v>
      </c>
    </row>
    <row r="170" spans="3:14" ht="15.5" x14ac:dyDescent="0.35">
      <c r="C170" t="s">
        <v>1155</v>
      </c>
    </row>
    <row r="171" spans="3:14" ht="15.5" x14ac:dyDescent="0.35">
      <c r="C171" t="s">
        <v>588</v>
      </c>
    </row>
    <row r="172" spans="3:14" ht="15.5" x14ac:dyDescent="0.35">
      <c r="C172" t="s">
        <v>153</v>
      </c>
      <c r="D172" s="5">
        <v>-983361943</v>
      </c>
      <c r="E172" s="5">
        <v>-2718936648</v>
      </c>
      <c r="F172" s="5">
        <v>-3663234531</v>
      </c>
      <c r="G172" s="5">
        <v>-2210971034</v>
      </c>
      <c r="I172" s="5">
        <v>-9882105187</v>
      </c>
      <c r="J172" s="5">
        <v>62902252570</v>
      </c>
      <c r="K172" s="5">
        <v>119253875848</v>
      </c>
      <c r="L172" s="5">
        <v>122133186950</v>
      </c>
      <c r="M172" s="5">
        <v>156575036</v>
      </c>
      <c r="N172" s="5">
        <v>871245232</v>
      </c>
    </row>
    <row r="173" spans="3:14" ht="15.5" x14ac:dyDescent="0.35">
      <c r="C173" t="s">
        <v>1602</v>
      </c>
    </row>
    <row r="174" spans="3:14" ht="15.5" x14ac:dyDescent="0.35">
      <c r="C174" t="s">
        <v>1237</v>
      </c>
      <c r="G174" s="5">
        <v>-109750000</v>
      </c>
      <c r="K174" s="5">
        <v>572067368</v>
      </c>
      <c r="L174" s="5">
        <v>1431317632</v>
      </c>
      <c r="M174" s="5">
        <v>-1912653232</v>
      </c>
      <c r="N174" s="5">
        <v>-168754768</v>
      </c>
    </row>
    <row r="175" spans="3:14" ht="15.5" x14ac:dyDescent="0.35">
      <c r="C175" t="s">
        <v>158</v>
      </c>
      <c r="M175" s="5">
        <v>38023000</v>
      </c>
      <c r="N175" s="5">
        <v>40000000</v>
      </c>
    </row>
    <row r="176" spans="3:14" ht="15.5" x14ac:dyDescent="0.35">
      <c r="C176" t="s">
        <v>1399</v>
      </c>
      <c r="K176" s="5">
        <v>-10000000000</v>
      </c>
      <c r="L176" s="5">
        <v>7992794001</v>
      </c>
      <c r="M176" s="5">
        <v>45004389000</v>
      </c>
    </row>
    <row r="177" spans="3:14" ht="15.5" x14ac:dyDescent="0.35">
      <c r="C177" t="s">
        <v>1603</v>
      </c>
      <c r="K177" s="5">
        <v>169000000000</v>
      </c>
    </row>
    <row r="178" spans="3:14" ht="15.5" x14ac:dyDescent="0.35">
      <c r="C178" t="s">
        <v>274</v>
      </c>
      <c r="D178" s="5">
        <v>2174193170</v>
      </c>
      <c r="E178" s="5">
        <v>-2174193170</v>
      </c>
      <c r="J178" s="5">
        <v>-69015337080</v>
      </c>
      <c r="K178" s="5">
        <v>-99984662920</v>
      </c>
    </row>
    <row r="179" spans="3:14" ht="15.5" x14ac:dyDescent="0.35">
      <c r="C179" t="s">
        <v>155</v>
      </c>
      <c r="D179" s="5">
        <v>500000000</v>
      </c>
      <c r="E179" s="5">
        <v>-500000000</v>
      </c>
      <c r="F179" s="5">
        <v>-1500000000</v>
      </c>
      <c r="I179" s="5">
        <v>-1500000000</v>
      </c>
      <c r="M179" s="5">
        <v>-42925889000</v>
      </c>
    </row>
    <row r="180" spans="3:14" ht="15.5" x14ac:dyDescent="0.35">
      <c r="C180" t="s">
        <v>1604</v>
      </c>
      <c r="D180" s="5">
        <v>-3657555113</v>
      </c>
      <c r="F180" s="5">
        <v>77884517507</v>
      </c>
      <c r="G180" s="5">
        <v>-2058357206</v>
      </c>
      <c r="I180" s="5">
        <v>-8125306914</v>
      </c>
      <c r="J180" s="5">
        <v>-56705686550</v>
      </c>
    </row>
    <row r="181" spans="3:14" ht="15.5" x14ac:dyDescent="0.35">
      <c r="C181" t="s">
        <v>1605</v>
      </c>
      <c r="F181" s="5">
        <v>-80000000000</v>
      </c>
      <c r="J181" s="5">
        <v>189000000000</v>
      </c>
      <c r="K181" s="5">
        <v>60000000000</v>
      </c>
    </row>
    <row r="182" spans="3:14" ht="15.5" x14ac:dyDescent="0.35">
      <c r="C182" t="s">
        <v>1278</v>
      </c>
      <c r="E182" s="5">
        <v>-44743478</v>
      </c>
      <c r="F182" s="5">
        <v>-47752038</v>
      </c>
      <c r="G182" s="5">
        <v>-42863828</v>
      </c>
      <c r="I182" s="5">
        <v>-256798273</v>
      </c>
      <c r="J182" s="5">
        <v>-413781000</v>
      </c>
      <c r="K182" s="5">
        <v>-360200400</v>
      </c>
      <c r="L182" s="5">
        <v>-205247875</v>
      </c>
      <c r="M182" s="5">
        <v>-47294732</v>
      </c>
    </row>
    <row r="183" spans="3:14" ht="15.5" x14ac:dyDescent="0.35">
      <c r="C183" t="s">
        <v>576</v>
      </c>
      <c r="L183" s="5">
        <v>122000000000</v>
      </c>
    </row>
    <row r="184" spans="3:14" ht="15.5" x14ac:dyDescent="0.35">
      <c r="C184" t="s">
        <v>1606</v>
      </c>
      <c r="J184" s="5">
        <v>37057200</v>
      </c>
      <c r="K184" s="5">
        <v>26671800</v>
      </c>
    </row>
    <row r="185" spans="3:14" ht="15.5" x14ac:dyDescent="0.35">
      <c r="C185" t="s">
        <v>404</v>
      </c>
      <c r="L185" s="5">
        <v>-5085676808</v>
      </c>
    </row>
    <row r="186" spans="3:14" ht="15.5" x14ac:dyDescent="0.35">
      <c r="C186" t="s">
        <v>276</v>
      </c>
      <c r="N186" s="5">
        <v>1000000000</v>
      </c>
    </row>
    <row r="187" spans="3:14" ht="15.5" x14ac:dyDescent="0.35">
      <c r="C187" t="s">
        <v>1607</v>
      </c>
      <c r="L187" s="5">
        <v>-4000000000</v>
      </c>
    </row>
    <row r="188" spans="3:14" ht="15.5" x14ac:dyDescent="0.35">
      <c r="C188" t="s">
        <v>163</v>
      </c>
      <c r="D188" s="5">
        <v>3332292712</v>
      </c>
      <c r="E188" s="5">
        <v>-29363812150</v>
      </c>
      <c r="F188" s="5">
        <v>24396100147</v>
      </c>
      <c r="G188" s="5">
        <v>-1956105238</v>
      </c>
      <c r="I188" s="5">
        <v>26659904383</v>
      </c>
      <c r="J188" s="5">
        <v>-61380436825</v>
      </c>
      <c r="K188" s="5">
        <v>-15249581672</v>
      </c>
      <c r="L188" s="5">
        <v>78440785944</v>
      </c>
      <c r="M188" s="5">
        <v>1384933619</v>
      </c>
      <c r="N188" s="5">
        <v>239310384</v>
      </c>
    </row>
    <row r="189" spans="3:14" ht="15.5" x14ac:dyDescent="0.35">
      <c r="C189" t="s">
        <v>380</v>
      </c>
    </row>
    <row r="190" spans="3:14" ht="15.5" x14ac:dyDescent="0.35">
      <c r="C190" t="s">
        <v>164</v>
      </c>
      <c r="E190" s="5">
        <v>30094915828</v>
      </c>
      <c r="I190" s="5">
        <v>3435011446</v>
      </c>
      <c r="J190" s="5">
        <v>64815448275</v>
      </c>
      <c r="K190" s="5">
        <v>80065029947</v>
      </c>
      <c r="L190" s="5">
        <v>1624244003</v>
      </c>
      <c r="M190" s="5">
        <v>239310384</v>
      </c>
    </row>
    <row r="191" spans="3:14" ht="15.5" x14ac:dyDescent="0.35">
      <c r="C191" t="s">
        <v>1608</v>
      </c>
    </row>
    <row r="192" spans="3:14" ht="15.5" x14ac:dyDescent="0.35">
      <c r="C192" t="s">
        <v>1609</v>
      </c>
    </row>
    <row r="193" spans="2:14" ht="15.5" x14ac:dyDescent="0.35">
      <c r="C193" t="s">
        <v>1610</v>
      </c>
    </row>
    <row r="194" spans="2:14" ht="15.5" x14ac:dyDescent="0.35">
      <c r="C194" t="s">
        <v>166</v>
      </c>
      <c r="D194" s="5">
        <v>3332292712</v>
      </c>
      <c r="E194" s="5">
        <v>731103678</v>
      </c>
      <c r="F194" s="5">
        <v>24396100147</v>
      </c>
      <c r="G194" s="5">
        <v>-1956105238</v>
      </c>
      <c r="I194" s="5">
        <v>30094915829</v>
      </c>
      <c r="J194" s="5">
        <v>3435011450</v>
      </c>
      <c r="K194" s="5">
        <v>64815448275</v>
      </c>
      <c r="L194" s="5">
        <v>80065029947</v>
      </c>
      <c r="M194" s="5">
        <v>1624244003</v>
      </c>
      <c r="N194" s="5">
        <v>239310384</v>
      </c>
    </row>
    <row r="196" spans="2:14" ht="15.5" x14ac:dyDescent="0.35">
      <c r="B196" t="s">
        <v>167</v>
      </c>
      <c r="C196" t="s">
        <v>12</v>
      </c>
      <c r="D196" s="5">
        <v>4800000000</v>
      </c>
      <c r="E196" s="5">
        <v>4800000000</v>
      </c>
      <c r="F196" s="5">
        <v>4800000000</v>
      </c>
      <c r="G196" s="5">
        <v>2400000000</v>
      </c>
      <c r="I196" s="5">
        <v>4800000000</v>
      </c>
      <c r="J196" s="5">
        <v>2400000000</v>
      </c>
      <c r="K196" s="5">
        <v>2400000000</v>
      </c>
      <c r="L196" s="5">
        <v>2400000000</v>
      </c>
      <c r="M196" s="5">
        <v>0</v>
      </c>
      <c r="N196" s="5">
        <v>0</v>
      </c>
    </row>
    <row r="197" spans="2:14" ht="15.5" x14ac:dyDescent="0.35">
      <c r="C197" t="s">
        <v>168</v>
      </c>
      <c r="D197" s="6">
        <v>0.02</v>
      </c>
      <c r="E197" s="6">
        <v>0.31</v>
      </c>
      <c r="F197" s="6">
        <v>0.65</v>
      </c>
      <c r="G197" s="6">
        <v>0.16</v>
      </c>
    </row>
    <row r="198" spans="2:14" ht="15.5" x14ac:dyDescent="0.35">
      <c r="C198" t="s">
        <v>169</v>
      </c>
      <c r="D198" s="5">
        <v>27250</v>
      </c>
      <c r="E198" s="6">
        <v>670.97</v>
      </c>
      <c r="F198" s="6">
        <v>344.62</v>
      </c>
      <c r="G198" s="5">
        <v>2650</v>
      </c>
    </row>
    <row r="199" spans="2:14" ht="15.5" x14ac:dyDescent="0.35">
      <c r="C199" t="s">
        <v>63</v>
      </c>
      <c r="D199" s="6">
        <v>66.3</v>
      </c>
      <c r="E199" s="6">
        <v>19.920000000000002</v>
      </c>
      <c r="F199" s="6">
        <v>16.940000000000001</v>
      </c>
      <c r="G199" s="6">
        <v>25.4</v>
      </c>
    </row>
    <row r="200" spans="2:14" ht="15.5" x14ac:dyDescent="0.35">
      <c r="C200" t="s">
        <v>170</v>
      </c>
      <c r="D200" s="5">
        <v>6290000000</v>
      </c>
      <c r="E200" s="5">
        <v>9140000000</v>
      </c>
      <c r="F200" s="5">
        <v>16730000000</v>
      </c>
      <c r="G200" s="5">
        <v>7920000000</v>
      </c>
    </row>
    <row r="201" spans="2:14" ht="15.5" x14ac:dyDescent="0.35">
      <c r="C201" t="s">
        <v>171</v>
      </c>
      <c r="D201" s="6">
        <v>2.0000000000000001E-4</v>
      </c>
      <c r="E201" s="6">
        <v>3.4999999999999996E-3</v>
      </c>
      <c r="F201" s="6">
        <v>7.4000000000000003E-3</v>
      </c>
      <c r="G201" s="6">
        <v>8.9999999999999998E-4</v>
      </c>
    </row>
    <row r="202" spans="2:14" ht="15.5" x14ac:dyDescent="0.35">
      <c r="C202" t="s">
        <v>172</v>
      </c>
      <c r="D202" s="6">
        <v>5.0000000000000001E-4</v>
      </c>
      <c r="E202" s="6">
        <v>7.9000000000000008E-3</v>
      </c>
      <c r="F202" s="6">
        <v>1.67E-2</v>
      </c>
      <c r="G202" s="6">
        <v>2.0999999999999999E-3</v>
      </c>
    </row>
    <row r="203" spans="2:14" ht="15.5" x14ac:dyDescent="0.35">
      <c r="C203" t="s">
        <v>173</v>
      </c>
      <c r="D203" s="6">
        <v>1.3300000000000001E-2</v>
      </c>
      <c r="E203" s="6">
        <v>2.0499999999999997E-2</v>
      </c>
      <c r="F203" s="6">
        <v>3.9599999999999996E-2</v>
      </c>
      <c r="G203" s="6">
        <v>1.5700000000000002E-2</v>
      </c>
    </row>
    <row r="204" spans="2:14" ht="15.5" x14ac:dyDescent="0.35">
      <c r="C204" t="s">
        <v>174</v>
      </c>
      <c r="D204" s="6">
        <v>0.9</v>
      </c>
      <c r="E204" s="6">
        <v>1.33</v>
      </c>
      <c r="F204" s="6">
        <v>2.57</v>
      </c>
      <c r="G204" s="6">
        <v>1.03</v>
      </c>
    </row>
    <row r="205" spans="2:14" ht="15.5" x14ac:dyDescent="0.35">
      <c r="C205" t="s">
        <v>175</v>
      </c>
      <c r="D205" s="5">
        <v>188000000000</v>
      </c>
      <c r="E205" s="5">
        <v>188000000000</v>
      </c>
      <c r="F205" s="5">
        <v>186000000000</v>
      </c>
      <c r="G205" s="5">
        <v>183000000000</v>
      </c>
    </row>
    <row r="206" spans="2:14" ht="15.5" x14ac:dyDescent="0.35">
      <c r="C206" t="s">
        <v>176</v>
      </c>
      <c r="D206" s="6">
        <v>13.92</v>
      </c>
      <c r="E206" s="6">
        <v>5.32</v>
      </c>
      <c r="F206" s="6">
        <v>5.78</v>
      </c>
      <c r="G206" s="6">
        <v>5.57</v>
      </c>
    </row>
    <row r="207" spans="2:14" ht="15.5" x14ac:dyDescent="0.35">
      <c r="C207" t="s">
        <v>177</v>
      </c>
      <c r="D207" s="6">
        <v>39.14</v>
      </c>
      <c r="E207" s="6">
        <v>39.1</v>
      </c>
      <c r="F207" s="6">
        <v>38.78</v>
      </c>
      <c r="G207" s="6">
        <v>76.08</v>
      </c>
    </row>
    <row r="208" spans="2:14" ht="15.5" x14ac:dyDescent="0.35">
      <c r="C208" t="s">
        <v>178</v>
      </c>
      <c r="D208" s="5">
        <v>14</v>
      </c>
      <c r="E208" s="6">
        <v>5.36</v>
      </c>
      <c r="F208" s="6">
        <v>5.83</v>
      </c>
      <c r="G208" s="6">
        <v>5.64</v>
      </c>
    </row>
    <row r="209" spans="3:14" ht="15.5" x14ac:dyDescent="0.35">
      <c r="C209" t="s">
        <v>179</v>
      </c>
      <c r="D209" s="6">
        <v>38.94</v>
      </c>
      <c r="E209" s="6">
        <v>38.82</v>
      </c>
      <c r="F209" s="6">
        <v>38.409999999999997</v>
      </c>
      <c r="G209" s="6">
        <v>75.12</v>
      </c>
    </row>
    <row r="210" spans="3:14" ht="15.5" x14ac:dyDescent="0.35">
      <c r="C210" t="s">
        <v>180</v>
      </c>
    </row>
    <row r="211" spans="3:14" ht="15.5" x14ac:dyDescent="0.35">
      <c r="C211" t="s">
        <v>181</v>
      </c>
    </row>
    <row r="212" spans="3:14" ht="15.5" x14ac:dyDescent="0.35">
      <c r="C212" t="s">
        <v>182</v>
      </c>
      <c r="D212" s="5">
        <v>188000000000</v>
      </c>
      <c r="E212" s="5">
        <v>188000000000</v>
      </c>
      <c r="F212" s="5">
        <v>186000000000</v>
      </c>
      <c r="G212" s="5">
        <v>183000000000</v>
      </c>
    </row>
    <row r="213" spans="3:14" ht="15.5" x14ac:dyDescent="0.35">
      <c r="C213" t="s">
        <v>24</v>
      </c>
    </row>
    <row r="214" spans="3:14" ht="15.5" x14ac:dyDescent="0.35">
      <c r="C214" t="s">
        <v>21</v>
      </c>
      <c r="D214" s="5">
        <v>-4000000000</v>
      </c>
      <c r="E214" s="5">
        <v>-1000000000</v>
      </c>
      <c r="F214" s="5">
        <v>-30000000000</v>
      </c>
      <c r="G214" s="5">
        <v>-6000000000</v>
      </c>
    </row>
    <row r="215" spans="3:14" ht="15.5" x14ac:dyDescent="0.35">
      <c r="C215" t="s">
        <v>183</v>
      </c>
      <c r="D215" s="5">
        <v>271000000000</v>
      </c>
      <c r="E215" s="5">
        <v>270000000000</v>
      </c>
      <c r="F215" s="5">
        <v>269000000000</v>
      </c>
      <c r="G215" s="5">
        <v>272000000000</v>
      </c>
    </row>
    <row r="216" spans="3:14" ht="15.5" x14ac:dyDescent="0.35">
      <c r="C216" t="s">
        <v>184</v>
      </c>
      <c r="D216" s="5">
        <v>4000000000</v>
      </c>
      <c r="E216" s="5">
        <v>-27000000000</v>
      </c>
      <c r="F216" s="5">
        <v>28000000000</v>
      </c>
      <c r="G216" s="5">
        <v>10000000000</v>
      </c>
    </row>
    <row r="217" spans="3:14" ht="15.5" x14ac:dyDescent="0.35">
      <c r="C217" t="s">
        <v>185</v>
      </c>
      <c r="D217" s="5">
        <v>0</v>
      </c>
      <c r="E217" s="5">
        <v>0</v>
      </c>
      <c r="F217" s="5">
        <v>0</v>
      </c>
      <c r="G217" s="5">
        <v>0</v>
      </c>
    </row>
    <row r="218" spans="3:14" ht="15.5" x14ac:dyDescent="0.35">
      <c r="C218" t="s">
        <v>13</v>
      </c>
      <c r="D218" s="5">
        <v>4000000000</v>
      </c>
      <c r="E218" s="5">
        <v>-27000000000</v>
      </c>
      <c r="F218" s="5">
        <v>28000000000</v>
      </c>
      <c r="G218" s="5">
        <v>10000000000</v>
      </c>
    </row>
    <row r="219" spans="3:14" ht="15.5" x14ac:dyDescent="0.35">
      <c r="C219" t="s">
        <v>16</v>
      </c>
      <c r="D219" s="6">
        <v>0.9</v>
      </c>
      <c r="E219" s="6">
        <v>-5.55</v>
      </c>
      <c r="F219" s="6">
        <v>5.85</v>
      </c>
      <c r="G219" s="6">
        <v>3.98</v>
      </c>
    </row>
    <row r="220" spans="3:14" ht="15.5" x14ac:dyDescent="0.35">
      <c r="C220" t="s">
        <v>48</v>
      </c>
      <c r="I220" s="6">
        <v>1.0900000000000001</v>
      </c>
      <c r="J220" s="6">
        <v>0.5</v>
      </c>
      <c r="K220" s="6">
        <v>6.88</v>
      </c>
      <c r="L220" s="6">
        <v>9.86</v>
      </c>
      <c r="M220" s="6">
        <v>25044692.170000002</v>
      </c>
      <c r="N220" s="6">
        <v>352875.19</v>
      </c>
    </row>
    <row r="221" spans="3:14" ht="15.5" x14ac:dyDescent="0.35">
      <c r="C221" t="s">
        <v>62</v>
      </c>
      <c r="I221" s="6">
        <v>205.5</v>
      </c>
      <c r="J221" s="5">
        <v>260</v>
      </c>
      <c r="K221" s="6">
        <v>29.07</v>
      </c>
      <c r="L221" s="6">
        <v>36.92</v>
      </c>
      <c r="M221" s="5">
        <v>0</v>
      </c>
      <c r="N221" s="5">
        <v>0</v>
      </c>
    </row>
    <row r="222" spans="3:14" ht="15.5" x14ac:dyDescent="0.35">
      <c r="C222" t="s">
        <v>65</v>
      </c>
      <c r="I222" s="6">
        <v>5.34</v>
      </c>
      <c r="J222" s="6">
        <v>1.63</v>
      </c>
      <c r="K222" s="6">
        <v>2.74</v>
      </c>
      <c r="L222" s="6">
        <v>4.99</v>
      </c>
      <c r="M222" s="5">
        <v>0</v>
      </c>
      <c r="N222" s="5">
        <v>0</v>
      </c>
    </row>
    <row r="223" spans="3:14" ht="15.5" x14ac:dyDescent="0.35">
      <c r="C223" t="s">
        <v>186</v>
      </c>
      <c r="I223" s="5">
        <v>43650000000</v>
      </c>
      <c r="J223" s="5">
        <v>28110000000</v>
      </c>
      <c r="K223" s="6">
        <v>32590000000.000004</v>
      </c>
      <c r="L223" s="5">
        <v>33220000000</v>
      </c>
      <c r="M223" s="5">
        <v>36850000000</v>
      </c>
    </row>
    <row r="224" spans="3:14" ht="15.5" x14ac:dyDescent="0.35">
      <c r="C224" t="s">
        <v>187</v>
      </c>
      <c r="I224" s="6">
        <v>1.2500000000000001E-2</v>
      </c>
      <c r="J224" s="6">
        <v>3.0000000000000001E-3</v>
      </c>
      <c r="K224" s="6">
        <v>5.0700000000000002E-2</v>
      </c>
      <c r="L224" s="6">
        <v>0.1202</v>
      </c>
      <c r="M224" s="6">
        <v>0.22920000000000001</v>
      </c>
      <c r="N224" s="6">
        <v>0.10859999999999999</v>
      </c>
    </row>
    <row r="225" spans="3:14" ht="15.5" x14ac:dyDescent="0.35">
      <c r="C225" t="s">
        <v>188</v>
      </c>
      <c r="I225" s="6">
        <v>2.81E-2</v>
      </c>
      <c r="J225" s="6">
        <v>6.7000000000000002E-3</v>
      </c>
      <c r="K225" s="6">
        <v>9.1999999999999998E-2</v>
      </c>
      <c r="L225" s="6">
        <v>0.1452</v>
      </c>
      <c r="M225" s="6">
        <v>0.94879999999999998</v>
      </c>
      <c r="N225" s="6">
        <v>0.26079999999999998</v>
      </c>
    </row>
    <row r="226" spans="3:14" ht="15.5" x14ac:dyDescent="0.35">
      <c r="C226" t="s">
        <v>189</v>
      </c>
      <c r="I226" s="6">
        <v>9.5000000000000001E-2</v>
      </c>
      <c r="J226" s="6">
        <v>6.4000000000000001E-2</v>
      </c>
      <c r="K226" s="6">
        <v>0.1368</v>
      </c>
      <c r="L226" s="6">
        <v>0.33490000000000003</v>
      </c>
      <c r="M226" s="6">
        <v>2.5874000000000001</v>
      </c>
      <c r="N226" s="6">
        <v>0.53500000000000003</v>
      </c>
    </row>
    <row r="227" spans="3:14" ht="15.5" x14ac:dyDescent="0.35">
      <c r="C227" t="s">
        <v>190</v>
      </c>
      <c r="I227" s="6">
        <v>1.47</v>
      </c>
      <c r="J227" s="6">
        <v>0.9</v>
      </c>
      <c r="K227" s="6">
        <v>5.7</v>
      </c>
      <c r="L227" s="6">
        <v>34.33</v>
      </c>
      <c r="M227" s="6">
        <v>29.32</v>
      </c>
    </row>
    <row r="228" spans="3:14" ht="15.5" x14ac:dyDescent="0.35">
      <c r="C228" t="s">
        <v>59</v>
      </c>
      <c r="I228" s="6">
        <v>5.78</v>
      </c>
      <c r="J228" s="6">
        <v>1.73</v>
      </c>
      <c r="K228" s="6">
        <v>2.67</v>
      </c>
      <c r="L228" s="6">
        <v>5.36</v>
      </c>
      <c r="M228" s="5">
        <v>0</v>
      </c>
      <c r="N228" s="5">
        <v>0</v>
      </c>
    </row>
    <row r="229" spans="3:14" ht="15.5" x14ac:dyDescent="0.35">
      <c r="C229" t="s">
        <v>56</v>
      </c>
      <c r="I229" s="6">
        <v>38.78</v>
      </c>
      <c r="J229" s="6">
        <v>75.23</v>
      </c>
      <c r="K229" s="6">
        <v>74.78</v>
      </c>
      <c r="L229" s="6">
        <v>67.91</v>
      </c>
      <c r="M229" s="6">
        <v>26397567.359999999</v>
      </c>
      <c r="N229" s="6">
        <v>1352875.19</v>
      </c>
    </row>
    <row r="230" spans="3:14" ht="15.5" x14ac:dyDescent="0.35">
      <c r="C230" t="s">
        <v>191</v>
      </c>
      <c r="I230" s="6">
        <v>5.83</v>
      </c>
      <c r="J230" s="6">
        <v>1.76</v>
      </c>
      <c r="K230" s="6">
        <v>2.75</v>
      </c>
      <c r="L230" s="6">
        <v>5.4</v>
      </c>
      <c r="M230" s="5">
        <v>0</v>
      </c>
      <c r="N230" s="5">
        <v>0</v>
      </c>
    </row>
    <row r="231" spans="3:14" ht="15.5" x14ac:dyDescent="0.35">
      <c r="C231" t="s">
        <v>192</v>
      </c>
      <c r="I231" s="6">
        <v>38.409999999999997</v>
      </c>
      <c r="J231" s="6">
        <v>73.739999999999995</v>
      </c>
      <c r="K231" s="6">
        <v>72.63</v>
      </c>
      <c r="L231" s="6">
        <v>67.459999999999994</v>
      </c>
      <c r="M231" s="6">
        <v>26397567.359999999</v>
      </c>
      <c r="N231" s="6">
        <v>1352875.19</v>
      </c>
    </row>
    <row r="232" spans="3:14" ht="15.5" x14ac:dyDescent="0.35">
      <c r="C232" t="s">
        <v>193</v>
      </c>
      <c r="K232" s="5">
        <v>69000000000</v>
      </c>
    </row>
    <row r="233" spans="3:14" ht="15.5" x14ac:dyDescent="0.35">
      <c r="C233" t="s">
        <v>194</v>
      </c>
    </row>
    <row r="234" spans="3:14" ht="15.5" x14ac:dyDescent="0.35">
      <c r="C234" t="s">
        <v>26</v>
      </c>
      <c r="K234" s="5">
        <v>69000000000</v>
      </c>
    </row>
    <row r="235" spans="3:14" ht="15.5" x14ac:dyDescent="0.35">
      <c r="C235" t="s">
        <v>23</v>
      </c>
      <c r="I235" s="5">
        <v>-30000000000</v>
      </c>
      <c r="J235" s="5">
        <v>-3000000000</v>
      </c>
      <c r="K235" s="5">
        <v>4000000000</v>
      </c>
      <c r="L235" s="5">
        <v>-80000000000</v>
      </c>
      <c r="M235" s="5">
        <v>-2000000000</v>
      </c>
      <c r="N235" s="5">
        <v>0</v>
      </c>
    </row>
    <row r="236" spans="3:14" ht="15.5" x14ac:dyDescent="0.35">
      <c r="C236" t="s">
        <v>195</v>
      </c>
      <c r="I236" s="5">
        <v>269000000000</v>
      </c>
      <c r="J236" s="5">
        <v>279000000000</v>
      </c>
      <c r="K236" s="5">
        <v>217000000000</v>
      </c>
      <c r="L236" s="5">
        <v>152000000000</v>
      </c>
      <c r="M236" s="5">
        <v>21000000000</v>
      </c>
      <c r="N236" s="5">
        <v>1000000000</v>
      </c>
    </row>
    <row r="237" spans="3:14" ht="15.5" x14ac:dyDescent="0.35">
      <c r="C237" t="s">
        <v>196</v>
      </c>
      <c r="I237" s="5">
        <v>46000000000</v>
      </c>
      <c r="J237" s="5">
        <v>-61000000000</v>
      </c>
      <c r="K237" s="5">
        <v>-101000000000</v>
      </c>
      <c r="L237" s="5">
        <v>-37000000000</v>
      </c>
      <c r="M237" s="5">
        <v>6000000000</v>
      </c>
      <c r="N237" s="5">
        <v>-1000000000</v>
      </c>
    </row>
    <row r="238" spans="3:14" ht="15.5" x14ac:dyDescent="0.35">
      <c r="C238" t="s">
        <v>197</v>
      </c>
      <c r="I238" s="5">
        <v>0</v>
      </c>
      <c r="J238" s="5">
        <v>-62000000000</v>
      </c>
      <c r="K238" s="5">
        <v>-27000000000</v>
      </c>
      <c r="L238" s="5">
        <v>-5000000000</v>
      </c>
      <c r="M238" s="5">
        <v>-1000000000</v>
      </c>
    </row>
    <row r="239" spans="3:14" ht="15.5" x14ac:dyDescent="0.35">
      <c r="C239" t="s">
        <v>15</v>
      </c>
      <c r="I239" s="5">
        <v>46000000000</v>
      </c>
      <c r="J239" s="5">
        <v>-123000000000</v>
      </c>
      <c r="K239" s="5">
        <v>-128000000000</v>
      </c>
      <c r="L239" s="5">
        <v>-42000000000</v>
      </c>
      <c r="M239" s="5">
        <v>5000000000</v>
      </c>
      <c r="N239" s="5">
        <v>-1000000000</v>
      </c>
    </row>
    <row r="240" spans="3:14" ht="15.5" x14ac:dyDescent="0.35">
      <c r="C240" t="s">
        <v>17</v>
      </c>
      <c r="I240" s="6">
        <v>9.5500000000000007</v>
      </c>
      <c r="J240" s="6">
        <v>-51.08</v>
      </c>
      <c r="K240" s="6">
        <v>-53.51</v>
      </c>
      <c r="L240" s="6">
        <v>-17.309999999999999</v>
      </c>
      <c r="M240" s="6">
        <v>4708358.58</v>
      </c>
      <c r="N240" s="6">
        <v>-631934.85</v>
      </c>
    </row>
    <row r="242" spans="2:14" ht="15.5" x14ac:dyDescent="0.35">
      <c r="B242" t="s">
        <v>198</v>
      </c>
      <c r="C242" t="s">
        <v>199</v>
      </c>
      <c r="D242" s="5">
        <v>93000000</v>
      </c>
      <c r="E242" s="5">
        <v>1000000000</v>
      </c>
      <c r="F242" s="5">
        <v>3000000000</v>
      </c>
      <c r="G242" s="5">
        <v>375000000</v>
      </c>
      <c r="H242" s="5">
        <v>3000000000</v>
      </c>
      <c r="I242" s="5">
        <v>5000000000</v>
      </c>
      <c r="J242" s="5">
        <v>1000000000</v>
      </c>
      <c r="K242" s="5">
        <v>17000000000</v>
      </c>
      <c r="L242" s="5">
        <v>24000000000</v>
      </c>
      <c r="M242" s="5">
        <v>25000000000</v>
      </c>
      <c r="N242" s="5">
        <v>353000000</v>
      </c>
    </row>
    <row r="243" spans="2:14" ht="15.5" x14ac:dyDescent="0.35">
      <c r="C243" t="s">
        <v>47</v>
      </c>
      <c r="D243" s="6">
        <v>0.02</v>
      </c>
      <c r="E243" s="6">
        <v>0.31</v>
      </c>
      <c r="F243" s="6">
        <v>0.65</v>
      </c>
      <c r="G243" s="6">
        <v>0.08</v>
      </c>
      <c r="H243" s="6">
        <v>0.65</v>
      </c>
      <c r="I243" s="6">
        <v>1.0900000000000001</v>
      </c>
      <c r="J243" s="6">
        <v>0.25</v>
      </c>
      <c r="K243" s="6">
        <v>3.44</v>
      </c>
      <c r="L243" s="6">
        <v>4.93</v>
      </c>
      <c r="M243" s="6">
        <v>5.22</v>
      </c>
      <c r="N243" s="6">
        <v>7.0000000000000007E-2</v>
      </c>
    </row>
    <row r="244" spans="2:14" ht="15.5" x14ac:dyDescent="0.35">
      <c r="C244" t="s">
        <v>200</v>
      </c>
      <c r="D244" s="5">
        <v>39000000000</v>
      </c>
      <c r="E244" s="5">
        <v>50000000000</v>
      </c>
      <c r="F244" s="5">
        <v>63000000000</v>
      </c>
      <c r="G244" s="5">
        <v>40000000000</v>
      </c>
      <c r="H244" s="5">
        <v>179000000000</v>
      </c>
      <c r="I244" s="5">
        <v>201000000000</v>
      </c>
      <c r="J244" s="5">
        <v>192000000000</v>
      </c>
      <c r="K244" s="5">
        <v>175000000000</v>
      </c>
      <c r="L244" s="5">
        <v>175000000000</v>
      </c>
      <c r="M244" s="5">
        <v>182000000000</v>
      </c>
      <c r="N244" s="5">
        <v>1000000000</v>
      </c>
    </row>
    <row r="245" spans="2:14" ht="15.5" x14ac:dyDescent="0.35">
      <c r="C245" t="s">
        <v>201</v>
      </c>
      <c r="I245" s="6">
        <v>903.24</v>
      </c>
    </row>
    <row r="246" spans="2:14" ht="15.5" x14ac:dyDescent="0.35">
      <c r="C246" t="s">
        <v>281</v>
      </c>
      <c r="I246" s="6">
        <v>561.20000000000005</v>
      </c>
    </row>
    <row r="247" spans="2:14" ht="15.5" x14ac:dyDescent="0.35">
      <c r="C247" t="s">
        <v>202</v>
      </c>
      <c r="I247" s="6">
        <v>6.95</v>
      </c>
    </row>
    <row r="248" spans="2:14" ht="15.5" x14ac:dyDescent="0.35">
      <c r="C248" t="s">
        <v>282</v>
      </c>
      <c r="I248" s="6">
        <v>1.8E-3</v>
      </c>
    </row>
    <row r="249" spans="2:14" ht="15.5" x14ac:dyDescent="0.35">
      <c r="C249" t="s">
        <v>283</v>
      </c>
      <c r="I249" s="6">
        <v>14.67</v>
      </c>
    </row>
    <row r="250" spans="2:14" ht="15.5" x14ac:dyDescent="0.35">
      <c r="C250" t="s">
        <v>203</v>
      </c>
      <c r="I250" s="6">
        <v>15.08</v>
      </c>
    </row>
    <row r="251" spans="2:14" ht="15.5" x14ac:dyDescent="0.35">
      <c r="C251" t="s">
        <v>284</v>
      </c>
      <c r="I251" s="6">
        <v>183.23</v>
      </c>
    </row>
    <row r="252" spans="2:14" ht="15.5" x14ac:dyDescent="0.35">
      <c r="C252" t="s">
        <v>285</v>
      </c>
      <c r="I252" s="6">
        <v>185.3</v>
      </c>
    </row>
    <row r="253" spans="2:14" ht="15.5" x14ac:dyDescent="0.35">
      <c r="C253" t="s">
        <v>286</v>
      </c>
      <c r="I253" s="6">
        <v>85.05</v>
      </c>
    </row>
    <row r="254" spans="2:14" ht="15.5" x14ac:dyDescent="0.35">
      <c r="C254" t="s">
        <v>287</v>
      </c>
      <c r="I254" s="6">
        <v>70.55</v>
      </c>
    </row>
    <row r="255" spans="2:14" ht="15.5" x14ac:dyDescent="0.35">
      <c r="C255" t="s">
        <v>288</v>
      </c>
      <c r="I255" s="6">
        <v>4.76</v>
      </c>
    </row>
    <row r="256" spans="2:14" ht="15.5" x14ac:dyDescent="0.35">
      <c r="C256" t="s">
        <v>289</v>
      </c>
      <c r="I256" s="6">
        <v>-10.79</v>
      </c>
    </row>
    <row r="257" spans="3:9" ht="15.5" x14ac:dyDescent="0.35">
      <c r="C257" t="s">
        <v>290</v>
      </c>
      <c r="I257" s="6">
        <v>1.05</v>
      </c>
    </row>
    <row r="258" spans="3:9" ht="15.5" x14ac:dyDescent="0.35">
      <c r="C258" t="s">
        <v>204</v>
      </c>
      <c r="I258" s="6">
        <v>0.65</v>
      </c>
    </row>
    <row r="259" spans="3:9" ht="15.5" x14ac:dyDescent="0.35">
      <c r="C259" t="s">
        <v>291</v>
      </c>
      <c r="I259" s="6">
        <v>40.229999999999997</v>
      </c>
    </row>
    <row r="260" spans="3:9" ht="15.5" x14ac:dyDescent="0.35">
      <c r="C260" t="s">
        <v>205</v>
      </c>
      <c r="D260" s="6">
        <v>0.85</v>
      </c>
    </row>
    <row r="261" spans="3:9" ht="15.5" x14ac:dyDescent="0.35">
      <c r="C261" t="s">
        <v>206</v>
      </c>
      <c r="I261" s="6">
        <v>39.14</v>
      </c>
    </row>
    <row r="262" spans="3:9" ht="15.5" x14ac:dyDescent="0.35">
      <c r="C262" t="s">
        <v>292</v>
      </c>
      <c r="I262" s="6">
        <v>3.18</v>
      </c>
    </row>
    <row r="263" spans="3:9" ht="15.5" x14ac:dyDescent="0.35">
      <c r="C263" t="s">
        <v>207</v>
      </c>
      <c r="D263" s="6">
        <v>5.8</v>
      </c>
    </row>
    <row r="264" spans="3:9" ht="15.5" x14ac:dyDescent="0.35">
      <c r="C264" t="s">
        <v>208</v>
      </c>
      <c r="D264" s="5">
        <v>3</v>
      </c>
    </row>
    <row r="265" spans="3:9" ht="15.5" x14ac:dyDescent="0.35">
      <c r="C265" t="s">
        <v>209</v>
      </c>
      <c r="D265" s="6">
        <v>1.28</v>
      </c>
    </row>
    <row r="266" spans="3:9" ht="15.5" x14ac:dyDescent="0.35">
      <c r="C266" t="s">
        <v>210</v>
      </c>
      <c r="D266" s="6">
        <v>2.2799999999999998</v>
      </c>
    </row>
    <row r="267" spans="3:9" ht="15.5" x14ac:dyDescent="0.35">
      <c r="C267" t="s">
        <v>296</v>
      </c>
      <c r="I267" s="6">
        <v>1.47</v>
      </c>
    </row>
    <row r="268" spans="3:9" ht="15.5" x14ac:dyDescent="0.35">
      <c r="C268" t="s">
        <v>13</v>
      </c>
      <c r="D268" s="5">
        <v>4000000000</v>
      </c>
    </row>
    <row r="269" spans="3:9" ht="15.5" x14ac:dyDescent="0.35">
      <c r="C269" t="s">
        <v>211</v>
      </c>
      <c r="I269" s="6">
        <v>5.74</v>
      </c>
    </row>
    <row r="270" spans="3:9" ht="15.5" x14ac:dyDescent="0.35">
      <c r="C270" t="s">
        <v>212</v>
      </c>
      <c r="I270" s="6">
        <v>1.18E-2</v>
      </c>
    </row>
    <row r="271" spans="3:9" ht="15.5" x14ac:dyDescent="0.35">
      <c r="C271" t="s">
        <v>213</v>
      </c>
      <c r="I271" s="6">
        <v>2.69E-2</v>
      </c>
    </row>
    <row r="272" spans="3:9" ht="15.5" x14ac:dyDescent="0.35">
      <c r="C272" t="s">
        <v>214</v>
      </c>
      <c r="I272" s="6">
        <v>8.9200000000000002E-2</v>
      </c>
    </row>
    <row r="273" spans="3:9" ht="15.5" x14ac:dyDescent="0.35">
      <c r="C273" t="s">
        <v>297</v>
      </c>
      <c r="I273" s="6">
        <v>0.12789999999999999</v>
      </c>
    </row>
    <row r="274" spans="3:9" ht="15.5" x14ac:dyDescent="0.35">
      <c r="C274" t="s">
        <v>215</v>
      </c>
      <c r="D274" s="6">
        <v>153.46</v>
      </c>
    </row>
    <row r="275" spans="3:9" ht="15.5" x14ac:dyDescent="0.35">
      <c r="C275" t="s">
        <v>216</v>
      </c>
      <c r="D275" s="6">
        <v>1099.5999999999999</v>
      </c>
    </row>
    <row r="276" spans="3:9" ht="15.5" x14ac:dyDescent="0.35">
      <c r="C276" t="s">
        <v>217</v>
      </c>
      <c r="D276" s="6">
        <v>193.8</v>
      </c>
    </row>
    <row r="277" spans="3:9" ht="15.5" x14ac:dyDescent="0.35">
      <c r="C277" t="s">
        <v>218</v>
      </c>
      <c r="D277" s="6">
        <v>1059.26</v>
      </c>
    </row>
    <row r="278" spans="3:9" ht="15.5" x14ac:dyDescent="0.35">
      <c r="C278" t="s">
        <v>219</v>
      </c>
      <c r="D278" s="6">
        <v>0.59</v>
      </c>
    </row>
    <row r="279" spans="3:9" ht="15.5" x14ac:dyDescent="0.35">
      <c r="C279" t="s">
        <v>298</v>
      </c>
      <c r="I279" s="6">
        <v>0.45</v>
      </c>
    </row>
    <row r="280" spans="3:9" ht="15.5" x14ac:dyDescent="0.35">
      <c r="C280" t="s">
        <v>299</v>
      </c>
      <c r="I280" s="6">
        <v>0.48</v>
      </c>
    </row>
    <row r="281" spans="3:9" ht="15.5" x14ac:dyDescent="0.35">
      <c r="C281" t="s">
        <v>43</v>
      </c>
      <c r="I281" s="5">
        <v>2832000000000</v>
      </c>
    </row>
    <row r="282" spans="3:9" ht="15.5" x14ac:dyDescent="0.35">
      <c r="C282" t="s">
        <v>220</v>
      </c>
      <c r="I282" s="5">
        <v>2828000000000</v>
      </c>
    </row>
    <row r="283" spans="3:9" ht="15.5" x14ac:dyDescent="0.35">
      <c r="C283" t="s">
        <v>221</v>
      </c>
      <c r="I283" s="5">
        <v>4800000000</v>
      </c>
    </row>
    <row r="284" spans="3:9" ht="15.5" x14ac:dyDescent="0.35">
      <c r="C284" t="s">
        <v>222</v>
      </c>
      <c r="I284" s="6">
        <v>0.28570000000000001</v>
      </c>
    </row>
    <row r="285" spans="3:9" ht="15.5" x14ac:dyDescent="0.35">
      <c r="C285" t="s">
        <v>223</v>
      </c>
      <c r="D285" s="6">
        <v>0.65670000000000006</v>
      </c>
    </row>
    <row r="286" spans="3:9" ht="15.5" x14ac:dyDescent="0.35">
      <c r="C286" t="s">
        <v>224</v>
      </c>
      <c r="D286" s="6">
        <v>0.12560000000000002</v>
      </c>
    </row>
    <row r="287" spans="3:9" ht="15.5" x14ac:dyDescent="0.35">
      <c r="C287" t="s">
        <v>225</v>
      </c>
      <c r="D287" s="6">
        <v>2.3E-3</v>
      </c>
    </row>
    <row r="288" spans="3:9" ht="15.5" x14ac:dyDescent="0.35">
      <c r="C288" t="s">
        <v>226</v>
      </c>
      <c r="D288" s="6">
        <v>-0.19579999999999997</v>
      </c>
    </row>
    <row r="289" spans="3:9" ht="15.5" x14ac:dyDescent="0.35">
      <c r="C289" t="s">
        <v>227</v>
      </c>
      <c r="D289" s="6">
        <v>-0.1336</v>
      </c>
    </row>
    <row r="290" spans="3:9" ht="15.5" x14ac:dyDescent="0.35">
      <c r="C290" t="s">
        <v>228</v>
      </c>
      <c r="D290" s="6">
        <v>-0.82730000000000004</v>
      </c>
    </row>
    <row r="291" spans="3:9" ht="15.5" x14ac:dyDescent="0.35">
      <c r="C291" t="s">
        <v>229</v>
      </c>
      <c r="I291" s="5">
        <v>6</v>
      </c>
    </row>
    <row r="292" spans="3:9" ht="15.5" x14ac:dyDescent="0.35">
      <c r="C292" t="s">
        <v>230</v>
      </c>
      <c r="I292" s="6">
        <v>0.97</v>
      </c>
    </row>
    <row r="293" spans="3:9" ht="15.5" x14ac:dyDescent="0.35">
      <c r="C293" t="s">
        <v>231</v>
      </c>
      <c r="I293" s="6">
        <v>0.69</v>
      </c>
    </row>
    <row r="294" spans="3:9" ht="15.5" x14ac:dyDescent="0.35">
      <c r="C294" t="s">
        <v>232</v>
      </c>
      <c r="I294" s="6">
        <v>0.02</v>
      </c>
    </row>
    <row r="295" spans="3:9" ht="15.5" x14ac:dyDescent="0.35">
      <c r="C295" t="s">
        <v>233</v>
      </c>
      <c r="I295" s="6">
        <v>0.53</v>
      </c>
    </row>
    <row r="296" spans="3:9" ht="15.5" x14ac:dyDescent="0.35">
      <c r="C296" t="s">
        <v>234</v>
      </c>
      <c r="I296" s="6">
        <v>0.11</v>
      </c>
    </row>
    <row r="297" spans="3:9" ht="15.5" x14ac:dyDescent="0.35">
      <c r="C297" t="s">
        <v>235</v>
      </c>
      <c r="I297" s="6">
        <v>0.04</v>
      </c>
    </row>
    <row r="298" spans="3:9" ht="15.5" x14ac:dyDescent="0.35">
      <c r="C298" t="s">
        <v>236</v>
      </c>
      <c r="I298" s="6">
        <v>0.56000000000000005</v>
      </c>
    </row>
    <row r="299" spans="3:9" ht="15.5" x14ac:dyDescent="0.35">
      <c r="C299" t="s">
        <v>300</v>
      </c>
      <c r="I299" s="5">
        <v>193000000000</v>
      </c>
    </row>
    <row r="300" spans="3:9" ht="15.5" x14ac:dyDescent="0.35">
      <c r="C300" t="s">
        <v>301</v>
      </c>
      <c r="I300" s="5">
        <v>114000000000</v>
      </c>
    </row>
    <row r="301" spans="3:9" ht="15.5" x14ac:dyDescent="0.35">
      <c r="C301" t="s">
        <v>302</v>
      </c>
      <c r="I301" s="5">
        <v>40000000000</v>
      </c>
    </row>
    <row r="302" spans="3:9" ht="15.5" x14ac:dyDescent="0.35">
      <c r="C302" t="s">
        <v>303</v>
      </c>
      <c r="I302" s="5">
        <v>5000000000</v>
      </c>
    </row>
    <row r="303" spans="3:9" ht="15.5" x14ac:dyDescent="0.35">
      <c r="C303" t="s">
        <v>237</v>
      </c>
      <c r="D303" s="5">
        <v>4000000000</v>
      </c>
    </row>
    <row r="304" spans="3:9" ht="15.5" x14ac:dyDescent="0.35">
      <c r="C304" t="s">
        <v>238</v>
      </c>
      <c r="D304" s="5">
        <v>429000000000</v>
      </c>
    </row>
    <row r="305" spans="3:9" ht="15.5" x14ac:dyDescent="0.35">
      <c r="C305" t="s">
        <v>239</v>
      </c>
      <c r="D305" s="5">
        <v>241000000000</v>
      </c>
    </row>
    <row r="306" spans="3:9" ht="15.5" x14ac:dyDescent="0.35">
      <c r="C306" t="s">
        <v>183</v>
      </c>
      <c r="D306" s="5">
        <v>271000000000</v>
      </c>
    </row>
    <row r="307" spans="3:9" ht="15.5" x14ac:dyDescent="0.35">
      <c r="C307" t="s">
        <v>182</v>
      </c>
      <c r="I307" s="5">
        <v>188000000000</v>
      </c>
    </row>
    <row r="308" spans="3:9" ht="15.5" x14ac:dyDescent="0.35">
      <c r="C308" t="s">
        <v>21</v>
      </c>
      <c r="D308" s="5">
        <v>-4000000000</v>
      </c>
    </row>
    <row r="309" spans="3:9" ht="15.5" x14ac:dyDescent="0.35">
      <c r="C309" t="s">
        <v>240</v>
      </c>
      <c r="I309" s="5">
        <v>188000000000</v>
      </c>
    </row>
    <row r="310" spans="3:9" ht="15.5" x14ac:dyDescent="0.35">
      <c r="C310" t="s">
        <v>304</v>
      </c>
      <c r="I310" s="5">
        <v>15000000000</v>
      </c>
    </row>
    <row r="311" spans="3:9" ht="15.5" x14ac:dyDescent="0.35">
      <c r="C311" t="s">
        <v>305</v>
      </c>
      <c r="I311" s="5">
        <v>-9000000000</v>
      </c>
    </row>
    <row r="312" spans="3:9" ht="15.5" x14ac:dyDescent="0.35">
      <c r="C312" t="s">
        <v>306</v>
      </c>
      <c r="I312" s="5">
        <v>-10000000000</v>
      </c>
    </row>
    <row r="313" spans="3:9" ht="15.5" x14ac:dyDescent="0.35">
      <c r="C313" t="s">
        <v>307</v>
      </c>
      <c r="I313" s="5">
        <v>0</v>
      </c>
    </row>
    <row r="314" spans="3:9" ht="15.5" x14ac:dyDescent="0.35">
      <c r="C314" t="s">
        <v>308</v>
      </c>
      <c r="I314" s="5">
        <v>15000000000</v>
      </c>
    </row>
  </sheetData>
  <pageMargins left="0.7" right="0.7" top="0.75" bottom="0.75" header="0.3" footer="0.3"/>
  <ignoredErrors>
    <ignoredError sqref="A1:N315" numberStoredAsText="1"/>
  </ignoredError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P29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1611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1612</v>
      </c>
      <c r="D2" s="2" vm="335">
        <f ca="1">IFERROR(_xlfn.STOCKHISTORY("XIDX:" &amp; $C$1, D3, , 0, 0, 1), "Libur")</f>
        <v>128</v>
      </c>
      <c r="E2" s="2" vm="156">
        <f ca="1">IFERROR(_xlfn.STOCKHISTORY("XIDX:" &amp; $C$1, E3, , 0, 0, 1), "Libur")</f>
        <v>91</v>
      </c>
      <c r="H2" s="2" vm="156">
        <f ca="1">IFERROR(INDEX(D2:G2,COUNT(D2:G2)),"")</f>
        <v>91</v>
      </c>
      <c r="I2" s="2" vm="209">
        <f t="shared" ref="I2:P2" ca="1" si="0">IFERROR(_xlfn.STOCKHISTORY("XIDX:" &amp; $C$1, I1, , 0, 0, 1), "Libur")</f>
        <v>304</v>
      </c>
      <c r="J2" s="2" vm="249">
        <f t="shared" ca="1" si="0"/>
        <v>14</v>
      </c>
      <c r="K2" s="2" vm="9">
        <f t="shared" ca="1" si="0"/>
        <v>50</v>
      </c>
      <c r="L2" s="2" vm="185">
        <f t="shared" ca="1" si="0"/>
        <v>254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</row>
    <row r="3" spans="1:1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6" ht="15.5" x14ac:dyDescent="0.35">
      <c r="B4" t="s">
        <v>5</v>
      </c>
      <c r="C4" t="s">
        <v>6</v>
      </c>
      <c r="D4" s="2">
        <f>IFERROR(INDEX(D51:D500,MATCH($C$4,$C$51:$C$500,0)),"")</f>
        <v>449715188146</v>
      </c>
      <c r="E4" s="2">
        <f>IFERROR(INDEX(E51:E500,MATCH($C$4,$C$51:$C$500,0)),"")</f>
        <v>466274690735</v>
      </c>
      <c r="H4" s="2">
        <f>IFERROR(SUM(D4:G4)*(4/MAX(1,COUNT(D4:G4))),"")</f>
        <v>1831979757762</v>
      </c>
      <c r="I4" s="2">
        <f t="shared" ref="I4:P4" si="1">IFERROR(INDEX(I51:I500,MATCH($C$4,$C$51:$C$500,0)),"")</f>
        <v>1163745843528</v>
      </c>
      <c r="J4" s="2">
        <f t="shared" si="1"/>
        <v>910544339136</v>
      </c>
      <c r="K4" s="2">
        <f t="shared" si="1"/>
        <v>815740188341</v>
      </c>
      <c r="L4" s="2">
        <f t="shared" si="1"/>
        <v>700938992980</v>
      </c>
      <c r="M4" s="2">
        <f t="shared" si="1"/>
        <v>701091248818</v>
      </c>
      <c r="N4" s="2">
        <f t="shared" si="1"/>
        <v>743407295540</v>
      </c>
      <c r="O4" s="2">
        <f t="shared" si="1"/>
        <v>737398137284</v>
      </c>
      <c r="P4" s="2">
        <f t="shared" si="1"/>
        <v>0</v>
      </c>
    </row>
    <row r="5" spans="1:16" ht="15.5" x14ac:dyDescent="0.35">
      <c r="B5" t="s">
        <v>7</v>
      </c>
      <c r="C5" t="s">
        <v>8</v>
      </c>
      <c r="D5" s="2">
        <f>IFERROR(INDEX(D51:D500,MATCH($C$5,$C$51:$C$500,0)),"")</f>
        <v>-969695949</v>
      </c>
      <c r="E5" s="2">
        <f>IFERROR(INDEX(E51:E500,MATCH($C$5,$C$51:$C$500,0)),"")</f>
        <v>2780740069</v>
      </c>
      <c r="H5" s="2">
        <f>IFERROR(SUM(D5:G5)*(4/MAX(1,COUNT(D5:G5))),"")</f>
        <v>3622088240</v>
      </c>
      <c r="I5" s="2">
        <f t="shared" ref="I5:P5" si="2">IFERROR(INDEX(I51:I500,MATCH($C$5,$C$51:$C$500,0)),"")</f>
        <v>2324716320</v>
      </c>
      <c r="J5" s="2">
        <f t="shared" si="2"/>
        <v>-16490852611</v>
      </c>
      <c r="K5" s="2">
        <f t="shared" si="2"/>
        <v>-5715667096</v>
      </c>
      <c r="L5" s="2">
        <f t="shared" si="2"/>
        <v>4647862793</v>
      </c>
      <c r="M5" s="2">
        <f t="shared" si="2"/>
        <v>4235574698</v>
      </c>
      <c r="N5" s="2">
        <f t="shared" si="2"/>
        <v>3667728213</v>
      </c>
      <c r="O5" s="2">
        <f t="shared" si="2"/>
        <v>-11115107890</v>
      </c>
      <c r="P5" s="2">
        <f t="shared" si="2"/>
        <v>0</v>
      </c>
    </row>
    <row r="6" spans="1:16" ht="15.5" x14ac:dyDescent="0.35">
      <c r="B6" t="s">
        <v>9</v>
      </c>
      <c r="C6" t="s">
        <v>10</v>
      </c>
      <c r="D6" s="2">
        <f>IFERROR(INDEX(D51:D500,MATCH($C$6,$C$51:$C$500,0)),"")</f>
        <v>121821862317</v>
      </c>
      <c r="E6" s="2">
        <f>IFERROR(INDEX(E51:E500,MATCH($C$6,$C$51:$C$500,0)),"")</f>
        <v>122621133278</v>
      </c>
      <c r="H6" s="2">
        <f>IFERROR(INDEX(D6:G6,COUNT(D6:G6)),"")</f>
        <v>122621133278</v>
      </c>
      <c r="I6" s="2">
        <f t="shared" ref="I6:P6" si="3">IFERROR(INDEX(I51:I500,MATCH($C$6,$C$51:$C$500,0)),"")</f>
        <v>119840393209</v>
      </c>
      <c r="J6" s="2">
        <f t="shared" si="3"/>
        <v>117515676889</v>
      </c>
      <c r="K6" s="2">
        <f t="shared" si="3"/>
        <v>134006529500</v>
      </c>
      <c r="L6" s="2">
        <f t="shared" si="3"/>
        <v>141287925596</v>
      </c>
      <c r="M6" s="2">
        <f t="shared" si="3"/>
        <v>49133042287</v>
      </c>
      <c r="N6" s="2">
        <f t="shared" si="3"/>
        <v>45470963150</v>
      </c>
      <c r="O6" s="2">
        <f t="shared" si="3"/>
        <v>43833818937</v>
      </c>
      <c r="P6" s="2">
        <f t="shared" si="3"/>
        <v>0</v>
      </c>
    </row>
    <row r="7" spans="1:16" ht="15.5" x14ac:dyDescent="0.35">
      <c r="B7" t="s">
        <v>11</v>
      </c>
      <c r="C7" t="s">
        <v>12</v>
      </c>
      <c r="D7" s="3">
        <f>IFERROR(INDEX(D51:D500,MATCH($C$7,$C$51:$C$500,0))/1000000000,"")</f>
        <v>3.15</v>
      </c>
      <c r="E7" s="3">
        <f>IFERROR(INDEX(E51:E500,MATCH($C$7,$C$51:$C$500,0))/1000000000,"")</f>
        <v>3.15</v>
      </c>
      <c r="H7" s="3">
        <f>IFERROR(INDEX(D7:G7,COUNT(D7:G7)),"")</f>
        <v>3.15</v>
      </c>
      <c r="I7" s="3">
        <f t="shared" ref="I7:P7" si="4">IFERROR(INDEX(I51:I500,MATCH($C$7,$C$51:$C$500,0))/1000000000,"")</f>
        <v>3.15</v>
      </c>
      <c r="J7" s="3">
        <f t="shared" si="4"/>
        <v>3.15</v>
      </c>
      <c r="K7" s="3">
        <f t="shared" si="4"/>
        <v>3.15</v>
      </c>
      <c r="L7" s="3">
        <f t="shared" si="4"/>
        <v>3.15</v>
      </c>
      <c r="M7" s="3">
        <f t="shared" si="4"/>
        <v>0.01</v>
      </c>
      <c r="N7" s="3">
        <f t="shared" si="4"/>
        <v>0.01</v>
      </c>
      <c r="O7" s="3">
        <f t="shared" si="4"/>
        <v>0.01</v>
      </c>
      <c r="P7" s="3">
        <f t="shared" si="4"/>
        <v>0</v>
      </c>
    </row>
    <row r="8" spans="1:1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3000000000</v>
      </c>
      <c r="E8" s="2">
        <f>IFERROR(INDEX(E51:E500,MATCH("Free cash flow (Quarter)",$C$51:$C$500,0)),"")</f>
        <v>-69000000000</v>
      </c>
      <c r="H8" s="2">
        <f>IFERROR(INDEX(D8:G8,COUNT(D8:G8)),"")</f>
        <v>-69000000000</v>
      </c>
      <c r="I8" s="2">
        <f t="shared" ref="I8:P8" si="5">IFERROR(INDEX(I51:I500,MATCH($C$8,$C$51:$C$500,0)),"")</f>
        <v>-40000000000</v>
      </c>
      <c r="J8" s="2">
        <f t="shared" si="5"/>
        <v>-50000000000</v>
      </c>
      <c r="K8" s="2">
        <f t="shared" si="5"/>
        <v>-48000000000</v>
      </c>
      <c r="L8" s="2">
        <f t="shared" si="5"/>
        <v>-35000000000</v>
      </c>
      <c r="M8" s="2">
        <f t="shared" si="5"/>
        <v>9000000000</v>
      </c>
      <c r="N8" s="2">
        <f t="shared" si="5"/>
        <v>47000000000</v>
      </c>
      <c r="O8" s="2">
        <f t="shared" si="5"/>
        <v>8000000000</v>
      </c>
      <c r="P8" s="2">
        <f t="shared" si="5"/>
        <v>0</v>
      </c>
    </row>
    <row r="9" spans="1:16" ht="15.5" x14ac:dyDescent="0.35">
      <c r="A9" t="s">
        <v>16</v>
      </c>
      <c r="C9" t="s">
        <v>17</v>
      </c>
      <c r="D9" s="3">
        <f>IFERROR(INDEX(D51:D500,MATCH("Free cash flow per share (Quarter)",$C$51:$C$500,0)),"")</f>
        <v>1.1100000000000001</v>
      </c>
      <c r="E9" s="3">
        <f>IFERROR(INDEX(E51:E500,MATCH("Free cash flow per share (Quarter)",$C$51:$C$500,0)),"")</f>
        <v>-21.98</v>
      </c>
      <c r="H9" s="3">
        <f>IFERROR(INDEX(D9:G9,COUNT(D9:G9)),"")</f>
        <v>-21.98</v>
      </c>
      <c r="I9" s="3">
        <f t="shared" ref="I9:P9" si="6">IFERROR(INDEX(I51:I500,MATCH($C$9,$C$51:$C$500,0)),"")</f>
        <v>-12.55</v>
      </c>
      <c r="J9" s="3">
        <f t="shared" si="6"/>
        <v>-15.73</v>
      </c>
      <c r="K9" s="3">
        <f t="shared" si="6"/>
        <v>-15.39</v>
      </c>
      <c r="L9" s="3">
        <f t="shared" si="6"/>
        <v>-11.04</v>
      </c>
      <c r="M9" s="3">
        <f t="shared" si="6"/>
        <v>613.05999999999995</v>
      </c>
      <c r="N9" s="3">
        <f t="shared" si="6"/>
        <v>3145.91</v>
      </c>
      <c r="O9" s="3">
        <f t="shared" si="6"/>
        <v>507.4</v>
      </c>
      <c r="P9" s="3">
        <f t="shared" si="6"/>
        <v>0</v>
      </c>
    </row>
    <row r="10" spans="1:16" ht="15.5" x14ac:dyDescent="0.35">
      <c r="C10" t="s">
        <v>18</v>
      </c>
      <c r="D10" s="3">
        <f ca="1">IFERROR(IF(D9=0,"",D2/D9),"")</f>
        <v>115.3153153153153</v>
      </c>
      <c r="E10" s="3">
        <f ca="1">IFERROR(IF(E9=0,"",E2/E9),"")</f>
        <v>-4.1401273885350314</v>
      </c>
      <c r="I10" s="3">
        <f t="shared" ref="I10:P10" ca="1" si="7">IFERROR(IF(I9=0,"",I2/I9),"")</f>
        <v>-24.223107569721115</v>
      </c>
      <c r="J10" s="3">
        <f t="shared" ca="1" si="7"/>
        <v>-0.89001907183725359</v>
      </c>
      <c r="K10" s="3">
        <f t="shared" ca="1" si="7"/>
        <v>-3.2488628979857048</v>
      </c>
      <c r="L10" s="3">
        <f t="shared" ca="1" si="7"/>
        <v>-23.007246376811597</v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  <c r="P10" s="3" t="str">
        <f t="shared" si="7"/>
        <v/>
      </c>
    </row>
    <row r="11" spans="1:16" ht="15.5" x14ac:dyDescent="0.35">
      <c r="B11" t="s">
        <v>19</v>
      </c>
      <c r="C11" t="s">
        <v>20</v>
      </c>
      <c r="D11" s="2">
        <f>IFERROR(INDEX(D51:D500,MATCH($C$11,$C$51:$C$500,0)),"")</f>
        <v>17369226915</v>
      </c>
      <c r="E11" s="2">
        <f>IFERROR(INDEX(E51:E500,MATCH($C$11,$C$51:$C$500,0)),"")</f>
        <v>20077544845</v>
      </c>
      <c r="H11" s="2">
        <f>IFERROR(INDEX(D11:G11,COUNT(D11:G11)),"")</f>
        <v>20077544845</v>
      </c>
      <c r="I11" s="2">
        <f t="shared" ref="I11:P11" si="8">IFERROR(INDEX(I51:I500,MATCH($C$11,$C$51:$C$500,0)),"")</f>
        <v>7362006419</v>
      </c>
      <c r="J11" s="2">
        <f t="shared" si="8"/>
        <v>18041086770</v>
      </c>
      <c r="K11" s="2">
        <f t="shared" si="8"/>
        <v>44964771800</v>
      </c>
      <c r="L11" s="2">
        <f t="shared" si="8"/>
        <v>119937028465</v>
      </c>
      <c r="M11" s="2">
        <f t="shared" si="8"/>
        <v>36102756144</v>
      </c>
      <c r="N11" s="2">
        <f t="shared" si="8"/>
        <v>16726142518</v>
      </c>
      <c r="O11" s="2">
        <f t="shared" si="8"/>
        <v>14333374807</v>
      </c>
      <c r="P11" s="2">
        <f t="shared" si="8"/>
        <v>0</v>
      </c>
    </row>
    <row r="12" spans="1:1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149000000000</v>
      </c>
      <c r="E12" s="2">
        <f>IFERROR(INDEX(E51:E500,MATCH("Net Debt (Quarter)",$C$51:$C$500,0)),"")</f>
        <v>154000000000</v>
      </c>
      <c r="H12" s="2">
        <f>IFERROR(INDEX(D12:G12,COUNT(D12:G12)),"")</f>
        <v>154000000000</v>
      </c>
      <c r="I12" s="2">
        <f t="shared" ref="I12:P12" si="9">IFERROR(INDEX(I51:I500,MATCH($C$12,$C$51:$C$500,0)),"")</f>
        <v>67000000000</v>
      </c>
      <c r="J12" s="2">
        <f t="shared" si="9"/>
        <v>27000000000</v>
      </c>
      <c r="K12" s="2">
        <f t="shared" si="9"/>
        <v>26000000000</v>
      </c>
      <c r="L12" s="2">
        <f t="shared" si="9"/>
        <v>-26000000000</v>
      </c>
      <c r="M12" s="2">
        <f t="shared" si="9"/>
        <v>-3000000000</v>
      </c>
      <c r="N12" s="2">
        <f t="shared" si="9"/>
        <v>19000000000</v>
      </c>
      <c r="O12" s="2">
        <f t="shared" si="9"/>
        <v>64000000000</v>
      </c>
      <c r="P12" s="2">
        <f t="shared" si="9"/>
        <v>0</v>
      </c>
    </row>
    <row r="13" spans="1:1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166000000000</v>
      </c>
      <c r="E13" s="2">
        <f>IFERROR(INDEX(E51:E500,MATCH("Total Debt (Quarter)",$C$51:$C$500,0)),"")</f>
        <v>174000000000</v>
      </c>
      <c r="H13" s="2">
        <f>IFERROR(INDEX(D13:G13,COUNT(D13:G13)),"")</f>
        <v>174000000000</v>
      </c>
      <c r="I13" s="2">
        <f t="shared" ref="I13:P13" si="10">IFERROR(INDEX(I51:I500,MATCH($C$13,$C$51:$C$500,0)),"")</f>
        <v>75000000000</v>
      </c>
      <c r="J13" s="2">
        <f t="shared" si="10"/>
        <v>45000000000</v>
      </c>
      <c r="K13" s="2">
        <f t="shared" si="10"/>
        <v>71000000000</v>
      </c>
      <c r="L13" s="2">
        <f t="shared" si="10"/>
        <v>94000000000</v>
      </c>
      <c r="M13" s="2">
        <f t="shared" si="10"/>
        <v>33000000000</v>
      </c>
      <c r="N13" s="2">
        <f t="shared" si="10"/>
        <v>35000000000</v>
      </c>
      <c r="O13" s="2">
        <f t="shared" si="10"/>
        <v>78000000000</v>
      </c>
      <c r="P13" s="2">
        <f t="shared" si="10"/>
        <v>0</v>
      </c>
    </row>
    <row r="14" spans="1:16" ht="15.5" x14ac:dyDescent="0.35">
      <c r="C14" t="s">
        <v>27</v>
      </c>
      <c r="D14" s="2">
        <f>IFERROR(INDEX(D51:D500,MATCH($C$14,$C$51:$C$500,0)),"")</f>
        <v>-4494396017</v>
      </c>
      <c r="E14" s="2">
        <f>IFERROR(INDEX(E51:E500,MATCH($C$14,$C$51:$C$500,0)),"")</f>
        <v>-3919219131</v>
      </c>
      <c r="H14" s="2">
        <f>IFERROR(SUM(D14:G14)*(4/MAX(1,COUNT(D14:G14))),"")</f>
        <v>-16827230296</v>
      </c>
      <c r="I14" s="2">
        <f t="shared" ref="I14:P14" si="11">IFERROR(INDEX(I51:I500,MATCH($C$14,$C$51:$C$500,0)),"")</f>
        <v>-10714372451</v>
      </c>
      <c r="J14" s="2">
        <f t="shared" si="11"/>
        <v>-10944195379</v>
      </c>
      <c r="K14" s="2">
        <f t="shared" si="11"/>
        <v>-8893878112</v>
      </c>
      <c r="L14" s="2">
        <f t="shared" si="11"/>
        <v>-7481746422</v>
      </c>
      <c r="M14" s="2">
        <f t="shared" si="11"/>
        <v>-8529259522</v>
      </c>
      <c r="N14" s="2">
        <f t="shared" si="11"/>
        <v>-11341520438</v>
      </c>
      <c r="O14" s="2">
        <f t="shared" si="11"/>
        <v>-11171133127</v>
      </c>
      <c r="P14" s="2">
        <f t="shared" si="11"/>
        <v>0</v>
      </c>
    </row>
    <row r="15" spans="1:16" ht="15.5" x14ac:dyDescent="0.35">
      <c r="C15" t="s">
        <v>28</v>
      </c>
      <c r="D15" s="2">
        <f>IFERROR(INDEX(D51:D500,MATCH($C$15,$C$51:$C$500,0)),"")</f>
        <v>-494171117</v>
      </c>
      <c r="E15" s="2">
        <f>IFERROR(INDEX(E51:E500,MATCH($C$15,$C$51:$C$500,0)),"")</f>
        <v>-886263644</v>
      </c>
      <c r="H15" s="2">
        <f>IFERROR(SUM(D15:G15)*(4/MAX(1,COUNT(D15:G15))),"")</f>
        <v>-2760869522</v>
      </c>
      <c r="I15" s="2">
        <f t="shared" ref="I15:P15" si="12">IFERROR(INDEX(I51:I500,MATCH($C$15,$C$51:$C$500,0)),"")</f>
        <v>-1289014421</v>
      </c>
      <c r="J15" s="2">
        <f t="shared" si="12"/>
        <v>-455198578</v>
      </c>
      <c r="K15" s="2">
        <f t="shared" si="12"/>
        <v>-3097820115</v>
      </c>
      <c r="L15" s="2">
        <f t="shared" si="12"/>
        <v>-2935947996</v>
      </c>
      <c r="M15" s="2">
        <f t="shared" si="12"/>
        <v>-3570001521</v>
      </c>
      <c r="N15" s="2">
        <f t="shared" si="12"/>
        <v>-2738787726</v>
      </c>
      <c r="O15" s="2">
        <f t="shared" si="12"/>
        <v>-4209884167</v>
      </c>
      <c r="P15" s="2">
        <f t="shared" si="12"/>
        <v>0</v>
      </c>
    </row>
    <row r="16" spans="1:16" ht="15.5" x14ac:dyDescent="0.35">
      <c r="C16" t="s">
        <v>29</v>
      </c>
      <c r="D16" s="2">
        <f>IFERROR(INDEX(D51:D500,MATCH($C$16,$C$51:$C$500,0)),"")</f>
        <v>-475524832</v>
      </c>
      <c r="E16" s="2">
        <f>IFERROR(INDEX(E51:E500,MATCH($C$16,$C$51:$C$500,0)),"")</f>
        <v>3667003713</v>
      </c>
      <c r="H16" s="2">
        <f>IFERROR(SUM(D16:G16)*(4/MAX(1,COUNT(D16:G16))),"")</f>
        <v>6382957762</v>
      </c>
      <c r="I16" s="2">
        <f t="shared" ref="I16:P16" si="13">IFERROR(INDEX(I51:I500,MATCH($C$16,$C$51:$C$500,0)),"")</f>
        <v>3772195018</v>
      </c>
      <c r="J16" s="2">
        <f t="shared" si="13"/>
        <v>-16092510915</v>
      </c>
      <c r="K16" s="2">
        <f t="shared" si="13"/>
        <v>-2429142162</v>
      </c>
      <c r="L16" s="2">
        <f t="shared" si="13"/>
        <v>7409458030</v>
      </c>
      <c r="M16" s="2">
        <f t="shared" si="13"/>
        <v>7949332147</v>
      </c>
      <c r="N16" s="2">
        <f t="shared" si="13"/>
        <v>6776775558</v>
      </c>
      <c r="O16" s="2">
        <f t="shared" si="13"/>
        <v>-6208271941</v>
      </c>
      <c r="P16" s="2">
        <f t="shared" si="13"/>
        <v>0</v>
      </c>
    </row>
    <row r="17" spans="1:16" ht="15.5" x14ac:dyDescent="0.35">
      <c r="A17" t="s">
        <v>30</v>
      </c>
    </row>
    <row r="18" spans="1:1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</row>
    <row r="19" spans="1:16" ht="15.5" x14ac:dyDescent="0.35">
      <c r="A19" t="s">
        <v>40</v>
      </c>
      <c r="C19" t="s">
        <v>41</v>
      </c>
    </row>
    <row r="20" spans="1:16" ht="15.5" x14ac:dyDescent="0.35">
      <c r="A20" t="s">
        <v>42</v>
      </c>
      <c r="C20" t="s">
        <v>43</v>
      </c>
      <c r="D20" s="2">
        <f ca="1">IFERROR(D21*D2,"")</f>
        <v>403200000000</v>
      </c>
      <c r="E20" s="2">
        <f ca="1">IFERROR(E21*E2,"")</f>
        <v>286650000000</v>
      </c>
      <c r="H20" s="2">
        <f t="shared" ref="H20:P20" ca="1" si="14">IFERROR(H21*H2,"")</f>
        <v>286650000000</v>
      </c>
      <c r="I20" s="2">
        <f t="shared" ca="1" si="14"/>
        <v>957600000000</v>
      </c>
      <c r="J20" s="2">
        <f t="shared" ca="1" si="14"/>
        <v>44100000000</v>
      </c>
      <c r="K20" s="2">
        <f t="shared" ca="1" si="14"/>
        <v>157500000000</v>
      </c>
      <c r="L20" s="2">
        <f t="shared" ca="1" si="14"/>
        <v>800100000000</v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</row>
    <row r="21" spans="1:16" ht="15.5" x14ac:dyDescent="0.35">
      <c r="C21" t="s">
        <v>12</v>
      </c>
      <c r="D21" s="2">
        <f>IFERROR(INDEX(D51:D500,MATCH($C$7,$C$51:$C$500,0)),"")</f>
        <v>3150000000</v>
      </c>
      <c r="E21" s="2">
        <f>IFERROR(INDEX(E51:E500,MATCH($C$7,$C$51:$C$500,0)),"")</f>
        <v>3150000000</v>
      </c>
      <c r="H21" s="2">
        <f>IFERROR(INDEX(D21:G21,COUNT(D21:G21)),"")</f>
        <v>3150000000</v>
      </c>
      <c r="I21" s="2">
        <f t="shared" ref="I21:P21" si="15">IFERROR(INDEX(I51:I500,MATCH($C$7,$C$51:$C$500,0)),"")</f>
        <v>3150000000</v>
      </c>
      <c r="J21" s="2">
        <f t="shared" si="15"/>
        <v>3150000000</v>
      </c>
      <c r="K21" s="2">
        <f t="shared" si="15"/>
        <v>3150000000</v>
      </c>
      <c r="L21" s="2">
        <f t="shared" si="15"/>
        <v>3150000000</v>
      </c>
      <c r="M21" s="2">
        <f t="shared" si="15"/>
        <v>10000000</v>
      </c>
      <c r="N21" s="2">
        <f t="shared" si="15"/>
        <v>10000000</v>
      </c>
      <c r="O21" s="2">
        <f t="shared" si="15"/>
        <v>10000000</v>
      </c>
      <c r="P21" s="2">
        <f t="shared" si="15"/>
        <v>0</v>
      </c>
    </row>
    <row r="23" spans="1:16" ht="15.5" x14ac:dyDescent="0.35">
      <c r="B23" t="s">
        <v>44</v>
      </c>
      <c r="C23" t="s">
        <v>45</v>
      </c>
      <c r="D23" s="3">
        <f>IFERROR(D5/D6*100,"")</f>
        <v>-0.79599501317480748</v>
      </c>
      <c r="E23" s="3">
        <f>IFERROR(E5/E6*100,"")</f>
        <v>2.2677494447026976</v>
      </c>
      <c r="H23" s="3">
        <f t="shared" ref="H23:P23" si="16">IFERROR(H5/H6*100,"")</f>
        <v>2.9538857969842747</v>
      </c>
      <c r="I23" s="3">
        <f t="shared" si="16"/>
        <v>1.9398437019025185</v>
      </c>
      <c r="J23" s="3">
        <f t="shared" si="16"/>
        <v>-14.03289590594497</v>
      </c>
      <c r="K23" s="3">
        <f t="shared" si="16"/>
        <v>-4.2652153722106503</v>
      </c>
      <c r="L23" s="3">
        <f t="shared" si="16"/>
        <v>3.2896390639141675</v>
      </c>
      <c r="M23" s="3">
        <f t="shared" si="16"/>
        <v>8.6206237205072913</v>
      </c>
      <c r="N23" s="3">
        <f t="shared" si="16"/>
        <v>8.0660886836746055</v>
      </c>
      <c r="O23" s="3">
        <f t="shared" si="16"/>
        <v>-25.357379666086473</v>
      </c>
      <c r="P23" s="3" t="str">
        <f t="shared" si="16"/>
        <v/>
      </c>
    </row>
    <row r="24" spans="1:16" ht="15.5" x14ac:dyDescent="0.35">
      <c r="C24" t="s">
        <v>46</v>
      </c>
      <c r="D24" s="4" t="str">
        <f>IFERROR(_xlfn.RRI(5,I23,D23),"")</f>
        <v/>
      </c>
      <c r="E24" s="4" t="str">
        <f>IFERROR(_xlfn.RRI(5,J23,E23),"")</f>
        <v/>
      </c>
      <c r="H24" s="4">
        <f t="shared" ref="H24:P24" si="17">IFERROR(_xlfn.RRI(5,M23,H23),"")</f>
        <v>-0.19281886675821058</v>
      </c>
      <c r="I24" s="4">
        <f t="shared" si="17"/>
        <v>-0.24799496341528748</v>
      </c>
      <c r="J24" s="4">
        <f t="shared" si="17"/>
        <v>-0.11159992591006906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47</v>
      </c>
      <c r="C25" t="s">
        <v>48</v>
      </c>
      <c r="D25" s="3">
        <f>IFERROR(INDEX(D51:D500,MATCH($A$25,$C$51:$C$500,0)),"")</f>
        <v>-0.31</v>
      </c>
      <c r="E25" s="3">
        <f>IFERROR(INDEX(E51:E500,MATCH($A$25,$C$51:$C$500,0)),"")</f>
        <v>0.88</v>
      </c>
      <c r="H25" s="3">
        <f>IFERROR(INDEX(D25:G25,COUNT(D25:G25)),"")</f>
        <v>0.88</v>
      </c>
      <c r="I25" s="3">
        <f t="shared" ref="I25:P25" si="18">IFERROR(INDEX(I51:I500,MATCH($C$25,$C$51:$C$500,0)),"")</f>
        <v>0.79</v>
      </c>
      <c r="J25" s="3">
        <f t="shared" si="18"/>
        <v>-5.25</v>
      </c>
      <c r="K25" s="3">
        <f t="shared" si="18"/>
        <v>-1.75</v>
      </c>
      <c r="L25" s="3">
        <f t="shared" si="18"/>
        <v>1.42</v>
      </c>
      <c r="M25" s="3">
        <f t="shared" si="18"/>
        <v>291.95999999999998</v>
      </c>
      <c r="N25" s="3">
        <f t="shared" si="18"/>
        <v>269.2</v>
      </c>
      <c r="O25" s="3">
        <f t="shared" si="18"/>
        <v>-694.54</v>
      </c>
      <c r="P25" s="3">
        <f t="shared" si="18"/>
        <v>0</v>
      </c>
    </row>
    <row r="26" spans="1:16" ht="15.5" x14ac:dyDescent="0.35">
      <c r="C26" t="s">
        <v>49</v>
      </c>
      <c r="D26" s="4" t="str">
        <f>IFERROR(_xlfn.RRI(5,I25,D25),"")</f>
        <v/>
      </c>
      <c r="E26" s="4" t="str">
        <f>IFERROR(_xlfn.RRI(5,J25,E25),"")</f>
        <v/>
      </c>
      <c r="H26" s="4">
        <f t="shared" ref="H26:P26" si="19">IFERROR(_xlfn.RRI(5,M25,H25),"")</f>
        <v>-0.6867927088550283</v>
      </c>
      <c r="I26" s="4">
        <f t="shared" si="19"/>
        <v>-0.68846244501073639</v>
      </c>
      <c r="J26" s="4">
        <f t="shared" si="19"/>
        <v>-0.62356290944585435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>
        <f t="shared" si="19"/>
        <v>0</v>
      </c>
    </row>
    <row r="27" spans="1:16" ht="15.5" x14ac:dyDescent="0.35">
      <c r="C27" t="s">
        <v>50</v>
      </c>
      <c r="D27" s="3">
        <f>IFERROR(D4/D21,"")</f>
        <v>142.76672639555557</v>
      </c>
      <c r="E27" s="3">
        <f>IFERROR(E4/E21,"")</f>
        <v>148.02371134444445</v>
      </c>
      <c r="H27" s="3">
        <f t="shared" ref="H27:P27" si="20">IFERROR(H4/H21,"")</f>
        <v>581.58087548000003</v>
      </c>
      <c r="I27" s="3">
        <f t="shared" si="20"/>
        <v>369.44312492952383</v>
      </c>
      <c r="J27" s="3">
        <f t="shared" si="20"/>
        <v>289.06169496380954</v>
      </c>
      <c r="K27" s="3">
        <f t="shared" si="20"/>
        <v>258.96513915587303</v>
      </c>
      <c r="L27" s="3">
        <f t="shared" si="20"/>
        <v>222.52031523174603</v>
      </c>
      <c r="M27" s="3">
        <f t="shared" si="20"/>
        <v>70109.124881800002</v>
      </c>
      <c r="N27" s="3">
        <f t="shared" si="20"/>
        <v>74340.729554000005</v>
      </c>
      <c r="O27" s="3">
        <f t="shared" si="20"/>
        <v>73739.813728399997</v>
      </c>
      <c r="P27" s="3" t="str">
        <f t="shared" si="20"/>
        <v/>
      </c>
    </row>
    <row r="28" spans="1:16" ht="15.5" x14ac:dyDescent="0.35">
      <c r="C28" t="s">
        <v>51</v>
      </c>
      <c r="D28" s="4">
        <f>IFERROR(_xlfn.RRI(5,I27,D27),"")</f>
        <v>-0.17317065369071172</v>
      </c>
      <c r="E28" s="4">
        <f>IFERROR(_xlfn.RRI(5,J27,E27),"")</f>
        <v>-0.12528182830585322</v>
      </c>
      <c r="H28" s="4">
        <f t="shared" ref="H28:P28" si="21">IFERROR(_xlfn.RRI(5,M27,H27),"")</f>
        <v>-0.61649845833427652</v>
      </c>
      <c r="I28" s="4">
        <f t="shared" si="21"/>
        <v>-0.65385014497674177</v>
      </c>
      <c r="J28" s="4">
        <f t="shared" si="21"/>
        <v>-0.66989074402455451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52</v>
      </c>
      <c r="H29" s="4">
        <f t="shared" ref="H29:P29" si="22">IFERROR(((H25-I25)/I25)*100%,"")</f>
        <v>0.11392405063291135</v>
      </c>
      <c r="I29" s="4">
        <f t="shared" si="22"/>
        <v>-1.1504761904761904</v>
      </c>
      <c r="J29" s="4">
        <f t="shared" si="22"/>
        <v>2</v>
      </c>
      <c r="K29" s="4">
        <f t="shared" si="22"/>
        <v>-2.232394366197183</v>
      </c>
      <c r="L29" s="4">
        <f t="shared" si="22"/>
        <v>-0.99513632004384156</v>
      </c>
      <c r="M29" s="4">
        <f t="shared" si="22"/>
        <v>8.4546805349182727E-2</v>
      </c>
      <c r="N29" s="4">
        <f t="shared" si="22"/>
        <v>-1.3875946669738244</v>
      </c>
      <c r="O29" s="4" t="str">
        <f t="shared" si="22"/>
        <v/>
      </c>
      <c r="P29" s="4" t="str">
        <f t="shared" si="22"/>
        <v/>
      </c>
    </row>
    <row r="30" spans="1:16" ht="15.5" x14ac:dyDescent="0.35">
      <c r="C30" t="s">
        <v>53</v>
      </c>
      <c r="H30" s="4">
        <f t="shared" ref="H30:P30" si="23">IFERROR(((H27-I27)/I27)*100%,"")</f>
        <v>0.57420949595677084</v>
      </c>
      <c r="I30" s="4">
        <f t="shared" si="23"/>
        <v>0.27807707270165294</v>
      </c>
      <c r="J30" s="4">
        <f t="shared" si="23"/>
        <v>0.11621856094623288</v>
      </c>
      <c r="K30" s="4">
        <f t="shared" si="23"/>
        <v>0.16378200743680943</v>
      </c>
      <c r="L30" s="4">
        <f t="shared" si="23"/>
        <v>-0.99682608625329583</v>
      </c>
      <c r="M30" s="4">
        <f t="shared" si="23"/>
        <v>-5.6921753358987789E-2</v>
      </c>
      <c r="N30" s="4">
        <f t="shared" si="23"/>
        <v>8.1491367446806118E-3</v>
      </c>
      <c r="O30" s="4" t="str">
        <f t="shared" si="23"/>
        <v/>
      </c>
      <c r="P30" s="4" t="str">
        <f t="shared" si="23"/>
        <v/>
      </c>
    </row>
    <row r="32" spans="1:16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38.67</v>
      </c>
      <c r="E32" s="3">
        <f>IFERROR(INDEX(E51:E500,MATCH($A$32,$C$51:$C$500,0)),"")</f>
        <v>38.93</v>
      </c>
      <c r="H32" s="3">
        <f>IFERROR(INDEX(D32:G32,COUNT(D32:G32)),"")</f>
        <v>38.93</v>
      </c>
      <c r="I32" s="3">
        <f t="shared" ref="I32:P32" si="24">IFERROR(INDEX(I51:I500,MATCH($C$32,$C$51:$C$500,0)),"")</f>
        <v>38.04</v>
      </c>
      <c r="J32" s="3">
        <f t="shared" si="24"/>
        <v>37.31</v>
      </c>
      <c r="K32" s="3">
        <f t="shared" si="24"/>
        <v>42.54</v>
      </c>
      <c r="L32" s="3">
        <f t="shared" si="24"/>
        <v>44.85</v>
      </c>
      <c r="M32" s="3">
        <f t="shared" si="24"/>
        <v>3275.54</v>
      </c>
      <c r="N32" s="3">
        <f t="shared" si="24"/>
        <v>3031.4</v>
      </c>
      <c r="O32" s="3">
        <f t="shared" si="24"/>
        <v>2922.25</v>
      </c>
      <c r="P32" s="3">
        <f t="shared" si="24"/>
        <v>0</v>
      </c>
    </row>
    <row r="33" spans="1:16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2.35</v>
      </c>
      <c r="E33" s="3">
        <f>IFERROR(INDEX(E51:E500,MATCH($A$33,$C$51:$C$500,0)),"")</f>
        <v>3.11</v>
      </c>
      <c r="H33" s="3">
        <f>IFERROR(INDEX(D33:G33,COUNT(D33:G33)),"")</f>
        <v>3.11</v>
      </c>
      <c r="I33" s="3">
        <f t="shared" ref="I33:P33" si="25">IFERROR(INDEX(I51:I500,MATCH($C$33,$C$51:$C$500,0)),"")</f>
        <v>7.99</v>
      </c>
      <c r="J33" s="3">
        <f t="shared" si="25"/>
        <v>0.38</v>
      </c>
      <c r="K33" s="3">
        <f t="shared" si="25"/>
        <v>1.18</v>
      </c>
      <c r="L33" s="3">
        <f t="shared" si="25"/>
        <v>5.66</v>
      </c>
      <c r="M33" s="3">
        <f t="shared" si="25"/>
        <v>0</v>
      </c>
      <c r="N33" s="3">
        <f t="shared" si="25"/>
        <v>0</v>
      </c>
      <c r="O33" s="3">
        <f t="shared" si="25"/>
        <v>0</v>
      </c>
      <c r="P33" s="3">
        <f t="shared" si="25"/>
        <v>0</v>
      </c>
    </row>
    <row r="34" spans="1:16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-293.55</v>
      </c>
      <c r="E34" s="3">
        <f>IFERROR(INDEX(E51:E500,MATCH($A$34,$C$51:$C$500,0)),"")</f>
        <v>137.5</v>
      </c>
      <c r="H34" s="3">
        <f>IFERROR(INDEX(D34:G34,COUNT(D34:G34)),"")</f>
        <v>137.5</v>
      </c>
      <c r="I34" s="3">
        <f t="shared" ref="I34:P34" si="26">IFERROR(INDEX(I51:I500,MATCH($C$34,$C$51:$C$500,0)),"")</f>
        <v>384.81</v>
      </c>
      <c r="J34" s="3">
        <f t="shared" si="26"/>
        <v>-2.67</v>
      </c>
      <c r="K34" s="3">
        <f t="shared" si="26"/>
        <v>-28.57</v>
      </c>
      <c r="L34" s="3">
        <f t="shared" si="26"/>
        <v>178.87</v>
      </c>
      <c r="M34" s="3">
        <f t="shared" si="26"/>
        <v>0</v>
      </c>
      <c r="N34" s="3">
        <f t="shared" si="26"/>
        <v>0</v>
      </c>
      <c r="O34" s="3">
        <f t="shared" si="26"/>
        <v>0</v>
      </c>
      <c r="P34" s="3">
        <f t="shared" si="26"/>
        <v>0</v>
      </c>
    </row>
    <row r="35" spans="1:16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0.64</v>
      </c>
      <c r="E35" s="3">
        <f>IFERROR(INDEX(E51:E500,MATCH($A$35,$C$51:$C$500,0)),"")</f>
        <v>0.82</v>
      </c>
      <c r="H35" s="3">
        <f>IFERROR(INDEX(D35:G35,COUNT(D35:G35)),"")</f>
        <v>0.82</v>
      </c>
      <c r="I35" s="3">
        <f t="shared" ref="I35:P35" si="27">IFERROR(INDEX(I51:I500,MATCH($C$35,$C$51:$C$500,0)),"")</f>
        <v>0.82</v>
      </c>
      <c r="J35" s="3">
        <f t="shared" si="27"/>
        <v>0.05</v>
      </c>
      <c r="K35" s="3">
        <f t="shared" si="27"/>
        <v>0.19</v>
      </c>
      <c r="L35" s="3">
        <f t="shared" si="27"/>
        <v>1.1399999999999999</v>
      </c>
      <c r="M35" s="3">
        <f t="shared" si="27"/>
        <v>0</v>
      </c>
      <c r="N35" s="3">
        <f t="shared" si="27"/>
        <v>0</v>
      </c>
      <c r="O35" s="3">
        <f t="shared" si="27"/>
        <v>0</v>
      </c>
      <c r="P35" s="3">
        <f t="shared" si="27"/>
        <v>0</v>
      </c>
    </row>
    <row r="36" spans="1:16" ht="15.5" x14ac:dyDescent="0.35">
      <c r="B36" t="s">
        <v>66</v>
      </c>
      <c r="C36" t="s">
        <v>67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P36" si="28">IFERROR(INDEX(H51:H500,MATCH($C$36,$C$51:$C$500,0)),"")</f>
        <v>0</v>
      </c>
      <c r="I36" s="4">
        <f t="shared" si="28"/>
        <v>0</v>
      </c>
      <c r="J36" s="4">
        <f t="shared" si="28"/>
        <v>0</v>
      </c>
      <c r="K36" s="4">
        <f t="shared" si="28"/>
        <v>0</v>
      </c>
      <c r="L36" s="4">
        <f t="shared" si="28"/>
        <v>0.35210000000000002</v>
      </c>
      <c r="M36" s="4">
        <f t="shared" si="28"/>
        <v>0</v>
      </c>
      <c r="N36" s="4">
        <f t="shared" si="28"/>
        <v>0</v>
      </c>
      <c r="O36" s="4">
        <f t="shared" si="28"/>
        <v>0</v>
      </c>
      <c r="P36" s="4">
        <f t="shared" si="28"/>
        <v>0</v>
      </c>
    </row>
    <row r="37" spans="1:16" ht="15.5" x14ac:dyDescent="0.35">
      <c r="B37" t="s">
        <v>68</v>
      </c>
      <c r="C37" t="s">
        <v>69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P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</v>
      </c>
      <c r="L37" s="3">
        <f t="shared" si="29"/>
        <v>0.5</v>
      </c>
      <c r="M37" s="3">
        <f t="shared" si="29"/>
        <v>0</v>
      </c>
      <c r="N37" s="3">
        <f t="shared" si="29"/>
        <v>0</v>
      </c>
      <c r="O37" s="3">
        <f t="shared" si="29"/>
        <v>0</v>
      </c>
      <c r="P37" s="3">
        <f t="shared" si="29"/>
        <v>0</v>
      </c>
    </row>
    <row r="50" spans="2:16" ht="15.5" x14ac:dyDescent="0.35">
      <c r="D50" t="s">
        <v>70</v>
      </c>
      <c r="E50" t="s">
        <v>243</v>
      </c>
      <c r="F50" t="s">
        <v>71</v>
      </c>
      <c r="G50" t="s">
        <v>244</v>
      </c>
      <c r="H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</row>
    <row r="51" spans="2:16" ht="15.5" x14ac:dyDescent="0.35">
      <c r="B51" t="s">
        <v>75</v>
      </c>
      <c r="C51" t="s">
        <v>6</v>
      </c>
      <c r="D51" s="5">
        <v>449715188146</v>
      </c>
      <c r="E51" s="5">
        <v>466274690735</v>
      </c>
      <c r="F51" s="5">
        <v>369092108857</v>
      </c>
      <c r="G51" s="5">
        <v>290290590555</v>
      </c>
      <c r="I51" s="5">
        <v>1163745843528</v>
      </c>
      <c r="J51" s="5">
        <v>910544339136</v>
      </c>
      <c r="K51" s="5">
        <v>815740188341</v>
      </c>
      <c r="L51" s="5">
        <v>700938992980</v>
      </c>
      <c r="M51" s="5">
        <v>701091248818</v>
      </c>
      <c r="N51" s="5">
        <v>743407295540</v>
      </c>
      <c r="O51" s="5">
        <v>737398137284</v>
      </c>
    </row>
    <row r="52" spans="2:16" ht="15.5" x14ac:dyDescent="0.35">
      <c r="C52" t="s">
        <v>76</v>
      </c>
      <c r="D52" s="5">
        <v>-431962071606</v>
      </c>
      <c r="E52" s="5">
        <v>-450017285139</v>
      </c>
      <c r="F52" s="5">
        <v>-355054581167</v>
      </c>
      <c r="G52" s="5">
        <v>-280841698766</v>
      </c>
      <c r="I52" s="5">
        <v>-1120672388102</v>
      </c>
      <c r="J52" s="5">
        <v>-879200476451</v>
      </c>
      <c r="K52" s="5">
        <v>-772225494350</v>
      </c>
      <c r="L52" s="5">
        <v>-659304217618</v>
      </c>
      <c r="M52" s="5">
        <v>-656395682812</v>
      </c>
      <c r="N52" s="5">
        <v>-695314001505</v>
      </c>
      <c r="O52" s="5">
        <v>-698770508226</v>
      </c>
    </row>
    <row r="53" spans="2:16" ht="15.5" x14ac:dyDescent="0.35">
      <c r="C53" t="s">
        <v>77</v>
      </c>
      <c r="D53" s="5">
        <v>17753116540</v>
      </c>
      <c r="E53" s="5">
        <v>16257405596</v>
      </c>
      <c r="F53" s="5">
        <v>14037527690</v>
      </c>
      <c r="G53" s="5">
        <v>9448891789</v>
      </c>
      <c r="I53" s="5">
        <v>43073455426</v>
      </c>
      <c r="J53" s="5">
        <v>31343862685</v>
      </c>
      <c r="K53" s="5">
        <v>43514693991</v>
      </c>
      <c r="L53" s="5">
        <v>41634775362</v>
      </c>
      <c r="M53" s="5">
        <v>44695566006</v>
      </c>
      <c r="N53" s="5">
        <v>48093294035</v>
      </c>
      <c r="O53" s="5">
        <v>38627629058</v>
      </c>
    </row>
    <row r="54" spans="2:16" ht="15.5" x14ac:dyDescent="0.35">
      <c r="C54" t="s">
        <v>78</v>
      </c>
      <c r="D54" s="5">
        <v>-13903325321</v>
      </c>
      <c r="E54" s="5">
        <v>-8788814715</v>
      </c>
      <c r="F54" s="5">
        <v>-8185962029</v>
      </c>
      <c r="G54" s="5">
        <v>-5786143090</v>
      </c>
      <c r="I54" s="5">
        <v>-28709825369</v>
      </c>
      <c r="J54" s="5">
        <v>-36787733354</v>
      </c>
      <c r="K54" s="5">
        <v>-37920356729</v>
      </c>
      <c r="L54" s="5">
        <v>-27014445505</v>
      </c>
      <c r="M54" s="5">
        <v>-28521344102</v>
      </c>
      <c r="N54" s="5">
        <v>-30293765661</v>
      </c>
      <c r="O54" s="5">
        <v>-34450866453</v>
      </c>
    </row>
    <row r="55" spans="2:16" ht="15.5" x14ac:dyDescent="0.35">
      <c r="C55" t="s">
        <v>246</v>
      </c>
      <c r="D55" s="5">
        <v>-10265647891</v>
      </c>
      <c r="E55" s="5">
        <v>-8683122143</v>
      </c>
      <c r="F55" s="5">
        <v>-8282006222</v>
      </c>
      <c r="G55" s="5">
        <v>-5769582116</v>
      </c>
      <c r="I55" s="5">
        <v>-27480025695</v>
      </c>
      <c r="J55" s="5">
        <v>-28399612811</v>
      </c>
      <c r="K55" s="5">
        <v>-30173828292</v>
      </c>
      <c r="L55" s="5">
        <v>-20649238100</v>
      </c>
      <c r="M55" s="5">
        <v>-25003871636</v>
      </c>
      <c r="N55" s="5">
        <v>-28777939615</v>
      </c>
      <c r="O55" s="5">
        <v>-29821455884</v>
      </c>
    </row>
    <row r="56" spans="2:16" ht="15.5" x14ac:dyDescent="0.35">
      <c r="C56" t="s">
        <v>352</v>
      </c>
      <c r="D56" s="5">
        <v>-332483092</v>
      </c>
      <c r="E56" s="5">
        <v>52559672</v>
      </c>
      <c r="F56" s="5">
        <v>-24502022</v>
      </c>
      <c r="G56" s="5">
        <v>111155363</v>
      </c>
      <c r="I56" s="5">
        <v>263262987</v>
      </c>
      <c r="J56" s="5">
        <v>244378261</v>
      </c>
      <c r="K56" s="5">
        <v>286192914</v>
      </c>
      <c r="L56" s="5">
        <v>248072311</v>
      </c>
      <c r="M56" s="5">
        <v>215651617</v>
      </c>
      <c r="N56" s="5">
        <v>-38434443</v>
      </c>
      <c r="O56" s="5">
        <v>-90081708</v>
      </c>
    </row>
    <row r="57" spans="2:16" ht="15.5" x14ac:dyDescent="0.35">
      <c r="C57" t="s">
        <v>83</v>
      </c>
      <c r="D57" s="5">
        <v>-3305194338</v>
      </c>
      <c r="E57" s="5">
        <v>-158252244</v>
      </c>
      <c r="F57" s="5">
        <v>120546215</v>
      </c>
      <c r="G57" s="5">
        <v>-127716337</v>
      </c>
      <c r="I57" s="5">
        <v>-1493062661</v>
      </c>
      <c r="J57" s="5">
        <v>-8632498804</v>
      </c>
      <c r="K57" s="5">
        <v>-8032721351</v>
      </c>
      <c r="L57" s="5">
        <v>-6613279716</v>
      </c>
      <c r="M57" s="5">
        <v>-3733124083</v>
      </c>
      <c r="N57" s="5">
        <v>-1477391603</v>
      </c>
      <c r="O57" s="5">
        <v>-4539328861</v>
      </c>
    </row>
    <row r="58" spans="2:16" ht="15.5" x14ac:dyDescent="0.35">
      <c r="C58" t="s">
        <v>80</v>
      </c>
      <c r="D58" s="5">
        <v>3849791219</v>
      </c>
      <c r="E58" s="5">
        <v>7468590881</v>
      </c>
      <c r="F58" s="5">
        <v>5851565661</v>
      </c>
      <c r="G58" s="5">
        <v>3662748699</v>
      </c>
      <c r="I58" s="5">
        <v>14363630057</v>
      </c>
      <c r="J58" s="5">
        <v>-5443870669</v>
      </c>
      <c r="K58" s="5">
        <v>5594337262</v>
      </c>
      <c r="L58" s="5">
        <v>14620329857</v>
      </c>
      <c r="M58" s="5">
        <v>16174221904</v>
      </c>
      <c r="N58" s="5">
        <v>17799528374</v>
      </c>
      <c r="O58" s="5">
        <v>4176762605</v>
      </c>
    </row>
    <row r="59" spans="2:16" ht="15.5" x14ac:dyDescent="0.35">
      <c r="C59" t="s">
        <v>81</v>
      </c>
      <c r="D59" s="5">
        <v>-4325316051</v>
      </c>
      <c r="E59" s="5">
        <v>-3801587168</v>
      </c>
      <c r="F59" s="5">
        <v>-3323952748</v>
      </c>
      <c r="G59" s="5">
        <v>-2995551206</v>
      </c>
      <c r="I59" s="5">
        <v>-10591435039</v>
      </c>
      <c r="J59" s="5">
        <v>-10648640246</v>
      </c>
      <c r="K59" s="5">
        <v>-8023479424</v>
      </c>
      <c r="L59" s="5">
        <v>-7210871827</v>
      </c>
      <c r="M59" s="5">
        <v>-8224889757</v>
      </c>
      <c r="N59" s="5">
        <v>-11022752816</v>
      </c>
      <c r="O59" s="5">
        <v>-10385034546</v>
      </c>
    </row>
    <row r="60" spans="2:16" ht="15.5" x14ac:dyDescent="0.35">
      <c r="C60" t="s">
        <v>142</v>
      </c>
      <c r="D60" s="5">
        <v>169079966</v>
      </c>
      <c r="E60" s="5">
        <v>117631963</v>
      </c>
      <c r="F60" s="5">
        <v>25134348</v>
      </c>
      <c r="G60" s="5">
        <v>33595313</v>
      </c>
      <c r="I60" s="5">
        <v>122937412</v>
      </c>
      <c r="J60" s="5">
        <v>295555133</v>
      </c>
      <c r="K60" s="5">
        <v>870398688</v>
      </c>
      <c r="L60" s="5">
        <v>270874595</v>
      </c>
      <c r="M60" s="5">
        <v>304369765</v>
      </c>
      <c r="N60" s="5">
        <v>318767622</v>
      </c>
      <c r="O60" s="5">
        <v>786098581</v>
      </c>
    </row>
    <row r="61" spans="2:16" ht="15.5" x14ac:dyDescent="0.35">
      <c r="C61" t="s">
        <v>27</v>
      </c>
      <c r="D61" s="5">
        <v>-4494396017</v>
      </c>
      <c r="E61" s="5">
        <v>-3919219131</v>
      </c>
      <c r="F61" s="5">
        <v>-3349087096</v>
      </c>
      <c r="G61" s="5">
        <v>-3029146519</v>
      </c>
      <c r="I61" s="5">
        <v>-10714372451</v>
      </c>
      <c r="J61" s="5">
        <v>-10944195379</v>
      </c>
      <c r="K61" s="5">
        <v>-8893878112</v>
      </c>
      <c r="L61" s="5">
        <v>-7481746422</v>
      </c>
      <c r="M61" s="5">
        <v>-8529259522</v>
      </c>
      <c r="N61" s="5">
        <v>-11341520438</v>
      </c>
      <c r="O61" s="5">
        <v>-11171133127</v>
      </c>
    </row>
    <row r="62" spans="2:16" ht="15.5" x14ac:dyDescent="0.35">
      <c r="C62" t="s">
        <v>84</v>
      </c>
      <c r="D62" s="5">
        <v>-4325316051</v>
      </c>
      <c r="E62" s="5">
        <v>-3801587168</v>
      </c>
      <c r="F62" s="5">
        <v>-3323952748</v>
      </c>
      <c r="G62" s="5">
        <v>-2995551206</v>
      </c>
      <c r="I62" s="5">
        <v>-10591435039</v>
      </c>
      <c r="J62" s="5">
        <v>-10648640246</v>
      </c>
      <c r="K62" s="5">
        <v>-8023479424</v>
      </c>
      <c r="L62" s="5">
        <v>-7210871827</v>
      </c>
      <c r="M62" s="5">
        <v>-8224889757</v>
      </c>
      <c r="N62" s="5">
        <v>-11022752816</v>
      </c>
      <c r="O62" s="5">
        <v>-10385034546</v>
      </c>
    </row>
    <row r="63" spans="2:16" ht="15.5" x14ac:dyDescent="0.35">
      <c r="C63" t="s">
        <v>29</v>
      </c>
      <c r="D63" s="5">
        <v>-475524832</v>
      </c>
      <c r="E63" s="5">
        <v>3667003713</v>
      </c>
      <c r="F63" s="5">
        <v>2527612913</v>
      </c>
      <c r="G63" s="5">
        <v>667197493</v>
      </c>
      <c r="I63" s="5">
        <v>3772195018</v>
      </c>
      <c r="J63" s="5">
        <v>-16092510915</v>
      </c>
      <c r="K63" s="5">
        <v>-2429142162</v>
      </c>
      <c r="L63" s="5">
        <v>7409458030</v>
      </c>
      <c r="M63" s="5">
        <v>7949332147</v>
      </c>
      <c r="N63" s="5">
        <v>6776775558</v>
      </c>
      <c r="O63" s="5">
        <v>-6208271941</v>
      </c>
    </row>
    <row r="64" spans="2:16" ht="15.5" x14ac:dyDescent="0.35">
      <c r="C64" t="s">
        <v>28</v>
      </c>
      <c r="D64" s="5">
        <v>-494171117</v>
      </c>
      <c r="E64" s="5">
        <v>-886263644</v>
      </c>
      <c r="F64" s="5">
        <v>-823916262</v>
      </c>
      <c r="G64" s="5">
        <v>-22923799</v>
      </c>
      <c r="I64" s="5">
        <v>-1289014421</v>
      </c>
      <c r="J64" s="5">
        <v>-455198578</v>
      </c>
      <c r="K64" s="5">
        <v>-3097820115</v>
      </c>
      <c r="L64" s="5">
        <v>-2935947996</v>
      </c>
      <c r="M64" s="5">
        <v>-3570001521</v>
      </c>
      <c r="N64" s="5">
        <v>-2738787726</v>
      </c>
      <c r="O64" s="5">
        <v>-4209884167</v>
      </c>
    </row>
    <row r="65" spans="2:15" ht="15.5" x14ac:dyDescent="0.35">
      <c r="C65" t="s">
        <v>89</v>
      </c>
      <c r="D65" s="5">
        <v>-969695949</v>
      </c>
      <c r="E65" s="5">
        <v>2780740069</v>
      </c>
      <c r="F65" s="5">
        <v>1703696651</v>
      </c>
      <c r="G65" s="5">
        <v>644273694</v>
      </c>
      <c r="I65" s="5">
        <v>2483180597</v>
      </c>
      <c r="J65" s="5">
        <v>-16547709493</v>
      </c>
      <c r="K65" s="5">
        <v>-5526962277</v>
      </c>
      <c r="L65" s="5">
        <v>4473510034</v>
      </c>
      <c r="M65" s="5">
        <v>4379330626</v>
      </c>
      <c r="N65" s="5">
        <v>4037987832</v>
      </c>
      <c r="O65" s="5">
        <v>-10418156108</v>
      </c>
    </row>
    <row r="66" spans="2:15" ht="15.5" x14ac:dyDescent="0.35">
      <c r="C66" t="s">
        <v>90</v>
      </c>
      <c r="F66" s="5">
        <v>-158464277</v>
      </c>
      <c r="I66" s="5">
        <v>-158464277</v>
      </c>
      <c r="J66" s="5">
        <v>56856882</v>
      </c>
      <c r="K66" s="5">
        <v>-188704819</v>
      </c>
      <c r="L66" s="5">
        <v>174352759</v>
      </c>
      <c r="M66" s="5">
        <v>-143755928</v>
      </c>
      <c r="N66" s="5">
        <v>-370259619</v>
      </c>
      <c r="O66" s="5">
        <v>-696951782</v>
      </c>
    </row>
    <row r="67" spans="2:15" ht="15.5" x14ac:dyDescent="0.35">
      <c r="C67" t="s">
        <v>91</v>
      </c>
      <c r="D67" s="5">
        <v>-969695949</v>
      </c>
      <c r="E67" s="5">
        <v>2780740069</v>
      </c>
      <c r="F67" s="5">
        <v>1545232374</v>
      </c>
      <c r="G67" s="5">
        <v>644273694</v>
      </c>
      <c r="I67" s="5">
        <v>2324716320</v>
      </c>
      <c r="J67" s="5">
        <v>-16490852611</v>
      </c>
      <c r="K67" s="5">
        <v>-5715667096</v>
      </c>
      <c r="L67" s="5">
        <v>4647862793</v>
      </c>
      <c r="M67" s="5">
        <v>4235574698</v>
      </c>
      <c r="N67" s="5">
        <v>3667728213</v>
      </c>
      <c r="O67" s="5">
        <v>-11115107890</v>
      </c>
    </row>
    <row r="68" spans="2:15" ht="15.5" x14ac:dyDescent="0.35">
      <c r="C68" t="s">
        <v>92</v>
      </c>
      <c r="D68" s="5">
        <v>-969695949</v>
      </c>
      <c r="E68" s="5">
        <v>2780740069</v>
      </c>
      <c r="F68" s="5">
        <v>1703696651</v>
      </c>
      <c r="G68" s="5">
        <v>644273694</v>
      </c>
      <c r="I68" s="5">
        <v>2483180597</v>
      </c>
      <c r="J68" s="5">
        <v>-16547709493</v>
      </c>
      <c r="K68" s="5">
        <v>-5526962277</v>
      </c>
      <c r="L68" s="5">
        <v>4473510034</v>
      </c>
      <c r="M68" s="5">
        <v>4379330626</v>
      </c>
      <c r="N68" s="5">
        <v>4037987832</v>
      </c>
      <c r="O68" s="5">
        <v>-10418156108</v>
      </c>
    </row>
    <row r="69" spans="2:15" ht="15.5" x14ac:dyDescent="0.35">
      <c r="C69" t="s">
        <v>8</v>
      </c>
      <c r="D69" s="5">
        <v>-969695949</v>
      </c>
      <c r="E69" s="5">
        <v>2780740069</v>
      </c>
      <c r="F69" s="5">
        <v>1545232374</v>
      </c>
      <c r="G69" s="5">
        <v>644273694</v>
      </c>
      <c r="I69" s="5">
        <v>2324716320</v>
      </c>
      <c r="J69" s="5">
        <v>-16490852611</v>
      </c>
      <c r="K69" s="5">
        <v>-5715667096</v>
      </c>
      <c r="L69" s="5">
        <v>4647862793</v>
      </c>
      <c r="M69" s="5">
        <v>4235574698</v>
      </c>
      <c r="N69" s="5">
        <v>3667728213</v>
      </c>
      <c r="O69" s="5">
        <v>-11115107890</v>
      </c>
    </row>
    <row r="70" spans="2:15" ht="15.5" x14ac:dyDescent="0.35">
      <c r="C70" t="s">
        <v>93</v>
      </c>
    </row>
    <row r="71" spans="2:15" ht="15.5" x14ac:dyDescent="0.35">
      <c r="C71" t="s">
        <v>94</v>
      </c>
      <c r="D71" s="5">
        <v>-969695949</v>
      </c>
      <c r="E71" s="5">
        <v>2780740069</v>
      </c>
      <c r="F71" s="5">
        <v>1703696651</v>
      </c>
      <c r="G71" s="5">
        <v>644273694</v>
      </c>
      <c r="I71" s="5">
        <v>2483180597</v>
      </c>
      <c r="J71" s="5">
        <v>-16547709493</v>
      </c>
      <c r="K71" s="5">
        <v>-5526962277</v>
      </c>
      <c r="L71" s="5">
        <v>4473510034</v>
      </c>
      <c r="M71" s="5">
        <v>4379330626</v>
      </c>
      <c r="N71" s="5">
        <v>4037987832</v>
      </c>
      <c r="O71" s="5">
        <v>-10418156108</v>
      </c>
    </row>
    <row r="72" spans="2:15" ht="15.5" x14ac:dyDescent="0.35">
      <c r="C72" t="s">
        <v>95</v>
      </c>
      <c r="D72" s="5">
        <v>-969695949</v>
      </c>
      <c r="E72" s="5">
        <v>2780740069</v>
      </c>
      <c r="F72" s="5">
        <v>1545232374</v>
      </c>
      <c r="G72" s="5">
        <v>644273694</v>
      </c>
      <c r="I72" s="5">
        <v>2324716320</v>
      </c>
      <c r="J72" s="5">
        <v>-16490852611</v>
      </c>
      <c r="K72" s="5">
        <v>-5715667096</v>
      </c>
      <c r="L72" s="5">
        <v>4647862793</v>
      </c>
      <c r="M72" s="5">
        <v>4235574698</v>
      </c>
      <c r="N72" s="5">
        <v>3667728213</v>
      </c>
      <c r="O72" s="5">
        <v>-11115107890</v>
      </c>
    </row>
    <row r="73" spans="2:15" ht="15.5" x14ac:dyDescent="0.35">
      <c r="C73" t="s">
        <v>96</v>
      </c>
      <c r="D73" s="5">
        <v>-969695949</v>
      </c>
      <c r="E73" s="5">
        <v>2780740069</v>
      </c>
      <c r="F73" s="5">
        <v>1545232374</v>
      </c>
      <c r="G73" s="5">
        <v>644273694</v>
      </c>
      <c r="I73" s="5">
        <v>2324716320</v>
      </c>
      <c r="J73" s="5">
        <v>-16490852611</v>
      </c>
      <c r="K73" s="5">
        <v>-5715667096</v>
      </c>
      <c r="L73" s="5">
        <v>4647862793</v>
      </c>
      <c r="M73" s="5">
        <v>4235574698</v>
      </c>
      <c r="N73" s="5">
        <v>3667728213</v>
      </c>
      <c r="O73" s="5">
        <v>-11115107890</v>
      </c>
    </row>
    <row r="75" spans="2:15" ht="15.5" x14ac:dyDescent="0.35">
      <c r="B75" t="s">
        <v>97</v>
      </c>
      <c r="C75" t="s">
        <v>98</v>
      </c>
    </row>
    <row r="76" spans="2:15" ht="15.5" x14ac:dyDescent="0.35">
      <c r="C76" t="s">
        <v>99</v>
      </c>
    </row>
    <row r="77" spans="2:15" ht="15.5" x14ac:dyDescent="0.35">
      <c r="C77" t="s">
        <v>20</v>
      </c>
      <c r="D77" s="5">
        <v>17369226915</v>
      </c>
      <c r="E77" s="5">
        <v>20077544845</v>
      </c>
      <c r="F77" s="5">
        <v>7362006419</v>
      </c>
      <c r="G77" s="5">
        <v>14099893334</v>
      </c>
      <c r="I77" s="5">
        <v>7362006419</v>
      </c>
      <c r="J77" s="5">
        <v>18041086770</v>
      </c>
      <c r="K77" s="5">
        <v>44964771800</v>
      </c>
      <c r="L77" s="5">
        <v>119937028465</v>
      </c>
      <c r="M77" s="5">
        <v>36102756144</v>
      </c>
      <c r="N77" s="5">
        <v>16726142518</v>
      </c>
      <c r="O77" s="5">
        <v>14333374807</v>
      </c>
    </row>
    <row r="78" spans="2:15" ht="15.5" x14ac:dyDescent="0.35">
      <c r="C78" t="s">
        <v>100</v>
      </c>
      <c r="D78" s="5">
        <v>227669294812</v>
      </c>
      <c r="E78" s="5">
        <v>213267337502</v>
      </c>
      <c r="F78" s="5">
        <v>166016673392</v>
      </c>
      <c r="G78" s="5">
        <v>159411824426</v>
      </c>
      <c r="I78" s="5">
        <v>166016673392</v>
      </c>
      <c r="J78" s="5">
        <v>134690110613</v>
      </c>
      <c r="K78" s="5">
        <v>167462034776</v>
      </c>
      <c r="L78" s="5">
        <v>155094093438</v>
      </c>
      <c r="M78" s="5">
        <v>112089878691</v>
      </c>
      <c r="N78" s="5">
        <v>146533996597</v>
      </c>
      <c r="O78" s="5">
        <v>126481337069</v>
      </c>
    </row>
    <row r="79" spans="2:15" ht="15.5" x14ac:dyDescent="0.35">
      <c r="C79" t="s">
        <v>249</v>
      </c>
      <c r="D79" s="5">
        <v>712246298</v>
      </c>
      <c r="E79" s="5">
        <v>898680298</v>
      </c>
      <c r="F79" s="5">
        <v>651783187</v>
      </c>
      <c r="G79" s="5">
        <v>1731899030</v>
      </c>
      <c r="I79" s="5">
        <v>651783187</v>
      </c>
      <c r="J79" s="5">
        <v>11988761610</v>
      </c>
      <c r="K79" s="5">
        <v>11516202202</v>
      </c>
      <c r="L79" s="5">
        <v>29845710331</v>
      </c>
      <c r="M79" s="5">
        <v>19351895931</v>
      </c>
      <c r="N79" s="5">
        <v>41955622134</v>
      </c>
      <c r="O79" s="5">
        <v>13353604943</v>
      </c>
    </row>
    <row r="80" spans="2:15" ht="15.5" x14ac:dyDescent="0.35">
      <c r="C80" t="s">
        <v>250</v>
      </c>
      <c r="D80" s="5">
        <v>1565296365</v>
      </c>
      <c r="E80" s="5">
        <v>1451533499</v>
      </c>
      <c r="F80" s="5">
        <v>2049267842</v>
      </c>
      <c r="G80" s="5">
        <v>2003984837</v>
      </c>
      <c r="I80" s="5">
        <v>2049267842</v>
      </c>
      <c r="J80" s="5">
        <v>2107437419</v>
      </c>
      <c r="K80" s="5">
        <v>2132442281</v>
      </c>
      <c r="L80" s="5">
        <v>223872136</v>
      </c>
      <c r="M80" s="5">
        <v>427495</v>
      </c>
      <c r="N80" s="5">
        <v>2940359845</v>
      </c>
      <c r="O80" s="5">
        <v>934904220</v>
      </c>
    </row>
    <row r="81" spans="3:15" ht="15.5" x14ac:dyDescent="0.35">
      <c r="C81" t="s">
        <v>251</v>
      </c>
      <c r="D81" s="5">
        <v>227669294812</v>
      </c>
      <c r="E81" s="5">
        <v>213267337502</v>
      </c>
      <c r="F81" s="5">
        <v>166016673392</v>
      </c>
      <c r="G81" s="5">
        <v>159411824426</v>
      </c>
      <c r="I81" s="5">
        <v>166016673392</v>
      </c>
      <c r="J81" s="5">
        <v>134690110613</v>
      </c>
      <c r="K81" s="5">
        <v>167462034776</v>
      </c>
      <c r="L81" s="5">
        <v>155094093438</v>
      </c>
      <c r="M81" s="5">
        <v>112089878691</v>
      </c>
      <c r="N81" s="5">
        <v>146533996597</v>
      </c>
      <c r="O81" s="5">
        <v>126481337069</v>
      </c>
    </row>
    <row r="82" spans="3:15" ht="15.5" x14ac:dyDescent="0.35">
      <c r="C82" t="s">
        <v>102</v>
      </c>
      <c r="D82" s="5">
        <v>10839477089</v>
      </c>
      <c r="E82" s="5">
        <v>19735055734</v>
      </c>
      <c r="F82" s="5">
        <v>18966833497</v>
      </c>
      <c r="G82" s="5">
        <v>18709015539</v>
      </c>
      <c r="I82" s="5">
        <v>18966833497</v>
      </c>
      <c r="J82" s="5">
        <v>15129860365</v>
      </c>
      <c r="K82" s="5">
        <v>10184846602</v>
      </c>
      <c r="L82" s="5">
        <v>261851030</v>
      </c>
      <c r="M82" s="5">
        <v>710768399</v>
      </c>
      <c r="N82" s="5">
        <v>674746118</v>
      </c>
      <c r="O82" s="5">
        <v>1953461123</v>
      </c>
    </row>
    <row r="83" spans="3:15" ht="15.5" x14ac:dyDescent="0.35">
      <c r="C83" t="s">
        <v>252</v>
      </c>
      <c r="D83" s="5">
        <v>10839477089</v>
      </c>
      <c r="E83" s="5">
        <v>19735055734</v>
      </c>
      <c r="F83" s="5">
        <v>18966833497</v>
      </c>
      <c r="G83" s="5">
        <v>18709015539</v>
      </c>
      <c r="I83" s="5">
        <v>18966833497</v>
      </c>
      <c r="J83" s="5">
        <v>15129860365</v>
      </c>
      <c r="K83" s="5">
        <v>10184846602</v>
      </c>
      <c r="L83" s="5">
        <v>261851030</v>
      </c>
      <c r="M83" s="5">
        <v>710768399</v>
      </c>
      <c r="N83" s="5">
        <v>674746118</v>
      </c>
      <c r="O83" s="5">
        <v>1953461123</v>
      </c>
    </row>
    <row r="84" spans="3:15" ht="15.5" x14ac:dyDescent="0.35">
      <c r="C84" t="s">
        <v>103</v>
      </c>
      <c r="M84" s="5">
        <v>130884022</v>
      </c>
      <c r="N84" s="5">
        <v>106848522</v>
      </c>
      <c r="O84" s="5">
        <v>109398613</v>
      </c>
    </row>
    <row r="85" spans="3:15" ht="15.5" x14ac:dyDescent="0.35">
      <c r="C85" t="s">
        <v>83</v>
      </c>
      <c r="D85" s="5">
        <v>6764661023</v>
      </c>
      <c r="E85" s="5">
        <v>6575504286</v>
      </c>
      <c r="F85" s="5">
        <v>6395570333</v>
      </c>
      <c r="G85" s="5">
        <v>5634429800</v>
      </c>
      <c r="I85" s="5">
        <v>6395570333</v>
      </c>
      <c r="J85" s="5">
        <v>5286184592</v>
      </c>
      <c r="K85" s="5">
        <v>5335159254</v>
      </c>
      <c r="L85" s="5">
        <v>4269288237</v>
      </c>
      <c r="M85" s="5">
        <v>5517314300</v>
      </c>
      <c r="N85" s="5">
        <v>8381875526</v>
      </c>
      <c r="O85" s="5">
        <v>7227791336</v>
      </c>
    </row>
    <row r="86" spans="3:15" ht="15.5" x14ac:dyDescent="0.35">
      <c r="C86" t="s">
        <v>104</v>
      </c>
      <c r="D86" s="5">
        <v>276078393094</v>
      </c>
      <c r="E86" s="5">
        <v>298249280580</v>
      </c>
      <c r="F86" s="5">
        <v>205083559413</v>
      </c>
      <c r="G86" s="5">
        <v>207215832801</v>
      </c>
      <c r="I86" s="5">
        <v>205083559413</v>
      </c>
      <c r="J86" s="5">
        <v>182700266608</v>
      </c>
      <c r="K86" s="5">
        <v>238817952835</v>
      </c>
      <c r="L86" s="5">
        <v>294181097725</v>
      </c>
      <c r="M86" s="5">
        <v>164204861482</v>
      </c>
      <c r="N86" s="5">
        <v>177988281679</v>
      </c>
      <c r="O86" s="5">
        <v>164797119201</v>
      </c>
    </row>
    <row r="87" spans="3:15" ht="15.5" x14ac:dyDescent="0.35">
      <c r="C87" t="s">
        <v>105</v>
      </c>
    </row>
    <row r="88" spans="3:15" ht="15.5" x14ac:dyDescent="0.35">
      <c r="C88" t="s">
        <v>355</v>
      </c>
      <c r="D88" s="5">
        <v>1189638725</v>
      </c>
      <c r="E88" s="5">
        <v>1513121817</v>
      </c>
      <c r="F88" s="5">
        <v>1469562145</v>
      </c>
      <c r="G88" s="5">
        <v>1494064166</v>
      </c>
      <c r="I88" s="5">
        <v>1469562145</v>
      </c>
      <c r="J88" s="5">
        <v>1286483588</v>
      </c>
      <c r="K88" s="5">
        <v>1121400691</v>
      </c>
      <c r="L88" s="5">
        <v>835207777</v>
      </c>
      <c r="M88" s="5">
        <v>587135466</v>
      </c>
      <c r="N88" s="5">
        <v>371483849</v>
      </c>
      <c r="O88" s="5">
        <v>409918292</v>
      </c>
    </row>
    <row r="89" spans="3:15" ht="15.5" x14ac:dyDescent="0.35">
      <c r="C89" t="s">
        <v>109</v>
      </c>
      <c r="D89" s="5">
        <v>2845426416</v>
      </c>
      <c r="E89" s="5">
        <v>2485322479</v>
      </c>
      <c r="F89" s="5">
        <v>2432669463</v>
      </c>
      <c r="G89" s="5">
        <v>2184297156</v>
      </c>
      <c r="I89" s="5">
        <v>2432669463</v>
      </c>
      <c r="J89" s="5">
        <v>2067327811</v>
      </c>
      <c r="K89" s="5">
        <v>2538562945</v>
      </c>
      <c r="L89" s="5">
        <v>1768230433</v>
      </c>
      <c r="M89" s="5">
        <v>1607679568</v>
      </c>
      <c r="N89" s="5">
        <v>2587280865</v>
      </c>
      <c r="O89" s="5">
        <v>2958382871</v>
      </c>
    </row>
    <row r="90" spans="3:15" ht="15.5" x14ac:dyDescent="0.35">
      <c r="C90" t="s">
        <v>107</v>
      </c>
      <c r="D90" s="5">
        <v>51490654884</v>
      </c>
      <c r="E90" s="5">
        <v>50805083646</v>
      </c>
      <c r="F90" s="5">
        <v>52648259370</v>
      </c>
      <c r="G90" s="5">
        <v>54159631569</v>
      </c>
      <c r="I90" s="5">
        <v>52648259370</v>
      </c>
      <c r="J90" s="5">
        <v>54266080579</v>
      </c>
      <c r="K90" s="5">
        <v>63525009328</v>
      </c>
      <c r="L90" s="5">
        <v>34611778604</v>
      </c>
      <c r="M90" s="5">
        <v>32820127382</v>
      </c>
      <c r="N90" s="5">
        <v>32725096410</v>
      </c>
      <c r="O90" s="5">
        <v>34742431305</v>
      </c>
    </row>
    <row r="91" spans="3:15" ht="15.5" x14ac:dyDescent="0.35">
      <c r="C91" t="s">
        <v>108</v>
      </c>
      <c r="D91" s="5">
        <v>554178589</v>
      </c>
      <c r="E91" s="5">
        <v>1389060126</v>
      </c>
      <c r="F91" s="5">
        <v>934768636</v>
      </c>
      <c r="G91" s="5">
        <v>1478491144</v>
      </c>
      <c r="I91" s="5">
        <v>934768636</v>
      </c>
      <c r="J91" s="5">
        <v>1828970129</v>
      </c>
      <c r="K91" s="5">
        <v>6034629463</v>
      </c>
      <c r="L91" s="5">
        <v>262879729</v>
      </c>
      <c r="M91" s="5">
        <v>273718103</v>
      </c>
      <c r="N91" s="5">
        <v>308893110</v>
      </c>
      <c r="O91" s="5">
        <v>341538361</v>
      </c>
    </row>
    <row r="92" spans="3:15" ht="15.5" x14ac:dyDescent="0.35">
      <c r="C92" t="s">
        <v>110</v>
      </c>
      <c r="D92" s="5">
        <v>60533405484</v>
      </c>
      <c r="E92" s="5">
        <v>56492970458</v>
      </c>
      <c r="F92" s="5">
        <v>60849905008</v>
      </c>
      <c r="G92" s="5">
        <v>59316484035</v>
      </c>
      <c r="I92" s="5">
        <v>60849905008</v>
      </c>
      <c r="J92" s="5">
        <v>59448862107</v>
      </c>
      <c r="K92" s="5">
        <v>73219602427</v>
      </c>
      <c r="L92" s="5">
        <v>65843596443</v>
      </c>
      <c r="M92" s="5">
        <v>35288660519</v>
      </c>
      <c r="N92" s="5">
        <v>35992754234</v>
      </c>
      <c r="O92" s="5">
        <v>38452270829</v>
      </c>
    </row>
    <row r="93" spans="3:15" ht="15.5" x14ac:dyDescent="0.35">
      <c r="C93" t="s">
        <v>111</v>
      </c>
      <c r="D93" s="5">
        <v>336611798578</v>
      </c>
      <c r="E93" s="5">
        <v>354742251038</v>
      </c>
      <c r="F93" s="5">
        <v>265933464421</v>
      </c>
      <c r="G93" s="5">
        <v>266532316836</v>
      </c>
      <c r="I93" s="5">
        <v>265933464421</v>
      </c>
      <c r="J93" s="5">
        <v>242149128715</v>
      </c>
      <c r="K93" s="5">
        <v>312037555262</v>
      </c>
      <c r="L93" s="5">
        <v>360024694168</v>
      </c>
      <c r="M93" s="5">
        <v>199493522001</v>
      </c>
      <c r="N93" s="5">
        <v>213981035913</v>
      </c>
      <c r="O93" s="5">
        <v>203249390030</v>
      </c>
    </row>
    <row r="94" spans="3:15" ht="15.5" x14ac:dyDescent="0.35">
      <c r="C94" t="s">
        <v>112</v>
      </c>
    </row>
    <row r="95" spans="3:15" ht="15.5" x14ac:dyDescent="0.35">
      <c r="C95" t="s">
        <v>113</v>
      </c>
    </row>
    <row r="96" spans="3:15" ht="15.5" x14ac:dyDescent="0.35">
      <c r="C96" t="s">
        <v>114</v>
      </c>
      <c r="D96" s="5">
        <v>207540566989</v>
      </c>
      <c r="E96" s="5">
        <v>191666844682</v>
      </c>
      <c r="F96" s="5">
        <v>139143080303</v>
      </c>
      <c r="G96" s="5">
        <v>104974373554</v>
      </c>
      <c r="I96" s="5">
        <v>139143080303</v>
      </c>
      <c r="J96" s="5">
        <v>96253835512</v>
      </c>
      <c r="K96" s="5">
        <v>142314084788</v>
      </c>
      <c r="L96" s="5">
        <v>178558155570</v>
      </c>
      <c r="M96" s="5">
        <v>119460500809</v>
      </c>
      <c r="N96" s="5">
        <v>144677032809</v>
      </c>
      <c r="O96" s="5">
        <v>145133058899</v>
      </c>
    </row>
    <row r="97" spans="3:15" ht="15.5" x14ac:dyDescent="0.35">
      <c r="C97" t="s">
        <v>119</v>
      </c>
      <c r="D97" s="5">
        <v>164499677236</v>
      </c>
      <c r="E97" s="5">
        <v>172396904477</v>
      </c>
      <c r="F97" s="5">
        <v>72907485356</v>
      </c>
      <c r="G97" s="5">
        <v>63983368418</v>
      </c>
      <c r="I97" s="5">
        <v>72907485356</v>
      </c>
      <c r="J97" s="5">
        <v>45009276348</v>
      </c>
      <c r="K97" s="5">
        <v>71097050779</v>
      </c>
      <c r="L97" s="5">
        <v>94034534191</v>
      </c>
      <c r="M97" s="5">
        <v>33419455391</v>
      </c>
    </row>
    <row r="98" spans="3:15" ht="15.5" x14ac:dyDescent="0.35">
      <c r="C98" t="s">
        <v>115</v>
      </c>
    </row>
    <row r="99" spans="3:15" ht="15.5" x14ac:dyDescent="0.35">
      <c r="C99" t="s">
        <v>253</v>
      </c>
      <c r="D99" s="5">
        <v>2277542663</v>
      </c>
      <c r="E99" s="5">
        <v>2350213797</v>
      </c>
      <c r="F99" s="5">
        <v>2701051029</v>
      </c>
      <c r="G99" s="5">
        <v>3735883867</v>
      </c>
      <c r="I99" s="5">
        <v>2701051029</v>
      </c>
      <c r="J99" s="5">
        <v>14096199029</v>
      </c>
      <c r="K99" s="5">
        <v>13648644483</v>
      </c>
      <c r="L99" s="5">
        <v>30069582467</v>
      </c>
      <c r="M99" s="5">
        <v>19352323426</v>
      </c>
      <c r="N99" s="5">
        <v>44895981979</v>
      </c>
      <c r="O99" s="5">
        <v>14288509163</v>
      </c>
    </row>
    <row r="100" spans="3:15" ht="15.5" x14ac:dyDescent="0.35">
      <c r="C100" t="s">
        <v>116</v>
      </c>
      <c r="D100" s="5">
        <v>3922920072</v>
      </c>
      <c r="E100" s="5">
        <v>8397572521</v>
      </c>
      <c r="F100" s="5">
        <v>12473605917</v>
      </c>
      <c r="G100" s="5">
        <v>14079126978</v>
      </c>
      <c r="I100" s="5">
        <v>12473605917</v>
      </c>
      <c r="J100" s="5">
        <v>15607466736</v>
      </c>
      <c r="K100" s="5">
        <v>15224912431</v>
      </c>
      <c r="L100" s="5">
        <v>18930156343</v>
      </c>
      <c r="M100" s="5">
        <v>23065010370</v>
      </c>
      <c r="N100" s="5">
        <v>16357730088</v>
      </c>
      <c r="O100" s="5">
        <v>24295394213</v>
      </c>
    </row>
    <row r="101" spans="3:15" ht="15.5" x14ac:dyDescent="0.35">
      <c r="C101" t="s">
        <v>117</v>
      </c>
      <c r="D101" s="5">
        <v>4948168293</v>
      </c>
      <c r="E101" s="5">
        <v>6882479858</v>
      </c>
      <c r="F101" s="5">
        <v>5338219080</v>
      </c>
      <c r="G101" s="5">
        <v>22574166004</v>
      </c>
      <c r="I101" s="5">
        <v>5338219080</v>
      </c>
      <c r="J101" s="5">
        <v>20990285507</v>
      </c>
      <c r="K101" s="5">
        <v>41332977843</v>
      </c>
      <c r="L101" s="5">
        <v>34771864044</v>
      </c>
      <c r="M101" s="5">
        <v>33790229330</v>
      </c>
      <c r="N101" s="5">
        <v>37595508612</v>
      </c>
      <c r="O101" s="5">
        <v>15134149873</v>
      </c>
    </row>
    <row r="102" spans="3:15" ht="15.5" x14ac:dyDescent="0.35">
      <c r="C102" t="s">
        <v>120</v>
      </c>
    </row>
    <row r="103" spans="3:15" ht="15.5" x14ac:dyDescent="0.35">
      <c r="C103" t="s">
        <v>118</v>
      </c>
    </row>
    <row r="104" spans="3:15" ht="15.5" x14ac:dyDescent="0.35">
      <c r="C104" t="s">
        <v>1613</v>
      </c>
      <c r="E104" s="5">
        <v>10987968816</v>
      </c>
      <c r="K104" s="5">
        <v>5849999998</v>
      </c>
      <c r="L104" s="5">
        <v>9349999998</v>
      </c>
      <c r="M104" s="5">
        <v>5932664605</v>
      </c>
      <c r="N104" s="5">
        <v>8701164428</v>
      </c>
      <c r="O104" s="5">
        <v>1054720858</v>
      </c>
    </row>
    <row r="105" spans="3:15" ht="15.5" x14ac:dyDescent="0.35">
      <c r="C105" t="s">
        <v>1614</v>
      </c>
      <c r="E105" s="5">
        <v>33462968816</v>
      </c>
      <c r="G105" s="5">
        <v>37555535266</v>
      </c>
      <c r="J105" s="5">
        <v>23075000000</v>
      </c>
      <c r="K105" s="5">
        <v>30224999998</v>
      </c>
      <c r="L105" s="5">
        <v>35649999998</v>
      </c>
      <c r="M105" s="5">
        <v>25382664605</v>
      </c>
      <c r="N105" s="5">
        <v>15451164428</v>
      </c>
      <c r="O105" s="5">
        <v>7054720858</v>
      </c>
    </row>
    <row r="106" spans="3:15" ht="15.5" x14ac:dyDescent="0.35">
      <c r="C106" t="s">
        <v>313</v>
      </c>
      <c r="D106" s="5">
        <v>749555865</v>
      </c>
      <c r="E106" s="5">
        <v>1004335305</v>
      </c>
      <c r="F106" s="5">
        <v>1233894121</v>
      </c>
      <c r="I106" s="5">
        <v>1233894121</v>
      </c>
      <c r="N106" s="5">
        <v>35335924197</v>
      </c>
      <c r="O106" s="5">
        <v>78460218837</v>
      </c>
    </row>
    <row r="107" spans="3:15" ht="15.5" x14ac:dyDescent="0.35">
      <c r="C107" t="s">
        <v>256</v>
      </c>
      <c r="D107" s="5">
        <v>182308249</v>
      </c>
      <c r="J107" s="5">
        <v>18431722</v>
      </c>
      <c r="K107" s="5">
        <v>156781722</v>
      </c>
      <c r="L107" s="5">
        <v>259324767</v>
      </c>
    </row>
    <row r="108" spans="3:15" ht="15.5" x14ac:dyDescent="0.35">
      <c r="C108" t="s">
        <v>121</v>
      </c>
      <c r="D108" s="5">
        <v>31588681230</v>
      </c>
      <c r="E108" s="5">
        <v>1313537283</v>
      </c>
      <c r="F108" s="5">
        <v>45607302266</v>
      </c>
      <c r="G108" s="5">
        <v>455661632</v>
      </c>
      <c r="I108" s="5">
        <v>45607302266</v>
      </c>
      <c r="J108" s="5">
        <v>414274569</v>
      </c>
      <c r="K108" s="5">
        <v>930134675</v>
      </c>
      <c r="L108" s="5">
        <v>555778944</v>
      </c>
      <c r="M108" s="5">
        <v>9824815636</v>
      </c>
      <c r="N108" s="5">
        <v>45781145470</v>
      </c>
      <c r="O108" s="5">
        <v>91333338986</v>
      </c>
    </row>
    <row r="109" spans="3:15" ht="15.5" x14ac:dyDescent="0.35">
      <c r="C109" t="s">
        <v>122</v>
      </c>
      <c r="D109" s="5">
        <v>7249369272</v>
      </c>
      <c r="E109" s="5">
        <v>40454273078</v>
      </c>
      <c r="F109" s="5">
        <v>6949990909</v>
      </c>
      <c r="G109" s="5">
        <v>43189965066</v>
      </c>
      <c r="I109" s="5">
        <v>554420576</v>
      </c>
      <c r="J109" s="5">
        <v>28379616314</v>
      </c>
      <c r="K109" s="5">
        <v>35716940974</v>
      </c>
      <c r="L109" s="5">
        <v>40178613002</v>
      </c>
      <c r="M109" s="5">
        <v>30899978905</v>
      </c>
      <c r="N109" s="5">
        <v>23833039954</v>
      </c>
      <c r="O109" s="5">
        <v>14282512194</v>
      </c>
    </row>
    <row r="110" spans="3:15" ht="15.5" x14ac:dyDescent="0.35">
      <c r="C110" t="s">
        <v>123</v>
      </c>
      <c r="D110" s="5">
        <v>7249369272</v>
      </c>
      <c r="E110" s="5">
        <v>40454273078</v>
      </c>
      <c r="F110" s="5">
        <v>6949990909</v>
      </c>
      <c r="G110" s="5">
        <v>43189965066</v>
      </c>
      <c r="I110" s="5">
        <v>554420576</v>
      </c>
      <c r="J110" s="5">
        <v>28379616314</v>
      </c>
      <c r="K110" s="5">
        <v>35716940974</v>
      </c>
      <c r="L110" s="5">
        <v>40178613002</v>
      </c>
      <c r="M110" s="5">
        <v>30899978905</v>
      </c>
      <c r="N110" s="5">
        <v>23833039954</v>
      </c>
      <c r="O110" s="5">
        <v>14282512194</v>
      </c>
    </row>
    <row r="111" spans="3:15" ht="15.5" x14ac:dyDescent="0.35">
      <c r="C111" t="s">
        <v>124</v>
      </c>
      <c r="D111" s="5">
        <v>302400000</v>
      </c>
      <c r="F111" s="5">
        <v>554420576</v>
      </c>
      <c r="I111" s="5">
        <v>554420576</v>
      </c>
    </row>
    <row r="112" spans="3:15" ht="15.5" x14ac:dyDescent="0.35">
      <c r="C112" t="s">
        <v>255</v>
      </c>
      <c r="E112" s="5">
        <v>415799976</v>
      </c>
    </row>
    <row r="113" spans="2:15" ht="15.5" x14ac:dyDescent="0.35">
      <c r="C113" t="s">
        <v>125</v>
      </c>
      <c r="D113" s="5">
        <v>302400000</v>
      </c>
      <c r="E113" s="5">
        <v>40454273078</v>
      </c>
      <c r="F113" s="5">
        <v>554420576</v>
      </c>
      <c r="G113" s="5">
        <v>43189965066</v>
      </c>
      <c r="I113" s="5">
        <v>554420576</v>
      </c>
      <c r="J113" s="5">
        <v>28379616314</v>
      </c>
      <c r="K113" s="5">
        <v>35716940974</v>
      </c>
      <c r="L113" s="5">
        <v>40178613002</v>
      </c>
      <c r="M113" s="5">
        <v>30899978905</v>
      </c>
      <c r="N113" s="5">
        <v>23833039954</v>
      </c>
      <c r="O113" s="5">
        <v>14282512194</v>
      </c>
    </row>
    <row r="114" spans="2:15" ht="15.5" x14ac:dyDescent="0.35">
      <c r="C114" t="s">
        <v>126</v>
      </c>
      <c r="D114" s="5">
        <v>214789936261</v>
      </c>
      <c r="E114" s="5">
        <v>232121117760</v>
      </c>
      <c r="F114" s="5">
        <v>146093071212</v>
      </c>
      <c r="G114" s="5">
        <v>148164338620</v>
      </c>
      <c r="I114" s="5">
        <v>139697500879</v>
      </c>
      <c r="J114" s="5">
        <v>124633451826</v>
      </c>
      <c r="K114" s="5">
        <v>178031025762</v>
      </c>
      <c r="L114" s="5">
        <v>218736768572</v>
      </c>
      <c r="M114" s="5">
        <v>150360479714</v>
      </c>
      <c r="N114" s="5">
        <v>168510072763</v>
      </c>
      <c r="O114" s="5">
        <v>159415571093</v>
      </c>
    </row>
    <row r="115" spans="2:15" ht="15.5" x14ac:dyDescent="0.35">
      <c r="C115" t="s">
        <v>127</v>
      </c>
    </row>
    <row r="116" spans="2:15" ht="15.5" x14ac:dyDescent="0.35">
      <c r="C116" t="s">
        <v>128</v>
      </c>
      <c r="D116" s="5">
        <v>63000000000</v>
      </c>
      <c r="E116" s="5">
        <v>63000000000</v>
      </c>
      <c r="F116" s="5">
        <v>63000000000</v>
      </c>
      <c r="G116" s="5">
        <v>63000000000</v>
      </c>
      <c r="I116" s="5">
        <v>63000000000</v>
      </c>
      <c r="J116" s="5">
        <v>63000000000</v>
      </c>
      <c r="K116" s="5">
        <v>63000000000</v>
      </c>
      <c r="L116" s="5">
        <v>63000000000</v>
      </c>
      <c r="M116" s="5">
        <v>15000000000</v>
      </c>
      <c r="N116" s="5">
        <v>15000000000</v>
      </c>
      <c r="O116" s="5">
        <v>15000000000</v>
      </c>
    </row>
    <row r="117" spans="2:15" ht="15.5" x14ac:dyDescent="0.35">
      <c r="C117" t="s">
        <v>129</v>
      </c>
      <c r="D117" s="5">
        <v>68772795627</v>
      </c>
      <c r="E117" s="5">
        <v>68772795627</v>
      </c>
      <c r="F117" s="5">
        <v>68772795627</v>
      </c>
      <c r="G117" s="5">
        <v>68772795627</v>
      </c>
      <c r="I117" s="5">
        <v>68772795627</v>
      </c>
      <c r="J117" s="5">
        <v>68772795627</v>
      </c>
      <c r="K117" s="5">
        <v>68772795627</v>
      </c>
      <c r="L117" s="5">
        <v>68772795627</v>
      </c>
      <c r="M117" s="5">
        <v>918964899</v>
      </c>
      <c r="N117" s="5">
        <v>918964899</v>
      </c>
      <c r="O117" s="5">
        <v>918964899</v>
      </c>
    </row>
    <row r="118" spans="2:15" ht="15.5" x14ac:dyDescent="0.35">
      <c r="C118" t="s">
        <v>130</v>
      </c>
      <c r="D118" s="5">
        <v>-9950933310</v>
      </c>
      <c r="E118" s="5">
        <v>-9151662349</v>
      </c>
      <c r="F118" s="5">
        <v>-11932402418</v>
      </c>
      <c r="G118" s="5">
        <v>-13404817411</v>
      </c>
      <c r="I118" s="5">
        <v>-11932402418</v>
      </c>
      <c r="J118" s="5">
        <v>-14257118738</v>
      </c>
      <c r="K118" s="5">
        <v>2233733873</v>
      </c>
      <c r="L118" s="5">
        <v>9515129969</v>
      </c>
      <c r="M118" s="5">
        <v>33214077388</v>
      </c>
      <c r="N118" s="5">
        <v>29551998251</v>
      </c>
      <c r="O118" s="5">
        <v>27914854038</v>
      </c>
    </row>
    <row r="119" spans="2:15" ht="15.5" x14ac:dyDescent="0.35">
      <c r="C119" t="s">
        <v>257</v>
      </c>
      <c r="D119" s="5">
        <v>3951507095</v>
      </c>
      <c r="E119" s="5">
        <v>3951507095</v>
      </c>
      <c r="F119" s="5">
        <v>3951507095</v>
      </c>
      <c r="G119" s="5">
        <v>3951507095</v>
      </c>
      <c r="I119" s="5">
        <v>3951507095</v>
      </c>
      <c r="J119" s="5">
        <v>3951507095</v>
      </c>
      <c r="K119" s="5">
        <v>3951507095</v>
      </c>
      <c r="L119" s="5">
        <v>2385778095</v>
      </c>
    </row>
    <row r="120" spans="2:15" ht="15.5" x14ac:dyDescent="0.35">
      <c r="C120" t="s">
        <v>258</v>
      </c>
      <c r="D120" s="5">
        <v>-13902440405</v>
      </c>
      <c r="E120" s="5">
        <v>-13103169444</v>
      </c>
      <c r="F120" s="5">
        <v>-15883909513</v>
      </c>
      <c r="G120" s="5">
        <v>-17356324506</v>
      </c>
      <c r="I120" s="5">
        <v>-15883909513</v>
      </c>
      <c r="J120" s="5">
        <v>-18208625833</v>
      </c>
      <c r="K120" s="5">
        <v>-1717773222</v>
      </c>
      <c r="L120" s="5">
        <v>7129351874</v>
      </c>
      <c r="M120" s="5">
        <v>33214077388</v>
      </c>
      <c r="N120" s="5">
        <v>29551998251</v>
      </c>
      <c r="O120" s="5">
        <v>27914854038</v>
      </c>
    </row>
    <row r="121" spans="2:15" ht="15.5" x14ac:dyDescent="0.35">
      <c r="C121" t="s">
        <v>259</v>
      </c>
      <c r="D121" s="5">
        <v>-9950933310</v>
      </c>
      <c r="E121" s="5">
        <v>-9151662349</v>
      </c>
      <c r="F121" s="5">
        <v>-11932402418</v>
      </c>
      <c r="G121" s="5">
        <v>-13404817411</v>
      </c>
      <c r="I121" s="5">
        <v>-11932402418</v>
      </c>
      <c r="J121" s="5">
        <v>-14257118738</v>
      </c>
      <c r="K121" s="5">
        <v>2233733873</v>
      </c>
      <c r="L121" s="5">
        <v>9515129969</v>
      </c>
      <c r="M121" s="5">
        <v>33214077388</v>
      </c>
      <c r="N121" s="5">
        <v>29551998251</v>
      </c>
      <c r="O121" s="5">
        <v>27914854038</v>
      </c>
    </row>
    <row r="122" spans="2:15" ht="15.5" x14ac:dyDescent="0.35">
      <c r="C122" t="s">
        <v>10</v>
      </c>
      <c r="D122" s="5">
        <v>121821862317</v>
      </c>
      <c r="E122" s="5">
        <v>122621133278</v>
      </c>
      <c r="F122" s="5">
        <v>119840393209</v>
      </c>
      <c r="G122" s="5">
        <v>118367978216</v>
      </c>
      <c r="I122" s="5">
        <v>119840393209</v>
      </c>
      <c r="J122" s="5">
        <v>117515676889</v>
      </c>
      <c r="K122" s="5">
        <v>134006529500</v>
      </c>
      <c r="L122" s="5">
        <v>141287925596</v>
      </c>
      <c r="M122" s="5">
        <v>49133042287</v>
      </c>
      <c r="N122" s="5">
        <v>45470963150</v>
      </c>
      <c r="O122" s="5">
        <v>43833818937</v>
      </c>
    </row>
    <row r="123" spans="2:15" ht="15.5" x14ac:dyDescent="0.35">
      <c r="C123" t="s">
        <v>132</v>
      </c>
      <c r="D123" s="5">
        <v>336611798578</v>
      </c>
      <c r="E123" s="5">
        <v>354742251038</v>
      </c>
      <c r="F123" s="5">
        <v>265933464421</v>
      </c>
      <c r="G123" s="5">
        <v>266532316836</v>
      </c>
      <c r="I123" s="5">
        <v>259537894088</v>
      </c>
      <c r="J123" s="5">
        <v>242149128715</v>
      </c>
      <c r="K123" s="5">
        <v>312037555262</v>
      </c>
      <c r="L123" s="5">
        <v>360024694168</v>
      </c>
      <c r="M123" s="5">
        <v>199493522001</v>
      </c>
      <c r="N123" s="5">
        <v>213981035913</v>
      </c>
      <c r="O123" s="5">
        <v>203249390030</v>
      </c>
    </row>
    <row r="124" spans="2:15" ht="15.5" x14ac:dyDescent="0.35">
      <c r="C124" t="s">
        <v>133</v>
      </c>
      <c r="D124" s="5">
        <v>3150000000</v>
      </c>
      <c r="E124" s="5">
        <v>3150000000</v>
      </c>
      <c r="F124" s="5">
        <v>3150000000</v>
      </c>
      <c r="G124" s="5">
        <v>3150000000</v>
      </c>
      <c r="I124" s="5">
        <v>3150000000</v>
      </c>
      <c r="J124" s="5">
        <v>3150000000</v>
      </c>
      <c r="K124" s="5">
        <v>3150000000</v>
      </c>
      <c r="L124" s="5">
        <v>3150000000</v>
      </c>
      <c r="M124" s="5">
        <v>15000000</v>
      </c>
      <c r="N124" s="5">
        <v>15000000</v>
      </c>
      <c r="O124" s="5">
        <v>15000000</v>
      </c>
    </row>
    <row r="126" spans="2:15" ht="15.5" x14ac:dyDescent="0.35">
      <c r="B126" t="s">
        <v>134</v>
      </c>
      <c r="C126" t="s">
        <v>135</v>
      </c>
      <c r="D126" s="5">
        <v>4006417594</v>
      </c>
      <c r="E126" s="5">
        <v>-68454467833</v>
      </c>
      <c r="F126" s="5">
        <v>-12051406107</v>
      </c>
      <c r="G126" s="5">
        <v>-19372562451</v>
      </c>
      <c r="I126" s="5">
        <v>-36273686162</v>
      </c>
      <c r="J126" s="5">
        <v>-47822762401</v>
      </c>
      <c r="K126" s="5">
        <v>-33329863276</v>
      </c>
      <c r="L126" s="5">
        <v>-30357359228</v>
      </c>
      <c r="M126" s="5">
        <v>11979771099</v>
      </c>
      <c r="N126" s="5">
        <v>48375246351</v>
      </c>
      <c r="O126" s="5">
        <v>11426258192</v>
      </c>
    </row>
    <row r="127" spans="2:15" ht="15.5" x14ac:dyDescent="0.35">
      <c r="C127" t="s">
        <v>136</v>
      </c>
      <c r="D127" s="5">
        <v>434169884392</v>
      </c>
      <c r="E127" s="5">
        <v>419265347546</v>
      </c>
      <c r="F127" s="5">
        <v>361936001753</v>
      </c>
      <c r="G127" s="5">
        <v>288892347660</v>
      </c>
      <c r="I127" s="5">
        <v>1131868022611</v>
      </c>
      <c r="J127" s="5">
        <v>1109490458011</v>
      </c>
      <c r="K127" s="5">
        <v>802299667925</v>
      </c>
      <c r="L127" s="5">
        <v>656880057573</v>
      </c>
      <c r="M127" s="5">
        <v>734000981006</v>
      </c>
      <c r="N127" s="5">
        <v>741527752046</v>
      </c>
      <c r="O127" s="5">
        <v>773421833517</v>
      </c>
    </row>
    <row r="128" spans="2:15" ht="15.5" x14ac:dyDescent="0.35">
      <c r="C128" t="s">
        <v>137</v>
      </c>
      <c r="D128" s="5">
        <v>-431211817460</v>
      </c>
      <c r="E128" s="5">
        <v>-450530170201</v>
      </c>
      <c r="F128" s="5">
        <v>-366874106519</v>
      </c>
      <c r="G128" s="5">
        <v>-280339483450</v>
      </c>
      <c r="I128" s="5">
        <v>-1132032487412</v>
      </c>
      <c r="J128" s="5">
        <v>-1109582238151</v>
      </c>
      <c r="K128" s="5">
        <v>-780903021229</v>
      </c>
      <c r="L128" s="5">
        <v>-648586958577</v>
      </c>
      <c r="M128" s="5">
        <v>-681939341365</v>
      </c>
      <c r="N128" s="5">
        <v>-664706528689</v>
      </c>
      <c r="O128" s="5">
        <v>-711409994812</v>
      </c>
    </row>
    <row r="129" spans="3:15" ht="15.5" x14ac:dyDescent="0.35">
      <c r="C129" t="s">
        <v>139</v>
      </c>
      <c r="D129" s="5">
        <v>-14582101752</v>
      </c>
      <c r="E129" s="5">
        <v>-5334982022</v>
      </c>
      <c r="F129" s="5">
        <v>-5621247445</v>
      </c>
      <c r="G129" s="5">
        <v>-3474731482</v>
      </c>
      <c r="I129" s="5">
        <v>-16848365629</v>
      </c>
      <c r="J129" s="5">
        <v>-15597723711</v>
      </c>
      <c r="K129" s="5">
        <v>-16542589513</v>
      </c>
      <c r="L129" s="5">
        <v>-13519223915</v>
      </c>
      <c r="M129" s="5">
        <v>-21080588520</v>
      </c>
      <c r="N129" s="5">
        <v>-18963118146</v>
      </c>
      <c r="O129" s="5">
        <v>-8731399960</v>
      </c>
    </row>
    <row r="130" spans="3:15" ht="15.5" x14ac:dyDescent="0.35">
      <c r="C130" t="s">
        <v>772</v>
      </c>
      <c r="D130" s="5">
        <v>21005014421</v>
      </c>
      <c r="E130" s="5">
        <v>-26833139608</v>
      </c>
      <c r="F130" s="5">
        <v>-392539620</v>
      </c>
      <c r="G130" s="5">
        <v>-20515997185</v>
      </c>
      <c r="I130" s="5">
        <v>-8494715914</v>
      </c>
      <c r="J130" s="5">
        <v>-19704195704</v>
      </c>
      <c r="K130" s="5">
        <v>-26545400462</v>
      </c>
      <c r="L130" s="5">
        <v>-13434700907</v>
      </c>
      <c r="M130" s="5">
        <v>-4133326772</v>
      </c>
      <c r="N130" s="5">
        <v>7314297286</v>
      </c>
      <c r="O130" s="5">
        <v>-24754593046</v>
      </c>
    </row>
    <row r="131" spans="3:15" ht="15.5" x14ac:dyDescent="0.35">
      <c r="C131" t="s">
        <v>1615</v>
      </c>
      <c r="D131" s="5">
        <v>-4330464028</v>
      </c>
      <c r="E131" s="5">
        <v>-3919219131</v>
      </c>
      <c r="F131" s="5">
        <v>-3349087096</v>
      </c>
      <c r="G131" s="5">
        <v>-2692611158</v>
      </c>
      <c r="I131" s="5">
        <v>-10714372451</v>
      </c>
      <c r="J131" s="5">
        <v>-10224059375</v>
      </c>
      <c r="K131" s="5">
        <v>-8893878112</v>
      </c>
      <c r="L131" s="5">
        <v>-7481746422</v>
      </c>
      <c r="M131" s="5">
        <v>-8529259522</v>
      </c>
      <c r="N131" s="5">
        <v>-11341520438</v>
      </c>
      <c r="O131" s="5">
        <v>-11171133127</v>
      </c>
    </row>
    <row r="132" spans="3:15" ht="15.5" x14ac:dyDescent="0.35">
      <c r="C132" t="s">
        <v>501</v>
      </c>
      <c r="D132" s="5">
        <v>169079966</v>
      </c>
      <c r="E132" s="5">
        <v>117631963</v>
      </c>
      <c r="F132" s="5">
        <v>25134348</v>
      </c>
      <c r="G132" s="5">
        <v>33595313</v>
      </c>
      <c r="I132" s="5">
        <v>122937412</v>
      </c>
      <c r="J132" s="5">
        <v>433418445</v>
      </c>
      <c r="K132" s="5">
        <v>870398688</v>
      </c>
      <c r="L132" s="5">
        <v>270874595</v>
      </c>
      <c r="M132" s="5">
        <v>304369765</v>
      </c>
      <c r="N132" s="5">
        <v>318767622</v>
      </c>
      <c r="O132" s="5">
        <v>786098581</v>
      </c>
    </row>
    <row r="133" spans="3:15" ht="15.5" x14ac:dyDescent="0.35">
      <c r="C133" t="s">
        <v>1031</v>
      </c>
      <c r="G133" s="5">
        <v>487862647</v>
      </c>
      <c r="I133" s="5">
        <v>1434956241</v>
      </c>
      <c r="J133" s="5">
        <v>1985905878</v>
      </c>
      <c r="K133" s="5">
        <v>662899302</v>
      </c>
    </row>
    <row r="134" spans="3:15" ht="15.5" x14ac:dyDescent="0.35">
      <c r="C134" t="s">
        <v>564</v>
      </c>
      <c r="D134" s="5">
        <v>-1213177945</v>
      </c>
      <c r="E134" s="5">
        <v>-1219936380</v>
      </c>
      <c r="F134" s="5">
        <v>2224438472</v>
      </c>
      <c r="G134" s="5">
        <v>-1763544796</v>
      </c>
      <c r="I134" s="5">
        <v>-1609661020</v>
      </c>
      <c r="J134" s="5">
        <v>-4624327794</v>
      </c>
      <c r="K134" s="5">
        <v>-4277939875</v>
      </c>
      <c r="L134" s="5">
        <v>-4485661575</v>
      </c>
      <c r="M134" s="5">
        <v>-6643063493</v>
      </c>
      <c r="N134" s="5">
        <v>-5774403330</v>
      </c>
      <c r="O134" s="5">
        <v>-6714552961</v>
      </c>
    </row>
    <row r="135" spans="3:15" ht="15.5" x14ac:dyDescent="0.35">
      <c r="C135" t="s">
        <v>144</v>
      </c>
      <c r="D135" s="5">
        <v>-4372939490</v>
      </c>
      <c r="E135" s="5">
        <v>81488457291</v>
      </c>
      <c r="F135" s="5">
        <v>5431915339</v>
      </c>
      <c r="G135" s="5">
        <v>14883202236</v>
      </c>
      <c r="I135" s="5">
        <v>28629680094</v>
      </c>
      <c r="J135" s="5">
        <v>22651086227</v>
      </c>
      <c r="K135" s="5">
        <v>-26495606609</v>
      </c>
      <c r="L135" s="5">
        <v>146966988294</v>
      </c>
      <c r="M135" s="5">
        <v>10101035633</v>
      </c>
      <c r="N135" s="5">
        <v>-44795878640</v>
      </c>
      <c r="O135" s="5">
        <v>-65998190648</v>
      </c>
    </row>
    <row r="136" spans="3:15" ht="15.5" x14ac:dyDescent="0.35">
      <c r="C136" t="s">
        <v>145</v>
      </c>
      <c r="D136" s="5">
        <v>-2341796034</v>
      </c>
      <c r="E136" s="5">
        <v>-318451032</v>
      </c>
      <c r="F136" s="5">
        <v>-118396147</v>
      </c>
      <c r="G136" s="5">
        <v>-1046426906</v>
      </c>
      <c r="I136" s="5">
        <v>-3035074283</v>
      </c>
      <c r="J136" s="5">
        <v>-1718608413</v>
      </c>
      <c r="K136" s="5">
        <v>-15146786780</v>
      </c>
      <c r="L136" s="5">
        <v>-32775356745</v>
      </c>
      <c r="M136" s="5">
        <v>-2704193106</v>
      </c>
      <c r="N136" s="5">
        <v>-1186600000</v>
      </c>
      <c r="O136" s="5">
        <v>-4200332582</v>
      </c>
    </row>
    <row r="137" spans="3:15" ht="15.5" x14ac:dyDescent="0.35">
      <c r="C137" t="s">
        <v>146</v>
      </c>
      <c r="D137" s="5">
        <v>-713487926</v>
      </c>
      <c r="E137" s="5">
        <v>-556759140</v>
      </c>
      <c r="G137" s="5">
        <v>-1265539916</v>
      </c>
      <c r="I137" s="5">
        <v>-2827765906</v>
      </c>
      <c r="J137" s="5">
        <v>-1105224263</v>
      </c>
      <c r="K137" s="5">
        <v>-14602331780</v>
      </c>
      <c r="L137" s="5">
        <v>-4261266845</v>
      </c>
      <c r="M137" s="5">
        <v>-2673706106</v>
      </c>
      <c r="N137" s="5">
        <v>-1077578000</v>
      </c>
      <c r="O137" s="5">
        <v>-3540232690</v>
      </c>
    </row>
    <row r="138" spans="3:15" ht="15.5" x14ac:dyDescent="0.35">
      <c r="C138" t="s">
        <v>1616</v>
      </c>
    </row>
    <row r="139" spans="3:15" ht="15.5" x14ac:dyDescent="0.35">
      <c r="C139" t="s">
        <v>1617</v>
      </c>
      <c r="D139" s="5">
        <v>-645000000</v>
      </c>
    </row>
    <row r="140" spans="3:15" ht="15.5" x14ac:dyDescent="0.35">
      <c r="C140" t="s">
        <v>151</v>
      </c>
      <c r="D140" s="5">
        <v>-570000000</v>
      </c>
    </row>
    <row r="141" spans="3:15" ht="15.5" x14ac:dyDescent="0.35">
      <c r="C141" t="s">
        <v>1122</v>
      </c>
      <c r="D141" s="5">
        <v>-459608108</v>
      </c>
      <c r="E141" s="5">
        <v>459608108</v>
      </c>
      <c r="G141" s="5">
        <v>143532432</v>
      </c>
      <c r="I141" s="5">
        <v>143532432</v>
      </c>
      <c r="M141" s="5">
        <v>79628000</v>
      </c>
      <c r="O141" s="5">
        <v>24783250</v>
      </c>
    </row>
    <row r="142" spans="3:15" ht="15.5" x14ac:dyDescent="0.35">
      <c r="C142" t="s">
        <v>1237</v>
      </c>
      <c r="D142" s="5">
        <v>-150000000</v>
      </c>
    </row>
    <row r="143" spans="3:15" ht="15.5" x14ac:dyDescent="0.35">
      <c r="C143" t="s">
        <v>147</v>
      </c>
      <c r="D143" s="5">
        <v>196300000</v>
      </c>
      <c r="E143" s="5">
        <v>-221300000</v>
      </c>
      <c r="G143" s="5">
        <v>-132000000</v>
      </c>
      <c r="I143" s="5">
        <v>-440025240</v>
      </c>
      <c r="J143" s="5">
        <v>-613384150</v>
      </c>
      <c r="K143" s="5">
        <v>-544455000</v>
      </c>
      <c r="L143" s="5">
        <v>-148590000</v>
      </c>
      <c r="M143" s="5">
        <v>-110115000</v>
      </c>
      <c r="N143" s="5">
        <v>-109022000</v>
      </c>
      <c r="O143" s="5">
        <v>-274964850</v>
      </c>
    </row>
    <row r="144" spans="3:15" ht="15.5" x14ac:dyDescent="0.35">
      <c r="C144" t="s">
        <v>961</v>
      </c>
      <c r="F144" s="5">
        <v>-118396147</v>
      </c>
      <c r="G144" s="5">
        <v>207580578</v>
      </c>
      <c r="I144" s="5">
        <v>89184431</v>
      </c>
    </row>
    <row r="145" spans="3:15" ht="15.5" x14ac:dyDescent="0.35">
      <c r="C145" t="s">
        <v>1618</v>
      </c>
      <c r="L145" s="5">
        <v>-28365499900</v>
      </c>
      <c r="O145" s="5">
        <v>-409918292</v>
      </c>
    </row>
    <row r="146" spans="3:15" ht="15.5" x14ac:dyDescent="0.35">
      <c r="C146" t="s">
        <v>153</v>
      </c>
      <c r="D146" s="5">
        <v>-4372939490</v>
      </c>
      <c r="E146" s="5">
        <v>81488457291</v>
      </c>
      <c r="F146" s="5">
        <v>5431915339</v>
      </c>
      <c r="G146" s="5">
        <v>14883202236</v>
      </c>
      <c r="I146" s="5">
        <v>28629680094</v>
      </c>
      <c r="J146" s="5">
        <v>22651086227</v>
      </c>
      <c r="K146" s="5">
        <v>-26495606609</v>
      </c>
      <c r="L146" s="5">
        <v>146966988294</v>
      </c>
      <c r="M146" s="5">
        <v>10101035633</v>
      </c>
      <c r="N146" s="5">
        <v>-44795878640</v>
      </c>
      <c r="O146" s="5">
        <v>-65998190648</v>
      </c>
    </row>
    <row r="147" spans="3:15" ht="15.5" x14ac:dyDescent="0.35">
      <c r="C147" t="s">
        <v>347</v>
      </c>
      <c r="K147" s="5">
        <v>-1565729000</v>
      </c>
      <c r="L147" s="5">
        <v>-1346810212</v>
      </c>
      <c r="M147" s="5">
        <v>-573495561</v>
      </c>
      <c r="N147" s="5">
        <v>-2030584000</v>
      </c>
      <c r="O147" s="5">
        <v>-2964800000</v>
      </c>
    </row>
    <row r="148" spans="3:15" ht="15.5" x14ac:dyDescent="0.35">
      <c r="C148" t="s">
        <v>341</v>
      </c>
      <c r="L148" s="5">
        <v>90000000000</v>
      </c>
    </row>
    <row r="149" spans="3:15" ht="15.5" x14ac:dyDescent="0.35">
      <c r="C149" t="s">
        <v>634</v>
      </c>
      <c r="L149" s="5">
        <v>-4146169272</v>
      </c>
    </row>
    <row r="150" spans="3:15" ht="15.5" x14ac:dyDescent="0.35">
      <c r="C150" t="s">
        <v>336</v>
      </c>
      <c r="D150" s="5">
        <v>-234606395003</v>
      </c>
      <c r="E150" s="5">
        <v>326198586884</v>
      </c>
      <c r="G150" s="5">
        <v>315330648037</v>
      </c>
      <c r="I150" s="5">
        <v>455875595579</v>
      </c>
      <c r="J150" s="5">
        <v>347820077807</v>
      </c>
      <c r="K150" s="5">
        <v>223739975129</v>
      </c>
      <c r="L150" s="5">
        <v>211720797938</v>
      </c>
      <c r="M150" s="5">
        <v>118768638153</v>
      </c>
      <c r="N150" s="5">
        <v>63703000000</v>
      </c>
      <c r="O150" s="5">
        <v>158460000000</v>
      </c>
    </row>
    <row r="151" spans="3:15" ht="15.5" x14ac:dyDescent="0.35">
      <c r="C151" t="s">
        <v>274</v>
      </c>
      <c r="D151" s="5">
        <v>227077347179</v>
      </c>
      <c r="E151" s="5">
        <v>-227077347179</v>
      </c>
      <c r="G151" s="5">
        <v>-305241246680</v>
      </c>
      <c r="I151" s="5">
        <v>-436901503510</v>
      </c>
      <c r="J151" s="5">
        <v>-373907772066</v>
      </c>
      <c r="K151" s="5">
        <v>-246677458541</v>
      </c>
      <c r="L151" s="5">
        <v>-151105719138</v>
      </c>
      <c r="M151" s="5">
        <v>-120685106959</v>
      </c>
      <c r="N151" s="5">
        <v>-106827294640</v>
      </c>
      <c r="O151" s="5">
        <v>-220303390648</v>
      </c>
    </row>
    <row r="152" spans="3:15" ht="15.5" x14ac:dyDescent="0.35">
      <c r="C152" t="s">
        <v>1202</v>
      </c>
      <c r="D152" s="5">
        <v>4092541450</v>
      </c>
    </row>
    <row r="153" spans="3:15" ht="15.5" x14ac:dyDescent="0.35">
      <c r="C153" t="s">
        <v>371</v>
      </c>
      <c r="D153" s="5">
        <v>-736358832</v>
      </c>
    </row>
    <row r="154" spans="3:15" ht="15.5" x14ac:dyDescent="0.35">
      <c r="C154" t="s">
        <v>1619</v>
      </c>
      <c r="D154" s="5">
        <v>-100074284</v>
      </c>
      <c r="E154" s="5">
        <v>-132782414</v>
      </c>
      <c r="G154" s="5">
        <v>70128193</v>
      </c>
      <c r="K154" s="5">
        <v>-67394197</v>
      </c>
      <c r="L154" s="5">
        <v>-55111022</v>
      </c>
    </row>
    <row r="155" spans="3:15" ht="15.5" x14ac:dyDescent="0.35">
      <c r="C155" t="s">
        <v>573</v>
      </c>
      <c r="D155" s="5">
        <v>-17600000000</v>
      </c>
    </row>
    <row r="156" spans="3:15" ht="15.5" x14ac:dyDescent="0.35">
      <c r="C156" t="s">
        <v>156</v>
      </c>
      <c r="L156" s="5">
        <v>5400000000</v>
      </c>
      <c r="M156" s="5">
        <v>34250000000</v>
      </c>
      <c r="N156" s="5">
        <v>6750000000</v>
      </c>
      <c r="O156" s="5">
        <v>3211755555</v>
      </c>
    </row>
    <row r="157" spans="3:15" ht="15.5" x14ac:dyDescent="0.35">
      <c r="C157" t="s">
        <v>155</v>
      </c>
      <c r="D157" s="5">
        <v>17500000000</v>
      </c>
      <c r="E157" s="5">
        <v>-17500000000</v>
      </c>
      <c r="F157" s="5">
        <v>5431915339</v>
      </c>
      <c r="G157" s="5">
        <v>4723672686</v>
      </c>
      <c r="I157" s="5">
        <v>9655588025</v>
      </c>
      <c r="J157" s="5">
        <v>48738780486</v>
      </c>
      <c r="K157" s="5">
        <v>-1925000000</v>
      </c>
      <c r="L157" s="5">
        <v>-2000000000</v>
      </c>
      <c r="M157" s="5">
        <v>-21550000000</v>
      </c>
      <c r="N157" s="5">
        <v>-6000000000</v>
      </c>
      <c r="O157" s="5">
        <v>-6511755555</v>
      </c>
    </row>
    <row r="158" spans="3:15" ht="15.5" x14ac:dyDescent="0.35">
      <c r="C158" t="s">
        <v>647</v>
      </c>
      <c r="D158" s="5">
        <v>-2708317930</v>
      </c>
      <c r="E158" s="5">
        <v>12715538426</v>
      </c>
      <c r="F158" s="5">
        <v>-6737886915</v>
      </c>
      <c r="G158" s="5">
        <v>-5535787121</v>
      </c>
      <c r="I158" s="5">
        <v>-10679080351</v>
      </c>
      <c r="J158" s="5">
        <v>-26890284587</v>
      </c>
      <c r="K158" s="5">
        <v>-74972256665</v>
      </c>
      <c r="L158" s="5">
        <v>83834272321</v>
      </c>
      <c r="M158" s="5">
        <v>19376613626</v>
      </c>
      <c r="N158" s="5">
        <v>2392767711</v>
      </c>
      <c r="O158" s="5">
        <v>-58772265038</v>
      </c>
    </row>
    <row r="159" spans="3:15" ht="15.5" x14ac:dyDescent="0.35">
      <c r="C159" t="s">
        <v>557</v>
      </c>
      <c r="E159" s="5">
        <v>7362006419</v>
      </c>
      <c r="I159" s="5">
        <v>18041086770</v>
      </c>
      <c r="J159" s="5">
        <v>44964771800</v>
      </c>
      <c r="K159" s="5">
        <v>119937028465</v>
      </c>
      <c r="L159" s="5">
        <v>36102756144</v>
      </c>
      <c r="M159" s="5">
        <v>16726142518</v>
      </c>
      <c r="N159" s="5">
        <v>14333374807</v>
      </c>
      <c r="O159" s="5">
        <v>73105639845</v>
      </c>
    </row>
    <row r="160" spans="3:15" ht="15.5" x14ac:dyDescent="0.35">
      <c r="C160" t="s">
        <v>558</v>
      </c>
      <c r="D160" s="5">
        <v>-2708317930</v>
      </c>
      <c r="E160" s="5">
        <v>20077544845</v>
      </c>
      <c r="F160" s="5">
        <v>-6737886915</v>
      </c>
      <c r="G160" s="5">
        <v>-5535787121</v>
      </c>
      <c r="I160" s="5">
        <v>7362006419</v>
      </c>
      <c r="J160" s="5">
        <v>18074487213</v>
      </c>
      <c r="K160" s="5">
        <v>44964771800</v>
      </c>
      <c r="L160" s="5">
        <v>119937028465</v>
      </c>
      <c r="M160" s="5">
        <v>36102756144</v>
      </c>
      <c r="N160" s="5">
        <v>16726142518</v>
      </c>
      <c r="O160" s="5">
        <v>14333374807</v>
      </c>
    </row>
    <row r="162" spans="2:15" ht="15.5" x14ac:dyDescent="0.35">
      <c r="B162" t="s">
        <v>167</v>
      </c>
      <c r="C162" t="s">
        <v>12</v>
      </c>
      <c r="D162" s="5">
        <v>3150000000</v>
      </c>
      <c r="E162" s="5">
        <v>3150000000</v>
      </c>
      <c r="F162" s="5">
        <v>3150000000</v>
      </c>
      <c r="G162" s="5">
        <v>3150000000</v>
      </c>
      <c r="I162" s="5">
        <v>3150000000</v>
      </c>
      <c r="J162" s="5">
        <v>3150000000</v>
      </c>
      <c r="K162" s="5">
        <v>3150000000</v>
      </c>
      <c r="L162" s="5">
        <v>3150000000</v>
      </c>
      <c r="M162" s="5">
        <v>10000000</v>
      </c>
      <c r="N162" s="5">
        <v>10000000</v>
      </c>
      <c r="O162" s="5">
        <v>10000000</v>
      </c>
    </row>
    <row r="163" spans="2:15" ht="15.5" x14ac:dyDescent="0.35">
      <c r="C163" t="s">
        <v>168</v>
      </c>
      <c r="D163" s="6">
        <v>-0.31</v>
      </c>
      <c r="E163" s="6">
        <v>0.88</v>
      </c>
      <c r="F163" s="6">
        <v>0.54</v>
      </c>
      <c r="G163" s="6">
        <v>0.2</v>
      </c>
    </row>
    <row r="164" spans="2:15" ht="15.5" x14ac:dyDescent="0.35">
      <c r="C164" t="s">
        <v>169</v>
      </c>
      <c r="D164" s="6">
        <v>-293.55</v>
      </c>
      <c r="E164" s="6">
        <v>137.5</v>
      </c>
      <c r="F164" s="6">
        <v>562.96</v>
      </c>
      <c r="G164" s="5">
        <v>460</v>
      </c>
    </row>
    <row r="165" spans="2:15" ht="15.5" x14ac:dyDescent="0.35">
      <c r="C165" t="s">
        <v>63</v>
      </c>
      <c r="D165" s="6">
        <v>0.64</v>
      </c>
      <c r="E165" s="6">
        <v>0.82</v>
      </c>
      <c r="F165" s="6">
        <v>2.59</v>
      </c>
      <c r="G165" s="5">
        <v>1</v>
      </c>
    </row>
    <row r="166" spans="2:15" ht="15.5" x14ac:dyDescent="0.35">
      <c r="C166" t="s">
        <v>170</v>
      </c>
      <c r="E166" s="5">
        <v>9970000000</v>
      </c>
      <c r="F166" s="5">
        <v>7830000000</v>
      </c>
      <c r="G166" s="5">
        <v>6360000000</v>
      </c>
    </row>
    <row r="167" spans="2:15" ht="15.5" x14ac:dyDescent="0.35">
      <c r="C167" t="s">
        <v>171</v>
      </c>
      <c r="D167" s="6">
        <v>-2.8999999999999998E-3</v>
      </c>
      <c r="E167" s="6">
        <v>7.8000000000000005E-3</v>
      </c>
      <c r="F167" s="6">
        <v>6.4000000000000003E-3</v>
      </c>
      <c r="G167" s="6">
        <v>2.3999999999999998E-3</v>
      </c>
    </row>
    <row r="168" spans="2:15" ht="15.5" x14ac:dyDescent="0.35">
      <c r="C168" t="s">
        <v>172</v>
      </c>
      <c r="D168" s="6">
        <v>-8.0000000000000002E-3</v>
      </c>
      <c r="E168" s="6">
        <v>2.2700000000000001E-2</v>
      </c>
      <c r="F168" s="6">
        <v>1.4199999999999999E-2</v>
      </c>
      <c r="G168" s="6">
        <v>5.4000000000000003E-3</v>
      </c>
    </row>
    <row r="169" spans="2:15" ht="15.5" x14ac:dyDescent="0.35">
      <c r="C169" t="s">
        <v>173</v>
      </c>
      <c r="D169" s="6">
        <v>2.64E-2</v>
      </c>
      <c r="E169" s="6">
        <v>5.1500000000000004E-2</v>
      </c>
      <c r="F169" s="6">
        <v>4.0599999999999997E-2</v>
      </c>
      <c r="G169" s="6">
        <v>2.29E-2</v>
      </c>
    </row>
    <row r="170" spans="2:15" ht="15.5" x14ac:dyDescent="0.35">
      <c r="C170" t="s">
        <v>174</v>
      </c>
      <c r="D170" s="6">
        <v>0.86</v>
      </c>
      <c r="E170" s="6">
        <v>1.91</v>
      </c>
      <c r="F170" s="6">
        <v>1.75</v>
      </c>
      <c r="G170" s="6">
        <v>1.21</v>
      </c>
    </row>
    <row r="171" spans="2:15" ht="15.5" x14ac:dyDescent="0.35">
      <c r="C171" t="s">
        <v>175</v>
      </c>
      <c r="D171" s="5">
        <v>122000000000</v>
      </c>
      <c r="E171" s="5">
        <v>123000000000</v>
      </c>
      <c r="F171" s="5">
        <v>120000000000</v>
      </c>
      <c r="G171" s="5">
        <v>118000000000</v>
      </c>
    </row>
    <row r="172" spans="2:15" ht="15.5" x14ac:dyDescent="0.35">
      <c r="C172" t="s">
        <v>176</v>
      </c>
      <c r="D172" s="6">
        <v>2.35</v>
      </c>
      <c r="E172" s="6">
        <v>3.11</v>
      </c>
      <c r="F172" s="6">
        <v>7.99</v>
      </c>
      <c r="G172" s="6">
        <v>2.4500000000000002</v>
      </c>
    </row>
    <row r="173" spans="2:15" ht="15.5" x14ac:dyDescent="0.35">
      <c r="C173" t="s">
        <v>177</v>
      </c>
      <c r="D173" s="6">
        <v>38.67</v>
      </c>
      <c r="E173" s="6">
        <v>38.93</v>
      </c>
      <c r="F173" s="6">
        <v>38.04</v>
      </c>
      <c r="G173" s="6">
        <v>37.58</v>
      </c>
    </row>
    <row r="174" spans="2:15" ht="15.5" x14ac:dyDescent="0.35">
      <c r="C174" t="s">
        <v>178</v>
      </c>
      <c r="D174" s="6">
        <v>2.36</v>
      </c>
      <c r="E174" s="6">
        <v>3.14</v>
      </c>
      <c r="F174" s="6">
        <v>8.0500000000000007</v>
      </c>
      <c r="G174" s="6">
        <v>2.48</v>
      </c>
    </row>
    <row r="175" spans="2:15" ht="15.5" x14ac:dyDescent="0.35">
      <c r="C175" t="s">
        <v>179</v>
      </c>
      <c r="D175" s="6">
        <v>38.5</v>
      </c>
      <c r="E175" s="6">
        <v>38.49</v>
      </c>
      <c r="F175" s="6">
        <v>37.75</v>
      </c>
      <c r="G175" s="6">
        <v>37.11</v>
      </c>
    </row>
    <row r="176" spans="2:15" ht="15.5" x14ac:dyDescent="0.35">
      <c r="C176" t="s">
        <v>180</v>
      </c>
      <c r="D176" s="5">
        <v>166000000000</v>
      </c>
      <c r="E176" s="5">
        <v>173000000000</v>
      </c>
      <c r="F176" s="5">
        <v>74000000000</v>
      </c>
      <c r="G176" s="5">
        <v>64000000000</v>
      </c>
    </row>
    <row r="177" spans="3:16" ht="15.5" x14ac:dyDescent="0.35">
      <c r="C177" t="s">
        <v>181</v>
      </c>
      <c r="D177" s="5">
        <v>0</v>
      </c>
      <c r="E177" s="5">
        <v>0</v>
      </c>
      <c r="F177" s="5">
        <v>1000000000</v>
      </c>
    </row>
    <row r="178" spans="3:16" ht="15.5" x14ac:dyDescent="0.35">
      <c r="C178" t="s">
        <v>182</v>
      </c>
      <c r="D178" s="5">
        <v>122000000000</v>
      </c>
      <c r="E178" s="5">
        <v>123000000000</v>
      </c>
      <c r="F178" s="5">
        <v>120000000000</v>
      </c>
      <c r="G178" s="5">
        <v>118000000000</v>
      </c>
    </row>
    <row r="179" spans="3:16" ht="15.5" x14ac:dyDescent="0.35">
      <c r="C179" t="s">
        <v>24</v>
      </c>
      <c r="D179" s="5">
        <v>166000000000</v>
      </c>
      <c r="E179" s="5">
        <v>174000000000</v>
      </c>
      <c r="F179" s="5">
        <v>75000000000</v>
      </c>
      <c r="G179" s="5">
        <v>64000000000</v>
      </c>
    </row>
    <row r="180" spans="3:16" ht="15.5" x14ac:dyDescent="0.35">
      <c r="C180" t="s">
        <v>21</v>
      </c>
      <c r="D180" s="5">
        <v>149000000000</v>
      </c>
      <c r="E180" s="5">
        <v>154000000000</v>
      </c>
      <c r="F180" s="5">
        <v>67000000000</v>
      </c>
      <c r="G180" s="5">
        <v>50000000000</v>
      </c>
    </row>
    <row r="181" spans="3:16" ht="15.5" x14ac:dyDescent="0.35">
      <c r="C181" t="s">
        <v>183</v>
      </c>
      <c r="D181" s="5">
        <v>69000000000</v>
      </c>
      <c r="E181" s="5">
        <v>107000000000</v>
      </c>
      <c r="F181" s="5">
        <v>66000000000</v>
      </c>
      <c r="G181" s="5">
        <v>102000000000</v>
      </c>
    </row>
    <row r="182" spans="3:16" ht="15.5" x14ac:dyDescent="0.35">
      <c r="C182" t="s">
        <v>184</v>
      </c>
      <c r="D182" s="5">
        <v>4000000000</v>
      </c>
      <c r="E182" s="5">
        <v>-68000000000</v>
      </c>
      <c r="F182" s="5">
        <v>-12000000000</v>
      </c>
      <c r="G182" s="5">
        <v>-19000000000</v>
      </c>
    </row>
    <row r="183" spans="3:16" ht="15.5" x14ac:dyDescent="0.35">
      <c r="C183" t="s">
        <v>185</v>
      </c>
      <c r="D183" s="5">
        <v>-1000000000</v>
      </c>
      <c r="E183" s="5">
        <v>-1000000000</v>
      </c>
      <c r="G183" s="5">
        <v>-1000000000</v>
      </c>
    </row>
    <row r="184" spans="3:16" ht="15.5" x14ac:dyDescent="0.35">
      <c r="C184" t="s">
        <v>13</v>
      </c>
      <c r="D184" s="5">
        <v>3000000000</v>
      </c>
      <c r="E184" s="5">
        <v>-69000000000</v>
      </c>
      <c r="F184" s="5">
        <v>-12000000000</v>
      </c>
      <c r="G184" s="5">
        <v>-21000000000</v>
      </c>
    </row>
    <row r="185" spans="3:16" ht="15.5" x14ac:dyDescent="0.35">
      <c r="C185" t="s">
        <v>16</v>
      </c>
      <c r="D185" s="6">
        <v>1.1100000000000001</v>
      </c>
      <c r="E185" s="6">
        <v>-21.98</v>
      </c>
      <c r="F185" s="6">
        <v>-3.83</v>
      </c>
      <c r="G185" s="6">
        <v>-6.59</v>
      </c>
    </row>
    <row r="186" spans="3:16" ht="15.5" x14ac:dyDescent="0.35">
      <c r="C186" t="s">
        <v>48</v>
      </c>
      <c r="I186" s="6">
        <v>0.79</v>
      </c>
      <c r="J186" s="6">
        <v>-5.25</v>
      </c>
      <c r="K186" s="6">
        <v>-1.75</v>
      </c>
      <c r="L186" s="6">
        <v>1.42</v>
      </c>
      <c r="M186" s="6">
        <v>291.95999999999998</v>
      </c>
      <c r="N186" s="6">
        <v>269.2</v>
      </c>
      <c r="O186" s="6">
        <v>-694.54</v>
      </c>
    </row>
    <row r="187" spans="3:16" ht="15.5" x14ac:dyDescent="0.35">
      <c r="C187" t="s">
        <v>62</v>
      </c>
      <c r="I187" s="6">
        <v>384.81</v>
      </c>
      <c r="J187" s="6">
        <v>-2.67</v>
      </c>
      <c r="K187" s="6">
        <v>-28.57</v>
      </c>
      <c r="L187" s="6">
        <v>178.87</v>
      </c>
      <c r="M187" s="5">
        <v>0</v>
      </c>
      <c r="N187" s="5">
        <v>0</v>
      </c>
      <c r="O187" s="5">
        <v>0</v>
      </c>
      <c r="P187" s="5">
        <v>0</v>
      </c>
    </row>
    <row r="188" spans="3:16" ht="15.5" x14ac:dyDescent="0.35">
      <c r="C188" t="s">
        <v>65</v>
      </c>
      <c r="I188" s="6">
        <v>0.82</v>
      </c>
      <c r="J188" s="6">
        <v>0.05</v>
      </c>
      <c r="K188" s="6">
        <v>0.19</v>
      </c>
      <c r="L188" s="6">
        <v>1.1399999999999999</v>
      </c>
      <c r="M188" s="5">
        <v>0</v>
      </c>
      <c r="N188" s="5">
        <v>0</v>
      </c>
      <c r="O188" s="5">
        <v>0</v>
      </c>
      <c r="P188" s="5">
        <v>0</v>
      </c>
    </row>
    <row r="189" spans="3:16" ht="15.5" x14ac:dyDescent="0.35">
      <c r="C189" t="s">
        <v>186</v>
      </c>
      <c r="I189" s="5">
        <v>22630000000</v>
      </c>
      <c r="J189" s="5">
        <v>4450000000</v>
      </c>
      <c r="K189" s="5">
        <v>14420000000</v>
      </c>
      <c r="L189" s="5">
        <v>17650000000</v>
      </c>
      <c r="M189" s="5">
        <v>18900000000</v>
      </c>
      <c r="N189" s="5">
        <v>21040000000</v>
      </c>
      <c r="O189" s="5">
        <v>7130000000</v>
      </c>
    </row>
    <row r="190" spans="3:16" ht="15.5" x14ac:dyDescent="0.35">
      <c r="C190" t="s">
        <v>187</v>
      </c>
      <c r="I190" s="6">
        <v>9.300000000000001E-3</v>
      </c>
      <c r="J190" s="6">
        <v>-6.83E-2</v>
      </c>
      <c r="K190" s="6">
        <v>-1.77E-2</v>
      </c>
      <c r="L190" s="6">
        <v>1.24E-2</v>
      </c>
      <c r="M190" s="6">
        <v>2.2000000000000002E-2</v>
      </c>
      <c r="N190" s="6">
        <v>1.89E-2</v>
      </c>
      <c r="O190" s="6">
        <v>-5.1299999999999998E-2</v>
      </c>
      <c r="P190" s="5">
        <v>0</v>
      </c>
    </row>
    <row r="191" spans="3:16" ht="15.5" x14ac:dyDescent="0.35">
      <c r="C191" t="s">
        <v>188</v>
      </c>
      <c r="I191" s="6">
        <v>2.07E-2</v>
      </c>
      <c r="J191" s="6">
        <v>-0.14080000000000001</v>
      </c>
      <c r="K191" s="6">
        <v>-4.1200000000000001E-2</v>
      </c>
      <c r="L191" s="6">
        <v>3.1699999999999999E-2</v>
      </c>
      <c r="M191" s="6">
        <v>8.9099999999999999E-2</v>
      </c>
      <c r="N191" s="6">
        <v>8.8800000000000004E-2</v>
      </c>
      <c r="O191" s="6">
        <v>-0.23769999999999999</v>
      </c>
      <c r="P191" s="5">
        <v>0</v>
      </c>
    </row>
    <row r="192" spans="3:16" ht="15.5" x14ac:dyDescent="0.35">
      <c r="C192" t="s">
        <v>189</v>
      </c>
      <c r="I192" s="6">
        <v>0.10529999999999999</v>
      </c>
      <c r="J192" s="6">
        <v>-3.4500000000000003E-2</v>
      </c>
      <c r="K192" s="6">
        <v>3.1899999999999998E-2</v>
      </c>
      <c r="L192" s="6">
        <v>0.1118</v>
      </c>
      <c r="M192" s="6">
        <v>0.21660000000000001</v>
      </c>
      <c r="N192" s="6">
        <v>0.27940000000000004</v>
      </c>
      <c r="O192" s="6">
        <v>0.14369999999999999</v>
      </c>
      <c r="P192" s="5">
        <v>0</v>
      </c>
    </row>
    <row r="193" spans="2:16" ht="15.5" x14ac:dyDescent="0.35">
      <c r="C193" t="s">
        <v>190</v>
      </c>
      <c r="I193" s="6">
        <v>1.34</v>
      </c>
      <c r="J193" s="6">
        <v>-0.5</v>
      </c>
      <c r="K193" s="6">
        <v>0.63</v>
      </c>
      <c r="L193" s="6">
        <v>1.95</v>
      </c>
      <c r="M193" s="6">
        <v>1.9</v>
      </c>
      <c r="N193" s="6">
        <v>1.57</v>
      </c>
      <c r="O193" s="6">
        <v>0.37</v>
      </c>
    </row>
    <row r="194" spans="2:16" ht="15.5" x14ac:dyDescent="0.35">
      <c r="C194" t="s">
        <v>59</v>
      </c>
      <c r="I194" s="6">
        <v>7.99</v>
      </c>
      <c r="J194" s="6">
        <v>0.38</v>
      </c>
      <c r="K194" s="6">
        <v>1.18</v>
      </c>
      <c r="L194" s="6">
        <v>5.66</v>
      </c>
      <c r="M194" s="5">
        <v>0</v>
      </c>
      <c r="N194" s="5">
        <v>0</v>
      </c>
      <c r="O194" s="5">
        <v>0</v>
      </c>
      <c r="P194" s="5">
        <v>0</v>
      </c>
    </row>
    <row r="195" spans="2:16" ht="15.5" x14ac:dyDescent="0.35">
      <c r="C195" t="s">
        <v>56</v>
      </c>
      <c r="I195" s="6">
        <v>38.04</v>
      </c>
      <c r="J195" s="6">
        <v>37.31</v>
      </c>
      <c r="K195" s="6">
        <v>42.54</v>
      </c>
      <c r="L195" s="6">
        <v>44.85</v>
      </c>
      <c r="M195" s="6">
        <v>3275.54</v>
      </c>
      <c r="N195" s="6">
        <v>3031.4</v>
      </c>
      <c r="O195" s="6">
        <v>2922.25</v>
      </c>
      <c r="P195" s="5">
        <v>0</v>
      </c>
    </row>
    <row r="196" spans="2:16" ht="15.5" x14ac:dyDescent="0.35">
      <c r="C196" t="s">
        <v>191</v>
      </c>
      <c r="I196" s="6">
        <v>8.0500000000000007</v>
      </c>
      <c r="J196" s="6">
        <v>0.38</v>
      </c>
      <c r="K196" s="6">
        <v>1.23</v>
      </c>
      <c r="L196" s="6">
        <v>5.67</v>
      </c>
      <c r="M196" s="5">
        <v>0</v>
      </c>
      <c r="N196" s="5">
        <v>0</v>
      </c>
      <c r="O196" s="5">
        <v>0</v>
      </c>
      <c r="P196" s="5">
        <v>0</v>
      </c>
    </row>
    <row r="197" spans="2:16" ht="15.5" x14ac:dyDescent="0.35">
      <c r="C197" t="s">
        <v>192</v>
      </c>
      <c r="I197" s="6">
        <v>37.75</v>
      </c>
      <c r="J197" s="6">
        <v>36.729999999999997</v>
      </c>
      <c r="K197" s="6">
        <v>40.630000000000003</v>
      </c>
      <c r="L197" s="6">
        <v>44.77</v>
      </c>
      <c r="M197" s="6">
        <v>3257.29</v>
      </c>
      <c r="N197" s="6">
        <v>3010.8</v>
      </c>
      <c r="O197" s="6">
        <v>2899.49</v>
      </c>
      <c r="P197" s="5">
        <v>0</v>
      </c>
    </row>
    <row r="198" spans="2:16" ht="15.5" x14ac:dyDescent="0.35">
      <c r="C198" t="s">
        <v>193</v>
      </c>
      <c r="I198" s="5">
        <v>74000000000</v>
      </c>
      <c r="J198" s="5">
        <v>45000000000</v>
      </c>
      <c r="K198" s="5">
        <v>71000000000</v>
      </c>
      <c r="L198" s="5">
        <v>94000000000</v>
      </c>
      <c r="M198" s="5">
        <v>33000000000</v>
      </c>
      <c r="N198" s="5">
        <v>35000000000</v>
      </c>
      <c r="O198" s="5">
        <v>78000000000</v>
      </c>
    </row>
    <row r="199" spans="2:16" ht="15.5" x14ac:dyDescent="0.35">
      <c r="C199" t="s">
        <v>194</v>
      </c>
      <c r="I199" s="5">
        <v>1000000000</v>
      </c>
      <c r="J199" s="5">
        <v>0</v>
      </c>
      <c r="K199" s="5">
        <v>0</v>
      </c>
      <c r="L199" s="5">
        <v>0</v>
      </c>
    </row>
    <row r="200" spans="2:16" ht="15.5" x14ac:dyDescent="0.35">
      <c r="C200" t="s">
        <v>26</v>
      </c>
      <c r="I200" s="5">
        <v>75000000000</v>
      </c>
      <c r="J200" s="5">
        <v>45000000000</v>
      </c>
      <c r="K200" s="5">
        <v>71000000000</v>
      </c>
      <c r="L200" s="5">
        <v>94000000000</v>
      </c>
      <c r="M200" s="5">
        <v>33000000000</v>
      </c>
      <c r="N200" s="5">
        <v>35000000000</v>
      </c>
      <c r="O200" s="5">
        <v>78000000000</v>
      </c>
    </row>
    <row r="201" spans="2:16" ht="15.5" x14ac:dyDescent="0.35">
      <c r="C201" t="s">
        <v>23</v>
      </c>
      <c r="I201" s="5">
        <v>67000000000</v>
      </c>
      <c r="J201" s="5">
        <v>27000000000</v>
      </c>
      <c r="K201" s="5">
        <v>26000000000</v>
      </c>
      <c r="L201" s="5">
        <v>-26000000000</v>
      </c>
      <c r="M201" s="5">
        <v>-3000000000</v>
      </c>
      <c r="N201" s="5">
        <v>19000000000</v>
      </c>
      <c r="O201" s="5">
        <v>64000000000</v>
      </c>
    </row>
    <row r="202" spans="2:16" ht="15.5" x14ac:dyDescent="0.35">
      <c r="C202" t="s">
        <v>195</v>
      </c>
      <c r="I202" s="5">
        <v>66000000000</v>
      </c>
      <c r="J202" s="5">
        <v>86000000000</v>
      </c>
      <c r="K202" s="5">
        <v>97000000000</v>
      </c>
      <c r="L202" s="5">
        <v>116000000000</v>
      </c>
      <c r="M202" s="5">
        <v>45000000000</v>
      </c>
      <c r="N202" s="5">
        <v>33000000000</v>
      </c>
      <c r="O202" s="5">
        <v>20000000000</v>
      </c>
    </row>
    <row r="203" spans="2:16" ht="15.5" x14ac:dyDescent="0.35">
      <c r="C203" t="s">
        <v>196</v>
      </c>
      <c r="I203" s="5">
        <v>-36000000000</v>
      </c>
      <c r="J203" s="5">
        <v>-48000000000</v>
      </c>
      <c r="K203" s="5">
        <v>-33000000000</v>
      </c>
      <c r="L203" s="5">
        <v>-30000000000</v>
      </c>
      <c r="M203" s="5">
        <v>12000000000</v>
      </c>
      <c r="N203" s="5">
        <v>48000000000</v>
      </c>
      <c r="O203" s="5">
        <v>11000000000</v>
      </c>
    </row>
    <row r="204" spans="2:16" ht="15.5" x14ac:dyDescent="0.35">
      <c r="C204" t="s">
        <v>197</v>
      </c>
      <c r="I204" s="5">
        <v>-3000000000</v>
      </c>
      <c r="J204" s="5">
        <v>-2000000000</v>
      </c>
      <c r="K204" s="5">
        <v>-15000000000</v>
      </c>
      <c r="L204" s="5">
        <v>-4000000000</v>
      </c>
      <c r="M204" s="5">
        <v>-3000000000</v>
      </c>
      <c r="N204" s="5">
        <v>-1000000000</v>
      </c>
      <c r="O204" s="5">
        <v>-4000000000</v>
      </c>
    </row>
    <row r="205" spans="2:16" ht="15.5" x14ac:dyDescent="0.35">
      <c r="C205" t="s">
        <v>15</v>
      </c>
      <c r="I205" s="5">
        <v>-40000000000</v>
      </c>
      <c r="J205" s="5">
        <v>-50000000000</v>
      </c>
      <c r="K205" s="5">
        <v>-48000000000</v>
      </c>
      <c r="L205" s="5">
        <v>-35000000000</v>
      </c>
      <c r="M205" s="5">
        <v>9000000000</v>
      </c>
      <c r="N205" s="5">
        <v>47000000000</v>
      </c>
      <c r="O205" s="5">
        <v>8000000000</v>
      </c>
    </row>
    <row r="206" spans="2:16" ht="15.5" x14ac:dyDescent="0.35">
      <c r="C206" t="s">
        <v>17</v>
      </c>
      <c r="I206" s="6">
        <v>-12.55</v>
      </c>
      <c r="J206" s="6">
        <v>-15.73</v>
      </c>
      <c r="K206" s="6">
        <v>-15.39</v>
      </c>
      <c r="L206" s="6">
        <v>-11.04</v>
      </c>
      <c r="M206" s="6">
        <v>613.05999999999995</v>
      </c>
      <c r="N206" s="6">
        <v>3145.91</v>
      </c>
      <c r="O206" s="6">
        <v>507.4</v>
      </c>
      <c r="P206" s="5">
        <v>0</v>
      </c>
    </row>
    <row r="208" spans="2:16" ht="15.5" x14ac:dyDescent="0.35">
      <c r="B208" t="s">
        <v>198</v>
      </c>
      <c r="C208" t="s">
        <v>199</v>
      </c>
      <c r="D208" s="5">
        <v>-970000000</v>
      </c>
      <c r="E208" s="5">
        <v>3000000000</v>
      </c>
      <c r="F208" s="5">
        <v>2000000000</v>
      </c>
      <c r="G208" s="5">
        <v>644000000</v>
      </c>
      <c r="H208" s="5">
        <v>4000000000</v>
      </c>
      <c r="I208" s="5">
        <v>2000000000</v>
      </c>
      <c r="J208" s="5">
        <v>-17000000000</v>
      </c>
      <c r="K208" s="5">
        <v>-6000000000</v>
      </c>
      <c r="L208" s="5">
        <v>4000000000</v>
      </c>
      <c r="M208" s="5">
        <v>4000000000</v>
      </c>
      <c r="N208" s="5">
        <v>4000000000</v>
      </c>
      <c r="O208" s="5">
        <v>-10000000000</v>
      </c>
    </row>
    <row r="209" spans="3:15" ht="15.5" x14ac:dyDescent="0.35">
      <c r="C209" t="s">
        <v>381</v>
      </c>
      <c r="L209" s="6">
        <v>0.5</v>
      </c>
    </row>
    <row r="210" spans="3:15" ht="15.5" x14ac:dyDescent="0.35">
      <c r="C210" t="s">
        <v>67</v>
      </c>
      <c r="L210" s="6">
        <v>0.35210000000000002</v>
      </c>
    </row>
    <row r="211" spans="3:15" ht="15.5" x14ac:dyDescent="0.35">
      <c r="C211" t="s">
        <v>382</v>
      </c>
      <c r="L211" s="6">
        <v>6.0999999999999995E-3</v>
      </c>
    </row>
    <row r="212" spans="3:15" ht="15.5" x14ac:dyDescent="0.35">
      <c r="C212" t="s">
        <v>47</v>
      </c>
      <c r="D212" s="6">
        <v>-0.31</v>
      </c>
      <c r="E212" s="6">
        <v>0.88</v>
      </c>
      <c r="F212" s="6">
        <v>0.54</v>
      </c>
      <c r="G212" s="6">
        <v>0.2</v>
      </c>
      <c r="H212" s="6">
        <v>1.1499999999999999</v>
      </c>
      <c r="I212" s="6">
        <v>0.79</v>
      </c>
      <c r="J212" s="6">
        <v>-5.25</v>
      </c>
      <c r="K212" s="6">
        <v>-1.75</v>
      </c>
      <c r="L212" s="6">
        <v>1.42</v>
      </c>
      <c r="M212" s="6">
        <v>1.39</v>
      </c>
      <c r="N212" s="6">
        <v>1.28</v>
      </c>
      <c r="O212" s="6">
        <v>-3.31</v>
      </c>
    </row>
    <row r="213" spans="3:15" ht="15.5" x14ac:dyDescent="0.35">
      <c r="C213" t="s">
        <v>69</v>
      </c>
      <c r="L213" s="6">
        <v>0.5</v>
      </c>
    </row>
    <row r="214" spans="3:15" ht="15.5" x14ac:dyDescent="0.35">
      <c r="C214" t="s">
        <v>383</v>
      </c>
      <c r="L214" s="6">
        <v>0.35210000000000002</v>
      </c>
    </row>
    <row r="215" spans="3:15" ht="15.5" x14ac:dyDescent="0.35">
      <c r="C215" t="s">
        <v>384</v>
      </c>
      <c r="L215" s="6">
        <v>6.0999999999999995E-3</v>
      </c>
    </row>
    <row r="216" spans="3:15" ht="15.5" x14ac:dyDescent="0.35">
      <c r="C216" t="s">
        <v>200</v>
      </c>
      <c r="D216" s="5">
        <v>450000000000</v>
      </c>
      <c r="E216" s="5">
        <v>466000000000</v>
      </c>
      <c r="F216" s="5">
        <v>369000000000</v>
      </c>
      <c r="G216" s="5">
        <v>290000000000</v>
      </c>
      <c r="H216" s="5">
        <v>1832000000000</v>
      </c>
      <c r="I216" s="5">
        <v>1164000000000</v>
      </c>
      <c r="J216" s="5">
        <v>911000000000</v>
      </c>
      <c r="K216" s="5">
        <v>816000000000</v>
      </c>
      <c r="L216" s="5">
        <v>701000000000</v>
      </c>
      <c r="M216" s="5">
        <v>701000000000</v>
      </c>
      <c r="N216" s="5">
        <v>743000000000</v>
      </c>
      <c r="O216" s="5">
        <v>737000000000</v>
      </c>
    </row>
    <row r="217" spans="3:15" ht="15.5" x14ac:dyDescent="0.35">
      <c r="C217" t="s">
        <v>385</v>
      </c>
      <c r="L217" s="6">
        <v>0.5</v>
      </c>
    </row>
    <row r="218" spans="3:15" ht="15.5" x14ac:dyDescent="0.35">
      <c r="C218" t="s">
        <v>386</v>
      </c>
      <c r="L218" s="6">
        <v>0.35210000000000002</v>
      </c>
    </row>
    <row r="219" spans="3:15" ht="15.5" x14ac:dyDescent="0.35">
      <c r="C219" t="s">
        <v>387</v>
      </c>
      <c r="L219" s="6">
        <v>6.0999999999999995E-3</v>
      </c>
    </row>
    <row r="220" spans="3:15" ht="15.5" x14ac:dyDescent="0.35">
      <c r="C220" t="s">
        <v>201</v>
      </c>
      <c r="I220" s="6">
        <v>110.45</v>
      </c>
    </row>
    <row r="221" spans="3:15" ht="15.5" x14ac:dyDescent="0.35">
      <c r="C221" t="s">
        <v>281</v>
      </c>
      <c r="I221" s="6">
        <v>96.19</v>
      </c>
    </row>
    <row r="222" spans="3:15" ht="15.5" x14ac:dyDescent="0.35">
      <c r="C222" t="s">
        <v>202</v>
      </c>
      <c r="I222" s="6">
        <v>6.95</v>
      </c>
    </row>
    <row r="223" spans="3:15" ht="15.5" x14ac:dyDescent="0.35">
      <c r="C223" t="s">
        <v>282</v>
      </c>
      <c r="I223" s="6">
        <v>1.04E-2</v>
      </c>
    </row>
    <row r="224" spans="3:15" ht="15.5" x14ac:dyDescent="0.35">
      <c r="C224" t="s">
        <v>283</v>
      </c>
      <c r="I224" s="6">
        <v>0.25</v>
      </c>
    </row>
    <row r="225" spans="3:9" ht="15.5" x14ac:dyDescent="0.35">
      <c r="C225" t="s">
        <v>203</v>
      </c>
      <c r="I225" s="6">
        <v>3.28</v>
      </c>
    </row>
    <row r="226" spans="3:9" ht="15.5" x14ac:dyDescent="0.35">
      <c r="C226" t="s">
        <v>284</v>
      </c>
      <c r="I226" s="6">
        <v>-4.17</v>
      </c>
    </row>
    <row r="227" spans="3:9" ht="15.5" x14ac:dyDescent="0.35">
      <c r="C227" t="s">
        <v>285</v>
      </c>
      <c r="I227" s="6">
        <v>-4.0599999999999996</v>
      </c>
    </row>
    <row r="228" spans="3:9" ht="15.5" x14ac:dyDescent="0.35">
      <c r="C228" t="s">
        <v>286</v>
      </c>
      <c r="I228" s="6">
        <v>26.34</v>
      </c>
    </row>
    <row r="229" spans="3:9" ht="15.5" x14ac:dyDescent="0.35">
      <c r="C229" t="s">
        <v>287</v>
      </c>
      <c r="I229" s="6">
        <v>19.45</v>
      </c>
    </row>
    <row r="230" spans="3:9" ht="15.5" x14ac:dyDescent="0.35">
      <c r="C230" t="s">
        <v>288</v>
      </c>
      <c r="I230" s="6">
        <v>0.84</v>
      </c>
    </row>
    <row r="231" spans="3:9" ht="15.5" x14ac:dyDescent="0.35">
      <c r="C231" t="s">
        <v>289</v>
      </c>
      <c r="I231" s="6">
        <v>-5.42</v>
      </c>
    </row>
    <row r="232" spans="3:9" ht="15.5" x14ac:dyDescent="0.35">
      <c r="C232" t="s">
        <v>290</v>
      </c>
      <c r="I232" s="6">
        <v>1.32</v>
      </c>
    </row>
    <row r="233" spans="3:9" ht="15.5" x14ac:dyDescent="0.35">
      <c r="C233" t="s">
        <v>204</v>
      </c>
      <c r="I233" s="6">
        <v>1.1499999999999999</v>
      </c>
    </row>
    <row r="234" spans="3:9" ht="15.5" x14ac:dyDescent="0.35">
      <c r="C234" t="s">
        <v>291</v>
      </c>
      <c r="I234" s="6">
        <v>500.12</v>
      </c>
    </row>
    <row r="235" spans="3:9" ht="15.5" x14ac:dyDescent="0.35">
      <c r="C235" t="s">
        <v>205</v>
      </c>
      <c r="D235" s="6">
        <v>5.51</v>
      </c>
    </row>
    <row r="236" spans="3:9" ht="15.5" x14ac:dyDescent="0.35">
      <c r="C236" t="s">
        <v>206</v>
      </c>
      <c r="I236" s="6">
        <v>38.67</v>
      </c>
    </row>
    <row r="237" spans="3:9" ht="15.5" x14ac:dyDescent="0.35">
      <c r="C237" t="s">
        <v>292</v>
      </c>
      <c r="I237" s="6">
        <v>-31.29</v>
      </c>
    </row>
    <row r="238" spans="3:9" ht="15.5" x14ac:dyDescent="0.35">
      <c r="C238" t="s">
        <v>207</v>
      </c>
      <c r="D238" s="6">
        <v>1.33</v>
      </c>
    </row>
    <row r="239" spans="3:9" ht="15.5" x14ac:dyDescent="0.35">
      <c r="C239" t="s">
        <v>208</v>
      </c>
      <c r="D239" s="6">
        <v>1.33</v>
      </c>
    </row>
    <row r="240" spans="3:9" ht="15.5" x14ac:dyDescent="0.35">
      <c r="C240" t="s">
        <v>293</v>
      </c>
      <c r="D240" s="6">
        <v>1.36</v>
      </c>
    </row>
    <row r="241" spans="3:9" ht="15.5" x14ac:dyDescent="0.35">
      <c r="C241" t="s">
        <v>209</v>
      </c>
      <c r="D241" s="6">
        <v>1.76</v>
      </c>
    </row>
    <row r="242" spans="3:9" ht="15.5" x14ac:dyDescent="0.35">
      <c r="C242" t="s">
        <v>295</v>
      </c>
      <c r="D242" s="6">
        <v>0.49</v>
      </c>
    </row>
    <row r="243" spans="3:9" ht="15.5" x14ac:dyDescent="0.35">
      <c r="C243" t="s">
        <v>210</v>
      </c>
      <c r="D243" s="6">
        <v>2.76</v>
      </c>
    </row>
    <row r="244" spans="3:9" ht="15.5" x14ac:dyDescent="0.35">
      <c r="C244" t="s">
        <v>296</v>
      </c>
      <c r="I244" s="6">
        <v>1.41</v>
      </c>
    </row>
    <row r="245" spans="3:9" ht="15.5" x14ac:dyDescent="0.35">
      <c r="C245" t="s">
        <v>13</v>
      </c>
      <c r="D245" s="5">
        <v>3000000000</v>
      </c>
    </row>
    <row r="246" spans="3:9" ht="15.5" x14ac:dyDescent="0.35">
      <c r="C246" t="s">
        <v>211</v>
      </c>
      <c r="I246" s="6">
        <v>2.25</v>
      </c>
    </row>
    <row r="247" spans="3:9" ht="15.5" x14ac:dyDescent="0.35">
      <c r="C247" t="s">
        <v>212</v>
      </c>
      <c r="I247" s="6">
        <v>1.24E-2</v>
      </c>
    </row>
    <row r="248" spans="3:9" ht="15.5" x14ac:dyDescent="0.35">
      <c r="C248" t="s">
        <v>213</v>
      </c>
      <c r="I248" s="6">
        <v>3.4099999999999998E-2</v>
      </c>
    </row>
    <row r="249" spans="3:9" ht="15.5" x14ac:dyDescent="0.35">
      <c r="C249" t="s">
        <v>214</v>
      </c>
      <c r="I249" s="6">
        <v>0.1426</v>
      </c>
    </row>
    <row r="250" spans="3:9" ht="15.5" x14ac:dyDescent="0.35">
      <c r="C250" t="s">
        <v>297</v>
      </c>
      <c r="I250" s="6">
        <v>4.6399999999999997E-2</v>
      </c>
    </row>
    <row r="251" spans="3:9" ht="15.5" x14ac:dyDescent="0.35">
      <c r="C251" t="s">
        <v>215</v>
      </c>
      <c r="D251" s="6">
        <v>44.61</v>
      </c>
    </row>
    <row r="252" spans="3:9" ht="15.5" x14ac:dyDescent="0.35">
      <c r="C252" t="s">
        <v>217</v>
      </c>
      <c r="D252" s="6">
        <v>0.49</v>
      </c>
    </row>
    <row r="253" spans="3:9" ht="15.5" x14ac:dyDescent="0.35">
      <c r="C253" t="s">
        <v>218</v>
      </c>
      <c r="D253" s="6">
        <v>44.12</v>
      </c>
    </row>
    <row r="254" spans="3:9" ht="15.5" x14ac:dyDescent="0.35">
      <c r="C254" t="s">
        <v>219</v>
      </c>
      <c r="D254" s="6">
        <v>2.04</v>
      </c>
    </row>
    <row r="255" spans="3:9" ht="15.5" x14ac:dyDescent="0.35">
      <c r="C255" t="s">
        <v>298</v>
      </c>
      <c r="I255" s="6">
        <v>4.5599999999999996</v>
      </c>
    </row>
    <row r="256" spans="3:9" ht="15.5" x14ac:dyDescent="0.35">
      <c r="C256" t="s">
        <v>43</v>
      </c>
      <c r="I256" s="5">
        <v>400000000000</v>
      </c>
    </row>
    <row r="257" spans="3:9" ht="15.5" x14ac:dyDescent="0.35">
      <c r="C257" t="s">
        <v>220</v>
      </c>
      <c r="I257" s="5">
        <v>549000000000</v>
      </c>
    </row>
    <row r="258" spans="3:9" ht="15.5" x14ac:dyDescent="0.35">
      <c r="C258" t="s">
        <v>221</v>
      </c>
      <c r="I258" s="5">
        <v>3150000000</v>
      </c>
    </row>
    <row r="259" spans="3:9" ht="15.5" x14ac:dyDescent="0.35">
      <c r="C259" t="s">
        <v>222</v>
      </c>
      <c r="I259" s="6">
        <v>0.28559999999999997</v>
      </c>
    </row>
    <row r="260" spans="3:9" ht="15.5" x14ac:dyDescent="0.35">
      <c r="C260" t="s">
        <v>223</v>
      </c>
      <c r="D260" s="6">
        <v>3.95E-2</v>
      </c>
    </row>
    <row r="261" spans="3:9" ht="15.5" x14ac:dyDescent="0.35">
      <c r="C261" t="s">
        <v>224</v>
      </c>
      <c r="D261" s="6">
        <v>8.6E-3</v>
      </c>
    </row>
    <row r="262" spans="3:9" ht="15.5" x14ac:dyDescent="0.35">
      <c r="C262" t="s">
        <v>225</v>
      </c>
      <c r="D262" s="6">
        <v>-2.2000000000000001E-3</v>
      </c>
    </row>
    <row r="263" spans="3:9" ht="15.5" x14ac:dyDescent="0.35">
      <c r="C263" t="s">
        <v>226</v>
      </c>
      <c r="D263" s="6">
        <v>0.81099999999999994</v>
      </c>
    </row>
    <row r="264" spans="3:9" ht="15.5" x14ac:dyDescent="0.35">
      <c r="C264" t="s">
        <v>227</v>
      </c>
      <c r="D264" s="6">
        <v>0.75090000000000001</v>
      </c>
    </row>
    <row r="265" spans="3:9" ht="15.5" x14ac:dyDescent="0.35">
      <c r="C265" t="s">
        <v>228</v>
      </c>
      <c r="D265" s="6">
        <v>-37.005600000000001</v>
      </c>
    </row>
    <row r="266" spans="3:9" ht="15.5" x14ac:dyDescent="0.35">
      <c r="C266" t="s">
        <v>388</v>
      </c>
      <c r="I266" s="6">
        <v>0.5</v>
      </c>
    </row>
    <row r="267" spans="3:9" ht="15.5" x14ac:dyDescent="0.35">
      <c r="C267" t="s">
        <v>392</v>
      </c>
      <c r="I267" t="s">
        <v>1620</v>
      </c>
    </row>
    <row r="268" spans="3:9" ht="15.5" x14ac:dyDescent="0.35">
      <c r="C268" t="s">
        <v>229</v>
      </c>
      <c r="I268" s="5">
        <v>6</v>
      </c>
    </row>
    <row r="269" spans="3:9" ht="15.5" x14ac:dyDescent="0.35">
      <c r="C269" t="s">
        <v>230</v>
      </c>
      <c r="I269" s="6">
        <v>0.51</v>
      </c>
    </row>
    <row r="270" spans="3:9" ht="15.5" x14ac:dyDescent="0.35">
      <c r="C270" t="s">
        <v>231</v>
      </c>
      <c r="I270" s="6">
        <v>0.34</v>
      </c>
    </row>
    <row r="271" spans="3:9" ht="15.5" x14ac:dyDescent="0.35">
      <c r="C271" t="s">
        <v>232</v>
      </c>
      <c r="I271" s="6">
        <v>0.1</v>
      </c>
    </row>
    <row r="272" spans="3:9" ht="15.5" x14ac:dyDescent="0.35">
      <c r="C272" t="s">
        <v>233</v>
      </c>
      <c r="I272" s="6">
        <v>0.46</v>
      </c>
    </row>
    <row r="273" spans="3:9" ht="15.5" x14ac:dyDescent="0.35">
      <c r="C273" t="s">
        <v>234</v>
      </c>
      <c r="I273" s="6">
        <v>0.89</v>
      </c>
    </row>
    <row r="274" spans="3:9" ht="15.5" x14ac:dyDescent="0.35">
      <c r="C274" t="s">
        <v>235</v>
      </c>
      <c r="I274" s="6">
        <v>0.2</v>
      </c>
    </row>
    <row r="275" spans="3:9" ht="15.5" x14ac:dyDescent="0.35">
      <c r="C275" t="s">
        <v>236</v>
      </c>
      <c r="I275" s="6">
        <v>0.12</v>
      </c>
    </row>
    <row r="276" spans="3:9" ht="15.5" x14ac:dyDescent="0.35">
      <c r="C276" t="s">
        <v>300</v>
      </c>
      <c r="I276" s="5">
        <v>1575000000000</v>
      </c>
    </row>
    <row r="277" spans="3:9" ht="15.5" x14ac:dyDescent="0.35">
      <c r="C277" t="s">
        <v>301</v>
      </c>
      <c r="I277" s="5">
        <v>57000000000</v>
      </c>
    </row>
    <row r="278" spans="3:9" ht="15.5" x14ac:dyDescent="0.35">
      <c r="C278" t="s">
        <v>302</v>
      </c>
      <c r="I278" s="5">
        <v>28000000000</v>
      </c>
    </row>
    <row r="279" spans="3:9" ht="15.5" x14ac:dyDescent="0.35">
      <c r="C279" t="s">
        <v>303</v>
      </c>
      <c r="I279" s="5">
        <v>4000000000</v>
      </c>
    </row>
    <row r="280" spans="3:9" ht="15.5" x14ac:dyDescent="0.35">
      <c r="C280" t="s">
        <v>237</v>
      </c>
      <c r="D280" s="5">
        <v>17000000000</v>
      </c>
    </row>
    <row r="281" spans="3:9" ht="15.5" x14ac:dyDescent="0.35">
      <c r="C281" t="s">
        <v>238</v>
      </c>
      <c r="D281" s="5">
        <v>337000000000</v>
      </c>
    </row>
    <row r="282" spans="3:9" ht="15.5" x14ac:dyDescent="0.35">
      <c r="C282" t="s">
        <v>239</v>
      </c>
      <c r="D282" s="5">
        <v>215000000000</v>
      </c>
    </row>
    <row r="283" spans="3:9" ht="15.5" x14ac:dyDescent="0.35">
      <c r="C283" t="s">
        <v>183</v>
      </c>
      <c r="D283" s="5">
        <v>69000000000</v>
      </c>
    </row>
    <row r="284" spans="3:9" ht="15.5" x14ac:dyDescent="0.35">
      <c r="C284" t="s">
        <v>182</v>
      </c>
      <c r="I284" s="5">
        <v>122000000000</v>
      </c>
    </row>
    <row r="285" spans="3:9" ht="15.5" x14ac:dyDescent="0.35">
      <c r="C285" t="s">
        <v>181</v>
      </c>
      <c r="D285" s="5">
        <v>0</v>
      </c>
    </row>
    <row r="286" spans="3:9" ht="15.5" x14ac:dyDescent="0.35">
      <c r="C286" t="s">
        <v>180</v>
      </c>
      <c r="D286" s="5">
        <v>166000000000</v>
      </c>
    </row>
    <row r="287" spans="3:9" ht="15.5" x14ac:dyDescent="0.35">
      <c r="C287" t="s">
        <v>24</v>
      </c>
      <c r="D287" s="5">
        <v>166000000000</v>
      </c>
    </row>
    <row r="288" spans="3:9" ht="15.5" x14ac:dyDescent="0.35">
      <c r="C288" t="s">
        <v>21</v>
      </c>
      <c r="D288" s="5">
        <v>149000000000</v>
      </c>
    </row>
    <row r="289" spans="3:9" ht="15.5" x14ac:dyDescent="0.35">
      <c r="C289" t="s">
        <v>240</v>
      </c>
      <c r="I289" s="5">
        <v>122000000000</v>
      </c>
    </row>
    <row r="290" spans="3:9" ht="15.5" x14ac:dyDescent="0.35">
      <c r="C290" t="s">
        <v>304</v>
      </c>
      <c r="I290" s="5">
        <v>-96000000000</v>
      </c>
    </row>
    <row r="291" spans="3:9" ht="15.5" x14ac:dyDescent="0.35">
      <c r="C291" t="s">
        <v>305</v>
      </c>
      <c r="I291" s="5">
        <v>-4000000000</v>
      </c>
    </row>
    <row r="292" spans="3:9" ht="15.5" x14ac:dyDescent="0.35">
      <c r="C292" t="s">
        <v>306</v>
      </c>
      <c r="I292" s="5">
        <v>97000000000</v>
      </c>
    </row>
    <row r="293" spans="3:9" ht="15.5" x14ac:dyDescent="0.35">
      <c r="C293" t="s">
        <v>307</v>
      </c>
      <c r="I293" s="5">
        <v>-3000000000</v>
      </c>
    </row>
    <row r="294" spans="3:9" ht="15.5" x14ac:dyDescent="0.35">
      <c r="C294" t="s">
        <v>308</v>
      </c>
      <c r="I294" s="5">
        <v>-99000000000</v>
      </c>
    </row>
  </sheetData>
  <pageMargins left="0.7" right="0.7" top="0.75" bottom="0.75" header="0.3" footer="0.3"/>
  <ignoredErrors>
    <ignoredError sqref="A1:P295" numberStoredAsText="1"/>
  </ignoredError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N25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1621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1622</v>
      </c>
      <c r="D2" s="2" vm="243">
        <f ca="1">IFERROR(_xlfn.STOCKHISTORY("XIDX:" &amp; $C$1, D3, , 0, 0, 1), "Libur")</f>
        <v>30</v>
      </c>
      <c r="E2" s="2" vm="222">
        <f ca="1">IFERROR(_xlfn.STOCKHISTORY("XIDX:" &amp; $C$1, E3, , 0, 0, 1), "Libur")</f>
        <v>21</v>
      </c>
      <c r="H2" s="2" vm="222">
        <f ca="1">IFERROR(INDEX(D2:G2,COUNT(D2:G2)),"")</f>
        <v>21</v>
      </c>
      <c r="I2" s="2" vm="251">
        <f t="shared" ref="I2:N2" ca="1" si="0">IFERROR(_xlfn.STOCKHISTORY("XIDX:" &amp; $C$1, I1, , 0, 0, 1), "Libur")</f>
        <v>27</v>
      </c>
      <c r="J2" s="2" vm="336">
        <f t="shared" ca="1" si="0"/>
        <v>10</v>
      </c>
      <c r="K2" s="2" vm="336">
        <f t="shared" ca="1" si="0"/>
        <v>10</v>
      </c>
      <c r="L2" s="2" vm="229">
        <f t="shared" ca="1" si="0"/>
        <v>99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4" ht="15.5" x14ac:dyDescent="0.35">
      <c r="B4" t="s">
        <v>5</v>
      </c>
      <c r="C4" t="s">
        <v>6</v>
      </c>
      <c r="D4" s="2">
        <f>IFERROR(INDEX(D51:D500,MATCH($C$4,$C$51:$C$500,0)),"")</f>
        <v>11599212604</v>
      </c>
      <c r="E4" s="2">
        <f>IFERROR(INDEX(E51:E500,MATCH($C$4,$C$51:$C$500,0)),"")</f>
        <v>18259112921</v>
      </c>
      <c r="H4" s="2">
        <f>IFERROR(SUM(D4:G4)*(4/MAX(1,COUNT(D4:G4))),"")</f>
        <v>59716651050</v>
      </c>
      <c r="I4" s="2">
        <f t="shared" ref="I4:N4" si="1">IFERROR(INDEX(I51:I500,MATCH($C$4,$C$51:$C$500,0)),"")</f>
        <v>24216924364</v>
      </c>
      <c r="J4" s="2">
        <f t="shared" si="1"/>
        <v>35724253459</v>
      </c>
      <c r="K4" s="2">
        <f t="shared" si="1"/>
        <v>76847618135</v>
      </c>
      <c r="L4" s="2">
        <f t="shared" si="1"/>
        <v>20933090413</v>
      </c>
      <c r="M4" s="2">
        <f t="shared" si="1"/>
        <v>16410814836</v>
      </c>
      <c r="N4" s="2">
        <f t="shared" si="1"/>
        <v>14896605657</v>
      </c>
    </row>
    <row r="5" spans="1:14" ht="15.5" x14ac:dyDescent="0.35">
      <c r="B5" t="s">
        <v>7</v>
      </c>
      <c r="C5" t="s">
        <v>8</v>
      </c>
      <c r="D5" s="2">
        <f>IFERROR(INDEX(D51:D500,MATCH($C$5,$C$51:$C$500,0)),"")</f>
        <v>-964605419</v>
      </c>
      <c r="E5" s="2">
        <f>IFERROR(INDEX(E51:E500,MATCH($C$5,$C$51:$C$500,0)),"")</f>
        <v>4150969770</v>
      </c>
      <c r="H5" s="2">
        <f>IFERROR(SUM(D5:G5)*(4/MAX(1,COUNT(D5:G5))),"")</f>
        <v>6372728702</v>
      </c>
      <c r="I5" s="2">
        <f t="shared" ref="I5:N5" si="2">IFERROR(INDEX(I51:I500,MATCH($C$5,$C$51:$C$500,0)),"")</f>
        <v>1617488714</v>
      </c>
      <c r="J5" s="2">
        <f t="shared" si="2"/>
        <v>1435865428</v>
      </c>
      <c r="K5" s="2">
        <f t="shared" si="2"/>
        <v>1953410126</v>
      </c>
      <c r="L5" s="2">
        <f t="shared" si="2"/>
        <v>1472867185</v>
      </c>
      <c r="M5" s="2">
        <f t="shared" si="2"/>
        <v>-21723668</v>
      </c>
      <c r="N5" s="2">
        <f t="shared" si="2"/>
        <v>77579916</v>
      </c>
    </row>
    <row r="6" spans="1:14" ht="15.5" x14ac:dyDescent="0.35">
      <c r="B6" t="s">
        <v>9</v>
      </c>
      <c r="C6" t="s">
        <v>10</v>
      </c>
      <c r="D6" s="2">
        <f>IFERROR(INDEX(D51:D500,MATCH($C$6,$C$51:$C$500,0)),"")</f>
        <v>171756570523</v>
      </c>
      <c r="E6" s="2">
        <f>IFERROR(INDEX(E51:E500,MATCH($C$6,$C$51:$C$500,0)),"")</f>
        <v>172705022691</v>
      </c>
      <c r="H6" s="2">
        <f>IFERROR(INDEX(D6:G6,COUNT(D6:G6)),"")</f>
        <v>172705022691</v>
      </c>
      <c r="I6" s="2">
        <f t="shared" ref="I6:N6" si="3">IFERROR(INDEX(I51:I500,MATCH($C$6,$C$51:$C$500,0)),"")</f>
        <v>172705022691</v>
      </c>
      <c r="J6" s="2">
        <f t="shared" si="3"/>
        <v>171070592602</v>
      </c>
      <c r="K6" s="2">
        <f t="shared" si="3"/>
        <v>169631231924</v>
      </c>
      <c r="L6" s="2">
        <f t="shared" si="3"/>
        <v>167670238173</v>
      </c>
      <c r="M6" s="2">
        <f t="shared" si="3"/>
        <v>6181716546</v>
      </c>
      <c r="N6" s="2">
        <f t="shared" si="3"/>
        <v>6203440214</v>
      </c>
    </row>
    <row r="7" spans="1:14" ht="15.5" x14ac:dyDescent="0.35">
      <c r="B7" t="s">
        <v>11</v>
      </c>
      <c r="C7" t="s">
        <v>12</v>
      </c>
      <c r="D7" s="3">
        <f>IFERROR(INDEX(D51:D500,MATCH($C$7,$C$51:$C$500,0))/1000000000,"")</f>
        <v>4.0199999999999996</v>
      </c>
      <c r="E7" s="3">
        <f>IFERROR(INDEX(E51:E500,MATCH($C$7,$C$51:$C$500,0))/1000000000,"")</f>
        <v>4.0199999999999996</v>
      </c>
      <c r="H7" s="3">
        <f>IFERROR(INDEX(D7:G7,COUNT(D7:G7)),"")</f>
        <v>4.0199999999999996</v>
      </c>
      <c r="I7" s="3">
        <f t="shared" ref="I7:N7" si="4">IFERROR(INDEX(I51:I500,MATCH($C$7,$C$51:$C$500,0))/1000000000,"")</f>
        <v>4.0199999999999996</v>
      </c>
      <c r="J7" s="3">
        <f t="shared" si="4"/>
        <v>4.0199999999999996</v>
      </c>
      <c r="K7" s="3">
        <f t="shared" si="4"/>
        <v>4.0199999999999996</v>
      </c>
      <c r="L7" s="3">
        <f t="shared" si="4"/>
        <v>4.0199999999999996</v>
      </c>
      <c r="M7" s="3">
        <f t="shared" si="4"/>
        <v>0</v>
      </c>
      <c r="N7" s="3">
        <f t="shared" si="4"/>
        <v>0</v>
      </c>
    </row>
    <row r="8" spans="1:14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4000000000</v>
      </c>
      <c r="E8" s="2">
        <f>IFERROR(INDEX(E51:E500,MATCH("Free cash flow (Quarter)",$C$51:$C$500,0)),"")</f>
        <v>1000000000</v>
      </c>
      <c r="H8" s="2">
        <f>IFERROR(INDEX(D8:G8,COUNT(D8:G8)),"")</f>
        <v>1000000000</v>
      </c>
      <c r="I8" s="2">
        <f t="shared" ref="I8:N8" si="5">IFERROR(INDEX(I51:I500,MATCH($C$8,$C$51:$C$500,0)),"")</f>
        <v>1000000000</v>
      </c>
      <c r="J8" s="2">
        <f t="shared" si="5"/>
        <v>1000000000</v>
      </c>
      <c r="K8" s="2">
        <f t="shared" si="5"/>
        <v>-12000000000</v>
      </c>
      <c r="L8" s="2">
        <f t="shared" si="5"/>
        <v>-137000000000</v>
      </c>
      <c r="M8" s="2">
        <f t="shared" si="5"/>
        <v>-1000000000</v>
      </c>
      <c r="N8" s="2">
        <f t="shared" si="5"/>
        <v>-6000000000</v>
      </c>
    </row>
    <row r="9" spans="1:14" ht="15.5" x14ac:dyDescent="0.35">
      <c r="A9" t="s">
        <v>16</v>
      </c>
      <c r="C9" t="s">
        <v>17</v>
      </c>
      <c r="D9" s="3">
        <f>IFERROR(INDEX(D51:D500,MATCH("Free cash flow per share (Quarter)",$C$51:$C$500,0)),"")</f>
        <v>0.95</v>
      </c>
      <c r="E9" s="3">
        <f>IFERROR(INDEX(E51:E500,MATCH("Free cash flow per share (Quarter)",$C$51:$C$500,0)),"")</f>
        <v>0.18</v>
      </c>
      <c r="H9" s="3">
        <f>IFERROR(INDEX(D9:G9,COUNT(D9:G9)),"")</f>
        <v>0.18</v>
      </c>
      <c r="I9" s="3">
        <f t="shared" ref="I9:N9" si="6">IFERROR(INDEX(I51:I500,MATCH($C$9,$C$51:$C$500,0)),"")</f>
        <v>0.18</v>
      </c>
      <c r="J9" s="3">
        <f t="shared" si="6"/>
        <v>0.21</v>
      </c>
      <c r="K9" s="3">
        <f t="shared" si="6"/>
        <v>-3.04</v>
      </c>
      <c r="L9" s="3">
        <f t="shared" si="6"/>
        <v>-34</v>
      </c>
      <c r="M9" s="3">
        <f t="shared" si="6"/>
        <v>-196254.42</v>
      </c>
      <c r="N9" s="3">
        <f t="shared" si="6"/>
        <v>-1920650.92</v>
      </c>
    </row>
    <row r="10" spans="1:14" ht="15.5" x14ac:dyDescent="0.35">
      <c r="C10" t="s">
        <v>18</v>
      </c>
      <c r="D10" s="3">
        <f ca="1">IFERROR(IF(D9=0,"",D2/D9),"")</f>
        <v>31.578947368421055</v>
      </c>
      <c r="E10" s="3">
        <f ca="1">IFERROR(IF(E9=0,"",E2/E9),"")</f>
        <v>116.66666666666667</v>
      </c>
      <c r="I10" s="3">
        <f t="shared" ref="I10:N10" ca="1" si="7">IFERROR(IF(I9=0,"",I2/I9),"")</f>
        <v>150</v>
      </c>
      <c r="J10" s="3">
        <f t="shared" ca="1" si="7"/>
        <v>47.61904761904762</v>
      </c>
      <c r="K10" s="3">
        <f t="shared" ca="1" si="7"/>
        <v>-3.2894736842105261</v>
      </c>
      <c r="L10" s="3">
        <f t="shared" ca="1" si="7"/>
        <v>-2.9117647058823528</v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19</v>
      </c>
      <c r="C11" t="s">
        <v>20</v>
      </c>
      <c r="D11" s="2">
        <f>IFERROR(INDEX(D51:D500,MATCH($C$11,$C$51:$C$500,0)),"")</f>
        <v>1143273779</v>
      </c>
      <c r="E11" s="2">
        <f>IFERROR(INDEX(E51:E500,MATCH($C$11,$C$51:$C$500,0)),"")</f>
        <v>2266634999</v>
      </c>
      <c r="H11" s="2">
        <f>IFERROR(INDEX(D11:G11,COUNT(D11:G11)),"")</f>
        <v>2266634999</v>
      </c>
      <c r="I11" s="2">
        <f t="shared" ref="I11:N11" si="8">IFERROR(INDEX(I51:I500,MATCH($C$11,$C$51:$C$500,0)),"")</f>
        <v>2266634999</v>
      </c>
      <c r="J11" s="2">
        <f t="shared" si="8"/>
        <v>1625373335</v>
      </c>
      <c r="K11" s="2">
        <f t="shared" si="8"/>
        <v>1989873709</v>
      </c>
      <c r="L11" s="2">
        <f t="shared" si="8"/>
        <v>15163347963</v>
      </c>
      <c r="M11" s="2">
        <f t="shared" si="8"/>
        <v>572550906</v>
      </c>
      <c r="N11" s="2">
        <f t="shared" si="8"/>
        <v>456468317</v>
      </c>
    </row>
    <row r="12" spans="1:14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-1000000000</v>
      </c>
      <c r="E12" s="2">
        <f>IFERROR(INDEX(E51:E500,MATCH("Net Debt (Quarter)",$C$51:$C$500,0)),"")</f>
        <v>3000000000</v>
      </c>
      <c r="H12" s="2">
        <f>IFERROR(INDEX(D12:G12,COUNT(D12:G12)),"")</f>
        <v>3000000000</v>
      </c>
      <c r="I12" s="2">
        <f t="shared" ref="I12:N12" si="9">IFERROR(INDEX(I51:I500,MATCH($C$12,$C$51:$C$500,0)),"")</f>
        <v>3000000000</v>
      </c>
      <c r="J12" s="2">
        <f t="shared" si="9"/>
        <v>4000000000</v>
      </c>
      <c r="K12" s="2">
        <f t="shared" si="9"/>
        <v>4000000000</v>
      </c>
      <c r="L12" s="2">
        <f t="shared" si="9"/>
        <v>-7000000000</v>
      </c>
      <c r="M12" s="2">
        <f t="shared" si="9"/>
        <v>7000000000</v>
      </c>
      <c r="N12" s="2">
        <f t="shared" si="9"/>
        <v>5000000000</v>
      </c>
    </row>
    <row r="13" spans="1:14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1000000000</v>
      </c>
      <c r="E13" s="2">
        <f>IFERROR(INDEX(E51:E500,MATCH("Total Debt (Quarter)",$C$51:$C$500,0)),"")</f>
        <v>6000000000</v>
      </c>
      <c r="H13" s="2">
        <f>IFERROR(INDEX(D13:G13,COUNT(D13:G13)),"")</f>
        <v>6000000000</v>
      </c>
      <c r="I13" s="2">
        <f t="shared" ref="I13:N13" si="10">IFERROR(INDEX(I51:I500,MATCH($C$13,$C$51:$C$500,0)),"")</f>
        <v>6000000000</v>
      </c>
      <c r="J13" s="2">
        <f t="shared" si="10"/>
        <v>6000000000</v>
      </c>
      <c r="K13" s="2">
        <f t="shared" si="10"/>
        <v>6000000000</v>
      </c>
      <c r="L13" s="2">
        <f t="shared" si="10"/>
        <v>8000000000</v>
      </c>
      <c r="M13" s="2">
        <f t="shared" si="10"/>
        <v>8000000000</v>
      </c>
      <c r="N13" s="2">
        <f t="shared" si="10"/>
        <v>5000000000</v>
      </c>
    </row>
    <row r="14" spans="1:14" ht="15.5" x14ac:dyDescent="0.35">
      <c r="C14" t="s">
        <v>27</v>
      </c>
      <c r="D14" s="2">
        <f>IFERROR(INDEX(D51:D500,MATCH($C$14,$C$51:$C$500,0)),"")</f>
        <v>-96235493</v>
      </c>
      <c r="E14" s="2">
        <f>IFERROR(INDEX(E51:E500,MATCH($C$14,$C$51:$C$500,0)),"")</f>
        <v>-209589088</v>
      </c>
      <c r="H14" s="2">
        <f>IFERROR(SUM(D14:G14)*(4/MAX(1,COUNT(D14:G14))),"")</f>
        <v>-611649162</v>
      </c>
      <c r="I14" s="2">
        <f t="shared" ref="I14:N14" si="11">IFERROR(INDEX(I51:I500,MATCH($C$14,$C$51:$C$500,0)),"")</f>
        <v>-578349728</v>
      </c>
      <c r="J14" s="2">
        <f t="shared" si="11"/>
        <v>-693903872</v>
      </c>
      <c r="K14" s="2">
        <f t="shared" si="11"/>
        <v>-709232739</v>
      </c>
      <c r="L14" s="2">
        <f t="shared" si="11"/>
        <v>-1061475801</v>
      </c>
      <c r="M14" s="2">
        <f t="shared" si="11"/>
        <v>-739573048</v>
      </c>
      <c r="N14" s="2">
        <f t="shared" si="11"/>
        <v>-364630569</v>
      </c>
    </row>
    <row r="15" spans="1:14" ht="15.5" x14ac:dyDescent="0.35">
      <c r="C15" t="s">
        <v>28</v>
      </c>
      <c r="D15" s="2">
        <f>IFERROR(INDEX(D51:D500,MATCH($C$15,$C$51:$C$500,0)),"")</f>
        <v>-35470182</v>
      </c>
      <c r="E15" s="2">
        <f>IFERROR(INDEX(E51:E500,MATCH($C$15,$C$51:$C$500,0)),"")</f>
        <v>-594261418</v>
      </c>
      <c r="H15" s="2">
        <f>IFERROR(SUM(D15:G15)*(4/MAX(1,COUNT(D15:G15))),"")</f>
        <v>-1259463200</v>
      </c>
      <c r="I15" s="2">
        <f t="shared" ref="I15:N15" si="12">IFERROR(INDEX(I51:I500,MATCH($C$15,$C$51:$C$500,0)),"")</f>
        <v>-589374802</v>
      </c>
      <c r="J15" s="2">
        <f t="shared" si="12"/>
        <v>-532741560</v>
      </c>
      <c r="K15" s="2">
        <f t="shared" si="12"/>
        <v>-653931336</v>
      </c>
      <c r="L15" s="2">
        <f t="shared" si="12"/>
        <v>-283283083</v>
      </c>
      <c r="M15" s="2">
        <f t="shared" si="12"/>
        <v>-162295215</v>
      </c>
      <c r="N15" s="2">
        <f t="shared" si="12"/>
        <v>-209765539</v>
      </c>
    </row>
    <row r="16" spans="1:14" ht="15.5" x14ac:dyDescent="0.35">
      <c r="C16" t="s">
        <v>29</v>
      </c>
      <c r="D16" s="2">
        <f>IFERROR(INDEX(D51:D500,MATCH($C$16,$C$51:$C$500,0)),"")</f>
        <v>-927365124</v>
      </c>
      <c r="E16" s="2">
        <f>IFERROR(INDEX(E51:E500,MATCH($C$16,$C$51:$C$500,0)),"")</f>
        <v>4754997777</v>
      </c>
      <c r="H16" s="2">
        <f>IFERROR(SUM(D16:G16)*(4/MAX(1,COUNT(D16:G16))),"")</f>
        <v>7655265306</v>
      </c>
      <c r="I16" s="2">
        <f t="shared" ref="I16:N16" si="13">IFERROR(INDEX(I51:I500,MATCH($C$16,$C$51:$C$500,0)),"")</f>
        <v>2210403743</v>
      </c>
      <c r="J16" s="2">
        <f t="shared" si="13"/>
        <v>1956154265</v>
      </c>
      <c r="K16" s="2">
        <f t="shared" si="13"/>
        <v>2623890881</v>
      </c>
      <c r="L16" s="2">
        <f t="shared" si="13"/>
        <v>1741022613</v>
      </c>
      <c r="M16" s="2">
        <f t="shared" si="13"/>
        <v>165338911</v>
      </c>
      <c r="N16" s="2">
        <f t="shared" si="13"/>
        <v>284278326</v>
      </c>
    </row>
    <row r="17" spans="1:14" ht="15.5" x14ac:dyDescent="0.35">
      <c r="A17" t="s">
        <v>30</v>
      </c>
    </row>
    <row r="18" spans="1:14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</row>
    <row r="19" spans="1:14" ht="15.5" x14ac:dyDescent="0.35">
      <c r="A19" t="s">
        <v>40</v>
      </c>
      <c r="C19" t="s">
        <v>41</v>
      </c>
    </row>
    <row r="20" spans="1:14" ht="15.5" x14ac:dyDescent="0.35">
      <c r="A20" t="s">
        <v>42</v>
      </c>
      <c r="C20" t="s">
        <v>43</v>
      </c>
      <c r="D20" s="2">
        <f ca="1">IFERROR(D21*D2,"")</f>
        <v>120599999999.99998</v>
      </c>
      <c r="E20" s="2">
        <f ca="1">IFERROR(E21*E2,"")</f>
        <v>84419999999.999985</v>
      </c>
      <c r="H20" s="2">
        <f t="shared" ref="H20:N20" ca="1" si="14">IFERROR(H21*H2,"")</f>
        <v>84419999999.999985</v>
      </c>
      <c r="I20" s="2">
        <f t="shared" ca="1" si="14"/>
        <v>108539999999.99998</v>
      </c>
      <c r="J20" s="2">
        <f t="shared" ca="1" si="14"/>
        <v>40199999999.999992</v>
      </c>
      <c r="K20" s="2">
        <f t="shared" ca="1" si="14"/>
        <v>40199999999.999992</v>
      </c>
      <c r="L20" s="2">
        <f t="shared" ca="1" si="14"/>
        <v>397979999999.99994</v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12</v>
      </c>
      <c r="D21" s="2">
        <f>IFERROR(INDEX(D51:D500,MATCH($C$7,$C$51:$C$500,0)),"")</f>
        <v>4019999999.9999995</v>
      </c>
      <c r="E21" s="2">
        <f>IFERROR(INDEX(E51:E500,MATCH($C$7,$C$51:$C$500,0)),"")</f>
        <v>4019999999.9999995</v>
      </c>
      <c r="H21" s="2">
        <f>IFERROR(INDEX(D21:G21,COUNT(D21:G21)),"")</f>
        <v>4019999999.9999995</v>
      </c>
      <c r="I21" s="2">
        <f t="shared" ref="I21:N21" si="15">IFERROR(INDEX(I51:I500,MATCH($C$7,$C$51:$C$500,0)),"")</f>
        <v>4019999999.9999995</v>
      </c>
      <c r="J21" s="2">
        <f t="shared" si="15"/>
        <v>4019999999.9999995</v>
      </c>
      <c r="K21" s="2">
        <f t="shared" si="15"/>
        <v>4019999999.9999995</v>
      </c>
      <c r="L21" s="2">
        <f t="shared" si="15"/>
        <v>4019999999.9999995</v>
      </c>
      <c r="M21" s="2">
        <f t="shared" si="15"/>
        <v>0</v>
      </c>
      <c r="N21" s="2">
        <f t="shared" si="15"/>
        <v>0</v>
      </c>
    </row>
    <row r="23" spans="1:14" ht="15.5" x14ac:dyDescent="0.35">
      <c r="B23" t="s">
        <v>44</v>
      </c>
      <c r="C23" t="s">
        <v>45</v>
      </c>
      <c r="D23" s="3">
        <f>IFERROR(D5/D6*100,"")</f>
        <v>-0.56161194652569602</v>
      </c>
      <c r="E23" s="3">
        <f>IFERROR(E5/E6*100,"")</f>
        <v>2.4035026343309212</v>
      </c>
      <c r="H23" s="3">
        <f t="shared" ref="H23:N23" si="16">IFERROR(H5/H6*100,"")</f>
        <v>3.6899498362603764</v>
      </c>
      <c r="I23" s="3">
        <f t="shared" si="16"/>
        <v>0.9365614785239772</v>
      </c>
      <c r="J23" s="3">
        <f t="shared" si="16"/>
        <v>0.83934088621565528</v>
      </c>
      <c r="K23" s="3">
        <f t="shared" si="16"/>
        <v>1.1515627775875539</v>
      </c>
      <c r="L23" s="3">
        <f t="shared" si="16"/>
        <v>0.8784309016608628</v>
      </c>
      <c r="M23" s="3">
        <f t="shared" si="16"/>
        <v>-0.35141805416582428</v>
      </c>
      <c r="N23" s="3">
        <f t="shared" si="16"/>
        <v>1.2505950460345647</v>
      </c>
    </row>
    <row r="24" spans="1:14" ht="15.5" x14ac:dyDescent="0.35">
      <c r="C24" t="s">
        <v>46</v>
      </c>
      <c r="D24" s="4" t="str">
        <f>IFERROR(_xlfn.RRI(5,I23,D23),"")</f>
        <v/>
      </c>
      <c r="E24" s="4">
        <f>IFERROR(_xlfn.RRI(5,J23,E23),"")</f>
        <v>0.23418778747485569</v>
      </c>
      <c r="H24" s="4" t="str">
        <f t="shared" ref="H24:N24" si="17">IFERROR(_xlfn.RRI(5,M23,H23),"")</f>
        <v/>
      </c>
      <c r="I24" s="4">
        <f t="shared" si="17"/>
        <v>-5.6191428097634111E-2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47</v>
      </c>
      <c r="C25" t="s">
        <v>48</v>
      </c>
      <c r="D25" s="3">
        <f>IFERROR(INDEX(D51:D500,MATCH($A$25,$C$51:$C$500,0)),"")</f>
        <v>-0.24</v>
      </c>
      <c r="E25" s="3">
        <f>IFERROR(INDEX(E51:E500,MATCH($A$25,$C$51:$C$500,0)),"")</f>
        <v>1.03</v>
      </c>
      <c r="H25" s="3">
        <f>IFERROR(INDEX(D25:G25,COUNT(D25:G25)),"")</f>
        <v>1.03</v>
      </c>
      <c r="I25" s="3">
        <f t="shared" ref="I25:N25" si="18">IFERROR(INDEX(I51:I500,MATCH($C$25,$C$51:$C$500,0)),"")</f>
        <v>0.4</v>
      </c>
      <c r="J25" s="3">
        <f t="shared" si="18"/>
        <v>0.35</v>
      </c>
      <c r="K25" s="3">
        <f t="shared" si="18"/>
        <v>0.49</v>
      </c>
      <c r="L25" s="3">
        <f t="shared" si="18"/>
        <v>0.36</v>
      </c>
      <c r="M25" s="3">
        <f t="shared" si="18"/>
        <v>1014.57</v>
      </c>
      <c r="N25" s="3">
        <f t="shared" si="18"/>
        <v>24837.599999999999</v>
      </c>
    </row>
    <row r="26" spans="1:14" ht="15.5" x14ac:dyDescent="0.35">
      <c r="C26" t="s">
        <v>49</v>
      </c>
      <c r="D26" s="4" t="str">
        <f>IFERROR(_xlfn.RRI(5,I25,D25),"")</f>
        <v/>
      </c>
      <c r="E26" s="4">
        <f>IFERROR(_xlfn.RRI(5,J25,E25),"")</f>
        <v>0.24094872185427385</v>
      </c>
      <c r="H26" s="4">
        <f t="shared" ref="H26:N26" si="19">IFERROR(_xlfn.RRI(5,M25,H25),"")</f>
        <v>-0.74805192664790732</v>
      </c>
      <c r="I26" s="4">
        <f t="shared" si="19"/>
        <v>-0.89000066173485737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50</v>
      </c>
      <c r="D27" s="3">
        <f>IFERROR(D4/D21,"")</f>
        <v>2.8853762696517418</v>
      </c>
      <c r="E27" s="3">
        <f>IFERROR(E4/E21,"")</f>
        <v>4.5420678907960204</v>
      </c>
      <c r="H27" s="3">
        <f t="shared" ref="H27:N27" si="20">IFERROR(H4/H21,"")</f>
        <v>14.854888320895524</v>
      </c>
      <c r="I27" s="3">
        <f t="shared" si="20"/>
        <v>6.0241105383084586</v>
      </c>
      <c r="J27" s="3">
        <f t="shared" si="20"/>
        <v>8.8866302136815936</v>
      </c>
      <c r="K27" s="3">
        <f t="shared" si="20"/>
        <v>19.116322919154232</v>
      </c>
      <c r="L27" s="3">
        <f t="shared" si="20"/>
        <v>5.2072364211442794</v>
      </c>
      <c r="M27" s="3" t="str">
        <f t="shared" si="20"/>
        <v/>
      </c>
      <c r="N27" s="3" t="str">
        <f t="shared" si="20"/>
        <v/>
      </c>
    </row>
    <row r="28" spans="1:14" ht="15.5" x14ac:dyDescent="0.35">
      <c r="C28" t="s">
        <v>51</v>
      </c>
      <c r="D28" s="4">
        <f>IFERROR(_xlfn.RRI(5,I27,D27),"")</f>
        <v>-0.13689843381514777</v>
      </c>
      <c r="E28" s="4">
        <f>IFERROR(_xlfn.RRI(5,J27,E27),"")</f>
        <v>-0.12561378438447479</v>
      </c>
      <c r="H28" s="4" t="str">
        <f t="shared" ref="H28:N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52</v>
      </c>
      <c r="H29" s="4">
        <f t="shared" ref="H29:N29" si="22">IFERROR(((H25-I25)/I25)*100%,"")</f>
        <v>1.575</v>
      </c>
      <c r="I29" s="4">
        <f t="shared" si="22"/>
        <v>0.14285714285714299</v>
      </c>
      <c r="J29" s="4">
        <f t="shared" si="22"/>
        <v>-0.28571428571428575</v>
      </c>
      <c r="K29" s="4">
        <f t="shared" si="22"/>
        <v>0.36111111111111116</v>
      </c>
      <c r="L29" s="4">
        <f t="shared" si="22"/>
        <v>-0.99964516987492236</v>
      </c>
      <c r="M29" s="4">
        <f t="shared" si="22"/>
        <v>-0.95915185042033047</v>
      </c>
      <c r="N29" s="4" t="str">
        <f t="shared" si="22"/>
        <v/>
      </c>
    </row>
    <row r="30" spans="1:14" ht="15.5" x14ac:dyDescent="0.35">
      <c r="C30" t="s">
        <v>53</v>
      </c>
      <c r="H30" s="4">
        <f t="shared" ref="H30:N30" si="23">IFERROR(((H27-I27)/I27)*100%,"")</f>
        <v>1.4659056679704796</v>
      </c>
      <c r="I30" s="4">
        <f t="shared" si="23"/>
        <v>-0.32211531329007975</v>
      </c>
      <c r="J30" s="4">
        <f t="shared" si="23"/>
        <v>-0.53512868289239135</v>
      </c>
      <c r="K30" s="4">
        <f t="shared" si="23"/>
        <v>2.6711071618587003</v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42.72</v>
      </c>
      <c r="E32" s="3">
        <f>IFERROR(INDEX(E51:E500,MATCH($A$32,$C$51:$C$500,0)),"")</f>
        <v>42.96</v>
      </c>
      <c r="H32" s="3">
        <f>IFERROR(INDEX(D32:G32,COUNT(D32:G32)),"")</f>
        <v>42.96</v>
      </c>
      <c r="I32" s="3">
        <f t="shared" ref="I32:N32" si="24">IFERROR(INDEX(I51:I500,MATCH($C$32,$C$51:$C$500,0)),"")</f>
        <v>42.96</v>
      </c>
      <c r="J32" s="3">
        <f t="shared" si="24"/>
        <v>42.55</v>
      </c>
      <c r="K32" s="3">
        <f t="shared" si="24"/>
        <v>42.2</v>
      </c>
      <c r="L32" s="3">
        <f t="shared" si="24"/>
        <v>41.71</v>
      </c>
      <c r="M32" s="3">
        <f t="shared" si="24"/>
        <v>2060572.18</v>
      </c>
      <c r="N32" s="3">
        <f t="shared" si="24"/>
        <v>2067813.4</v>
      </c>
    </row>
    <row r="33" spans="1:14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0.49</v>
      </c>
      <c r="E33" s="3">
        <f>IFERROR(INDEX(E51:E500,MATCH($A$33,$C$51:$C$500,0)),"")</f>
        <v>0.63</v>
      </c>
      <c r="H33" s="3">
        <f>IFERROR(INDEX(D33:G33,COUNT(D33:G33)),"")</f>
        <v>0.63</v>
      </c>
      <c r="I33" s="3">
        <f t="shared" ref="I33:N33" si="25">IFERROR(INDEX(I51:I500,MATCH($C$33,$C$51:$C$500,0)),"")</f>
        <v>0.63</v>
      </c>
      <c r="J33" s="3">
        <f t="shared" si="25"/>
        <v>0.24</v>
      </c>
      <c r="K33" s="3">
        <f t="shared" si="25"/>
        <v>0.24</v>
      </c>
      <c r="L33" s="3">
        <f t="shared" si="25"/>
        <v>2.37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-87.5</v>
      </c>
      <c r="E34" s="3">
        <f>IFERROR(INDEX(E51:E500,MATCH($A$34,$C$51:$C$500,0)),"")</f>
        <v>26.21</v>
      </c>
      <c r="H34" s="3">
        <f>IFERROR(INDEX(D34:G34,COUNT(D34:G34)),"")</f>
        <v>26.21</v>
      </c>
      <c r="I34" s="3">
        <f t="shared" ref="I34:N34" si="26">IFERROR(INDEX(I51:I500,MATCH($C$34,$C$51:$C$500,0)),"")</f>
        <v>67.5</v>
      </c>
      <c r="J34" s="3">
        <f t="shared" si="26"/>
        <v>28.57</v>
      </c>
      <c r="K34" s="3">
        <f t="shared" si="26"/>
        <v>20.41</v>
      </c>
      <c r="L34" s="3">
        <f t="shared" si="26"/>
        <v>275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7.28</v>
      </c>
      <c r="E35" s="3">
        <f>IFERROR(INDEX(E51:E500,MATCH($A$35,$C$51:$C$500,0)),"")</f>
        <v>5.94</v>
      </c>
      <c r="H35" s="3">
        <f>IFERROR(INDEX(D35:G35,COUNT(D35:G35)),"")</f>
        <v>5.94</v>
      </c>
      <c r="I35" s="3">
        <f t="shared" ref="I35:N35" si="27">IFERROR(INDEX(I51:I500,MATCH($C$35,$C$51:$C$500,0)),"")</f>
        <v>4.4800000000000004</v>
      </c>
      <c r="J35" s="3">
        <f t="shared" si="27"/>
        <v>1.1299999999999999</v>
      </c>
      <c r="K35" s="3">
        <f t="shared" si="27"/>
        <v>0.52</v>
      </c>
      <c r="L35" s="3">
        <f t="shared" si="27"/>
        <v>19.010000000000002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66</v>
      </c>
      <c r="C36" t="s">
        <v>67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N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</row>
    <row r="37" spans="1:14" ht="15.5" x14ac:dyDescent="0.35">
      <c r="B37" t="s">
        <v>68</v>
      </c>
      <c r="C37" t="s">
        <v>69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N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</row>
    <row r="50" spans="2:14" ht="15.5" x14ac:dyDescent="0.35">
      <c r="D50" t="s">
        <v>70</v>
      </c>
      <c r="E50" t="s">
        <v>71</v>
      </c>
      <c r="F50" t="s">
        <v>72</v>
      </c>
      <c r="G50" t="s">
        <v>73</v>
      </c>
      <c r="H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</row>
    <row r="51" spans="2:14" ht="15.5" x14ac:dyDescent="0.35">
      <c r="B51" t="s">
        <v>75</v>
      </c>
      <c r="C51" t="s">
        <v>6</v>
      </c>
      <c r="D51" s="5">
        <v>11599212604</v>
      </c>
      <c r="E51" s="5">
        <v>18259112921</v>
      </c>
      <c r="F51" s="5">
        <v>5957811443</v>
      </c>
      <c r="G51" s="5">
        <v>11495477521</v>
      </c>
      <c r="I51" s="5">
        <v>24216924364</v>
      </c>
      <c r="J51" s="5">
        <v>35724253459</v>
      </c>
      <c r="K51" s="5">
        <v>76847618135</v>
      </c>
      <c r="L51" s="5">
        <v>20933090413</v>
      </c>
      <c r="M51" s="5">
        <v>16410814836</v>
      </c>
      <c r="N51" s="5">
        <v>14896605657</v>
      </c>
    </row>
    <row r="52" spans="2:14" ht="15.5" x14ac:dyDescent="0.35">
      <c r="C52" t="s">
        <v>76</v>
      </c>
      <c r="D52" s="5">
        <v>-10610644043</v>
      </c>
      <c r="E52" s="5">
        <v>-11799268050</v>
      </c>
      <c r="F52" s="5">
        <v>-6275923776</v>
      </c>
      <c r="G52" s="5">
        <v>-8669038766</v>
      </c>
      <c r="I52" s="5">
        <v>-18075191826</v>
      </c>
      <c r="J52" s="5">
        <v>-29980377820</v>
      </c>
      <c r="K52" s="5">
        <v>-69846236229</v>
      </c>
      <c r="L52" s="5">
        <v>-15937669478</v>
      </c>
      <c r="M52" s="5">
        <v>-13375782238</v>
      </c>
      <c r="N52" s="5">
        <v>-11781532059</v>
      </c>
    </row>
    <row r="53" spans="2:14" ht="15.5" x14ac:dyDescent="0.35">
      <c r="C53" t="s">
        <v>77</v>
      </c>
      <c r="D53" s="5">
        <v>988568561</v>
      </c>
      <c r="E53" s="5">
        <v>6459844871</v>
      </c>
      <c r="F53" s="5">
        <v>-318112333</v>
      </c>
      <c r="G53" s="5">
        <v>2826438755</v>
      </c>
      <c r="I53" s="5">
        <v>6141732538</v>
      </c>
      <c r="J53" s="5">
        <v>5743875639</v>
      </c>
      <c r="K53" s="5">
        <v>7001381906</v>
      </c>
      <c r="L53" s="5">
        <v>4995420935</v>
      </c>
      <c r="M53" s="5">
        <v>3035032598</v>
      </c>
      <c r="N53" s="5">
        <v>3115073598</v>
      </c>
    </row>
    <row r="54" spans="2:14" ht="15.5" x14ac:dyDescent="0.35">
      <c r="C54" t="s">
        <v>78</v>
      </c>
      <c r="D54" s="5">
        <v>-1811694478</v>
      </c>
      <c r="E54" s="5">
        <v>-1451945533</v>
      </c>
      <c r="F54" s="5">
        <v>-1859992099</v>
      </c>
      <c r="G54" s="5">
        <v>-1334789405</v>
      </c>
      <c r="I54" s="5">
        <v>-3311937632</v>
      </c>
      <c r="J54" s="5">
        <v>-3206576389</v>
      </c>
      <c r="K54" s="5">
        <v>-3908081396</v>
      </c>
      <c r="L54" s="5">
        <v>-2909998387</v>
      </c>
      <c r="M54" s="5">
        <v>-2592563101</v>
      </c>
      <c r="N54" s="5">
        <v>-2778819602</v>
      </c>
    </row>
    <row r="55" spans="2:14" ht="15.5" x14ac:dyDescent="0.35">
      <c r="C55" t="s">
        <v>246</v>
      </c>
      <c r="D55" s="5">
        <v>-1811694478</v>
      </c>
      <c r="E55" s="5">
        <v>-1451945533</v>
      </c>
      <c r="F55" s="5">
        <v>-1859992099</v>
      </c>
      <c r="G55" s="5">
        <v>-1334789405</v>
      </c>
      <c r="I55" s="5">
        <v>-3311937632</v>
      </c>
      <c r="J55" s="5">
        <v>-3206576389</v>
      </c>
      <c r="K55" s="5">
        <v>-3908081396</v>
      </c>
      <c r="L55" s="5">
        <v>-2909998387</v>
      </c>
      <c r="M55" s="5">
        <v>-2592563101</v>
      </c>
      <c r="N55" s="5">
        <v>-2778819602</v>
      </c>
    </row>
    <row r="56" spans="2:14" ht="15.5" x14ac:dyDescent="0.35">
      <c r="C56" t="s">
        <v>80</v>
      </c>
      <c r="D56" s="5">
        <v>-823125917</v>
      </c>
      <c r="E56" s="5">
        <v>5007899338</v>
      </c>
      <c r="F56" s="5">
        <v>-2178104432</v>
      </c>
      <c r="G56" s="5">
        <v>1491649350</v>
      </c>
      <c r="I56" s="5">
        <v>2829794906</v>
      </c>
      <c r="J56" s="5">
        <v>2537299250</v>
      </c>
      <c r="K56" s="5">
        <v>3093300510</v>
      </c>
      <c r="L56" s="5">
        <v>2085422548</v>
      </c>
      <c r="M56" s="5">
        <v>442469497</v>
      </c>
      <c r="N56" s="5">
        <v>336253996</v>
      </c>
    </row>
    <row r="57" spans="2:14" ht="15.5" x14ac:dyDescent="0.35">
      <c r="C57" t="s">
        <v>81</v>
      </c>
      <c r="D57" s="5">
        <v>-104239207</v>
      </c>
      <c r="E57" s="5">
        <v>-252901561</v>
      </c>
      <c r="F57" s="5">
        <v>-366489602</v>
      </c>
      <c r="G57" s="5">
        <v>-269162090</v>
      </c>
      <c r="I57" s="5">
        <v>-619391163</v>
      </c>
      <c r="J57" s="5">
        <v>-581144985</v>
      </c>
      <c r="K57" s="5">
        <v>-469409629</v>
      </c>
      <c r="L57" s="5">
        <v>-344399935</v>
      </c>
      <c r="M57" s="5">
        <v>-277130586</v>
      </c>
      <c r="N57" s="5">
        <v>-51975670</v>
      </c>
    </row>
    <row r="58" spans="2:14" ht="15.5" x14ac:dyDescent="0.35">
      <c r="C58" t="s">
        <v>142</v>
      </c>
      <c r="E58" s="5">
        <v>-2271038</v>
      </c>
      <c r="F58" s="5">
        <v>2271038</v>
      </c>
      <c r="G58" s="5">
        <v>1341639</v>
      </c>
      <c r="J58" s="5">
        <v>3255023</v>
      </c>
      <c r="K58" s="5">
        <v>96121241</v>
      </c>
      <c r="L58" s="5">
        <v>107961803</v>
      </c>
      <c r="M58" s="5">
        <v>8789077</v>
      </c>
      <c r="N58" s="5">
        <v>35429805</v>
      </c>
    </row>
    <row r="59" spans="2:14" ht="15.5" x14ac:dyDescent="0.35">
      <c r="C59" t="s">
        <v>27</v>
      </c>
      <c r="D59" s="5">
        <v>-96235493</v>
      </c>
      <c r="E59" s="5">
        <v>-209589088</v>
      </c>
      <c r="F59" s="5">
        <v>-368760640</v>
      </c>
      <c r="G59" s="5">
        <v>-270503729</v>
      </c>
      <c r="I59" s="5">
        <v>-578349728</v>
      </c>
      <c r="J59" s="5">
        <v>-693903872</v>
      </c>
      <c r="K59" s="5">
        <v>-709232739</v>
      </c>
      <c r="L59" s="5">
        <v>-1061475801</v>
      </c>
      <c r="M59" s="5">
        <v>-739573048</v>
      </c>
      <c r="N59" s="5">
        <v>-364630569</v>
      </c>
    </row>
    <row r="60" spans="2:14" ht="15.5" x14ac:dyDescent="0.35">
      <c r="C60" t="s">
        <v>83</v>
      </c>
    </row>
    <row r="61" spans="2:14" ht="15.5" x14ac:dyDescent="0.35">
      <c r="C61" t="s">
        <v>84</v>
      </c>
      <c r="D61" s="5">
        <v>-104239207</v>
      </c>
      <c r="E61" s="5">
        <v>-252901561</v>
      </c>
      <c r="F61" s="5">
        <v>-366489602</v>
      </c>
      <c r="G61" s="5">
        <v>-269162090</v>
      </c>
      <c r="I61" s="5">
        <v>-619391163</v>
      </c>
      <c r="J61" s="5">
        <v>-581144985</v>
      </c>
      <c r="K61" s="5">
        <v>-469409629</v>
      </c>
      <c r="L61" s="5">
        <v>-344399935</v>
      </c>
      <c r="M61" s="5">
        <v>-277130586</v>
      </c>
      <c r="N61" s="5">
        <v>-51975670</v>
      </c>
    </row>
    <row r="62" spans="2:14" ht="15.5" x14ac:dyDescent="0.35">
      <c r="C62" t="s">
        <v>29</v>
      </c>
      <c r="D62" s="5">
        <v>-927365124</v>
      </c>
      <c r="E62" s="5">
        <v>4754997777</v>
      </c>
      <c r="F62" s="5">
        <v>-2544594034</v>
      </c>
      <c r="G62" s="5">
        <v>1222487260</v>
      </c>
      <c r="I62" s="5">
        <v>2210403743</v>
      </c>
      <c r="J62" s="5">
        <v>1956154265</v>
      </c>
      <c r="K62" s="5">
        <v>2623890881</v>
      </c>
      <c r="L62" s="5">
        <v>1741022613</v>
      </c>
      <c r="M62" s="5">
        <v>165338911</v>
      </c>
      <c r="N62" s="5">
        <v>284278326</v>
      </c>
    </row>
    <row r="63" spans="2:14" ht="15.5" x14ac:dyDescent="0.35">
      <c r="C63" t="s">
        <v>28</v>
      </c>
      <c r="D63" s="5">
        <v>-35470182</v>
      </c>
      <c r="E63" s="5">
        <v>-594261418</v>
      </c>
      <c r="F63" s="5">
        <v>4886616</v>
      </c>
      <c r="G63" s="5">
        <v>-346387333</v>
      </c>
      <c r="I63" s="5">
        <v>-589374802</v>
      </c>
      <c r="J63" s="5">
        <v>-532741560</v>
      </c>
      <c r="K63" s="5">
        <v>-653931336</v>
      </c>
      <c r="L63" s="5">
        <v>-283283083</v>
      </c>
      <c r="M63" s="5">
        <v>-162295215</v>
      </c>
      <c r="N63" s="5">
        <v>-209765539</v>
      </c>
    </row>
    <row r="64" spans="2:14" ht="15.5" x14ac:dyDescent="0.35">
      <c r="C64" t="s">
        <v>85</v>
      </c>
      <c r="E64" s="5">
        <v>-606111998</v>
      </c>
      <c r="G64" s="5">
        <v>-351628143</v>
      </c>
      <c r="I64" s="5">
        <v>-606111998</v>
      </c>
      <c r="J64" s="5">
        <v>-542514792</v>
      </c>
      <c r="K64" s="5">
        <v>-662996180</v>
      </c>
      <c r="L64" s="5">
        <v>-267342229</v>
      </c>
      <c r="M64" s="5">
        <v>-173382659</v>
      </c>
      <c r="N64" s="5">
        <v>-214399630</v>
      </c>
    </row>
    <row r="65" spans="2:14" ht="15.5" x14ac:dyDescent="0.35">
      <c r="C65" t="s">
        <v>87</v>
      </c>
      <c r="D65" s="5">
        <v>-35470182</v>
      </c>
      <c r="E65" s="5">
        <v>11850580</v>
      </c>
      <c r="F65" s="5">
        <v>4886616</v>
      </c>
      <c r="G65" s="5">
        <v>5240810</v>
      </c>
      <c r="I65" s="5">
        <v>16737196</v>
      </c>
      <c r="J65" s="5">
        <v>9773232</v>
      </c>
      <c r="K65" s="5">
        <v>9064844</v>
      </c>
      <c r="L65" s="5">
        <v>-15940854</v>
      </c>
      <c r="M65" s="5">
        <v>11087444</v>
      </c>
      <c r="N65" s="5">
        <v>4634091</v>
      </c>
    </row>
    <row r="66" spans="2:14" ht="15.5" x14ac:dyDescent="0.35">
      <c r="C66" t="s">
        <v>88</v>
      </c>
      <c r="D66" s="5">
        <v>-35470182</v>
      </c>
      <c r="E66" s="5">
        <v>-594261418</v>
      </c>
      <c r="F66" s="5">
        <v>4886616</v>
      </c>
      <c r="G66" s="5">
        <v>-346387333</v>
      </c>
      <c r="I66" s="5">
        <v>-589374802</v>
      </c>
      <c r="J66" s="5">
        <v>-532741560</v>
      </c>
      <c r="K66" s="5">
        <v>-653931336</v>
      </c>
      <c r="L66" s="5">
        <v>-283283083</v>
      </c>
      <c r="M66" s="5">
        <v>-162295215</v>
      </c>
      <c r="N66" s="5">
        <v>-209765539</v>
      </c>
    </row>
    <row r="67" spans="2:14" ht="15.5" x14ac:dyDescent="0.35">
      <c r="C67" t="s">
        <v>89</v>
      </c>
      <c r="D67" s="5">
        <v>-962835306</v>
      </c>
      <c r="E67" s="5">
        <v>4160736359</v>
      </c>
      <c r="F67" s="5">
        <v>-2539707418</v>
      </c>
      <c r="G67" s="5">
        <v>876099927</v>
      </c>
      <c r="I67" s="5">
        <v>1621028941</v>
      </c>
      <c r="J67" s="5">
        <v>1423412705</v>
      </c>
      <c r="K67" s="5">
        <v>1969959545</v>
      </c>
      <c r="L67" s="5">
        <v>1457739530</v>
      </c>
      <c r="M67" s="5">
        <v>3043696</v>
      </c>
      <c r="N67" s="5">
        <v>74512787</v>
      </c>
    </row>
    <row r="68" spans="2:14" ht="15.5" x14ac:dyDescent="0.35">
      <c r="C68" t="s">
        <v>90</v>
      </c>
      <c r="D68" s="5">
        <v>-1770113</v>
      </c>
      <c r="E68" s="5">
        <v>-9766589</v>
      </c>
      <c r="F68" s="5">
        <v>6226362</v>
      </c>
      <c r="G68" s="5">
        <v>20727433</v>
      </c>
      <c r="I68" s="5">
        <v>-3540227</v>
      </c>
      <c r="J68" s="5">
        <v>12452723</v>
      </c>
      <c r="K68" s="5">
        <v>-16549419</v>
      </c>
      <c r="L68" s="5">
        <v>15127655</v>
      </c>
      <c r="M68" s="5">
        <v>-24767364</v>
      </c>
      <c r="N68" s="5">
        <v>3067129</v>
      </c>
    </row>
    <row r="69" spans="2:14" ht="15.5" x14ac:dyDescent="0.35">
      <c r="C69" t="s">
        <v>91</v>
      </c>
      <c r="D69" s="5">
        <v>-964605419</v>
      </c>
      <c r="E69" s="5">
        <v>4150969770</v>
      </c>
      <c r="F69" s="5">
        <v>-2533481056</v>
      </c>
      <c r="G69" s="5">
        <v>896827360</v>
      </c>
      <c r="I69" s="5">
        <v>1617488714</v>
      </c>
      <c r="J69" s="5">
        <v>1435865428</v>
      </c>
      <c r="K69" s="5">
        <v>1953410126</v>
      </c>
      <c r="L69" s="5">
        <v>1472867185</v>
      </c>
      <c r="M69" s="5">
        <v>-21723668</v>
      </c>
      <c r="N69" s="5">
        <v>77579916</v>
      </c>
    </row>
    <row r="70" spans="2:14" ht="15.5" x14ac:dyDescent="0.35">
      <c r="C70" t="s">
        <v>92</v>
      </c>
      <c r="D70" s="5">
        <v>-962835306</v>
      </c>
      <c r="E70" s="5">
        <v>4160736359</v>
      </c>
      <c r="F70" s="5">
        <v>-2539707418</v>
      </c>
      <c r="G70" s="5">
        <v>876099927</v>
      </c>
      <c r="I70" s="5">
        <v>1621028941</v>
      </c>
      <c r="J70" s="5">
        <v>1423412705</v>
      </c>
      <c r="K70" s="5">
        <v>1969959545</v>
      </c>
      <c r="L70" s="5">
        <v>1457739530</v>
      </c>
      <c r="M70" s="5">
        <v>3043696</v>
      </c>
      <c r="N70" s="5">
        <v>74512787</v>
      </c>
    </row>
    <row r="71" spans="2:14" ht="15.5" x14ac:dyDescent="0.35">
      <c r="C71" t="s">
        <v>8</v>
      </c>
      <c r="D71" s="5">
        <v>-964605419</v>
      </c>
      <c r="E71" s="5">
        <v>4150969770</v>
      </c>
      <c r="F71" s="5">
        <v>-2533481056</v>
      </c>
      <c r="G71" s="5">
        <v>896827360</v>
      </c>
      <c r="I71" s="5">
        <v>1617488714</v>
      </c>
      <c r="J71" s="5">
        <v>1435865428</v>
      </c>
      <c r="K71" s="5">
        <v>1953410126</v>
      </c>
      <c r="L71" s="5">
        <v>1472867185</v>
      </c>
      <c r="M71" s="5">
        <v>-21723668</v>
      </c>
      <c r="N71" s="5">
        <v>77579916</v>
      </c>
    </row>
    <row r="72" spans="2:14" ht="15.5" x14ac:dyDescent="0.35">
      <c r="C72" t="s">
        <v>94</v>
      </c>
      <c r="D72" s="5">
        <v>-962835306</v>
      </c>
      <c r="E72" s="5">
        <v>4160736359</v>
      </c>
      <c r="F72" s="5">
        <v>-2539707418</v>
      </c>
      <c r="G72" s="5">
        <v>876099927</v>
      </c>
      <c r="I72" s="5">
        <v>1621028941</v>
      </c>
      <c r="J72" s="5">
        <v>1423412705</v>
      </c>
      <c r="K72" s="5">
        <v>1969959545</v>
      </c>
      <c r="L72" s="5">
        <v>1457739530</v>
      </c>
      <c r="M72" s="5">
        <v>3043696</v>
      </c>
      <c r="N72" s="5">
        <v>74512787</v>
      </c>
    </row>
    <row r="73" spans="2:14" ht="15.5" x14ac:dyDescent="0.35">
      <c r="C73" t="s">
        <v>95</v>
      </c>
      <c r="D73" s="5">
        <v>-964605419</v>
      </c>
      <c r="E73" s="5">
        <v>4150969770</v>
      </c>
      <c r="F73" s="5">
        <v>-2533481056</v>
      </c>
      <c r="G73" s="5">
        <v>896827360</v>
      </c>
      <c r="I73" s="5">
        <v>1617488714</v>
      </c>
      <c r="J73" s="5">
        <v>1435865428</v>
      </c>
      <c r="K73" s="5">
        <v>1953410126</v>
      </c>
      <c r="L73" s="5">
        <v>1472867185</v>
      </c>
      <c r="M73" s="5">
        <v>-21723668</v>
      </c>
      <c r="N73" s="5">
        <v>77579916</v>
      </c>
    </row>
    <row r="74" spans="2:14" ht="15.5" x14ac:dyDescent="0.35">
      <c r="C74" t="s">
        <v>96</v>
      </c>
      <c r="D74" s="5">
        <v>-964605419</v>
      </c>
      <c r="E74" s="5">
        <v>4150969770</v>
      </c>
      <c r="F74" s="5">
        <v>-2533481056</v>
      </c>
      <c r="G74" s="5">
        <v>896827360</v>
      </c>
      <c r="I74" s="5">
        <v>1617488714</v>
      </c>
      <c r="J74" s="5">
        <v>1435865428</v>
      </c>
      <c r="K74" s="5">
        <v>1953410126</v>
      </c>
      <c r="L74" s="5">
        <v>1472867185</v>
      </c>
      <c r="M74" s="5">
        <v>-21723668</v>
      </c>
      <c r="N74" s="5">
        <v>77579916</v>
      </c>
    </row>
    <row r="76" spans="2:14" ht="15.5" x14ac:dyDescent="0.35">
      <c r="B76" t="s">
        <v>97</v>
      </c>
      <c r="C76" t="s">
        <v>98</v>
      </c>
    </row>
    <row r="77" spans="2:14" ht="15.5" x14ac:dyDescent="0.35">
      <c r="C77" t="s">
        <v>99</v>
      </c>
    </row>
    <row r="78" spans="2:14" ht="15.5" x14ac:dyDescent="0.35">
      <c r="C78" t="s">
        <v>20</v>
      </c>
      <c r="D78" s="5">
        <v>1143273779</v>
      </c>
      <c r="E78" s="5">
        <v>2266634999</v>
      </c>
      <c r="F78" s="5">
        <v>1084055162</v>
      </c>
      <c r="G78" s="5">
        <v>1625373335</v>
      </c>
      <c r="I78" s="5">
        <v>2266634999</v>
      </c>
      <c r="J78" s="5">
        <v>1625373335</v>
      </c>
      <c r="K78" s="5">
        <v>1989873709</v>
      </c>
      <c r="L78" s="5">
        <v>15163347963</v>
      </c>
      <c r="M78" s="5">
        <v>572550906</v>
      </c>
      <c r="N78" s="5">
        <v>456468317</v>
      </c>
    </row>
    <row r="79" spans="2:14" ht="15.5" x14ac:dyDescent="0.35">
      <c r="C79" t="s">
        <v>100</v>
      </c>
      <c r="D79" s="5">
        <v>2322331460</v>
      </c>
      <c r="E79" s="5">
        <v>6642082864</v>
      </c>
      <c r="F79" s="5">
        <v>1544141162</v>
      </c>
      <c r="G79" s="5">
        <v>3397707151</v>
      </c>
      <c r="I79" s="5">
        <v>6642082864</v>
      </c>
      <c r="J79" s="5">
        <v>3397707151</v>
      </c>
      <c r="K79" s="5">
        <v>1799719568</v>
      </c>
      <c r="L79" s="5">
        <v>1561555458</v>
      </c>
      <c r="M79" s="5">
        <v>1676378850</v>
      </c>
      <c r="N79" s="5">
        <v>1867873340</v>
      </c>
    </row>
    <row r="80" spans="2:14" ht="15.5" x14ac:dyDescent="0.35">
      <c r="C80" t="s">
        <v>250</v>
      </c>
      <c r="K80" s="5">
        <v>608365384</v>
      </c>
      <c r="L80" s="5">
        <v>2248302150</v>
      </c>
      <c r="M80" s="5">
        <v>35432131</v>
      </c>
      <c r="N80" s="5">
        <v>1567814778</v>
      </c>
    </row>
    <row r="81" spans="3:14" ht="15.5" x14ac:dyDescent="0.35">
      <c r="C81" t="s">
        <v>251</v>
      </c>
      <c r="D81" s="5">
        <v>2322331460</v>
      </c>
      <c r="E81" s="5">
        <v>6642082864</v>
      </c>
      <c r="F81" s="5">
        <v>1544141162</v>
      </c>
      <c r="G81" s="5">
        <v>3397707151</v>
      </c>
      <c r="I81" s="5">
        <v>6642082864</v>
      </c>
      <c r="J81" s="5">
        <v>3397707151</v>
      </c>
      <c r="K81" s="5">
        <v>1799719568</v>
      </c>
      <c r="L81" s="5">
        <v>1561555458</v>
      </c>
      <c r="M81" s="5">
        <v>1676378850</v>
      </c>
      <c r="N81" s="5">
        <v>1867873340</v>
      </c>
    </row>
    <row r="82" spans="3:14" ht="15.5" x14ac:dyDescent="0.35">
      <c r="C82" t="s">
        <v>102</v>
      </c>
      <c r="L82" s="5">
        <v>3000000</v>
      </c>
      <c r="M82" s="5">
        <v>35246355</v>
      </c>
      <c r="N82" s="5">
        <v>53996355</v>
      </c>
    </row>
    <row r="83" spans="3:14" ht="15.5" x14ac:dyDescent="0.35">
      <c r="C83" t="s">
        <v>252</v>
      </c>
      <c r="L83" s="5">
        <v>3000000</v>
      </c>
      <c r="M83" s="5">
        <v>35246355</v>
      </c>
      <c r="N83" s="5">
        <v>53996355</v>
      </c>
    </row>
    <row r="84" spans="3:14" ht="15.5" x14ac:dyDescent="0.35">
      <c r="C84" t="s">
        <v>103</v>
      </c>
      <c r="D84" s="5">
        <v>154520577460</v>
      </c>
      <c r="E84" s="5">
        <v>155133154398</v>
      </c>
      <c r="F84" s="5">
        <v>154466539163</v>
      </c>
      <c r="G84" s="5">
        <v>150619526284</v>
      </c>
      <c r="I84" s="5">
        <v>155133154398</v>
      </c>
      <c r="J84" s="5">
        <v>150619526284</v>
      </c>
      <c r="K84" s="5">
        <v>115092271079</v>
      </c>
      <c r="L84" s="5">
        <v>830067912</v>
      </c>
      <c r="M84" s="5">
        <v>2941249031</v>
      </c>
      <c r="N84" s="5">
        <v>1954278242</v>
      </c>
    </row>
    <row r="85" spans="3:14" ht="15.5" x14ac:dyDescent="0.35">
      <c r="C85" t="s">
        <v>83</v>
      </c>
      <c r="D85" s="5">
        <v>-15979616</v>
      </c>
      <c r="E85" s="5">
        <v>-14209503</v>
      </c>
      <c r="F85" s="5">
        <v>-4442914</v>
      </c>
      <c r="G85" s="5">
        <v>-10669276</v>
      </c>
      <c r="I85" s="5">
        <v>-14209503</v>
      </c>
      <c r="J85" s="5">
        <v>-10669276</v>
      </c>
      <c r="K85" s="5">
        <v>-23121999</v>
      </c>
      <c r="L85" s="5">
        <v>-6572580</v>
      </c>
      <c r="M85" s="5">
        <v>-21700235</v>
      </c>
      <c r="N85" s="5">
        <v>3067129</v>
      </c>
    </row>
    <row r="86" spans="3:14" ht="15.5" x14ac:dyDescent="0.35">
      <c r="C86" t="s">
        <v>104</v>
      </c>
      <c r="D86" s="5">
        <v>158570801049</v>
      </c>
      <c r="E86" s="5">
        <v>164978267853</v>
      </c>
      <c r="F86" s="5">
        <v>157859310044</v>
      </c>
      <c r="G86" s="5">
        <v>160191694531</v>
      </c>
      <c r="I86" s="5">
        <v>164978267853</v>
      </c>
      <c r="J86" s="5">
        <v>160191694531</v>
      </c>
      <c r="K86" s="5">
        <v>159613299598</v>
      </c>
      <c r="L86" s="5">
        <v>174264766758</v>
      </c>
      <c r="M86" s="5">
        <v>6330058419</v>
      </c>
      <c r="N86" s="5">
        <v>6033587796</v>
      </c>
    </row>
    <row r="87" spans="3:14" ht="15.5" x14ac:dyDescent="0.35">
      <c r="C87" t="s">
        <v>105</v>
      </c>
    </row>
    <row r="88" spans="3:14" ht="15.5" x14ac:dyDescent="0.35">
      <c r="C88" t="s">
        <v>562</v>
      </c>
      <c r="L88" s="5">
        <v>1833333330</v>
      </c>
      <c r="M88" s="5">
        <v>450776923</v>
      </c>
      <c r="N88" s="5">
        <v>500138402</v>
      </c>
    </row>
    <row r="89" spans="3:14" ht="15.5" x14ac:dyDescent="0.35">
      <c r="C89" t="s">
        <v>107</v>
      </c>
      <c r="D89" s="5">
        <v>14506111665</v>
      </c>
      <c r="E89" s="5">
        <v>15398757399</v>
      </c>
      <c r="F89" s="5">
        <v>16292121448</v>
      </c>
      <c r="G89" s="5">
        <v>17210118074</v>
      </c>
      <c r="I89" s="5">
        <v>15398757399</v>
      </c>
      <c r="J89" s="5">
        <v>17210118074</v>
      </c>
      <c r="K89" s="5">
        <v>18190164610</v>
      </c>
      <c r="L89" s="5">
        <v>19587995640</v>
      </c>
      <c r="M89" s="5">
        <v>20791502943</v>
      </c>
      <c r="N89" s="5">
        <v>20143815939</v>
      </c>
    </row>
    <row r="90" spans="3:14" ht="15.5" x14ac:dyDescent="0.35">
      <c r="C90" t="s">
        <v>109</v>
      </c>
      <c r="D90" s="5">
        <v>43653610</v>
      </c>
      <c r="E90" s="5">
        <v>78624529</v>
      </c>
      <c r="F90" s="5">
        <v>64019271</v>
      </c>
      <c r="G90" s="5">
        <v>60888808</v>
      </c>
      <c r="I90" s="5">
        <v>78624529</v>
      </c>
      <c r="J90" s="5">
        <v>60888808</v>
      </c>
      <c r="K90" s="5">
        <v>54627882</v>
      </c>
      <c r="L90" s="5">
        <v>40895253</v>
      </c>
      <c r="M90" s="5">
        <v>61102881</v>
      </c>
      <c r="N90" s="5">
        <v>43029771</v>
      </c>
    </row>
    <row r="91" spans="3:14" ht="15.5" x14ac:dyDescent="0.35">
      <c r="C91" t="s">
        <v>110</v>
      </c>
      <c r="D91" s="5">
        <v>16000711757</v>
      </c>
      <c r="E91" s="5">
        <v>17089766168</v>
      </c>
      <c r="F91" s="5">
        <v>17331380759</v>
      </c>
      <c r="G91" s="5">
        <v>17564982763</v>
      </c>
      <c r="I91" s="5">
        <v>17089766168</v>
      </c>
      <c r="J91" s="5">
        <v>17564982763</v>
      </c>
      <c r="K91" s="5">
        <v>18538768373</v>
      </c>
      <c r="L91" s="5">
        <v>21756200104</v>
      </c>
      <c r="M91" s="5">
        <v>22462775295</v>
      </c>
      <c r="N91" s="5">
        <v>22013876660</v>
      </c>
    </row>
    <row r="92" spans="3:14" ht="15.5" x14ac:dyDescent="0.35">
      <c r="C92" t="s">
        <v>111</v>
      </c>
      <c r="D92" s="5">
        <v>174571512806</v>
      </c>
      <c r="E92" s="5">
        <v>182068034021</v>
      </c>
      <c r="F92" s="5">
        <v>175190690803</v>
      </c>
      <c r="G92" s="5">
        <v>177756677294</v>
      </c>
      <c r="I92" s="5">
        <v>182068034021</v>
      </c>
      <c r="J92" s="5">
        <v>177756677294</v>
      </c>
      <c r="K92" s="5">
        <v>178152067971</v>
      </c>
      <c r="L92" s="5">
        <v>196020966862</v>
      </c>
      <c r="M92" s="5">
        <v>28792833714</v>
      </c>
      <c r="N92" s="5">
        <v>28047464456</v>
      </c>
    </row>
    <row r="93" spans="3:14" ht="15.5" x14ac:dyDescent="0.35">
      <c r="C93" t="s">
        <v>112</v>
      </c>
    </row>
    <row r="94" spans="3:14" ht="15.5" x14ac:dyDescent="0.35">
      <c r="C94" t="s">
        <v>113</v>
      </c>
    </row>
    <row r="95" spans="3:14" ht="15.5" x14ac:dyDescent="0.35">
      <c r="C95" t="s">
        <v>114</v>
      </c>
      <c r="D95" s="5">
        <v>1492160614</v>
      </c>
      <c r="E95" s="5">
        <v>7773166633</v>
      </c>
      <c r="F95" s="5">
        <v>6201931620</v>
      </c>
      <c r="G95" s="5">
        <v>6069539383</v>
      </c>
      <c r="I95" s="5">
        <v>7773166633</v>
      </c>
      <c r="J95" s="5">
        <v>6069539383</v>
      </c>
      <c r="K95" s="5">
        <v>7598981108</v>
      </c>
      <c r="L95" s="5">
        <v>26653101480</v>
      </c>
      <c r="M95" s="5">
        <v>6618571987</v>
      </c>
      <c r="N95" s="5">
        <v>6194036306</v>
      </c>
    </row>
    <row r="96" spans="3:14" ht="15.5" x14ac:dyDescent="0.35">
      <c r="C96" t="s">
        <v>119</v>
      </c>
      <c r="D96" s="5">
        <v>390239871</v>
      </c>
      <c r="E96" s="5">
        <v>4718952129</v>
      </c>
      <c r="F96" s="5">
        <v>4906336122</v>
      </c>
      <c r="G96" s="5">
        <v>4942481254</v>
      </c>
      <c r="I96" s="5">
        <v>4718952129</v>
      </c>
      <c r="J96" s="5">
        <v>4942481254</v>
      </c>
      <c r="K96" s="5">
        <v>4939627943</v>
      </c>
      <c r="L96" s="5">
        <v>2392667512</v>
      </c>
      <c r="M96" s="5">
        <v>2431463213</v>
      </c>
      <c r="N96" s="5">
        <v>2031150079</v>
      </c>
    </row>
    <row r="97" spans="3:14" ht="15.5" x14ac:dyDescent="0.35">
      <c r="C97" t="s">
        <v>115</v>
      </c>
    </row>
    <row r="98" spans="3:14" ht="15.5" x14ac:dyDescent="0.35">
      <c r="C98" t="s">
        <v>249</v>
      </c>
      <c r="M98" s="5">
        <v>65890566</v>
      </c>
      <c r="N98" s="5">
        <v>87261285</v>
      </c>
    </row>
    <row r="99" spans="3:14" ht="15.5" x14ac:dyDescent="0.35">
      <c r="C99" t="s">
        <v>253</v>
      </c>
      <c r="D99" s="5">
        <v>813278838</v>
      </c>
      <c r="E99" s="5">
        <v>1713264410</v>
      </c>
      <c r="F99" s="5">
        <v>380473920</v>
      </c>
      <c r="G99" s="5">
        <v>745531998</v>
      </c>
      <c r="I99" s="5">
        <v>1713264410</v>
      </c>
      <c r="J99" s="5">
        <v>745531998</v>
      </c>
      <c r="K99" s="5">
        <v>935485026</v>
      </c>
      <c r="L99" s="5">
        <v>17527998646</v>
      </c>
      <c r="M99" s="5">
        <v>2788678170</v>
      </c>
      <c r="N99" s="5">
        <v>1369690435</v>
      </c>
    </row>
    <row r="100" spans="3:14" ht="15.5" x14ac:dyDescent="0.35">
      <c r="C100" t="s">
        <v>118</v>
      </c>
    </row>
    <row r="101" spans="3:14" ht="15.5" x14ac:dyDescent="0.35">
      <c r="C101" t="s">
        <v>254</v>
      </c>
      <c r="K101" s="5">
        <v>608365384</v>
      </c>
      <c r="L101" s="5">
        <v>2248302150</v>
      </c>
      <c r="M101" s="5">
        <v>35432131</v>
      </c>
      <c r="N101" s="5">
        <v>1567814778</v>
      </c>
    </row>
    <row r="102" spans="3:14" ht="15.5" x14ac:dyDescent="0.35">
      <c r="C102" t="s">
        <v>117</v>
      </c>
      <c r="D102" s="5">
        <v>129963954</v>
      </c>
      <c r="E102" s="5">
        <v>505192927</v>
      </c>
      <c r="F102" s="5">
        <v>122758366</v>
      </c>
      <c r="G102" s="5">
        <v>47757747</v>
      </c>
      <c r="I102" s="5">
        <v>505192927</v>
      </c>
      <c r="J102" s="5">
        <v>47757747</v>
      </c>
      <c r="K102" s="5">
        <v>277309445</v>
      </c>
      <c r="L102" s="5">
        <v>94660464</v>
      </c>
      <c r="M102" s="5">
        <v>92881508</v>
      </c>
      <c r="N102" s="5">
        <v>25659031</v>
      </c>
    </row>
    <row r="103" spans="3:14" ht="15.5" x14ac:dyDescent="0.35">
      <c r="C103" t="s">
        <v>120</v>
      </c>
    </row>
    <row r="104" spans="3:14" ht="15.5" x14ac:dyDescent="0.35">
      <c r="C104" t="s">
        <v>313</v>
      </c>
      <c r="F104" s="5">
        <v>158677952</v>
      </c>
      <c r="G104" s="5">
        <v>339778001</v>
      </c>
      <c r="J104" s="5">
        <v>339778001</v>
      </c>
      <c r="K104" s="5">
        <v>673546386</v>
      </c>
      <c r="L104" s="5">
        <v>972697368</v>
      </c>
      <c r="M104" s="5">
        <v>3511393130</v>
      </c>
      <c r="N104" s="5">
        <v>451207539</v>
      </c>
    </row>
    <row r="105" spans="3:14" ht="15.5" x14ac:dyDescent="0.35">
      <c r="C105" t="s">
        <v>256</v>
      </c>
      <c r="E105" s="5">
        <v>302896849</v>
      </c>
      <c r="I105" s="5">
        <v>302896849</v>
      </c>
      <c r="L105" s="5">
        <v>539042328</v>
      </c>
      <c r="M105" s="5">
        <v>425459485</v>
      </c>
      <c r="N105" s="5">
        <v>1019234690</v>
      </c>
    </row>
    <row r="106" spans="3:14" ht="15.5" x14ac:dyDescent="0.35">
      <c r="C106" t="s">
        <v>520</v>
      </c>
      <c r="M106" s="5">
        <v>274940143</v>
      </c>
      <c r="N106" s="5">
        <v>481643279</v>
      </c>
    </row>
    <row r="107" spans="3:14" ht="15.5" x14ac:dyDescent="0.35">
      <c r="C107" t="s">
        <v>121</v>
      </c>
      <c r="D107" s="5">
        <v>158677951</v>
      </c>
      <c r="E107" s="5">
        <v>835757167</v>
      </c>
      <c r="F107" s="5">
        <v>792363212</v>
      </c>
      <c r="G107" s="5">
        <v>333768384</v>
      </c>
      <c r="I107" s="5">
        <v>835757167</v>
      </c>
      <c r="J107" s="5">
        <v>333768384</v>
      </c>
      <c r="K107" s="5">
        <v>838193310</v>
      </c>
      <c r="L107" s="5">
        <v>4365332119</v>
      </c>
      <c r="M107" s="5">
        <v>1270116965</v>
      </c>
      <c r="N107" s="5">
        <v>1199721983</v>
      </c>
    </row>
    <row r="108" spans="3:14" ht="15.5" x14ac:dyDescent="0.35">
      <c r="C108" t="s">
        <v>122</v>
      </c>
      <c r="D108" s="5">
        <v>1322781669</v>
      </c>
      <c r="E108" s="5">
        <v>1589844697</v>
      </c>
      <c r="F108" s="5">
        <v>449674637</v>
      </c>
      <c r="G108" s="5">
        <v>616545309</v>
      </c>
      <c r="I108" s="5">
        <v>1589844697</v>
      </c>
      <c r="J108" s="5">
        <v>616545309</v>
      </c>
      <c r="K108" s="5">
        <v>921854939</v>
      </c>
      <c r="L108" s="5">
        <v>1697627209</v>
      </c>
      <c r="M108" s="5">
        <v>15992545181</v>
      </c>
      <c r="N108" s="5">
        <v>15649987936</v>
      </c>
    </row>
    <row r="109" spans="3:14" ht="15.5" x14ac:dyDescent="0.35">
      <c r="C109" t="s">
        <v>123</v>
      </c>
      <c r="D109" s="5">
        <v>1322781669</v>
      </c>
      <c r="E109" s="5">
        <v>1589844697</v>
      </c>
      <c r="F109" s="5">
        <v>449674637</v>
      </c>
      <c r="G109" s="5">
        <v>616545309</v>
      </c>
      <c r="I109" s="5">
        <v>1589844697</v>
      </c>
      <c r="J109" s="5">
        <v>616545309</v>
      </c>
      <c r="K109" s="5">
        <v>921854939</v>
      </c>
      <c r="L109" s="5">
        <v>1697627209</v>
      </c>
      <c r="M109" s="5">
        <v>15992545181</v>
      </c>
      <c r="N109" s="5">
        <v>15649987936</v>
      </c>
    </row>
    <row r="110" spans="3:14" ht="15.5" x14ac:dyDescent="0.35">
      <c r="C110" t="s">
        <v>607</v>
      </c>
      <c r="M110" s="5">
        <v>11503012055</v>
      </c>
      <c r="N110" s="5">
        <v>13502312562</v>
      </c>
    </row>
    <row r="111" spans="3:14" ht="15.5" x14ac:dyDescent="0.35">
      <c r="C111" t="s">
        <v>124</v>
      </c>
    </row>
    <row r="112" spans="3:14" ht="15.5" x14ac:dyDescent="0.35">
      <c r="C112" t="s">
        <v>125</v>
      </c>
      <c r="D112" s="5">
        <v>938512898</v>
      </c>
      <c r="E112" s="5">
        <v>1241409747</v>
      </c>
      <c r="F112" s="5">
        <v>158677952</v>
      </c>
      <c r="G112" s="5">
        <v>339778001</v>
      </c>
      <c r="I112" s="5">
        <v>1241409747</v>
      </c>
      <c r="J112" s="5">
        <v>339778001</v>
      </c>
      <c r="K112" s="5">
        <v>673546386</v>
      </c>
      <c r="L112" s="5">
        <v>1511739696</v>
      </c>
      <c r="M112" s="5">
        <v>4211792758</v>
      </c>
      <c r="N112" s="5">
        <v>1952085508</v>
      </c>
    </row>
    <row r="113" spans="2:14" ht="15.5" x14ac:dyDescent="0.35">
      <c r="C113" t="s">
        <v>126</v>
      </c>
      <c r="D113" s="5">
        <v>2814942283</v>
      </c>
      <c r="E113" s="5">
        <v>9363011330</v>
      </c>
      <c r="F113" s="5">
        <v>6651606257</v>
      </c>
      <c r="G113" s="5">
        <v>6686084692</v>
      </c>
      <c r="I113" s="5">
        <v>9363011330</v>
      </c>
      <c r="J113" s="5">
        <v>6686084692</v>
      </c>
      <c r="K113" s="5">
        <v>8520836047</v>
      </c>
      <c r="L113" s="5">
        <v>28350728689</v>
      </c>
      <c r="M113" s="5">
        <v>22611117168</v>
      </c>
      <c r="N113" s="5">
        <v>21844024242</v>
      </c>
    </row>
    <row r="114" spans="2:14" ht="15.5" x14ac:dyDescent="0.35">
      <c r="C114" t="s">
        <v>127</v>
      </c>
    </row>
    <row r="115" spans="2:14" ht="15.5" x14ac:dyDescent="0.35">
      <c r="C115" t="s">
        <v>128</v>
      </c>
      <c r="D115" s="5">
        <v>40203533880</v>
      </c>
      <c r="E115" s="5">
        <v>40202241620</v>
      </c>
      <c r="F115" s="5">
        <v>40201044150</v>
      </c>
      <c r="G115" s="5">
        <v>40200886310</v>
      </c>
      <c r="I115" s="5">
        <v>40202241620</v>
      </c>
      <c r="J115" s="5">
        <v>40200886310</v>
      </c>
      <c r="K115" s="5">
        <v>40200606690</v>
      </c>
      <c r="L115" s="5">
        <v>40200000000</v>
      </c>
      <c r="M115" s="5">
        <v>300000000</v>
      </c>
      <c r="N115" s="5">
        <v>300000000</v>
      </c>
    </row>
    <row r="116" spans="2:14" ht="15.5" x14ac:dyDescent="0.35">
      <c r="C116" t="s">
        <v>129</v>
      </c>
      <c r="D116" s="5">
        <v>125656294062</v>
      </c>
      <c r="E116" s="5">
        <v>125641433072</v>
      </c>
      <c r="F116" s="5">
        <v>125627662167</v>
      </c>
      <c r="G116" s="5">
        <v>125625847007</v>
      </c>
      <c r="I116" s="5">
        <v>125641433072</v>
      </c>
      <c r="J116" s="5">
        <v>125625847007</v>
      </c>
      <c r="K116" s="5">
        <v>125622631377</v>
      </c>
      <c r="L116" s="5">
        <v>125615654442</v>
      </c>
    </row>
    <row r="117" spans="2:14" ht="15.5" x14ac:dyDescent="0.35">
      <c r="C117" t="s">
        <v>130</v>
      </c>
      <c r="D117" s="5">
        <v>5912722197</v>
      </c>
      <c r="E117" s="5">
        <v>6875557502</v>
      </c>
      <c r="F117" s="5">
        <v>2714821143</v>
      </c>
      <c r="G117" s="5">
        <v>5254528561</v>
      </c>
      <c r="I117" s="5">
        <v>6875557502</v>
      </c>
      <c r="J117" s="5">
        <v>5254528561</v>
      </c>
      <c r="K117" s="5">
        <v>3831115856</v>
      </c>
      <c r="L117" s="5">
        <v>1861156311</v>
      </c>
      <c r="M117" s="5">
        <v>5903416781</v>
      </c>
      <c r="N117" s="5">
        <v>5900373085</v>
      </c>
    </row>
    <row r="118" spans="2:14" ht="15.5" x14ac:dyDescent="0.35">
      <c r="C118" t="s">
        <v>257</v>
      </c>
      <c r="D118" s="5">
        <v>400000000</v>
      </c>
      <c r="E118" s="5">
        <v>400000000</v>
      </c>
      <c r="F118" s="5">
        <v>400000000</v>
      </c>
      <c r="G118" s="5">
        <v>400000000</v>
      </c>
      <c r="I118" s="5">
        <v>400000000</v>
      </c>
      <c r="J118" s="5">
        <v>400000000</v>
      </c>
      <c r="K118" s="5">
        <v>400000000</v>
      </c>
      <c r="L118" s="5">
        <v>400000000</v>
      </c>
    </row>
    <row r="119" spans="2:14" ht="15.5" x14ac:dyDescent="0.35">
      <c r="C119" t="s">
        <v>258</v>
      </c>
      <c r="D119" s="5">
        <v>5512722197</v>
      </c>
      <c r="E119" s="5">
        <v>6475557502</v>
      </c>
      <c r="F119" s="5">
        <v>2314821143</v>
      </c>
      <c r="G119" s="5">
        <v>4854528561</v>
      </c>
      <c r="I119" s="5">
        <v>6475557502</v>
      </c>
      <c r="J119" s="5">
        <v>4854528561</v>
      </c>
      <c r="K119" s="5">
        <v>3431115856</v>
      </c>
      <c r="L119" s="5">
        <v>1461156311</v>
      </c>
      <c r="M119" s="5">
        <v>5903416781</v>
      </c>
      <c r="N119" s="5">
        <v>5900373085</v>
      </c>
    </row>
    <row r="120" spans="2:14" ht="15.5" x14ac:dyDescent="0.35">
      <c r="C120" t="s">
        <v>259</v>
      </c>
      <c r="D120" s="5">
        <v>5912722197</v>
      </c>
      <c r="E120" s="5">
        <v>6875557502</v>
      </c>
      <c r="F120" s="5">
        <v>2714821143</v>
      </c>
      <c r="G120" s="5">
        <v>5254528561</v>
      </c>
      <c r="I120" s="5">
        <v>6875557502</v>
      </c>
      <c r="J120" s="5">
        <v>5254528561</v>
      </c>
      <c r="K120" s="5">
        <v>3831115856</v>
      </c>
      <c r="L120" s="5">
        <v>1861156311</v>
      </c>
      <c r="M120" s="5">
        <v>5903416781</v>
      </c>
      <c r="N120" s="5">
        <v>5900373085</v>
      </c>
    </row>
    <row r="121" spans="2:14" ht="15.5" x14ac:dyDescent="0.35">
      <c r="C121" t="s">
        <v>10</v>
      </c>
      <c r="D121" s="5">
        <v>171756570523</v>
      </c>
      <c r="E121" s="5">
        <v>172705022691</v>
      </c>
      <c r="F121" s="5">
        <v>168539084546</v>
      </c>
      <c r="G121" s="5">
        <v>171070592602</v>
      </c>
      <c r="I121" s="5">
        <v>172705022691</v>
      </c>
      <c r="J121" s="5">
        <v>171070592602</v>
      </c>
      <c r="K121" s="5">
        <v>169631231924</v>
      </c>
      <c r="L121" s="5">
        <v>167670238173</v>
      </c>
      <c r="M121" s="5">
        <v>6181716546</v>
      </c>
      <c r="N121" s="5">
        <v>6203440214</v>
      </c>
    </row>
    <row r="122" spans="2:14" ht="15.5" x14ac:dyDescent="0.35">
      <c r="C122" t="s">
        <v>132</v>
      </c>
      <c r="D122" s="5">
        <v>174571512806</v>
      </c>
      <c r="E122" s="5">
        <v>182068034021</v>
      </c>
      <c r="F122" s="5">
        <v>175190690803</v>
      </c>
      <c r="G122" s="5">
        <v>177756677294</v>
      </c>
      <c r="I122" s="5">
        <v>182068034021</v>
      </c>
      <c r="J122" s="5">
        <v>177756677294</v>
      </c>
      <c r="K122" s="5">
        <v>178152067971</v>
      </c>
      <c r="L122" s="5">
        <v>196020966862</v>
      </c>
      <c r="M122" s="5">
        <v>28792833714</v>
      </c>
      <c r="N122" s="5">
        <v>28047464456</v>
      </c>
    </row>
    <row r="123" spans="2:14" ht="15.5" x14ac:dyDescent="0.35">
      <c r="C123" t="s">
        <v>133</v>
      </c>
      <c r="D123" s="5">
        <v>4020353388</v>
      </c>
      <c r="E123" s="5">
        <v>4020224162</v>
      </c>
      <c r="F123" s="5">
        <v>4020104415</v>
      </c>
      <c r="G123" s="5">
        <v>4020088631</v>
      </c>
      <c r="I123" s="5">
        <v>4020224162</v>
      </c>
      <c r="J123" s="5">
        <v>4020088631</v>
      </c>
      <c r="K123" s="5">
        <v>4020060669</v>
      </c>
      <c r="L123" s="5">
        <v>4020000000</v>
      </c>
      <c r="M123" s="5">
        <v>3000</v>
      </c>
      <c r="N123" s="5">
        <v>3000</v>
      </c>
    </row>
    <row r="125" spans="2:14" ht="15.5" x14ac:dyDescent="0.35">
      <c r="B125" t="s">
        <v>134</v>
      </c>
      <c r="C125" t="s">
        <v>135</v>
      </c>
      <c r="D125" s="5">
        <v>3824163028</v>
      </c>
      <c r="E125" s="5">
        <v>710275111</v>
      </c>
      <c r="F125" s="5">
        <v>6670883</v>
      </c>
      <c r="G125" s="5">
        <v>1434118737</v>
      </c>
      <c r="I125" s="5">
        <v>716945994</v>
      </c>
      <c r="J125" s="5">
        <v>1853212328</v>
      </c>
      <c r="K125" s="5">
        <v>-11697934905</v>
      </c>
      <c r="L125" s="5">
        <v>-133613535799</v>
      </c>
      <c r="M125" s="5">
        <v>2084678271</v>
      </c>
      <c r="N125" s="5">
        <v>1274130948</v>
      </c>
    </row>
    <row r="126" spans="2:14" ht="15.5" x14ac:dyDescent="0.35">
      <c r="C126" t="s">
        <v>316</v>
      </c>
      <c r="D126" s="5">
        <v>15918964008</v>
      </c>
      <c r="E126" s="5">
        <v>8800610885</v>
      </c>
      <c r="F126" s="5">
        <v>12171937766</v>
      </c>
      <c r="G126" s="5">
        <v>10975334240</v>
      </c>
      <c r="I126" s="5">
        <v>20972548651</v>
      </c>
      <c r="J126" s="5">
        <v>37394548157</v>
      </c>
      <c r="K126" s="5">
        <v>85010926657</v>
      </c>
      <c r="L126" s="5">
        <v>5440187924</v>
      </c>
      <c r="M126" s="5">
        <v>17124871461</v>
      </c>
      <c r="N126" s="5">
        <v>16121069605</v>
      </c>
    </row>
    <row r="127" spans="2:14" ht="15.5" x14ac:dyDescent="0.35">
      <c r="C127" t="s">
        <v>317</v>
      </c>
      <c r="D127" s="5">
        <v>-7010450809</v>
      </c>
      <c r="E127" s="5">
        <v>-1023937359</v>
      </c>
      <c r="F127" s="5">
        <v>-11563954408</v>
      </c>
      <c r="G127" s="5">
        <v>-9049012066</v>
      </c>
      <c r="I127" s="5">
        <v>-12587891767</v>
      </c>
      <c r="J127" s="5">
        <v>-34176248395</v>
      </c>
      <c r="K127" s="5">
        <v>-95786656558</v>
      </c>
      <c r="L127" s="5">
        <v>-137886945942</v>
      </c>
      <c r="M127" s="5">
        <v>-14137595479</v>
      </c>
      <c r="N127" s="5">
        <v>-14309585417</v>
      </c>
    </row>
    <row r="128" spans="2:14" ht="15.5" x14ac:dyDescent="0.35">
      <c r="C128" t="s">
        <v>318</v>
      </c>
      <c r="E128" s="5">
        <v>-3887330226</v>
      </c>
      <c r="I128" s="5">
        <v>-3887330226</v>
      </c>
    </row>
    <row r="129" spans="3:14" ht="15.5" x14ac:dyDescent="0.35">
      <c r="C129" t="s">
        <v>624</v>
      </c>
      <c r="D129" s="5">
        <v>-2266520414</v>
      </c>
      <c r="E129" s="5">
        <v>-2271038</v>
      </c>
      <c r="F129" s="5">
        <v>2271038</v>
      </c>
      <c r="G129" s="5">
        <v>1341641</v>
      </c>
      <c r="J129" s="5">
        <v>3255023</v>
      </c>
      <c r="K129" s="5">
        <v>218682521</v>
      </c>
      <c r="L129" s="5">
        <v>116654212</v>
      </c>
      <c r="M129" s="5">
        <v>8789077</v>
      </c>
      <c r="N129" s="5">
        <v>35429805</v>
      </c>
    </row>
    <row r="130" spans="3:14" ht="15.5" x14ac:dyDescent="0.35">
      <c r="C130" t="s">
        <v>1285</v>
      </c>
      <c r="D130" s="5">
        <v>-2420193312</v>
      </c>
      <c r="E130" s="5">
        <v>-2590840559</v>
      </c>
      <c r="I130" s="5">
        <v>-2590840559</v>
      </c>
    </row>
    <row r="131" spans="3:14" ht="15.5" x14ac:dyDescent="0.35">
      <c r="C131" t="s">
        <v>502</v>
      </c>
      <c r="D131" s="5">
        <v>-97923088</v>
      </c>
      <c r="E131" s="5">
        <v>-269474906</v>
      </c>
      <c r="F131" s="5">
        <v>-308874822</v>
      </c>
      <c r="G131" s="5">
        <v>-169991847</v>
      </c>
      <c r="I131" s="5">
        <v>-578349728</v>
      </c>
      <c r="J131" s="5">
        <v>-593391990</v>
      </c>
      <c r="K131" s="5">
        <v>-660540326</v>
      </c>
      <c r="L131" s="5">
        <v>-1061440801</v>
      </c>
      <c r="M131" s="5">
        <v>-739573048</v>
      </c>
      <c r="N131" s="5">
        <v>-364630569</v>
      </c>
    </row>
    <row r="132" spans="3:14" ht="15.5" x14ac:dyDescent="0.35">
      <c r="C132" t="s">
        <v>363</v>
      </c>
      <c r="D132" s="5">
        <v>-299713357</v>
      </c>
      <c r="E132" s="5">
        <v>-316481686</v>
      </c>
      <c r="F132" s="5">
        <v>-294708691</v>
      </c>
      <c r="G132" s="5">
        <v>-323553231</v>
      </c>
      <c r="I132" s="5">
        <v>-611190377</v>
      </c>
      <c r="J132" s="5">
        <v>-774950467</v>
      </c>
      <c r="K132" s="5">
        <v>-480347199</v>
      </c>
      <c r="L132" s="5">
        <v>-221991192</v>
      </c>
      <c r="M132" s="5">
        <v>-171813740</v>
      </c>
      <c r="N132" s="5">
        <v>-208152476</v>
      </c>
    </row>
    <row r="133" spans="3:14" ht="15.5" x14ac:dyDescent="0.35">
      <c r="C133" t="s">
        <v>144</v>
      </c>
      <c r="D133" s="5">
        <v>-4947524248</v>
      </c>
      <c r="E133" s="5">
        <v>472304726</v>
      </c>
      <c r="F133" s="5">
        <v>-546489056</v>
      </c>
      <c r="G133" s="5">
        <v>-762088904</v>
      </c>
      <c r="I133" s="5">
        <v>-74184330</v>
      </c>
      <c r="J133" s="5">
        <v>-1440210134</v>
      </c>
      <c r="K133" s="5">
        <v>-950839349</v>
      </c>
      <c r="L133" s="5">
        <v>147562082856</v>
      </c>
      <c r="M133" s="5">
        <v>704845853</v>
      </c>
      <c r="N133" s="5">
        <v>3698541353</v>
      </c>
    </row>
    <row r="134" spans="3:14" ht="15.5" x14ac:dyDescent="0.35">
      <c r="C134" t="s">
        <v>145</v>
      </c>
      <c r="F134" s="5">
        <v>-1500000</v>
      </c>
      <c r="G134" s="5">
        <v>-739961150</v>
      </c>
      <c r="I134" s="5">
        <v>-1500000</v>
      </c>
      <c r="J134" s="5">
        <v>-777502568</v>
      </c>
      <c r="K134" s="5">
        <v>-524700000</v>
      </c>
      <c r="L134" s="5">
        <v>642250000</v>
      </c>
      <c r="M134" s="5">
        <v>-2673441535</v>
      </c>
      <c r="N134" s="5">
        <v>-7036083699</v>
      </c>
    </row>
    <row r="135" spans="3:14" ht="15.5" x14ac:dyDescent="0.35">
      <c r="C135" t="s">
        <v>146</v>
      </c>
      <c r="F135" s="5">
        <v>-1500000</v>
      </c>
      <c r="G135" s="5">
        <v>-739961150</v>
      </c>
      <c r="I135" s="5">
        <v>-1500000</v>
      </c>
      <c r="J135" s="5">
        <v>-994502568</v>
      </c>
      <c r="K135" s="5">
        <v>-524700000</v>
      </c>
      <c r="L135" s="5">
        <v>-3067750000</v>
      </c>
      <c r="M135" s="5">
        <v>-2673441535</v>
      </c>
      <c r="N135" s="5">
        <v>-7036083699</v>
      </c>
    </row>
    <row r="136" spans="3:14" ht="15.5" x14ac:dyDescent="0.35">
      <c r="C136" t="s">
        <v>700</v>
      </c>
      <c r="J136" s="5">
        <v>217000000</v>
      </c>
      <c r="L136" s="5">
        <v>2960000000</v>
      </c>
    </row>
    <row r="137" spans="3:14" ht="15.5" x14ac:dyDescent="0.35">
      <c r="C137" t="s">
        <v>1623</v>
      </c>
      <c r="L137" s="5">
        <v>750000000</v>
      </c>
    </row>
    <row r="138" spans="3:14" ht="15.5" x14ac:dyDescent="0.35">
      <c r="C138" t="s">
        <v>153</v>
      </c>
      <c r="D138" s="5">
        <v>-4947524248</v>
      </c>
      <c r="E138" s="5">
        <v>472304726</v>
      </c>
      <c r="F138" s="5">
        <v>-546489056</v>
      </c>
      <c r="G138" s="5">
        <v>-762088904</v>
      </c>
      <c r="I138" s="5">
        <v>-74184330</v>
      </c>
      <c r="J138" s="5">
        <v>-1440210134</v>
      </c>
      <c r="K138" s="5">
        <v>-950839349</v>
      </c>
      <c r="L138" s="5">
        <v>147562082856</v>
      </c>
      <c r="M138" s="5">
        <v>704845853</v>
      </c>
      <c r="N138" s="5">
        <v>3698541353</v>
      </c>
    </row>
    <row r="139" spans="3:14" ht="15.5" x14ac:dyDescent="0.35">
      <c r="C139" t="s">
        <v>337</v>
      </c>
      <c r="M139" s="5">
        <v>570069008</v>
      </c>
      <c r="N139" s="5">
        <v>730000000</v>
      </c>
    </row>
    <row r="140" spans="3:14" ht="15.5" x14ac:dyDescent="0.35">
      <c r="C140" t="s">
        <v>573</v>
      </c>
      <c r="L140" s="5">
        <v>7972618430</v>
      </c>
      <c r="M140" s="5">
        <v>-2645000000</v>
      </c>
      <c r="N140" s="5">
        <v>-161264200</v>
      </c>
    </row>
    <row r="141" spans="3:14" ht="15.5" x14ac:dyDescent="0.35">
      <c r="C141" t="s">
        <v>571</v>
      </c>
      <c r="L141" s="5">
        <v>-1382556407</v>
      </c>
      <c r="M141" s="5">
        <v>80926351</v>
      </c>
      <c r="N141" s="5">
        <v>392094772</v>
      </c>
    </row>
    <row r="142" spans="3:14" ht="15.5" x14ac:dyDescent="0.35">
      <c r="C142" t="s">
        <v>570</v>
      </c>
      <c r="M142" s="5">
        <v>-31564872</v>
      </c>
      <c r="N142" s="5">
        <v>-106646814</v>
      </c>
    </row>
    <row r="143" spans="3:14" ht="15.5" x14ac:dyDescent="0.35">
      <c r="C143" t="s">
        <v>1624</v>
      </c>
      <c r="K143" s="5">
        <v>1833333330</v>
      </c>
    </row>
    <row r="144" spans="3:14" ht="15.5" x14ac:dyDescent="0.35">
      <c r="C144" t="s">
        <v>1625</v>
      </c>
    </row>
    <row r="145" spans="2:14" ht="15.5" x14ac:dyDescent="0.35">
      <c r="C145" t="s">
        <v>1626</v>
      </c>
      <c r="D145" s="5">
        <v>14860990</v>
      </c>
      <c r="E145" s="5">
        <v>15586065</v>
      </c>
      <c r="I145" s="5">
        <v>15586065</v>
      </c>
    </row>
    <row r="146" spans="2:14" ht="15.5" x14ac:dyDescent="0.35">
      <c r="C146" t="s">
        <v>822</v>
      </c>
    </row>
    <row r="147" spans="2:14" ht="15.5" x14ac:dyDescent="0.35">
      <c r="C147" t="s">
        <v>336</v>
      </c>
      <c r="M147" s="5">
        <v>15978474606</v>
      </c>
      <c r="N147" s="5">
        <v>4850000000</v>
      </c>
    </row>
    <row r="148" spans="2:14" ht="15.5" x14ac:dyDescent="0.35">
      <c r="C148" t="s">
        <v>274</v>
      </c>
      <c r="D148" s="5">
        <v>-4509812308</v>
      </c>
      <c r="E148" s="5">
        <v>-358835453</v>
      </c>
      <c r="F148" s="5">
        <v>-198462056</v>
      </c>
      <c r="G148" s="5">
        <v>-155348520</v>
      </c>
      <c r="I148" s="5">
        <v>-557297509</v>
      </c>
      <c r="J148" s="5">
        <v>-296297672</v>
      </c>
      <c r="K148" s="5">
        <v>-221117732</v>
      </c>
      <c r="L148" s="5">
        <v>-279051924</v>
      </c>
      <c r="M148" s="5">
        <v>-12448650391</v>
      </c>
      <c r="N148" s="5">
        <v>-3309864627</v>
      </c>
    </row>
    <row r="149" spans="2:14" ht="15.5" x14ac:dyDescent="0.35">
      <c r="C149" t="s">
        <v>338</v>
      </c>
      <c r="E149" s="5">
        <v>545659200</v>
      </c>
      <c r="G149" s="5">
        <v>539042328</v>
      </c>
      <c r="I149" s="5">
        <v>545659200</v>
      </c>
      <c r="N149" s="5">
        <v>1700000000</v>
      </c>
    </row>
    <row r="150" spans="2:14" ht="15.5" x14ac:dyDescent="0.35">
      <c r="C150" t="s">
        <v>339</v>
      </c>
      <c r="E150" s="5">
        <v>-79487396</v>
      </c>
      <c r="G150" s="5">
        <v>-1147407712</v>
      </c>
      <c r="I150" s="5">
        <v>-79487396</v>
      </c>
      <c r="J150" s="5">
        <v>-1147407712</v>
      </c>
      <c r="K150" s="5">
        <v>-2570638572</v>
      </c>
      <c r="L150" s="5">
        <v>1117061594</v>
      </c>
      <c r="M150" s="5">
        <v>-588862105</v>
      </c>
      <c r="N150" s="5">
        <v>-91903205</v>
      </c>
    </row>
    <row r="151" spans="2:14" ht="15.5" x14ac:dyDescent="0.35">
      <c r="C151" t="s">
        <v>159</v>
      </c>
      <c r="D151" s="5">
        <v>-453865190</v>
      </c>
      <c r="E151" s="5">
        <v>350000000</v>
      </c>
      <c r="F151" s="5">
        <v>-350000000</v>
      </c>
      <c r="L151" s="5">
        <v>-481643279</v>
      </c>
      <c r="M151" s="5">
        <v>-210546744</v>
      </c>
      <c r="N151" s="5">
        <v>-303874573</v>
      </c>
    </row>
    <row r="152" spans="2:14" ht="15.5" x14ac:dyDescent="0.35">
      <c r="C152" t="s">
        <v>1108</v>
      </c>
      <c r="D152" s="5">
        <v>1292260</v>
      </c>
      <c r="E152" s="5">
        <v>-1973000</v>
      </c>
      <c r="F152" s="5">
        <v>1973000</v>
      </c>
      <c r="G152" s="5">
        <v>-1870250</v>
      </c>
      <c r="L152" s="5">
        <v>15000000000</v>
      </c>
    </row>
    <row r="153" spans="2:14" ht="15.5" x14ac:dyDescent="0.35">
      <c r="C153" t="s">
        <v>129</v>
      </c>
      <c r="E153" s="5">
        <v>1355310</v>
      </c>
      <c r="G153" s="5">
        <v>3495250</v>
      </c>
      <c r="I153" s="5">
        <v>1355310</v>
      </c>
      <c r="J153" s="5">
        <v>3495250</v>
      </c>
      <c r="K153" s="5">
        <v>7583625</v>
      </c>
      <c r="L153" s="5">
        <v>125615654442</v>
      </c>
    </row>
    <row r="154" spans="2:14" ht="15.5" x14ac:dyDescent="0.35">
      <c r="C154" t="s">
        <v>163</v>
      </c>
      <c r="D154" s="5">
        <v>-1123361220</v>
      </c>
      <c r="E154" s="5">
        <v>1182579837</v>
      </c>
      <c r="F154" s="5">
        <v>-541318173</v>
      </c>
      <c r="G154" s="5">
        <v>-67931317</v>
      </c>
      <c r="I154" s="5">
        <v>641261664</v>
      </c>
      <c r="J154" s="5">
        <v>-364500374</v>
      </c>
      <c r="K154" s="5">
        <v>-13173474254</v>
      </c>
      <c r="L154" s="5">
        <v>14590797057</v>
      </c>
      <c r="M154" s="5">
        <v>116082589</v>
      </c>
      <c r="N154" s="5">
        <v>-2063411398</v>
      </c>
    </row>
    <row r="155" spans="2:14" ht="15.5" x14ac:dyDescent="0.35">
      <c r="C155" t="s">
        <v>164</v>
      </c>
      <c r="D155" s="5">
        <v>2266634999</v>
      </c>
      <c r="F155" s="5">
        <v>1625373335</v>
      </c>
      <c r="I155" s="5">
        <v>1625373335</v>
      </c>
      <c r="J155" s="5">
        <v>1989873709</v>
      </c>
      <c r="K155" s="5">
        <v>15163347963</v>
      </c>
      <c r="L155" s="5">
        <v>572550906</v>
      </c>
      <c r="M155" s="5">
        <v>456468317</v>
      </c>
      <c r="N155" s="5">
        <v>2519879714</v>
      </c>
    </row>
    <row r="156" spans="2:14" ht="15.5" x14ac:dyDescent="0.35">
      <c r="C156" t="s">
        <v>166</v>
      </c>
      <c r="D156" s="5">
        <v>1143273779</v>
      </c>
      <c r="E156" s="5">
        <v>1182579837</v>
      </c>
      <c r="F156" s="5">
        <v>1084055162</v>
      </c>
      <c r="G156" s="5">
        <v>-67931317</v>
      </c>
      <c r="I156" s="5">
        <v>2266634999</v>
      </c>
      <c r="J156" s="5">
        <v>1625373335</v>
      </c>
      <c r="K156" s="5">
        <v>1989873709</v>
      </c>
      <c r="L156" s="5">
        <v>15163347963</v>
      </c>
      <c r="M156" s="5">
        <v>572550906</v>
      </c>
      <c r="N156" s="5">
        <v>456468316</v>
      </c>
    </row>
    <row r="158" spans="2:14" ht="15.5" x14ac:dyDescent="0.35">
      <c r="B158" t="s">
        <v>167</v>
      </c>
      <c r="C158" t="s">
        <v>12</v>
      </c>
      <c r="D158" s="6">
        <v>4019999999.9999995</v>
      </c>
      <c r="E158" s="6">
        <v>4019999999.9999995</v>
      </c>
      <c r="F158" s="6">
        <v>4019999999.9999995</v>
      </c>
      <c r="G158" s="6">
        <v>4019999999.9999995</v>
      </c>
      <c r="I158" s="6">
        <v>4019999999.9999995</v>
      </c>
      <c r="J158" s="6">
        <v>4019999999.9999995</v>
      </c>
      <c r="K158" s="6">
        <v>4019999999.9999995</v>
      </c>
      <c r="L158" s="6">
        <v>4019999999.9999995</v>
      </c>
      <c r="M158" s="5">
        <v>0</v>
      </c>
      <c r="N158" s="5">
        <v>0</v>
      </c>
    </row>
    <row r="159" spans="2:14" ht="15.5" x14ac:dyDescent="0.35">
      <c r="C159" t="s">
        <v>168</v>
      </c>
      <c r="D159" s="6">
        <v>-0.24</v>
      </c>
      <c r="E159" s="6">
        <v>1.03</v>
      </c>
      <c r="F159" s="6">
        <v>-0.63</v>
      </c>
      <c r="G159" s="6">
        <v>0.22</v>
      </c>
    </row>
    <row r="160" spans="2:14" ht="15.5" x14ac:dyDescent="0.35">
      <c r="C160" t="s">
        <v>169</v>
      </c>
      <c r="D160" s="6">
        <v>-87.5</v>
      </c>
      <c r="E160" s="6">
        <v>26.21</v>
      </c>
      <c r="F160" s="6">
        <v>-19.05</v>
      </c>
      <c r="G160" s="6">
        <v>45.45</v>
      </c>
    </row>
    <row r="161" spans="3:7" ht="15.5" x14ac:dyDescent="0.35">
      <c r="C161" t="s">
        <v>63</v>
      </c>
      <c r="D161" s="6">
        <v>7.28</v>
      </c>
      <c r="E161" s="6">
        <v>5.94</v>
      </c>
      <c r="F161" s="6">
        <v>8.1</v>
      </c>
      <c r="G161" s="6">
        <v>3.5</v>
      </c>
    </row>
    <row r="162" spans="3:7" ht="15.5" x14ac:dyDescent="0.35">
      <c r="C162" t="s">
        <v>170</v>
      </c>
    </row>
    <row r="163" spans="3:7" ht="15.5" x14ac:dyDescent="0.35">
      <c r="C163" t="s">
        <v>171</v>
      </c>
      <c r="D163" s="6">
        <v>-5.5000000000000005E-3</v>
      </c>
      <c r="E163" s="6">
        <v>2.29E-2</v>
      </c>
      <c r="F163" s="6">
        <v>-1.4499999999999999E-2</v>
      </c>
      <c r="G163" s="6">
        <v>4.8999999999999998E-3</v>
      </c>
    </row>
    <row r="164" spans="3:7" ht="15.5" x14ac:dyDescent="0.35">
      <c r="C164" t="s">
        <v>172</v>
      </c>
      <c r="D164" s="6">
        <v>-5.6000000000000008E-3</v>
      </c>
      <c r="E164" s="6">
        <v>2.41E-2</v>
      </c>
      <c r="F164" s="6">
        <v>-1.5100000000000001E-2</v>
      </c>
      <c r="G164" s="6">
        <v>5.1000000000000004E-3</v>
      </c>
    </row>
    <row r="165" spans="3:7" ht="15.5" x14ac:dyDescent="0.35">
      <c r="C165" t="s">
        <v>173</v>
      </c>
      <c r="D165" s="6">
        <v>-9.4999999999999998E-3</v>
      </c>
      <c r="E165" s="6">
        <v>5.7500000000000002E-2</v>
      </c>
      <c r="F165" s="6">
        <v>-2.58E-2</v>
      </c>
      <c r="G165" s="6">
        <v>1.7399999999999999E-2</v>
      </c>
    </row>
    <row r="166" spans="3:7" ht="15.5" x14ac:dyDescent="0.35">
      <c r="C166" t="s">
        <v>174</v>
      </c>
      <c r="D166" s="6">
        <v>-8.5500000000000007</v>
      </c>
      <c r="E166" s="6">
        <v>23.89</v>
      </c>
      <c r="F166" s="6">
        <v>-5.91</v>
      </c>
      <c r="G166" s="6">
        <v>5.51</v>
      </c>
    </row>
    <row r="167" spans="3:7" ht="15.5" x14ac:dyDescent="0.35">
      <c r="C167" t="s">
        <v>175</v>
      </c>
      <c r="D167" s="5">
        <v>172000000000</v>
      </c>
      <c r="E167" s="5">
        <v>173000000000</v>
      </c>
      <c r="F167" s="5">
        <v>169000000000</v>
      </c>
      <c r="G167" s="5">
        <v>171000000000</v>
      </c>
    </row>
    <row r="168" spans="3:7" ht="15.5" x14ac:dyDescent="0.35">
      <c r="C168" t="s">
        <v>176</v>
      </c>
      <c r="D168" s="6">
        <v>0.49</v>
      </c>
      <c r="E168" s="6">
        <v>0.63</v>
      </c>
      <c r="F168" s="6">
        <v>0.28999999999999998</v>
      </c>
      <c r="G168" s="6">
        <v>0.24</v>
      </c>
    </row>
    <row r="169" spans="3:7" ht="15.5" x14ac:dyDescent="0.35">
      <c r="C169" t="s">
        <v>177</v>
      </c>
      <c r="D169" s="6">
        <v>42.72</v>
      </c>
      <c r="E169" s="6">
        <v>42.96</v>
      </c>
      <c r="F169" s="6">
        <v>41.92</v>
      </c>
      <c r="G169" s="6">
        <v>42.55</v>
      </c>
    </row>
    <row r="170" spans="3:7" ht="15.5" x14ac:dyDescent="0.35">
      <c r="C170" t="s">
        <v>178</v>
      </c>
      <c r="D170" s="6">
        <v>0.49</v>
      </c>
      <c r="E170" s="6">
        <v>0.63</v>
      </c>
      <c r="F170" s="6">
        <v>0.28999999999999998</v>
      </c>
      <c r="G170" s="6">
        <v>0.24</v>
      </c>
    </row>
    <row r="171" spans="3:7" ht="15.5" x14ac:dyDescent="0.35">
      <c r="C171" t="s">
        <v>179</v>
      </c>
      <c r="D171" s="6">
        <v>42.72</v>
      </c>
      <c r="E171" s="6">
        <v>42.96</v>
      </c>
      <c r="F171" s="6">
        <v>41.92</v>
      </c>
      <c r="G171" s="6">
        <v>42.55</v>
      </c>
    </row>
    <row r="172" spans="3:7" ht="15.5" x14ac:dyDescent="0.35">
      <c r="C172" t="s">
        <v>180</v>
      </c>
      <c r="D172" s="5">
        <v>1000000000</v>
      </c>
      <c r="E172" s="5">
        <v>5000000000</v>
      </c>
      <c r="F172" s="5">
        <v>6000000000</v>
      </c>
      <c r="G172" s="5">
        <v>5000000000</v>
      </c>
    </row>
    <row r="173" spans="3:7" ht="15.5" x14ac:dyDescent="0.35">
      <c r="C173" t="s">
        <v>181</v>
      </c>
      <c r="E173" s="5">
        <v>0</v>
      </c>
      <c r="F173" s="5">
        <v>0</v>
      </c>
      <c r="G173" s="5">
        <v>0</v>
      </c>
    </row>
    <row r="174" spans="3:7" ht="15.5" x14ac:dyDescent="0.35">
      <c r="C174" t="s">
        <v>182</v>
      </c>
      <c r="D174" s="5">
        <v>172000000000</v>
      </c>
      <c r="E174" s="5">
        <v>173000000000</v>
      </c>
      <c r="F174" s="5">
        <v>169000000000</v>
      </c>
      <c r="G174" s="5">
        <v>171000000000</v>
      </c>
    </row>
    <row r="175" spans="3:7" ht="15.5" x14ac:dyDescent="0.35">
      <c r="C175" t="s">
        <v>24</v>
      </c>
      <c r="D175" s="5">
        <v>1000000000</v>
      </c>
      <c r="E175" s="5">
        <v>6000000000</v>
      </c>
      <c r="F175" s="5">
        <v>6000000000</v>
      </c>
      <c r="G175" s="5">
        <v>6000000000</v>
      </c>
    </row>
    <row r="176" spans="3:7" ht="15.5" x14ac:dyDescent="0.35">
      <c r="C176" t="s">
        <v>21</v>
      </c>
      <c r="D176" s="5">
        <v>-1000000000</v>
      </c>
      <c r="E176" s="5">
        <v>3000000000</v>
      </c>
      <c r="F176" s="5">
        <v>5000000000</v>
      </c>
      <c r="G176" s="5">
        <v>4000000000</v>
      </c>
    </row>
    <row r="177" spans="3:14" ht="15.5" x14ac:dyDescent="0.35">
      <c r="C177" t="s">
        <v>183</v>
      </c>
      <c r="D177" s="5">
        <v>157000000000</v>
      </c>
      <c r="E177" s="5">
        <v>157000000000</v>
      </c>
      <c r="F177" s="5">
        <v>152000000000</v>
      </c>
      <c r="G177" s="5">
        <v>154000000000</v>
      </c>
    </row>
    <row r="178" spans="3:14" ht="15.5" x14ac:dyDescent="0.35">
      <c r="C178" t="s">
        <v>184</v>
      </c>
      <c r="D178" s="5">
        <v>4000000000</v>
      </c>
      <c r="E178" s="5">
        <v>1000000000</v>
      </c>
      <c r="F178" s="5">
        <v>0</v>
      </c>
      <c r="G178" s="5">
        <v>1000000000</v>
      </c>
    </row>
    <row r="179" spans="3:14" ht="15.5" x14ac:dyDescent="0.35">
      <c r="C179" t="s">
        <v>185</v>
      </c>
      <c r="F179" s="5">
        <v>0</v>
      </c>
      <c r="G179" s="5">
        <v>-1000000000</v>
      </c>
    </row>
    <row r="180" spans="3:14" ht="15.5" x14ac:dyDescent="0.35">
      <c r="C180" t="s">
        <v>13</v>
      </c>
      <c r="D180" s="5">
        <v>4000000000</v>
      </c>
      <c r="E180" s="5">
        <v>1000000000</v>
      </c>
      <c r="F180" s="5">
        <v>0</v>
      </c>
      <c r="G180" s="5">
        <v>1000000000</v>
      </c>
    </row>
    <row r="181" spans="3:14" ht="15.5" x14ac:dyDescent="0.35">
      <c r="C181" t="s">
        <v>16</v>
      </c>
      <c r="D181" s="6">
        <v>0.95</v>
      </c>
      <c r="E181" s="6">
        <v>0.18</v>
      </c>
      <c r="F181" s="5">
        <v>0</v>
      </c>
      <c r="G181" s="6">
        <v>0.17</v>
      </c>
    </row>
    <row r="182" spans="3:14" ht="15.5" x14ac:dyDescent="0.35">
      <c r="C182" t="s">
        <v>48</v>
      </c>
      <c r="I182" s="6">
        <v>0.4</v>
      </c>
      <c r="J182" s="6">
        <v>0.35</v>
      </c>
      <c r="K182" s="6">
        <v>0.49</v>
      </c>
      <c r="L182" s="6">
        <v>0.36</v>
      </c>
      <c r="M182" s="6">
        <v>1014.57</v>
      </c>
      <c r="N182" s="6">
        <v>24837.599999999999</v>
      </c>
    </row>
    <row r="183" spans="3:14" ht="15.5" x14ac:dyDescent="0.35">
      <c r="C183" t="s">
        <v>62</v>
      </c>
      <c r="I183" s="6">
        <v>67.5</v>
      </c>
      <c r="J183" s="6">
        <v>28.57</v>
      </c>
      <c r="K183" s="6">
        <v>20.41</v>
      </c>
      <c r="L183" s="5">
        <v>275</v>
      </c>
      <c r="M183" s="5">
        <v>0</v>
      </c>
      <c r="N183" s="5">
        <v>0</v>
      </c>
    </row>
    <row r="184" spans="3:14" ht="15.5" x14ac:dyDescent="0.35">
      <c r="C184" t="s">
        <v>65</v>
      </c>
      <c r="I184" s="6">
        <v>4.4800000000000004</v>
      </c>
      <c r="J184" s="6">
        <v>1.1299999999999999</v>
      </c>
      <c r="K184" s="6">
        <v>0.52</v>
      </c>
      <c r="L184" s="6">
        <v>19.010000000000002</v>
      </c>
      <c r="M184" s="5">
        <v>0</v>
      </c>
      <c r="N184" s="5">
        <v>0</v>
      </c>
    </row>
    <row r="185" spans="3:14" ht="15.5" x14ac:dyDescent="0.35">
      <c r="C185" t="s">
        <v>186</v>
      </c>
    </row>
    <row r="186" spans="3:14" ht="15.5" x14ac:dyDescent="0.35">
      <c r="C186" t="s">
        <v>187</v>
      </c>
      <c r="I186" s="6">
        <v>8.8999999999999999E-3</v>
      </c>
      <c r="J186" s="6">
        <v>8.0000000000000002E-3</v>
      </c>
      <c r="K186" s="6">
        <v>1.11E-2</v>
      </c>
      <c r="L186" s="6">
        <v>7.4000000000000003E-3</v>
      </c>
      <c r="M186" s="6">
        <v>1E-4</v>
      </c>
      <c r="N186" s="6">
        <v>2.7000000000000001E-3</v>
      </c>
    </row>
    <row r="187" spans="3:14" ht="15.5" x14ac:dyDescent="0.35">
      <c r="C187" t="s">
        <v>188</v>
      </c>
      <c r="I187" s="6">
        <v>9.3999999999999986E-3</v>
      </c>
      <c r="J187" s="6">
        <v>8.3000000000000001E-3</v>
      </c>
      <c r="K187" s="6">
        <v>1.1599999999999999E-2</v>
      </c>
      <c r="L187" s="6">
        <v>8.6999999999999994E-3</v>
      </c>
      <c r="M187" s="6">
        <v>5.0000000000000001E-4</v>
      </c>
      <c r="N187" s="6">
        <v>1.2E-2</v>
      </c>
    </row>
    <row r="188" spans="3:14" ht="15.5" x14ac:dyDescent="0.35">
      <c r="C188" t="s">
        <v>189</v>
      </c>
      <c r="I188" s="6">
        <v>1.6399999999999998E-2</v>
      </c>
      <c r="J188" s="6">
        <v>1.4800000000000001E-2</v>
      </c>
      <c r="K188" s="6">
        <v>1.8200000000000001E-2</v>
      </c>
      <c r="L188" s="6">
        <v>2.18E-2</v>
      </c>
      <c r="M188" s="6">
        <v>2.0099999999999996E-2</v>
      </c>
      <c r="N188" s="6">
        <v>3.0800000000000001E-2</v>
      </c>
    </row>
    <row r="189" spans="3:14" ht="15.5" x14ac:dyDescent="0.35">
      <c r="C189" t="s">
        <v>190</v>
      </c>
      <c r="I189" s="6">
        <v>4.8899999999999997</v>
      </c>
      <c r="J189" s="6">
        <v>3.66</v>
      </c>
      <c r="K189" s="6">
        <v>4.3600000000000003</v>
      </c>
      <c r="L189" s="6">
        <v>1.96</v>
      </c>
      <c r="M189" s="6">
        <v>0.6</v>
      </c>
      <c r="N189" s="6">
        <v>0.92</v>
      </c>
    </row>
    <row r="190" spans="3:14" ht="15.5" x14ac:dyDescent="0.35">
      <c r="C190" t="s">
        <v>59</v>
      </c>
      <c r="I190" s="6">
        <v>0.63</v>
      </c>
      <c r="J190" s="6">
        <v>0.24</v>
      </c>
      <c r="K190" s="6">
        <v>0.24</v>
      </c>
      <c r="L190" s="6">
        <v>2.37</v>
      </c>
      <c r="M190" s="5">
        <v>0</v>
      </c>
      <c r="N190" s="5">
        <v>0</v>
      </c>
    </row>
    <row r="191" spans="3:14" ht="15.5" x14ac:dyDescent="0.35">
      <c r="C191" t="s">
        <v>56</v>
      </c>
      <c r="I191" s="6">
        <v>42.96</v>
      </c>
      <c r="J191" s="6">
        <v>42.55</v>
      </c>
      <c r="K191" s="6">
        <v>42.2</v>
      </c>
      <c r="L191" s="6">
        <v>41.71</v>
      </c>
      <c r="M191" s="6">
        <v>2060572.18</v>
      </c>
      <c r="N191" s="6">
        <v>2067813.4</v>
      </c>
    </row>
    <row r="192" spans="3:14" ht="15.5" x14ac:dyDescent="0.35">
      <c r="C192" t="s">
        <v>191</v>
      </c>
      <c r="I192" s="6">
        <v>0.63</v>
      </c>
      <c r="J192" s="6">
        <v>0.24</v>
      </c>
      <c r="K192" s="6">
        <v>0.24</v>
      </c>
      <c r="L192" s="6">
        <v>2.37</v>
      </c>
      <c r="M192" s="5">
        <v>0</v>
      </c>
      <c r="N192" s="5">
        <v>0</v>
      </c>
    </row>
    <row r="193" spans="2:14" ht="15.5" x14ac:dyDescent="0.35">
      <c r="C193" t="s">
        <v>192</v>
      </c>
      <c r="I193" s="6">
        <v>42.96</v>
      </c>
      <c r="J193" s="6">
        <v>42.55</v>
      </c>
      <c r="K193" s="6">
        <v>42.2</v>
      </c>
      <c r="L193" s="6">
        <v>41.71</v>
      </c>
      <c r="M193" s="6">
        <v>2060572.18</v>
      </c>
      <c r="N193" s="6">
        <v>2067813.4</v>
      </c>
    </row>
    <row r="194" spans="2:14" ht="15.5" x14ac:dyDescent="0.35">
      <c r="C194" t="s">
        <v>193</v>
      </c>
      <c r="I194" s="5">
        <v>5000000000</v>
      </c>
      <c r="J194" s="5">
        <v>5000000000</v>
      </c>
      <c r="K194" s="5">
        <v>6000000000</v>
      </c>
      <c r="L194" s="5">
        <v>7000000000</v>
      </c>
      <c r="M194" s="5">
        <v>4000000000</v>
      </c>
      <c r="N194" s="5">
        <v>3000000000</v>
      </c>
    </row>
    <row r="195" spans="2:14" ht="15.5" x14ac:dyDescent="0.35">
      <c r="C195" t="s">
        <v>194</v>
      </c>
      <c r="I195" s="5">
        <v>0</v>
      </c>
      <c r="J195" s="5">
        <v>0</v>
      </c>
      <c r="K195" s="5">
        <v>1000000000</v>
      </c>
      <c r="L195" s="5">
        <v>2000000000</v>
      </c>
      <c r="M195" s="5">
        <v>4000000000</v>
      </c>
      <c r="N195" s="5">
        <v>2000000000</v>
      </c>
    </row>
    <row r="196" spans="2:14" ht="15.5" x14ac:dyDescent="0.35">
      <c r="C196" t="s">
        <v>26</v>
      </c>
      <c r="I196" s="5">
        <v>6000000000</v>
      </c>
      <c r="J196" s="5">
        <v>6000000000</v>
      </c>
      <c r="K196" s="5">
        <v>6000000000</v>
      </c>
      <c r="L196" s="5">
        <v>8000000000</v>
      </c>
      <c r="M196" s="5">
        <v>8000000000</v>
      </c>
      <c r="N196" s="5">
        <v>5000000000</v>
      </c>
    </row>
    <row r="197" spans="2:14" ht="15.5" x14ac:dyDescent="0.35">
      <c r="C197" t="s">
        <v>23</v>
      </c>
      <c r="I197" s="5">
        <v>3000000000</v>
      </c>
      <c r="J197" s="5">
        <v>4000000000</v>
      </c>
      <c r="K197" s="5">
        <v>4000000000</v>
      </c>
      <c r="L197" s="5">
        <v>-7000000000</v>
      </c>
      <c r="M197" s="5">
        <v>7000000000</v>
      </c>
      <c r="N197" s="5">
        <v>5000000000</v>
      </c>
    </row>
    <row r="198" spans="2:14" ht="15.5" x14ac:dyDescent="0.35">
      <c r="C198" t="s">
        <v>195</v>
      </c>
      <c r="I198" s="5">
        <v>157000000000</v>
      </c>
      <c r="J198" s="5">
        <v>154000000000</v>
      </c>
      <c r="K198" s="5">
        <v>152000000000</v>
      </c>
      <c r="L198" s="5">
        <v>148000000000</v>
      </c>
      <c r="M198" s="5">
        <v>0</v>
      </c>
      <c r="N198" s="5">
        <v>0</v>
      </c>
    </row>
    <row r="199" spans="2:14" ht="15.5" x14ac:dyDescent="0.35">
      <c r="C199" t="s">
        <v>196</v>
      </c>
      <c r="I199" s="5">
        <v>1000000000</v>
      </c>
      <c r="J199" s="5">
        <v>2000000000</v>
      </c>
      <c r="K199" s="5">
        <v>-12000000000</v>
      </c>
      <c r="L199" s="5">
        <v>-134000000000</v>
      </c>
      <c r="M199" s="5">
        <v>2000000000</v>
      </c>
      <c r="N199" s="5">
        <v>1000000000</v>
      </c>
    </row>
    <row r="200" spans="2:14" ht="15.5" x14ac:dyDescent="0.35">
      <c r="C200" t="s">
        <v>197</v>
      </c>
      <c r="I200" s="5">
        <v>0</v>
      </c>
      <c r="J200" s="5">
        <v>-1000000000</v>
      </c>
      <c r="K200" s="5">
        <v>-1000000000</v>
      </c>
      <c r="L200" s="5">
        <v>-3000000000</v>
      </c>
      <c r="M200" s="5">
        <v>-3000000000</v>
      </c>
      <c r="N200" s="5">
        <v>-7000000000</v>
      </c>
    </row>
    <row r="201" spans="2:14" ht="15.5" x14ac:dyDescent="0.35">
      <c r="C201" t="s">
        <v>15</v>
      </c>
      <c r="I201" s="5">
        <v>1000000000</v>
      </c>
      <c r="J201" s="5">
        <v>1000000000</v>
      </c>
      <c r="K201" s="5">
        <v>-12000000000</v>
      </c>
      <c r="L201" s="5">
        <v>-137000000000</v>
      </c>
      <c r="M201" s="5">
        <v>-1000000000</v>
      </c>
      <c r="N201" s="5">
        <v>-6000000000</v>
      </c>
    </row>
    <row r="202" spans="2:14" ht="15.5" x14ac:dyDescent="0.35">
      <c r="C202" t="s">
        <v>17</v>
      </c>
      <c r="I202" s="6">
        <v>0.18</v>
      </c>
      <c r="J202" s="6">
        <v>0.21</v>
      </c>
      <c r="K202" s="6">
        <v>-3.04</v>
      </c>
      <c r="L202" s="5">
        <v>-34</v>
      </c>
      <c r="M202" s="6">
        <v>-196254.42</v>
      </c>
      <c r="N202" s="6">
        <v>-1920650.92</v>
      </c>
    </row>
    <row r="204" spans="2:14" ht="15.5" x14ac:dyDescent="0.35">
      <c r="B204" t="s">
        <v>198</v>
      </c>
      <c r="C204" t="s">
        <v>199</v>
      </c>
      <c r="D204" s="5">
        <v>-963000000</v>
      </c>
      <c r="E204" s="5">
        <v>4000000000</v>
      </c>
      <c r="F204" s="5">
        <v>-3000000000</v>
      </c>
      <c r="G204" s="5">
        <v>876000000</v>
      </c>
      <c r="H204" s="5">
        <v>-2000000000</v>
      </c>
      <c r="I204" s="5">
        <v>2000000000</v>
      </c>
      <c r="J204" s="5">
        <v>1000000000</v>
      </c>
      <c r="K204" s="5">
        <v>2000000000</v>
      </c>
      <c r="L204" s="5">
        <v>1000000000</v>
      </c>
      <c r="M204" s="5">
        <v>3000000</v>
      </c>
      <c r="N204" s="5">
        <v>75000000</v>
      </c>
    </row>
    <row r="205" spans="2:14" ht="15.5" x14ac:dyDescent="0.35">
      <c r="C205" t="s">
        <v>47</v>
      </c>
      <c r="D205" s="6">
        <v>-0.24</v>
      </c>
      <c r="E205" s="6">
        <v>1.03</v>
      </c>
      <c r="F205" s="6">
        <v>-0.63</v>
      </c>
      <c r="G205" s="6">
        <v>0.22</v>
      </c>
      <c r="H205" s="6">
        <v>-0.48</v>
      </c>
      <c r="I205" s="6">
        <v>0.4</v>
      </c>
      <c r="J205" s="6">
        <v>0.35</v>
      </c>
      <c r="K205" s="6">
        <v>0.49</v>
      </c>
      <c r="L205" s="6">
        <v>0.36</v>
      </c>
      <c r="M205" s="5">
        <v>0</v>
      </c>
      <c r="N205" s="6">
        <v>0.02</v>
      </c>
    </row>
    <row r="206" spans="2:14" ht="15.5" x14ac:dyDescent="0.35">
      <c r="C206" t="s">
        <v>200</v>
      </c>
      <c r="D206" s="5">
        <v>12000000000</v>
      </c>
      <c r="E206" s="5">
        <v>18000000000</v>
      </c>
      <c r="F206" s="5">
        <v>6000000000</v>
      </c>
      <c r="G206" s="5">
        <v>11000000000</v>
      </c>
      <c r="H206" s="5">
        <v>23000000000</v>
      </c>
      <c r="I206" s="5">
        <v>24000000000</v>
      </c>
      <c r="J206" s="5">
        <v>36000000000</v>
      </c>
      <c r="K206" s="5">
        <v>77000000000</v>
      </c>
      <c r="L206" s="5">
        <v>21000000000</v>
      </c>
      <c r="M206" s="5">
        <v>16000000000</v>
      </c>
      <c r="N206" s="5">
        <v>15000000000</v>
      </c>
    </row>
    <row r="207" spans="2:14" ht="15.5" x14ac:dyDescent="0.35">
      <c r="C207" t="s">
        <v>201</v>
      </c>
      <c r="I207" s="6">
        <v>-43.84</v>
      </c>
    </row>
    <row r="208" spans="2:14" ht="15.5" x14ac:dyDescent="0.35">
      <c r="C208" t="s">
        <v>202</v>
      </c>
      <c r="I208" s="6">
        <v>6.95</v>
      </c>
    </row>
    <row r="209" spans="3:9" ht="15.5" x14ac:dyDescent="0.35">
      <c r="C209" t="s">
        <v>203</v>
      </c>
      <c r="I209" s="6">
        <v>0.49</v>
      </c>
    </row>
    <row r="210" spans="3:9" ht="15.5" x14ac:dyDescent="0.35">
      <c r="C210" t="s">
        <v>204</v>
      </c>
      <c r="I210" s="6">
        <v>-0.48</v>
      </c>
    </row>
    <row r="211" spans="3:9" ht="15.5" x14ac:dyDescent="0.35">
      <c r="C211" t="s">
        <v>205</v>
      </c>
      <c r="D211" s="6">
        <v>0.28000000000000003</v>
      </c>
    </row>
    <row r="212" spans="3:9" ht="15.5" x14ac:dyDescent="0.35">
      <c r="C212" t="s">
        <v>206</v>
      </c>
      <c r="I212" s="6">
        <v>42.72</v>
      </c>
    </row>
    <row r="213" spans="3:9" ht="15.5" x14ac:dyDescent="0.35">
      <c r="C213" t="s">
        <v>207</v>
      </c>
      <c r="D213" s="6">
        <v>106.27</v>
      </c>
    </row>
    <row r="214" spans="3:9" ht="15.5" x14ac:dyDescent="0.35">
      <c r="C214" t="s">
        <v>208</v>
      </c>
      <c r="D214" s="6">
        <v>2.71</v>
      </c>
    </row>
    <row r="215" spans="3:9" ht="15.5" x14ac:dyDescent="0.35">
      <c r="C215" t="s">
        <v>209</v>
      </c>
      <c r="D215" s="6">
        <v>0.02</v>
      </c>
    </row>
    <row r="216" spans="3:9" ht="15.5" x14ac:dyDescent="0.35">
      <c r="C216" t="s">
        <v>210</v>
      </c>
      <c r="D216" s="6">
        <v>1.02</v>
      </c>
    </row>
    <row r="217" spans="3:9" ht="15.5" x14ac:dyDescent="0.35">
      <c r="C217" t="s">
        <v>13</v>
      </c>
      <c r="D217" s="5">
        <v>4000000000</v>
      </c>
    </row>
    <row r="218" spans="3:9" ht="15.5" x14ac:dyDescent="0.35">
      <c r="C218" t="s">
        <v>211</v>
      </c>
      <c r="I218" s="6">
        <v>70.08</v>
      </c>
    </row>
    <row r="219" spans="3:9" ht="15.5" x14ac:dyDescent="0.35">
      <c r="C219" t="s">
        <v>212</v>
      </c>
      <c r="I219" s="5">
        <v>0</v>
      </c>
    </row>
    <row r="220" spans="3:9" ht="15.5" x14ac:dyDescent="0.35">
      <c r="C220" t="s">
        <v>213</v>
      </c>
      <c r="I220" s="5">
        <v>0</v>
      </c>
    </row>
    <row r="221" spans="3:9" ht="15.5" x14ac:dyDescent="0.35">
      <c r="C221" t="s">
        <v>214</v>
      </c>
      <c r="I221" s="5">
        <v>0</v>
      </c>
    </row>
    <row r="222" spans="3:9" ht="15.5" x14ac:dyDescent="0.35">
      <c r="C222" t="s">
        <v>215</v>
      </c>
      <c r="D222" s="6">
        <v>9.11</v>
      </c>
    </row>
    <row r="223" spans="3:9" ht="15.5" x14ac:dyDescent="0.35">
      <c r="C223" t="s">
        <v>216</v>
      </c>
      <c r="D223" s="6">
        <v>662.61</v>
      </c>
    </row>
    <row r="224" spans="3:9" ht="15.5" x14ac:dyDescent="0.35">
      <c r="C224" t="s">
        <v>217</v>
      </c>
      <c r="D224" s="6">
        <v>3.49</v>
      </c>
    </row>
    <row r="225" spans="3:9" ht="15.5" x14ac:dyDescent="0.35">
      <c r="C225" t="s">
        <v>218</v>
      </c>
      <c r="D225" s="6">
        <v>668.23</v>
      </c>
    </row>
    <row r="226" spans="3:9" ht="15.5" x14ac:dyDescent="0.35">
      <c r="C226" t="s">
        <v>219</v>
      </c>
      <c r="D226" s="6">
        <v>9.99</v>
      </c>
    </row>
    <row r="227" spans="3:9" ht="15.5" x14ac:dyDescent="0.35">
      <c r="C227" t="s">
        <v>43</v>
      </c>
      <c r="I227" s="5">
        <v>84000000000</v>
      </c>
    </row>
    <row r="228" spans="3:9" ht="15.5" x14ac:dyDescent="0.35">
      <c r="C228" t="s">
        <v>220</v>
      </c>
      <c r="I228" s="5">
        <v>84000000000</v>
      </c>
    </row>
    <row r="229" spans="3:9" ht="15.5" x14ac:dyDescent="0.35">
      <c r="C229" t="s">
        <v>221</v>
      </c>
      <c r="I229" s="6">
        <v>4019999999.9999995</v>
      </c>
    </row>
    <row r="230" spans="3:9" ht="15.5" x14ac:dyDescent="0.35">
      <c r="C230" t="s">
        <v>222</v>
      </c>
      <c r="I230" s="6">
        <v>0.48979999999999996</v>
      </c>
    </row>
    <row r="231" spans="3:9" ht="15.5" x14ac:dyDescent="0.35">
      <c r="C231" t="s">
        <v>223</v>
      </c>
      <c r="D231" s="6">
        <v>8.5199999999999998E-2</v>
      </c>
    </row>
    <row r="232" spans="3:9" ht="15.5" x14ac:dyDescent="0.35">
      <c r="C232" t="s">
        <v>224</v>
      </c>
      <c r="D232" s="6">
        <v>-7.0999999999999994E-2</v>
      </c>
    </row>
    <row r="233" spans="3:9" ht="15.5" x14ac:dyDescent="0.35">
      <c r="C233" t="s">
        <v>225</v>
      </c>
      <c r="D233" s="6">
        <v>-8.3000000000000004E-2</v>
      </c>
    </row>
    <row r="234" spans="3:9" ht="15.5" x14ac:dyDescent="0.35">
      <c r="C234" t="s">
        <v>226</v>
      </c>
      <c r="D234" s="6">
        <v>0.94689999999999996</v>
      </c>
    </row>
    <row r="235" spans="3:9" ht="15.5" x14ac:dyDescent="0.35">
      <c r="C235" t="s">
        <v>227</v>
      </c>
      <c r="D235" s="6">
        <v>4.1075999999999997</v>
      </c>
    </row>
    <row r="236" spans="3:9" ht="15.5" x14ac:dyDescent="0.35">
      <c r="C236" t="s">
        <v>228</v>
      </c>
      <c r="D236" s="6">
        <v>0.62090000000000001</v>
      </c>
    </row>
    <row r="237" spans="3:9" ht="15.5" x14ac:dyDescent="0.35">
      <c r="C237" t="s">
        <v>229</v>
      </c>
      <c r="I237" s="5">
        <v>3</v>
      </c>
    </row>
    <row r="238" spans="3:9" ht="15.5" x14ac:dyDescent="0.35">
      <c r="C238" t="s">
        <v>230</v>
      </c>
      <c r="I238" s="6">
        <v>0.15</v>
      </c>
    </row>
    <row r="239" spans="3:9" ht="15.5" x14ac:dyDescent="0.35">
      <c r="C239" t="s">
        <v>231</v>
      </c>
      <c r="I239" s="6">
        <v>7.0000000000000007E-2</v>
      </c>
    </row>
    <row r="240" spans="3:9" ht="15.5" x14ac:dyDescent="0.35">
      <c r="C240" t="s">
        <v>232</v>
      </c>
      <c r="I240" s="6">
        <v>0.28999999999999998</v>
      </c>
    </row>
    <row r="241" spans="3:9" ht="15.5" x14ac:dyDescent="0.35">
      <c r="C241" t="s">
        <v>233</v>
      </c>
      <c r="I241" s="6">
        <v>0.56999999999999995</v>
      </c>
    </row>
    <row r="242" spans="3:9" ht="15.5" x14ac:dyDescent="0.35">
      <c r="C242" t="s">
        <v>234</v>
      </c>
      <c r="I242" s="6">
        <v>0.3</v>
      </c>
    </row>
    <row r="243" spans="3:9" ht="15.5" x14ac:dyDescent="0.35">
      <c r="C243" t="s">
        <v>235</v>
      </c>
      <c r="I243" s="6">
        <v>0.81</v>
      </c>
    </row>
    <row r="244" spans="3:9" ht="15.5" x14ac:dyDescent="0.35">
      <c r="C244" t="s">
        <v>236</v>
      </c>
      <c r="I244" s="6">
        <v>0.19</v>
      </c>
    </row>
    <row r="245" spans="3:9" ht="15.5" x14ac:dyDescent="0.35">
      <c r="C245" t="s">
        <v>237</v>
      </c>
      <c r="D245" s="5">
        <v>1000000000</v>
      </c>
    </row>
    <row r="246" spans="3:9" ht="15.5" x14ac:dyDescent="0.35">
      <c r="C246" t="s">
        <v>238</v>
      </c>
      <c r="D246" s="5">
        <v>175000000000</v>
      </c>
    </row>
    <row r="247" spans="3:9" ht="15.5" x14ac:dyDescent="0.35">
      <c r="C247" t="s">
        <v>239</v>
      </c>
      <c r="D247" s="5">
        <v>3000000000</v>
      </c>
    </row>
    <row r="248" spans="3:9" ht="15.5" x14ac:dyDescent="0.35">
      <c r="C248" t="s">
        <v>183</v>
      </c>
      <c r="D248" s="5">
        <v>157000000000</v>
      </c>
    </row>
    <row r="249" spans="3:9" ht="15.5" x14ac:dyDescent="0.35">
      <c r="C249" t="s">
        <v>182</v>
      </c>
      <c r="I249" s="5">
        <v>172000000000</v>
      </c>
    </row>
    <row r="250" spans="3:9" ht="15.5" x14ac:dyDescent="0.35">
      <c r="C250" t="s">
        <v>180</v>
      </c>
      <c r="D250" s="5">
        <v>1000000000</v>
      </c>
    </row>
    <row r="251" spans="3:9" ht="15.5" x14ac:dyDescent="0.35">
      <c r="C251" t="s">
        <v>24</v>
      </c>
      <c r="D251" s="5">
        <v>1000000000</v>
      </c>
    </row>
    <row r="252" spans="3:9" ht="15.5" x14ac:dyDescent="0.35">
      <c r="C252" t="s">
        <v>21</v>
      </c>
      <c r="D252" s="5">
        <v>-1000000000</v>
      </c>
    </row>
    <row r="253" spans="3:9" ht="15.5" x14ac:dyDescent="0.35">
      <c r="C253" t="s">
        <v>240</v>
      </c>
      <c r="I253" s="5">
        <v>172000000000</v>
      </c>
    </row>
  </sheetData>
  <pageMargins left="0.7" right="0.7" top="0.75" bottom="0.75" header="0.3" footer="0.3"/>
  <ignoredErrors>
    <ignoredError sqref="A1:N254" numberStoredAsText="1"/>
  </ignoredError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M30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3" width="18.83203125" customWidth="1"/>
  </cols>
  <sheetData>
    <row r="1" spans="1:13" ht="15.5" x14ac:dyDescent="0.35">
      <c r="C1" t="s">
        <v>1627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</row>
    <row r="2" spans="1:13" ht="15.5" x14ac:dyDescent="0.35">
      <c r="C2" t="s">
        <v>1628</v>
      </c>
      <c r="D2" s="2" vm="268">
        <f ca="1">IFERROR(_xlfn.STOCKHISTORY("XIDX:" &amp; $C$1, D3, , 0, 0, 1), "Libur")</f>
        <v>62</v>
      </c>
      <c r="E2" s="2" vm="337">
        <f ca="1">IFERROR(_xlfn.STOCKHISTORY("XIDX:" &amp; $C$1, E3, , 0, 0, 1), "Libur")</f>
        <v>54</v>
      </c>
      <c r="H2" s="2" vm="337">
        <f ca="1">IFERROR(INDEX(D2:G2,COUNT(D2:G2)),"")</f>
        <v>54</v>
      </c>
      <c r="I2" s="2" vm="74">
        <f ca="1">IFERROR(_xlfn.STOCKHISTORY("XIDX:" &amp; $C$1, I1, , 0, 0, 1), "Libur")</f>
        <v>94</v>
      </c>
      <c r="J2" s="2" vm="338">
        <f ca="1">IFERROR(_xlfn.STOCKHISTORY("XIDX:" &amp; $C$1, J1, , 0, 0, 1), "Libur")</f>
        <v>170</v>
      </c>
      <c r="K2" s="2" vm="339">
        <f ca="1">IFERROR(_xlfn.STOCKHISTORY("XIDX:" &amp; $C$1, K1, , 0, 0, 1), "Libur")</f>
        <v>352</v>
      </c>
      <c r="L2" s="2" vm="59">
        <f ca="1">IFERROR(_xlfn.STOCKHISTORY("XIDX:" &amp; $C$1, L1, , 0, 0, 1), "Libur")</f>
        <v>450</v>
      </c>
      <c r="M2" s="2" t="str">
        <f ca="1">IFERROR(_xlfn.STOCKHISTORY("XIDX:" &amp; $C$1, M1, , 0, 0, 1), "Libur")</f>
        <v>Libur</v>
      </c>
    </row>
    <row r="3" spans="1:13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3" ht="15.5" x14ac:dyDescent="0.35">
      <c r="B4" t="s">
        <v>5</v>
      </c>
      <c r="C4" t="s">
        <v>6</v>
      </c>
      <c r="D4" s="2">
        <f>IFERROR(INDEX(D51:D500,MATCH($C$4,$C$51:$C$500,0)),"")</f>
        <v>190693309162</v>
      </c>
      <c r="E4" s="2">
        <f>IFERROR(INDEX(E51:E500,MATCH($C$4,$C$51:$C$500,0)),"")</f>
        <v>32608686404</v>
      </c>
      <c r="H4" s="2">
        <f>IFERROR(SUM(D4:G4)*(4/MAX(1,COUNT(D4:G4))),"")</f>
        <v>446603991132</v>
      </c>
      <c r="I4" s="2">
        <f>IFERROR(INDEX(I51:I500,MATCH($C$4,$C$51:$C$500,0)),"")</f>
        <v>327314571307</v>
      </c>
      <c r="J4" s="2">
        <f>IFERROR(INDEX(J51:J500,MATCH($C$4,$C$51:$C$500,0)),"")</f>
        <v>303538111695</v>
      </c>
      <c r="K4" s="2">
        <f>IFERROR(INDEX(K51:K500,MATCH($C$4,$C$51:$C$500,0)),"")</f>
        <v>181967665791</v>
      </c>
      <c r="L4" s="2">
        <f>IFERROR(INDEX(L51:L500,MATCH($C$4,$C$51:$C$500,0)),"")</f>
        <v>73184040737</v>
      </c>
      <c r="M4" s="2">
        <f>IFERROR(INDEX(M51:M500,MATCH($C$4,$C$51:$C$500,0)),"")</f>
        <v>40069516276</v>
      </c>
    </row>
    <row r="5" spans="1:13" ht="15.5" x14ac:dyDescent="0.35">
      <c r="B5" t="s">
        <v>7</v>
      </c>
      <c r="C5" t="s">
        <v>8</v>
      </c>
      <c r="D5" s="2">
        <f>IFERROR(INDEX(D51:D500,MATCH($C$5,$C$51:$C$500,0)),"")</f>
        <v>405705226</v>
      </c>
      <c r="E5" s="2">
        <f>IFERROR(INDEX(E51:E500,MATCH($C$5,$C$51:$C$500,0)),"")</f>
        <v>-9831801054</v>
      </c>
      <c r="H5" s="2">
        <f>IFERROR(SUM(D5:G5)*(4/MAX(1,COUNT(D5:G5))),"")</f>
        <v>-18852191656</v>
      </c>
      <c r="I5" s="2">
        <f>IFERROR(INDEX(I51:I500,MATCH($C$5,$C$51:$C$500,0)),"")</f>
        <v>9265371556</v>
      </c>
      <c r="J5" s="2">
        <f>IFERROR(INDEX(J51:J500,MATCH($C$5,$C$51:$C$500,0)),"")</f>
        <v>10577484128</v>
      </c>
      <c r="K5" s="2">
        <f>IFERROR(INDEX(K51:K500,MATCH($C$5,$C$51:$C$500,0)),"")</f>
        <v>3286855627</v>
      </c>
      <c r="L5" s="2">
        <f>IFERROR(INDEX(L51:L500,MATCH($C$5,$C$51:$C$500,0)),"")</f>
        <v>682535999</v>
      </c>
      <c r="M5" s="2">
        <f>IFERROR(INDEX(M51:M500,MATCH($C$5,$C$51:$C$500,0)),"")</f>
        <v>1055785673</v>
      </c>
    </row>
    <row r="6" spans="1:13" ht="15.5" x14ac:dyDescent="0.35">
      <c r="B6" t="s">
        <v>9</v>
      </c>
      <c r="C6" t="s">
        <v>10</v>
      </c>
      <c r="D6" s="2">
        <f>IFERROR(INDEX(D51:D500,MATCH($C$6,$C$51:$C$500,0)),"")</f>
        <v>409096584749</v>
      </c>
      <c r="E6" s="2">
        <f>IFERROR(INDEX(E51:E500,MATCH($C$6,$C$51:$C$500,0)),"")</f>
        <v>412853145557</v>
      </c>
      <c r="H6" s="2">
        <f>IFERROR(INDEX(D6:G6,COUNT(D6:G6)),"")</f>
        <v>412853145557</v>
      </c>
      <c r="I6" s="2">
        <f>IFERROR(INDEX(I51:I500,MATCH($C$6,$C$51:$C$500,0)),"")</f>
        <v>409096584749</v>
      </c>
      <c r="J6" s="2">
        <f>IFERROR(INDEX(J51:J500,MATCH($C$6,$C$51:$C$500,0)),"")</f>
        <v>407715028283</v>
      </c>
      <c r="K6" s="2">
        <f>IFERROR(INDEX(K51:K500,MATCH($C$6,$C$51:$C$500,0)),"")</f>
        <v>398996926555</v>
      </c>
      <c r="L6" s="2">
        <f>IFERROR(INDEX(L51:L500,MATCH($C$6,$C$51:$C$500,0)),"")</f>
        <v>392623591803</v>
      </c>
      <c r="M6" s="2">
        <f>IFERROR(INDEX(M51:M500,MATCH($C$6,$C$51:$C$500,0)),"")</f>
        <v>33160315729</v>
      </c>
    </row>
    <row r="7" spans="1:13" ht="15.5" x14ac:dyDescent="0.35">
      <c r="B7" t="s">
        <v>11</v>
      </c>
      <c r="C7" t="s">
        <v>12</v>
      </c>
      <c r="D7" s="3">
        <f>IFERROR(INDEX(D51:D500,MATCH($C$7,$C$51:$C$500,0))/1000000000,"")</f>
        <v>6.27</v>
      </c>
      <c r="E7" s="3">
        <f>IFERROR(INDEX(E51:E500,MATCH($C$7,$C$51:$C$500,0))/1000000000,"")</f>
        <v>6.27</v>
      </c>
      <c r="H7" s="3">
        <f>IFERROR(INDEX(D7:G7,COUNT(D7:G7)),"")</f>
        <v>6.27</v>
      </c>
      <c r="I7" s="3">
        <f>IFERROR(INDEX(I51:I500,MATCH($C$7,$C$51:$C$500,0))/1000000000,"")</f>
        <v>6.27</v>
      </c>
      <c r="J7" s="3">
        <f>IFERROR(INDEX(J51:J500,MATCH($C$7,$C$51:$C$500,0))/1000000000,"")</f>
        <v>6.27</v>
      </c>
      <c r="K7" s="3">
        <f>IFERROR(INDEX(K51:K500,MATCH($C$7,$C$51:$C$500,0))/1000000000,"")</f>
        <v>6.27</v>
      </c>
      <c r="L7" s="3">
        <f>IFERROR(INDEX(L51:L500,MATCH($C$7,$C$51:$C$500,0))/1000000000,"")</f>
        <v>6.27</v>
      </c>
      <c r="M7" s="3">
        <f>IFERROR(INDEX(M51:M500,MATCH($C$7,$C$51:$C$500,0))/1000000000,"")</f>
        <v>0.21</v>
      </c>
    </row>
    <row r="8" spans="1:13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-116000000000</v>
      </c>
      <c r="E8" s="2">
        <f>IFERROR(INDEX(E51:E500,MATCH("Free cash flow (Quarter)",$C$51:$C$500,0)),"")</f>
        <v>-126000000000</v>
      </c>
      <c r="H8" s="2">
        <f>IFERROR(INDEX(D8:G8,COUNT(D8:G8)),"")</f>
        <v>-126000000000</v>
      </c>
      <c r="I8" s="2">
        <f>IFERROR(INDEX(I51:I500,MATCH($C$8,$C$51:$C$500,0)),"")</f>
        <v>-315000000000</v>
      </c>
      <c r="J8" s="2">
        <f>IFERROR(INDEX(J51:J500,MATCH($C$8,$C$51:$C$500,0)),"")</f>
        <v>-360000000000</v>
      </c>
      <c r="K8" s="2">
        <f>IFERROR(INDEX(K51:K500,MATCH($C$8,$C$51:$C$500,0)),"")</f>
        <v>-236000000000</v>
      </c>
      <c r="L8" s="2">
        <f>IFERROR(INDEX(L51:L500,MATCH($C$8,$C$51:$C$500,0)),"")</f>
        <v>-83000000000</v>
      </c>
      <c r="M8" s="2">
        <f>IFERROR(INDEX(M51:M500,MATCH($C$8,$C$51:$C$500,0)),"")</f>
        <v>-82000000000</v>
      </c>
    </row>
    <row r="9" spans="1:13" ht="15.5" x14ac:dyDescent="0.35">
      <c r="A9" t="s">
        <v>16</v>
      </c>
      <c r="C9" t="s">
        <v>17</v>
      </c>
      <c r="D9" s="3">
        <f>IFERROR(INDEX(D51:D500,MATCH("Free cash flow per share (Quarter)",$C$51:$C$500,0)),"")</f>
        <v>-18.559999999999999</v>
      </c>
      <c r="E9" s="3">
        <f>IFERROR(INDEX(E51:E500,MATCH("Free cash flow per share (Quarter)",$C$51:$C$500,0)),"")</f>
        <v>-20.079999999999998</v>
      </c>
      <c r="H9" s="3">
        <f>IFERROR(INDEX(D9:G9,COUNT(D9:G9)),"")</f>
        <v>-20.079999999999998</v>
      </c>
      <c r="I9" s="3">
        <f>IFERROR(INDEX(I51:I500,MATCH($C$9,$C$51:$C$500,0)),"")</f>
        <v>-50.35</v>
      </c>
      <c r="J9" s="3">
        <f>IFERROR(INDEX(J51:J500,MATCH($C$9,$C$51:$C$500,0)),"")</f>
        <v>-57.39</v>
      </c>
      <c r="K9" s="3">
        <f>IFERROR(INDEX(K51:K500,MATCH($C$9,$C$51:$C$500,0)),"")</f>
        <v>-37.67</v>
      </c>
      <c r="L9" s="3">
        <f>IFERROR(INDEX(L51:L500,MATCH($C$9,$C$51:$C$500,0)),"")</f>
        <v>-13.31</v>
      </c>
      <c r="M9" s="3">
        <f>IFERROR(INDEX(M51:M500,MATCH($C$9,$C$51:$C$500,0)),"")</f>
        <v>-395.42</v>
      </c>
    </row>
    <row r="10" spans="1:13" ht="15.5" x14ac:dyDescent="0.35">
      <c r="C10" t="s">
        <v>18</v>
      </c>
      <c r="D10" s="3">
        <f ca="1">IFERROR(IF(D9=0,"",D2/D9),"")</f>
        <v>-3.3405172413793105</v>
      </c>
      <c r="E10" s="3">
        <f ca="1">IFERROR(IF(E9=0,"",E2/E9),"")</f>
        <v>-2.6892430278884465</v>
      </c>
      <c r="I10" s="3">
        <f ca="1">IFERROR(IF(I9=0,"",I2/I9),"")</f>
        <v>-1.8669314796425025</v>
      </c>
      <c r="J10" s="3">
        <f ca="1">IFERROR(IF(J9=0,"",J2/J9),"")</f>
        <v>-2.9621885345879071</v>
      </c>
      <c r="K10" s="3">
        <f ca="1">IFERROR(IF(K9=0,"",K2/K9),"")</f>
        <v>-9.3443058136448105</v>
      </c>
      <c r="L10" s="3">
        <f ca="1">IFERROR(IF(L9=0,"",L2/L9),"")</f>
        <v>-33.809166040571</v>
      </c>
      <c r="M10" s="3" t="str">
        <f ca="1">IFERROR(IF(M9=0,"",M2/M9),"")</f>
        <v/>
      </c>
    </row>
    <row r="11" spans="1:13" ht="15.5" x14ac:dyDescent="0.35">
      <c r="B11" t="s">
        <v>19</v>
      </c>
      <c r="C11" t="s">
        <v>20</v>
      </c>
      <c r="D11" s="2">
        <f>IFERROR(INDEX(D51:D500,MATCH($C$11,$C$51:$C$500,0)),"")</f>
        <v>217827817901</v>
      </c>
      <c r="E11" s="2">
        <f>IFERROR(INDEX(E51:E500,MATCH($C$11,$C$51:$C$500,0)),"")</f>
        <v>9741964837</v>
      </c>
      <c r="H11" s="2">
        <f>IFERROR(INDEX(D11:G11,COUNT(D11:G11)),"")</f>
        <v>9741964837</v>
      </c>
      <c r="I11" s="2">
        <f>IFERROR(INDEX(I51:I500,MATCH($C$11,$C$51:$C$500,0)),"")</f>
        <v>217827817901</v>
      </c>
      <c r="J11" s="2">
        <f>IFERROR(INDEX(J51:J500,MATCH($C$11,$C$51:$C$500,0)),"")</f>
        <v>33541175775</v>
      </c>
      <c r="K11" s="2">
        <f>IFERROR(INDEX(K51:K500,MATCH($C$11,$C$51:$C$500,0)),"")</f>
        <v>191567548498</v>
      </c>
      <c r="L11" s="2">
        <f>IFERROR(INDEX(L51:L500,MATCH($C$11,$C$51:$C$500,0)),"")</f>
        <v>340822773154</v>
      </c>
      <c r="M11" s="2">
        <f>IFERROR(INDEX(M51:M500,MATCH($C$11,$C$51:$C$500,0)),"")</f>
        <v>30061083811</v>
      </c>
    </row>
    <row r="12" spans="1:13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>
        <f>IFERROR(INDEX(I51:I500,MATCH($C$12,$C$51:$C$500,0)),"")</f>
        <v>0</v>
      </c>
      <c r="J12" s="2">
        <f>IFERROR(INDEX(J51:J500,MATCH($C$12,$C$51:$C$500,0)),"")</f>
        <v>0</v>
      </c>
      <c r="K12" s="2">
        <f>IFERROR(INDEX(K51:K500,MATCH($C$12,$C$51:$C$500,0)),"")</f>
        <v>0</v>
      </c>
      <c r="L12" s="2">
        <f>IFERROR(INDEX(L51:L500,MATCH($C$12,$C$51:$C$500,0)),"")</f>
        <v>0</v>
      </c>
      <c r="M12" s="2">
        <f>IFERROR(INDEX(M51:M500,MATCH($C$12,$C$51:$C$500,0)),"")</f>
        <v>0</v>
      </c>
    </row>
    <row r="13" spans="1:13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>IFERROR(INDEX(I51:I500,MATCH($C$13,$C$51:$C$500,0)),"")</f>
        <v>0</v>
      </c>
      <c r="J13" s="2">
        <f>IFERROR(INDEX(J51:J500,MATCH($C$13,$C$51:$C$500,0)),"")</f>
        <v>0</v>
      </c>
      <c r="K13" s="2">
        <f>IFERROR(INDEX(K51:K500,MATCH($C$13,$C$51:$C$500,0)),"")</f>
        <v>0</v>
      </c>
      <c r="L13" s="2">
        <f>IFERROR(INDEX(L51:L500,MATCH($C$13,$C$51:$C$500,0)),"")</f>
        <v>0</v>
      </c>
      <c r="M13" s="2">
        <f>IFERROR(INDEX(M51:M500,MATCH($C$13,$C$51:$C$500,0)),"")</f>
        <v>0</v>
      </c>
    </row>
    <row r="14" spans="1:13" ht="15.5" x14ac:dyDescent="0.35">
      <c r="C14" t="s">
        <v>27</v>
      </c>
      <c r="D14" s="2">
        <f>IFERROR(INDEX(D51:D500,MATCH($C$14,$C$51:$C$500,0)),"")</f>
        <v>0</v>
      </c>
      <c r="E14" s="2">
        <f>IFERROR(INDEX(E51:E500,MATCH($C$14,$C$51:$C$500,0)),"")</f>
        <v>0</v>
      </c>
      <c r="H14" s="2">
        <f>IFERROR(SUM(D14:G14)*(4/MAX(1,COUNT(D14:G14))),"")</f>
        <v>0</v>
      </c>
      <c r="I14" s="2">
        <f>IFERROR(INDEX(I51:I500,MATCH($C$14,$C$51:$C$500,0)),"")</f>
        <v>0</v>
      </c>
      <c r="J14" s="2">
        <f>IFERROR(INDEX(J51:J500,MATCH($C$14,$C$51:$C$500,0)),"")</f>
        <v>0</v>
      </c>
      <c r="K14" s="2">
        <f>IFERROR(INDEX(K51:K500,MATCH($C$14,$C$51:$C$500,0)),"")</f>
        <v>0</v>
      </c>
      <c r="L14" s="2">
        <f>IFERROR(INDEX(L51:L500,MATCH($C$14,$C$51:$C$500,0)),"")</f>
        <v>0</v>
      </c>
      <c r="M14" s="2">
        <f>IFERROR(INDEX(M51:M500,MATCH($C$14,$C$51:$C$500,0)),"")</f>
        <v>0</v>
      </c>
    </row>
    <row r="15" spans="1:13" ht="15.5" x14ac:dyDescent="0.35">
      <c r="C15" t="s">
        <v>28</v>
      </c>
      <c r="D15" s="2">
        <f>IFERROR(INDEX(D51:D500,MATCH($C$15,$C$51:$C$500,0)),"")</f>
        <v>-2028988487</v>
      </c>
      <c r="E15" s="2">
        <f>IFERROR(INDEX(E51:E500,MATCH($C$15,$C$51:$C$500,0)),"")</f>
        <v>-335377866</v>
      </c>
      <c r="H15" s="2">
        <f>IFERROR(SUM(D15:G15)*(4/MAX(1,COUNT(D15:G15))),"")</f>
        <v>-4728732706</v>
      </c>
      <c r="I15" s="2">
        <f>IFERROR(INDEX(I51:I500,MATCH($C$15,$C$51:$C$500,0)),"")</f>
        <v>-4434272335</v>
      </c>
      <c r="J15" s="2">
        <f>IFERROR(INDEX(J51:J500,MATCH($C$15,$C$51:$C$500,0)),"")</f>
        <v>-6947632379</v>
      </c>
      <c r="K15" s="2">
        <f>IFERROR(INDEX(K51:K500,MATCH($C$15,$C$51:$C$500,0)),"")</f>
        <v>-6697177284</v>
      </c>
      <c r="L15" s="2">
        <f>IFERROR(INDEX(L51:L500,MATCH($C$15,$C$51:$C$500,0)),"")</f>
        <v>-4260628732</v>
      </c>
      <c r="M15" s="2">
        <f>IFERROR(INDEX(M51:M500,MATCH($C$15,$C$51:$C$500,0)),"")</f>
        <v>-2366618856</v>
      </c>
    </row>
    <row r="16" spans="1:13" ht="15.5" x14ac:dyDescent="0.35">
      <c r="C16" t="s">
        <v>29</v>
      </c>
      <c r="D16" s="2">
        <f>IFERROR(INDEX(D51:D500,MATCH($C$16,$C$51:$C$500,0)),"")</f>
        <v>-4413582275</v>
      </c>
      <c r="E16" s="2">
        <f>IFERROR(INDEX(E51:E500,MATCH($C$16,$C$51:$C$500,0)),"")</f>
        <v>1524444843</v>
      </c>
      <c r="H16" s="2">
        <f>IFERROR(SUM(D16:G16)*(4/MAX(1,COUNT(D16:G16))),"")</f>
        <v>-5778274864</v>
      </c>
      <c r="I16" s="2">
        <f>IFERROR(INDEX(I51:I500,MATCH($C$16,$C$51:$C$500,0)),"")</f>
        <v>6519526123</v>
      </c>
      <c r="J16" s="2">
        <f>IFERROR(INDEX(J51:J500,MATCH($C$16,$C$51:$C$500,0)),"")</f>
        <v>15629472366</v>
      </c>
      <c r="K16" s="2">
        <f>IFERROR(INDEX(K51:K500,MATCH($C$16,$C$51:$C$500,0)),"")</f>
        <v>6828920308</v>
      </c>
      <c r="L16" s="2">
        <f>IFERROR(INDEX(L51:L500,MATCH($C$16,$C$51:$C$500,0)),"")</f>
        <v>5509994116</v>
      </c>
      <c r="M16" s="2">
        <f>IFERROR(INDEX(M51:M500,MATCH($C$16,$C$51:$C$500,0)),"")</f>
        <v>3574988403</v>
      </c>
    </row>
    <row r="17" spans="1:13" ht="15.5" x14ac:dyDescent="0.35">
      <c r="A17" t="s">
        <v>30</v>
      </c>
    </row>
    <row r="18" spans="1:13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</row>
    <row r="19" spans="1:13" ht="15.5" x14ac:dyDescent="0.35">
      <c r="A19" t="s">
        <v>40</v>
      </c>
      <c r="C19" t="s">
        <v>41</v>
      </c>
    </row>
    <row r="20" spans="1:13" ht="15.5" x14ac:dyDescent="0.35">
      <c r="A20" t="s">
        <v>42</v>
      </c>
      <c r="C20" t="s">
        <v>43</v>
      </c>
      <c r="D20" s="2">
        <f ca="1">IFERROR(D21*D2,"")</f>
        <v>388740000000</v>
      </c>
      <c r="E20" s="2">
        <f ca="1">IFERROR(E21*E2,"")</f>
        <v>338580000000</v>
      </c>
      <c r="H20" s="2">
        <f t="shared" ref="H20:M20" ca="1" si="0">IFERROR(H21*H2,"")</f>
        <v>338580000000</v>
      </c>
      <c r="I20" s="2">
        <f t="shared" ca="1" si="0"/>
        <v>589380000000</v>
      </c>
      <c r="J20" s="2">
        <f t="shared" ca="1" si="0"/>
        <v>1065900000000</v>
      </c>
      <c r="K20" s="2">
        <f t="shared" ca="1" si="0"/>
        <v>2207040000000</v>
      </c>
      <c r="L20" s="2">
        <f t="shared" ca="1" si="0"/>
        <v>2821500000000</v>
      </c>
      <c r="M20" s="2" t="str">
        <f t="shared" ca="1" si="0"/>
        <v/>
      </c>
    </row>
    <row r="21" spans="1:13" ht="15.5" x14ac:dyDescent="0.35">
      <c r="C21" t="s">
        <v>12</v>
      </c>
      <c r="D21" s="2">
        <f>IFERROR(INDEX(D51:D500,MATCH($C$7,$C$51:$C$500,0)),"")</f>
        <v>6270000000</v>
      </c>
      <c r="E21" s="2">
        <f>IFERROR(INDEX(E51:E500,MATCH($C$7,$C$51:$C$500,0)),"")</f>
        <v>6270000000</v>
      </c>
      <c r="H21" s="2">
        <f>IFERROR(INDEX(D21:G21,COUNT(D21:G21)),"")</f>
        <v>6270000000</v>
      </c>
      <c r="I21" s="2">
        <f>IFERROR(INDEX(I51:I500,MATCH($C$7,$C$51:$C$500,0)),"")</f>
        <v>6270000000</v>
      </c>
      <c r="J21" s="2">
        <f>IFERROR(INDEX(J51:J500,MATCH($C$7,$C$51:$C$500,0)),"")</f>
        <v>6270000000</v>
      </c>
      <c r="K21" s="2">
        <f>IFERROR(INDEX(K51:K500,MATCH($C$7,$C$51:$C$500,0)),"")</f>
        <v>6270000000</v>
      </c>
      <c r="L21" s="2">
        <f>IFERROR(INDEX(L51:L500,MATCH($C$7,$C$51:$C$500,0)),"")</f>
        <v>6270000000</v>
      </c>
      <c r="M21" s="2">
        <f>IFERROR(INDEX(M51:M500,MATCH($C$7,$C$51:$C$500,0)),"")</f>
        <v>210000000</v>
      </c>
    </row>
    <row r="23" spans="1:13" ht="15.5" x14ac:dyDescent="0.35">
      <c r="B23" t="s">
        <v>44</v>
      </c>
      <c r="C23" t="s">
        <v>45</v>
      </c>
      <c r="D23" s="3">
        <f>IFERROR(D5/D6*100,"")</f>
        <v>9.9171012695918562E-2</v>
      </c>
      <c r="E23" s="3">
        <f>IFERROR(E5/E6*100,"")</f>
        <v>-2.3814281566718951</v>
      </c>
      <c r="H23" s="3">
        <f t="shared" ref="H23:M23" si="1">IFERROR(H5/H6*100,"")</f>
        <v>-4.5663190068627433</v>
      </c>
      <c r="I23" s="3">
        <f t="shared" si="1"/>
        <v>2.2648371806097432</v>
      </c>
      <c r="J23" s="3">
        <f t="shared" si="1"/>
        <v>2.5943326574310226</v>
      </c>
      <c r="K23" s="3">
        <f t="shared" si="1"/>
        <v>0.82377968556780878</v>
      </c>
      <c r="L23" s="3">
        <f t="shared" si="1"/>
        <v>0.17383978274603132</v>
      </c>
      <c r="M23" s="3">
        <f t="shared" si="1"/>
        <v>3.1838830535520923</v>
      </c>
    </row>
    <row r="24" spans="1:13" ht="15.5" x14ac:dyDescent="0.35">
      <c r="C24" t="s">
        <v>46</v>
      </c>
      <c r="D24" s="4">
        <f>IFERROR(_xlfn.RRI(5,I23,D23),"")</f>
        <v>-0.46510375095232148</v>
      </c>
      <c r="E24" s="4" t="str">
        <f>IFERROR(_xlfn.RRI(5,J23,E23),"")</f>
        <v/>
      </c>
      <c r="H24" s="4" t="str">
        <f t="shared" ref="H24:M24" si="2">IFERROR(_xlfn.RRI(5,M23,H23),"")</f>
        <v/>
      </c>
      <c r="I24" s="4" t="str">
        <f t="shared" si="2"/>
        <v/>
      </c>
      <c r="J24" s="4" t="str">
        <f t="shared" si="2"/>
        <v/>
      </c>
      <c r="K24" s="4" t="str">
        <f t="shared" si="2"/>
        <v/>
      </c>
      <c r="L24" s="4" t="str">
        <f t="shared" si="2"/>
        <v/>
      </c>
      <c r="M24" s="4" t="str">
        <f t="shared" si="2"/>
        <v/>
      </c>
    </row>
    <row r="25" spans="1:13" ht="15.5" x14ac:dyDescent="0.35">
      <c r="A25" t="s">
        <v>47</v>
      </c>
      <c r="C25" t="s">
        <v>48</v>
      </c>
      <c r="D25" s="3">
        <f>IFERROR(INDEX(D51:D500,MATCH($A$25,$C$51:$C$500,0)),"")</f>
        <v>-0.68</v>
      </c>
      <c r="E25" s="3">
        <f>IFERROR(INDEX(E51:E500,MATCH($A$25,$C$51:$C$500,0)),"")</f>
        <v>0.56000000000000005</v>
      </c>
      <c r="H25" s="3">
        <f>IFERROR(INDEX(D25:G25,COUNT(D25:G25)),"")</f>
        <v>0.56000000000000005</v>
      </c>
      <c r="I25" s="3">
        <f>IFERROR(INDEX(I51:I500,MATCH($C$25,$C$51:$C$500,0)),"")</f>
        <v>1.01</v>
      </c>
      <c r="J25" s="3">
        <f>IFERROR(INDEX(J51:J500,MATCH($C$25,$C$51:$C$500,0)),"")</f>
        <v>1.68</v>
      </c>
      <c r="K25" s="3">
        <f>IFERROR(INDEX(K51:K500,MATCH($C$25,$C$51:$C$500,0)),"")</f>
        <v>0.26</v>
      </c>
      <c r="L25" s="3">
        <f>IFERROR(INDEX(L51:L500,MATCH($C$25,$C$51:$C$500,0)),"")</f>
        <v>0.12</v>
      </c>
      <c r="M25" s="3">
        <f>IFERROR(INDEX(M51:M500,MATCH($C$25,$C$51:$C$500,0)),"")</f>
        <v>1.73</v>
      </c>
    </row>
    <row r="26" spans="1:13" ht="15.5" x14ac:dyDescent="0.35">
      <c r="C26" t="s">
        <v>49</v>
      </c>
      <c r="D26" s="4" t="str">
        <f>IFERROR(_xlfn.RRI(5,I25,D25),"")</f>
        <v/>
      </c>
      <c r="E26" s="4">
        <f>IFERROR(_xlfn.RRI(5,J25,E25),"")</f>
        <v>-0.1972584382397693</v>
      </c>
      <c r="H26" s="4">
        <f t="shared" ref="H26:M26" si="3">IFERROR(_xlfn.RRI(5,M25,H25),"")</f>
        <v>-0.20195315540282399</v>
      </c>
      <c r="I26" s="4" t="str">
        <f t="shared" si="3"/>
        <v/>
      </c>
      <c r="J26" s="4" t="str">
        <f t="shared" si="3"/>
        <v/>
      </c>
      <c r="K26" s="4" t="str">
        <f t="shared" si="3"/>
        <v/>
      </c>
      <c r="L26" s="4" t="str">
        <f t="shared" si="3"/>
        <v/>
      </c>
      <c r="M26" s="4" t="str">
        <f t="shared" si="3"/>
        <v/>
      </c>
    </row>
    <row r="27" spans="1:13" ht="15.5" x14ac:dyDescent="0.35">
      <c r="C27" t="s">
        <v>50</v>
      </c>
      <c r="D27" s="3">
        <f>IFERROR(D4/D21,"")</f>
        <v>30.41360592695375</v>
      </c>
      <c r="E27" s="3">
        <f>IFERROR(E4/E21,"")</f>
        <v>5.2007474328548646</v>
      </c>
      <c r="H27" s="3">
        <f t="shared" ref="H27:M27" si="4">IFERROR(H4/H21,"")</f>
        <v>71.228706719617222</v>
      </c>
      <c r="I27" s="3">
        <f t="shared" si="4"/>
        <v>52.20328091020734</v>
      </c>
      <c r="J27" s="3">
        <f t="shared" si="4"/>
        <v>48.411182088516746</v>
      </c>
      <c r="K27" s="3">
        <f t="shared" si="4"/>
        <v>29.021956266507178</v>
      </c>
      <c r="L27" s="3">
        <f t="shared" si="4"/>
        <v>11.672095811323764</v>
      </c>
      <c r="M27" s="3">
        <f t="shared" si="4"/>
        <v>190.80722036190477</v>
      </c>
    </row>
    <row r="28" spans="1:13" ht="15.5" x14ac:dyDescent="0.35">
      <c r="C28" t="s">
        <v>51</v>
      </c>
      <c r="D28" s="4">
        <f>IFERROR(_xlfn.RRI(5,I27,D27),"")</f>
        <v>-0.10241823058405464</v>
      </c>
      <c r="E28" s="4">
        <f>IFERROR(_xlfn.RRI(5,J27,E27),"")</f>
        <v>-0.35993509513304223</v>
      </c>
      <c r="H28" s="4">
        <f t="shared" ref="H28:M28" si="5">IFERROR(_xlfn.RRI(5,M27,H27),"")</f>
        <v>-0.17886975144961592</v>
      </c>
      <c r="I28" s="4" t="str">
        <f t="shared" si="5"/>
        <v/>
      </c>
      <c r="J28" s="4" t="str">
        <f t="shared" si="5"/>
        <v/>
      </c>
      <c r="K28" s="4" t="str">
        <f t="shared" si="5"/>
        <v/>
      </c>
      <c r="L28" s="4" t="str">
        <f t="shared" si="5"/>
        <v/>
      </c>
      <c r="M28" s="4" t="str">
        <f t="shared" si="5"/>
        <v/>
      </c>
    </row>
    <row r="29" spans="1:13" ht="15.5" x14ac:dyDescent="0.35">
      <c r="C29" t="s">
        <v>52</v>
      </c>
      <c r="H29" s="4">
        <f t="shared" ref="H29:M29" si="6">IFERROR(((H25-I25)/I25)*100%,"")</f>
        <v>-0.4455445544554455</v>
      </c>
      <c r="I29" s="4">
        <f t="shared" si="6"/>
        <v>-0.39880952380952378</v>
      </c>
      <c r="J29" s="4">
        <f t="shared" si="6"/>
        <v>5.4615384615384608</v>
      </c>
      <c r="K29" s="4">
        <f t="shared" si="6"/>
        <v>1.1666666666666667</v>
      </c>
      <c r="L29" s="4">
        <f t="shared" si="6"/>
        <v>-0.93063583815028894</v>
      </c>
      <c r="M29" s="4" t="str">
        <f t="shared" si="6"/>
        <v/>
      </c>
    </row>
    <row r="30" spans="1:13" ht="15.5" x14ac:dyDescent="0.35">
      <c r="C30" t="s">
        <v>53</v>
      </c>
      <c r="H30" s="4">
        <f t="shared" ref="H30:M30" si="7">IFERROR(((H27-I27)/I27)*100%,"")</f>
        <v>0.36444885221169743</v>
      </c>
      <c r="I30" s="4">
        <f t="shared" si="7"/>
        <v>7.8331052002758042E-2</v>
      </c>
      <c r="J30" s="4">
        <f t="shared" si="7"/>
        <v>0.66808817586103686</v>
      </c>
      <c r="K30" s="4">
        <f t="shared" si="7"/>
        <v>1.4864391738758114</v>
      </c>
      <c r="L30" s="4">
        <f t="shared" si="7"/>
        <v>-0.93882780856413472</v>
      </c>
      <c r="M30" s="4" t="str">
        <f t="shared" si="7"/>
        <v/>
      </c>
    </row>
    <row r="32" spans="1:13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65.209999999999994</v>
      </c>
      <c r="E32" s="3">
        <f>IFERROR(INDEX(E51:E500,MATCH($A$32,$C$51:$C$500,0)),"")</f>
        <v>65.69</v>
      </c>
      <c r="H32" s="3">
        <f>IFERROR(INDEX(D32:G32,COUNT(D32:G32)),"")</f>
        <v>65.69</v>
      </c>
      <c r="I32" s="3">
        <f>IFERROR(INDEX(I51:I500,MATCH($C$32,$C$51:$C$500,0)),"")</f>
        <v>65.209999999999994</v>
      </c>
      <c r="J32" s="3">
        <f>IFERROR(INDEX(J51:J500,MATCH($C$32,$C$51:$C$500,0)),"")</f>
        <v>64.3</v>
      </c>
      <c r="K32" s="3">
        <f>IFERROR(INDEX(K51:K500,MATCH($C$32,$C$51:$C$500,0)),"")</f>
        <v>62.62</v>
      </c>
      <c r="L32" s="3">
        <f>IFERROR(INDEX(L51:L500,MATCH($C$32,$C$51:$C$500,0)),"")</f>
        <v>62.09</v>
      </c>
      <c r="M32" s="3">
        <f>IFERROR(INDEX(M51:M500,MATCH($C$32,$C$51:$C$500,0)),"")</f>
        <v>159.94999999999999</v>
      </c>
    </row>
    <row r="33" spans="1:13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1.44</v>
      </c>
      <c r="E33" s="3">
        <f>IFERROR(INDEX(E51:E500,MATCH($A$33,$C$51:$C$500,0)),"")</f>
        <v>1.48</v>
      </c>
      <c r="H33" s="3">
        <f>IFERROR(INDEX(D33:G33,COUNT(D33:G33)),"")</f>
        <v>1.48</v>
      </c>
      <c r="I33" s="3">
        <f>IFERROR(INDEX(I51:I500,MATCH($C$33,$C$51:$C$500,0)),"")</f>
        <v>1.44</v>
      </c>
      <c r="J33" s="3">
        <f>IFERROR(INDEX(J51:J500,MATCH($C$33,$C$51:$C$500,0)),"")</f>
        <v>2.64</v>
      </c>
      <c r="K33" s="3">
        <f>IFERROR(INDEX(K51:K500,MATCH($C$33,$C$51:$C$500,0)),"")</f>
        <v>5.62</v>
      </c>
      <c r="L33" s="3">
        <f>IFERROR(INDEX(L51:L500,MATCH($C$33,$C$51:$C$500,0)),"")</f>
        <v>7.25</v>
      </c>
      <c r="M33" s="3">
        <f>IFERROR(INDEX(M51:M500,MATCH($C$33,$C$51:$C$500,0)),"")</f>
        <v>0</v>
      </c>
    </row>
    <row r="34" spans="1:13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-159.32</v>
      </c>
      <c r="E34" s="3">
        <f>IFERROR(INDEX(E51:E500,MATCH($A$34,$C$51:$C$500,0)),"")</f>
        <v>230.95</v>
      </c>
      <c r="H34" s="3">
        <f>IFERROR(INDEX(D34:G34,COUNT(D34:G34)),"")</f>
        <v>230.95</v>
      </c>
      <c r="I34" s="3">
        <f>IFERROR(INDEX(I51:I500,MATCH($C$34,$C$51:$C$500,0)),"")</f>
        <v>93.07</v>
      </c>
      <c r="J34" s="3">
        <f>IFERROR(INDEX(J51:J500,MATCH($C$34,$C$51:$C$500,0)),"")</f>
        <v>101.19</v>
      </c>
      <c r="K34" s="3">
        <f>IFERROR(INDEX(K51:K500,MATCH($C$34,$C$51:$C$500,0)),"")</f>
        <v>1353.85</v>
      </c>
      <c r="L34" s="3">
        <f>IFERROR(INDEX(L51:L500,MATCH($C$34,$C$51:$C$500,0)),"")</f>
        <v>3750</v>
      </c>
      <c r="M34" s="3">
        <f>IFERROR(INDEX(M51:M500,MATCH($C$34,$C$51:$C$500,0)),"")</f>
        <v>0</v>
      </c>
    </row>
    <row r="35" spans="1:13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3.09</v>
      </c>
      <c r="E35" s="3">
        <f>IFERROR(INDEX(E51:E500,MATCH($A$35,$C$51:$C$500,0)),"")</f>
        <v>18.64</v>
      </c>
      <c r="H35" s="3">
        <f>IFERROR(INDEX(D35:G35,COUNT(D35:G35)),"")</f>
        <v>18.64</v>
      </c>
      <c r="I35" s="3">
        <f>IFERROR(INDEX(I51:I500,MATCH($C$35,$C$51:$C$500,0)),"")</f>
        <v>1.8</v>
      </c>
      <c r="J35" s="3">
        <f>IFERROR(INDEX(J51:J500,MATCH($C$35,$C$51:$C$500,0)),"")</f>
        <v>3.51</v>
      </c>
      <c r="K35" s="3">
        <f>IFERROR(INDEX(K51:K500,MATCH($C$35,$C$51:$C$500,0)),"")</f>
        <v>12.12</v>
      </c>
      <c r="L35" s="3">
        <f>IFERROR(INDEX(L51:L500,MATCH($C$35,$C$51:$C$500,0)),"")</f>
        <v>38.520000000000003</v>
      </c>
      <c r="M35" s="3">
        <f>IFERROR(INDEX(M51:M500,MATCH($C$35,$C$51:$C$500,0)),"")</f>
        <v>0</v>
      </c>
    </row>
    <row r="36" spans="1:13" ht="15.5" x14ac:dyDescent="0.35">
      <c r="B36" t="s">
        <v>66</v>
      </c>
      <c r="C36" t="s">
        <v>67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M36" si="8">IFERROR(INDEX(H51:H500,MATCH($C$36,$C$51:$C$500,0)),"")</f>
        <v/>
      </c>
      <c r="I36" s="4" t="str">
        <f t="shared" si="8"/>
        <v/>
      </c>
      <c r="J36" s="4" t="str">
        <f t="shared" si="8"/>
        <v/>
      </c>
      <c r="K36" s="4" t="str">
        <f t="shared" si="8"/>
        <v/>
      </c>
      <c r="L36" s="4" t="str">
        <f t="shared" si="8"/>
        <v/>
      </c>
      <c r="M36" s="4" t="str">
        <f t="shared" si="8"/>
        <v/>
      </c>
    </row>
    <row r="37" spans="1:13" ht="15.5" x14ac:dyDescent="0.35">
      <c r="B37" t="s">
        <v>68</v>
      </c>
      <c r="C37" t="s">
        <v>69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M37" si="9">IFERROR(INDEX(H51:H500,MATCH($C$37,$C$51:$C$500,0)),"")</f>
        <v/>
      </c>
      <c r="I37" s="3" t="str">
        <f t="shared" si="9"/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</row>
    <row r="50" spans="2:13" ht="15.5" x14ac:dyDescent="0.35">
      <c r="D50" t="s">
        <v>71</v>
      </c>
      <c r="E50" t="s">
        <v>244</v>
      </c>
      <c r="F50" t="s">
        <v>72</v>
      </c>
      <c r="G50" t="s">
        <v>856</v>
      </c>
      <c r="H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</row>
    <row r="51" spans="2:13" ht="15.5" x14ac:dyDescent="0.35">
      <c r="B51" t="s">
        <v>75</v>
      </c>
      <c r="C51" t="s">
        <v>6</v>
      </c>
      <c r="D51" s="5">
        <v>190693309162</v>
      </c>
      <c r="E51" s="5">
        <v>32608686404</v>
      </c>
      <c r="F51" s="5">
        <v>22730549240</v>
      </c>
      <c r="G51" s="5">
        <v>81282026501</v>
      </c>
      <c r="I51" s="5">
        <v>327314571307</v>
      </c>
      <c r="J51" s="5">
        <v>303538111695</v>
      </c>
      <c r="K51" s="5">
        <v>181967665791</v>
      </c>
      <c r="L51" s="5">
        <v>73184040737</v>
      </c>
      <c r="M51" s="5">
        <v>40069516276</v>
      </c>
    </row>
    <row r="52" spans="2:13" ht="15.5" x14ac:dyDescent="0.35">
      <c r="C52" t="s">
        <v>76</v>
      </c>
      <c r="D52" s="5">
        <v>-64328178144</v>
      </c>
      <c r="E52" s="5">
        <v>-20288315954</v>
      </c>
      <c r="F52" s="5">
        <v>-15683289223</v>
      </c>
      <c r="G52" s="5">
        <v>-53252140228</v>
      </c>
      <c r="I52" s="5">
        <v>-153551923549</v>
      </c>
      <c r="J52" s="5">
        <v>-204032702720</v>
      </c>
      <c r="K52" s="5">
        <v>-113881241826</v>
      </c>
      <c r="L52" s="5">
        <v>-41139263412</v>
      </c>
      <c r="M52" s="5">
        <v>-19772670057</v>
      </c>
    </row>
    <row r="53" spans="2:13" ht="15.5" x14ac:dyDescent="0.35">
      <c r="C53" t="s">
        <v>77</v>
      </c>
      <c r="D53" s="5">
        <v>126365131018</v>
      </c>
      <c r="E53" s="5">
        <v>12320370450</v>
      </c>
      <c r="F53" s="5">
        <v>7047260017</v>
      </c>
      <c r="G53" s="5">
        <v>28029886273</v>
      </c>
      <c r="I53" s="5">
        <v>173762647758</v>
      </c>
      <c r="J53" s="5">
        <v>99505408975</v>
      </c>
      <c r="K53" s="5">
        <v>68086423965</v>
      </c>
      <c r="L53" s="5">
        <v>32044777325</v>
      </c>
      <c r="M53" s="5">
        <v>20296846219</v>
      </c>
    </row>
    <row r="54" spans="2:13" ht="15.5" x14ac:dyDescent="0.35">
      <c r="C54" t="s">
        <v>78</v>
      </c>
      <c r="D54" s="5">
        <v>-59431579738</v>
      </c>
      <c r="E54" s="5">
        <v>-13774445184</v>
      </c>
      <c r="F54" s="5">
        <v>-5892874122</v>
      </c>
      <c r="G54" s="5">
        <v>-22433792283</v>
      </c>
      <c r="I54" s="5">
        <v>-101532691327</v>
      </c>
      <c r="J54" s="5">
        <v>-87085151281</v>
      </c>
      <c r="K54" s="5">
        <v>-58125677678</v>
      </c>
      <c r="L54" s="5">
        <v>-26801190214</v>
      </c>
      <c r="M54" s="5">
        <v>-16816706379</v>
      </c>
    </row>
    <row r="55" spans="2:13" ht="15.5" x14ac:dyDescent="0.35">
      <c r="C55" t="s">
        <v>245</v>
      </c>
      <c r="D55" s="5">
        <v>-761457005</v>
      </c>
      <c r="E55" s="5">
        <v>-420450886</v>
      </c>
      <c r="F55" s="5">
        <v>-1965034973</v>
      </c>
      <c r="G55" s="5">
        <v>-1466805882</v>
      </c>
      <c r="I55" s="5">
        <v>-4613748746</v>
      </c>
      <c r="J55" s="5">
        <v>-11734659604</v>
      </c>
      <c r="K55" s="5">
        <v>-9312318609</v>
      </c>
      <c r="L55" s="5">
        <v>-3220672250</v>
      </c>
      <c r="M55" s="5">
        <v>-851669544</v>
      </c>
    </row>
    <row r="56" spans="2:13" ht="15.5" x14ac:dyDescent="0.35">
      <c r="C56" t="s">
        <v>246</v>
      </c>
      <c r="D56" s="5">
        <v>-58670122733</v>
      </c>
      <c r="E56" s="5">
        <v>-13353994298</v>
      </c>
      <c r="F56" s="5">
        <v>-3927839149</v>
      </c>
      <c r="G56" s="5">
        <v>-20966986401</v>
      </c>
      <c r="I56" s="5">
        <v>-96918942581</v>
      </c>
      <c r="J56" s="5">
        <v>-75350491677</v>
      </c>
      <c r="K56" s="5">
        <v>-48813359069</v>
      </c>
      <c r="L56" s="5">
        <v>-23580517964</v>
      </c>
      <c r="M56" s="5">
        <v>-15965036835</v>
      </c>
    </row>
    <row r="57" spans="2:13" ht="15.5" x14ac:dyDescent="0.35">
      <c r="C57" t="s">
        <v>1134</v>
      </c>
    </row>
    <row r="58" spans="2:13" ht="15.5" x14ac:dyDescent="0.35">
      <c r="C58" t="s">
        <v>80</v>
      </c>
      <c r="D58" s="5">
        <v>66933551280</v>
      </c>
      <c r="E58" s="5">
        <v>-1454074734</v>
      </c>
      <c r="F58" s="5">
        <v>1154385895</v>
      </c>
      <c r="G58" s="5">
        <v>5596093990</v>
      </c>
      <c r="I58" s="5">
        <v>72229956431</v>
      </c>
      <c r="J58" s="5">
        <v>12420257694</v>
      </c>
      <c r="K58" s="5">
        <v>9960746287</v>
      </c>
      <c r="L58" s="5">
        <v>5243587111</v>
      </c>
      <c r="M58" s="5">
        <v>3480139840</v>
      </c>
    </row>
    <row r="59" spans="2:13" ht="15.5" x14ac:dyDescent="0.35">
      <c r="C59" t="s">
        <v>81</v>
      </c>
      <c r="D59" s="5">
        <v>-71347133555</v>
      </c>
      <c r="E59" s="5">
        <v>2978519577</v>
      </c>
      <c r="F59" s="5">
        <v>3025309975</v>
      </c>
      <c r="G59" s="5">
        <v>-367126305</v>
      </c>
      <c r="I59" s="5">
        <v>-65710430308</v>
      </c>
      <c r="J59" s="5">
        <v>3209214672</v>
      </c>
      <c r="K59" s="5">
        <v>-3131825979</v>
      </c>
      <c r="L59" s="5">
        <v>266407005</v>
      </c>
      <c r="M59" s="5">
        <v>94848563</v>
      </c>
    </row>
    <row r="60" spans="2:13" ht="15.5" x14ac:dyDescent="0.35">
      <c r="C60" t="s">
        <v>142</v>
      </c>
    </row>
    <row r="61" spans="2:13" ht="15.5" x14ac:dyDescent="0.35">
      <c r="C61" t="s">
        <v>312</v>
      </c>
    </row>
    <row r="62" spans="2:13" ht="15.5" x14ac:dyDescent="0.35">
      <c r="C62" t="s">
        <v>82</v>
      </c>
    </row>
    <row r="63" spans="2:13" ht="15.5" x14ac:dyDescent="0.35">
      <c r="C63" t="s">
        <v>27</v>
      </c>
    </row>
    <row r="64" spans="2:13" ht="15.5" x14ac:dyDescent="0.35">
      <c r="C64" t="s">
        <v>83</v>
      </c>
      <c r="D64" s="5">
        <v>2576053321</v>
      </c>
      <c r="E64" s="5">
        <v>-11020868031</v>
      </c>
      <c r="F64" s="5">
        <v>11352709811</v>
      </c>
      <c r="I64" s="5">
        <v>2907895101</v>
      </c>
      <c r="J64" s="5">
        <v>36261741</v>
      </c>
      <c r="K64" s="5">
        <v>1668585424</v>
      </c>
      <c r="L64" s="5">
        <v>-51516217</v>
      </c>
      <c r="M64" s="5">
        <v>696234287</v>
      </c>
    </row>
    <row r="65" spans="3:13" ht="15.5" x14ac:dyDescent="0.35">
      <c r="C65" t="s">
        <v>84</v>
      </c>
      <c r="D65" s="5">
        <v>-71347133555</v>
      </c>
      <c r="E65" s="5">
        <v>2978519577</v>
      </c>
      <c r="F65" s="5">
        <v>3025309975</v>
      </c>
      <c r="G65" s="5">
        <v>-367126305</v>
      </c>
      <c r="I65" s="5">
        <v>-65710430308</v>
      </c>
      <c r="J65" s="5">
        <v>3209214672</v>
      </c>
      <c r="K65" s="5">
        <v>-3131825979</v>
      </c>
      <c r="L65" s="5">
        <v>266407005</v>
      </c>
      <c r="M65" s="5">
        <v>94848563</v>
      </c>
    </row>
    <row r="66" spans="3:13" ht="15.5" x14ac:dyDescent="0.35">
      <c r="C66" t="s">
        <v>29</v>
      </c>
      <c r="D66" s="5">
        <v>-4413582275</v>
      </c>
      <c r="E66" s="5">
        <v>1524444843</v>
      </c>
      <c r="F66" s="5">
        <v>4179695870</v>
      </c>
      <c r="G66" s="5">
        <v>5228967685</v>
      </c>
      <c r="I66" s="5">
        <v>6519526123</v>
      </c>
      <c r="J66" s="5">
        <v>15629472366</v>
      </c>
      <c r="K66" s="5">
        <v>6828920308</v>
      </c>
      <c r="L66" s="5">
        <v>5509994116</v>
      </c>
      <c r="M66" s="5">
        <v>3574988403</v>
      </c>
    </row>
    <row r="67" spans="3:13" ht="15.5" x14ac:dyDescent="0.35">
      <c r="C67" t="s">
        <v>28</v>
      </c>
      <c r="D67" s="5">
        <v>-2028988487</v>
      </c>
      <c r="E67" s="5">
        <v>-335377866</v>
      </c>
      <c r="F67" s="5">
        <v>-2069905982</v>
      </c>
      <c r="I67" s="5">
        <v>-4434272335</v>
      </c>
      <c r="J67" s="5">
        <v>-6947632379</v>
      </c>
      <c r="K67" s="5">
        <v>-6697177284</v>
      </c>
      <c r="L67" s="5">
        <v>-4260628732</v>
      </c>
      <c r="M67" s="5">
        <v>-2366618856</v>
      </c>
    </row>
    <row r="68" spans="3:13" ht="15.5" x14ac:dyDescent="0.35">
      <c r="C68" t="s">
        <v>85</v>
      </c>
      <c r="D68" s="5">
        <v>-5268159283</v>
      </c>
      <c r="E68" s="5">
        <v>-335377866</v>
      </c>
      <c r="F68" s="5">
        <v>-2069905982</v>
      </c>
      <c r="I68" s="5">
        <v>-7673443131</v>
      </c>
      <c r="J68" s="5">
        <v>-9791550292</v>
      </c>
      <c r="K68" s="5">
        <v>-9195749183</v>
      </c>
      <c r="L68" s="5">
        <v>-6037139473</v>
      </c>
      <c r="M68" s="5">
        <v>-4821886294</v>
      </c>
    </row>
    <row r="69" spans="3:13" ht="15.5" x14ac:dyDescent="0.35">
      <c r="C69" t="s">
        <v>87</v>
      </c>
      <c r="D69" s="5">
        <v>3239170796</v>
      </c>
      <c r="I69" s="5">
        <v>3239170796</v>
      </c>
      <c r="J69" s="5">
        <v>2843917913</v>
      </c>
      <c r="K69" s="5">
        <v>2498571899</v>
      </c>
      <c r="L69" s="5">
        <v>1776510741</v>
      </c>
      <c r="M69" s="5">
        <v>2455267438</v>
      </c>
    </row>
    <row r="70" spans="3:13" ht="15.5" x14ac:dyDescent="0.35">
      <c r="C70" t="s">
        <v>88</v>
      </c>
      <c r="D70" s="5">
        <v>-2028988487</v>
      </c>
      <c r="E70" s="5">
        <v>-335377866</v>
      </c>
      <c r="F70" s="5">
        <v>-2069905982</v>
      </c>
      <c r="I70" s="5">
        <v>-4434272335</v>
      </c>
      <c r="J70" s="5">
        <v>-6947632379</v>
      </c>
      <c r="K70" s="5">
        <v>-6697177284</v>
      </c>
      <c r="L70" s="5">
        <v>-4260628732</v>
      </c>
      <c r="M70" s="5">
        <v>-2366618856</v>
      </c>
    </row>
    <row r="71" spans="3:13" ht="15.5" x14ac:dyDescent="0.35">
      <c r="C71" t="s">
        <v>247</v>
      </c>
      <c r="D71" s="5">
        <v>-6442570762</v>
      </c>
      <c r="E71" s="5">
        <v>1189066977</v>
      </c>
      <c r="F71" s="5">
        <v>2109789888</v>
      </c>
      <c r="G71" s="5">
        <v>5228967685</v>
      </c>
      <c r="I71" s="5">
        <v>2085253788</v>
      </c>
      <c r="J71" s="5">
        <v>8681839987</v>
      </c>
      <c r="K71" s="5">
        <v>131743024</v>
      </c>
      <c r="L71" s="5">
        <v>1249365384</v>
      </c>
      <c r="M71" s="5">
        <v>1208369547</v>
      </c>
    </row>
    <row r="72" spans="3:13" ht="15.5" x14ac:dyDescent="0.35">
      <c r="C72" t="s">
        <v>248</v>
      </c>
    </row>
    <row r="73" spans="3:13" ht="15.5" x14ac:dyDescent="0.35">
      <c r="C73" t="s">
        <v>89</v>
      </c>
      <c r="D73" s="5">
        <v>-6442570762</v>
      </c>
      <c r="E73" s="5">
        <v>1189066977</v>
      </c>
      <c r="F73" s="5">
        <v>2109789888</v>
      </c>
      <c r="G73" s="5">
        <v>5228967685</v>
      </c>
      <c r="I73" s="5">
        <v>2085253788</v>
      </c>
      <c r="J73" s="5">
        <v>8681839987</v>
      </c>
      <c r="K73" s="5">
        <v>131743024</v>
      </c>
      <c r="L73" s="5">
        <v>1249365384</v>
      </c>
      <c r="M73" s="5">
        <v>1208369547</v>
      </c>
    </row>
    <row r="74" spans="3:13" ht="15.5" x14ac:dyDescent="0.35">
      <c r="C74" t="s">
        <v>90</v>
      </c>
      <c r="D74" s="5">
        <v>2576053321</v>
      </c>
      <c r="E74" s="5">
        <v>-11020868031</v>
      </c>
      <c r="F74" s="5">
        <v>11352709811</v>
      </c>
      <c r="I74" s="5">
        <v>2907895101</v>
      </c>
      <c r="J74" s="5">
        <v>36261741</v>
      </c>
      <c r="K74" s="5">
        <v>1668585424</v>
      </c>
      <c r="L74" s="5">
        <v>-51516217</v>
      </c>
      <c r="M74" s="5">
        <v>696234287</v>
      </c>
    </row>
    <row r="75" spans="3:13" ht="15.5" x14ac:dyDescent="0.35">
      <c r="C75" t="s">
        <v>428</v>
      </c>
      <c r="D75" s="5">
        <v>2576053321</v>
      </c>
      <c r="E75" s="5">
        <v>-11020868031</v>
      </c>
      <c r="F75" s="5">
        <v>11352709811</v>
      </c>
      <c r="I75" s="5">
        <v>2907895101</v>
      </c>
      <c r="J75" s="5">
        <v>36261741</v>
      </c>
      <c r="K75" s="5">
        <v>1668585424</v>
      </c>
      <c r="L75" s="5">
        <v>-51516217</v>
      </c>
      <c r="M75" s="5">
        <v>696234287</v>
      </c>
    </row>
    <row r="76" spans="3:13" ht="15.5" x14ac:dyDescent="0.35">
      <c r="C76" t="s">
        <v>91</v>
      </c>
      <c r="D76" s="5">
        <v>-3866517441</v>
      </c>
      <c r="E76" s="5">
        <v>-9831801054</v>
      </c>
      <c r="F76" s="5">
        <v>13462499699</v>
      </c>
      <c r="G76" s="5">
        <v>5228967685</v>
      </c>
      <c r="I76" s="5">
        <v>4993148889</v>
      </c>
      <c r="J76" s="5">
        <v>8718101728</v>
      </c>
      <c r="K76" s="5">
        <v>1800328448</v>
      </c>
      <c r="L76" s="5">
        <v>1197849167</v>
      </c>
      <c r="M76" s="5">
        <v>1904603834</v>
      </c>
    </row>
    <row r="77" spans="3:13" ht="15.5" x14ac:dyDescent="0.35">
      <c r="C77" t="s">
        <v>92</v>
      </c>
      <c r="D77" s="5">
        <v>-6442570762</v>
      </c>
      <c r="E77" s="5">
        <v>1189066977</v>
      </c>
      <c r="F77" s="5">
        <v>2109789888</v>
      </c>
      <c r="G77" s="5">
        <v>5228967685</v>
      </c>
      <c r="I77" s="5">
        <v>2085253788</v>
      </c>
      <c r="J77" s="5">
        <v>8681839987</v>
      </c>
      <c r="K77" s="5">
        <v>131743024</v>
      </c>
      <c r="L77" s="5">
        <v>1249365384</v>
      </c>
      <c r="M77" s="5">
        <v>1208369547</v>
      </c>
    </row>
    <row r="78" spans="3:13" ht="15.5" x14ac:dyDescent="0.35">
      <c r="C78" t="s">
        <v>8</v>
      </c>
      <c r="D78" s="5">
        <v>405705226</v>
      </c>
      <c r="E78" s="5">
        <v>-9831801054</v>
      </c>
      <c r="F78" s="5">
        <v>11429104088</v>
      </c>
      <c r="G78" s="5">
        <v>7262363296</v>
      </c>
      <c r="I78" s="5">
        <v>9265371556</v>
      </c>
      <c r="J78" s="5">
        <v>10577484128</v>
      </c>
      <c r="K78" s="5">
        <v>3286855627</v>
      </c>
      <c r="L78" s="5">
        <v>682535999</v>
      </c>
      <c r="M78" s="5">
        <v>1055785673</v>
      </c>
    </row>
    <row r="79" spans="3:13" ht="15.5" x14ac:dyDescent="0.35">
      <c r="C79" t="s">
        <v>93</v>
      </c>
      <c r="D79" s="5">
        <v>-4272222667</v>
      </c>
      <c r="F79" s="5">
        <v>2033395611</v>
      </c>
      <c r="G79" s="5">
        <v>-2033395611</v>
      </c>
      <c r="I79" s="5">
        <v>-4272222667</v>
      </c>
      <c r="J79" s="5">
        <v>-1859382400</v>
      </c>
      <c r="K79" s="5">
        <v>-1486527179</v>
      </c>
      <c r="L79" s="5">
        <v>515313168</v>
      </c>
      <c r="M79" s="5">
        <v>848818161</v>
      </c>
    </row>
    <row r="80" spans="3:13" ht="15.5" x14ac:dyDescent="0.35">
      <c r="C80" t="s">
        <v>94</v>
      </c>
      <c r="D80" s="5">
        <v>-6442570762</v>
      </c>
      <c r="E80" s="5">
        <v>1189066977</v>
      </c>
      <c r="F80" s="5">
        <v>2109789888</v>
      </c>
      <c r="G80" s="5">
        <v>5228967685</v>
      </c>
      <c r="I80" s="5">
        <v>2085253788</v>
      </c>
      <c r="J80" s="5">
        <v>8681839987</v>
      </c>
      <c r="K80" s="5">
        <v>131743024</v>
      </c>
      <c r="L80" s="5">
        <v>1249365384</v>
      </c>
      <c r="M80" s="5">
        <v>1208369547</v>
      </c>
    </row>
    <row r="81" spans="2:13" ht="15.5" x14ac:dyDescent="0.35">
      <c r="C81" t="s">
        <v>95</v>
      </c>
      <c r="D81" s="5">
        <v>-3866517441</v>
      </c>
      <c r="E81" s="5">
        <v>-9831801054</v>
      </c>
      <c r="F81" s="5">
        <v>13462499699</v>
      </c>
      <c r="G81" s="5">
        <v>5228967685</v>
      </c>
      <c r="I81" s="5">
        <v>4993148889</v>
      </c>
      <c r="J81" s="5">
        <v>8718101728</v>
      </c>
      <c r="K81" s="5">
        <v>1800328448</v>
      </c>
      <c r="L81" s="5">
        <v>1197849167</v>
      </c>
      <c r="M81" s="5">
        <v>1904603834</v>
      </c>
    </row>
    <row r="82" spans="2:13" ht="15.5" x14ac:dyDescent="0.35">
      <c r="C82" t="s">
        <v>96</v>
      </c>
      <c r="D82" s="5">
        <v>-3866517441</v>
      </c>
      <c r="E82" s="5">
        <v>-9831801054</v>
      </c>
      <c r="F82" s="5">
        <v>13462499699</v>
      </c>
      <c r="G82" s="5">
        <v>5228967685</v>
      </c>
      <c r="I82" s="5">
        <v>4993148889</v>
      </c>
      <c r="J82" s="5">
        <v>8718101728</v>
      </c>
      <c r="K82" s="5">
        <v>1800328448</v>
      </c>
      <c r="L82" s="5">
        <v>1197849167</v>
      </c>
      <c r="M82" s="5">
        <v>1904603834</v>
      </c>
    </row>
    <row r="84" spans="2:13" ht="15.5" x14ac:dyDescent="0.35">
      <c r="B84" t="s">
        <v>97</v>
      </c>
      <c r="C84" t="s">
        <v>98</v>
      </c>
    </row>
    <row r="85" spans="2:13" ht="15.5" x14ac:dyDescent="0.35">
      <c r="C85" t="s">
        <v>99</v>
      </c>
    </row>
    <row r="86" spans="2:13" ht="15.5" x14ac:dyDescent="0.35">
      <c r="C86" t="s">
        <v>20</v>
      </c>
      <c r="D86" s="5">
        <v>217827817901</v>
      </c>
      <c r="E86" s="5">
        <v>9741964837</v>
      </c>
      <c r="F86" s="5">
        <v>57914227863</v>
      </c>
      <c r="G86" s="5">
        <v>35171866962</v>
      </c>
      <c r="I86" s="5">
        <v>217827817901</v>
      </c>
      <c r="J86" s="5">
        <v>33541175775</v>
      </c>
      <c r="K86" s="5">
        <v>191567548498</v>
      </c>
      <c r="L86" s="5">
        <v>340822773154</v>
      </c>
      <c r="M86" s="5">
        <v>30061083811</v>
      </c>
    </row>
    <row r="87" spans="2:13" ht="15.5" x14ac:dyDescent="0.35">
      <c r="C87" t="s">
        <v>100</v>
      </c>
      <c r="D87" s="5">
        <v>1250374173597</v>
      </c>
      <c r="E87" s="5">
        <v>952789110555</v>
      </c>
      <c r="F87" s="5">
        <v>929965618077</v>
      </c>
      <c r="G87" s="5">
        <v>927470744986</v>
      </c>
      <c r="I87" s="5">
        <v>1250374173597</v>
      </c>
      <c r="J87" s="5">
        <v>867639876928</v>
      </c>
      <c r="K87" s="5">
        <v>541905856300</v>
      </c>
      <c r="L87" s="5">
        <v>269265975263</v>
      </c>
      <c r="M87" s="5">
        <v>180624898335</v>
      </c>
    </row>
    <row r="88" spans="2:13" ht="15.5" x14ac:dyDescent="0.35">
      <c r="C88" t="s">
        <v>250</v>
      </c>
    </row>
    <row r="89" spans="2:13" ht="15.5" x14ac:dyDescent="0.35">
      <c r="C89" t="s">
        <v>249</v>
      </c>
    </row>
    <row r="90" spans="2:13" ht="15.5" x14ac:dyDescent="0.35">
      <c r="C90" t="s">
        <v>251</v>
      </c>
      <c r="D90" s="5">
        <v>1250374173597</v>
      </c>
      <c r="E90" s="5">
        <v>952789110555</v>
      </c>
      <c r="F90" s="5">
        <v>929965618077</v>
      </c>
      <c r="G90" s="5">
        <v>927470744986</v>
      </c>
      <c r="I90" s="5">
        <v>1250374173597</v>
      </c>
      <c r="J90" s="5">
        <v>867639876928</v>
      </c>
      <c r="K90" s="5">
        <v>541905856300</v>
      </c>
      <c r="L90" s="5">
        <v>269265975263</v>
      </c>
      <c r="M90" s="5">
        <v>180624898335</v>
      </c>
    </row>
    <row r="91" spans="2:13" ht="15.5" x14ac:dyDescent="0.35">
      <c r="C91" t="s">
        <v>102</v>
      </c>
      <c r="D91" s="5">
        <v>13490908871</v>
      </c>
      <c r="E91" s="5">
        <v>21298041247</v>
      </c>
      <c r="F91" s="5">
        <v>16473603288</v>
      </c>
      <c r="G91" s="5">
        <v>634389172</v>
      </c>
      <c r="I91" s="5">
        <v>13490908871</v>
      </c>
      <c r="J91" s="5">
        <v>540743400</v>
      </c>
      <c r="K91" s="5">
        <v>2776535930</v>
      </c>
      <c r="L91" s="5">
        <v>3843066784</v>
      </c>
      <c r="M91" s="5">
        <v>30000000</v>
      </c>
    </row>
    <row r="92" spans="2:13" ht="15.5" x14ac:dyDescent="0.35">
      <c r="C92" t="s">
        <v>252</v>
      </c>
      <c r="D92" s="5">
        <v>13490908871</v>
      </c>
      <c r="E92" s="5">
        <v>21298041247</v>
      </c>
      <c r="F92" s="5">
        <v>16473603288</v>
      </c>
      <c r="G92" s="5">
        <v>634389172</v>
      </c>
      <c r="I92" s="5">
        <v>13490908871</v>
      </c>
      <c r="J92" s="5">
        <v>540743400</v>
      </c>
      <c r="K92" s="5">
        <v>2776535930</v>
      </c>
      <c r="L92" s="5">
        <v>3843066784</v>
      </c>
      <c r="M92" s="5">
        <v>30000000</v>
      </c>
    </row>
    <row r="93" spans="2:13" ht="15.5" x14ac:dyDescent="0.35">
      <c r="C93" t="s">
        <v>103</v>
      </c>
    </row>
    <row r="94" spans="2:13" ht="15.5" x14ac:dyDescent="0.35">
      <c r="C94" t="s">
        <v>83</v>
      </c>
      <c r="D94" s="5">
        <v>5311282576</v>
      </c>
      <c r="E94" s="5">
        <v>2654656724</v>
      </c>
      <c r="F94" s="5">
        <v>13675524754</v>
      </c>
      <c r="G94" s="5">
        <v>4588055802</v>
      </c>
      <c r="I94" s="5">
        <v>5311282576</v>
      </c>
      <c r="J94" s="5">
        <v>2322814944</v>
      </c>
      <c r="K94" s="5">
        <v>2301613551</v>
      </c>
      <c r="L94" s="5">
        <v>633028127</v>
      </c>
      <c r="M94" s="5">
        <v>699068574</v>
      </c>
    </row>
    <row r="95" spans="2:13" ht="15.5" x14ac:dyDescent="0.35">
      <c r="C95" t="s">
        <v>104</v>
      </c>
      <c r="D95" s="5">
        <v>1572220923006</v>
      </c>
      <c r="E95" s="5">
        <v>1186269322278</v>
      </c>
      <c r="F95" s="5">
        <v>1101043175229</v>
      </c>
      <c r="G95" s="5">
        <v>1061534670003</v>
      </c>
      <c r="I95" s="5">
        <v>1572220923006</v>
      </c>
      <c r="J95" s="5">
        <v>973278773728</v>
      </c>
      <c r="K95" s="5">
        <v>768345719990</v>
      </c>
      <c r="L95" s="5">
        <v>680906028754</v>
      </c>
      <c r="M95" s="5">
        <v>218054431796</v>
      </c>
    </row>
    <row r="96" spans="2:13" ht="15.5" x14ac:dyDescent="0.35">
      <c r="C96" t="s">
        <v>105</v>
      </c>
    </row>
    <row r="97" spans="3:13" ht="15.5" x14ac:dyDescent="0.35">
      <c r="C97" t="s">
        <v>355</v>
      </c>
      <c r="D97" s="5">
        <v>34799322932</v>
      </c>
      <c r="E97" s="5">
        <v>36933712081</v>
      </c>
      <c r="F97" s="5">
        <v>36933712081</v>
      </c>
      <c r="G97" s="5">
        <v>36933712081</v>
      </c>
      <c r="I97" s="5">
        <v>34799322932</v>
      </c>
      <c r="J97" s="5">
        <v>36933712081</v>
      </c>
      <c r="K97" s="5">
        <v>40000000000</v>
      </c>
    </row>
    <row r="98" spans="3:13" ht="15.5" x14ac:dyDescent="0.35">
      <c r="C98" t="s">
        <v>109</v>
      </c>
      <c r="D98" s="5">
        <v>12801177050</v>
      </c>
      <c r="E98" s="5">
        <v>9736184622</v>
      </c>
      <c r="F98" s="5">
        <v>9736184622</v>
      </c>
      <c r="G98" s="5">
        <v>12631866615</v>
      </c>
      <c r="I98" s="5">
        <v>12801177050</v>
      </c>
      <c r="J98" s="5">
        <v>9736184622</v>
      </c>
      <c r="K98" s="5">
        <v>6886812257</v>
      </c>
      <c r="L98" s="5">
        <v>4460141925</v>
      </c>
      <c r="M98" s="5">
        <v>2673194859</v>
      </c>
    </row>
    <row r="99" spans="3:13" ht="15.5" x14ac:dyDescent="0.35">
      <c r="C99" t="s">
        <v>107</v>
      </c>
      <c r="D99" s="5">
        <v>92043358503</v>
      </c>
      <c r="E99" s="5">
        <v>77081835260</v>
      </c>
      <c r="F99" s="5">
        <v>77476338008</v>
      </c>
      <c r="G99" s="5">
        <v>77878338735</v>
      </c>
      <c r="I99" s="5">
        <v>92043358503</v>
      </c>
      <c r="J99" s="5">
        <v>78393370096</v>
      </c>
      <c r="K99" s="5">
        <v>7637878424</v>
      </c>
      <c r="L99" s="5">
        <v>7746915982</v>
      </c>
      <c r="M99" s="5">
        <v>458641936</v>
      </c>
    </row>
    <row r="100" spans="3:13" ht="15.5" x14ac:dyDescent="0.35">
      <c r="C100" t="s">
        <v>108</v>
      </c>
      <c r="D100" s="5">
        <v>43056097984</v>
      </c>
      <c r="E100" s="5">
        <v>49143706091</v>
      </c>
      <c r="F100" s="5">
        <v>55543084244</v>
      </c>
      <c r="G100" s="5">
        <v>66073864796</v>
      </c>
      <c r="I100" s="5">
        <v>43056097984</v>
      </c>
      <c r="J100" s="5">
        <v>68003884302</v>
      </c>
      <c r="K100" s="5">
        <v>91789067076</v>
      </c>
      <c r="L100" s="5">
        <v>7551632749</v>
      </c>
      <c r="M100" s="5">
        <v>2093712587</v>
      </c>
    </row>
    <row r="101" spans="3:13" ht="15.5" x14ac:dyDescent="0.35">
      <c r="C101" t="s">
        <v>396</v>
      </c>
      <c r="D101" s="5">
        <v>1794777454</v>
      </c>
      <c r="E101" s="5">
        <v>570111253</v>
      </c>
      <c r="F101" s="5">
        <v>1794777454</v>
      </c>
      <c r="G101" s="5">
        <v>1218825000</v>
      </c>
      <c r="I101" s="5">
        <v>1794777454</v>
      </c>
      <c r="J101" s="5">
        <v>1794777454</v>
      </c>
      <c r="K101" s="5">
        <v>1794777454</v>
      </c>
    </row>
    <row r="102" spans="3:13" ht="15.5" x14ac:dyDescent="0.35">
      <c r="C102" t="s">
        <v>562</v>
      </c>
    </row>
    <row r="103" spans="3:13" ht="15.5" x14ac:dyDescent="0.35">
      <c r="C103" t="s">
        <v>531</v>
      </c>
    </row>
    <row r="104" spans="3:13" ht="15.5" x14ac:dyDescent="0.35">
      <c r="C104" t="s">
        <v>110</v>
      </c>
      <c r="D104" s="5">
        <v>195735259341</v>
      </c>
      <c r="E104" s="5">
        <v>185347349114</v>
      </c>
      <c r="F104" s="5">
        <v>194079163859</v>
      </c>
      <c r="G104" s="5">
        <v>208614391028</v>
      </c>
      <c r="I104" s="5">
        <v>195735259341</v>
      </c>
      <c r="J104" s="5">
        <v>209231778304</v>
      </c>
      <c r="K104" s="5">
        <v>190768855307</v>
      </c>
      <c r="L104" s="5">
        <v>55161179517</v>
      </c>
      <c r="M104" s="5">
        <v>23908582780</v>
      </c>
    </row>
    <row r="105" spans="3:13" ht="15.5" x14ac:dyDescent="0.35">
      <c r="C105" t="s">
        <v>111</v>
      </c>
      <c r="D105" s="5">
        <v>1767956182347</v>
      </c>
      <c r="E105" s="5">
        <v>1371616671392</v>
      </c>
      <c r="F105" s="5">
        <v>1295122339088</v>
      </c>
      <c r="G105" s="5">
        <v>1270149061031</v>
      </c>
      <c r="I105" s="5">
        <v>1767956182347</v>
      </c>
      <c r="J105" s="5">
        <v>1182510552032</v>
      </c>
      <c r="K105" s="5">
        <v>959114575297</v>
      </c>
      <c r="L105" s="5">
        <v>736067208271</v>
      </c>
      <c r="M105" s="5">
        <v>241963014576</v>
      </c>
    </row>
    <row r="106" spans="3:13" ht="15.5" x14ac:dyDescent="0.35">
      <c r="C106" t="s">
        <v>112</v>
      </c>
    </row>
    <row r="107" spans="3:13" ht="15.5" x14ac:dyDescent="0.35">
      <c r="C107" t="s">
        <v>113</v>
      </c>
    </row>
    <row r="108" spans="3:13" ht="15.5" x14ac:dyDescent="0.35">
      <c r="C108" t="s">
        <v>114</v>
      </c>
      <c r="D108" s="5">
        <v>1161610371302</v>
      </c>
      <c r="E108" s="5">
        <v>934936333391</v>
      </c>
      <c r="F108" s="5">
        <v>768517451707</v>
      </c>
      <c r="G108" s="5">
        <v>774137772679</v>
      </c>
      <c r="I108" s="5">
        <v>1161610371302</v>
      </c>
      <c r="J108" s="5">
        <v>773084635911</v>
      </c>
      <c r="K108" s="5">
        <v>559033376812</v>
      </c>
      <c r="L108" s="5">
        <v>339997048653</v>
      </c>
      <c r="M108" s="5">
        <v>203140945913</v>
      </c>
    </row>
    <row r="109" spans="3:13" ht="15.5" x14ac:dyDescent="0.35">
      <c r="C109" t="s">
        <v>119</v>
      </c>
      <c r="D109" s="5">
        <v>116440000000</v>
      </c>
      <c r="E109" s="5">
        <v>116440000000</v>
      </c>
      <c r="F109" s="5">
        <v>116440000000</v>
      </c>
      <c r="G109" s="5">
        <v>116440000000</v>
      </c>
      <c r="I109" s="5">
        <v>116440000000</v>
      </c>
      <c r="J109" s="5">
        <v>108320000000</v>
      </c>
      <c r="K109" s="5">
        <v>100000000000</v>
      </c>
      <c r="L109" s="5">
        <v>50000000000</v>
      </c>
      <c r="M109" s="5">
        <v>4300000000</v>
      </c>
    </row>
    <row r="110" spans="3:13" ht="15.5" x14ac:dyDescent="0.35">
      <c r="C110" t="s">
        <v>115</v>
      </c>
      <c r="D110" s="5">
        <v>1613512350</v>
      </c>
      <c r="E110" s="5">
        <v>1873226551</v>
      </c>
      <c r="F110" s="5">
        <v>1574519013</v>
      </c>
      <c r="G110" s="5">
        <v>2430600625</v>
      </c>
      <c r="I110" s="5">
        <v>1613512350</v>
      </c>
      <c r="J110" s="5">
        <v>4405114275</v>
      </c>
      <c r="K110" s="5">
        <v>2702852642</v>
      </c>
      <c r="L110" s="5">
        <v>5246929054</v>
      </c>
      <c r="M110" s="5">
        <v>486325168</v>
      </c>
    </row>
    <row r="111" spans="3:13" ht="15.5" x14ac:dyDescent="0.35">
      <c r="C111" t="s">
        <v>253</v>
      </c>
      <c r="D111" s="5">
        <v>1613512350</v>
      </c>
      <c r="E111" s="5">
        <v>1873226551</v>
      </c>
      <c r="F111" s="5">
        <v>1574519013</v>
      </c>
      <c r="G111" s="5">
        <v>2430600625</v>
      </c>
      <c r="I111" s="5">
        <v>1613512350</v>
      </c>
      <c r="J111" s="5">
        <v>4405114275</v>
      </c>
      <c r="K111" s="5">
        <v>2702852642</v>
      </c>
      <c r="L111" s="5">
        <v>5246929054</v>
      </c>
      <c r="M111" s="5">
        <v>486325168</v>
      </c>
    </row>
    <row r="112" spans="3:13" ht="15.5" x14ac:dyDescent="0.35">
      <c r="C112" t="s">
        <v>118</v>
      </c>
    </row>
    <row r="113" spans="3:13" ht="15.5" x14ac:dyDescent="0.35">
      <c r="C113" t="s">
        <v>254</v>
      </c>
    </row>
    <row r="114" spans="3:13" ht="15.5" x14ac:dyDescent="0.35">
      <c r="C114" t="s">
        <v>116</v>
      </c>
      <c r="D114" s="5">
        <v>95642496776</v>
      </c>
      <c r="E114" s="5">
        <v>11867383359</v>
      </c>
      <c r="F114" s="5">
        <v>9477771272</v>
      </c>
      <c r="G114" s="5">
        <v>2715156073</v>
      </c>
      <c r="I114" s="5">
        <v>95642496776</v>
      </c>
      <c r="J114" s="5">
        <v>8348206671</v>
      </c>
      <c r="K114" s="5">
        <v>2232908502</v>
      </c>
      <c r="L114" s="5">
        <v>1968165524</v>
      </c>
      <c r="M114" s="5">
        <v>1987227981</v>
      </c>
    </row>
    <row r="115" spans="3:13" ht="15.5" x14ac:dyDescent="0.35">
      <c r="C115" t="s">
        <v>117</v>
      </c>
      <c r="D115" s="5">
        <v>3844765458</v>
      </c>
      <c r="E115" s="5">
        <v>5744408854</v>
      </c>
      <c r="F115" s="5">
        <v>1040445713</v>
      </c>
      <c r="G115" s="5">
        <v>3180493540</v>
      </c>
      <c r="I115" s="5">
        <v>3844765458</v>
      </c>
      <c r="J115" s="5">
        <v>5997047970</v>
      </c>
      <c r="K115" s="5">
        <v>12384187840</v>
      </c>
      <c r="L115" s="5">
        <v>2909312295</v>
      </c>
      <c r="M115" s="5">
        <v>3773897635</v>
      </c>
    </row>
    <row r="116" spans="3:13" ht="15.5" x14ac:dyDescent="0.35">
      <c r="C116" t="s">
        <v>120</v>
      </c>
    </row>
    <row r="117" spans="3:13" ht="15.5" x14ac:dyDescent="0.35">
      <c r="C117" t="s">
        <v>313</v>
      </c>
    </row>
    <row r="118" spans="3:13" ht="15.5" x14ac:dyDescent="0.35">
      <c r="C118" t="s">
        <v>520</v>
      </c>
    </row>
    <row r="119" spans="3:13" ht="15.5" x14ac:dyDescent="0.35">
      <c r="C119" t="s">
        <v>121</v>
      </c>
      <c r="D119" s="5">
        <v>156639665</v>
      </c>
      <c r="G119" s="5">
        <v>1426194158</v>
      </c>
      <c r="I119" s="5">
        <v>156639665</v>
      </c>
      <c r="J119" s="5">
        <v>1666663906</v>
      </c>
      <c r="K119" s="5">
        <v>2394221618</v>
      </c>
      <c r="L119" s="5">
        <v>3728235126</v>
      </c>
      <c r="M119" s="5">
        <v>2379395430</v>
      </c>
    </row>
    <row r="120" spans="3:13" ht="15.5" x14ac:dyDescent="0.35">
      <c r="C120" t="s">
        <v>532</v>
      </c>
    </row>
    <row r="121" spans="3:13" ht="15.5" x14ac:dyDescent="0.35">
      <c r="C121" t="s">
        <v>786</v>
      </c>
    </row>
    <row r="122" spans="3:13" ht="15.5" x14ac:dyDescent="0.35">
      <c r="C122" t="s">
        <v>122</v>
      </c>
      <c r="D122" s="5">
        <v>197249226296</v>
      </c>
      <c r="E122" s="5">
        <v>23827192444</v>
      </c>
      <c r="F122" s="5">
        <v>102465854002</v>
      </c>
      <c r="G122" s="5">
        <v>78768655915</v>
      </c>
      <c r="I122" s="5">
        <v>197249226296</v>
      </c>
      <c r="J122" s="5">
        <v>1710887838</v>
      </c>
      <c r="K122" s="5">
        <v>1084271930</v>
      </c>
      <c r="L122" s="5">
        <v>3446567815</v>
      </c>
      <c r="M122" s="5">
        <v>5661752934</v>
      </c>
    </row>
    <row r="123" spans="3:13" ht="15.5" x14ac:dyDescent="0.35">
      <c r="C123" t="s">
        <v>123</v>
      </c>
      <c r="D123" s="5">
        <v>197249226296</v>
      </c>
      <c r="E123" s="5">
        <v>23827192444</v>
      </c>
      <c r="F123" s="5">
        <v>102465854002</v>
      </c>
      <c r="G123" s="5">
        <v>78768655915</v>
      </c>
      <c r="I123" s="5">
        <v>197249226296</v>
      </c>
      <c r="J123" s="5">
        <v>1710887838</v>
      </c>
      <c r="K123" s="5">
        <v>1084271930</v>
      </c>
      <c r="L123" s="5">
        <v>3446567815</v>
      </c>
      <c r="M123" s="5">
        <v>5661752934</v>
      </c>
    </row>
    <row r="124" spans="3:13" ht="15.5" x14ac:dyDescent="0.35">
      <c r="C124" t="s">
        <v>908</v>
      </c>
    </row>
    <row r="125" spans="3:13" ht="15.5" x14ac:dyDescent="0.35">
      <c r="C125" t="s">
        <v>357</v>
      </c>
      <c r="D125" s="5">
        <v>224972578</v>
      </c>
      <c r="E125" s="5">
        <v>225923194</v>
      </c>
      <c r="F125" s="5">
        <v>226309752</v>
      </c>
      <c r="G125" s="5">
        <v>223911517</v>
      </c>
      <c r="I125" s="5">
        <v>224972578</v>
      </c>
      <c r="J125" s="5">
        <v>219868440</v>
      </c>
      <c r="K125" s="5">
        <v>219126881</v>
      </c>
      <c r="L125" s="5">
        <v>222814890</v>
      </c>
      <c r="M125" s="5">
        <v>219351457</v>
      </c>
    </row>
    <row r="126" spans="3:13" ht="15.5" x14ac:dyDescent="0.35">
      <c r="C126" t="s">
        <v>909</v>
      </c>
      <c r="L126" s="5">
        <v>2505837729</v>
      </c>
    </row>
    <row r="127" spans="3:13" ht="15.5" x14ac:dyDescent="0.35">
      <c r="C127" t="s">
        <v>126</v>
      </c>
      <c r="D127" s="5">
        <v>1358859597598</v>
      </c>
      <c r="E127" s="5">
        <v>958763525835</v>
      </c>
      <c r="F127" s="5">
        <v>870983305709</v>
      </c>
      <c r="G127" s="5">
        <v>852906428594</v>
      </c>
      <c r="I127" s="5">
        <v>1358859597598</v>
      </c>
      <c r="J127" s="5">
        <v>774795523749</v>
      </c>
      <c r="K127" s="5">
        <v>560117648742</v>
      </c>
      <c r="L127" s="5">
        <v>343443616468</v>
      </c>
      <c r="M127" s="5">
        <v>208802698847</v>
      </c>
    </row>
    <row r="128" spans="3:13" ht="15.5" x14ac:dyDescent="0.35">
      <c r="C128" t="s">
        <v>127</v>
      </c>
    </row>
    <row r="129" spans="2:13" ht="15.5" x14ac:dyDescent="0.35">
      <c r="C129" t="s">
        <v>128</v>
      </c>
      <c r="D129" s="5">
        <v>31325967225</v>
      </c>
      <c r="E129" s="5">
        <v>31325967225</v>
      </c>
      <c r="F129" s="5">
        <v>31325967225</v>
      </c>
      <c r="G129" s="5">
        <v>31325967225</v>
      </c>
      <c r="I129" s="5">
        <v>31325967225</v>
      </c>
      <c r="J129" s="5">
        <v>31325967225</v>
      </c>
      <c r="K129" s="5">
        <v>31325967225</v>
      </c>
      <c r="L129" s="5">
        <v>31325967225</v>
      </c>
      <c r="M129" s="5">
        <v>20652505500</v>
      </c>
    </row>
    <row r="130" spans="2:13" ht="15.5" x14ac:dyDescent="0.35">
      <c r="C130" t="s">
        <v>129</v>
      </c>
      <c r="D130" s="5">
        <v>355964817928</v>
      </c>
      <c r="E130" s="5">
        <v>355964817928</v>
      </c>
      <c r="F130" s="5">
        <v>355964817928</v>
      </c>
      <c r="G130" s="5">
        <v>355964817928</v>
      </c>
      <c r="I130" s="5">
        <v>355964817928</v>
      </c>
      <c r="J130" s="5">
        <v>355964817928</v>
      </c>
      <c r="K130" s="5">
        <v>355964817928</v>
      </c>
      <c r="L130" s="5">
        <v>355964817928</v>
      </c>
      <c r="M130" s="5">
        <v>11325088906</v>
      </c>
    </row>
    <row r="131" spans="2:13" ht="15.5" x14ac:dyDescent="0.35">
      <c r="C131" t="s">
        <v>130</v>
      </c>
      <c r="D131" s="5">
        <v>15930112973</v>
      </c>
      <c r="E131" s="5">
        <v>21595578146</v>
      </c>
      <c r="F131" s="5">
        <v>20409684816</v>
      </c>
      <c r="G131" s="5">
        <v>18493769157</v>
      </c>
      <c r="I131" s="5">
        <v>15930112973</v>
      </c>
      <c r="J131" s="5">
        <v>13264801472</v>
      </c>
      <c r="K131" s="5">
        <v>2708518737</v>
      </c>
      <c r="L131" s="5">
        <v>1105293545</v>
      </c>
      <c r="M131" s="5">
        <v>356717099</v>
      </c>
    </row>
    <row r="132" spans="2:13" ht="15.5" x14ac:dyDescent="0.35">
      <c r="C132" t="s">
        <v>257</v>
      </c>
      <c r="D132" s="5">
        <v>670000000</v>
      </c>
      <c r="E132" s="5">
        <v>670000000</v>
      </c>
      <c r="F132" s="5">
        <v>670000000</v>
      </c>
      <c r="G132" s="5">
        <v>670000000</v>
      </c>
      <c r="I132" s="5">
        <v>670000000</v>
      </c>
      <c r="J132" s="5">
        <v>670000000</v>
      </c>
      <c r="K132" s="5">
        <v>620000000</v>
      </c>
      <c r="L132" s="5">
        <v>120000000</v>
      </c>
    </row>
    <row r="133" spans="2:13" ht="15.5" x14ac:dyDescent="0.35">
      <c r="C133" t="s">
        <v>258</v>
      </c>
      <c r="D133" s="5">
        <v>15260112973</v>
      </c>
      <c r="E133" s="5">
        <v>20925578146</v>
      </c>
      <c r="F133" s="5">
        <v>19739684816</v>
      </c>
      <c r="G133" s="5">
        <v>17823769157</v>
      </c>
      <c r="I133" s="5">
        <v>15260112973</v>
      </c>
      <c r="J133" s="5">
        <v>12594801472</v>
      </c>
      <c r="K133" s="5">
        <v>2088518737</v>
      </c>
      <c r="L133" s="5">
        <v>985293545</v>
      </c>
      <c r="M133" s="5">
        <v>356717099</v>
      </c>
    </row>
    <row r="134" spans="2:13" ht="15.5" x14ac:dyDescent="0.35">
      <c r="C134" t="s">
        <v>259</v>
      </c>
      <c r="D134" s="5">
        <v>15930112973</v>
      </c>
      <c r="E134" s="5">
        <v>21595578146</v>
      </c>
      <c r="F134" s="5">
        <v>20409684816</v>
      </c>
      <c r="G134" s="5">
        <v>18493769157</v>
      </c>
      <c r="I134" s="5">
        <v>15930112973</v>
      </c>
      <c r="J134" s="5">
        <v>13264801472</v>
      </c>
      <c r="K134" s="5">
        <v>2708518737</v>
      </c>
      <c r="L134" s="5">
        <v>1105293545</v>
      </c>
      <c r="M134" s="5">
        <v>356717099</v>
      </c>
    </row>
    <row r="135" spans="2:13" ht="15.5" x14ac:dyDescent="0.35">
      <c r="C135" t="s">
        <v>131</v>
      </c>
      <c r="D135" s="5">
        <v>564404047</v>
      </c>
      <c r="E135" s="5">
        <v>1312125534</v>
      </c>
      <c r="F135" s="5">
        <v>2763038656</v>
      </c>
      <c r="G135" s="5">
        <v>6870022325</v>
      </c>
      <c r="I135" s="5">
        <v>564404047</v>
      </c>
      <c r="J135" s="5">
        <v>4836626714</v>
      </c>
      <c r="K135" s="5">
        <v>6696009114</v>
      </c>
      <c r="L135" s="5">
        <v>3594484978</v>
      </c>
      <c r="M135" s="5">
        <v>126935650</v>
      </c>
    </row>
    <row r="136" spans="2:13" ht="15.5" x14ac:dyDescent="0.35">
      <c r="C136" t="s">
        <v>10</v>
      </c>
      <c r="D136" s="5">
        <v>409096584749</v>
      </c>
      <c r="E136" s="5">
        <v>412853145557</v>
      </c>
      <c r="F136" s="5">
        <v>424139033379</v>
      </c>
      <c r="G136" s="5">
        <v>417242632437</v>
      </c>
      <c r="I136" s="5">
        <v>409096584749</v>
      </c>
      <c r="J136" s="5">
        <v>407715028283</v>
      </c>
      <c r="K136" s="5">
        <v>398996926555</v>
      </c>
      <c r="L136" s="5">
        <v>392623591803</v>
      </c>
      <c r="M136" s="5">
        <v>33160315729</v>
      </c>
    </row>
    <row r="137" spans="2:13" ht="15.5" x14ac:dyDescent="0.35">
      <c r="C137" t="s">
        <v>132</v>
      </c>
      <c r="D137" s="5">
        <v>1767956182347</v>
      </c>
      <c r="E137" s="5">
        <v>1371616671392</v>
      </c>
      <c r="F137" s="5">
        <v>1295122339088</v>
      </c>
      <c r="G137" s="5">
        <v>1270149061031</v>
      </c>
      <c r="I137" s="5">
        <v>1767956182347</v>
      </c>
      <c r="J137" s="5">
        <v>1182510552032</v>
      </c>
      <c r="K137" s="5">
        <v>959114575297</v>
      </c>
      <c r="L137" s="5">
        <v>736067208271</v>
      </c>
      <c r="M137" s="5">
        <v>241963014576</v>
      </c>
    </row>
    <row r="138" spans="2:13" ht="15.5" x14ac:dyDescent="0.35">
      <c r="C138" t="s">
        <v>133</v>
      </c>
      <c r="D138" s="5">
        <v>6265193445</v>
      </c>
      <c r="E138" s="5">
        <v>6265193445</v>
      </c>
      <c r="F138" s="5">
        <v>6265193445</v>
      </c>
      <c r="G138" s="5">
        <v>6265193445</v>
      </c>
      <c r="I138" s="5">
        <v>6265193445</v>
      </c>
      <c r="J138" s="5">
        <v>6265193445</v>
      </c>
      <c r="K138" s="5">
        <v>6265193445</v>
      </c>
      <c r="L138" s="5">
        <v>6265193445</v>
      </c>
      <c r="M138" s="5">
        <v>206525055</v>
      </c>
    </row>
    <row r="140" spans="2:13" ht="15.5" x14ac:dyDescent="0.35">
      <c r="B140" t="s">
        <v>134</v>
      </c>
      <c r="C140" t="s">
        <v>135</v>
      </c>
      <c r="D140" s="5">
        <v>-116165123677</v>
      </c>
      <c r="E140" s="5">
        <v>-125757234860</v>
      </c>
      <c r="F140" s="5">
        <v>-11008856631</v>
      </c>
      <c r="G140" s="5">
        <v>-61681541036</v>
      </c>
      <c r="I140" s="5">
        <v>-314612756204</v>
      </c>
      <c r="J140" s="5">
        <v>-318870218640</v>
      </c>
      <c r="K140" s="5">
        <v>-233391217236</v>
      </c>
      <c r="L140" s="5">
        <v>-79344884615</v>
      </c>
      <c r="M140" s="5">
        <v>-81321861454</v>
      </c>
    </row>
    <row r="141" spans="2:13" ht="15.5" x14ac:dyDescent="0.35">
      <c r="C141" t="s">
        <v>1629</v>
      </c>
      <c r="D141" s="5">
        <v>280371812391</v>
      </c>
      <c r="E141" s="5">
        <v>-509383364</v>
      </c>
      <c r="F141" s="5">
        <v>89469720154</v>
      </c>
      <c r="G141" s="5">
        <v>-36481107929</v>
      </c>
      <c r="I141" s="5">
        <v>332851041252</v>
      </c>
      <c r="J141" s="5">
        <v>228515389346</v>
      </c>
      <c r="K141" s="5">
        <v>98419824395</v>
      </c>
      <c r="L141" s="5">
        <v>49648103224</v>
      </c>
      <c r="M141" s="5">
        <v>28164875713</v>
      </c>
    </row>
    <row r="142" spans="2:13" ht="15.5" x14ac:dyDescent="0.35">
      <c r="C142" t="s">
        <v>1630</v>
      </c>
      <c r="D142" s="5">
        <v>-426107920784</v>
      </c>
      <c r="E142" s="5">
        <v>9228922454</v>
      </c>
      <c r="F142" s="5">
        <v>-72684453652</v>
      </c>
      <c r="G142" s="5">
        <v>42651958610</v>
      </c>
      <c r="I142" s="5">
        <v>-446911493372</v>
      </c>
      <c r="J142" s="5">
        <v>-433578662988</v>
      </c>
      <c r="K142" s="5">
        <v>-254566132552</v>
      </c>
      <c r="L142" s="5">
        <v>-56314203538</v>
      </c>
      <c r="M142" s="5">
        <v>-106712077202</v>
      </c>
    </row>
    <row r="143" spans="2:13" ht="15.5" x14ac:dyDescent="0.35">
      <c r="C143" t="s">
        <v>1248</v>
      </c>
      <c r="D143" s="5">
        <v>40429429586</v>
      </c>
      <c r="E143" s="5">
        <v>-108055956889</v>
      </c>
      <c r="F143" s="5">
        <v>-42319149536</v>
      </c>
      <c r="G143" s="5">
        <v>-13435569202</v>
      </c>
      <c r="I143" s="5">
        <v>-123381246041</v>
      </c>
      <c r="J143" s="5">
        <v>-20418616179</v>
      </c>
      <c r="K143" s="5">
        <v>-39231079149</v>
      </c>
      <c r="L143" s="5">
        <v>-59795687842</v>
      </c>
      <c r="M143" s="5">
        <v>-10190597888</v>
      </c>
    </row>
    <row r="144" spans="2:13" ht="15.5" x14ac:dyDescent="0.35">
      <c r="C144" t="s">
        <v>365</v>
      </c>
      <c r="D144" s="5">
        <v>-24614821987</v>
      </c>
      <c r="E144" s="5">
        <v>-22392262924</v>
      </c>
      <c r="F144" s="5">
        <v>-26410618585</v>
      </c>
      <c r="G144" s="5">
        <v>-5237803470</v>
      </c>
      <c r="I144" s="5">
        <v>-78655506966</v>
      </c>
      <c r="J144" s="5">
        <v>-62666817049</v>
      </c>
      <c r="K144" s="5">
        <v>-45865697113</v>
      </c>
      <c r="L144" s="5">
        <v>-6957334359</v>
      </c>
      <c r="M144" s="5">
        <v>-697994299</v>
      </c>
    </row>
    <row r="145" spans="3:13" ht="15.5" x14ac:dyDescent="0.35">
      <c r="C145" t="s">
        <v>363</v>
      </c>
      <c r="D145" s="5">
        <v>14108441924</v>
      </c>
      <c r="E145" s="5">
        <v>-5501073179</v>
      </c>
      <c r="F145" s="5">
        <v>-8489438453</v>
      </c>
      <c r="G145" s="5">
        <v>-1114252278</v>
      </c>
      <c r="I145" s="5">
        <v>-996321986</v>
      </c>
      <c r="J145" s="5">
        <v>-10387797154</v>
      </c>
      <c r="K145" s="5">
        <v>-1729009364</v>
      </c>
      <c r="L145" s="5">
        <v>-12113611433</v>
      </c>
      <c r="M145" s="5">
        <v>-2016380064</v>
      </c>
    </row>
    <row r="146" spans="3:13" ht="15.5" x14ac:dyDescent="0.35">
      <c r="C146" t="s">
        <v>1631</v>
      </c>
      <c r="D146" s="5">
        <v>558714239</v>
      </c>
      <c r="E146" s="5">
        <v>121217469</v>
      </c>
      <c r="F146" s="5">
        <v>115094352</v>
      </c>
      <c r="G146" s="5">
        <v>197237867</v>
      </c>
      <c r="I146" s="5">
        <v>992263927</v>
      </c>
      <c r="J146" s="5">
        <v>1078030423</v>
      </c>
      <c r="K146" s="5">
        <v>2100129129</v>
      </c>
      <c r="L146" s="5">
        <v>444038780</v>
      </c>
      <c r="M146" s="5">
        <v>675722091</v>
      </c>
    </row>
    <row r="147" spans="3:13" ht="15.5" x14ac:dyDescent="0.35">
      <c r="C147" t="s">
        <v>1632</v>
      </c>
      <c r="D147" s="5">
        <v>-910779046</v>
      </c>
      <c r="E147" s="5">
        <v>1351301573</v>
      </c>
      <c r="F147" s="5">
        <v>49309989089</v>
      </c>
      <c r="G147" s="5">
        <v>-48262004634</v>
      </c>
      <c r="I147" s="5">
        <v>1488506982</v>
      </c>
      <c r="J147" s="5">
        <v>-21411745039</v>
      </c>
      <c r="K147" s="5">
        <v>7480747418</v>
      </c>
      <c r="L147" s="5">
        <v>5743810553</v>
      </c>
      <c r="M147" s="5">
        <v>9454590195</v>
      </c>
    </row>
    <row r="148" spans="3:13" ht="15.5" x14ac:dyDescent="0.35">
      <c r="C148" t="s">
        <v>144</v>
      </c>
      <c r="D148" s="5">
        <v>325049764923</v>
      </c>
      <c r="E148" s="5">
        <v>78227041410</v>
      </c>
      <c r="F148" s="5">
        <v>30598339967</v>
      </c>
      <c r="G148" s="5">
        <v>65599022384</v>
      </c>
      <c r="I148" s="5">
        <v>499474168684</v>
      </c>
      <c r="J148" s="5">
        <v>214759562990</v>
      </c>
      <c r="K148" s="5">
        <v>176080633206</v>
      </c>
      <c r="L148" s="5">
        <v>478755741912</v>
      </c>
      <c r="M148" s="5">
        <v>118795584380</v>
      </c>
    </row>
    <row r="149" spans="3:13" ht="15.5" x14ac:dyDescent="0.35">
      <c r="C149" t="s">
        <v>145</v>
      </c>
      <c r="D149" s="5">
        <v>-1030511159</v>
      </c>
      <c r="E149" s="5">
        <v>-48510438</v>
      </c>
      <c r="F149" s="5">
        <v>2386427367</v>
      </c>
      <c r="G149" s="5">
        <v>-2286790160</v>
      </c>
      <c r="I149" s="5">
        <v>-979384390</v>
      </c>
      <c r="J149" s="5">
        <v>-58710107653</v>
      </c>
      <c r="K149" s="5">
        <v>-91777627393</v>
      </c>
      <c r="L149" s="5">
        <v>-88604605019</v>
      </c>
      <c r="M149" s="5">
        <v>-7412639115</v>
      </c>
    </row>
    <row r="150" spans="3:13" ht="15.5" x14ac:dyDescent="0.35">
      <c r="C150" t="s">
        <v>1153</v>
      </c>
    </row>
    <row r="151" spans="3:13" ht="15.5" x14ac:dyDescent="0.35">
      <c r="C151" t="s">
        <v>1633</v>
      </c>
      <c r="J151" s="5">
        <v>-15576075953</v>
      </c>
      <c r="K151" s="5">
        <v>-35000000000</v>
      </c>
      <c r="L151" s="5">
        <v>-53084907427</v>
      </c>
    </row>
    <row r="152" spans="3:13" ht="15.5" x14ac:dyDescent="0.35">
      <c r="C152" t="s">
        <v>1634</v>
      </c>
      <c r="K152" s="5">
        <v>53084907427</v>
      </c>
    </row>
    <row r="153" spans="3:13" ht="15.5" x14ac:dyDescent="0.35">
      <c r="C153" t="s">
        <v>1543</v>
      </c>
      <c r="L153" s="5">
        <v>-20000000000</v>
      </c>
    </row>
    <row r="154" spans="3:13" ht="15.5" x14ac:dyDescent="0.35">
      <c r="C154" t="s">
        <v>1635</v>
      </c>
      <c r="D154" s="5">
        <v>46607542</v>
      </c>
      <c r="I154" s="5">
        <v>46607542</v>
      </c>
      <c r="J154" s="5">
        <v>-1218825000</v>
      </c>
    </row>
    <row r="155" spans="3:13" ht="15.5" x14ac:dyDescent="0.35">
      <c r="C155" t="s">
        <v>1599</v>
      </c>
      <c r="L155" s="5">
        <v>-5205000000</v>
      </c>
    </row>
    <row r="156" spans="3:13" ht="15.5" x14ac:dyDescent="0.35">
      <c r="C156" t="s">
        <v>1636</v>
      </c>
      <c r="K156" s="5">
        <v>-40000000000</v>
      </c>
    </row>
    <row r="157" spans="3:13" ht="15.5" x14ac:dyDescent="0.35">
      <c r="C157" t="s">
        <v>1637</v>
      </c>
    </row>
    <row r="158" spans="3:13" ht="15.5" x14ac:dyDescent="0.35">
      <c r="C158" t="s">
        <v>504</v>
      </c>
      <c r="D158" s="5">
        <v>-33000000</v>
      </c>
      <c r="F158" s="5">
        <v>1594549354</v>
      </c>
      <c r="G158" s="5">
        <v>-1594549354</v>
      </c>
      <c r="I158" s="5">
        <v>-33000000</v>
      </c>
      <c r="M158" s="5">
        <v>-5000000000</v>
      </c>
    </row>
    <row r="159" spans="3:13" ht="15.5" x14ac:dyDescent="0.35">
      <c r="C159" t="s">
        <v>700</v>
      </c>
      <c r="D159" s="5">
        <v>-865000000</v>
      </c>
      <c r="F159" s="5">
        <v>865000000</v>
      </c>
      <c r="K159" s="5">
        <v>297000000</v>
      </c>
      <c r="L159" s="5">
        <v>5778132</v>
      </c>
    </row>
    <row r="160" spans="3:13" ht="15.5" x14ac:dyDescent="0.35">
      <c r="C160" t="s">
        <v>146</v>
      </c>
      <c r="D160" s="5">
        <v>-114663011</v>
      </c>
      <c r="E160" s="5">
        <v>-48510438</v>
      </c>
      <c r="F160" s="5">
        <v>-5299342888</v>
      </c>
      <c r="G160" s="5">
        <v>4608890645</v>
      </c>
      <c r="I160" s="5">
        <v>-853625692</v>
      </c>
      <c r="J160" s="5">
        <v>-40677741860</v>
      </c>
      <c r="K160" s="5">
        <v>-2635510190</v>
      </c>
      <c r="L160" s="5">
        <v>-4063629595</v>
      </c>
      <c r="M160" s="5">
        <v>-342055780</v>
      </c>
    </row>
    <row r="161" spans="3:13" ht="15.5" x14ac:dyDescent="0.35">
      <c r="C161" t="s">
        <v>542</v>
      </c>
      <c r="D161" s="5">
        <v>-64455690</v>
      </c>
      <c r="F161" s="5">
        <v>5226220901</v>
      </c>
      <c r="G161" s="5">
        <v>-5301131451</v>
      </c>
      <c r="I161" s="5">
        <v>-139366240</v>
      </c>
      <c r="J161" s="5">
        <v>-1237464840</v>
      </c>
      <c r="K161" s="5">
        <v>-67524024630</v>
      </c>
      <c r="L161" s="5">
        <v>-6256846129</v>
      </c>
      <c r="M161" s="5">
        <v>-2070583335</v>
      </c>
    </row>
    <row r="162" spans="3:13" ht="15.5" x14ac:dyDescent="0.35">
      <c r="C162" t="s">
        <v>153</v>
      </c>
      <c r="D162" s="5">
        <v>325049764923</v>
      </c>
      <c r="E162" s="5">
        <v>78227041410</v>
      </c>
      <c r="F162" s="5">
        <v>30598339967</v>
      </c>
      <c r="G162" s="5">
        <v>65599022384</v>
      </c>
      <c r="I162" s="5">
        <v>499474168684</v>
      </c>
      <c r="J162" s="5">
        <v>214759562990</v>
      </c>
      <c r="K162" s="5">
        <v>176080633206</v>
      </c>
      <c r="L162" s="5">
        <v>478755741912</v>
      </c>
      <c r="M162" s="5">
        <v>118795584380</v>
      </c>
    </row>
    <row r="163" spans="3:13" ht="15.5" x14ac:dyDescent="0.35">
      <c r="C163" t="s">
        <v>1638</v>
      </c>
      <c r="J163" s="5">
        <v>-10000000000</v>
      </c>
      <c r="K163" s="5">
        <v>-25000000000</v>
      </c>
      <c r="L163" s="5">
        <v>-10000000000</v>
      </c>
    </row>
    <row r="164" spans="3:13" ht="15.5" x14ac:dyDescent="0.35">
      <c r="C164" t="s">
        <v>634</v>
      </c>
      <c r="L164" s="5">
        <v>-20433153080</v>
      </c>
      <c r="M164" s="5">
        <v>-5127084483</v>
      </c>
    </row>
    <row r="165" spans="3:13" ht="15.5" x14ac:dyDescent="0.35">
      <c r="C165" t="s">
        <v>155</v>
      </c>
    </row>
    <row r="166" spans="3:13" ht="15.5" x14ac:dyDescent="0.35">
      <c r="C166" t="s">
        <v>371</v>
      </c>
      <c r="L166" s="5">
        <v>-4300000000</v>
      </c>
    </row>
    <row r="167" spans="3:13" ht="15.5" x14ac:dyDescent="0.35">
      <c r="C167" t="s">
        <v>1639</v>
      </c>
      <c r="D167" s="5">
        <v>246124107505</v>
      </c>
      <c r="E167" s="5">
        <v>69482232994</v>
      </c>
      <c r="F167" s="5">
        <v>45300562748</v>
      </c>
      <c r="G167" s="5">
        <v>43972148518</v>
      </c>
      <c r="I167" s="5">
        <v>404879051765</v>
      </c>
      <c r="J167" s="5">
        <v>62631956230</v>
      </c>
      <c r="K167" s="5">
        <v>30192623279</v>
      </c>
    </row>
    <row r="168" spans="3:13" ht="15.5" x14ac:dyDescent="0.35">
      <c r="C168" t="s">
        <v>1640</v>
      </c>
    </row>
    <row r="169" spans="3:13" ht="15.5" x14ac:dyDescent="0.35">
      <c r="C169" t="s">
        <v>552</v>
      </c>
      <c r="L169" s="5">
        <v>338320476000</v>
      </c>
    </row>
    <row r="170" spans="3:13" ht="15.5" x14ac:dyDescent="0.35">
      <c r="C170" t="s">
        <v>836</v>
      </c>
      <c r="K170" s="5">
        <v>3101524136</v>
      </c>
      <c r="L170" s="5">
        <v>2952236160</v>
      </c>
    </row>
    <row r="171" spans="3:13" ht="15.5" x14ac:dyDescent="0.35">
      <c r="C171" t="s">
        <v>574</v>
      </c>
      <c r="G171" s="5">
        <v>8120000000</v>
      </c>
      <c r="I171" s="5">
        <v>8120000000</v>
      </c>
      <c r="J171" s="5">
        <v>8320000000</v>
      </c>
      <c r="K171" s="5">
        <v>50000000000</v>
      </c>
      <c r="L171" s="5">
        <v>50000000000</v>
      </c>
    </row>
    <row r="172" spans="3:13" ht="15.5" x14ac:dyDescent="0.35">
      <c r="C172" t="s">
        <v>1641</v>
      </c>
      <c r="K172" s="5">
        <v>149692968456</v>
      </c>
      <c r="L172" s="5">
        <v>474554000000</v>
      </c>
      <c r="M172" s="5">
        <v>124351984624</v>
      </c>
    </row>
    <row r="173" spans="3:13" ht="15.5" x14ac:dyDescent="0.35">
      <c r="C173" t="s">
        <v>726</v>
      </c>
      <c r="K173" s="5">
        <v>-29128895465</v>
      </c>
      <c r="L173" s="5">
        <v>-385681073313</v>
      </c>
      <c r="M173" s="5">
        <v>-4576826161</v>
      </c>
    </row>
    <row r="174" spans="3:13" ht="15.5" x14ac:dyDescent="0.35">
      <c r="C174" t="s">
        <v>1642</v>
      </c>
    </row>
    <row r="175" spans="3:13" ht="15.5" x14ac:dyDescent="0.35">
      <c r="C175" t="s">
        <v>512</v>
      </c>
      <c r="D175" s="5">
        <v>156639664</v>
      </c>
      <c r="F175" s="5">
        <v>-1568514306</v>
      </c>
      <c r="G175" s="5">
        <v>-240469748</v>
      </c>
      <c r="I175" s="5">
        <v>-1652344390</v>
      </c>
      <c r="J175" s="5">
        <v>-585237564</v>
      </c>
      <c r="K175" s="5">
        <v>-2777587200</v>
      </c>
      <c r="L175" s="5">
        <v>-4082611682</v>
      </c>
      <c r="M175" s="5">
        <v>-1368528480</v>
      </c>
    </row>
    <row r="176" spans="3:13" ht="15.5" x14ac:dyDescent="0.35">
      <c r="C176" t="s">
        <v>276</v>
      </c>
      <c r="L176" s="5">
        <v>37425867827</v>
      </c>
      <c r="M176" s="5">
        <v>5516038880</v>
      </c>
    </row>
    <row r="177" spans="2:13" ht="15.5" x14ac:dyDescent="0.35">
      <c r="C177" t="s">
        <v>163</v>
      </c>
      <c r="D177" s="5">
        <v>207854130087</v>
      </c>
      <c r="E177" s="5">
        <v>-47578703888</v>
      </c>
      <c r="F177" s="5">
        <v>21975910703</v>
      </c>
      <c r="G177" s="5">
        <v>1630691188</v>
      </c>
      <c r="I177" s="5">
        <v>183882028090</v>
      </c>
      <c r="J177" s="5">
        <v>-162820763303</v>
      </c>
      <c r="K177" s="5">
        <v>-149088211423</v>
      </c>
      <c r="L177" s="5">
        <v>310806252278</v>
      </c>
      <c r="M177" s="5">
        <v>30061083811</v>
      </c>
    </row>
    <row r="178" spans="2:13" ht="15.5" x14ac:dyDescent="0.35">
      <c r="C178" t="s">
        <v>380</v>
      </c>
      <c r="D178" s="5">
        <v>231722977</v>
      </c>
      <c r="E178" s="5">
        <v>-593559139</v>
      </c>
      <c r="F178" s="5">
        <v>766450198</v>
      </c>
      <c r="I178" s="5">
        <v>404614036</v>
      </c>
      <c r="J178" s="5">
        <v>4794390580</v>
      </c>
      <c r="K178" s="5">
        <v>-167013233</v>
      </c>
      <c r="L178" s="5">
        <v>-44562935</v>
      </c>
    </row>
    <row r="179" spans="2:13" ht="15.5" x14ac:dyDescent="0.35">
      <c r="C179" t="s">
        <v>164</v>
      </c>
      <c r="E179" s="5">
        <v>1</v>
      </c>
      <c r="F179" s="5">
        <v>-1</v>
      </c>
      <c r="G179" s="5">
        <v>33541175775</v>
      </c>
      <c r="I179" s="5">
        <v>33541175775</v>
      </c>
      <c r="J179" s="5">
        <v>191567548498</v>
      </c>
      <c r="K179" s="5">
        <v>340822773154</v>
      </c>
      <c r="L179" s="5">
        <v>30061083811</v>
      </c>
    </row>
    <row r="180" spans="2:13" ht="15.5" x14ac:dyDescent="0.35">
      <c r="C180" t="s">
        <v>1608</v>
      </c>
    </row>
    <row r="181" spans="2:13" ht="15.5" x14ac:dyDescent="0.35">
      <c r="C181" t="s">
        <v>1609</v>
      </c>
    </row>
    <row r="182" spans="2:13" ht="15.5" x14ac:dyDescent="0.35">
      <c r="C182" t="s">
        <v>1610</v>
      </c>
    </row>
    <row r="183" spans="2:13" ht="15.5" x14ac:dyDescent="0.35">
      <c r="C183" t="s">
        <v>166</v>
      </c>
      <c r="D183" s="5">
        <v>208085853064</v>
      </c>
      <c r="E183" s="5">
        <v>-48172263026</v>
      </c>
      <c r="F183" s="5">
        <v>22742360900</v>
      </c>
      <c r="G183" s="5">
        <v>35171866963</v>
      </c>
      <c r="I183" s="5">
        <v>217827817901</v>
      </c>
      <c r="J183" s="5">
        <v>33541175775</v>
      </c>
      <c r="K183" s="5">
        <v>191567548498</v>
      </c>
      <c r="L183" s="5">
        <v>340822773154</v>
      </c>
      <c r="M183" s="5">
        <v>30061083811</v>
      </c>
    </row>
    <row r="185" spans="2:13" ht="15.5" x14ac:dyDescent="0.35">
      <c r="B185" t="s">
        <v>167</v>
      </c>
      <c r="C185" t="s">
        <v>12</v>
      </c>
      <c r="D185" s="5">
        <v>6270000000</v>
      </c>
      <c r="E185" s="5">
        <v>6270000000</v>
      </c>
      <c r="F185" s="5">
        <v>6270000000</v>
      </c>
      <c r="G185" s="5">
        <v>6270000000</v>
      </c>
      <c r="I185" s="5">
        <v>6270000000</v>
      </c>
      <c r="J185" s="5">
        <v>6270000000</v>
      </c>
      <c r="K185" s="5">
        <v>6270000000</v>
      </c>
      <c r="L185" s="5">
        <v>6270000000</v>
      </c>
      <c r="M185" s="5">
        <v>210000000</v>
      </c>
    </row>
    <row r="186" spans="2:13" ht="15.5" x14ac:dyDescent="0.35">
      <c r="C186" t="s">
        <v>168</v>
      </c>
      <c r="D186" s="6">
        <v>-0.59</v>
      </c>
      <c r="E186" s="6">
        <v>0.42</v>
      </c>
      <c r="F186" s="6">
        <v>0.02</v>
      </c>
      <c r="G186" s="6">
        <v>1.1599999999999999</v>
      </c>
    </row>
    <row r="187" spans="2:13" ht="15.5" x14ac:dyDescent="0.35">
      <c r="C187" t="s">
        <v>169</v>
      </c>
      <c r="D187" s="6">
        <v>-159.32</v>
      </c>
      <c r="E187" s="6">
        <v>230.95</v>
      </c>
      <c r="F187" s="5">
        <v>5750</v>
      </c>
      <c r="G187" s="6">
        <v>144.83000000000001</v>
      </c>
    </row>
    <row r="188" spans="2:13" ht="15.5" x14ac:dyDescent="0.35">
      <c r="C188" t="s">
        <v>63</v>
      </c>
      <c r="D188" s="6">
        <v>3.09</v>
      </c>
      <c r="E188" s="6">
        <v>18.64</v>
      </c>
      <c r="F188" s="6">
        <v>31.7</v>
      </c>
      <c r="G188" s="6">
        <v>12.95</v>
      </c>
    </row>
    <row r="189" spans="2:13" ht="15.5" x14ac:dyDescent="0.35">
      <c r="C189" t="s">
        <v>170</v>
      </c>
      <c r="D189" s="5">
        <v>77720000000</v>
      </c>
      <c r="E189" s="5">
        <v>3950000000</v>
      </c>
      <c r="F189" s="5">
        <v>8330000000</v>
      </c>
      <c r="G189" s="5">
        <v>14470000000</v>
      </c>
    </row>
    <row r="190" spans="2:13" ht="15.5" x14ac:dyDescent="0.35">
      <c r="C190" t="s">
        <v>171</v>
      </c>
      <c r="D190" s="6">
        <v>-2.0999999999999999E-3</v>
      </c>
      <c r="E190" s="6">
        <v>1.9E-3</v>
      </c>
      <c r="F190" s="6">
        <v>1E-4</v>
      </c>
      <c r="G190" s="6">
        <v>5.6999999999999993E-3</v>
      </c>
    </row>
    <row r="191" spans="2:13" ht="15.5" x14ac:dyDescent="0.35">
      <c r="C191" t="s">
        <v>172</v>
      </c>
      <c r="D191" s="6">
        <v>-9.0000000000000011E-3</v>
      </c>
      <c r="E191" s="6">
        <v>6.4000000000000003E-3</v>
      </c>
      <c r="F191" s="6">
        <v>2.9999999999999997E-4</v>
      </c>
      <c r="G191" s="6">
        <v>1.77E-2</v>
      </c>
    </row>
    <row r="192" spans="2:13" ht="15.5" x14ac:dyDescent="0.35">
      <c r="C192" t="s">
        <v>173</v>
      </c>
      <c r="D192" s="6">
        <v>0.1283</v>
      </c>
      <c r="E192" s="6">
        <v>-3.0000000000000001E-3</v>
      </c>
      <c r="F192" s="6">
        <v>2.3E-3</v>
      </c>
      <c r="G192" s="6">
        <v>1.24E-2</v>
      </c>
    </row>
    <row r="193" spans="3:7" ht="15.5" x14ac:dyDescent="0.35">
      <c r="C193" t="s">
        <v>174</v>
      </c>
    </row>
    <row r="194" spans="3:7" ht="15.5" x14ac:dyDescent="0.35">
      <c r="C194" t="s">
        <v>175</v>
      </c>
      <c r="D194" s="5">
        <v>409000000000</v>
      </c>
      <c r="E194" s="5">
        <v>413000000000</v>
      </c>
      <c r="F194" s="5">
        <v>424000000000</v>
      </c>
      <c r="G194" s="5">
        <v>417000000000</v>
      </c>
    </row>
    <row r="195" spans="3:7" ht="15.5" x14ac:dyDescent="0.35">
      <c r="C195" t="s">
        <v>176</v>
      </c>
      <c r="D195" s="6">
        <v>1.44</v>
      </c>
      <c r="E195" s="6">
        <v>1.48</v>
      </c>
      <c r="F195" s="6">
        <v>1.71</v>
      </c>
      <c r="G195" s="6">
        <v>2.56</v>
      </c>
    </row>
    <row r="196" spans="3:7" ht="15.5" x14ac:dyDescent="0.35">
      <c r="C196" t="s">
        <v>177</v>
      </c>
      <c r="D196" s="6">
        <v>65.209999999999994</v>
      </c>
      <c r="E196" s="6">
        <v>65.69</v>
      </c>
      <c r="F196" s="6">
        <v>67.260000000000005</v>
      </c>
      <c r="G196" s="6">
        <v>65.5</v>
      </c>
    </row>
    <row r="197" spans="3:7" ht="15.5" x14ac:dyDescent="0.35">
      <c r="C197" t="s">
        <v>178</v>
      </c>
      <c r="D197" s="6">
        <v>1.62</v>
      </c>
      <c r="E197" s="6">
        <v>1.68</v>
      </c>
      <c r="F197" s="6">
        <v>1.98</v>
      </c>
      <c r="G197" s="6">
        <v>3.07</v>
      </c>
    </row>
    <row r="198" spans="3:7" ht="15.5" x14ac:dyDescent="0.35">
      <c r="C198" t="s">
        <v>179</v>
      </c>
      <c r="D198" s="6">
        <v>58.05</v>
      </c>
      <c r="E198" s="6">
        <v>57.75</v>
      </c>
      <c r="F198" s="6">
        <v>58.1</v>
      </c>
      <c r="G198" s="6">
        <v>54.76</v>
      </c>
    </row>
    <row r="199" spans="3:7" ht="15.5" x14ac:dyDescent="0.35">
      <c r="C199" t="s">
        <v>180</v>
      </c>
    </row>
    <row r="200" spans="3:7" ht="15.5" x14ac:dyDescent="0.35">
      <c r="C200" t="s">
        <v>181</v>
      </c>
    </row>
    <row r="201" spans="3:7" ht="15.5" x14ac:dyDescent="0.35">
      <c r="C201" t="s">
        <v>182</v>
      </c>
      <c r="D201" s="5">
        <v>409000000000</v>
      </c>
      <c r="E201" s="5">
        <v>412000000000</v>
      </c>
      <c r="F201" s="5">
        <v>421000000000</v>
      </c>
      <c r="G201" s="5">
        <v>410000000000</v>
      </c>
    </row>
    <row r="202" spans="3:7" ht="15.5" x14ac:dyDescent="0.35">
      <c r="C202" t="s">
        <v>24</v>
      </c>
    </row>
    <row r="203" spans="3:7" ht="15.5" x14ac:dyDescent="0.35">
      <c r="C203" t="s">
        <v>21</v>
      </c>
    </row>
    <row r="204" spans="3:7" ht="15.5" x14ac:dyDescent="0.35">
      <c r="C204" t="s">
        <v>183</v>
      </c>
      <c r="D204" s="5">
        <v>411000000000</v>
      </c>
      <c r="E204" s="5">
        <v>251000000000</v>
      </c>
      <c r="F204" s="5">
        <v>333000000000</v>
      </c>
      <c r="G204" s="5">
        <v>287000000000</v>
      </c>
    </row>
    <row r="205" spans="3:7" ht="15.5" x14ac:dyDescent="0.35">
      <c r="C205" t="s">
        <v>184</v>
      </c>
      <c r="D205" s="5">
        <v>-116000000000</v>
      </c>
      <c r="E205" s="5">
        <v>-126000000000</v>
      </c>
      <c r="F205" s="5">
        <v>-11000000000</v>
      </c>
      <c r="G205" s="5">
        <v>-62000000000</v>
      </c>
    </row>
    <row r="206" spans="3:7" ht="15.5" x14ac:dyDescent="0.35">
      <c r="C206" t="s">
        <v>185</v>
      </c>
      <c r="D206" s="5">
        <v>0</v>
      </c>
      <c r="E206" s="5">
        <v>0</v>
      </c>
      <c r="F206" s="5">
        <v>-5000000000</v>
      </c>
      <c r="G206" s="5">
        <v>5000000000</v>
      </c>
    </row>
    <row r="207" spans="3:7" ht="15.5" x14ac:dyDescent="0.35">
      <c r="C207" t="s">
        <v>13</v>
      </c>
      <c r="D207" s="5">
        <v>-116000000000</v>
      </c>
      <c r="E207" s="5">
        <v>-126000000000</v>
      </c>
      <c r="F207" s="5">
        <v>-16000000000</v>
      </c>
      <c r="G207" s="5">
        <v>-57000000000</v>
      </c>
    </row>
    <row r="208" spans="3:7" ht="15.5" x14ac:dyDescent="0.35">
      <c r="C208" t="s">
        <v>16</v>
      </c>
      <c r="D208" s="6">
        <v>-18.559999999999999</v>
      </c>
      <c r="E208" s="6">
        <v>-20.079999999999998</v>
      </c>
      <c r="F208" s="6">
        <v>-2.6</v>
      </c>
      <c r="G208" s="6">
        <v>-9.11</v>
      </c>
    </row>
    <row r="209" spans="3:13" ht="15.5" x14ac:dyDescent="0.35">
      <c r="C209" t="s">
        <v>48</v>
      </c>
      <c r="I209" s="6">
        <v>1.01</v>
      </c>
      <c r="J209" s="6">
        <v>1.68</v>
      </c>
      <c r="K209" s="6">
        <v>0.26</v>
      </c>
      <c r="L209" s="6">
        <v>0.12</v>
      </c>
      <c r="M209" s="6">
        <v>1.73</v>
      </c>
    </row>
    <row r="210" spans="3:13" ht="15.5" x14ac:dyDescent="0.35">
      <c r="C210" t="s">
        <v>62</v>
      </c>
      <c r="I210" s="6">
        <v>93.07</v>
      </c>
      <c r="J210" s="6">
        <v>101.19</v>
      </c>
      <c r="K210" s="6">
        <v>1353.85</v>
      </c>
      <c r="L210" s="5">
        <v>3750</v>
      </c>
      <c r="M210" s="5">
        <v>0</v>
      </c>
    </row>
    <row r="211" spans="3:13" ht="15.5" x14ac:dyDescent="0.35">
      <c r="C211" t="s">
        <v>65</v>
      </c>
      <c r="I211" s="6">
        <v>1.8</v>
      </c>
      <c r="J211" s="6">
        <v>3.51</v>
      </c>
      <c r="K211" s="6">
        <v>12.12</v>
      </c>
      <c r="L211" s="6">
        <v>38.520000000000003</v>
      </c>
      <c r="M211" s="5">
        <v>0</v>
      </c>
    </row>
    <row r="212" spans="3:13" ht="15.5" x14ac:dyDescent="0.35">
      <c r="C212" t="s">
        <v>186</v>
      </c>
      <c r="I212" s="5">
        <v>104470000000</v>
      </c>
      <c r="J212" s="5">
        <v>46330000000</v>
      </c>
      <c r="K212" s="5">
        <v>20340000000</v>
      </c>
      <c r="L212" s="5">
        <v>12080000000</v>
      </c>
      <c r="M212" s="5">
        <v>6100000000</v>
      </c>
    </row>
    <row r="213" spans="3:13" ht="15.5" x14ac:dyDescent="0.35">
      <c r="C213" t="s">
        <v>187</v>
      </c>
      <c r="I213" s="6">
        <v>3.5999999999999999E-3</v>
      </c>
      <c r="J213" s="6">
        <v>8.8999999999999999E-3</v>
      </c>
      <c r="K213" s="6">
        <v>1.7000000000000001E-3</v>
      </c>
      <c r="L213" s="6">
        <v>1E-3</v>
      </c>
      <c r="M213" s="6">
        <v>1.5E-3</v>
      </c>
    </row>
    <row r="214" spans="3:13" ht="15.5" x14ac:dyDescent="0.35">
      <c r="C214" t="s">
        <v>188</v>
      </c>
      <c r="I214" s="6">
        <v>1.5600000000000001E-2</v>
      </c>
      <c r="J214" s="6">
        <v>2.6200000000000001E-2</v>
      </c>
      <c r="K214" s="6">
        <v>4.0999999999999995E-3</v>
      </c>
      <c r="L214" s="6">
        <v>1.9E-3</v>
      </c>
      <c r="M214" s="6">
        <v>1.0800000000000001E-2</v>
      </c>
    </row>
    <row r="215" spans="3:13" ht="15.5" x14ac:dyDescent="0.35">
      <c r="C215" t="s">
        <v>189</v>
      </c>
      <c r="I215" s="6">
        <v>0.14219999999999999</v>
      </c>
      <c r="J215" s="6">
        <v>3.0699999999999998E-2</v>
      </c>
      <c r="K215" s="6">
        <v>2.5000000000000001E-2</v>
      </c>
      <c r="L215" s="6">
        <v>2.41E-2</v>
      </c>
      <c r="M215" s="6">
        <v>0.17929999999999999</v>
      </c>
    </row>
    <row r="216" spans="3:13" ht="15.5" x14ac:dyDescent="0.35">
      <c r="C216" t="s">
        <v>190</v>
      </c>
    </row>
    <row r="217" spans="3:13" ht="15.5" x14ac:dyDescent="0.35">
      <c r="C217" t="s">
        <v>59</v>
      </c>
      <c r="I217" s="6">
        <v>1.44</v>
      </c>
      <c r="J217" s="6">
        <v>2.64</v>
      </c>
      <c r="K217" s="6">
        <v>5.62</v>
      </c>
      <c r="L217" s="6">
        <v>7.25</v>
      </c>
      <c r="M217" s="5">
        <v>0</v>
      </c>
    </row>
    <row r="218" spans="3:13" ht="15.5" x14ac:dyDescent="0.35">
      <c r="C218" t="s">
        <v>56</v>
      </c>
      <c r="I218" s="6">
        <v>65.209999999999994</v>
      </c>
      <c r="J218" s="6">
        <v>64.3</v>
      </c>
      <c r="K218" s="6">
        <v>62.62</v>
      </c>
      <c r="L218" s="6">
        <v>62.09</v>
      </c>
      <c r="M218" s="6">
        <v>159.94999999999999</v>
      </c>
    </row>
    <row r="219" spans="3:13" ht="15.5" x14ac:dyDescent="0.35">
      <c r="C219" t="s">
        <v>191</v>
      </c>
      <c r="I219" s="6">
        <v>1.62</v>
      </c>
      <c r="J219" s="6">
        <v>3.2</v>
      </c>
      <c r="K219" s="6">
        <v>7.38</v>
      </c>
      <c r="L219" s="6">
        <v>7.39</v>
      </c>
      <c r="M219" s="5">
        <v>0</v>
      </c>
    </row>
    <row r="220" spans="3:13" ht="15.5" x14ac:dyDescent="0.35">
      <c r="C220" t="s">
        <v>192</v>
      </c>
      <c r="I220" s="6">
        <v>58.05</v>
      </c>
      <c r="J220" s="6">
        <v>53.16</v>
      </c>
      <c r="K220" s="6">
        <v>47.68</v>
      </c>
      <c r="L220" s="6">
        <v>60.89</v>
      </c>
      <c r="M220" s="6">
        <v>149.81</v>
      </c>
    </row>
    <row r="221" spans="3:13" ht="15.5" x14ac:dyDescent="0.35">
      <c r="C221" t="s">
        <v>193</v>
      </c>
    </row>
    <row r="222" spans="3:13" ht="15.5" x14ac:dyDescent="0.35">
      <c r="C222" t="s">
        <v>194</v>
      </c>
    </row>
    <row r="223" spans="3:13" ht="15.5" x14ac:dyDescent="0.35">
      <c r="C223" t="s">
        <v>26</v>
      </c>
    </row>
    <row r="224" spans="3:13" ht="15.5" x14ac:dyDescent="0.35">
      <c r="C224" t="s">
        <v>23</v>
      </c>
    </row>
    <row r="225" spans="2:13" ht="15.5" x14ac:dyDescent="0.35">
      <c r="C225" t="s">
        <v>195</v>
      </c>
      <c r="I225" s="5">
        <v>411000000000</v>
      </c>
      <c r="J225" s="5">
        <v>200000000000</v>
      </c>
      <c r="K225" s="5">
        <v>209000000000</v>
      </c>
      <c r="L225" s="5">
        <v>341000000000</v>
      </c>
      <c r="M225" s="5">
        <v>15000000000</v>
      </c>
    </row>
    <row r="226" spans="2:13" ht="15.5" x14ac:dyDescent="0.35">
      <c r="C226" t="s">
        <v>196</v>
      </c>
      <c r="I226" s="5">
        <v>-315000000000</v>
      </c>
      <c r="J226" s="5">
        <v>-319000000000</v>
      </c>
      <c r="K226" s="5">
        <v>-233000000000</v>
      </c>
      <c r="L226" s="5">
        <v>-79000000000</v>
      </c>
      <c r="M226" s="5">
        <v>-81000000000</v>
      </c>
    </row>
    <row r="227" spans="2:13" ht="15.5" x14ac:dyDescent="0.35">
      <c r="C227" t="s">
        <v>197</v>
      </c>
      <c r="I227" s="5">
        <v>-1000000000</v>
      </c>
      <c r="J227" s="5">
        <v>-41000000000</v>
      </c>
      <c r="K227" s="5">
        <v>-3000000000</v>
      </c>
      <c r="L227" s="5">
        <v>-4000000000</v>
      </c>
      <c r="M227" s="5">
        <v>0</v>
      </c>
    </row>
    <row r="228" spans="2:13" ht="15.5" x14ac:dyDescent="0.35">
      <c r="C228" t="s">
        <v>15</v>
      </c>
      <c r="I228" s="5">
        <v>-315000000000</v>
      </c>
      <c r="J228" s="5">
        <v>-360000000000</v>
      </c>
      <c r="K228" s="5">
        <v>-236000000000</v>
      </c>
      <c r="L228" s="5">
        <v>-83000000000</v>
      </c>
      <c r="M228" s="5">
        <v>-82000000000</v>
      </c>
    </row>
    <row r="229" spans="2:13" ht="15.5" x14ac:dyDescent="0.35">
      <c r="C229" t="s">
        <v>17</v>
      </c>
      <c r="I229" s="6">
        <v>-50.35</v>
      </c>
      <c r="J229" s="6">
        <v>-57.39</v>
      </c>
      <c r="K229" s="6">
        <v>-37.67</v>
      </c>
      <c r="L229" s="6">
        <v>-13.31</v>
      </c>
      <c r="M229" s="6">
        <v>-395.42</v>
      </c>
    </row>
    <row r="231" spans="2:13" ht="15.5" x14ac:dyDescent="0.35">
      <c r="B231" t="s">
        <v>198</v>
      </c>
      <c r="C231" t="s">
        <v>199</v>
      </c>
      <c r="D231" s="5">
        <v>-4000000000</v>
      </c>
      <c r="E231" s="5">
        <v>3000000000</v>
      </c>
      <c r="F231" s="5">
        <v>2000000000</v>
      </c>
      <c r="G231" s="5">
        <v>-4000000000</v>
      </c>
      <c r="H231" s="5">
        <v>2000000000</v>
      </c>
      <c r="I231" s="5">
        <v>6000000000</v>
      </c>
      <c r="J231" s="5">
        <v>11000000000</v>
      </c>
      <c r="K231" s="5">
        <v>2000000000</v>
      </c>
      <c r="L231" s="5">
        <v>749000000</v>
      </c>
      <c r="M231" s="5">
        <v>357000000</v>
      </c>
    </row>
    <row r="232" spans="2:13" ht="15.5" x14ac:dyDescent="0.35">
      <c r="C232" t="s">
        <v>47</v>
      </c>
      <c r="D232" s="6">
        <v>-0.68</v>
      </c>
      <c r="E232" s="6">
        <v>0.56000000000000005</v>
      </c>
      <c r="F232" s="6">
        <v>0.36</v>
      </c>
      <c r="G232" s="6">
        <v>-0.59</v>
      </c>
      <c r="H232" s="6">
        <v>0.32</v>
      </c>
      <c r="I232" s="6">
        <v>1.01</v>
      </c>
      <c r="J232" s="6">
        <v>1.68</v>
      </c>
      <c r="K232" s="6">
        <v>0.26</v>
      </c>
      <c r="L232" s="6">
        <v>0.12</v>
      </c>
      <c r="M232" s="6">
        <v>0.06</v>
      </c>
    </row>
    <row r="233" spans="2:13" ht="15.5" x14ac:dyDescent="0.35">
      <c r="C233" t="s">
        <v>200</v>
      </c>
      <c r="D233" s="5">
        <v>191000000000</v>
      </c>
      <c r="E233" s="5">
        <v>33000000000</v>
      </c>
      <c r="F233" s="5">
        <v>23000000000</v>
      </c>
      <c r="G233" s="5">
        <v>81000000000</v>
      </c>
      <c r="I233" s="5">
        <v>327000000000</v>
      </c>
      <c r="J233" s="5">
        <v>304000000000</v>
      </c>
      <c r="K233" s="5">
        <v>182000000000</v>
      </c>
      <c r="L233" s="5">
        <v>73000000000</v>
      </c>
      <c r="M233" s="5">
        <v>40000000000</v>
      </c>
    </row>
    <row r="234" spans="2:13" ht="15.5" x14ac:dyDescent="0.35">
      <c r="C234" t="s">
        <v>201</v>
      </c>
      <c r="I234" s="6">
        <v>143.72</v>
      </c>
    </row>
    <row r="235" spans="2:13" ht="15.5" x14ac:dyDescent="0.35">
      <c r="C235" t="s">
        <v>281</v>
      </c>
      <c r="I235" s="6">
        <v>-132.63</v>
      </c>
    </row>
    <row r="236" spans="2:13" ht="15.5" x14ac:dyDescent="0.35">
      <c r="C236" t="s">
        <v>202</v>
      </c>
      <c r="I236" s="6">
        <v>6.95</v>
      </c>
    </row>
    <row r="237" spans="2:13" ht="15.5" x14ac:dyDescent="0.35">
      <c r="C237" t="s">
        <v>282</v>
      </c>
      <c r="I237" s="6">
        <v>-7.4999999999999997E-3</v>
      </c>
    </row>
    <row r="238" spans="2:13" ht="15.5" x14ac:dyDescent="0.35">
      <c r="C238" t="s">
        <v>283</v>
      </c>
      <c r="I238" s="6">
        <v>0.88</v>
      </c>
    </row>
    <row r="239" spans="2:13" ht="15.5" x14ac:dyDescent="0.35">
      <c r="C239" t="s">
        <v>203</v>
      </c>
      <c r="I239" s="6">
        <v>0.7</v>
      </c>
    </row>
    <row r="240" spans="2:13" ht="15.5" x14ac:dyDescent="0.35">
      <c r="C240" t="s">
        <v>284</v>
      </c>
      <c r="I240" s="6">
        <v>-1.51</v>
      </c>
    </row>
    <row r="241" spans="3:9" ht="15.5" x14ac:dyDescent="0.35">
      <c r="C241" t="s">
        <v>285</v>
      </c>
      <c r="I241" s="6">
        <v>-1.51</v>
      </c>
    </row>
    <row r="242" spans="3:9" ht="15.5" x14ac:dyDescent="0.35">
      <c r="C242" t="s">
        <v>287</v>
      </c>
      <c r="I242" s="6">
        <v>2.57</v>
      </c>
    </row>
    <row r="243" spans="3:9" ht="15.5" x14ac:dyDescent="0.35">
      <c r="C243" t="s">
        <v>288</v>
      </c>
      <c r="I243" s="6">
        <v>-1.1399999999999999</v>
      </c>
    </row>
    <row r="244" spans="3:9" ht="15.5" x14ac:dyDescent="0.35">
      <c r="C244" t="s">
        <v>289</v>
      </c>
      <c r="I244" s="6">
        <v>0.44</v>
      </c>
    </row>
    <row r="245" spans="3:9" ht="15.5" x14ac:dyDescent="0.35">
      <c r="C245" t="s">
        <v>290</v>
      </c>
      <c r="I245" s="6">
        <v>-0.35</v>
      </c>
    </row>
    <row r="246" spans="3:9" ht="15.5" x14ac:dyDescent="0.35">
      <c r="C246" t="s">
        <v>204</v>
      </c>
      <c r="I246" s="6">
        <v>0.32</v>
      </c>
    </row>
    <row r="247" spans="3:9" ht="15.5" x14ac:dyDescent="0.35">
      <c r="C247" t="s">
        <v>291</v>
      </c>
      <c r="I247" s="6">
        <v>52.24</v>
      </c>
    </row>
    <row r="248" spans="3:9" ht="15.5" x14ac:dyDescent="0.35">
      <c r="C248" t="s">
        <v>205</v>
      </c>
      <c r="D248" s="6">
        <v>3.17</v>
      </c>
    </row>
    <row r="249" spans="3:9" ht="15.5" x14ac:dyDescent="0.35">
      <c r="C249" t="s">
        <v>206</v>
      </c>
      <c r="I249" s="6">
        <v>65.569999999999993</v>
      </c>
    </row>
    <row r="250" spans="3:9" ht="15.5" x14ac:dyDescent="0.35">
      <c r="C250" t="s">
        <v>292</v>
      </c>
      <c r="I250" s="6">
        <v>-30.36</v>
      </c>
    </row>
    <row r="251" spans="3:9" ht="15.5" x14ac:dyDescent="0.35">
      <c r="C251" t="s">
        <v>208</v>
      </c>
      <c r="D251" s="6">
        <v>1.35</v>
      </c>
    </row>
    <row r="252" spans="3:9" ht="15.5" x14ac:dyDescent="0.35">
      <c r="C252" t="s">
        <v>293</v>
      </c>
      <c r="D252" s="6">
        <v>3.81</v>
      </c>
    </row>
    <row r="253" spans="3:9" ht="15.5" x14ac:dyDescent="0.35">
      <c r="C253" t="s">
        <v>294</v>
      </c>
      <c r="D253" s="6">
        <v>1.9</v>
      </c>
    </row>
    <row r="254" spans="3:9" ht="15.5" x14ac:dyDescent="0.35">
      <c r="C254" t="s">
        <v>209</v>
      </c>
      <c r="D254" s="6">
        <v>2.35</v>
      </c>
    </row>
    <row r="255" spans="3:9" ht="15.5" x14ac:dyDescent="0.35">
      <c r="C255" t="s">
        <v>295</v>
      </c>
      <c r="D255" s="6">
        <v>0.88</v>
      </c>
    </row>
    <row r="256" spans="3:9" ht="15.5" x14ac:dyDescent="0.35">
      <c r="C256" t="s">
        <v>210</v>
      </c>
      <c r="D256" s="6">
        <v>4.33</v>
      </c>
    </row>
    <row r="257" spans="3:9" ht="15.5" x14ac:dyDescent="0.35">
      <c r="C257" t="s">
        <v>13</v>
      </c>
      <c r="D257" s="5">
        <v>-116000000000</v>
      </c>
    </row>
    <row r="258" spans="3:9" ht="15.5" x14ac:dyDescent="0.35">
      <c r="C258" t="s">
        <v>211</v>
      </c>
      <c r="I258" s="6">
        <v>0.54</v>
      </c>
    </row>
    <row r="259" spans="3:9" ht="15.5" x14ac:dyDescent="0.35">
      <c r="C259" t="s">
        <v>212</v>
      </c>
      <c r="I259" s="6">
        <v>-1.6000000000000001E-3</v>
      </c>
    </row>
    <row r="260" spans="3:9" ht="15.5" x14ac:dyDescent="0.35">
      <c r="C260" t="s">
        <v>213</v>
      </c>
      <c r="I260" s="6">
        <v>-5.3E-3</v>
      </c>
    </row>
    <row r="261" spans="3:9" ht="15.5" x14ac:dyDescent="0.35">
      <c r="C261" t="s">
        <v>214</v>
      </c>
      <c r="I261" s="6">
        <v>0.13849999999999998</v>
      </c>
    </row>
    <row r="262" spans="3:9" ht="15.5" x14ac:dyDescent="0.35">
      <c r="C262" t="s">
        <v>297</v>
      </c>
      <c r="I262" s="6">
        <v>1.34E-2</v>
      </c>
    </row>
    <row r="263" spans="3:9" ht="15.5" x14ac:dyDescent="0.35">
      <c r="C263" t="s">
        <v>215</v>
      </c>
      <c r="D263" s="6">
        <v>525.67999999999995</v>
      </c>
    </row>
    <row r="264" spans="3:9" ht="15.5" x14ac:dyDescent="0.35">
      <c r="C264" t="s">
        <v>217</v>
      </c>
      <c r="D264" s="6">
        <v>2.4700000000000002</v>
      </c>
    </row>
    <row r="265" spans="3:9" ht="15.5" x14ac:dyDescent="0.35">
      <c r="C265" t="s">
        <v>218</v>
      </c>
      <c r="D265" s="6">
        <v>523.21</v>
      </c>
    </row>
    <row r="266" spans="3:9" ht="15.5" x14ac:dyDescent="0.35">
      <c r="C266" t="s">
        <v>219</v>
      </c>
      <c r="D266" s="6">
        <v>0.17</v>
      </c>
    </row>
    <row r="267" spans="3:9" ht="15.5" x14ac:dyDescent="0.35">
      <c r="C267" t="s">
        <v>298</v>
      </c>
      <c r="I267" s="6">
        <v>0.21</v>
      </c>
    </row>
    <row r="268" spans="3:9" ht="15.5" x14ac:dyDescent="0.35">
      <c r="C268" t="s">
        <v>43</v>
      </c>
      <c r="I268" s="5">
        <v>288000000000</v>
      </c>
    </row>
    <row r="269" spans="3:9" ht="15.5" x14ac:dyDescent="0.35">
      <c r="C269" t="s">
        <v>220</v>
      </c>
      <c r="I269" s="5">
        <v>268000000000</v>
      </c>
    </row>
    <row r="270" spans="3:9" ht="15.5" x14ac:dyDescent="0.35">
      <c r="C270" t="s">
        <v>221</v>
      </c>
      <c r="I270" s="5">
        <v>6270000000</v>
      </c>
    </row>
    <row r="271" spans="3:9" ht="15.5" x14ac:dyDescent="0.35">
      <c r="C271" t="s">
        <v>222</v>
      </c>
      <c r="I271" s="6">
        <v>0.22030000000000002</v>
      </c>
    </row>
    <row r="272" spans="3:9" ht="15.5" x14ac:dyDescent="0.35">
      <c r="C272" t="s">
        <v>223</v>
      </c>
      <c r="D272" s="6">
        <v>0.66269999999999996</v>
      </c>
    </row>
    <row r="273" spans="3:9" ht="15.5" x14ac:dyDescent="0.35">
      <c r="C273" t="s">
        <v>224</v>
      </c>
      <c r="D273" s="6">
        <v>0.35100000000000003</v>
      </c>
    </row>
    <row r="274" spans="3:9" ht="15.5" x14ac:dyDescent="0.35">
      <c r="C274" t="s">
        <v>225</v>
      </c>
      <c r="D274" s="6">
        <v>-1.9299999999999998E-2</v>
      </c>
    </row>
    <row r="275" spans="3:9" ht="15.5" x14ac:dyDescent="0.35">
      <c r="C275" t="s">
        <v>226</v>
      </c>
      <c r="D275" s="6">
        <v>0.62290000000000001</v>
      </c>
    </row>
    <row r="276" spans="3:9" ht="15.5" x14ac:dyDescent="0.35">
      <c r="C276" t="s">
        <v>227</v>
      </c>
      <c r="D276" s="6">
        <v>3.4601999999999999</v>
      </c>
    </row>
    <row r="277" spans="3:9" ht="15.5" x14ac:dyDescent="0.35">
      <c r="C277" t="s">
        <v>228</v>
      </c>
      <c r="D277" s="6">
        <v>-2.6092</v>
      </c>
    </row>
    <row r="278" spans="3:9" ht="15.5" x14ac:dyDescent="0.35">
      <c r="C278" t="s">
        <v>229</v>
      </c>
      <c r="I278" s="5">
        <v>4</v>
      </c>
    </row>
    <row r="279" spans="3:9" ht="15.5" x14ac:dyDescent="0.35">
      <c r="C279" t="s">
        <v>230</v>
      </c>
      <c r="I279" s="6">
        <v>0.1</v>
      </c>
    </row>
    <row r="280" spans="3:9" ht="15.5" x14ac:dyDescent="0.35">
      <c r="C280" t="s">
        <v>231</v>
      </c>
      <c r="I280" s="6">
        <v>0.26</v>
      </c>
    </row>
    <row r="281" spans="3:9" ht="15.5" x14ac:dyDescent="0.35">
      <c r="C281" t="s">
        <v>232</v>
      </c>
      <c r="I281" s="6">
        <v>0.15</v>
      </c>
    </row>
    <row r="282" spans="3:9" ht="15.5" x14ac:dyDescent="0.35">
      <c r="C282" t="s">
        <v>233</v>
      </c>
      <c r="I282" s="6">
        <v>0.34</v>
      </c>
    </row>
    <row r="283" spans="3:9" ht="15.5" x14ac:dyDescent="0.35">
      <c r="C283" t="s">
        <v>234</v>
      </c>
      <c r="I283" s="6">
        <v>0.53</v>
      </c>
    </row>
    <row r="284" spans="3:9" ht="15.5" x14ac:dyDescent="0.35">
      <c r="C284" t="s">
        <v>235</v>
      </c>
      <c r="I284" s="6">
        <v>0.7</v>
      </c>
    </row>
    <row r="285" spans="3:9" ht="15.5" x14ac:dyDescent="0.35">
      <c r="C285" t="s">
        <v>236</v>
      </c>
      <c r="I285" s="6">
        <v>0.32</v>
      </c>
    </row>
    <row r="286" spans="3:9" ht="15.5" x14ac:dyDescent="0.35">
      <c r="C286" t="s">
        <v>300</v>
      </c>
      <c r="I286" s="5">
        <v>327000000000</v>
      </c>
    </row>
    <row r="287" spans="3:9" ht="15.5" x14ac:dyDescent="0.35">
      <c r="C287" t="s">
        <v>301</v>
      </c>
      <c r="I287" s="5">
        <v>174000000000</v>
      </c>
    </row>
    <row r="288" spans="3:9" ht="15.5" x14ac:dyDescent="0.35">
      <c r="C288" t="s">
        <v>302</v>
      </c>
      <c r="I288" s="5">
        <v>97000000000</v>
      </c>
    </row>
    <row r="289" spans="3:9" ht="15.5" x14ac:dyDescent="0.35">
      <c r="C289" t="s">
        <v>303</v>
      </c>
      <c r="I289" s="5">
        <v>-2000000000</v>
      </c>
    </row>
    <row r="290" spans="3:9" ht="15.5" x14ac:dyDescent="0.35">
      <c r="C290" t="s">
        <v>237</v>
      </c>
      <c r="D290" s="5">
        <v>20000000000</v>
      </c>
    </row>
    <row r="291" spans="3:9" ht="15.5" x14ac:dyDescent="0.35">
      <c r="C291" t="s">
        <v>238</v>
      </c>
      <c r="D291" s="5">
        <v>1375000000000</v>
      </c>
    </row>
    <row r="292" spans="3:9" ht="15.5" x14ac:dyDescent="0.35">
      <c r="C292" t="s">
        <v>239</v>
      </c>
      <c r="D292" s="5">
        <v>964000000000</v>
      </c>
    </row>
    <row r="293" spans="3:9" ht="15.5" x14ac:dyDescent="0.35">
      <c r="C293" t="s">
        <v>183</v>
      </c>
      <c r="D293" s="5">
        <v>411000000000</v>
      </c>
    </row>
    <row r="294" spans="3:9" ht="15.5" x14ac:dyDescent="0.35">
      <c r="C294" t="s">
        <v>182</v>
      </c>
      <c r="I294" s="5">
        <v>411000000000</v>
      </c>
    </row>
    <row r="295" spans="3:9" ht="15.5" x14ac:dyDescent="0.35">
      <c r="C295" t="s">
        <v>240</v>
      </c>
      <c r="I295" s="5">
        <v>411000000000</v>
      </c>
    </row>
    <row r="296" spans="3:9" ht="15.5" x14ac:dyDescent="0.35">
      <c r="C296" t="s">
        <v>304</v>
      </c>
      <c r="I296" s="5">
        <v>-190000000000</v>
      </c>
    </row>
    <row r="297" spans="3:9" ht="15.5" x14ac:dyDescent="0.35">
      <c r="C297" t="s">
        <v>305</v>
      </c>
      <c r="I297" s="5">
        <v>-9000000000</v>
      </c>
    </row>
    <row r="298" spans="3:9" ht="15.5" x14ac:dyDescent="0.35">
      <c r="C298" t="s">
        <v>306</v>
      </c>
      <c r="I298" s="5">
        <v>209000000000</v>
      </c>
    </row>
    <row r="299" spans="3:9" ht="15.5" x14ac:dyDescent="0.35">
      <c r="C299" t="s">
        <v>307</v>
      </c>
      <c r="I299" s="5">
        <v>-1000000000</v>
      </c>
    </row>
    <row r="300" spans="3:9" ht="15.5" x14ac:dyDescent="0.35">
      <c r="C300" t="s">
        <v>308</v>
      </c>
      <c r="I300" s="5">
        <v>-315000000000</v>
      </c>
    </row>
  </sheetData>
  <pageMargins left="0.7" right="0.7" top="0.75" bottom="0.75" header="0.3" footer="0.3"/>
  <ignoredErrors>
    <ignoredError sqref="A1:M301" numberStoredAsText="1"/>
  </ignoredError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L25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2" width="18.83203125" customWidth="1"/>
  </cols>
  <sheetData>
    <row r="1" spans="1:12" ht="15.5" x14ac:dyDescent="0.35">
      <c r="C1" t="s">
        <v>1643</v>
      </c>
      <c r="D1" t="s">
        <v>1</v>
      </c>
      <c r="E1" t="s">
        <v>2</v>
      </c>
      <c r="H1" t="s">
        <v>3</v>
      </c>
      <c r="I1" s="1">
        <v>45656</v>
      </c>
      <c r="J1" s="1">
        <v>45289</v>
      </c>
      <c r="K1" s="1">
        <v>44925</v>
      </c>
      <c r="L1" s="1">
        <v>44560</v>
      </c>
    </row>
    <row r="2" spans="1:12" ht="15.5" x14ac:dyDescent="0.35">
      <c r="C2" t="s">
        <v>1644</v>
      </c>
      <c r="D2" s="2" vm="337">
        <f ca="1">IFERROR(_xlfn.STOCKHISTORY("XIDX:" &amp; $C$1, D3, , 0, 0, 1), "Libur")</f>
        <v>54</v>
      </c>
      <c r="E2" s="2" vm="340">
        <f ca="1">IFERROR(_xlfn.STOCKHISTORY("XIDX:" &amp; $C$1, E3, , 0, 0, 1), "Libur")</f>
        <v>37</v>
      </c>
      <c r="H2" s="2" vm="340">
        <f ca="1">IFERROR(INDEX(D2:G2,COUNT(D2:G2)),"")</f>
        <v>37</v>
      </c>
      <c r="I2" s="2" vm="223">
        <f ca="1">IFERROR(_xlfn.STOCKHISTORY("XIDX:" &amp; $C$1, I1, , 0, 0, 1), "Libur")</f>
        <v>46</v>
      </c>
      <c r="J2" s="2" vm="341">
        <f ca="1">IFERROR(_xlfn.STOCKHISTORY("XIDX:" &amp; $C$1, J1, , 0, 0, 1), "Libur")</f>
        <v>22</v>
      </c>
      <c r="K2" s="2" t="str">
        <f ca="1">IFERROR(_xlfn.STOCKHISTORY("XIDX:" &amp; $C$1, K1, , 0, 0, 1), "Libur")</f>
        <v>Libur</v>
      </c>
      <c r="L2" s="2" t="str">
        <f ca="1">IFERROR(_xlfn.STOCKHISTORY("XIDX:" &amp; $C$1, L1, , 0, 0, 1), "Libur")</f>
        <v>Libur</v>
      </c>
    </row>
    <row r="3" spans="1:12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2" ht="15.5" x14ac:dyDescent="0.35">
      <c r="B4" t="s">
        <v>5</v>
      </c>
      <c r="C4" t="s">
        <v>6</v>
      </c>
      <c r="D4" s="2">
        <f>IFERROR(INDEX(D51:D500,MATCH($C$4,$C$51:$C$500,0)),"")</f>
        <v>1332996631</v>
      </c>
      <c r="E4" s="2">
        <f>IFERROR(INDEX(E51:E500,MATCH($C$4,$C$51:$C$500,0)),"")</f>
        <v>1630235365</v>
      </c>
      <c r="H4" s="2">
        <f>IFERROR(SUM(D4:G4)*(4/MAX(1,COUNT(D4:G4))),"")</f>
        <v>5926463992</v>
      </c>
      <c r="I4" s="2">
        <f>IFERROR(INDEX(I51:I500,MATCH($C$4,$C$51:$C$500,0)),"")</f>
        <v>3628832078</v>
      </c>
      <c r="J4" s="2">
        <f>IFERROR(INDEX(J51:J500,MATCH($C$4,$C$51:$C$500,0)),"")</f>
        <v>4815319894</v>
      </c>
      <c r="K4" s="2">
        <f>IFERROR(INDEX(K51:K500,MATCH($C$4,$C$51:$C$500,0)),"")</f>
        <v>4583598846</v>
      </c>
      <c r="L4" s="2">
        <f>IFERROR(INDEX(L51:L500,MATCH($C$4,$C$51:$C$500,0)),"")</f>
        <v>3987775195</v>
      </c>
    </row>
    <row r="5" spans="1:12" ht="15.5" x14ac:dyDescent="0.35">
      <c r="B5" t="s">
        <v>7</v>
      </c>
      <c r="C5" t="s">
        <v>8</v>
      </c>
      <c r="D5" s="2">
        <f>IFERROR(INDEX(D51:D500,MATCH($C$5,$C$51:$C$500,0)),"")</f>
        <v>-807293810</v>
      </c>
      <c r="E5" s="2">
        <f>IFERROR(INDEX(E51:E500,MATCH($C$5,$C$51:$C$500,0)),"")</f>
        <v>-2696576656</v>
      </c>
      <c r="H5" s="2">
        <f>IFERROR(SUM(D5:G5)*(4/MAX(1,COUNT(D5:G5))),"")</f>
        <v>-7007740932</v>
      </c>
      <c r="I5" s="2">
        <f>IFERROR(INDEX(I51:I500,MATCH($C$5,$C$51:$C$500,0)),"")</f>
        <v>-3786322338</v>
      </c>
      <c r="J5" s="2">
        <f>IFERROR(INDEX(J51:J500,MATCH($C$5,$C$51:$C$500,0)),"")</f>
        <v>-3414298995</v>
      </c>
      <c r="K5" s="2">
        <f>IFERROR(INDEX(K51:K500,MATCH($C$5,$C$51:$C$500,0)),"")</f>
        <v>13457945</v>
      </c>
      <c r="L5" s="2">
        <f>IFERROR(INDEX(L51:L500,MATCH($C$5,$C$51:$C$500,0)),"")</f>
        <v>530552868</v>
      </c>
    </row>
    <row r="6" spans="1:12" ht="15.5" x14ac:dyDescent="0.35">
      <c r="B6" t="s">
        <v>9</v>
      </c>
      <c r="C6" t="s">
        <v>10</v>
      </c>
      <c r="D6" s="2">
        <f>IFERROR(INDEX(D51:D500,MATCH($C$6,$C$51:$C$500,0)),"")</f>
        <v>34478818521</v>
      </c>
      <c r="E6" s="2">
        <f>IFERROR(INDEX(E51:E500,MATCH($C$6,$C$51:$C$500,0)),"")</f>
        <v>35286112331</v>
      </c>
      <c r="H6" s="2">
        <f>IFERROR(INDEX(D6:G6,COUNT(D6:G6)),"")</f>
        <v>35286112331</v>
      </c>
      <c r="I6" s="2">
        <f>IFERROR(INDEX(I51:I500,MATCH($C$6,$C$51:$C$500,0)),"")</f>
        <v>35286112331</v>
      </c>
      <c r="J6" s="2">
        <f>IFERROR(INDEX(J51:J500,MATCH($C$6,$C$51:$C$500,0)),"")</f>
        <v>39072109471</v>
      </c>
      <c r="K6" s="2">
        <f>IFERROR(INDEX(K51:K500,MATCH($C$6,$C$51:$C$500,0)),"")</f>
        <v>16440286483</v>
      </c>
      <c r="L6" s="2">
        <f>IFERROR(INDEX(L51:L500,MATCH($C$6,$C$51:$C$500,0)),"")</f>
        <v>426828538</v>
      </c>
    </row>
    <row r="7" spans="1:12" ht="15.5" x14ac:dyDescent="0.35">
      <c r="B7" t="s">
        <v>11</v>
      </c>
      <c r="C7" t="s">
        <v>12</v>
      </c>
      <c r="D7" s="3">
        <f>IFERROR(INDEX(D51:D500,MATCH($C$7,$C$51:$C$500,0))/1000000000,"")</f>
        <v>1.08</v>
      </c>
      <c r="E7" s="3">
        <f>IFERROR(INDEX(E51:E500,MATCH($C$7,$C$51:$C$500,0))/1000000000,"")</f>
        <v>1.08</v>
      </c>
      <c r="H7" s="3">
        <f>IFERROR(INDEX(D7:G7,COUNT(D7:G7)),"")</f>
        <v>1.08</v>
      </c>
      <c r="I7" s="3">
        <f>IFERROR(INDEX(I51:I500,MATCH($C$7,$C$51:$C$500,0))/1000000000,"")</f>
        <v>1.08</v>
      </c>
      <c r="J7" s="3">
        <f>IFERROR(INDEX(J51:J500,MATCH($C$7,$C$51:$C$500,0))/1000000000,"")</f>
        <v>1.08</v>
      </c>
      <c r="K7" s="3">
        <f>IFERROR(INDEX(K51:K500,MATCH($C$7,$C$51:$C$500,0))/1000000000,"")</f>
        <v>0.02</v>
      </c>
      <c r="L7" s="3">
        <f>IFERROR(INDEX(L51:L500,MATCH($C$7,$C$51:$C$500,0))/1000000000,"")</f>
        <v>0</v>
      </c>
    </row>
    <row r="8" spans="1:12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-1000000000</v>
      </c>
      <c r="E8" s="2">
        <f>IFERROR(INDEX(E51:E500,MATCH("Free cash flow (Quarter)",$C$51:$C$500,0)),"")</f>
        <v>-7000000000</v>
      </c>
      <c r="H8" s="2">
        <f>IFERROR(INDEX(D8:G8,COUNT(D8:G8)),"")</f>
        <v>-7000000000</v>
      </c>
      <c r="I8" s="2">
        <f>IFERROR(INDEX(I51:I500,MATCH($C$8,$C$51:$C$500,0)),"")</f>
        <v>-10000000000</v>
      </c>
      <c r="J8" s="2">
        <f>IFERROR(INDEX(J51:J500,MATCH($C$8,$C$51:$C$500,0)),"")</f>
        <v>-14000000000</v>
      </c>
      <c r="K8" s="2">
        <f>IFERROR(INDEX(K51:K500,MATCH($C$8,$C$51:$C$500,0)),"")</f>
        <v>-15000000000</v>
      </c>
      <c r="L8" s="2">
        <f>IFERROR(INDEX(L51:L500,MATCH($C$8,$C$51:$C$500,0)),"")</f>
        <v>0</v>
      </c>
    </row>
    <row r="9" spans="1:12" ht="15.5" x14ac:dyDescent="0.35">
      <c r="A9" t="s">
        <v>16</v>
      </c>
      <c r="C9" t="s">
        <v>17</v>
      </c>
      <c r="D9" s="3">
        <f>IFERROR(INDEX(D51:D500,MATCH("Free cash flow per share (Quarter)",$C$51:$C$500,0)),"")</f>
        <v>-0.49</v>
      </c>
      <c r="E9" s="3">
        <f>IFERROR(INDEX(E51:E500,MATCH("Free cash flow per share (Quarter)",$C$51:$C$500,0)),"")</f>
        <v>-6.89</v>
      </c>
      <c r="H9" s="3">
        <f>IFERROR(INDEX(D9:G9,COUNT(D9:G9)),"")</f>
        <v>-6.89</v>
      </c>
      <c r="I9" s="3">
        <f>IFERROR(INDEX(I51:I500,MATCH($C$9,$C$51:$C$500,0)),"")</f>
        <v>-8.9499999999999993</v>
      </c>
      <c r="J9" s="3">
        <f>IFERROR(INDEX(J51:J500,MATCH($C$9,$C$51:$C$500,0)),"")</f>
        <v>-12.71</v>
      </c>
      <c r="K9" s="3">
        <f>IFERROR(INDEX(K51:K500,MATCH($C$9,$C$51:$C$500,0)),"")</f>
        <v>-901.31</v>
      </c>
      <c r="L9" s="3">
        <f>IFERROR(INDEX(L51:L500,MATCH($C$9,$C$51:$C$500,0)),"")</f>
        <v>-105.14</v>
      </c>
    </row>
    <row r="10" spans="1:12" ht="15.5" x14ac:dyDescent="0.35">
      <c r="C10" t="s">
        <v>18</v>
      </c>
      <c r="D10" s="3">
        <f ca="1">IFERROR(IF(D9=0,"",D2/D9),"")</f>
        <v>-110.20408163265306</v>
      </c>
      <c r="E10" s="3">
        <f ca="1">IFERROR(IF(E9=0,"",E2/E9),"")</f>
        <v>-5.3701015965166912</v>
      </c>
      <c r="I10" s="3">
        <f ca="1">IFERROR(IF(I9=0,"",I2/I9),"")</f>
        <v>-5.1396648044692741</v>
      </c>
      <c r="J10" s="3">
        <f ca="1">IFERROR(IF(J9=0,"",J2/J9),"")</f>
        <v>-1.7309205350118015</v>
      </c>
      <c r="K10" s="3" t="str">
        <f ca="1">IFERROR(IF(K9=0,"",K2/K9),"")</f>
        <v/>
      </c>
      <c r="L10" s="3" t="str">
        <f ca="1">IFERROR(IF(L9=0,"",L2/L9),"")</f>
        <v/>
      </c>
    </row>
    <row r="11" spans="1:12" ht="15.5" x14ac:dyDescent="0.35">
      <c r="B11" t="s">
        <v>19</v>
      </c>
      <c r="C11" t="s">
        <v>20</v>
      </c>
      <c r="D11" s="2">
        <f>IFERROR(INDEX(D51:D500,MATCH($C$11,$C$51:$C$500,0)),"")</f>
        <v>91994586</v>
      </c>
      <c r="E11" s="2">
        <f>IFERROR(INDEX(E51:E500,MATCH($C$11,$C$51:$C$500,0)),"")</f>
        <v>1029924540</v>
      </c>
      <c r="H11" s="2">
        <f>IFERROR(INDEX(D11:G11,COUNT(D11:G11)),"")</f>
        <v>1029924540</v>
      </c>
      <c r="I11" s="2">
        <f>IFERROR(INDEX(I51:I500,MATCH($C$11,$C$51:$C$500,0)),"")</f>
        <v>1029924540</v>
      </c>
      <c r="J11" s="2">
        <f>IFERROR(INDEX(J51:J500,MATCH($C$11,$C$51:$C$500,0)),"")</f>
        <v>10714193144</v>
      </c>
      <c r="K11" s="2">
        <f>IFERROR(INDEX(K51:K500,MATCH($C$11,$C$51:$C$500,0)),"")</f>
        <v>8024028</v>
      </c>
      <c r="L11" s="2">
        <f>IFERROR(INDEX(L51:L500,MATCH($C$11,$C$51:$C$500,0)),"")</f>
        <v>53955766</v>
      </c>
    </row>
    <row r="12" spans="1:12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2000000000</v>
      </c>
      <c r="E12" s="2">
        <f>IFERROR(INDEX(E51:E500,MATCH("Net Debt (Quarter)",$C$51:$C$500,0)),"")</f>
        <v>1000000000</v>
      </c>
      <c r="H12" s="2">
        <f>IFERROR(INDEX(D12:G12,COUNT(D12:G12)),"")</f>
        <v>1000000000</v>
      </c>
      <c r="I12" s="2">
        <f>IFERROR(INDEX(I51:I500,MATCH($C$12,$C$51:$C$500,0)),"")</f>
        <v>1000000000</v>
      </c>
      <c r="J12" s="2">
        <f>IFERROR(INDEX(J51:J500,MATCH($C$12,$C$51:$C$500,0)),"")</f>
        <v>-9000000000</v>
      </c>
      <c r="K12" s="2">
        <f>IFERROR(INDEX(K51:K500,MATCH($C$12,$C$51:$C$500,0)),"")</f>
        <v>0</v>
      </c>
      <c r="L12" s="2">
        <f>IFERROR(INDEX(L51:L500,MATCH($C$12,$C$51:$C$500,0)),"")</f>
        <v>1000000000</v>
      </c>
    </row>
    <row r="13" spans="1:12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2000000000</v>
      </c>
      <c r="E13" s="2">
        <f>IFERROR(INDEX(E51:E500,MATCH("Total Debt (Quarter)",$C$51:$C$500,0)),"")</f>
        <v>2000000000</v>
      </c>
      <c r="H13" s="2">
        <f>IFERROR(INDEX(D13:G13,COUNT(D13:G13)),"")</f>
        <v>2000000000</v>
      </c>
      <c r="I13" s="2">
        <f>IFERROR(INDEX(I51:I500,MATCH($C$13,$C$51:$C$500,0)),"")</f>
        <v>2000000000</v>
      </c>
      <c r="J13" s="2">
        <f>IFERROR(INDEX(J51:J500,MATCH($C$13,$C$51:$C$500,0)),"")</f>
        <v>2000000000</v>
      </c>
      <c r="K13" s="2">
        <f>IFERROR(INDEX(K51:K500,MATCH($C$13,$C$51:$C$500,0)),"")</f>
        <v>0</v>
      </c>
      <c r="L13" s="2">
        <f>IFERROR(INDEX(L51:L500,MATCH($C$13,$C$51:$C$500,0)),"")</f>
        <v>1000000000</v>
      </c>
    </row>
    <row r="14" spans="1:12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>IFERROR(INDEX(I51:I500,MATCH($C$14,$C$51:$C$500,0)),"")</f>
        <v/>
      </c>
      <c r="J14" s="2" t="str">
        <f>IFERROR(INDEX(J51:J500,MATCH($C$14,$C$51:$C$500,0)),"")</f>
        <v/>
      </c>
      <c r="K14" s="2" t="str">
        <f>IFERROR(INDEX(K51:K500,MATCH($C$14,$C$51:$C$500,0)),"")</f>
        <v/>
      </c>
      <c r="L14" s="2" t="str">
        <f>IFERROR(INDEX(L51:L500,MATCH($C$14,$C$51:$C$500,0)),"")</f>
        <v/>
      </c>
    </row>
    <row r="15" spans="1:12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920443872</v>
      </c>
      <c r="H15" s="2">
        <f>IFERROR(SUM(D15:G15)*(4/MAX(1,COUNT(D15:G15))),"")</f>
        <v>1840887744</v>
      </c>
      <c r="I15" s="2">
        <f>IFERROR(INDEX(I51:I500,MATCH($C$15,$C$51:$C$500,0)),"")</f>
        <v>920443872</v>
      </c>
      <c r="J15" s="2">
        <f>IFERROR(INDEX(J51:J500,MATCH($C$15,$C$51:$C$500,0)),"")</f>
        <v>780829155</v>
      </c>
      <c r="K15" s="2">
        <f>IFERROR(INDEX(K51:K500,MATCH($C$15,$C$51:$C$500,0)),"")</f>
        <v>-95494271</v>
      </c>
      <c r="L15" s="2">
        <f>IFERROR(INDEX(L51:L500,MATCH($C$15,$C$51:$C$500,0)),"")</f>
        <v>-76318405</v>
      </c>
    </row>
    <row r="16" spans="1:12" ht="15.5" x14ac:dyDescent="0.35">
      <c r="C16" t="s">
        <v>29</v>
      </c>
      <c r="D16" s="2">
        <f>IFERROR(INDEX(D51:D500,MATCH($C$16,$C$51:$C$500,0)),"")</f>
        <v>-807293810</v>
      </c>
      <c r="E16" s="2">
        <f>IFERROR(INDEX(E51:E500,MATCH($C$16,$C$51:$C$500,0)),"")</f>
        <v>-3865018523</v>
      </c>
      <c r="H16" s="2">
        <f>IFERROR(SUM(D16:G16)*(4/MAX(1,COUNT(D16:G16))),"")</f>
        <v>-9344624666</v>
      </c>
      <c r="I16" s="2">
        <f>IFERROR(INDEX(I51:I500,MATCH($C$16,$C$51:$C$500,0)),"")</f>
        <v>-4954764205</v>
      </c>
      <c r="J16" s="2">
        <f>IFERROR(INDEX(J51:J500,MATCH($C$16,$C$51:$C$500,0)),"")</f>
        <v>-4032672817</v>
      </c>
      <c r="K16" s="2">
        <f>IFERROR(INDEX(K51:K500,MATCH($C$16,$C$51:$C$500,0)),"")</f>
        <v>174178449</v>
      </c>
      <c r="L16" s="2">
        <f>IFERROR(INDEX(L51:L500,MATCH($C$16,$C$51:$C$500,0)),"")</f>
        <v>590877828</v>
      </c>
    </row>
    <row r="17" spans="1:12" ht="15.5" x14ac:dyDescent="0.35">
      <c r="A17" t="s">
        <v>30</v>
      </c>
    </row>
    <row r="18" spans="1:12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33</v>
      </c>
      <c r="J18" t="s">
        <v>34</v>
      </c>
      <c r="K18" t="s">
        <v>35</v>
      </c>
      <c r="L18" t="s">
        <v>36</v>
      </c>
    </row>
    <row r="19" spans="1:12" ht="15.5" x14ac:dyDescent="0.35">
      <c r="A19" t="s">
        <v>40</v>
      </c>
      <c r="C19" t="s">
        <v>41</v>
      </c>
    </row>
    <row r="20" spans="1:12" ht="15.5" x14ac:dyDescent="0.35">
      <c r="A20" t="s">
        <v>42</v>
      </c>
      <c r="C20" t="s">
        <v>43</v>
      </c>
      <c r="D20" s="2">
        <f ca="1">IFERROR(D21*D2,"")</f>
        <v>58320000000</v>
      </c>
      <c r="E20" s="2">
        <f ca="1">IFERROR(E21*E2,"")</f>
        <v>39960000000</v>
      </c>
      <c r="H20" s="2">
        <f ca="1">IFERROR(H21*H2,"")</f>
        <v>39960000000</v>
      </c>
      <c r="I20" s="2">
        <f ca="1">IFERROR(I21*I2,"")</f>
        <v>49680000000</v>
      </c>
      <c r="J20" s="2">
        <f ca="1">IFERROR(J21*J2,"")</f>
        <v>23760000000</v>
      </c>
      <c r="K20" s="2" t="str">
        <f ca="1">IFERROR(K21*K2,"")</f>
        <v/>
      </c>
      <c r="L20" s="2" t="str">
        <f ca="1">IFERROR(L21*L2,"")</f>
        <v/>
      </c>
    </row>
    <row r="21" spans="1:12" ht="15.5" x14ac:dyDescent="0.35">
      <c r="C21" t="s">
        <v>12</v>
      </c>
      <c r="D21" s="2">
        <f>IFERROR(INDEX(D51:D500,MATCH($C$7,$C$51:$C$500,0)),"")</f>
        <v>1080000000</v>
      </c>
      <c r="E21" s="2">
        <f>IFERROR(INDEX(E51:E500,MATCH($C$7,$C$51:$C$500,0)),"")</f>
        <v>1080000000</v>
      </c>
      <c r="H21" s="2">
        <f>IFERROR(INDEX(D21:G21,COUNT(D21:G21)),"")</f>
        <v>1080000000</v>
      </c>
      <c r="I21" s="2">
        <f>IFERROR(INDEX(I51:I500,MATCH($C$7,$C$51:$C$500,0)),"")</f>
        <v>1080000000</v>
      </c>
      <c r="J21" s="2">
        <f>IFERROR(INDEX(J51:J500,MATCH($C$7,$C$51:$C$500,0)),"")</f>
        <v>1080000000</v>
      </c>
      <c r="K21" s="2">
        <f>IFERROR(INDEX(K51:K500,MATCH($C$7,$C$51:$C$500,0)),"")</f>
        <v>20000000</v>
      </c>
      <c r="L21" s="2">
        <f>IFERROR(INDEX(L51:L500,MATCH($C$7,$C$51:$C$500,0)),"")</f>
        <v>0</v>
      </c>
    </row>
    <row r="23" spans="1:12" ht="15.5" x14ac:dyDescent="0.35">
      <c r="B23" t="s">
        <v>44</v>
      </c>
      <c r="C23" t="s">
        <v>45</v>
      </c>
      <c r="D23" s="3">
        <f>IFERROR(D5/D6*100,"")</f>
        <v>-2.341419586370983</v>
      </c>
      <c r="E23" s="3">
        <f>IFERROR(E5/E6*100,"")</f>
        <v>-7.6420338707332451</v>
      </c>
      <c r="H23" s="3">
        <f>IFERROR(H5/H6*100,"")</f>
        <v>-19.859770513294748</v>
      </c>
      <c r="I23" s="3">
        <f>IFERROR(I5/I6*100,"")</f>
        <v>-10.730347119236461</v>
      </c>
      <c r="J23" s="3">
        <f>IFERROR(J5/J6*100,"")</f>
        <v>-8.7384557456109508</v>
      </c>
      <c r="K23" s="3">
        <f>IFERROR(K5/K6*100,"")</f>
        <v>8.1859552836357957E-2</v>
      </c>
      <c r="L23" s="3">
        <f>IFERROR(L5/L6*100,"")</f>
        <v>124.30117032146524</v>
      </c>
    </row>
    <row r="24" spans="1:12" ht="15.5" x14ac:dyDescent="0.35">
      <c r="C24" t="s">
        <v>46</v>
      </c>
      <c r="D24" s="4">
        <f>IFERROR(_xlfn.RRI(5,I23,D23),"")</f>
        <v>-0.26248120034836697</v>
      </c>
      <c r="E24" s="4">
        <f>IFERROR(_xlfn.RRI(5,J23,E23),"")</f>
        <v>-2.6457638951882356E-2</v>
      </c>
      <c r="H24" s="4" t="str">
        <f>IFERROR(_xlfn.RRI(5,M23,H23),"")</f>
        <v/>
      </c>
      <c r="I24" s="4" t="str">
        <f>IFERROR(_xlfn.RRI(5,N23,I23),"")</f>
        <v/>
      </c>
      <c r="J24" s="4" t="str">
        <f>IFERROR(_xlfn.RRI(5,O23,J23),"")</f>
        <v/>
      </c>
      <c r="K24" s="4" t="str">
        <f>IFERROR(_xlfn.RRI(5,P23,K23),"")</f>
        <v/>
      </c>
      <c r="L24" s="4" t="str">
        <f>IFERROR(_xlfn.RRI(5,Q23,L23),"")</f>
        <v/>
      </c>
    </row>
    <row r="25" spans="1:12" ht="15.5" x14ac:dyDescent="0.35">
      <c r="A25" t="s">
        <v>47</v>
      </c>
      <c r="C25" t="s">
        <v>48</v>
      </c>
      <c r="D25" s="3">
        <f>IFERROR(INDEX(D51:D500,MATCH($A$25,$C$51:$C$500,0)),"")</f>
        <v>-0.75</v>
      </c>
      <c r="E25" s="3">
        <f>IFERROR(INDEX(E51:E500,MATCH($A$25,$C$51:$C$500,0)),"")</f>
        <v>-2.72</v>
      </c>
      <c r="H25" s="3">
        <f>IFERROR(INDEX(D25:G25,COUNT(D25:G25)),"")</f>
        <v>-2.72</v>
      </c>
      <c r="I25" s="3">
        <f>IFERROR(INDEX(I51:I500,MATCH($C$25,$C$51:$C$500,0)),"")</f>
        <v>-3.73</v>
      </c>
      <c r="J25" s="3">
        <f>IFERROR(INDEX(J51:J500,MATCH($C$25,$C$51:$C$500,0)),"")</f>
        <v>-3</v>
      </c>
      <c r="K25" s="3">
        <f>IFERROR(INDEX(K51:K500,MATCH($C$25,$C$51:$C$500,0)),"")</f>
        <v>4.84</v>
      </c>
      <c r="L25" s="3">
        <f>IFERROR(INDEX(L51:L500,MATCH($C$25,$C$51:$C$500,0)),"")</f>
        <v>1029.1199999999999</v>
      </c>
    </row>
    <row r="26" spans="1:12" ht="15.5" x14ac:dyDescent="0.35">
      <c r="C26" t="s">
        <v>49</v>
      </c>
      <c r="D26" s="4">
        <f>IFERROR(_xlfn.RRI(5,I25,D25),"")</f>
        <v>-0.27444475438257243</v>
      </c>
      <c r="E26" s="4">
        <f>IFERROR(_xlfn.RRI(5,J25,E25),"")</f>
        <v>-1.9405326513573518E-2</v>
      </c>
      <c r="H26" s="4" t="str">
        <f>IFERROR(_xlfn.RRI(5,M25,H25),"")</f>
        <v/>
      </c>
      <c r="I26" s="4" t="str">
        <f>IFERROR(_xlfn.RRI(5,N25,I25),"")</f>
        <v/>
      </c>
      <c r="J26" s="4" t="str">
        <f>IFERROR(_xlfn.RRI(5,O25,J25),"")</f>
        <v/>
      </c>
      <c r="K26" s="4" t="str">
        <f>IFERROR(_xlfn.RRI(5,P25,K25),"")</f>
        <v/>
      </c>
      <c r="L26" s="4" t="str">
        <f>IFERROR(_xlfn.RRI(5,Q25,L25),"")</f>
        <v/>
      </c>
    </row>
    <row r="27" spans="1:12" ht="15.5" x14ac:dyDescent="0.35">
      <c r="C27" t="s">
        <v>50</v>
      </c>
      <c r="D27" s="3">
        <f>IFERROR(D4/D21,"")</f>
        <v>1.2342561398148149</v>
      </c>
      <c r="E27" s="3">
        <f>IFERROR(E4/E21,"")</f>
        <v>1.5094771898148147</v>
      </c>
      <c r="H27" s="3">
        <f>IFERROR(H4/H21,"")</f>
        <v>5.4874666592592591</v>
      </c>
      <c r="I27" s="3">
        <f>IFERROR(I4/I21,"")</f>
        <v>3.3600297018518517</v>
      </c>
      <c r="J27" s="3">
        <f>IFERROR(J4/J21,"")</f>
        <v>4.4586295314814812</v>
      </c>
      <c r="K27" s="3">
        <f>IFERROR(K4/K21,"")</f>
        <v>229.17994229999999</v>
      </c>
      <c r="L27" s="3" t="str">
        <f>IFERROR(L4/L21,"")</f>
        <v/>
      </c>
    </row>
    <row r="28" spans="1:12" ht="15.5" x14ac:dyDescent="0.35">
      <c r="C28" t="s">
        <v>51</v>
      </c>
      <c r="D28" s="4">
        <f>IFERROR(_xlfn.RRI(5,I27,D27),"")</f>
        <v>-0.18151177489604264</v>
      </c>
      <c r="E28" s="4">
        <f>IFERROR(_xlfn.RRI(5,J27,E27),"")</f>
        <v>-0.19476056900708405</v>
      </c>
      <c r="H28" s="4" t="str">
        <f>IFERROR(_xlfn.RRI(5,M27,H27),"")</f>
        <v/>
      </c>
      <c r="I28" s="4" t="str">
        <f>IFERROR(_xlfn.RRI(5,N27,I27),"")</f>
        <v/>
      </c>
      <c r="J28" s="4" t="str">
        <f>IFERROR(_xlfn.RRI(5,O27,J27),"")</f>
        <v/>
      </c>
      <c r="K28" s="4" t="str">
        <f>IFERROR(_xlfn.RRI(5,P27,K27),"")</f>
        <v/>
      </c>
      <c r="L28" s="4" t="str">
        <f>IFERROR(_xlfn.RRI(5,Q27,L27),"")</f>
        <v/>
      </c>
    </row>
    <row r="29" spans="1:12" ht="15.5" x14ac:dyDescent="0.35">
      <c r="C29" t="s">
        <v>52</v>
      </c>
      <c r="H29" s="4">
        <f>IFERROR(((H25-I25)/I25)*100%,"")</f>
        <v>-0.27077747989276135</v>
      </c>
      <c r="I29" s="4">
        <f>IFERROR(((I25-J25)/J25)*100%,"")</f>
        <v>0.24333333333333332</v>
      </c>
      <c r="J29" s="4">
        <f>IFERROR(((J25-K25)/K25)*100%,"")</f>
        <v>-1.6198347107438016</v>
      </c>
      <c r="K29" s="4">
        <f>IFERROR(((K25-L25)/L25)*100%,"")</f>
        <v>-0.99529695273631846</v>
      </c>
      <c r="L29" s="4" t="str">
        <f>IFERROR(((L25-M25)/M25)*100%,"")</f>
        <v/>
      </c>
    </row>
    <row r="30" spans="1:12" ht="15.5" x14ac:dyDescent="0.35">
      <c r="C30" t="s">
        <v>53</v>
      </c>
      <c r="H30" s="4">
        <f>IFERROR(((H27-I27)/I27)*100%,"")</f>
        <v>0.63316016410059972</v>
      </c>
      <c r="I30" s="4">
        <f>IFERROR(((I27-J27)/J27)*100%,"")</f>
        <v>-0.24639854508490522</v>
      </c>
      <c r="J30" s="4">
        <f>IFERROR(((J27-K27)/K27)*100%,"")</f>
        <v>-0.98054528905655691</v>
      </c>
      <c r="K30" s="4" t="str">
        <f>IFERROR(((K27-L27)/L27)*100%,"")</f>
        <v/>
      </c>
      <c r="L30" s="4" t="str">
        <f>IFERROR(((L27-M27)/M27)*100%,"")</f>
        <v/>
      </c>
    </row>
    <row r="32" spans="1:12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31.85</v>
      </c>
      <c r="E32" s="3">
        <f>IFERROR(INDEX(E51:E500,MATCH($A$32,$C$51:$C$500,0)),"")</f>
        <v>32.6</v>
      </c>
      <c r="H32" s="3">
        <f>IFERROR(INDEX(D32:G32,COUNT(D32:G32)),"")</f>
        <v>32.6</v>
      </c>
      <c r="I32" s="3">
        <f>IFERROR(INDEX(I51:I500,MATCH($C$32,$C$51:$C$500,0)),"")</f>
        <v>32.6</v>
      </c>
      <c r="J32" s="3">
        <f>IFERROR(INDEX(J51:J500,MATCH($C$32,$C$51:$C$500,0)),"")</f>
        <v>36.090000000000003</v>
      </c>
      <c r="K32" s="3">
        <f>IFERROR(INDEX(K51:K500,MATCH($C$32,$C$51:$C$500,0)),"")</f>
        <v>1011.71</v>
      </c>
      <c r="L32" s="3">
        <f>IFERROR(INDEX(L51:L500,MATCH($C$32,$C$51:$C$500,0)),"")</f>
        <v>853.66</v>
      </c>
    </row>
    <row r="33" spans="1:12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1.1599999999999999</v>
      </c>
      <c r="E33" s="3">
        <f>IFERROR(INDEX(E51:E500,MATCH($A$33,$C$51:$C$500,0)),"")</f>
        <v>1.41</v>
      </c>
      <c r="H33" s="3">
        <f>IFERROR(INDEX(D33:G33,COUNT(D33:G33)),"")</f>
        <v>1.41</v>
      </c>
      <c r="I33" s="3">
        <f>IFERROR(INDEX(I51:I500,MATCH($C$33,$C$51:$C$500,0)),"")</f>
        <v>1.41</v>
      </c>
      <c r="J33" s="3">
        <f>IFERROR(INDEX(J51:J500,MATCH($C$33,$C$51:$C$500,0)),"")</f>
        <v>0.61</v>
      </c>
      <c r="K33" s="3">
        <f>IFERROR(INDEX(K51:K500,MATCH($C$33,$C$51:$C$500,0)),"")</f>
        <v>0</v>
      </c>
      <c r="L33" s="3">
        <f>IFERROR(INDEX(L51:L500,MATCH($C$33,$C$51:$C$500,0)),"")</f>
        <v>0</v>
      </c>
    </row>
    <row r="34" spans="1:12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-49.33</v>
      </c>
      <c r="E34" s="3">
        <f>IFERROR(INDEX(E51:E500,MATCH($A$34,$C$51:$C$500,0)),"")</f>
        <v>-16.91</v>
      </c>
      <c r="H34" s="3">
        <f>IFERROR(INDEX(D34:G34,COUNT(D34:G34)),"")</f>
        <v>-16.91</v>
      </c>
      <c r="I34" s="3">
        <f>IFERROR(INDEX(I51:I500,MATCH($C$34,$C$51:$C$500,0)),"")</f>
        <v>-12.33</v>
      </c>
      <c r="J34" s="3">
        <f>IFERROR(INDEX(J51:J500,MATCH($C$34,$C$51:$C$500,0)),"")</f>
        <v>-7.33</v>
      </c>
      <c r="K34" s="3">
        <f>IFERROR(INDEX(K51:K500,MATCH($C$34,$C$51:$C$500,0)),"")</f>
        <v>0</v>
      </c>
      <c r="L34" s="3">
        <f>IFERROR(INDEX(L51:L500,MATCH($C$34,$C$51:$C$500,0)),"")</f>
        <v>0</v>
      </c>
    </row>
    <row r="35" spans="1:12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30.05</v>
      </c>
      <c r="E35" s="3">
        <f>IFERROR(INDEX(E51:E500,MATCH($A$35,$C$51:$C$500,0)),"")</f>
        <v>30.55</v>
      </c>
      <c r="H35" s="3">
        <f>IFERROR(INDEX(D35:G35,COUNT(D35:G35)),"")</f>
        <v>30.55</v>
      </c>
      <c r="I35" s="3">
        <f>IFERROR(INDEX(I51:I500,MATCH($C$35,$C$51:$C$500,0)),"")</f>
        <v>13.72</v>
      </c>
      <c r="J35" s="3">
        <f>IFERROR(INDEX(J51:J500,MATCH($C$35,$C$51:$C$500,0)),"")</f>
        <v>4.95</v>
      </c>
      <c r="K35" s="3">
        <f>IFERROR(INDEX(K51:K500,MATCH($C$35,$C$51:$C$500,0)),"")</f>
        <v>0</v>
      </c>
      <c r="L35" s="3">
        <f>IFERROR(INDEX(L51:L500,MATCH($C$35,$C$51:$C$500,0)),"")</f>
        <v>0</v>
      </c>
    </row>
    <row r="36" spans="1:12" ht="15.5" x14ac:dyDescent="0.35">
      <c r="B36" t="s">
        <v>66</v>
      </c>
      <c r="C36" t="s">
        <v>67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>IFERROR(INDEX(H51:H500,MATCH($C$36,$C$51:$C$500,0)),"")</f>
        <v>0</v>
      </c>
      <c r="I36" s="4">
        <f>IFERROR(INDEX(I51:I500,MATCH($C$36,$C$51:$C$500,0)),"")</f>
        <v>0</v>
      </c>
      <c r="J36" s="4">
        <f>IFERROR(INDEX(J51:J500,MATCH($C$36,$C$51:$C$500,0)),"")</f>
        <v>0</v>
      </c>
      <c r="K36" s="4">
        <f>IFERROR(INDEX(K51:K500,MATCH($C$36,$C$51:$C$500,0)),"")</f>
        <v>1.3758000000000001</v>
      </c>
      <c r="L36" s="4">
        <f>IFERROR(INDEX(L51:L500,MATCH($C$36,$C$51:$C$500,0)),"")</f>
        <v>0</v>
      </c>
    </row>
    <row r="37" spans="1:12" ht="15.5" x14ac:dyDescent="0.35">
      <c r="B37" t="s">
        <v>68</v>
      </c>
      <c r="C37" t="s">
        <v>69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>IFERROR(INDEX(H51:H500,MATCH($C$37,$C$51:$C$500,0)),"")</f>
        <v>0</v>
      </c>
      <c r="I37" s="3">
        <f>IFERROR(INDEX(I51:I500,MATCH($C$37,$C$51:$C$500,0)),"")</f>
        <v>0</v>
      </c>
      <c r="J37" s="3">
        <f>IFERROR(INDEX(J51:J500,MATCH($C$37,$C$51:$C$500,0)),"")</f>
        <v>0</v>
      </c>
      <c r="K37" s="3">
        <f>IFERROR(INDEX(K51:K500,MATCH($C$37,$C$51:$C$500,0)),"")</f>
        <v>0.1</v>
      </c>
      <c r="L37" s="3">
        <f>IFERROR(INDEX(L51:L500,MATCH($C$37,$C$51:$C$500,0)),"")</f>
        <v>0</v>
      </c>
    </row>
    <row r="50" spans="2:12" ht="15.5" x14ac:dyDescent="0.35">
      <c r="D50" t="s">
        <v>72</v>
      </c>
      <c r="E50" t="s">
        <v>73</v>
      </c>
      <c r="F50" t="s">
        <v>931</v>
      </c>
      <c r="G50" t="s">
        <v>933</v>
      </c>
      <c r="H50" t="s">
        <v>857</v>
      </c>
      <c r="I50" t="s">
        <v>33</v>
      </c>
      <c r="J50" t="s">
        <v>34</v>
      </c>
      <c r="K50" t="s">
        <v>35</v>
      </c>
      <c r="L50" t="s">
        <v>36</v>
      </c>
    </row>
    <row r="51" spans="2:12" ht="15.5" x14ac:dyDescent="0.35">
      <c r="B51" t="s">
        <v>75</v>
      </c>
      <c r="C51" t="s">
        <v>6</v>
      </c>
      <c r="D51" s="5">
        <v>1332996631</v>
      </c>
      <c r="E51" s="5">
        <v>1630235365</v>
      </c>
      <c r="F51" s="5">
        <v>1998596713</v>
      </c>
      <c r="G51" s="5">
        <v>2432617760</v>
      </c>
      <c r="I51" s="5">
        <v>3628832078</v>
      </c>
      <c r="J51" s="5">
        <v>4815319894</v>
      </c>
      <c r="K51" s="5">
        <v>4583598846</v>
      </c>
      <c r="L51" s="5">
        <v>3987775195</v>
      </c>
    </row>
    <row r="52" spans="2:12" ht="15.5" x14ac:dyDescent="0.35">
      <c r="C52" t="s">
        <v>76</v>
      </c>
      <c r="D52" s="5">
        <v>-909124473</v>
      </c>
      <c r="E52" s="5">
        <v>-940955237</v>
      </c>
      <c r="F52" s="5">
        <v>-1155909807</v>
      </c>
      <c r="G52" s="5">
        <v>-1073984984</v>
      </c>
      <c r="I52" s="5">
        <v>-2096865044</v>
      </c>
      <c r="J52" s="5">
        <v>-2319090160</v>
      </c>
      <c r="K52" s="5">
        <v>-1962155471</v>
      </c>
      <c r="L52" s="5">
        <v>-1229021922</v>
      </c>
    </row>
    <row r="53" spans="2:12" ht="15.5" x14ac:dyDescent="0.35">
      <c r="C53" t="s">
        <v>77</v>
      </c>
      <c r="D53" s="5">
        <v>423872158</v>
      </c>
      <c r="E53" s="5">
        <v>689280128</v>
      </c>
      <c r="F53" s="5">
        <v>842686906</v>
      </c>
      <c r="G53" s="5">
        <v>1358632776</v>
      </c>
      <c r="I53" s="5">
        <v>1531967034</v>
      </c>
      <c r="J53" s="5">
        <v>2496229734</v>
      </c>
      <c r="K53" s="5">
        <v>2621443375</v>
      </c>
      <c r="L53" s="5">
        <v>2758753273</v>
      </c>
    </row>
    <row r="54" spans="2:12" ht="15.5" x14ac:dyDescent="0.35">
      <c r="C54" t="s">
        <v>78</v>
      </c>
      <c r="D54" s="5">
        <v>-1231791694</v>
      </c>
      <c r="E54" s="5">
        <v>-4408423577</v>
      </c>
      <c r="F54" s="5">
        <v>-1821589805</v>
      </c>
      <c r="G54" s="5">
        <v>-4582959290</v>
      </c>
      <c r="I54" s="5">
        <v>-6230013382</v>
      </c>
      <c r="J54" s="5">
        <v>-6491639675</v>
      </c>
      <c r="K54" s="5">
        <v>-2324084879</v>
      </c>
      <c r="L54" s="5">
        <v>-1902404101</v>
      </c>
    </row>
    <row r="55" spans="2:12" ht="15.5" x14ac:dyDescent="0.35">
      <c r="C55" t="s">
        <v>245</v>
      </c>
      <c r="D55" s="5">
        <v>-15076448</v>
      </c>
      <c r="E55" s="5">
        <v>-11110630</v>
      </c>
      <c r="F55" s="5">
        <v>-62750838</v>
      </c>
      <c r="G55" s="5">
        <v>-114519306</v>
      </c>
      <c r="I55" s="5">
        <v>-73861468</v>
      </c>
      <c r="J55" s="5">
        <v>-185030958</v>
      </c>
      <c r="K55" s="5">
        <v>-229080879</v>
      </c>
      <c r="L55" s="5">
        <v>-279822128</v>
      </c>
    </row>
    <row r="56" spans="2:12" ht="15.5" x14ac:dyDescent="0.35">
      <c r="C56" t="s">
        <v>246</v>
      </c>
      <c r="D56" s="5">
        <v>-1216715246</v>
      </c>
      <c r="E56" s="5">
        <v>-4397312947</v>
      </c>
      <c r="F56" s="5">
        <v>-1758838967</v>
      </c>
      <c r="G56" s="5">
        <v>-4468439984</v>
      </c>
      <c r="I56" s="5">
        <v>-6156151914</v>
      </c>
      <c r="J56" s="5">
        <v>-6306608717</v>
      </c>
      <c r="K56" s="5">
        <v>-2095004000</v>
      </c>
      <c r="L56" s="5">
        <v>-1622581973</v>
      </c>
    </row>
    <row r="57" spans="2:12" ht="15.5" x14ac:dyDescent="0.35">
      <c r="C57" t="s">
        <v>80</v>
      </c>
      <c r="D57" s="5">
        <v>-807919536</v>
      </c>
      <c r="E57" s="5">
        <v>-3719143449</v>
      </c>
      <c r="F57" s="5">
        <v>-978902899</v>
      </c>
      <c r="G57" s="5">
        <v>-3224326514</v>
      </c>
      <c r="I57" s="5">
        <v>-4698046348</v>
      </c>
      <c r="J57" s="5">
        <v>-3995409941</v>
      </c>
      <c r="K57" s="5">
        <v>297358496</v>
      </c>
      <c r="L57" s="5">
        <v>856349172</v>
      </c>
    </row>
    <row r="58" spans="2:12" ht="15.5" x14ac:dyDescent="0.35">
      <c r="C58" t="s">
        <v>81</v>
      </c>
      <c r="D58" s="5">
        <v>625726</v>
      </c>
      <c r="E58" s="5">
        <v>-145875074</v>
      </c>
      <c r="F58" s="5">
        <v>-110842783</v>
      </c>
      <c r="G58" s="5">
        <v>-50217458</v>
      </c>
      <c r="I58" s="5">
        <v>-256717857</v>
      </c>
      <c r="J58" s="5">
        <v>-37262876</v>
      </c>
      <c r="K58" s="5">
        <v>-123180047</v>
      </c>
      <c r="L58" s="5">
        <v>-265471344</v>
      </c>
    </row>
    <row r="59" spans="2:12" ht="15.5" x14ac:dyDescent="0.35">
      <c r="C59" t="s">
        <v>83</v>
      </c>
      <c r="G59" s="5">
        <v>-162455333</v>
      </c>
      <c r="J59" s="5">
        <v>-162455333</v>
      </c>
      <c r="K59" s="5">
        <v>-65226232</v>
      </c>
      <c r="L59" s="5">
        <v>15993444</v>
      </c>
    </row>
    <row r="60" spans="2:12" ht="15.5" x14ac:dyDescent="0.35">
      <c r="C60" t="s">
        <v>84</v>
      </c>
      <c r="D60" s="5">
        <v>625726</v>
      </c>
      <c r="E60" s="5">
        <v>-145875074</v>
      </c>
      <c r="F60" s="5">
        <v>-110842783</v>
      </c>
      <c r="G60" s="5">
        <v>-50217458</v>
      </c>
      <c r="I60" s="5">
        <v>-256717857</v>
      </c>
      <c r="J60" s="5">
        <v>-37262876</v>
      </c>
      <c r="K60" s="5">
        <v>-123180047</v>
      </c>
      <c r="L60" s="5">
        <v>-265471344</v>
      </c>
    </row>
    <row r="61" spans="2:12" ht="15.5" x14ac:dyDescent="0.35">
      <c r="C61" t="s">
        <v>29</v>
      </c>
      <c r="D61" s="5">
        <v>-807293810</v>
      </c>
      <c r="E61" s="5">
        <v>-3865018523</v>
      </c>
      <c r="F61" s="5">
        <v>-1089745682</v>
      </c>
      <c r="G61" s="5">
        <v>-3274543972</v>
      </c>
      <c r="I61" s="5">
        <v>-4954764205</v>
      </c>
      <c r="J61" s="5">
        <v>-4032672817</v>
      </c>
      <c r="K61" s="5">
        <v>174178449</v>
      </c>
      <c r="L61" s="5">
        <v>590877828</v>
      </c>
    </row>
    <row r="62" spans="2:12" ht="15.5" x14ac:dyDescent="0.35">
      <c r="C62" t="s">
        <v>28</v>
      </c>
      <c r="E62" s="5">
        <v>920443872</v>
      </c>
      <c r="G62" s="5">
        <v>780829155</v>
      </c>
      <c r="I62" s="5">
        <v>920443872</v>
      </c>
      <c r="J62" s="5">
        <v>780829155</v>
      </c>
      <c r="K62" s="5">
        <v>-95494271</v>
      </c>
      <c r="L62" s="5">
        <v>-76318405</v>
      </c>
    </row>
    <row r="63" spans="2:12" ht="15.5" x14ac:dyDescent="0.35">
      <c r="C63" t="s">
        <v>85</v>
      </c>
      <c r="K63" s="5">
        <v>-57873092</v>
      </c>
      <c r="L63" s="5">
        <v>-85597483</v>
      </c>
    </row>
    <row r="64" spans="2:12" ht="15.5" x14ac:dyDescent="0.35">
      <c r="C64" t="s">
        <v>87</v>
      </c>
      <c r="E64" s="5">
        <v>920443872</v>
      </c>
      <c r="G64" s="5">
        <v>780829155</v>
      </c>
      <c r="I64" s="5">
        <v>920443872</v>
      </c>
      <c r="J64" s="5">
        <v>780829155</v>
      </c>
      <c r="K64" s="5">
        <v>-37621179</v>
      </c>
      <c r="L64" s="5">
        <v>30006782</v>
      </c>
    </row>
    <row r="65" spans="2:12" ht="15.5" x14ac:dyDescent="0.35">
      <c r="C65" t="s">
        <v>86</v>
      </c>
      <c r="L65" s="5">
        <v>-20727704</v>
      </c>
    </row>
    <row r="66" spans="2:12" ht="15.5" x14ac:dyDescent="0.35">
      <c r="C66" t="s">
        <v>88</v>
      </c>
      <c r="E66" s="5">
        <v>920443872</v>
      </c>
      <c r="G66" s="5">
        <v>780829155</v>
      </c>
      <c r="I66" s="5">
        <v>920443872</v>
      </c>
      <c r="J66" s="5">
        <v>780829155</v>
      </c>
      <c r="K66" s="5">
        <v>-95494271</v>
      </c>
      <c r="L66" s="5">
        <v>-76318405</v>
      </c>
    </row>
    <row r="67" spans="2:12" ht="15.5" x14ac:dyDescent="0.35">
      <c r="C67" t="s">
        <v>89</v>
      </c>
      <c r="D67" s="5">
        <v>-807293810</v>
      </c>
      <c r="E67" s="5">
        <v>-2944574651</v>
      </c>
      <c r="F67" s="5">
        <v>-1089745682</v>
      </c>
      <c r="G67" s="5">
        <v>-2493714817</v>
      </c>
      <c r="I67" s="5">
        <v>-4034320333</v>
      </c>
      <c r="J67" s="5">
        <v>-3251843662</v>
      </c>
      <c r="K67" s="5">
        <v>78684178</v>
      </c>
      <c r="L67" s="5">
        <v>514559423</v>
      </c>
    </row>
    <row r="68" spans="2:12" ht="15.5" x14ac:dyDescent="0.35">
      <c r="C68" t="s">
        <v>90</v>
      </c>
      <c r="E68" s="5">
        <v>247997995</v>
      </c>
      <c r="G68" s="5">
        <v>-162455333</v>
      </c>
      <c r="I68" s="5">
        <v>247997995</v>
      </c>
      <c r="J68" s="5">
        <v>-162455333</v>
      </c>
      <c r="K68" s="5">
        <v>-65226232</v>
      </c>
      <c r="L68" s="5">
        <v>15993444</v>
      </c>
    </row>
    <row r="69" spans="2:12" ht="15.5" x14ac:dyDescent="0.35">
      <c r="C69" t="s">
        <v>428</v>
      </c>
      <c r="E69" s="5">
        <v>247997995</v>
      </c>
      <c r="G69" s="5">
        <v>-162455333</v>
      </c>
      <c r="I69" s="5">
        <v>247997995</v>
      </c>
      <c r="J69" s="5">
        <v>-162455333</v>
      </c>
      <c r="K69" s="5">
        <v>-65226232</v>
      </c>
      <c r="L69" s="5">
        <v>15993444</v>
      </c>
    </row>
    <row r="70" spans="2:12" ht="15.5" x14ac:dyDescent="0.35">
      <c r="C70" t="s">
        <v>91</v>
      </c>
      <c r="D70" s="5">
        <v>-807293810</v>
      </c>
      <c r="E70" s="5">
        <v>-2696576656</v>
      </c>
      <c r="F70" s="5">
        <v>-1089745682</v>
      </c>
      <c r="G70" s="5">
        <v>-2656170150</v>
      </c>
      <c r="I70" s="5">
        <v>-3786322338</v>
      </c>
      <c r="J70" s="5">
        <v>-3414298995</v>
      </c>
      <c r="K70" s="5">
        <v>13457946</v>
      </c>
      <c r="L70" s="5">
        <v>530552867</v>
      </c>
    </row>
    <row r="71" spans="2:12" ht="15.5" x14ac:dyDescent="0.35">
      <c r="C71" t="s">
        <v>92</v>
      </c>
      <c r="D71" s="5">
        <v>-807293810</v>
      </c>
      <c r="E71" s="5">
        <v>-2944574651</v>
      </c>
      <c r="F71" s="5">
        <v>-1089745682</v>
      </c>
      <c r="G71" s="5">
        <v>-2493714817</v>
      </c>
      <c r="I71" s="5">
        <v>-4034320333</v>
      </c>
      <c r="J71" s="5">
        <v>-3251843662</v>
      </c>
      <c r="K71" s="5">
        <v>78684177</v>
      </c>
      <c r="L71" s="5">
        <v>514559423</v>
      </c>
    </row>
    <row r="72" spans="2:12" ht="15.5" x14ac:dyDescent="0.35">
      <c r="C72" t="s">
        <v>8</v>
      </c>
      <c r="D72" s="5">
        <v>-807293810</v>
      </c>
      <c r="E72" s="5">
        <v>-2696576656</v>
      </c>
      <c r="F72" s="5">
        <v>-1089745682</v>
      </c>
      <c r="G72" s="5">
        <v>-2656170150</v>
      </c>
      <c r="I72" s="5">
        <v>-3786322338</v>
      </c>
      <c r="J72" s="5">
        <v>-3414298995</v>
      </c>
      <c r="K72" s="5">
        <v>13457945</v>
      </c>
      <c r="L72" s="5">
        <v>530552868</v>
      </c>
    </row>
    <row r="73" spans="2:12" ht="15.5" x14ac:dyDescent="0.35">
      <c r="C73" t="s">
        <v>93</v>
      </c>
    </row>
    <row r="74" spans="2:12" ht="15.5" x14ac:dyDescent="0.35">
      <c r="C74" t="s">
        <v>94</v>
      </c>
      <c r="D74" s="5">
        <v>-807293810</v>
      </c>
      <c r="E74" s="5">
        <v>-2944574651</v>
      </c>
      <c r="F74" s="5">
        <v>-1089745682</v>
      </c>
      <c r="G74" s="5">
        <v>-2493714817</v>
      </c>
      <c r="I74" s="5">
        <v>-4034320333</v>
      </c>
      <c r="J74" s="5">
        <v>-3251843662</v>
      </c>
      <c r="K74" s="5">
        <v>78684177</v>
      </c>
      <c r="L74" s="5">
        <v>514559423</v>
      </c>
    </row>
    <row r="75" spans="2:12" ht="15.5" x14ac:dyDescent="0.35">
      <c r="C75" t="s">
        <v>95</v>
      </c>
      <c r="D75" s="5">
        <v>-807293810</v>
      </c>
      <c r="E75" s="5">
        <v>-2696576656</v>
      </c>
      <c r="F75" s="5">
        <v>-1089745682</v>
      </c>
      <c r="G75" s="5">
        <v>-2656170150</v>
      </c>
      <c r="I75" s="5">
        <v>-3786322338</v>
      </c>
      <c r="J75" s="5">
        <v>-3414298995</v>
      </c>
      <c r="K75" s="5">
        <v>13457945</v>
      </c>
      <c r="L75" s="5">
        <v>530552868</v>
      </c>
    </row>
    <row r="76" spans="2:12" ht="15.5" x14ac:dyDescent="0.35">
      <c r="C76" t="s">
        <v>96</v>
      </c>
      <c r="D76" s="5">
        <v>-807293810</v>
      </c>
      <c r="E76" s="5">
        <v>-2696576656</v>
      </c>
      <c r="F76" s="5">
        <v>-1089745682</v>
      </c>
      <c r="G76" s="5">
        <v>-2656170150</v>
      </c>
      <c r="I76" s="5">
        <v>-3786322338</v>
      </c>
      <c r="J76" s="5">
        <v>-3414298995</v>
      </c>
      <c r="K76" s="5">
        <v>13457945</v>
      </c>
      <c r="L76" s="5">
        <v>530552868</v>
      </c>
    </row>
    <row r="78" spans="2:12" ht="15.5" x14ac:dyDescent="0.35">
      <c r="B78" t="s">
        <v>97</v>
      </c>
      <c r="C78" t="s">
        <v>98</v>
      </c>
    </row>
    <row r="79" spans="2:12" ht="15.5" x14ac:dyDescent="0.35">
      <c r="C79" t="s">
        <v>99</v>
      </c>
    </row>
    <row r="80" spans="2:12" ht="15.5" x14ac:dyDescent="0.35">
      <c r="C80" t="s">
        <v>20</v>
      </c>
      <c r="D80" s="5">
        <v>91994586</v>
      </c>
      <c r="E80" s="5">
        <v>1029924540</v>
      </c>
      <c r="F80" s="5">
        <v>7084955115</v>
      </c>
      <c r="G80" s="5">
        <v>10714193144</v>
      </c>
      <c r="I80" s="5">
        <v>1029924540</v>
      </c>
      <c r="J80" s="5">
        <v>10714193144</v>
      </c>
      <c r="K80" s="5">
        <v>8024028</v>
      </c>
      <c r="L80" s="5">
        <v>53955766</v>
      </c>
    </row>
    <row r="81" spans="3:12" ht="15.5" x14ac:dyDescent="0.35">
      <c r="C81" t="s">
        <v>100</v>
      </c>
      <c r="D81" s="5">
        <v>116054223</v>
      </c>
      <c r="E81" s="5">
        <v>186313032</v>
      </c>
      <c r="F81" s="5">
        <v>518648325</v>
      </c>
      <c r="G81" s="5">
        <v>406824215</v>
      </c>
      <c r="I81" s="5">
        <v>186313032</v>
      </c>
      <c r="J81" s="5">
        <v>406824215</v>
      </c>
      <c r="K81" s="5">
        <v>199307178</v>
      </c>
      <c r="L81" s="5">
        <v>1355419417</v>
      </c>
    </row>
    <row r="82" spans="3:12" ht="15.5" x14ac:dyDescent="0.35">
      <c r="C82" t="s">
        <v>250</v>
      </c>
    </row>
    <row r="83" spans="3:12" ht="15.5" x14ac:dyDescent="0.35">
      <c r="C83" t="s">
        <v>249</v>
      </c>
    </row>
    <row r="84" spans="3:12" ht="15.5" x14ac:dyDescent="0.35">
      <c r="C84" t="s">
        <v>251</v>
      </c>
      <c r="D84" s="5">
        <v>116054223</v>
      </c>
      <c r="E84" s="5">
        <v>186313032</v>
      </c>
      <c r="F84" s="5">
        <v>518648325</v>
      </c>
      <c r="G84" s="5">
        <v>406824215</v>
      </c>
      <c r="I84" s="5">
        <v>186313032</v>
      </c>
      <c r="J84" s="5">
        <v>406824215</v>
      </c>
      <c r="K84" s="5">
        <v>199307178</v>
      </c>
      <c r="L84" s="5">
        <v>1355419417</v>
      </c>
    </row>
    <row r="85" spans="3:12" ht="15.5" x14ac:dyDescent="0.35">
      <c r="C85" t="s">
        <v>102</v>
      </c>
      <c r="D85" s="5">
        <v>6244000</v>
      </c>
      <c r="E85" s="5">
        <v>2205530000</v>
      </c>
      <c r="F85" s="5">
        <v>4275572088</v>
      </c>
      <c r="G85" s="5">
        <v>2945792690</v>
      </c>
      <c r="I85" s="5">
        <v>2205530000</v>
      </c>
      <c r="J85" s="5">
        <v>2945792690</v>
      </c>
      <c r="K85" s="5">
        <v>75281000</v>
      </c>
      <c r="L85" s="5">
        <v>94351000</v>
      </c>
    </row>
    <row r="86" spans="3:12" ht="15.5" x14ac:dyDescent="0.35">
      <c r="C86" t="s">
        <v>252</v>
      </c>
      <c r="D86" s="5">
        <v>6244000</v>
      </c>
      <c r="E86" s="5">
        <v>2205530000</v>
      </c>
      <c r="F86" s="5">
        <v>4275572088</v>
      </c>
      <c r="G86" s="5">
        <v>2945792690</v>
      </c>
      <c r="I86" s="5">
        <v>2205530000</v>
      </c>
      <c r="J86" s="5">
        <v>2945792690</v>
      </c>
      <c r="K86" s="5">
        <v>75281000</v>
      </c>
      <c r="L86" s="5">
        <v>94351000</v>
      </c>
    </row>
    <row r="87" spans="3:12" ht="15.5" x14ac:dyDescent="0.35">
      <c r="C87" t="s">
        <v>103</v>
      </c>
      <c r="D87" s="5">
        <v>128071280</v>
      </c>
      <c r="E87" s="5">
        <v>143500859</v>
      </c>
      <c r="F87" s="5">
        <v>489610661</v>
      </c>
      <c r="G87" s="5">
        <v>239159195</v>
      </c>
      <c r="I87" s="5">
        <v>143500859</v>
      </c>
      <c r="J87" s="5">
        <v>239159195</v>
      </c>
      <c r="K87" s="5">
        <v>301324063</v>
      </c>
      <c r="L87" s="5">
        <v>190788486</v>
      </c>
    </row>
    <row r="88" spans="3:12" ht="15.5" x14ac:dyDescent="0.35">
      <c r="C88" t="s">
        <v>83</v>
      </c>
      <c r="D88" s="5">
        <v>-361180450</v>
      </c>
      <c r="E88" s="5">
        <v>-361180450</v>
      </c>
      <c r="F88" s="5">
        <v>-609178445</v>
      </c>
      <c r="G88" s="5">
        <v>-609178445</v>
      </c>
      <c r="I88" s="5">
        <v>-361180450</v>
      </c>
      <c r="J88" s="5">
        <v>-609178445</v>
      </c>
      <c r="K88" s="5">
        <v>-446723112</v>
      </c>
      <c r="L88" s="5">
        <v>-381496880</v>
      </c>
    </row>
    <row r="89" spans="3:12" ht="15.5" x14ac:dyDescent="0.35">
      <c r="C89" t="s">
        <v>104</v>
      </c>
      <c r="D89" s="5">
        <v>18189315962</v>
      </c>
      <c r="E89" s="5">
        <v>18544100664</v>
      </c>
      <c r="F89" s="5">
        <v>24089844823</v>
      </c>
      <c r="G89" s="5">
        <v>24857102054</v>
      </c>
      <c r="I89" s="5">
        <v>18544100664</v>
      </c>
      <c r="J89" s="5">
        <v>24857102054</v>
      </c>
      <c r="K89" s="5">
        <v>4815050843</v>
      </c>
      <c r="L89" s="5">
        <v>1808014669</v>
      </c>
    </row>
    <row r="90" spans="3:12" ht="15.5" x14ac:dyDescent="0.35">
      <c r="C90" t="s">
        <v>105</v>
      </c>
    </row>
    <row r="91" spans="3:12" ht="15.5" x14ac:dyDescent="0.35">
      <c r="C91" t="s">
        <v>107</v>
      </c>
      <c r="D91" s="5">
        <v>17307120195</v>
      </c>
      <c r="E91" s="5">
        <v>17893068696</v>
      </c>
      <c r="F91" s="5">
        <v>16206204031</v>
      </c>
      <c r="G91" s="5">
        <v>16458965701</v>
      </c>
      <c r="I91" s="5">
        <v>17893068696</v>
      </c>
      <c r="J91" s="5">
        <v>16458965701</v>
      </c>
      <c r="K91" s="5">
        <v>13719270695</v>
      </c>
      <c r="L91" s="5">
        <v>1037603802</v>
      </c>
    </row>
    <row r="92" spans="3:12" ht="15.5" x14ac:dyDescent="0.35">
      <c r="C92" t="s">
        <v>109</v>
      </c>
      <c r="D92" s="5">
        <v>1759897970</v>
      </c>
      <c r="E92" s="5">
        <v>1759897970</v>
      </c>
      <c r="F92" s="5">
        <v>909402250</v>
      </c>
      <c r="G92" s="5">
        <v>909402250</v>
      </c>
      <c r="I92" s="5">
        <v>1759897970</v>
      </c>
      <c r="J92" s="5">
        <v>909402250</v>
      </c>
      <c r="K92" s="5">
        <v>82752360</v>
      </c>
      <c r="L92" s="5">
        <v>101976398</v>
      </c>
    </row>
    <row r="93" spans="3:12" ht="15.5" x14ac:dyDescent="0.35">
      <c r="C93" t="s">
        <v>110</v>
      </c>
      <c r="D93" s="5">
        <v>19179097498</v>
      </c>
      <c r="E93" s="5">
        <v>19765045999</v>
      </c>
      <c r="F93" s="5">
        <v>17252846281</v>
      </c>
      <c r="G93" s="5">
        <v>17505607951</v>
      </c>
      <c r="I93" s="5">
        <v>19765045999</v>
      </c>
      <c r="J93" s="5">
        <v>17505607951</v>
      </c>
      <c r="K93" s="5">
        <v>13802023055</v>
      </c>
      <c r="L93" s="5">
        <v>1139580200</v>
      </c>
    </row>
    <row r="94" spans="3:12" ht="15.5" x14ac:dyDescent="0.35">
      <c r="C94" t="s">
        <v>111</v>
      </c>
      <c r="D94" s="5">
        <v>37368413460</v>
      </c>
      <c r="E94" s="5">
        <v>38309146663</v>
      </c>
      <c r="F94" s="5">
        <v>41342691104</v>
      </c>
      <c r="G94" s="5">
        <v>42362710005</v>
      </c>
      <c r="I94" s="5">
        <v>38309146663</v>
      </c>
      <c r="J94" s="5">
        <v>42362710005</v>
      </c>
      <c r="K94" s="5">
        <v>18617073898</v>
      </c>
      <c r="L94" s="5">
        <v>2947594869</v>
      </c>
    </row>
    <row r="95" spans="3:12" ht="15.5" x14ac:dyDescent="0.35">
      <c r="C95" t="s">
        <v>112</v>
      </c>
    </row>
    <row r="96" spans="3:12" ht="15.5" x14ac:dyDescent="0.35">
      <c r="C96" t="s">
        <v>113</v>
      </c>
    </row>
    <row r="97" spans="3:12" ht="15.5" x14ac:dyDescent="0.35">
      <c r="C97" t="s">
        <v>114</v>
      </c>
      <c r="D97" s="5">
        <v>2030142852</v>
      </c>
      <c r="E97" s="5">
        <v>2163582245</v>
      </c>
      <c r="F97" s="5">
        <v>2323855662</v>
      </c>
      <c r="G97" s="5">
        <v>2254128881</v>
      </c>
      <c r="I97" s="5">
        <v>2163582245</v>
      </c>
      <c r="J97" s="5">
        <v>2254128881</v>
      </c>
      <c r="K97" s="5">
        <v>1487099480</v>
      </c>
      <c r="L97" s="5">
        <v>1062388053</v>
      </c>
    </row>
    <row r="98" spans="3:12" ht="15.5" x14ac:dyDescent="0.35">
      <c r="C98" t="s">
        <v>115</v>
      </c>
    </row>
    <row r="99" spans="3:12" ht="15.5" x14ac:dyDescent="0.35">
      <c r="C99" t="s">
        <v>253</v>
      </c>
      <c r="D99" s="5">
        <v>11628810</v>
      </c>
      <c r="E99" s="5">
        <v>39002300</v>
      </c>
      <c r="F99" s="5">
        <v>216980414</v>
      </c>
      <c r="G99" s="5">
        <v>142439253</v>
      </c>
      <c r="I99" s="5">
        <v>39002300</v>
      </c>
      <c r="J99" s="5">
        <v>142439253</v>
      </c>
      <c r="K99" s="5">
        <v>98156500</v>
      </c>
      <c r="L99" s="5">
        <v>100185291</v>
      </c>
    </row>
    <row r="100" spans="3:12" ht="15.5" x14ac:dyDescent="0.35">
      <c r="C100" t="s">
        <v>118</v>
      </c>
      <c r="K100" s="5">
        <v>1319726450</v>
      </c>
    </row>
    <row r="101" spans="3:12" ht="15.5" x14ac:dyDescent="0.35">
      <c r="C101" t="s">
        <v>254</v>
      </c>
      <c r="K101" s="5">
        <v>1319726450</v>
      </c>
    </row>
    <row r="102" spans="3:12" ht="15.5" x14ac:dyDescent="0.35">
      <c r="C102" t="s">
        <v>117</v>
      </c>
      <c r="D102" s="5">
        <v>18514042</v>
      </c>
      <c r="E102" s="5">
        <v>33360750</v>
      </c>
      <c r="F102" s="5">
        <v>30813488</v>
      </c>
      <c r="G102" s="5">
        <v>35627868</v>
      </c>
      <c r="I102" s="5">
        <v>33360750</v>
      </c>
      <c r="J102" s="5">
        <v>35627868</v>
      </c>
      <c r="K102" s="5">
        <v>69216530</v>
      </c>
      <c r="L102" s="5">
        <v>452212238</v>
      </c>
    </row>
    <row r="103" spans="3:12" ht="15.5" x14ac:dyDescent="0.35">
      <c r="C103" t="s">
        <v>116</v>
      </c>
      <c r="E103" s="5">
        <v>91219195</v>
      </c>
      <c r="F103" s="5">
        <v>78000000</v>
      </c>
      <c r="G103" s="5">
        <v>78000000</v>
      </c>
      <c r="I103" s="5">
        <v>91219195</v>
      </c>
      <c r="J103" s="5">
        <v>78000000</v>
      </c>
      <c r="L103" s="5">
        <v>10038560</v>
      </c>
    </row>
    <row r="104" spans="3:12" ht="15.5" x14ac:dyDescent="0.35">
      <c r="C104" t="s">
        <v>1645</v>
      </c>
    </row>
    <row r="105" spans="3:12" ht="15.5" x14ac:dyDescent="0.35">
      <c r="C105" t="s">
        <v>120</v>
      </c>
    </row>
    <row r="106" spans="3:12" ht="15.5" x14ac:dyDescent="0.35">
      <c r="C106" t="s">
        <v>313</v>
      </c>
      <c r="L106" s="5">
        <v>899614964</v>
      </c>
    </row>
    <row r="107" spans="3:12" ht="15.5" x14ac:dyDescent="0.35">
      <c r="C107" t="s">
        <v>121</v>
      </c>
      <c r="D107" s="5">
        <v>2000000000</v>
      </c>
      <c r="E107" s="5">
        <v>2000000000</v>
      </c>
      <c r="F107" s="5">
        <v>1998061760</v>
      </c>
      <c r="G107" s="5">
        <v>1998061760</v>
      </c>
      <c r="I107" s="5">
        <v>2000000000</v>
      </c>
      <c r="J107" s="5">
        <v>1998061760</v>
      </c>
      <c r="L107" s="5">
        <v>499951964</v>
      </c>
    </row>
    <row r="108" spans="3:12" ht="15.5" x14ac:dyDescent="0.35">
      <c r="C108" t="s">
        <v>122</v>
      </c>
      <c r="D108" s="5">
        <v>859452087</v>
      </c>
      <c r="E108" s="5">
        <v>859452087</v>
      </c>
      <c r="F108" s="5">
        <v>1036471653</v>
      </c>
      <c r="G108" s="5">
        <v>1036471653</v>
      </c>
      <c r="I108" s="5">
        <v>859452087</v>
      </c>
      <c r="J108" s="5">
        <v>1036471653</v>
      </c>
      <c r="K108" s="5">
        <v>689687935</v>
      </c>
      <c r="L108" s="5">
        <v>1458378277</v>
      </c>
    </row>
    <row r="109" spans="3:12" ht="15.5" x14ac:dyDescent="0.35">
      <c r="C109" t="s">
        <v>123</v>
      </c>
      <c r="D109" s="5">
        <v>859452087</v>
      </c>
      <c r="E109" s="5">
        <v>859452087</v>
      </c>
      <c r="F109" s="5">
        <v>1036471653</v>
      </c>
      <c r="G109" s="5">
        <v>1036471653</v>
      </c>
      <c r="I109" s="5">
        <v>859452087</v>
      </c>
      <c r="J109" s="5">
        <v>1036471653</v>
      </c>
      <c r="K109" s="5">
        <v>689687935</v>
      </c>
      <c r="L109" s="5">
        <v>1458378277</v>
      </c>
    </row>
    <row r="110" spans="3:12" ht="15.5" x14ac:dyDescent="0.35">
      <c r="C110" t="s">
        <v>124</v>
      </c>
    </row>
    <row r="111" spans="3:12" ht="15.5" x14ac:dyDescent="0.35">
      <c r="C111" t="s">
        <v>125</v>
      </c>
      <c r="L111" s="5">
        <v>899614964</v>
      </c>
    </row>
    <row r="112" spans="3:12" ht="15.5" x14ac:dyDescent="0.35">
      <c r="C112" t="s">
        <v>126</v>
      </c>
      <c r="D112" s="5">
        <v>2889594939</v>
      </c>
      <c r="E112" s="5">
        <v>3023034332</v>
      </c>
      <c r="F112" s="5">
        <v>3360327315</v>
      </c>
      <c r="G112" s="5">
        <v>3290600534</v>
      </c>
      <c r="I112" s="5">
        <v>3023034332</v>
      </c>
      <c r="J112" s="5">
        <v>3290600534</v>
      </c>
      <c r="K112" s="5">
        <v>2176787415</v>
      </c>
      <c r="L112" s="5">
        <v>2520766330</v>
      </c>
    </row>
    <row r="113" spans="2:12" ht="15.5" x14ac:dyDescent="0.35">
      <c r="C113" t="s">
        <v>127</v>
      </c>
    </row>
    <row r="114" spans="2:12" ht="15.5" x14ac:dyDescent="0.35">
      <c r="C114" t="s">
        <v>128</v>
      </c>
      <c r="D114" s="5">
        <v>21650524460</v>
      </c>
      <c r="E114" s="5">
        <v>21650524460</v>
      </c>
      <c r="F114" s="5">
        <v>21650459420</v>
      </c>
      <c r="G114" s="5">
        <v>21650459420</v>
      </c>
      <c r="I114" s="5">
        <v>21650524460</v>
      </c>
      <c r="J114" s="5">
        <v>21650459420</v>
      </c>
      <c r="K114" s="5">
        <v>16250000000</v>
      </c>
      <c r="L114" s="5">
        <v>250000000</v>
      </c>
    </row>
    <row r="115" spans="2:12" ht="15.5" x14ac:dyDescent="0.35">
      <c r="C115" t="s">
        <v>129</v>
      </c>
      <c r="D115" s="5">
        <v>20754125275</v>
      </c>
      <c r="E115" s="5">
        <v>20754125275</v>
      </c>
      <c r="F115" s="5">
        <v>20753865116</v>
      </c>
      <c r="G115" s="5">
        <v>20753865116</v>
      </c>
      <c r="I115" s="5">
        <v>20754125275</v>
      </c>
      <c r="J115" s="5">
        <v>20753865116</v>
      </c>
    </row>
    <row r="116" spans="2:12" ht="15.5" x14ac:dyDescent="0.35">
      <c r="C116" t="s">
        <v>130</v>
      </c>
      <c r="D116" s="5">
        <v>-7564650764</v>
      </c>
      <c r="E116" s="5">
        <v>-6757356954</v>
      </c>
      <c r="F116" s="5">
        <v>-3812782302</v>
      </c>
      <c r="G116" s="5">
        <v>-2723036620</v>
      </c>
      <c r="I116" s="5">
        <v>-6757356954</v>
      </c>
      <c r="J116" s="5">
        <v>-2723036620</v>
      </c>
      <c r="K116" s="5">
        <v>637009595</v>
      </c>
      <c r="L116" s="5">
        <v>558325418</v>
      </c>
    </row>
    <row r="117" spans="2:12" ht="15.5" x14ac:dyDescent="0.35">
      <c r="C117" t="s">
        <v>257</v>
      </c>
    </row>
    <row r="118" spans="2:12" ht="15.5" x14ac:dyDescent="0.35">
      <c r="C118" t="s">
        <v>258</v>
      </c>
      <c r="D118" s="5">
        <v>-7564650764</v>
      </c>
      <c r="E118" s="5">
        <v>-6757356954</v>
      </c>
      <c r="F118" s="5">
        <v>-3812782302</v>
      </c>
      <c r="G118" s="5">
        <v>-2723036620</v>
      </c>
      <c r="I118" s="5">
        <v>-6757356954</v>
      </c>
      <c r="J118" s="5">
        <v>-2723036620</v>
      </c>
      <c r="K118" s="5">
        <v>637009595</v>
      </c>
      <c r="L118" s="5">
        <v>558325418</v>
      </c>
    </row>
    <row r="119" spans="2:12" ht="15.5" x14ac:dyDescent="0.35">
      <c r="C119" t="s">
        <v>259</v>
      </c>
      <c r="D119" s="5">
        <v>-7564650764</v>
      </c>
      <c r="E119" s="5">
        <v>-6757356954</v>
      </c>
      <c r="F119" s="5">
        <v>-3812782302</v>
      </c>
      <c r="G119" s="5">
        <v>-2723036620</v>
      </c>
      <c r="I119" s="5">
        <v>-6757356954</v>
      </c>
      <c r="J119" s="5">
        <v>-2723036620</v>
      </c>
      <c r="K119" s="5">
        <v>637009595</v>
      </c>
      <c r="L119" s="5">
        <v>558325418</v>
      </c>
    </row>
    <row r="120" spans="2:12" ht="15.5" x14ac:dyDescent="0.35">
      <c r="C120" t="s">
        <v>131</v>
      </c>
    </row>
    <row r="121" spans="2:12" ht="15.5" x14ac:dyDescent="0.35">
      <c r="C121" t="s">
        <v>10</v>
      </c>
      <c r="D121" s="5">
        <v>34478818521</v>
      </c>
      <c r="E121" s="5">
        <v>35286112331</v>
      </c>
      <c r="F121" s="5">
        <v>37982363789</v>
      </c>
      <c r="G121" s="5">
        <v>39072109471</v>
      </c>
      <c r="I121" s="5">
        <v>35286112331</v>
      </c>
      <c r="J121" s="5">
        <v>39072109471</v>
      </c>
      <c r="K121" s="5">
        <v>16440286483</v>
      </c>
      <c r="L121" s="5">
        <v>426828538</v>
      </c>
    </row>
    <row r="122" spans="2:12" ht="15.5" x14ac:dyDescent="0.35">
      <c r="C122" t="s">
        <v>132</v>
      </c>
      <c r="D122" s="5">
        <v>37368413460</v>
      </c>
      <c r="E122" s="5">
        <v>38309146663</v>
      </c>
      <c r="F122" s="5">
        <v>41342691104</v>
      </c>
      <c r="G122" s="5">
        <v>42362710005</v>
      </c>
      <c r="I122" s="5">
        <v>38309146663</v>
      </c>
      <c r="J122" s="5">
        <v>42362710005</v>
      </c>
      <c r="K122" s="5">
        <v>18617073898</v>
      </c>
      <c r="L122" s="5">
        <v>2947594868</v>
      </c>
    </row>
    <row r="123" spans="2:12" ht="15.5" x14ac:dyDescent="0.35">
      <c r="C123" t="s">
        <v>133</v>
      </c>
      <c r="D123" s="5">
        <v>1082526223</v>
      </c>
      <c r="E123" s="5">
        <v>1082526223</v>
      </c>
      <c r="F123" s="5">
        <v>1082522971</v>
      </c>
      <c r="G123" s="5">
        <v>1082522971</v>
      </c>
      <c r="I123" s="5">
        <v>1082526223</v>
      </c>
      <c r="J123" s="5">
        <v>1082522971</v>
      </c>
      <c r="K123" s="5">
        <v>16250000</v>
      </c>
      <c r="L123" s="5">
        <v>500000</v>
      </c>
    </row>
    <row r="125" spans="2:12" ht="15.5" x14ac:dyDescent="0.35">
      <c r="B125" t="s">
        <v>134</v>
      </c>
      <c r="C125" t="s">
        <v>135</v>
      </c>
      <c r="D125" s="5">
        <v>-526162285</v>
      </c>
      <c r="E125" s="5">
        <v>-12697069111</v>
      </c>
      <c r="F125" s="5">
        <v>3010537068</v>
      </c>
      <c r="G125" s="5">
        <v>-5553356707</v>
      </c>
      <c r="I125" s="5">
        <v>-9686532043</v>
      </c>
      <c r="J125" s="5">
        <v>-5147024180</v>
      </c>
      <c r="K125" s="5">
        <v>-1138214810</v>
      </c>
      <c r="L125" s="5">
        <v>256856178</v>
      </c>
    </row>
    <row r="126" spans="2:12" ht="15.5" x14ac:dyDescent="0.35">
      <c r="C126" t="s">
        <v>316</v>
      </c>
      <c r="D126" s="5">
        <v>1424991217</v>
      </c>
      <c r="E126" s="5">
        <v>-1778491481</v>
      </c>
      <c r="F126" s="5">
        <v>5627834742</v>
      </c>
      <c r="G126" s="5">
        <v>1972827492</v>
      </c>
      <c r="I126" s="5">
        <v>3849343261</v>
      </c>
      <c r="J126" s="5">
        <v>4607802857</v>
      </c>
      <c r="K126" s="5">
        <v>5739711085</v>
      </c>
      <c r="L126" s="5">
        <v>3954820278</v>
      </c>
    </row>
    <row r="127" spans="2:12" ht="15.5" x14ac:dyDescent="0.35">
      <c r="C127" t="s">
        <v>137</v>
      </c>
      <c r="D127" s="5">
        <v>-936497962</v>
      </c>
      <c r="E127" s="5">
        <v>-1118933351</v>
      </c>
      <c r="F127" s="5">
        <v>-1081368646</v>
      </c>
      <c r="G127" s="5">
        <v>-1600184455</v>
      </c>
      <c r="I127" s="5">
        <v>-2200301997</v>
      </c>
      <c r="J127" s="5">
        <v>-2274807407</v>
      </c>
      <c r="K127" s="5">
        <v>-1964184262</v>
      </c>
      <c r="L127" s="5">
        <v>-1290521931</v>
      </c>
    </row>
    <row r="128" spans="2:12" ht="15.5" x14ac:dyDescent="0.35">
      <c r="C128" t="s">
        <v>139</v>
      </c>
      <c r="D128" s="5">
        <v>-819006034</v>
      </c>
      <c r="E128" s="5">
        <v>-1441866671</v>
      </c>
      <c r="F128" s="5">
        <v>-1137588463</v>
      </c>
      <c r="G128" s="5">
        <v>-1789834063</v>
      </c>
      <c r="I128" s="5">
        <v>-2579455134</v>
      </c>
      <c r="J128" s="5">
        <v>-2961375551</v>
      </c>
      <c r="K128" s="5">
        <v>-1320232530</v>
      </c>
      <c r="L128" s="5">
        <v>-1115737397</v>
      </c>
    </row>
    <row r="129" spans="3:12" ht="15.5" x14ac:dyDescent="0.35">
      <c r="C129" t="s">
        <v>321</v>
      </c>
      <c r="D129" s="5">
        <v>-136680871</v>
      </c>
      <c r="E129" s="5">
        <v>-7823489853</v>
      </c>
      <c r="F129" s="5">
        <v>-323371930</v>
      </c>
      <c r="G129" s="5">
        <v>-3971666023</v>
      </c>
      <c r="I129" s="5">
        <v>-8146861783</v>
      </c>
      <c r="J129" s="5">
        <v>-4295037953</v>
      </c>
      <c r="K129" s="5">
        <v>-2809837407</v>
      </c>
      <c r="L129" s="5">
        <v>-1135323383</v>
      </c>
    </row>
    <row r="130" spans="3:12" ht="15.5" x14ac:dyDescent="0.35">
      <c r="C130" t="s">
        <v>502</v>
      </c>
      <c r="D130" s="5">
        <v>-1094552</v>
      </c>
      <c r="E130" s="5">
        <v>-237718059</v>
      </c>
      <c r="F130" s="5">
        <v>-17094552</v>
      </c>
      <c r="G130" s="5">
        <v>-31384805</v>
      </c>
      <c r="I130" s="5">
        <v>-254812611</v>
      </c>
      <c r="J130" s="5">
        <v>-32617190</v>
      </c>
      <c r="K130" s="5">
        <v>-170850908</v>
      </c>
      <c r="L130" s="5">
        <v>-140278903</v>
      </c>
    </row>
    <row r="131" spans="3:12" ht="15.5" x14ac:dyDescent="0.35">
      <c r="C131" t="s">
        <v>363</v>
      </c>
      <c r="D131" s="5">
        <v>-57874083</v>
      </c>
      <c r="E131" s="5">
        <v>-296569696</v>
      </c>
      <c r="F131" s="5">
        <v>-57874083</v>
      </c>
      <c r="G131" s="5">
        <v>-133114853</v>
      </c>
      <c r="I131" s="5">
        <v>-354443779</v>
      </c>
      <c r="J131" s="5">
        <v>-190988936</v>
      </c>
      <c r="K131" s="5">
        <v>-612820788</v>
      </c>
      <c r="L131" s="5">
        <v>-16102486</v>
      </c>
    </row>
    <row r="132" spans="3:12" ht="15.5" x14ac:dyDescent="0.35">
      <c r="C132" t="s">
        <v>144</v>
      </c>
      <c r="D132" s="5">
        <v>4783769</v>
      </c>
      <c r="E132" s="5">
        <v>-2520329</v>
      </c>
      <c r="F132" s="5">
        <v>4783769</v>
      </c>
      <c r="G132" s="5">
        <v>-1319367590</v>
      </c>
      <c r="I132" s="5">
        <v>2263440</v>
      </c>
      <c r="J132" s="5">
        <v>26832659846</v>
      </c>
      <c r="K132" s="5">
        <v>14600433072</v>
      </c>
    </row>
    <row r="133" spans="3:12" ht="15.5" x14ac:dyDescent="0.35">
      <c r="C133" t="s">
        <v>145</v>
      </c>
      <c r="D133" s="5">
        <v>-416551439</v>
      </c>
      <c r="E133" s="5">
        <v>6644558866</v>
      </c>
      <c r="F133" s="5">
        <v>-6644558866</v>
      </c>
      <c r="G133" s="5">
        <v>7351399456</v>
      </c>
      <c r="J133" s="5">
        <v>-10979466550</v>
      </c>
      <c r="K133" s="5">
        <v>-13508150000</v>
      </c>
      <c r="L133" s="5">
        <v>-309425000</v>
      </c>
    </row>
    <row r="134" spans="3:12" ht="15.5" x14ac:dyDescent="0.35">
      <c r="C134" t="s">
        <v>146</v>
      </c>
      <c r="G134" s="5">
        <v>-1356852530</v>
      </c>
      <c r="J134" s="5">
        <v>-3896902530</v>
      </c>
      <c r="K134" s="5">
        <v>-13508150000</v>
      </c>
      <c r="L134" s="5">
        <v>-205925000</v>
      </c>
    </row>
    <row r="135" spans="3:12" ht="15.5" x14ac:dyDescent="0.35">
      <c r="C135" t="s">
        <v>400</v>
      </c>
      <c r="E135" s="5">
        <v>1404875670</v>
      </c>
      <c r="F135" s="5">
        <v>-1404875670</v>
      </c>
      <c r="G135" s="5">
        <v>-137240000</v>
      </c>
      <c r="J135" s="5">
        <v>-137240000</v>
      </c>
    </row>
    <row r="136" spans="3:12" ht="15.5" x14ac:dyDescent="0.35">
      <c r="C136" t="s">
        <v>323</v>
      </c>
      <c r="E136" s="5">
        <v>5239683196</v>
      </c>
      <c r="F136" s="5">
        <v>-5239683196</v>
      </c>
      <c r="G136" s="5">
        <v>11074816006</v>
      </c>
      <c r="J136" s="5">
        <v>-4716000000</v>
      </c>
      <c r="L136" s="5">
        <v>-103500000</v>
      </c>
    </row>
    <row r="137" spans="3:12" ht="15.5" x14ac:dyDescent="0.35">
      <c r="C137" t="s">
        <v>1646</v>
      </c>
      <c r="D137" s="5">
        <v>-416551439</v>
      </c>
      <c r="G137" s="5">
        <v>-2229324020</v>
      </c>
      <c r="J137" s="5">
        <v>-2229324020</v>
      </c>
    </row>
    <row r="138" spans="3:12" ht="15.5" x14ac:dyDescent="0.35">
      <c r="C138" t="s">
        <v>153</v>
      </c>
      <c r="D138" s="5">
        <v>4783769</v>
      </c>
      <c r="E138" s="5">
        <v>-2520329</v>
      </c>
      <c r="F138" s="5">
        <v>4783769</v>
      </c>
      <c r="G138" s="5">
        <v>-1319367590</v>
      </c>
      <c r="I138" s="5">
        <v>2263440</v>
      </c>
      <c r="J138" s="5">
        <v>26832659846</v>
      </c>
      <c r="K138" s="5">
        <v>14600433072</v>
      </c>
    </row>
    <row r="139" spans="3:12" ht="15.5" x14ac:dyDescent="0.35">
      <c r="C139" t="s">
        <v>1647</v>
      </c>
    </row>
    <row r="140" spans="3:12" ht="15.5" x14ac:dyDescent="0.35">
      <c r="C140" t="s">
        <v>1186</v>
      </c>
      <c r="G140" s="5">
        <v>-1319726450</v>
      </c>
      <c r="J140" s="5">
        <v>-1319726450</v>
      </c>
    </row>
    <row r="141" spans="3:12" ht="15.5" x14ac:dyDescent="0.35">
      <c r="C141" t="s">
        <v>273</v>
      </c>
      <c r="D141" s="5">
        <v>4783769</v>
      </c>
      <c r="E141" s="5">
        <v>195216231</v>
      </c>
      <c r="F141" s="5">
        <v>4783769</v>
      </c>
      <c r="G141" s="5">
        <v>-1938240</v>
      </c>
      <c r="I141" s="5">
        <v>200000000</v>
      </c>
      <c r="J141" s="5">
        <v>1998061760</v>
      </c>
    </row>
    <row r="142" spans="3:12" ht="15.5" x14ac:dyDescent="0.35">
      <c r="C142" t="s">
        <v>511</v>
      </c>
      <c r="E142" s="5">
        <v>-198061760</v>
      </c>
      <c r="I142" s="5">
        <v>-198061760</v>
      </c>
      <c r="K142" s="5">
        <v>-1399566928</v>
      </c>
    </row>
    <row r="143" spans="3:12" ht="15.5" x14ac:dyDescent="0.35">
      <c r="C143" t="s">
        <v>509</v>
      </c>
      <c r="G143" s="5">
        <v>-29700000000</v>
      </c>
    </row>
    <row r="144" spans="3:12" ht="15.5" x14ac:dyDescent="0.35">
      <c r="C144" t="s">
        <v>344</v>
      </c>
      <c r="G144" s="5">
        <v>3547972564</v>
      </c>
    </row>
    <row r="145" spans="2:12" ht="15.5" x14ac:dyDescent="0.35">
      <c r="C145" t="s">
        <v>276</v>
      </c>
      <c r="E145" s="5">
        <v>325200</v>
      </c>
      <c r="G145" s="5">
        <v>26154324536</v>
      </c>
      <c r="I145" s="5">
        <v>325200</v>
      </c>
      <c r="J145" s="5">
        <v>26154324536</v>
      </c>
      <c r="K145" s="5">
        <v>16000000000</v>
      </c>
    </row>
    <row r="146" spans="2:12" ht="15.5" x14ac:dyDescent="0.35">
      <c r="C146" t="s">
        <v>519</v>
      </c>
    </row>
    <row r="147" spans="2:12" ht="15.5" x14ac:dyDescent="0.35">
      <c r="C147" t="s">
        <v>163</v>
      </c>
      <c r="D147" s="5">
        <v>-937929955</v>
      </c>
      <c r="E147" s="5">
        <v>-6055030574</v>
      </c>
      <c r="F147" s="5">
        <v>-3629238029</v>
      </c>
      <c r="G147" s="5">
        <v>478675159</v>
      </c>
      <c r="I147" s="5">
        <v>-9684268603</v>
      </c>
      <c r="J147" s="5">
        <v>10706169116</v>
      </c>
      <c r="K147" s="5">
        <v>-45931738</v>
      </c>
      <c r="L147" s="5">
        <v>-52568822</v>
      </c>
    </row>
    <row r="148" spans="2:12" ht="15.5" x14ac:dyDescent="0.35">
      <c r="C148" t="s">
        <v>380</v>
      </c>
    </row>
    <row r="149" spans="2:12" ht="15.5" x14ac:dyDescent="0.35">
      <c r="C149" t="s">
        <v>164</v>
      </c>
      <c r="D149" s="5">
        <v>1029924541</v>
      </c>
      <c r="F149" s="5">
        <v>10714193144</v>
      </c>
      <c r="I149" s="5">
        <v>10714193144</v>
      </c>
      <c r="J149" s="5">
        <v>8024028</v>
      </c>
      <c r="K149" s="5">
        <v>53955766</v>
      </c>
      <c r="L149" s="5">
        <v>106524588</v>
      </c>
    </row>
    <row r="150" spans="2:12" ht="15.5" x14ac:dyDescent="0.35">
      <c r="C150" t="s">
        <v>166</v>
      </c>
      <c r="D150" s="5">
        <v>91994586</v>
      </c>
      <c r="E150" s="5">
        <v>-6055030574</v>
      </c>
      <c r="F150" s="5">
        <v>7084955115</v>
      </c>
      <c r="G150" s="5">
        <v>478675159</v>
      </c>
      <c r="I150" s="5">
        <v>1029924541</v>
      </c>
      <c r="J150" s="5">
        <v>10714193144</v>
      </c>
      <c r="K150" s="5">
        <v>8024028</v>
      </c>
      <c r="L150" s="5">
        <v>53955766</v>
      </c>
    </row>
    <row r="152" spans="2:12" ht="15.5" x14ac:dyDescent="0.35">
      <c r="B152" t="s">
        <v>167</v>
      </c>
      <c r="C152" t="s">
        <v>12</v>
      </c>
      <c r="D152" s="5">
        <v>1080000000</v>
      </c>
      <c r="E152" s="5">
        <v>1080000000</v>
      </c>
      <c r="F152" s="5">
        <v>1080000000</v>
      </c>
      <c r="G152" s="5">
        <v>1080000000</v>
      </c>
      <c r="I152" s="5">
        <v>1080000000</v>
      </c>
      <c r="J152" s="5">
        <v>1080000000</v>
      </c>
      <c r="K152" s="5">
        <v>20000000</v>
      </c>
      <c r="L152" s="5">
        <v>0</v>
      </c>
    </row>
    <row r="153" spans="2:12" ht="15.5" x14ac:dyDescent="0.35">
      <c r="C153" t="s">
        <v>168</v>
      </c>
      <c r="D153" s="6">
        <v>-0.75</v>
      </c>
      <c r="E153" s="6">
        <v>-2.72</v>
      </c>
      <c r="F153" s="6">
        <v>-1.01</v>
      </c>
      <c r="G153" s="6">
        <v>-2.2999999999999998</v>
      </c>
    </row>
    <row r="154" spans="2:12" ht="15.5" x14ac:dyDescent="0.35">
      <c r="C154" t="s">
        <v>169</v>
      </c>
      <c r="D154" s="6">
        <v>-49.33</v>
      </c>
      <c r="E154" s="6">
        <v>-16.91</v>
      </c>
      <c r="F154" s="6">
        <v>-11.88</v>
      </c>
      <c r="G154" s="6">
        <v>-9.57</v>
      </c>
    </row>
    <row r="155" spans="2:12" ht="15.5" x14ac:dyDescent="0.35">
      <c r="C155" t="s">
        <v>63</v>
      </c>
      <c r="D155" s="6">
        <v>30.05</v>
      </c>
      <c r="E155" s="6">
        <v>30.55</v>
      </c>
      <c r="F155" s="6">
        <v>6.5</v>
      </c>
      <c r="G155" s="6">
        <v>9.7899999999999991</v>
      </c>
    </row>
    <row r="156" spans="2:12" ht="15.5" x14ac:dyDescent="0.35">
      <c r="C156" t="s">
        <v>170</v>
      </c>
    </row>
    <row r="157" spans="2:12" ht="15.5" x14ac:dyDescent="0.35">
      <c r="C157" t="s">
        <v>171</v>
      </c>
      <c r="D157" s="6">
        <v>-2.1600000000000001E-2</v>
      </c>
      <c r="E157" s="6">
        <v>-7.690000000000001E-2</v>
      </c>
      <c r="F157" s="6">
        <v>-2.64E-2</v>
      </c>
      <c r="G157" s="6">
        <v>-5.8899999999999994E-2</v>
      </c>
    </row>
    <row r="158" spans="2:12" ht="15.5" x14ac:dyDescent="0.35">
      <c r="C158" t="s">
        <v>172</v>
      </c>
      <c r="D158" s="6">
        <v>-2.3399999999999997E-2</v>
      </c>
      <c r="E158" s="6">
        <v>-8.3400000000000002E-2</v>
      </c>
      <c r="F158" s="6">
        <v>-2.87E-2</v>
      </c>
      <c r="G158" s="6">
        <v>-6.3799999999999996E-2</v>
      </c>
    </row>
    <row r="159" spans="2:12" ht="15.5" x14ac:dyDescent="0.35">
      <c r="C159" t="s">
        <v>173</v>
      </c>
      <c r="D159" s="6">
        <v>-4.5700000000000005E-2</v>
      </c>
      <c r="E159" s="6">
        <v>-0.20579999999999998</v>
      </c>
      <c r="F159" s="6">
        <v>-5.0199999999999995E-2</v>
      </c>
      <c r="G159" s="6">
        <v>-0.16079999999999997</v>
      </c>
    </row>
    <row r="160" spans="2:12" ht="15.5" x14ac:dyDescent="0.35">
      <c r="C160" t="s">
        <v>174</v>
      </c>
    </row>
    <row r="161" spans="3:12" ht="15.5" x14ac:dyDescent="0.35">
      <c r="C161" t="s">
        <v>176</v>
      </c>
      <c r="D161" s="6">
        <v>1.1599999999999999</v>
      </c>
      <c r="E161" s="6">
        <v>1.41</v>
      </c>
      <c r="F161" s="6">
        <v>0.34</v>
      </c>
      <c r="G161" s="6">
        <v>0.61</v>
      </c>
    </row>
    <row r="162" spans="3:12" ht="15.5" x14ac:dyDescent="0.35">
      <c r="C162" t="s">
        <v>177</v>
      </c>
      <c r="D162" s="6">
        <v>31.85</v>
      </c>
      <c r="E162" s="6">
        <v>32.6</v>
      </c>
      <c r="F162" s="6">
        <v>35.090000000000003</v>
      </c>
      <c r="G162" s="6">
        <v>36.090000000000003</v>
      </c>
    </row>
    <row r="163" spans="3:12" ht="15.5" x14ac:dyDescent="0.35">
      <c r="C163" t="s">
        <v>178</v>
      </c>
      <c r="D163" s="6">
        <v>1.1599999999999999</v>
      </c>
      <c r="E163" s="6">
        <v>1.41</v>
      </c>
      <c r="F163" s="6">
        <v>0.34</v>
      </c>
      <c r="G163" s="6">
        <v>0.61</v>
      </c>
    </row>
    <row r="164" spans="3:12" ht="15.5" x14ac:dyDescent="0.35">
      <c r="C164" t="s">
        <v>179</v>
      </c>
      <c r="D164" s="6">
        <v>31.85</v>
      </c>
      <c r="E164" s="6">
        <v>32.6</v>
      </c>
      <c r="F164" s="6">
        <v>35.090000000000003</v>
      </c>
      <c r="G164" s="6">
        <v>36.090000000000003</v>
      </c>
    </row>
    <row r="165" spans="3:12" ht="15.5" x14ac:dyDescent="0.35">
      <c r="C165" t="s">
        <v>180</v>
      </c>
      <c r="D165" s="5">
        <v>2000000000</v>
      </c>
      <c r="E165" s="5">
        <v>2000000000</v>
      </c>
      <c r="F165" s="5">
        <v>2000000000</v>
      </c>
      <c r="G165" s="5">
        <v>2000000000</v>
      </c>
    </row>
    <row r="166" spans="3:12" ht="15.5" x14ac:dyDescent="0.35">
      <c r="C166" t="s">
        <v>181</v>
      </c>
    </row>
    <row r="167" spans="3:12" ht="15.5" x14ac:dyDescent="0.35">
      <c r="C167" t="s">
        <v>240</v>
      </c>
      <c r="D167" s="5">
        <v>34000000000</v>
      </c>
      <c r="E167" s="5">
        <v>35000000000</v>
      </c>
      <c r="F167" s="5">
        <v>38000000000</v>
      </c>
      <c r="G167" s="5">
        <v>39000000000</v>
      </c>
    </row>
    <row r="168" spans="3:12" ht="15.5" x14ac:dyDescent="0.35">
      <c r="C168" t="s">
        <v>24</v>
      </c>
      <c r="D168" s="5">
        <v>2000000000</v>
      </c>
      <c r="E168" s="5">
        <v>2000000000</v>
      </c>
      <c r="F168" s="5">
        <v>2000000000</v>
      </c>
      <c r="G168" s="5">
        <v>2000000000</v>
      </c>
    </row>
    <row r="169" spans="3:12" ht="15.5" x14ac:dyDescent="0.35">
      <c r="C169" t="s">
        <v>21</v>
      </c>
      <c r="D169" s="5">
        <v>2000000000</v>
      </c>
      <c r="E169" s="5">
        <v>1000000000</v>
      </c>
      <c r="F169" s="5">
        <v>-5000000000</v>
      </c>
      <c r="G169" s="5">
        <v>-9000000000</v>
      </c>
    </row>
    <row r="170" spans="3:12" ht="15.5" x14ac:dyDescent="0.35">
      <c r="C170" t="s">
        <v>183</v>
      </c>
      <c r="D170" s="5">
        <v>16000000000</v>
      </c>
      <c r="E170" s="5">
        <v>16000000000</v>
      </c>
      <c r="F170" s="5">
        <v>22000000000</v>
      </c>
      <c r="G170" s="5">
        <v>23000000000</v>
      </c>
    </row>
    <row r="171" spans="3:12" ht="15.5" x14ac:dyDescent="0.35">
      <c r="C171" t="s">
        <v>184</v>
      </c>
      <c r="D171" s="5">
        <v>-1000000000</v>
      </c>
      <c r="E171" s="5">
        <v>-13000000000</v>
      </c>
      <c r="F171" s="5">
        <v>3000000000</v>
      </c>
      <c r="G171" s="5">
        <v>-6000000000</v>
      </c>
    </row>
    <row r="172" spans="3:12" ht="15.5" x14ac:dyDescent="0.35">
      <c r="C172" t="s">
        <v>185</v>
      </c>
      <c r="E172" s="5">
        <v>5000000000</v>
      </c>
      <c r="F172" s="5">
        <v>-5000000000</v>
      </c>
      <c r="G172" s="5">
        <v>10000000000</v>
      </c>
    </row>
    <row r="173" spans="3:12" ht="15.5" x14ac:dyDescent="0.35">
      <c r="C173" t="s">
        <v>13</v>
      </c>
      <c r="D173" s="5">
        <v>-1000000000</v>
      </c>
      <c r="E173" s="5">
        <v>-7000000000</v>
      </c>
      <c r="F173" s="5">
        <v>-2000000000</v>
      </c>
      <c r="G173" s="5">
        <v>4000000000</v>
      </c>
    </row>
    <row r="174" spans="3:12" ht="15.5" x14ac:dyDescent="0.35">
      <c r="C174" t="s">
        <v>16</v>
      </c>
      <c r="D174" s="6">
        <v>-0.49</v>
      </c>
      <c r="E174" s="6">
        <v>-6.89</v>
      </c>
      <c r="F174" s="6">
        <v>-2.06</v>
      </c>
      <c r="G174" s="6">
        <v>3.85</v>
      </c>
    </row>
    <row r="175" spans="3:12" ht="15.5" x14ac:dyDescent="0.35">
      <c r="C175" t="s">
        <v>48</v>
      </c>
      <c r="I175" s="6">
        <v>-3.73</v>
      </c>
      <c r="J175" s="5">
        <v>-3</v>
      </c>
      <c r="K175" s="6">
        <v>4.84</v>
      </c>
      <c r="L175" s="6">
        <v>1029.1199999999999</v>
      </c>
    </row>
    <row r="176" spans="3:12" ht="15.5" x14ac:dyDescent="0.35">
      <c r="C176" t="s">
        <v>62</v>
      </c>
      <c r="I176" s="6">
        <v>-12.33</v>
      </c>
      <c r="J176" s="6">
        <v>-7.33</v>
      </c>
      <c r="K176" s="5">
        <v>0</v>
      </c>
      <c r="L176" s="5">
        <v>0</v>
      </c>
    </row>
    <row r="177" spans="3:12" ht="15.5" x14ac:dyDescent="0.35">
      <c r="C177" t="s">
        <v>65</v>
      </c>
      <c r="I177" s="6">
        <v>13.72</v>
      </c>
      <c r="J177" s="6">
        <v>4.95</v>
      </c>
      <c r="K177" s="5">
        <v>0</v>
      </c>
      <c r="L177" s="5">
        <v>0</v>
      </c>
    </row>
    <row r="178" spans="3:12" ht="15.5" x14ac:dyDescent="0.35">
      <c r="C178" t="s">
        <v>186</v>
      </c>
    </row>
    <row r="179" spans="3:12" ht="15.5" x14ac:dyDescent="0.35">
      <c r="C179" t="s">
        <v>187</v>
      </c>
      <c r="I179" s="6">
        <v>-0.10529999999999999</v>
      </c>
      <c r="J179" s="6">
        <v>-7.6799999999999993E-2</v>
      </c>
      <c r="K179" s="6">
        <v>4.1999999999999997E-3</v>
      </c>
      <c r="L179" s="6">
        <v>0.17460000000000001</v>
      </c>
    </row>
    <row r="180" spans="3:12" ht="15.5" x14ac:dyDescent="0.35">
      <c r="C180" t="s">
        <v>188</v>
      </c>
      <c r="I180" s="6">
        <v>-0.1143</v>
      </c>
      <c r="J180" s="6">
        <v>-8.3199999999999996E-2</v>
      </c>
      <c r="K180" s="6">
        <v>4.7999999999999996E-3</v>
      </c>
      <c r="L180" s="6">
        <v>1.2055</v>
      </c>
    </row>
    <row r="181" spans="3:12" ht="15.5" x14ac:dyDescent="0.35">
      <c r="C181" t="s">
        <v>189</v>
      </c>
      <c r="I181" s="6">
        <v>-0.1232</v>
      </c>
      <c r="J181" s="6">
        <v>-0.1396</v>
      </c>
      <c r="K181" s="6">
        <v>3.1300000000000001E-2</v>
      </c>
      <c r="L181" s="6">
        <v>0.90849999999999997</v>
      </c>
    </row>
    <row r="182" spans="3:12" ht="15.5" x14ac:dyDescent="0.35">
      <c r="C182" t="s">
        <v>190</v>
      </c>
    </row>
    <row r="183" spans="3:12" ht="15.5" x14ac:dyDescent="0.35">
      <c r="C183" t="s">
        <v>59</v>
      </c>
      <c r="I183" s="6">
        <v>1.41</v>
      </c>
      <c r="J183" s="6">
        <v>0.61</v>
      </c>
      <c r="K183" s="5">
        <v>0</v>
      </c>
      <c r="L183" s="5">
        <v>0</v>
      </c>
    </row>
    <row r="184" spans="3:12" ht="15.5" x14ac:dyDescent="0.35">
      <c r="C184" t="s">
        <v>56</v>
      </c>
      <c r="I184" s="6">
        <v>32.6</v>
      </c>
      <c r="J184" s="6">
        <v>36.090000000000003</v>
      </c>
      <c r="K184" s="6">
        <v>1011.71</v>
      </c>
      <c r="L184" s="6">
        <v>853.66</v>
      </c>
    </row>
    <row r="185" spans="3:12" ht="15.5" x14ac:dyDescent="0.35">
      <c r="C185" t="s">
        <v>191</v>
      </c>
      <c r="I185" s="6">
        <v>1.41</v>
      </c>
      <c r="J185" s="6">
        <v>0.61</v>
      </c>
      <c r="K185" s="5">
        <v>0</v>
      </c>
      <c r="L185" s="5">
        <v>0</v>
      </c>
    </row>
    <row r="186" spans="3:12" ht="15.5" x14ac:dyDescent="0.35">
      <c r="C186" t="s">
        <v>192</v>
      </c>
      <c r="I186" s="6">
        <v>32.6</v>
      </c>
      <c r="J186" s="6">
        <v>36.090000000000003</v>
      </c>
      <c r="K186" s="6">
        <v>1011.71</v>
      </c>
      <c r="L186" s="6">
        <v>853.66</v>
      </c>
    </row>
    <row r="187" spans="3:12" ht="15.5" x14ac:dyDescent="0.35">
      <c r="C187" t="s">
        <v>193</v>
      </c>
      <c r="I187" s="5">
        <v>2000000000</v>
      </c>
      <c r="J187" s="5">
        <v>2000000000</v>
      </c>
      <c r="L187" s="5">
        <v>0</v>
      </c>
    </row>
    <row r="188" spans="3:12" ht="15.5" x14ac:dyDescent="0.35">
      <c r="C188" t="s">
        <v>194</v>
      </c>
      <c r="L188" s="5">
        <v>1000000000</v>
      </c>
    </row>
    <row r="189" spans="3:12" ht="15.5" x14ac:dyDescent="0.35">
      <c r="C189" t="s">
        <v>26</v>
      </c>
      <c r="I189" s="5">
        <v>2000000000</v>
      </c>
      <c r="J189" s="5">
        <v>2000000000</v>
      </c>
      <c r="L189" s="5">
        <v>1000000000</v>
      </c>
    </row>
    <row r="190" spans="3:12" ht="15.5" x14ac:dyDescent="0.35">
      <c r="C190" t="s">
        <v>23</v>
      </c>
      <c r="I190" s="5">
        <v>1000000000</v>
      </c>
      <c r="J190" s="5">
        <v>-9000000000</v>
      </c>
      <c r="K190" s="5">
        <v>0</v>
      </c>
      <c r="L190" s="5">
        <v>1000000000</v>
      </c>
    </row>
    <row r="191" spans="3:12" ht="15.5" x14ac:dyDescent="0.35">
      <c r="C191" t="s">
        <v>195</v>
      </c>
      <c r="I191" s="5">
        <v>16000000000</v>
      </c>
      <c r="J191" s="5">
        <v>23000000000</v>
      </c>
      <c r="K191" s="5">
        <v>3000000000</v>
      </c>
      <c r="L191" s="5">
        <v>1000000000</v>
      </c>
    </row>
    <row r="192" spans="3:12" ht="15.5" x14ac:dyDescent="0.35">
      <c r="C192" t="s">
        <v>196</v>
      </c>
      <c r="I192" s="5">
        <v>-10000000000</v>
      </c>
      <c r="J192" s="5">
        <v>-5000000000</v>
      </c>
      <c r="K192" s="5">
        <v>-1000000000</v>
      </c>
      <c r="L192" s="5">
        <v>0</v>
      </c>
    </row>
    <row r="193" spans="2:12" ht="15.5" x14ac:dyDescent="0.35">
      <c r="C193" t="s">
        <v>197</v>
      </c>
      <c r="J193" s="5">
        <v>-9000000000</v>
      </c>
      <c r="K193" s="5">
        <v>-14000000000</v>
      </c>
      <c r="L193" s="5">
        <v>0</v>
      </c>
    </row>
    <row r="194" spans="2:12" ht="15.5" x14ac:dyDescent="0.35">
      <c r="C194" t="s">
        <v>15</v>
      </c>
      <c r="I194" s="5">
        <v>-10000000000</v>
      </c>
      <c r="J194" s="5">
        <v>-14000000000</v>
      </c>
      <c r="K194" s="5">
        <v>-15000000000</v>
      </c>
      <c r="L194" s="5">
        <v>0</v>
      </c>
    </row>
    <row r="195" spans="2:12" ht="15.5" x14ac:dyDescent="0.35">
      <c r="C195" t="s">
        <v>17</v>
      </c>
      <c r="I195" s="6">
        <v>-8.9499999999999993</v>
      </c>
      <c r="J195" s="6">
        <v>-12.71</v>
      </c>
      <c r="K195" s="6">
        <v>-901.31</v>
      </c>
      <c r="L195" s="6">
        <v>-105.14</v>
      </c>
    </row>
    <row r="197" spans="2:12" ht="15.5" x14ac:dyDescent="0.35">
      <c r="B197" t="s">
        <v>198</v>
      </c>
      <c r="C197" t="s">
        <v>199</v>
      </c>
      <c r="D197" s="5">
        <v>-807000000</v>
      </c>
      <c r="E197" s="5">
        <v>-3000000000</v>
      </c>
      <c r="F197" s="5">
        <v>-1000000000</v>
      </c>
      <c r="G197" s="5">
        <v>-2000000000</v>
      </c>
      <c r="H197" s="5">
        <v>-2000000000</v>
      </c>
      <c r="I197" s="5">
        <v>-4000000000</v>
      </c>
      <c r="J197" s="5">
        <v>-3000000000</v>
      </c>
      <c r="K197" s="5">
        <v>79000000</v>
      </c>
      <c r="L197" s="5">
        <v>515000000</v>
      </c>
    </row>
    <row r="198" spans="2:12" ht="15.5" x14ac:dyDescent="0.35">
      <c r="C198" t="s">
        <v>381</v>
      </c>
      <c r="K198" s="6">
        <v>0.1</v>
      </c>
    </row>
    <row r="199" spans="2:12" ht="15.5" x14ac:dyDescent="0.35">
      <c r="C199" t="s">
        <v>67</v>
      </c>
      <c r="K199" s="6">
        <v>1.3758000000000001</v>
      </c>
    </row>
    <row r="200" spans="2:12" ht="15.5" x14ac:dyDescent="0.35">
      <c r="C200" t="s">
        <v>382</v>
      </c>
      <c r="K200" s="6">
        <v>4.0000000000000001E-3</v>
      </c>
    </row>
    <row r="201" spans="2:12" ht="15.5" x14ac:dyDescent="0.35">
      <c r="C201" t="s">
        <v>47</v>
      </c>
      <c r="D201" s="6">
        <v>-0.75</v>
      </c>
      <c r="E201" s="6">
        <v>-2.72</v>
      </c>
      <c r="F201" s="6">
        <v>-1.01</v>
      </c>
      <c r="G201" s="6">
        <v>-2.2999999999999998</v>
      </c>
      <c r="H201" s="6">
        <v>-1.49</v>
      </c>
      <c r="I201" s="6">
        <v>-3.73</v>
      </c>
      <c r="J201" s="5">
        <v>-3</v>
      </c>
      <c r="K201" s="6">
        <v>7.0000000000000007E-2</v>
      </c>
      <c r="L201" s="6">
        <v>0.48</v>
      </c>
    </row>
    <row r="202" spans="2:12" ht="15.5" x14ac:dyDescent="0.35">
      <c r="C202" t="s">
        <v>69</v>
      </c>
      <c r="K202" s="6">
        <v>0.1</v>
      </c>
    </row>
    <row r="203" spans="2:12" ht="15.5" x14ac:dyDescent="0.35">
      <c r="C203" t="s">
        <v>383</v>
      </c>
      <c r="K203" s="6">
        <v>1.3758000000000001</v>
      </c>
    </row>
    <row r="204" spans="2:12" ht="15.5" x14ac:dyDescent="0.35">
      <c r="C204" t="s">
        <v>384</v>
      </c>
      <c r="K204" s="6">
        <v>4.0000000000000001E-3</v>
      </c>
    </row>
    <row r="205" spans="2:12" ht="15.5" x14ac:dyDescent="0.35">
      <c r="C205" t="s">
        <v>200</v>
      </c>
      <c r="D205" s="5">
        <v>1000000000</v>
      </c>
      <c r="E205" s="5">
        <v>2000000000</v>
      </c>
      <c r="F205" s="5">
        <v>2000000000</v>
      </c>
      <c r="G205" s="5">
        <v>2000000000</v>
      </c>
      <c r="H205" s="5">
        <v>3000000000</v>
      </c>
      <c r="I205" s="5">
        <v>4000000000</v>
      </c>
      <c r="J205" s="5">
        <v>5000000000</v>
      </c>
      <c r="K205" s="5">
        <v>5000000000</v>
      </c>
      <c r="L205" s="5">
        <v>4000000000</v>
      </c>
    </row>
    <row r="206" spans="2:12" ht="15.5" x14ac:dyDescent="0.35">
      <c r="C206" t="s">
        <v>385</v>
      </c>
      <c r="K206" s="6">
        <v>0.1</v>
      </c>
    </row>
    <row r="207" spans="2:12" ht="15.5" x14ac:dyDescent="0.35">
      <c r="C207" t="s">
        <v>386</v>
      </c>
      <c r="K207" s="6">
        <v>1.3758000000000001</v>
      </c>
    </row>
    <row r="208" spans="2:12" ht="15.5" x14ac:dyDescent="0.35">
      <c r="C208" t="s">
        <v>387</v>
      </c>
      <c r="K208" s="6">
        <v>4.0000000000000001E-3</v>
      </c>
    </row>
    <row r="209" spans="3:9" ht="15.5" x14ac:dyDescent="0.35">
      <c r="C209" t="s">
        <v>201</v>
      </c>
      <c r="I209" s="6">
        <v>-24.81</v>
      </c>
    </row>
    <row r="210" spans="3:9" ht="15.5" x14ac:dyDescent="0.35">
      <c r="C210" t="s">
        <v>202</v>
      </c>
      <c r="I210" s="6">
        <v>6.95</v>
      </c>
    </row>
    <row r="211" spans="3:9" ht="15.5" x14ac:dyDescent="0.35">
      <c r="C211" t="s">
        <v>203</v>
      </c>
      <c r="I211" s="6">
        <v>1.1599999999999999</v>
      </c>
    </row>
    <row r="212" spans="3:9" ht="15.5" x14ac:dyDescent="0.35">
      <c r="C212" t="s">
        <v>204</v>
      </c>
      <c r="I212" s="6">
        <v>-1.49</v>
      </c>
    </row>
    <row r="213" spans="3:9" ht="15.5" x14ac:dyDescent="0.35">
      <c r="C213" t="s">
        <v>205</v>
      </c>
      <c r="D213" s="6">
        <v>0.08</v>
      </c>
    </row>
    <row r="214" spans="3:9" ht="15.5" x14ac:dyDescent="0.35">
      <c r="C214" t="s">
        <v>206</v>
      </c>
      <c r="I214" s="6">
        <v>31.85</v>
      </c>
    </row>
    <row r="215" spans="3:9" ht="15.5" x14ac:dyDescent="0.35">
      <c r="C215" t="s">
        <v>207</v>
      </c>
      <c r="D215" s="6">
        <v>8.9600000000000009</v>
      </c>
    </row>
    <row r="216" spans="3:9" ht="15.5" x14ac:dyDescent="0.35">
      <c r="C216" t="s">
        <v>208</v>
      </c>
      <c r="D216" s="6">
        <v>8.9</v>
      </c>
    </row>
    <row r="217" spans="3:9" ht="15.5" x14ac:dyDescent="0.35">
      <c r="C217" t="s">
        <v>293</v>
      </c>
      <c r="D217" s="6">
        <v>0.06</v>
      </c>
    </row>
    <row r="218" spans="3:9" ht="15.5" x14ac:dyDescent="0.35">
      <c r="C218" t="s">
        <v>209</v>
      </c>
      <c r="D218" s="6">
        <v>0.08</v>
      </c>
    </row>
    <row r="219" spans="3:9" ht="15.5" x14ac:dyDescent="0.35">
      <c r="C219" t="s">
        <v>295</v>
      </c>
      <c r="D219" s="6">
        <v>0.05</v>
      </c>
    </row>
    <row r="220" spans="3:9" ht="15.5" x14ac:dyDescent="0.35">
      <c r="C220" t="s">
        <v>210</v>
      </c>
      <c r="D220" s="6">
        <v>1.08</v>
      </c>
    </row>
    <row r="221" spans="3:9" ht="15.5" x14ac:dyDescent="0.35">
      <c r="C221" t="s">
        <v>13</v>
      </c>
      <c r="D221" s="5">
        <v>-1000000000</v>
      </c>
    </row>
    <row r="222" spans="3:9" ht="15.5" x14ac:dyDescent="0.35">
      <c r="C222" t="s">
        <v>211</v>
      </c>
      <c r="I222" s="6">
        <v>14.71</v>
      </c>
    </row>
    <row r="223" spans="3:9" ht="15.5" x14ac:dyDescent="0.35">
      <c r="C223" t="s">
        <v>212</v>
      </c>
      <c r="I223" s="5">
        <v>0</v>
      </c>
    </row>
    <row r="224" spans="3:9" ht="15.5" x14ac:dyDescent="0.35">
      <c r="C224" t="s">
        <v>213</v>
      </c>
      <c r="I224" s="5">
        <v>0</v>
      </c>
    </row>
    <row r="225" spans="3:9" ht="15.5" x14ac:dyDescent="0.35">
      <c r="C225" t="s">
        <v>214</v>
      </c>
      <c r="I225" s="5">
        <v>0</v>
      </c>
    </row>
    <row r="226" spans="3:9" ht="15.5" x14ac:dyDescent="0.35">
      <c r="C226" t="s">
        <v>215</v>
      </c>
      <c r="D226" s="6">
        <v>3.96</v>
      </c>
    </row>
    <row r="227" spans="3:9" ht="15.5" x14ac:dyDescent="0.35">
      <c r="C227" t="s">
        <v>216</v>
      </c>
      <c r="D227" s="6">
        <v>6.41</v>
      </c>
    </row>
    <row r="228" spans="3:9" ht="15.5" x14ac:dyDescent="0.35">
      <c r="C228" t="s">
        <v>217</v>
      </c>
      <c r="D228" s="6">
        <v>0.57999999999999996</v>
      </c>
    </row>
    <row r="229" spans="3:9" ht="15.5" x14ac:dyDescent="0.35">
      <c r="C229" t="s">
        <v>218</v>
      </c>
      <c r="D229" s="6">
        <v>9.7899999999999991</v>
      </c>
    </row>
    <row r="230" spans="3:9" ht="15.5" x14ac:dyDescent="0.35">
      <c r="C230" t="s">
        <v>219</v>
      </c>
      <c r="D230" s="6">
        <v>22.97</v>
      </c>
    </row>
    <row r="231" spans="3:9" ht="15.5" x14ac:dyDescent="0.35">
      <c r="C231" t="s">
        <v>43</v>
      </c>
      <c r="I231" s="5">
        <v>40000000000</v>
      </c>
    </row>
    <row r="232" spans="3:9" ht="15.5" x14ac:dyDescent="0.35">
      <c r="C232" t="s">
        <v>220</v>
      </c>
      <c r="I232" s="5">
        <v>42000000000</v>
      </c>
    </row>
    <row r="233" spans="3:9" ht="15.5" x14ac:dyDescent="0.35">
      <c r="C233" t="s">
        <v>221</v>
      </c>
      <c r="I233" s="5">
        <v>1080000000</v>
      </c>
    </row>
    <row r="234" spans="3:9" ht="15.5" x14ac:dyDescent="0.35">
      <c r="C234" t="s">
        <v>222</v>
      </c>
      <c r="I234" s="6">
        <v>0.26780000000000004</v>
      </c>
    </row>
    <row r="235" spans="3:9" ht="15.5" x14ac:dyDescent="0.35">
      <c r="C235" t="s">
        <v>223</v>
      </c>
      <c r="D235" s="6">
        <v>0.318</v>
      </c>
    </row>
    <row r="236" spans="3:9" ht="15.5" x14ac:dyDescent="0.35">
      <c r="C236" t="s">
        <v>224</v>
      </c>
      <c r="D236" s="6">
        <v>-0.60609999999999997</v>
      </c>
    </row>
    <row r="237" spans="3:9" ht="15.5" x14ac:dyDescent="0.35">
      <c r="C237" t="s">
        <v>225</v>
      </c>
      <c r="D237" s="6">
        <v>-0.60560000000000003</v>
      </c>
    </row>
    <row r="238" spans="3:9" ht="15.5" x14ac:dyDescent="0.35">
      <c r="C238" t="s">
        <v>226</v>
      </c>
      <c r="D238" s="6">
        <v>-0.33299999999999996</v>
      </c>
    </row>
    <row r="239" spans="3:9" ht="15.5" x14ac:dyDescent="0.35">
      <c r="C239" t="s">
        <v>227</v>
      </c>
      <c r="D239" s="6">
        <v>-0.49700000000000005</v>
      </c>
    </row>
    <row r="240" spans="3:9" ht="15.5" x14ac:dyDescent="0.35">
      <c r="C240" t="s">
        <v>228</v>
      </c>
      <c r="D240" s="6">
        <v>0.25920000000000004</v>
      </c>
    </row>
    <row r="241" spans="3:9" ht="15.5" x14ac:dyDescent="0.35">
      <c r="C241" t="s">
        <v>388</v>
      </c>
      <c r="I241" s="6">
        <v>0.1</v>
      </c>
    </row>
    <row r="242" spans="3:9" ht="15.5" x14ac:dyDescent="0.35">
      <c r="C242" t="s">
        <v>392</v>
      </c>
      <c r="I242" t="s">
        <v>1648</v>
      </c>
    </row>
    <row r="243" spans="3:9" ht="15.5" x14ac:dyDescent="0.35">
      <c r="C243" t="s">
        <v>229</v>
      </c>
      <c r="I243" s="5">
        <v>2</v>
      </c>
    </row>
    <row r="244" spans="3:9" ht="15.5" x14ac:dyDescent="0.35">
      <c r="C244" t="s">
        <v>230</v>
      </c>
      <c r="I244" s="6">
        <v>0.19</v>
      </c>
    </row>
    <row r="245" spans="3:9" ht="15.5" x14ac:dyDescent="0.35">
      <c r="C245" t="s">
        <v>231</v>
      </c>
      <c r="I245" s="6">
        <v>0.02</v>
      </c>
    </row>
    <row r="246" spans="3:9" ht="15.5" x14ac:dyDescent="0.35">
      <c r="C246" t="s">
        <v>233</v>
      </c>
      <c r="I246" s="6">
        <v>0.24</v>
      </c>
    </row>
    <row r="247" spans="3:9" ht="15.5" x14ac:dyDescent="0.35">
      <c r="C247" t="s">
        <v>234</v>
      </c>
      <c r="I247" s="6">
        <v>0.09</v>
      </c>
    </row>
    <row r="248" spans="3:9" ht="15.5" x14ac:dyDescent="0.35">
      <c r="C248" t="s">
        <v>235</v>
      </c>
      <c r="I248" s="6">
        <v>0.52</v>
      </c>
    </row>
    <row r="249" spans="3:9" ht="15.5" x14ac:dyDescent="0.35">
      <c r="C249" t="s">
        <v>236</v>
      </c>
      <c r="I249" s="6">
        <v>0.16</v>
      </c>
    </row>
    <row r="250" spans="3:9" ht="15.5" x14ac:dyDescent="0.35">
      <c r="C250" t="s">
        <v>237</v>
      </c>
      <c r="D250" s="5">
        <v>0</v>
      </c>
    </row>
    <row r="251" spans="3:9" ht="15.5" x14ac:dyDescent="0.35">
      <c r="C251" t="s">
        <v>238</v>
      </c>
      <c r="D251" s="5">
        <v>37000000000</v>
      </c>
    </row>
    <row r="252" spans="3:9" ht="15.5" x14ac:dyDescent="0.35">
      <c r="C252" t="s">
        <v>239</v>
      </c>
      <c r="D252" s="5">
        <v>3000000000</v>
      </c>
    </row>
    <row r="253" spans="3:9" ht="15.5" x14ac:dyDescent="0.35">
      <c r="C253" t="s">
        <v>183</v>
      </c>
      <c r="D253" s="5">
        <v>16000000000</v>
      </c>
    </row>
    <row r="254" spans="3:9" ht="15.5" x14ac:dyDescent="0.35">
      <c r="C254" t="s">
        <v>182</v>
      </c>
      <c r="I254" s="5">
        <v>34000000000</v>
      </c>
    </row>
    <row r="255" spans="3:9" ht="15.5" x14ac:dyDescent="0.35">
      <c r="C255" t="s">
        <v>180</v>
      </c>
      <c r="D255" s="5">
        <v>2000000000</v>
      </c>
    </row>
    <row r="256" spans="3:9" ht="15.5" x14ac:dyDescent="0.35">
      <c r="C256" t="s">
        <v>24</v>
      </c>
      <c r="D256" s="5">
        <v>2000000000</v>
      </c>
    </row>
    <row r="257" spans="3:9" ht="15.5" x14ac:dyDescent="0.35">
      <c r="C257" t="s">
        <v>21</v>
      </c>
      <c r="D257" s="5">
        <v>2000000000</v>
      </c>
    </row>
    <row r="258" spans="3:9" ht="15.5" x14ac:dyDescent="0.35">
      <c r="C258" t="s">
        <v>240</v>
      </c>
      <c r="I258" s="5">
        <v>34000000000</v>
      </c>
    </row>
  </sheetData>
  <pageMargins left="0.7" right="0.7" top="0.75" bottom="0.75" header="0.3" footer="0.3"/>
  <ignoredErrors>
    <ignoredError sqref="A1:L259" numberStoredAsText="1"/>
  </ignoredError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O29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1649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ht="15.5" x14ac:dyDescent="0.35">
      <c r="C2" t="s">
        <v>1650</v>
      </c>
      <c r="D2" s="2" vm="342">
        <f ca="1">IFERROR(_xlfn.STOCKHISTORY("XIDX:" &amp; $C$1, D3, , 0, 0, 1), "Libur")</f>
        <v>204</v>
      </c>
      <c r="E2" s="2" vm="343">
        <f ca="1">IFERROR(_xlfn.STOCKHISTORY("XIDX:" &amp; $C$1, E3, , 0, 0, 1), "Libur")</f>
        <v>161</v>
      </c>
      <c r="H2" s="2" vm="343">
        <f ca="1">IFERROR(INDEX(D2:G2,COUNT(D2:G2)),"")</f>
        <v>161</v>
      </c>
      <c r="I2" s="2" vm="51">
        <f t="shared" ref="I2:O2" ca="1" si="0">IFERROR(_xlfn.STOCKHISTORY("XIDX:" &amp; $C$1, I1, , 0, 0, 1), "Libur")</f>
        <v>208</v>
      </c>
      <c r="J2" s="2" vm="203">
        <f t="shared" ca="1" si="0"/>
        <v>118</v>
      </c>
      <c r="K2" s="2" vm="233">
        <f t="shared" ca="1" si="0"/>
        <v>86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</row>
    <row r="3" spans="1:15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5" ht="15.5" x14ac:dyDescent="0.35">
      <c r="B4" t="s">
        <v>5</v>
      </c>
      <c r="C4" t="s">
        <v>6</v>
      </c>
      <c r="D4" s="2">
        <f>IFERROR(INDEX(D51:D500,MATCH($C$4,$C$51:$C$500,0)),"")</f>
        <v>92135007319</v>
      </c>
      <c r="E4" s="2">
        <f>IFERROR(INDEX(E51:E500,MATCH($C$4,$C$51:$C$500,0)),"")</f>
        <v>84985278882</v>
      </c>
      <c r="H4" s="2">
        <f>IFERROR(SUM(D4:G4)*(4/MAX(1,COUNT(D4:G4))),"")</f>
        <v>354240572402</v>
      </c>
      <c r="I4" s="2">
        <f t="shared" ref="I4:O4" si="1">IFERROR(INDEX(I51:I500,MATCH($C$4,$C$51:$C$500,0)),"")</f>
        <v>462857930371</v>
      </c>
      <c r="J4" s="2">
        <f t="shared" si="1"/>
        <v>478316908145</v>
      </c>
      <c r="K4" s="2">
        <f t="shared" si="1"/>
        <v>319583191855</v>
      </c>
      <c r="L4" s="2">
        <f t="shared" si="1"/>
        <v>178622979646</v>
      </c>
      <c r="M4" s="2">
        <f t="shared" si="1"/>
        <v>90691800295</v>
      </c>
      <c r="N4" s="2">
        <f t="shared" si="1"/>
        <v>46720167557</v>
      </c>
      <c r="O4" s="2">
        <f t="shared" si="1"/>
        <v>41788861136</v>
      </c>
    </row>
    <row r="5" spans="1:15" ht="15.5" x14ac:dyDescent="0.35">
      <c r="B5" t="s">
        <v>7</v>
      </c>
      <c r="C5" t="s">
        <v>8</v>
      </c>
      <c r="D5" s="2">
        <f>IFERROR(INDEX(D51:D500,MATCH($C$5,$C$51:$C$500,0)),"")</f>
        <v>10004921880</v>
      </c>
      <c r="E5" s="2">
        <f>IFERROR(INDEX(E51:E500,MATCH($C$5,$C$51:$C$500,0)),"")</f>
        <v>8574600567</v>
      </c>
      <c r="H5" s="2">
        <f>IFERROR(SUM(D5:G5)*(4/MAX(1,COUNT(D5:G5))),"")</f>
        <v>37159044894</v>
      </c>
      <c r="I5" s="2">
        <f t="shared" ref="I5:O5" si="2">IFERROR(INDEX(I51:I500,MATCH($C$5,$C$51:$C$500,0)),"")</f>
        <v>34460861710</v>
      </c>
      <c r="J5" s="2">
        <f t="shared" si="2"/>
        <v>25280086028</v>
      </c>
      <c r="K5" s="2">
        <f t="shared" si="2"/>
        <v>16860224644</v>
      </c>
      <c r="L5" s="2">
        <f t="shared" si="2"/>
        <v>9462826222</v>
      </c>
      <c r="M5" s="2">
        <f t="shared" si="2"/>
        <v>4975756919</v>
      </c>
      <c r="N5" s="2">
        <f t="shared" si="2"/>
        <v>3050200468</v>
      </c>
      <c r="O5" s="2">
        <f t="shared" si="2"/>
        <v>3897572915</v>
      </c>
    </row>
    <row r="6" spans="1:15" ht="15.5" x14ac:dyDescent="0.35">
      <c r="B6" t="s">
        <v>9</v>
      </c>
      <c r="C6" t="s">
        <v>10</v>
      </c>
      <c r="D6" s="2">
        <f>IFERROR(INDEX(D51:D500,MATCH($C$6,$C$51:$C$500,0)),"")</f>
        <v>176635966888</v>
      </c>
      <c r="E6" s="2">
        <f>IFERROR(INDEX(E51:E500,MATCH($C$6,$C$51:$C$500,0)),"")</f>
        <v>166631045008</v>
      </c>
      <c r="H6" s="2">
        <f>IFERROR(INDEX(D6:G6,COUNT(D6:G6)),"")</f>
        <v>166631045008</v>
      </c>
      <c r="I6" s="2">
        <f t="shared" ref="I6:O6" si="3">IFERROR(INDEX(I51:I500,MATCH($C$6,$C$51:$C$500,0)),"")</f>
        <v>158056444441</v>
      </c>
      <c r="J6" s="2">
        <f t="shared" si="3"/>
        <v>134130778743</v>
      </c>
      <c r="K6" s="2">
        <f t="shared" si="3"/>
        <v>119879137533</v>
      </c>
      <c r="L6" s="2">
        <f t="shared" si="3"/>
        <v>54699348070</v>
      </c>
      <c r="M6" s="2">
        <f t="shared" si="3"/>
        <v>19498657425</v>
      </c>
      <c r="N6" s="2">
        <f t="shared" si="3"/>
        <v>14522900506</v>
      </c>
      <c r="O6" s="2">
        <f t="shared" si="3"/>
        <v>11472700038</v>
      </c>
    </row>
    <row r="7" spans="1:15" ht="15.5" x14ac:dyDescent="0.35">
      <c r="B7" t="s">
        <v>11</v>
      </c>
      <c r="C7" t="s">
        <v>12</v>
      </c>
      <c r="D7" s="3">
        <f>IFERROR(INDEX(D51:D500,MATCH($C$7,$C$51:$C$500,0))/1000000000,"")</f>
        <v>2.0299999999999998</v>
      </c>
      <c r="E7" s="3">
        <f>IFERROR(INDEX(E51:E500,MATCH($C$7,$C$51:$C$500,0))/1000000000,"")</f>
        <v>2.0299999999999998</v>
      </c>
      <c r="H7" s="3">
        <f>IFERROR(INDEX(D7:G7,COUNT(D7:G7)),"")</f>
        <v>2.0299999999999998</v>
      </c>
      <c r="I7" s="3">
        <f t="shared" ref="I7:O7" si="4">IFERROR(INDEX(I51:I500,MATCH($C$7,$C$51:$C$500,0))/1000000000,"")</f>
        <v>2.0299999999999998</v>
      </c>
      <c r="J7" s="3">
        <f t="shared" si="4"/>
        <v>2.0299999999999998</v>
      </c>
      <c r="K7" s="3">
        <f t="shared" si="4"/>
        <v>2.0299999999999998</v>
      </c>
      <c r="L7" s="3">
        <f t="shared" si="4"/>
        <v>1.53</v>
      </c>
      <c r="M7" s="3">
        <f t="shared" si="4"/>
        <v>0</v>
      </c>
      <c r="N7" s="3">
        <f t="shared" si="4"/>
        <v>0</v>
      </c>
      <c r="O7" s="3">
        <f t="shared" si="4"/>
        <v>0</v>
      </c>
    </row>
    <row r="8" spans="1:15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-18000000000</v>
      </c>
      <c r="E8" s="2">
        <f>IFERROR(INDEX(E51:E500,MATCH("Free cash flow (Quarter)",$C$51:$C$500,0)),"")</f>
        <v>4000000000</v>
      </c>
      <c r="H8" s="2">
        <f>IFERROR(INDEX(D8:G8,COUNT(D8:G8)),"")</f>
        <v>4000000000</v>
      </c>
      <c r="I8" s="2">
        <f t="shared" ref="I8:O8" si="5">IFERROR(INDEX(I51:I500,MATCH($C$8,$C$51:$C$500,0)),"")</f>
        <v>25000000000</v>
      </c>
      <c r="J8" s="2">
        <f t="shared" si="5"/>
        <v>33000000000</v>
      </c>
      <c r="K8" s="2">
        <f t="shared" si="5"/>
        <v>-45000000000</v>
      </c>
      <c r="L8" s="2">
        <f t="shared" si="5"/>
        <v>-8000000000</v>
      </c>
      <c r="M8" s="2">
        <f t="shared" si="5"/>
        <v>27000000000</v>
      </c>
      <c r="N8" s="2">
        <f t="shared" si="5"/>
        <v>7000000000</v>
      </c>
      <c r="O8" s="2">
        <f t="shared" si="5"/>
        <v>-4000000000</v>
      </c>
    </row>
    <row r="9" spans="1:15" ht="15.5" x14ac:dyDescent="0.35">
      <c r="A9" t="s">
        <v>16</v>
      </c>
      <c r="C9" t="s">
        <v>17</v>
      </c>
      <c r="D9" s="3">
        <f>IFERROR(INDEX(D51:D500,MATCH("Free cash flow per share (Quarter)",$C$51:$C$500,0)),"")</f>
        <v>-8.7100000000000009</v>
      </c>
      <c r="E9" s="3">
        <f>IFERROR(INDEX(E51:E500,MATCH("Free cash flow per share (Quarter)",$C$51:$C$500,0)),"")</f>
        <v>1.88</v>
      </c>
      <c r="H9" s="3">
        <f>IFERROR(INDEX(D9:G9,COUNT(D9:G9)),"")</f>
        <v>1.88</v>
      </c>
      <c r="I9" s="3">
        <f t="shared" ref="I9:O9" si="6">IFERROR(INDEX(I51:I500,MATCH($C$9,$C$51:$C$500,0)),"")</f>
        <v>12.13</v>
      </c>
      <c r="J9" s="3">
        <f t="shared" si="6"/>
        <v>16.05</v>
      </c>
      <c r="K9" s="3">
        <f t="shared" si="6"/>
        <v>-21.97</v>
      </c>
      <c r="L9" s="3">
        <f t="shared" si="6"/>
        <v>-5.2</v>
      </c>
      <c r="M9" s="3">
        <f t="shared" si="6"/>
        <v>69389.710000000006</v>
      </c>
      <c r="N9" s="3">
        <f t="shared" si="6"/>
        <v>18262.11</v>
      </c>
      <c r="O9" s="3">
        <f t="shared" si="6"/>
        <v>-9369.3700000000008</v>
      </c>
    </row>
    <row r="10" spans="1:15" ht="15.5" x14ac:dyDescent="0.35">
      <c r="C10" t="s">
        <v>18</v>
      </c>
      <c r="D10" s="3">
        <f ca="1">IFERROR(IF(D9=0,"",D2/D9),"")</f>
        <v>-23.421354764638345</v>
      </c>
      <c r="E10" s="3">
        <f ca="1">IFERROR(IF(E9=0,"",E2/E9),"")</f>
        <v>85.638297872340431</v>
      </c>
      <c r="I10" s="3">
        <f t="shared" ref="I10:O10" ca="1" si="7">IFERROR(IF(I9=0,"",I2/I9),"")</f>
        <v>17.147568013190437</v>
      </c>
      <c r="J10" s="3">
        <f t="shared" ca="1" si="7"/>
        <v>7.35202492211838</v>
      </c>
      <c r="K10" s="3">
        <f t="shared" ca="1" si="7"/>
        <v>-3.9144287664997726</v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</row>
    <row r="11" spans="1:15" ht="15.5" x14ac:dyDescent="0.35">
      <c r="B11" t="s">
        <v>19</v>
      </c>
      <c r="C11" t="s">
        <v>20</v>
      </c>
      <c r="D11" s="2">
        <f>IFERROR(INDEX(D51:D500,MATCH($C$11,$C$51:$C$500,0)),"")</f>
        <v>25378650287</v>
      </c>
      <c r="E11" s="2">
        <f>IFERROR(INDEX(E51:E500,MATCH($C$11,$C$51:$C$500,0)),"")</f>
        <v>40047463519</v>
      </c>
      <c r="H11" s="2">
        <f>IFERROR(INDEX(D11:G11,COUNT(D11:G11)),"")</f>
        <v>40047463519</v>
      </c>
      <c r="I11" s="2">
        <f t="shared" ref="I11:O11" si="8">IFERROR(INDEX(I51:I500,MATCH($C$11,$C$51:$C$500,0)),"")</f>
        <v>41736453590</v>
      </c>
      <c r="J11" s="2">
        <f t="shared" si="8"/>
        <v>33553868737</v>
      </c>
      <c r="K11" s="2">
        <f t="shared" si="8"/>
        <v>21561986730</v>
      </c>
      <c r="L11" s="2">
        <f t="shared" si="8"/>
        <v>26492390525</v>
      </c>
      <c r="M11" s="2">
        <f t="shared" si="8"/>
        <v>14326469717</v>
      </c>
      <c r="N11" s="2">
        <f t="shared" si="8"/>
        <v>2393991247</v>
      </c>
      <c r="O11" s="2">
        <f t="shared" si="8"/>
        <v>968761210</v>
      </c>
    </row>
    <row r="12" spans="1:15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1000000000</v>
      </c>
      <c r="E12" s="2">
        <f>IFERROR(INDEX(E51:E500,MATCH("Net Debt (Quarter)",$C$51:$C$500,0)),"")</f>
        <v>-20000000000</v>
      </c>
      <c r="H12" s="2">
        <f>IFERROR(INDEX(D12:G12,COUNT(D12:G12)),"")</f>
        <v>-20000000000</v>
      </c>
      <c r="I12" s="2">
        <f t="shared" ref="I12:O12" si="9">IFERROR(INDEX(I51:I500,MATCH($C$12,$C$51:$C$500,0)),"")</f>
        <v>-19000000000</v>
      </c>
      <c r="J12" s="2">
        <f t="shared" si="9"/>
        <v>-28000000000</v>
      </c>
      <c r="K12" s="2">
        <f t="shared" si="9"/>
        <v>-16000000000</v>
      </c>
      <c r="L12" s="2">
        <f t="shared" si="9"/>
        <v>-20000000000</v>
      </c>
      <c r="M12" s="2">
        <f t="shared" si="9"/>
        <v>-2000000000</v>
      </c>
      <c r="N12" s="2">
        <f t="shared" si="9"/>
        <v>23000000000</v>
      </c>
      <c r="O12" s="2">
        <f t="shared" si="9"/>
        <v>15000000000</v>
      </c>
    </row>
    <row r="13" spans="1:15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26000000000</v>
      </c>
      <c r="E13" s="2">
        <f>IFERROR(INDEX(E51:E500,MATCH("Total Debt (Quarter)",$C$51:$C$500,0)),"")</f>
        <v>20000000000</v>
      </c>
      <c r="H13" s="2">
        <f>IFERROR(INDEX(D13:G13,COUNT(D13:G13)),"")</f>
        <v>20000000000</v>
      </c>
      <c r="I13" s="2">
        <f t="shared" ref="I13:O13" si="10">IFERROR(INDEX(I51:I500,MATCH($C$13,$C$51:$C$500,0)),"")</f>
        <v>23000000000</v>
      </c>
      <c r="J13" s="2">
        <f t="shared" si="10"/>
        <v>6000000000</v>
      </c>
      <c r="K13" s="2">
        <f t="shared" si="10"/>
        <v>6000000000</v>
      </c>
      <c r="L13" s="2">
        <f t="shared" si="10"/>
        <v>6000000000</v>
      </c>
      <c r="M13" s="2">
        <f t="shared" si="10"/>
        <v>12000000000</v>
      </c>
      <c r="N13" s="2">
        <f t="shared" si="10"/>
        <v>25000000000</v>
      </c>
      <c r="O13" s="2">
        <f t="shared" si="10"/>
        <v>16000000000</v>
      </c>
    </row>
    <row r="14" spans="1:15" ht="15.5" x14ac:dyDescent="0.35">
      <c r="C14" t="s">
        <v>27</v>
      </c>
      <c r="D14" s="2">
        <f>IFERROR(INDEX(D51:D500,MATCH($C$14,$C$51:$C$500,0)),"")</f>
        <v>-465465003</v>
      </c>
      <c r="E14" s="2">
        <f>IFERROR(INDEX(E51:E500,MATCH($C$14,$C$51:$C$500,0)),"")</f>
        <v>-320307593</v>
      </c>
      <c r="H14" s="2">
        <f>IFERROR(SUM(D14:G14)*(4/MAX(1,COUNT(D14:G14))),"")</f>
        <v>-1571545192</v>
      </c>
      <c r="I14" s="2">
        <f t="shared" ref="I14:O14" si="11">IFERROR(INDEX(I51:I500,MATCH($C$14,$C$51:$C$500,0)),"")</f>
        <v>-3769100700</v>
      </c>
      <c r="J14" s="2">
        <f t="shared" si="11"/>
        <v>-1767788346</v>
      </c>
      <c r="K14" s="2">
        <f t="shared" si="11"/>
        <v>-2191422590</v>
      </c>
      <c r="L14" s="2">
        <f t="shared" si="11"/>
        <v>-805366431</v>
      </c>
      <c r="M14" s="2">
        <f t="shared" si="11"/>
        <v>-1093819772</v>
      </c>
      <c r="N14" s="2">
        <f t="shared" si="11"/>
        <v>-2062986704</v>
      </c>
      <c r="O14" s="2">
        <f t="shared" si="11"/>
        <v>-797619989</v>
      </c>
    </row>
    <row r="15" spans="1:15" ht="15.5" x14ac:dyDescent="0.35">
      <c r="C15" t="s">
        <v>28</v>
      </c>
      <c r="D15" s="2">
        <f>IFERROR(INDEX(D51:D500,MATCH($C$15,$C$51:$C$500,0)),"")</f>
        <v>-2055262710</v>
      </c>
      <c r="E15" s="2">
        <f>IFERROR(INDEX(E51:E500,MATCH($C$15,$C$51:$C$500,0)),"")</f>
        <v>-1398069229</v>
      </c>
      <c r="H15" s="2">
        <f>IFERROR(SUM(D15:G15)*(4/MAX(1,COUNT(D15:G15))),"")</f>
        <v>-6906663878</v>
      </c>
      <c r="I15" s="2">
        <f t="shared" ref="I15:O15" si="12">IFERROR(INDEX(I51:I500,MATCH($C$15,$C$51:$C$500,0)),"")</f>
        <v>-9379411588</v>
      </c>
      <c r="J15" s="2">
        <f t="shared" si="12"/>
        <v>-8968650504</v>
      </c>
      <c r="K15" s="2">
        <f t="shared" si="12"/>
        <v>-5098865641</v>
      </c>
      <c r="L15" s="2">
        <f t="shared" si="12"/>
        <v>-3076875422</v>
      </c>
      <c r="M15" s="2">
        <f t="shared" si="12"/>
        <v>-2410496364</v>
      </c>
      <c r="N15" s="2">
        <f t="shared" si="12"/>
        <v>-1731527293</v>
      </c>
      <c r="O15" s="2">
        <f t="shared" si="12"/>
        <v>-1948171305</v>
      </c>
    </row>
    <row r="16" spans="1:15" ht="15.5" x14ac:dyDescent="0.35">
      <c r="C16" t="s">
        <v>29</v>
      </c>
      <c r="D16" s="2">
        <f>IFERROR(INDEX(D51:D500,MATCH($C$16,$C$51:$C$500,0)),"")</f>
        <v>11707222890</v>
      </c>
      <c r="E16" s="2">
        <f>IFERROR(INDEX(E51:E500,MATCH($C$16,$C$51:$C$500,0)),"")</f>
        <v>9430415848</v>
      </c>
      <c r="H16" s="2">
        <f>IFERROR(SUM(D16:G16)*(4/MAX(1,COUNT(D16:G16))),"")</f>
        <v>42275277476</v>
      </c>
      <c r="I16" s="2">
        <f t="shared" ref="I16:O16" si="13">IFERROR(INDEX(I51:I500,MATCH($C$16,$C$51:$C$500,0)),"")</f>
        <v>43095191629</v>
      </c>
      <c r="J16" s="2">
        <f t="shared" si="13"/>
        <v>34835027234</v>
      </c>
      <c r="K16" s="2">
        <f t="shared" si="13"/>
        <v>22194784511</v>
      </c>
      <c r="L16" s="2">
        <f t="shared" si="13"/>
        <v>12716615343</v>
      </c>
      <c r="M16" s="2">
        <f t="shared" si="13"/>
        <v>7302438282</v>
      </c>
      <c r="N16" s="2">
        <f t="shared" si="13"/>
        <v>4851690782</v>
      </c>
      <c r="O16" s="2">
        <f t="shared" si="13"/>
        <v>5924335615</v>
      </c>
    </row>
    <row r="17" spans="1:15" ht="15.5" x14ac:dyDescent="0.35">
      <c r="A17" t="s">
        <v>30</v>
      </c>
    </row>
    <row r="18" spans="1:15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</row>
    <row r="19" spans="1:15" ht="15.5" x14ac:dyDescent="0.35">
      <c r="A19" t="s">
        <v>40</v>
      </c>
      <c r="C19" t="s">
        <v>41</v>
      </c>
    </row>
    <row r="20" spans="1:15" ht="15.5" x14ac:dyDescent="0.35">
      <c r="A20" t="s">
        <v>42</v>
      </c>
      <c r="C20" t="s">
        <v>43</v>
      </c>
      <c r="D20" s="2">
        <f ca="1">IFERROR(D21*D2,"")</f>
        <v>414119999999.99994</v>
      </c>
      <c r="E20" s="2">
        <f ca="1">IFERROR(E21*E2,"")</f>
        <v>326829999999.99994</v>
      </c>
      <c r="H20" s="2">
        <f t="shared" ref="H20:O20" ca="1" si="14">IFERROR(H21*H2,"")</f>
        <v>326829999999.99994</v>
      </c>
      <c r="I20" s="2">
        <f t="shared" ca="1" si="14"/>
        <v>422239999999.99994</v>
      </c>
      <c r="J20" s="2">
        <f t="shared" ca="1" si="14"/>
        <v>239539999999.99997</v>
      </c>
      <c r="K20" s="2">
        <f t="shared" ca="1" si="14"/>
        <v>174579999999.99997</v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</row>
    <row r="21" spans="1:15" ht="15.5" x14ac:dyDescent="0.35">
      <c r="C21" t="s">
        <v>12</v>
      </c>
      <c r="D21" s="2">
        <f>IFERROR(INDEX(D51:D500,MATCH($C$7,$C$51:$C$500,0)),"")</f>
        <v>2029999999.9999998</v>
      </c>
      <c r="E21" s="2">
        <f>IFERROR(INDEX(E51:E500,MATCH($C$7,$C$51:$C$500,0)),"")</f>
        <v>2029999999.9999998</v>
      </c>
      <c r="H21" s="2">
        <f>IFERROR(INDEX(D21:G21,COUNT(D21:G21)),"")</f>
        <v>2029999999.9999998</v>
      </c>
      <c r="I21" s="2">
        <f t="shared" ref="I21:O21" si="15">IFERROR(INDEX(I51:I500,MATCH($C$7,$C$51:$C$500,0)),"")</f>
        <v>2029999999.9999998</v>
      </c>
      <c r="J21" s="2">
        <f t="shared" si="15"/>
        <v>2029999999.9999998</v>
      </c>
      <c r="K21" s="2">
        <f t="shared" si="15"/>
        <v>2029999999.9999998</v>
      </c>
      <c r="L21" s="2">
        <f t="shared" si="15"/>
        <v>1530000000</v>
      </c>
      <c r="M21" s="2">
        <f t="shared" si="15"/>
        <v>0</v>
      </c>
      <c r="N21" s="2">
        <f t="shared" si="15"/>
        <v>0</v>
      </c>
      <c r="O21" s="2">
        <f t="shared" si="15"/>
        <v>0</v>
      </c>
    </row>
    <row r="23" spans="1:15" ht="15.5" x14ac:dyDescent="0.35">
      <c r="B23" t="s">
        <v>44</v>
      </c>
      <c r="C23" t="s">
        <v>45</v>
      </c>
      <c r="D23" s="3">
        <f>IFERROR(D5/D6*100,"")</f>
        <v>5.6641476004396347</v>
      </c>
      <c r="E23" s="3">
        <f>IFERROR(E5/E6*100,"")</f>
        <v>5.1458601646459883</v>
      </c>
      <c r="H23" s="3">
        <f t="shared" ref="H23:O23" si="16">IFERROR(H5/H6*100,"")</f>
        <v>22.300193155612742</v>
      </c>
      <c r="I23" s="3">
        <f t="shared" si="16"/>
        <v>21.802883034524857</v>
      </c>
      <c r="J23" s="3">
        <f t="shared" si="16"/>
        <v>18.847341575819573</v>
      </c>
      <c r="K23" s="3">
        <f t="shared" si="16"/>
        <v>14.064352639639873</v>
      </c>
      <c r="L23" s="3">
        <f t="shared" si="16"/>
        <v>17.299705674536021</v>
      </c>
      <c r="M23" s="3">
        <f t="shared" si="16"/>
        <v>25.518459094626611</v>
      </c>
      <c r="N23" s="3">
        <f t="shared" si="16"/>
        <v>21.002694790478241</v>
      </c>
      <c r="O23" s="3">
        <f t="shared" si="16"/>
        <v>33.972586244653982</v>
      </c>
    </row>
    <row r="24" spans="1:15" ht="15.5" x14ac:dyDescent="0.35">
      <c r="C24" t="s">
        <v>46</v>
      </c>
      <c r="D24" s="4">
        <f>IFERROR(_xlfn.RRI(5,I23,D23),"")</f>
        <v>-0.23629764924384888</v>
      </c>
      <c r="E24" s="4">
        <f>IFERROR(_xlfn.RRI(5,J23,E23),"")</f>
        <v>-0.22866759752905985</v>
      </c>
      <c r="H24" s="4">
        <f t="shared" ref="H24:O24" si="17">IFERROR(_xlfn.RRI(5,M23,H23),"")</f>
        <v>-2.6601134656652703E-2</v>
      </c>
      <c r="I24" s="4">
        <f t="shared" si="17"/>
        <v>7.5063237549393147E-3</v>
      </c>
      <c r="J24" s="4">
        <f t="shared" si="17"/>
        <v>-0.11115855174738642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47</v>
      </c>
      <c r="C25" t="s">
        <v>48</v>
      </c>
      <c r="D25" s="3">
        <f>IFERROR(INDEX(D51:D500,MATCH($A$25,$C$51:$C$500,0)),"")</f>
        <v>4.75</v>
      </c>
      <c r="E25" s="3">
        <f>IFERROR(INDEX(E51:E500,MATCH($A$25,$C$51:$C$500,0)),"")</f>
        <v>3.95</v>
      </c>
      <c r="H25" s="3">
        <f>IFERROR(INDEX(D25:G25,COUNT(D25:G25)),"")</f>
        <v>3.95</v>
      </c>
      <c r="I25" s="3">
        <f t="shared" ref="I25:O25" si="18">IFERROR(INDEX(I51:I500,MATCH($C$25,$C$51:$C$500,0)),"")</f>
        <v>16.600000000000001</v>
      </c>
      <c r="J25" s="3">
        <f t="shared" si="18"/>
        <v>12.74</v>
      </c>
      <c r="K25" s="3">
        <f t="shared" si="18"/>
        <v>8.39</v>
      </c>
      <c r="L25" s="3">
        <f t="shared" si="18"/>
        <v>6.34</v>
      </c>
      <c r="M25" s="3">
        <f t="shared" si="18"/>
        <v>12794.27</v>
      </c>
      <c r="N25" s="3">
        <f t="shared" si="18"/>
        <v>8160.4</v>
      </c>
      <c r="O25" s="3">
        <f t="shared" si="18"/>
        <v>10399.17</v>
      </c>
    </row>
    <row r="26" spans="1:15" ht="15.5" x14ac:dyDescent="0.35">
      <c r="C26" t="s">
        <v>49</v>
      </c>
      <c r="D26" s="4">
        <f>IFERROR(_xlfn.RRI(5,I25,D25),"")</f>
        <v>-0.22139515059735593</v>
      </c>
      <c r="E26" s="4">
        <f>IFERROR(_xlfn.RRI(5,J25,E25),"")</f>
        <v>-0.20880135735984728</v>
      </c>
      <c r="H26" s="4">
        <f t="shared" ref="H26:O26" si="19">IFERROR(_xlfn.RRI(5,M25,H25),"")</f>
        <v>-0.8014287741680356</v>
      </c>
      <c r="I26" s="4">
        <f t="shared" si="19"/>
        <v>-0.71047949463480342</v>
      </c>
      <c r="J26" s="4">
        <f t="shared" si="19"/>
        <v>-0.73840216222560939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50</v>
      </c>
      <c r="D27" s="3">
        <f>IFERROR(D4/D21,"")</f>
        <v>45.386703112807886</v>
      </c>
      <c r="E27" s="3">
        <f>IFERROR(E4/E21,"")</f>
        <v>41.864669400000004</v>
      </c>
      <c r="H27" s="3">
        <f t="shared" ref="H27:O27" si="20">IFERROR(H4/H21,"")</f>
        <v>174.50274502561578</v>
      </c>
      <c r="I27" s="3">
        <f t="shared" si="20"/>
        <v>228.00883269507392</v>
      </c>
      <c r="J27" s="3">
        <f t="shared" si="20"/>
        <v>235.62409268226602</v>
      </c>
      <c r="K27" s="3">
        <f t="shared" si="20"/>
        <v>157.43014377093598</v>
      </c>
      <c r="L27" s="3">
        <f t="shared" si="20"/>
        <v>116.74704552026144</v>
      </c>
      <c r="M27" s="3" t="str">
        <f t="shared" si="20"/>
        <v/>
      </c>
      <c r="N27" s="3" t="str">
        <f t="shared" si="20"/>
        <v/>
      </c>
      <c r="O27" s="3" t="str">
        <f t="shared" si="20"/>
        <v/>
      </c>
    </row>
    <row r="28" spans="1:15" ht="15.5" x14ac:dyDescent="0.35">
      <c r="C28" t="s">
        <v>51</v>
      </c>
      <c r="D28" s="4">
        <f>IFERROR(_xlfn.RRI(5,I27,D27),"")</f>
        <v>-0.27590525926214204</v>
      </c>
      <c r="E28" s="4">
        <f>IFERROR(_xlfn.RRI(5,J27,E27),"")</f>
        <v>-0.29217549459723613</v>
      </c>
      <c r="H28" s="4" t="str">
        <f t="shared" ref="H28:O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52</v>
      </c>
      <c r="H29" s="4">
        <f t="shared" ref="H29:O29" si="22">IFERROR(((H25-I25)/I25)*100%,"")</f>
        <v>-0.76204819277108438</v>
      </c>
      <c r="I29" s="4">
        <f t="shared" si="22"/>
        <v>0.30298273155416022</v>
      </c>
      <c r="J29" s="4">
        <f t="shared" si="22"/>
        <v>0.51847437425506548</v>
      </c>
      <c r="K29" s="4">
        <f t="shared" si="22"/>
        <v>0.32334384858044174</v>
      </c>
      <c r="L29" s="4">
        <f t="shared" si="22"/>
        <v>-0.99950446567096052</v>
      </c>
      <c r="M29" s="4">
        <f t="shared" si="22"/>
        <v>0.56784838978481456</v>
      </c>
      <c r="N29" s="4">
        <f t="shared" si="22"/>
        <v>-0.21528352743536266</v>
      </c>
      <c r="O29" s="4" t="str">
        <f t="shared" si="22"/>
        <v/>
      </c>
    </row>
    <row r="30" spans="1:15" ht="15.5" x14ac:dyDescent="0.35">
      <c r="C30" t="s">
        <v>53</v>
      </c>
      <c r="H30" s="4">
        <f t="shared" ref="H30:O30" si="23">IFERROR(((H27-I27)/I27)*100%,"")</f>
        <v>-0.23466673214811001</v>
      </c>
      <c r="I30" s="4">
        <f t="shared" si="23"/>
        <v>-3.2319530233528015E-2</v>
      </c>
      <c r="J30" s="4">
        <f t="shared" si="23"/>
        <v>0.49668981453198568</v>
      </c>
      <c r="K30" s="4">
        <f t="shared" si="23"/>
        <v>0.34847218676393826</v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</row>
    <row r="32" spans="1:15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86.94</v>
      </c>
      <c r="E32" s="3">
        <f>IFERROR(INDEX(E51:E500,MATCH($A$32,$C$51:$C$500,0)),"")</f>
        <v>82.02</v>
      </c>
      <c r="H32" s="3">
        <f>IFERROR(INDEX(D32:G32,COUNT(D32:G32)),"")</f>
        <v>82.02</v>
      </c>
      <c r="I32" s="3">
        <f t="shared" ref="I32:O32" si="24">IFERROR(INDEX(I51:I500,MATCH($C$32,$C$51:$C$500,0)),"")</f>
        <v>77.8</v>
      </c>
      <c r="J32" s="3">
        <f t="shared" si="24"/>
        <v>66.02</v>
      </c>
      <c r="K32" s="3">
        <f t="shared" si="24"/>
        <v>59.01</v>
      </c>
      <c r="L32" s="3">
        <f t="shared" si="24"/>
        <v>35.72</v>
      </c>
      <c r="M32" s="3">
        <f t="shared" si="24"/>
        <v>50996.35</v>
      </c>
      <c r="N32" s="3">
        <f t="shared" si="24"/>
        <v>37982.870000000003</v>
      </c>
      <c r="O32" s="3">
        <f t="shared" si="24"/>
        <v>30005.439999999999</v>
      </c>
    </row>
    <row r="33" spans="1:15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1.85</v>
      </c>
      <c r="E33" s="3">
        <f>IFERROR(INDEX(E51:E500,MATCH($A$33,$C$51:$C$500,0)),"")</f>
        <v>2.4300000000000002</v>
      </c>
      <c r="H33" s="3">
        <f>IFERROR(INDEX(D33:G33,COUNT(D33:G33)),"")</f>
        <v>2.4300000000000002</v>
      </c>
      <c r="I33" s="3">
        <f t="shared" ref="I33:O33" si="25">IFERROR(INDEX(I51:I500,MATCH($C$33,$C$51:$C$500,0)),"")</f>
        <v>2.67</v>
      </c>
      <c r="J33" s="3">
        <f t="shared" si="25"/>
        <v>1.79</v>
      </c>
      <c r="K33" s="3">
        <f t="shared" si="25"/>
        <v>1.46</v>
      </c>
      <c r="L33" s="3">
        <f t="shared" si="25"/>
        <v>0</v>
      </c>
      <c r="M33" s="3">
        <f t="shared" si="25"/>
        <v>0</v>
      </c>
      <c r="N33" s="3">
        <f t="shared" si="25"/>
        <v>0</v>
      </c>
      <c r="O33" s="3">
        <f t="shared" si="25"/>
        <v>0</v>
      </c>
    </row>
    <row r="34" spans="1:15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33.89</v>
      </c>
      <c r="E34" s="3">
        <f>IFERROR(INDEX(E51:E500,MATCH($A$34,$C$51:$C$500,0)),"")</f>
        <v>50.38</v>
      </c>
      <c r="H34" s="3">
        <f>IFERROR(INDEX(D34:G34,COUNT(D34:G34)),"")</f>
        <v>50.38</v>
      </c>
      <c r="I34" s="3">
        <f t="shared" ref="I34:O34" si="26">IFERROR(INDEX(I51:I500,MATCH($C$34,$C$51:$C$500,0)),"")</f>
        <v>12.53</v>
      </c>
      <c r="J34" s="3">
        <f t="shared" si="26"/>
        <v>9.26</v>
      </c>
      <c r="K34" s="3">
        <f t="shared" si="26"/>
        <v>10.25</v>
      </c>
      <c r="L34" s="3">
        <f t="shared" si="26"/>
        <v>0</v>
      </c>
      <c r="M34" s="3">
        <f t="shared" si="26"/>
        <v>0</v>
      </c>
      <c r="N34" s="3">
        <f t="shared" si="26"/>
        <v>0</v>
      </c>
      <c r="O34" s="3">
        <f t="shared" si="26"/>
        <v>0</v>
      </c>
    </row>
    <row r="35" spans="1:15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3.55</v>
      </c>
      <c r="E35" s="3">
        <f>IFERROR(INDEX(E51:E500,MATCH($A$35,$C$51:$C$500,0)),"")</f>
        <v>4.76</v>
      </c>
      <c r="H35" s="3">
        <f>IFERROR(INDEX(D35:G35,COUNT(D35:G35)),"")</f>
        <v>4.76</v>
      </c>
      <c r="I35" s="3">
        <f t="shared" ref="I35:O35" si="27">IFERROR(INDEX(I51:I500,MATCH($C$35,$C$51:$C$500,0)),"")</f>
        <v>0.91</v>
      </c>
      <c r="J35" s="3">
        <f t="shared" si="27"/>
        <v>0.5</v>
      </c>
      <c r="K35" s="3">
        <f t="shared" si="27"/>
        <v>0.55000000000000004</v>
      </c>
      <c r="L35" s="3">
        <f t="shared" si="27"/>
        <v>0</v>
      </c>
      <c r="M35" s="3">
        <f t="shared" si="27"/>
        <v>0</v>
      </c>
      <c r="N35" s="3">
        <f t="shared" si="27"/>
        <v>0</v>
      </c>
      <c r="O35" s="3">
        <f t="shared" si="27"/>
        <v>0</v>
      </c>
    </row>
    <row r="36" spans="1:15" ht="15.5" x14ac:dyDescent="0.35">
      <c r="B36" t="s">
        <v>66</v>
      </c>
      <c r="C36" t="s">
        <v>67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O36" si="28">IFERROR(INDEX(H51:H500,MATCH($C$36,$C$51:$C$500,0)),"")</f>
        <v>0.28720000000000001</v>
      </c>
      <c r="I36" s="4">
        <f t="shared" si="28"/>
        <v>0.30130000000000001</v>
      </c>
      <c r="J36" s="4">
        <f t="shared" si="28"/>
        <v>0.39250000000000002</v>
      </c>
      <c r="K36" s="4">
        <f t="shared" si="28"/>
        <v>0.59599999999999997</v>
      </c>
      <c r="L36" s="4">
        <f t="shared" si="28"/>
        <v>0.73209999999999997</v>
      </c>
      <c r="M36" s="4">
        <f t="shared" si="28"/>
        <v>0</v>
      </c>
      <c r="N36" s="4">
        <f t="shared" si="28"/>
        <v>0</v>
      </c>
      <c r="O36" s="4">
        <f t="shared" si="28"/>
        <v>0</v>
      </c>
    </row>
    <row r="37" spans="1:15" ht="15.5" x14ac:dyDescent="0.35">
      <c r="B37" t="s">
        <v>68</v>
      </c>
      <c r="C37" t="s">
        <v>69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O37" si="29">IFERROR(INDEX(H51:H500,MATCH($C$37,$C$51:$C$500,0)),"")</f>
        <v>5</v>
      </c>
      <c r="I37" s="3">
        <f t="shared" si="29"/>
        <v>5</v>
      </c>
      <c r="J37" s="3">
        <f t="shared" si="29"/>
        <v>5</v>
      </c>
      <c r="K37" s="3">
        <f t="shared" si="29"/>
        <v>5</v>
      </c>
      <c r="L37" s="3">
        <f t="shared" si="29"/>
        <v>3.5</v>
      </c>
      <c r="M37" s="3">
        <f t="shared" si="29"/>
        <v>0</v>
      </c>
      <c r="N37" s="3">
        <f t="shared" si="29"/>
        <v>0</v>
      </c>
      <c r="O37" s="3">
        <f t="shared" si="29"/>
        <v>0</v>
      </c>
    </row>
    <row r="50" spans="2:15" ht="15.5" x14ac:dyDescent="0.35">
      <c r="D50" t="s">
        <v>70</v>
      </c>
      <c r="E50" t="s">
        <v>243</v>
      </c>
      <c r="F50" t="s">
        <v>71</v>
      </c>
      <c r="G50" t="s">
        <v>244</v>
      </c>
      <c r="H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</row>
    <row r="51" spans="2:15" ht="15.5" x14ac:dyDescent="0.35">
      <c r="B51" t="s">
        <v>75</v>
      </c>
      <c r="C51" t="s">
        <v>6</v>
      </c>
      <c r="D51" s="5">
        <v>92135007319</v>
      </c>
      <c r="E51" s="5">
        <v>84985278882</v>
      </c>
      <c r="F51" s="5">
        <v>110172684909</v>
      </c>
      <c r="G51" s="5">
        <v>103452209357</v>
      </c>
      <c r="I51" s="5">
        <v>462857930371</v>
      </c>
      <c r="J51" s="5">
        <v>478316908145</v>
      </c>
      <c r="K51" s="5">
        <v>319583191855</v>
      </c>
      <c r="L51" s="5">
        <v>178622979646</v>
      </c>
      <c r="M51" s="5">
        <v>90691800295</v>
      </c>
      <c r="N51" s="5">
        <v>46720167557</v>
      </c>
      <c r="O51" s="5">
        <v>41788861136</v>
      </c>
    </row>
    <row r="52" spans="2:15" ht="15.5" x14ac:dyDescent="0.35">
      <c r="C52" t="s">
        <v>76</v>
      </c>
      <c r="D52" s="5">
        <v>-58003332269</v>
      </c>
      <c r="E52" s="5">
        <v>-58827112244</v>
      </c>
      <c r="F52" s="5">
        <v>-85514533231</v>
      </c>
      <c r="G52" s="5">
        <v>-71136799142</v>
      </c>
      <c r="I52" s="5">
        <v>-338529063054</v>
      </c>
      <c r="J52" s="5">
        <v>-362862681269</v>
      </c>
      <c r="K52" s="5">
        <v>-246223364845</v>
      </c>
      <c r="L52" s="5">
        <v>-131643667929</v>
      </c>
      <c r="M52" s="5">
        <v>-61195195424</v>
      </c>
      <c r="N52" s="5">
        <v>-21839940585</v>
      </c>
      <c r="O52" s="5">
        <v>-20279402413</v>
      </c>
    </row>
    <row r="53" spans="2:15" ht="15.5" x14ac:dyDescent="0.35">
      <c r="C53" t="s">
        <v>77</v>
      </c>
      <c r="D53" s="5">
        <v>34131675050</v>
      </c>
      <c r="E53" s="5">
        <v>26158166638</v>
      </c>
      <c r="F53" s="5">
        <v>24658151678</v>
      </c>
      <c r="G53" s="5">
        <v>32315410215</v>
      </c>
      <c r="I53" s="5">
        <v>124328867317</v>
      </c>
      <c r="J53" s="5">
        <v>115454226876</v>
      </c>
      <c r="K53" s="5">
        <v>73359827010</v>
      </c>
      <c r="L53" s="5">
        <v>46979311717</v>
      </c>
      <c r="M53" s="5">
        <v>29496604871</v>
      </c>
      <c r="N53" s="5">
        <v>24880226972</v>
      </c>
      <c r="O53" s="5">
        <v>21509458723</v>
      </c>
    </row>
    <row r="54" spans="2:15" ht="15.5" x14ac:dyDescent="0.35">
      <c r="C54" t="s">
        <v>78</v>
      </c>
      <c r="D54" s="5">
        <v>-18833379874</v>
      </c>
      <c r="E54" s="5">
        <v>-21202137757</v>
      </c>
      <c r="F54" s="5">
        <v>-24336815138</v>
      </c>
      <c r="G54" s="5">
        <v>-21938146714</v>
      </c>
      <c r="I54" s="5">
        <v>-92429637555</v>
      </c>
      <c r="J54" s="5">
        <v>-84453180412</v>
      </c>
      <c r="K54" s="5">
        <v>-64716423220</v>
      </c>
      <c r="L54" s="5">
        <v>-38363531789</v>
      </c>
      <c r="M54" s="5">
        <v>-21235201852</v>
      </c>
      <c r="N54" s="5">
        <v>-18032655767</v>
      </c>
      <c r="O54" s="5">
        <v>-14859079312</v>
      </c>
    </row>
    <row r="55" spans="2:15" ht="15.5" x14ac:dyDescent="0.35">
      <c r="C55" t="s">
        <v>79</v>
      </c>
      <c r="D55" s="5">
        <v>-18833379874</v>
      </c>
      <c r="E55" s="5">
        <v>-21202137757</v>
      </c>
      <c r="F55" s="5">
        <v>-24336815138</v>
      </c>
      <c r="G55" s="5">
        <v>-21938146714</v>
      </c>
      <c r="I55" s="5">
        <v>-92429637555</v>
      </c>
      <c r="J55" s="5">
        <v>-84453180412</v>
      </c>
      <c r="K55" s="5">
        <v>-64716423220</v>
      </c>
      <c r="L55" s="5">
        <v>-38363531789</v>
      </c>
      <c r="M55" s="5">
        <v>-20958324060</v>
      </c>
      <c r="N55" s="5">
        <v>-16928400913</v>
      </c>
      <c r="O55" s="5">
        <v>-14220807539</v>
      </c>
    </row>
    <row r="56" spans="2:15" ht="15.5" x14ac:dyDescent="0.35">
      <c r="C56" t="s">
        <v>83</v>
      </c>
      <c r="J56" s="5">
        <v>-18575733</v>
      </c>
      <c r="K56" s="5">
        <v>52022412</v>
      </c>
      <c r="L56" s="5">
        <v>-72589277</v>
      </c>
    </row>
    <row r="57" spans="2:15" ht="15.5" x14ac:dyDescent="0.35">
      <c r="C57" t="s">
        <v>80</v>
      </c>
      <c r="D57" s="5">
        <v>15298295176</v>
      </c>
      <c r="E57" s="5">
        <v>4956028881</v>
      </c>
      <c r="F57" s="5">
        <v>321336540</v>
      </c>
      <c r="G57" s="5">
        <v>10377263501</v>
      </c>
      <c r="I57" s="5">
        <v>31899229762</v>
      </c>
      <c r="J57" s="5">
        <v>31001046464</v>
      </c>
      <c r="K57" s="5">
        <v>8643403790</v>
      </c>
      <c r="L57" s="5">
        <v>8615779928</v>
      </c>
      <c r="M57" s="5">
        <v>8261403019</v>
      </c>
      <c r="N57" s="5">
        <v>6847571205</v>
      </c>
      <c r="O57" s="5">
        <v>6650379411</v>
      </c>
    </row>
    <row r="58" spans="2:15" ht="15.5" x14ac:dyDescent="0.35">
      <c r="C58" t="s">
        <v>81</v>
      </c>
      <c r="D58" s="5">
        <v>-3591072286</v>
      </c>
      <c r="E58" s="5">
        <v>4474386967</v>
      </c>
      <c r="F58" s="5">
        <v>10409064438</v>
      </c>
      <c r="G58" s="5">
        <v>-867445172</v>
      </c>
      <c r="I58" s="5">
        <v>11195961867</v>
      </c>
      <c r="J58" s="5">
        <v>3833980770</v>
      </c>
      <c r="K58" s="5">
        <v>13551380721</v>
      </c>
      <c r="L58" s="5">
        <v>4100835415</v>
      </c>
      <c r="M58" s="5">
        <v>-958964737</v>
      </c>
      <c r="N58" s="5">
        <v>-1995880423</v>
      </c>
      <c r="O58" s="5">
        <v>-726043796</v>
      </c>
    </row>
    <row r="59" spans="2:15" ht="15.5" x14ac:dyDescent="0.35">
      <c r="C59" t="s">
        <v>27</v>
      </c>
      <c r="D59" s="5">
        <v>-465465003</v>
      </c>
      <c r="E59" s="5">
        <v>-320307593</v>
      </c>
      <c r="F59" s="5">
        <v>-823832166</v>
      </c>
      <c r="G59" s="5">
        <v>-1502809584</v>
      </c>
      <c r="I59" s="5">
        <v>-3769100700</v>
      </c>
      <c r="J59" s="5">
        <v>-1767788346</v>
      </c>
      <c r="K59" s="5">
        <v>-2191422590</v>
      </c>
      <c r="L59" s="5">
        <v>-805366431</v>
      </c>
      <c r="M59" s="5">
        <v>-1093819772</v>
      </c>
      <c r="N59" s="5">
        <v>-2062986704</v>
      </c>
      <c r="O59" s="5">
        <v>-797619989</v>
      </c>
    </row>
    <row r="60" spans="2:15" ht="15.5" x14ac:dyDescent="0.35">
      <c r="C60" t="s">
        <v>142</v>
      </c>
      <c r="D60" s="5">
        <v>38041407</v>
      </c>
      <c r="E60" s="5">
        <v>76366985</v>
      </c>
      <c r="F60" s="5">
        <v>49111619</v>
      </c>
      <c r="G60" s="5">
        <v>32413041</v>
      </c>
      <c r="I60" s="5">
        <v>307886861</v>
      </c>
      <c r="J60" s="5">
        <v>320778997</v>
      </c>
      <c r="K60" s="5">
        <v>362773037</v>
      </c>
      <c r="L60" s="5">
        <v>85883765</v>
      </c>
      <c r="M60" s="5">
        <v>134855035</v>
      </c>
      <c r="N60" s="5">
        <v>67106281</v>
      </c>
      <c r="O60" s="5">
        <v>71576193</v>
      </c>
    </row>
    <row r="61" spans="2:15" ht="15.5" x14ac:dyDescent="0.35">
      <c r="C61" t="s">
        <v>84</v>
      </c>
      <c r="D61" s="5">
        <v>-3591072286</v>
      </c>
      <c r="E61" s="5">
        <v>4474386967</v>
      </c>
      <c r="F61" s="5">
        <v>10409064438</v>
      </c>
      <c r="G61" s="5">
        <v>-867445172</v>
      </c>
      <c r="I61" s="5">
        <v>11195961867</v>
      </c>
      <c r="J61" s="5">
        <v>3833980770</v>
      </c>
      <c r="K61" s="5">
        <v>13551380721</v>
      </c>
      <c r="L61" s="5">
        <v>4100835415</v>
      </c>
      <c r="M61" s="5">
        <v>-958964737</v>
      </c>
      <c r="N61" s="5">
        <v>-1995880423</v>
      </c>
      <c r="O61" s="5">
        <v>-726043796</v>
      </c>
    </row>
    <row r="62" spans="2:15" ht="15.5" x14ac:dyDescent="0.35">
      <c r="C62" t="s">
        <v>29</v>
      </c>
      <c r="D62" s="5">
        <v>11707222890</v>
      </c>
      <c r="E62" s="5">
        <v>9430415848</v>
      </c>
      <c r="F62" s="5">
        <v>10730400978</v>
      </c>
      <c r="G62" s="5">
        <v>9509818329</v>
      </c>
      <c r="I62" s="5">
        <v>43095191629</v>
      </c>
      <c r="J62" s="5">
        <v>34835027234</v>
      </c>
      <c r="K62" s="5">
        <v>22194784511</v>
      </c>
      <c r="L62" s="5">
        <v>12716615343</v>
      </c>
      <c r="M62" s="5">
        <v>7302438282</v>
      </c>
      <c r="N62" s="5">
        <v>4851690782</v>
      </c>
      <c r="O62" s="5">
        <v>5924335615</v>
      </c>
    </row>
    <row r="63" spans="2:15" ht="15.5" x14ac:dyDescent="0.35">
      <c r="C63" t="s">
        <v>28</v>
      </c>
      <c r="D63" s="5">
        <v>-2055262710</v>
      </c>
      <c r="E63" s="5">
        <v>-1398069229</v>
      </c>
      <c r="F63" s="5">
        <v>-3019764275</v>
      </c>
      <c r="G63" s="5">
        <v>-1169920160</v>
      </c>
      <c r="I63" s="5">
        <v>-9379411588</v>
      </c>
      <c r="J63" s="5">
        <v>-8968650504</v>
      </c>
      <c r="K63" s="5">
        <v>-5098865641</v>
      </c>
      <c r="L63" s="5">
        <v>-3076875422</v>
      </c>
      <c r="M63" s="5">
        <v>-2410496364</v>
      </c>
      <c r="N63" s="5">
        <v>-1731527293</v>
      </c>
      <c r="O63" s="5">
        <v>-1948171305</v>
      </c>
    </row>
    <row r="64" spans="2:15" ht="15.5" x14ac:dyDescent="0.35">
      <c r="C64" t="s">
        <v>85</v>
      </c>
      <c r="D64" s="5">
        <v>-1891780738</v>
      </c>
      <c r="E64" s="5">
        <v>-1242434104</v>
      </c>
      <c r="F64" s="5">
        <v>-3723278340</v>
      </c>
      <c r="G64" s="5">
        <v>-591315522</v>
      </c>
      <c r="I64" s="5">
        <v>-8293056300</v>
      </c>
      <c r="J64" s="5">
        <v>-8015477321</v>
      </c>
      <c r="K64" s="5">
        <v>-4994814920</v>
      </c>
      <c r="L64" s="5">
        <v>-3381724394</v>
      </c>
      <c r="M64" s="5">
        <v>-2610501520</v>
      </c>
      <c r="N64" s="5">
        <v>-2196462542</v>
      </c>
      <c r="O64" s="5">
        <v>-2416100373</v>
      </c>
    </row>
    <row r="65" spans="2:15" ht="15.5" x14ac:dyDescent="0.35">
      <c r="C65" t="s">
        <v>87</v>
      </c>
      <c r="D65" s="5">
        <v>-163481972</v>
      </c>
      <c r="E65" s="5">
        <v>-155635125</v>
      </c>
      <c r="F65" s="5">
        <v>703514065</v>
      </c>
      <c r="G65" s="5">
        <v>-578604638</v>
      </c>
      <c r="I65" s="5">
        <v>-1086355288</v>
      </c>
      <c r="J65" s="5">
        <v>-953173183</v>
      </c>
      <c r="K65" s="5">
        <v>-104050721</v>
      </c>
      <c r="L65" s="5">
        <v>304848972</v>
      </c>
      <c r="M65" s="5">
        <v>200005156</v>
      </c>
      <c r="N65" s="5">
        <v>464935249</v>
      </c>
      <c r="O65" s="5">
        <v>467929068</v>
      </c>
    </row>
    <row r="66" spans="2:15" ht="15.5" x14ac:dyDescent="0.35">
      <c r="C66" t="s">
        <v>88</v>
      </c>
      <c r="D66" s="5">
        <v>-2055262710</v>
      </c>
      <c r="E66" s="5">
        <v>-1398069229</v>
      </c>
      <c r="F66" s="5">
        <v>-3019764275</v>
      </c>
      <c r="G66" s="5">
        <v>-1169920160</v>
      </c>
      <c r="I66" s="5">
        <v>-9379411588</v>
      </c>
      <c r="J66" s="5">
        <v>-8968650504</v>
      </c>
      <c r="K66" s="5">
        <v>-5098865641</v>
      </c>
      <c r="L66" s="5">
        <v>-3076875422</v>
      </c>
      <c r="M66" s="5">
        <v>-2410496364</v>
      </c>
      <c r="N66" s="5">
        <v>-1731527293</v>
      </c>
      <c r="O66" s="5">
        <v>-1948171305</v>
      </c>
    </row>
    <row r="67" spans="2:15" ht="15.5" x14ac:dyDescent="0.35">
      <c r="C67" t="s">
        <v>89</v>
      </c>
      <c r="D67" s="5">
        <v>9651960180</v>
      </c>
      <c r="E67" s="5">
        <v>8032346619</v>
      </c>
      <c r="F67" s="5">
        <v>7710636703</v>
      </c>
      <c r="G67" s="5">
        <v>8339898169</v>
      </c>
      <c r="I67" s="5">
        <v>33715780041</v>
      </c>
      <c r="J67" s="5">
        <v>25866376730</v>
      </c>
      <c r="K67" s="5">
        <v>17095918870</v>
      </c>
      <c r="L67" s="5">
        <v>9639739921</v>
      </c>
      <c r="M67" s="5">
        <v>4891941918</v>
      </c>
      <c r="N67" s="5">
        <v>3120163489</v>
      </c>
      <c r="O67" s="5">
        <v>3976164310</v>
      </c>
    </row>
    <row r="68" spans="2:15" ht="15.5" x14ac:dyDescent="0.35">
      <c r="C68" t="s">
        <v>90</v>
      </c>
      <c r="D68" s="5">
        <v>352961700</v>
      </c>
      <c r="E68" s="5">
        <v>542253948</v>
      </c>
      <c r="F68" s="5">
        <v>562664104</v>
      </c>
      <c r="G68" s="5">
        <v>205606619</v>
      </c>
      <c r="I68" s="5">
        <v>745081669</v>
      </c>
      <c r="J68" s="5">
        <v>-604866435</v>
      </c>
      <c r="K68" s="5">
        <v>-183671814</v>
      </c>
      <c r="L68" s="5">
        <v>-249502976</v>
      </c>
      <c r="M68" s="5">
        <v>83815001</v>
      </c>
      <c r="N68" s="5">
        <v>-69963021</v>
      </c>
      <c r="O68" s="5">
        <v>-78591395</v>
      </c>
    </row>
    <row r="69" spans="2:15" ht="15.5" x14ac:dyDescent="0.35">
      <c r="C69" t="s">
        <v>428</v>
      </c>
      <c r="D69" s="5">
        <v>352961700</v>
      </c>
      <c r="E69" s="5">
        <v>542253948</v>
      </c>
      <c r="F69" s="5">
        <v>562664104</v>
      </c>
      <c r="G69" s="5">
        <v>205606619</v>
      </c>
      <c r="I69" s="5">
        <v>745081669</v>
      </c>
      <c r="J69" s="5">
        <v>-604866435</v>
      </c>
      <c r="K69" s="5">
        <v>-183671814</v>
      </c>
      <c r="L69" s="5">
        <v>-249502976</v>
      </c>
      <c r="M69" s="5">
        <v>83815001</v>
      </c>
      <c r="N69" s="5">
        <v>-69963021</v>
      </c>
      <c r="O69" s="5">
        <v>-78591395</v>
      </c>
    </row>
    <row r="70" spans="2:15" ht="15.5" x14ac:dyDescent="0.35">
      <c r="C70" t="s">
        <v>91</v>
      </c>
      <c r="D70" s="5">
        <v>10004921880</v>
      </c>
      <c r="E70" s="5">
        <v>8574600567</v>
      </c>
      <c r="F70" s="5">
        <v>8273300807</v>
      </c>
      <c r="G70" s="5">
        <v>8545504788</v>
      </c>
      <c r="I70" s="5">
        <v>34460861710</v>
      </c>
      <c r="J70" s="5">
        <v>25261510295</v>
      </c>
      <c r="K70" s="5">
        <v>16912247056</v>
      </c>
      <c r="L70" s="5">
        <v>9390236945</v>
      </c>
      <c r="M70" s="5">
        <v>4975756919</v>
      </c>
      <c r="N70" s="5">
        <v>3050200468</v>
      </c>
      <c r="O70" s="5">
        <v>3897572915</v>
      </c>
    </row>
    <row r="71" spans="2:15" ht="15.5" x14ac:dyDescent="0.35">
      <c r="C71" t="s">
        <v>92</v>
      </c>
      <c r="D71" s="5">
        <v>9651960180</v>
      </c>
      <c r="E71" s="5">
        <v>8032346619</v>
      </c>
      <c r="F71" s="5">
        <v>7710636703</v>
      </c>
      <c r="G71" s="5">
        <v>8339898169</v>
      </c>
      <c r="I71" s="5">
        <v>33715780041</v>
      </c>
      <c r="J71" s="5">
        <v>25866376730</v>
      </c>
      <c r="K71" s="5">
        <v>17095918870</v>
      </c>
      <c r="L71" s="5">
        <v>9639739921</v>
      </c>
      <c r="M71" s="5">
        <v>4891941918</v>
      </c>
      <c r="N71" s="5">
        <v>3120163489</v>
      </c>
      <c r="O71" s="5">
        <v>3976164310</v>
      </c>
    </row>
    <row r="72" spans="2:15" ht="15.5" x14ac:dyDescent="0.35">
      <c r="C72" t="s">
        <v>8</v>
      </c>
      <c r="D72" s="5">
        <v>10004921880</v>
      </c>
      <c r="E72" s="5">
        <v>8574600567</v>
      </c>
      <c r="F72" s="5">
        <v>8273300807</v>
      </c>
      <c r="G72" s="5">
        <v>8545504788</v>
      </c>
      <c r="I72" s="5">
        <v>34460861710</v>
      </c>
      <c r="J72" s="5">
        <v>25280086028</v>
      </c>
      <c r="K72" s="5">
        <v>16860224644</v>
      </c>
      <c r="L72" s="5">
        <v>9462826222</v>
      </c>
      <c r="M72" s="5">
        <v>4975756919</v>
      </c>
      <c r="N72" s="5">
        <v>3050200468</v>
      </c>
      <c r="O72" s="5">
        <v>3897572915</v>
      </c>
    </row>
    <row r="73" spans="2:15" ht="15.5" x14ac:dyDescent="0.35">
      <c r="C73" t="s">
        <v>94</v>
      </c>
      <c r="D73" s="5">
        <v>9651960180</v>
      </c>
      <c r="E73" s="5">
        <v>8032346619</v>
      </c>
      <c r="F73" s="5">
        <v>7710636703</v>
      </c>
      <c r="G73" s="5">
        <v>8339898169</v>
      </c>
      <c r="I73" s="5">
        <v>33715780041</v>
      </c>
      <c r="J73" s="5">
        <v>25866376730</v>
      </c>
      <c r="K73" s="5">
        <v>17095918870</v>
      </c>
      <c r="L73" s="5">
        <v>9639739921</v>
      </c>
      <c r="M73" s="5">
        <v>4891941918</v>
      </c>
      <c r="N73" s="5">
        <v>3120163489</v>
      </c>
      <c r="O73" s="5">
        <v>3976164310</v>
      </c>
    </row>
    <row r="74" spans="2:15" ht="15.5" x14ac:dyDescent="0.35">
      <c r="C74" t="s">
        <v>95</v>
      </c>
      <c r="D74" s="5">
        <v>10004921880</v>
      </c>
      <c r="E74" s="5">
        <v>8574600567</v>
      </c>
      <c r="F74" s="5">
        <v>8273300807</v>
      </c>
      <c r="G74" s="5">
        <v>8545504788</v>
      </c>
      <c r="I74" s="5">
        <v>34460861710</v>
      </c>
      <c r="J74" s="5">
        <v>25261510295</v>
      </c>
      <c r="K74" s="5">
        <v>16912247056</v>
      </c>
      <c r="L74" s="5">
        <v>9390236945</v>
      </c>
      <c r="M74" s="5">
        <v>4975756919</v>
      </c>
      <c r="N74" s="5">
        <v>3050200468</v>
      </c>
      <c r="O74" s="5">
        <v>3897572915</v>
      </c>
    </row>
    <row r="75" spans="2:15" ht="15.5" x14ac:dyDescent="0.35">
      <c r="C75" t="s">
        <v>96</v>
      </c>
      <c r="D75" s="5">
        <v>10004921880</v>
      </c>
      <c r="E75" s="5">
        <v>8574600567</v>
      </c>
      <c r="F75" s="5">
        <v>8273300807</v>
      </c>
      <c r="G75" s="5">
        <v>8545504788</v>
      </c>
      <c r="I75" s="5">
        <v>34460861710</v>
      </c>
      <c r="J75" s="5">
        <v>25261510295</v>
      </c>
      <c r="K75" s="5">
        <v>16912247056</v>
      </c>
      <c r="L75" s="5">
        <v>9390236945</v>
      </c>
      <c r="M75" s="5">
        <v>4975756919</v>
      </c>
      <c r="N75" s="5">
        <v>3050200468</v>
      </c>
      <c r="O75" s="5">
        <v>3897572915</v>
      </c>
    </row>
    <row r="77" spans="2:15" ht="15.5" x14ac:dyDescent="0.35">
      <c r="B77" t="s">
        <v>97</v>
      </c>
      <c r="C77" t="s">
        <v>98</v>
      </c>
    </row>
    <row r="78" spans="2:15" ht="15.5" x14ac:dyDescent="0.35">
      <c r="C78" t="s">
        <v>99</v>
      </c>
    </row>
    <row r="79" spans="2:15" ht="15.5" x14ac:dyDescent="0.35">
      <c r="C79" t="s">
        <v>20</v>
      </c>
      <c r="D79" s="5">
        <v>25378650287</v>
      </c>
      <c r="E79" s="5">
        <v>40047463519</v>
      </c>
      <c r="F79" s="5">
        <v>41736453590</v>
      </c>
      <c r="G79" s="5">
        <v>69224765302</v>
      </c>
      <c r="I79" s="5">
        <v>41736453590</v>
      </c>
      <c r="J79" s="5">
        <v>33553868737</v>
      </c>
      <c r="K79" s="5">
        <v>21561986730</v>
      </c>
      <c r="L79" s="5">
        <v>26492390525</v>
      </c>
      <c r="M79" s="5">
        <v>14326469717</v>
      </c>
      <c r="N79" s="5">
        <v>2393991247</v>
      </c>
      <c r="O79" s="5">
        <v>968761210</v>
      </c>
    </row>
    <row r="80" spans="2:15" ht="15.5" x14ac:dyDescent="0.35">
      <c r="C80" t="s">
        <v>100</v>
      </c>
      <c r="D80" s="5">
        <v>77311157055</v>
      </c>
      <c r="E80" s="5">
        <v>67231736673</v>
      </c>
      <c r="F80" s="5">
        <v>84435652890</v>
      </c>
      <c r="G80" s="5">
        <v>76144418478</v>
      </c>
      <c r="I80" s="5">
        <v>84435652890</v>
      </c>
      <c r="J80" s="5">
        <v>90368699458</v>
      </c>
      <c r="K80" s="5">
        <v>48326693723</v>
      </c>
      <c r="L80" s="5">
        <v>23160168529</v>
      </c>
      <c r="M80" s="5">
        <v>9353587128</v>
      </c>
      <c r="N80" s="5">
        <v>20305853143</v>
      </c>
      <c r="O80" s="5">
        <v>12063444297</v>
      </c>
    </row>
    <row r="81" spans="3:15" ht="15.5" x14ac:dyDescent="0.35">
      <c r="C81" t="s">
        <v>249</v>
      </c>
      <c r="D81" s="5">
        <v>7891549028</v>
      </c>
      <c r="E81" s="5">
        <v>8755153061</v>
      </c>
      <c r="F81" s="5">
        <v>8683094078</v>
      </c>
      <c r="G81" s="5">
        <v>9855998259</v>
      </c>
      <c r="I81" s="5">
        <v>8683094078</v>
      </c>
      <c r="M81" s="5">
        <v>1064216487</v>
      </c>
      <c r="N81" s="5">
        <v>995433918</v>
      </c>
      <c r="O81" s="5">
        <v>1066760789</v>
      </c>
    </row>
    <row r="82" spans="3:15" ht="15.5" x14ac:dyDescent="0.35">
      <c r="C82" t="s">
        <v>250</v>
      </c>
      <c r="D82" s="5">
        <v>1007065778</v>
      </c>
      <c r="E82" s="5">
        <v>1056319935</v>
      </c>
      <c r="F82" s="5">
        <v>3937823117</v>
      </c>
      <c r="G82" s="5">
        <v>3490387007</v>
      </c>
      <c r="I82" s="5">
        <v>3937823117</v>
      </c>
      <c r="J82" s="5">
        <v>1553372848</v>
      </c>
      <c r="K82" s="5">
        <v>7618786445</v>
      </c>
      <c r="L82" s="5">
        <v>2357899286</v>
      </c>
      <c r="M82" s="5">
        <v>500000</v>
      </c>
      <c r="N82" s="5">
        <v>5500000</v>
      </c>
      <c r="O82" s="5">
        <v>6000000</v>
      </c>
    </row>
    <row r="83" spans="3:15" ht="15.5" x14ac:dyDescent="0.35">
      <c r="C83" t="s">
        <v>251</v>
      </c>
      <c r="D83" s="5">
        <v>77311157055</v>
      </c>
      <c r="E83" s="5">
        <v>67231736673</v>
      </c>
      <c r="F83" s="5">
        <v>84435652890</v>
      </c>
      <c r="G83" s="5">
        <v>76144418478</v>
      </c>
      <c r="I83" s="5">
        <v>84435652890</v>
      </c>
      <c r="J83" s="5">
        <v>90368699458</v>
      </c>
      <c r="K83" s="5">
        <v>48326693723</v>
      </c>
      <c r="L83" s="5">
        <v>23160168529</v>
      </c>
      <c r="M83" s="5">
        <v>9353587128</v>
      </c>
      <c r="N83" s="5">
        <v>20305853143</v>
      </c>
      <c r="O83" s="5">
        <v>12063444297</v>
      </c>
    </row>
    <row r="84" spans="3:15" ht="15.5" x14ac:dyDescent="0.35">
      <c r="C84" t="s">
        <v>102</v>
      </c>
      <c r="D84" s="5">
        <v>8898614806</v>
      </c>
      <c r="E84" s="5">
        <v>9811472996</v>
      </c>
      <c r="F84" s="5">
        <v>12620917195</v>
      </c>
      <c r="G84" s="5">
        <v>13346385266</v>
      </c>
      <c r="I84" s="5">
        <v>12620917195</v>
      </c>
      <c r="J84" s="5">
        <v>1553372848</v>
      </c>
      <c r="K84" s="5">
        <v>7618786445</v>
      </c>
      <c r="L84" s="5">
        <v>2357899286</v>
      </c>
      <c r="M84" s="5">
        <v>1064716487</v>
      </c>
      <c r="N84" s="5">
        <v>1000933918</v>
      </c>
      <c r="O84" s="5">
        <v>1072760789</v>
      </c>
    </row>
    <row r="85" spans="3:15" ht="15.5" x14ac:dyDescent="0.35">
      <c r="C85" t="s">
        <v>252</v>
      </c>
      <c r="D85" s="5">
        <v>8898614806</v>
      </c>
      <c r="E85" s="5">
        <v>9811472996</v>
      </c>
      <c r="F85" s="5">
        <v>12620917195</v>
      </c>
      <c r="G85" s="5">
        <v>13346385266</v>
      </c>
      <c r="I85" s="5">
        <v>12620917195</v>
      </c>
      <c r="J85" s="5">
        <v>1553372848</v>
      </c>
      <c r="K85" s="5">
        <v>7618786445</v>
      </c>
      <c r="L85" s="5">
        <v>2357899286</v>
      </c>
      <c r="M85" s="5">
        <v>1064716487</v>
      </c>
      <c r="N85" s="5">
        <v>1000933918</v>
      </c>
      <c r="O85" s="5">
        <v>1072760789</v>
      </c>
    </row>
    <row r="86" spans="3:15" ht="15.5" x14ac:dyDescent="0.35">
      <c r="C86" t="s">
        <v>83</v>
      </c>
      <c r="D86" s="5">
        <v>-915429226</v>
      </c>
      <c r="E86" s="5">
        <v>-1268390926</v>
      </c>
      <c r="F86" s="5">
        <v>-1810644874</v>
      </c>
      <c r="G86" s="5">
        <v>-2373308978</v>
      </c>
      <c r="I86" s="5">
        <v>-1810644874</v>
      </c>
      <c r="J86" s="5">
        <v>-1993752961</v>
      </c>
      <c r="K86" s="5">
        <v>-508481070</v>
      </c>
      <c r="L86" s="5">
        <v>-376831668</v>
      </c>
      <c r="M86" s="5">
        <v>-64739415</v>
      </c>
      <c r="N86" s="5">
        <v>-148554416</v>
      </c>
      <c r="O86" s="5">
        <v>-78591395</v>
      </c>
    </row>
    <row r="87" spans="3:15" ht="15.5" x14ac:dyDescent="0.35">
      <c r="C87" t="s">
        <v>104</v>
      </c>
      <c r="D87" s="5">
        <v>149534090591</v>
      </c>
      <c r="E87" s="5">
        <v>165390454296</v>
      </c>
      <c r="F87" s="5">
        <v>171579086148</v>
      </c>
      <c r="G87" s="5">
        <v>198357100011</v>
      </c>
      <c r="I87" s="5">
        <v>171579086148</v>
      </c>
      <c r="J87" s="5">
        <v>151967819515</v>
      </c>
      <c r="K87" s="5">
        <v>117860455578</v>
      </c>
      <c r="L87" s="5">
        <v>70558128647</v>
      </c>
      <c r="M87" s="5">
        <v>26430318911</v>
      </c>
      <c r="N87" s="5">
        <v>25377260007</v>
      </c>
      <c r="O87" s="5">
        <v>15855055182</v>
      </c>
    </row>
    <row r="88" spans="3:15" ht="15.5" x14ac:dyDescent="0.35">
      <c r="C88" t="s">
        <v>105</v>
      </c>
    </row>
    <row r="89" spans="3:15" ht="15.5" x14ac:dyDescent="0.35">
      <c r="C89" t="s">
        <v>107</v>
      </c>
      <c r="D89" s="5">
        <v>119978785349</v>
      </c>
      <c r="E89" s="5">
        <v>104146345236</v>
      </c>
      <c r="F89" s="5">
        <v>83358054485</v>
      </c>
      <c r="G89" s="5">
        <v>87652067019</v>
      </c>
      <c r="I89" s="5">
        <v>83358054485</v>
      </c>
      <c r="J89" s="5">
        <v>88608585173</v>
      </c>
      <c r="K89" s="5">
        <v>55968045731</v>
      </c>
      <c r="L89" s="5">
        <v>20973747605</v>
      </c>
      <c r="M89" s="5">
        <v>8375642562</v>
      </c>
      <c r="N89" s="5">
        <v>16875863182</v>
      </c>
      <c r="O89" s="5">
        <v>9119344563</v>
      </c>
    </row>
    <row r="90" spans="3:15" ht="15.5" x14ac:dyDescent="0.35">
      <c r="C90" t="s">
        <v>108</v>
      </c>
      <c r="D90" s="5">
        <v>20564463729</v>
      </c>
      <c r="E90" s="5">
        <v>22213409680</v>
      </c>
      <c r="F90" s="5">
        <v>24083139582</v>
      </c>
      <c r="G90" s="5">
        <v>26614834424</v>
      </c>
      <c r="I90" s="5">
        <v>24083139582</v>
      </c>
      <c r="J90" s="5">
        <v>35123245000</v>
      </c>
      <c r="K90" s="5">
        <v>49602447756</v>
      </c>
      <c r="L90" s="5">
        <v>23749423804</v>
      </c>
      <c r="M90" s="5">
        <v>11671325905</v>
      </c>
      <c r="N90" s="5">
        <v>10942118190</v>
      </c>
      <c r="O90" s="5">
        <v>9578988013</v>
      </c>
    </row>
    <row r="91" spans="3:15" ht="15.5" x14ac:dyDescent="0.35">
      <c r="C91" t="s">
        <v>355</v>
      </c>
      <c r="D91" s="5">
        <v>12600520632</v>
      </c>
      <c r="E91" s="5">
        <v>14605956776</v>
      </c>
      <c r="F91" s="5">
        <v>14533617168</v>
      </c>
      <c r="G91" s="5">
        <v>5385770000</v>
      </c>
      <c r="I91" s="5">
        <v>14533617168</v>
      </c>
    </row>
    <row r="92" spans="3:15" ht="15.5" x14ac:dyDescent="0.35">
      <c r="C92" t="s">
        <v>109</v>
      </c>
      <c r="J92" s="5">
        <v>792344559</v>
      </c>
      <c r="K92" s="5">
        <v>1456681519</v>
      </c>
      <c r="L92" s="5">
        <v>1530381243</v>
      </c>
      <c r="M92" s="5">
        <v>1155159637</v>
      </c>
      <c r="N92" s="5">
        <v>978794609</v>
      </c>
      <c r="O92" s="5">
        <v>494126200</v>
      </c>
    </row>
    <row r="93" spans="3:15" ht="15.5" x14ac:dyDescent="0.35">
      <c r="C93" t="s">
        <v>110</v>
      </c>
      <c r="D93" s="5">
        <v>153836076155</v>
      </c>
      <c r="E93" s="5">
        <v>144249964379</v>
      </c>
      <c r="F93" s="5">
        <v>125127844082</v>
      </c>
      <c r="G93" s="5">
        <v>122808933422</v>
      </c>
      <c r="I93" s="5">
        <v>125127844082</v>
      </c>
      <c r="J93" s="5">
        <v>127383783399</v>
      </c>
      <c r="K93" s="5">
        <v>109911341426</v>
      </c>
      <c r="L93" s="5">
        <v>49173507822</v>
      </c>
      <c r="M93" s="5">
        <v>23814379689</v>
      </c>
      <c r="N93" s="5">
        <v>28811775981</v>
      </c>
      <c r="O93" s="5">
        <v>19207458776</v>
      </c>
    </row>
    <row r="94" spans="3:15" ht="15.5" x14ac:dyDescent="0.35">
      <c r="C94" t="s">
        <v>111</v>
      </c>
      <c r="D94" s="5">
        <v>303370166746</v>
      </c>
      <c r="E94" s="5">
        <v>309640418675</v>
      </c>
      <c r="F94" s="5">
        <v>296706930230</v>
      </c>
      <c r="G94" s="5">
        <v>321166033433</v>
      </c>
      <c r="I94" s="5">
        <v>296706930230</v>
      </c>
      <c r="J94" s="5">
        <v>279351602914</v>
      </c>
      <c r="K94" s="5">
        <v>227771797004</v>
      </c>
      <c r="L94" s="5">
        <v>119731636469</v>
      </c>
      <c r="M94" s="5">
        <v>50244698600</v>
      </c>
      <c r="N94" s="5">
        <v>54189035988</v>
      </c>
      <c r="O94" s="5">
        <v>35062513958</v>
      </c>
    </row>
    <row r="95" spans="3:15" ht="15.5" x14ac:dyDescent="0.35">
      <c r="C95" t="s">
        <v>112</v>
      </c>
    </row>
    <row r="96" spans="3:15" ht="15.5" x14ac:dyDescent="0.35">
      <c r="C96" t="s">
        <v>113</v>
      </c>
    </row>
    <row r="97" spans="3:15" ht="15.5" x14ac:dyDescent="0.35">
      <c r="C97" t="s">
        <v>114</v>
      </c>
      <c r="D97" s="5">
        <v>97269369131</v>
      </c>
      <c r="E97" s="5">
        <v>100279230758</v>
      </c>
      <c r="F97" s="5">
        <v>117547863482</v>
      </c>
      <c r="G97" s="5">
        <v>150102890974</v>
      </c>
      <c r="I97" s="5">
        <v>117547863482</v>
      </c>
      <c r="J97" s="5">
        <v>112955971947</v>
      </c>
      <c r="K97" s="5">
        <v>80312839247</v>
      </c>
      <c r="L97" s="5">
        <v>43547755756</v>
      </c>
      <c r="M97" s="5">
        <v>19868277216</v>
      </c>
      <c r="N97" s="5">
        <v>33111109773</v>
      </c>
      <c r="O97" s="5">
        <v>21751350489</v>
      </c>
    </row>
    <row r="98" spans="3:15" ht="15.5" x14ac:dyDescent="0.35">
      <c r="C98" t="s">
        <v>115</v>
      </c>
      <c r="D98" s="5">
        <v>60130053832</v>
      </c>
      <c r="E98" s="5">
        <v>67762700711</v>
      </c>
      <c r="F98" s="5">
        <v>66104181925</v>
      </c>
      <c r="G98" s="5">
        <v>79350783852</v>
      </c>
      <c r="I98" s="5">
        <v>66104181925</v>
      </c>
      <c r="J98" s="5">
        <v>73258031049</v>
      </c>
      <c r="K98" s="5">
        <v>54269390320</v>
      </c>
      <c r="L98" s="5">
        <v>32129025354</v>
      </c>
      <c r="M98" s="5">
        <v>1461319016</v>
      </c>
      <c r="N98" s="5">
        <v>2419823394</v>
      </c>
      <c r="O98" s="5">
        <v>1905333280</v>
      </c>
    </row>
    <row r="99" spans="3:15" ht="15.5" x14ac:dyDescent="0.35">
      <c r="C99" t="s">
        <v>118</v>
      </c>
      <c r="D99" s="5">
        <v>964479831</v>
      </c>
      <c r="E99" s="5">
        <v>26371919</v>
      </c>
      <c r="F99" s="5">
        <v>12390839</v>
      </c>
      <c r="G99" s="5">
        <v>188025318</v>
      </c>
      <c r="I99" s="5">
        <v>12390839</v>
      </c>
      <c r="J99" s="5">
        <v>117418371</v>
      </c>
      <c r="K99" s="5">
        <v>132900000</v>
      </c>
      <c r="L99" s="5">
        <v>365605347</v>
      </c>
      <c r="M99" s="5">
        <v>54804059</v>
      </c>
      <c r="N99" s="5">
        <v>44722742</v>
      </c>
      <c r="O99" s="5">
        <v>32166342</v>
      </c>
    </row>
    <row r="100" spans="3:15" ht="15.5" x14ac:dyDescent="0.35">
      <c r="C100" t="s">
        <v>117</v>
      </c>
      <c r="D100" s="5">
        <v>1544510214</v>
      </c>
      <c r="E100" s="5">
        <v>2906142844</v>
      </c>
      <c r="F100" s="5">
        <v>1873049915</v>
      </c>
      <c r="G100" s="5">
        <v>1418528630</v>
      </c>
      <c r="I100" s="5">
        <v>1873049915</v>
      </c>
      <c r="J100" s="5">
        <v>1559619834</v>
      </c>
      <c r="K100" s="5">
        <v>1062433900</v>
      </c>
      <c r="L100" s="5">
        <v>1486298348</v>
      </c>
      <c r="M100" s="5">
        <v>5633793176</v>
      </c>
      <c r="N100" s="5">
        <v>4823419103</v>
      </c>
      <c r="O100" s="5">
        <v>3352106121</v>
      </c>
    </row>
    <row r="101" spans="3:15" ht="15.5" x14ac:dyDescent="0.35">
      <c r="C101" t="s">
        <v>116</v>
      </c>
      <c r="D101" s="5">
        <v>6877140866</v>
      </c>
      <c r="E101" s="5">
        <v>8596950509</v>
      </c>
      <c r="F101" s="5">
        <v>23958053119</v>
      </c>
      <c r="G101" s="5">
        <v>10902324434</v>
      </c>
      <c r="I101" s="5">
        <v>23958053119</v>
      </c>
      <c r="J101" s="5">
        <v>23092646338</v>
      </c>
      <c r="K101" s="5">
        <v>9824255348</v>
      </c>
      <c r="L101" s="5">
        <v>3155514800</v>
      </c>
      <c r="M101" s="5">
        <v>563935206</v>
      </c>
      <c r="N101" s="5">
        <v>847709737</v>
      </c>
      <c r="O101" s="5">
        <v>482645441</v>
      </c>
    </row>
    <row r="102" spans="3:15" ht="15.5" x14ac:dyDescent="0.35">
      <c r="C102" t="s">
        <v>119</v>
      </c>
      <c r="D102" s="5">
        <v>25390536149</v>
      </c>
      <c r="E102" s="5">
        <v>18958157873</v>
      </c>
      <c r="F102" s="5">
        <v>22400778128</v>
      </c>
      <c r="G102" s="5">
        <v>52835736395</v>
      </c>
      <c r="I102" s="5">
        <v>22400778128</v>
      </c>
      <c r="J102" s="5">
        <v>5706405000</v>
      </c>
      <c r="K102" s="5">
        <v>5706255000</v>
      </c>
      <c r="L102" s="5">
        <v>5801653035</v>
      </c>
      <c r="M102" s="5">
        <v>4281303720</v>
      </c>
      <c r="N102" s="5">
        <v>4480031382</v>
      </c>
      <c r="O102" s="5">
        <v>8885748216</v>
      </c>
    </row>
    <row r="103" spans="3:15" ht="15.5" x14ac:dyDescent="0.35">
      <c r="C103" t="s">
        <v>315</v>
      </c>
      <c r="M103" s="5">
        <v>6658085501</v>
      </c>
      <c r="N103" s="5">
        <v>13420718199</v>
      </c>
      <c r="O103" s="5">
        <v>7093351089</v>
      </c>
    </row>
    <row r="104" spans="3:15" ht="15.5" x14ac:dyDescent="0.35">
      <c r="C104" t="s">
        <v>120</v>
      </c>
    </row>
    <row r="105" spans="3:15" ht="15.5" x14ac:dyDescent="0.35">
      <c r="C105" t="s">
        <v>256</v>
      </c>
      <c r="D105" s="5">
        <v>440658000</v>
      </c>
      <c r="E105" s="5">
        <v>440658000</v>
      </c>
      <c r="F105" s="5">
        <v>440658000</v>
      </c>
      <c r="I105" s="5">
        <v>440658000</v>
      </c>
      <c r="L105" s="5">
        <v>94526000</v>
      </c>
    </row>
    <row r="106" spans="3:15" ht="15.5" x14ac:dyDescent="0.35">
      <c r="C106" t="s">
        <v>121</v>
      </c>
      <c r="D106" s="5">
        <v>2362648239</v>
      </c>
      <c r="E106" s="5">
        <v>2028906902</v>
      </c>
      <c r="F106" s="5">
        <v>3199409556</v>
      </c>
      <c r="G106" s="5">
        <v>5407492345</v>
      </c>
      <c r="I106" s="5">
        <v>3199409556</v>
      </c>
      <c r="J106" s="5">
        <v>9221851355</v>
      </c>
      <c r="K106" s="5">
        <v>9317604679</v>
      </c>
      <c r="L106" s="5">
        <v>609658872</v>
      </c>
      <c r="M106" s="5">
        <v>1215036538</v>
      </c>
      <c r="N106" s="5">
        <v>7074685216</v>
      </c>
    </row>
    <row r="107" spans="3:15" ht="15.5" x14ac:dyDescent="0.35">
      <c r="C107" t="s">
        <v>122</v>
      </c>
      <c r="D107" s="5">
        <v>29464830727</v>
      </c>
      <c r="E107" s="5">
        <v>42730142909</v>
      </c>
      <c r="F107" s="5">
        <v>21102622307</v>
      </c>
      <c r="G107" s="5">
        <v>21120548565</v>
      </c>
      <c r="I107" s="5">
        <v>21102622307</v>
      </c>
      <c r="J107" s="5">
        <v>32264852224</v>
      </c>
      <c r="K107" s="5">
        <v>27579820224</v>
      </c>
      <c r="L107" s="5">
        <v>21484532643</v>
      </c>
      <c r="M107" s="5">
        <v>10877763959</v>
      </c>
      <c r="N107" s="5">
        <v>6555025709</v>
      </c>
      <c r="O107" s="5">
        <v>1838463431</v>
      </c>
    </row>
    <row r="108" spans="3:15" ht="15.5" x14ac:dyDescent="0.35">
      <c r="C108" t="s">
        <v>123</v>
      </c>
      <c r="D108" s="5">
        <v>29464830727</v>
      </c>
      <c r="E108" s="5">
        <v>42730142909</v>
      </c>
      <c r="F108" s="5">
        <v>21102622307</v>
      </c>
      <c r="G108" s="5">
        <v>21120548565</v>
      </c>
      <c r="I108" s="5">
        <v>21102622307</v>
      </c>
      <c r="J108" s="5">
        <v>32264852224</v>
      </c>
      <c r="K108" s="5">
        <v>27579820224</v>
      </c>
      <c r="L108" s="5">
        <v>21484532643</v>
      </c>
      <c r="M108" s="5">
        <v>10877763959</v>
      </c>
      <c r="N108" s="5">
        <v>6555025709</v>
      </c>
      <c r="O108" s="5">
        <v>1838463431</v>
      </c>
    </row>
    <row r="109" spans="3:15" ht="15.5" x14ac:dyDescent="0.35">
      <c r="C109" t="s">
        <v>124</v>
      </c>
    </row>
    <row r="110" spans="3:15" ht="15.5" x14ac:dyDescent="0.35">
      <c r="C110" t="s">
        <v>125</v>
      </c>
      <c r="D110" s="5">
        <v>5055620820</v>
      </c>
      <c r="E110" s="5">
        <v>3871539281</v>
      </c>
      <c r="F110" s="5">
        <v>2513763295</v>
      </c>
      <c r="G110" s="5">
        <v>1284723727</v>
      </c>
      <c r="I110" s="5">
        <v>2513763295</v>
      </c>
      <c r="J110" s="5">
        <v>1379093692</v>
      </c>
      <c r="K110" s="5">
        <v>9934629391</v>
      </c>
      <c r="L110" s="5">
        <v>832053571</v>
      </c>
      <c r="N110" s="5">
        <v>1277049468</v>
      </c>
    </row>
    <row r="111" spans="3:15" ht="15.5" x14ac:dyDescent="0.35">
      <c r="C111" t="s">
        <v>357</v>
      </c>
      <c r="D111" s="5">
        <v>593335292</v>
      </c>
      <c r="E111" s="5">
        <v>429853320</v>
      </c>
      <c r="F111" s="5">
        <v>274218195</v>
      </c>
      <c r="G111" s="5">
        <v>1066306679</v>
      </c>
      <c r="I111" s="5">
        <v>274218195</v>
      </c>
    </row>
    <row r="112" spans="3:15" ht="15.5" x14ac:dyDescent="0.35">
      <c r="C112" t="s">
        <v>126</v>
      </c>
      <c r="D112" s="5">
        <v>126734199858</v>
      </c>
      <c r="E112" s="5">
        <v>143009373667</v>
      </c>
      <c r="F112" s="5">
        <v>138650485789</v>
      </c>
      <c r="G112" s="5">
        <v>171223439539</v>
      </c>
      <c r="I112" s="5">
        <v>138650485789</v>
      </c>
      <c r="J112" s="5">
        <v>145220824171</v>
      </c>
      <c r="K112" s="5">
        <v>107892659471</v>
      </c>
      <c r="L112" s="5">
        <v>65032288399</v>
      </c>
      <c r="M112" s="5">
        <v>30746041175</v>
      </c>
      <c r="N112" s="5">
        <v>39666135482</v>
      </c>
      <c r="O112" s="5">
        <v>23589813920</v>
      </c>
    </row>
    <row r="113" spans="2:15" ht="15.5" x14ac:dyDescent="0.35">
      <c r="C113" t="s">
        <v>127</v>
      </c>
    </row>
    <row r="114" spans="2:15" ht="15.5" x14ac:dyDescent="0.35">
      <c r="C114" t="s">
        <v>128</v>
      </c>
      <c r="D114" s="5">
        <v>50791076425</v>
      </c>
      <c r="E114" s="5">
        <v>50791076425</v>
      </c>
      <c r="F114" s="5">
        <v>50791076425</v>
      </c>
      <c r="G114" s="5">
        <v>50791076425</v>
      </c>
      <c r="I114" s="5">
        <v>50791076425</v>
      </c>
      <c r="J114" s="5">
        <v>50791076425</v>
      </c>
      <c r="K114" s="5">
        <v>50788153525</v>
      </c>
      <c r="L114" s="5">
        <v>38286413300</v>
      </c>
      <c r="M114" s="5">
        <v>13000036000</v>
      </c>
      <c r="N114" s="5">
        <v>13000036000</v>
      </c>
      <c r="O114" s="5">
        <v>13000036000</v>
      </c>
    </row>
    <row r="115" spans="2:15" ht="15.5" x14ac:dyDescent="0.35">
      <c r="C115" t="s">
        <v>129</v>
      </c>
      <c r="D115" s="5">
        <v>51404590546</v>
      </c>
      <c r="E115" s="5">
        <v>51404590546</v>
      </c>
      <c r="F115" s="5">
        <v>51404590546</v>
      </c>
      <c r="G115" s="5">
        <v>51404590546</v>
      </c>
      <c r="I115" s="5">
        <v>51404590546</v>
      </c>
      <c r="J115" s="5">
        <v>51404590546</v>
      </c>
      <c r="K115" s="5">
        <v>51389976046</v>
      </c>
      <c r="L115" s="5">
        <v>8514076000</v>
      </c>
    </row>
    <row r="116" spans="2:15" ht="15.5" x14ac:dyDescent="0.35">
      <c r="C116" t="s">
        <v>130</v>
      </c>
      <c r="D116" s="5">
        <v>75355729143</v>
      </c>
      <c r="E116" s="5">
        <v>65703768963</v>
      </c>
      <c r="F116" s="5">
        <v>57671422344</v>
      </c>
      <c r="G116" s="5">
        <v>50120235901</v>
      </c>
      <c r="I116" s="5">
        <v>57671422344</v>
      </c>
      <c r="J116" s="5">
        <v>33928864733</v>
      </c>
      <c r="K116" s="5">
        <v>18209489032</v>
      </c>
      <c r="L116" s="5">
        <v>8275690438</v>
      </c>
      <c r="M116" s="5">
        <v>6563360840</v>
      </c>
      <c r="N116" s="5">
        <v>1671418922</v>
      </c>
      <c r="O116" s="5">
        <v>-1448744567</v>
      </c>
    </row>
    <row r="117" spans="2:15" ht="15.5" x14ac:dyDescent="0.35">
      <c r="C117" t="s">
        <v>258</v>
      </c>
      <c r="D117" s="5">
        <v>74355729143</v>
      </c>
      <c r="E117" s="5">
        <v>64703768963</v>
      </c>
      <c r="F117" s="5">
        <v>56671422344</v>
      </c>
      <c r="G117" s="5">
        <v>49120235901</v>
      </c>
      <c r="I117" s="5">
        <v>56671422344</v>
      </c>
      <c r="J117" s="5">
        <v>32928864733</v>
      </c>
      <c r="K117" s="5">
        <v>17209489032</v>
      </c>
      <c r="L117" s="5">
        <v>7275690438</v>
      </c>
      <c r="M117" s="5">
        <v>6563360840</v>
      </c>
      <c r="N117" s="5">
        <v>1671418922</v>
      </c>
      <c r="O117" s="5">
        <v>-1448744567</v>
      </c>
    </row>
    <row r="118" spans="2:15" ht="15.5" x14ac:dyDescent="0.35">
      <c r="C118" t="s">
        <v>257</v>
      </c>
      <c r="D118" s="5">
        <v>1000000000</v>
      </c>
      <c r="E118" s="5">
        <v>1000000000</v>
      </c>
      <c r="F118" s="5">
        <v>1000000000</v>
      </c>
      <c r="G118" s="5">
        <v>1000000000</v>
      </c>
      <c r="I118" s="5">
        <v>1000000000</v>
      </c>
      <c r="J118" s="5">
        <v>1000000000</v>
      </c>
      <c r="K118" s="5">
        <v>1000000000</v>
      </c>
      <c r="L118" s="5">
        <v>1000000000</v>
      </c>
    </row>
    <row r="119" spans="2:15" ht="15.5" x14ac:dyDescent="0.35">
      <c r="C119" t="s">
        <v>259</v>
      </c>
      <c r="D119" s="5">
        <v>75355729143</v>
      </c>
      <c r="E119" s="5">
        <v>65703768963</v>
      </c>
      <c r="F119" s="5">
        <v>57671422344</v>
      </c>
      <c r="G119" s="5">
        <v>50120235901</v>
      </c>
      <c r="I119" s="5">
        <v>57671422344</v>
      </c>
      <c r="J119" s="5">
        <v>33928864733</v>
      </c>
      <c r="K119" s="5">
        <v>18209489032</v>
      </c>
      <c r="L119" s="5">
        <v>8275690438</v>
      </c>
      <c r="M119" s="5">
        <v>6563360840</v>
      </c>
      <c r="N119" s="5">
        <v>1671418922</v>
      </c>
      <c r="O119" s="5">
        <v>-1448744567</v>
      </c>
    </row>
    <row r="120" spans="2:15" ht="15.5" x14ac:dyDescent="0.35">
      <c r="C120" t="s">
        <v>10</v>
      </c>
      <c r="D120" s="5">
        <v>176635966888</v>
      </c>
      <c r="E120" s="5">
        <v>166631045008</v>
      </c>
      <c r="F120" s="5">
        <v>158056444441</v>
      </c>
      <c r="G120" s="5">
        <v>149942593894</v>
      </c>
      <c r="I120" s="5">
        <v>158056444441</v>
      </c>
      <c r="J120" s="5">
        <v>134130778743</v>
      </c>
      <c r="K120" s="5">
        <v>119879137533</v>
      </c>
      <c r="L120" s="5">
        <v>54699348070</v>
      </c>
      <c r="M120" s="5">
        <v>19498657425</v>
      </c>
      <c r="N120" s="5">
        <v>14522900506</v>
      </c>
      <c r="O120" s="5">
        <v>11472700038</v>
      </c>
    </row>
    <row r="121" spans="2:15" ht="15.5" x14ac:dyDescent="0.35">
      <c r="C121" t="s">
        <v>132</v>
      </c>
      <c r="D121" s="5">
        <v>303370166746</v>
      </c>
      <c r="E121" s="5">
        <v>309640418675</v>
      </c>
      <c r="F121" s="5">
        <v>296706930230</v>
      </c>
      <c r="G121" s="5">
        <v>321166033433</v>
      </c>
      <c r="I121" s="5">
        <v>296706930230</v>
      </c>
      <c r="J121" s="5">
        <v>279351602914</v>
      </c>
      <c r="K121" s="5">
        <v>227771797004</v>
      </c>
      <c r="L121" s="5">
        <v>119731636469</v>
      </c>
      <c r="M121" s="5">
        <v>50244698600</v>
      </c>
      <c r="N121" s="5">
        <v>54189035988</v>
      </c>
      <c r="O121" s="5">
        <v>35062513958</v>
      </c>
    </row>
    <row r="122" spans="2:15" ht="15.5" x14ac:dyDescent="0.35">
      <c r="C122" t="s">
        <v>133</v>
      </c>
      <c r="D122" s="5">
        <v>2031643057</v>
      </c>
      <c r="E122" s="5">
        <v>2031643057</v>
      </c>
      <c r="F122" s="5">
        <v>2031643057</v>
      </c>
      <c r="G122" s="5">
        <v>2031643057</v>
      </c>
      <c r="I122" s="5">
        <v>2031643057</v>
      </c>
      <c r="J122" s="5">
        <v>2031643057</v>
      </c>
      <c r="K122" s="5">
        <v>2031526141</v>
      </c>
      <c r="L122" s="5">
        <v>1531456532</v>
      </c>
      <c r="M122" s="5">
        <v>382354</v>
      </c>
      <c r="N122" s="5">
        <v>382354</v>
      </c>
      <c r="O122" s="5">
        <v>382354</v>
      </c>
    </row>
    <row r="124" spans="2:15" ht="15.5" x14ac:dyDescent="0.35">
      <c r="B124" t="s">
        <v>134</v>
      </c>
      <c r="C124" t="s">
        <v>135</v>
      </c>
      <c r="D124" s="5">
        <v>-4877841795</v>
      </c>
      <c r="E124" s="5">
        <v>27307617751</v>
      </c>
      <c r="F124" s="5">
        <v>15959447687</v>
      </c>
      <c r="G124" s="5">
        <v>62153600157</v>
      </c>
      <c r="I124" s="5">
        <v>39305697925</v>
      </c>
      <c r="J124" s="5">
        <v>81983446217</v>
      </c>
      <c r="K124" s="5">
        <v>10946343481</v>
      </c>
      <c r="L124" s="5">
        <v>18337201622</v>
      </c>
      <c r="M124" s="5">
        <v>30062426062</v>
      </c>
      <c r="N124" s="5">
        <v>10921749371</v>
      </c>
      <c r="O124" s="5">
        <v>2040651498</v>
      </c>
    </row>
    <row r="125" spans="2:15" ht="15.5" x14ac:dyDescent="0.35">
      <c r="C125" t="s">
        <v>316</v>
      </c>
      <c r="D125" s="5">
        <v>66998563941</v>
      </c>
      <c r="E125" s="5">
        <v>121859157287</v>
      </c>
      <c r="F125" s="5">
        <v>104583402636</v>
      </c>
      <c r="G125" s="5">
        <v>147440809218</v>
      </c>
      <c r="I125" s="5">
        <v>453845479600</v>
      </c>
      <c r="J125" s="5">
        <v>451079497782</v>
      </c>
      <c r="K125" s="5">
        <v>290683835701</v>
      </c>
      <c r="L125" s="5">
        <v>173651324197</v>
      </c>
      <c r="M125" s="5">
        <v>107230203797</v>
      </c>
      <c r="N125" s="5">
        <v>41587087252</v>
      </c>
      <c r="O125" s="5">
        <v>36530725513</v>
      </c>
    </row>
    <row r="126" spans="2:15" ht="15.5" x14ac:dyDescent="0.35">
      <c r="C126" t="s">
        <v>318</v>
      </c>
      <c r="D126" s="5">
        <v>-8855501300</v>
      </c>
      <c r="E126" s="5">
        <v>-7270813406</v>
      </c>
      <c r="F126" s="5">
        <v>-6772935758</v>
      </c>
      <c r="G126" s="5">
        <v>-8458111393</v>
      </c>
      <c r="I126" s="5">
        <v>-31729728975</v>
      </c>
      <c r="J126" s="5">
        <v>-27835421915</v>
      </c>
      <c r="K126" s="5">
        <v>-26350862919</v>
      </c>
      <c r="L126" s="5">
        <v>-16487579781</v>
      </c>
      <c r="M126" s="5">
        <v>-9294763150</v>
      </c>
      <c r="N126" s="5">
        <v>-7068468155</v>
      </c>
      <c r="O126" s="5">
        <v>-5432673922</v>
      </c>
    </row>
    <row r="127" spans="2:15" ht="15.5" x14ac:dyDescent="0.35">
      <c r="C127" t="s">
        <v>317</v>
      </c>
      <c r="D127" s="5">
        <v>-69032593483</v>
      </c>
      <c r="E127" s="5">
        <v>-55373112064</v>
      </c>
      <c r="F127" s="5">
        <v>-79471519316</v>
      </c>
      <c r="G127" s="5">
        <v>-68342149411</v>
      </c>
      <c r="I127" s="5">
        <v>-319377464662</v>
      </c>
      <c r="J127" s="5">
        <v>-319279016949</v>
      </c>
      <c r="K127" s="5">
        <v>-217003403996</v>
      </c>
      <c r="L127" s="5">
        <v>-99328710125</v>
      </c>
      <c r="M127" s="5">
        <v>-55276960123</v>
      </c>
      <c r="N127" s="5">
        <v>-14501216095</v>
      </c>
      <c r="O127" s="5">
        <v>-19930004358</v>
      </c>
    </row>
    <row r="128" spans="2:15" ht="15.5" x14ac:dyDescent="0.35">
      <c r="C128" t="s">
        <v>995</v>
      </c>
      <c r="D128" s="5">
        <v>9244923801</v>
      </c>
      <c r="E128" s="5">
        <v>-30405597665</v>
      </c>
      <c r="F128" s="5">
        <v>481720264</v>
      </c>
      <c r="G128" s="5">
        <v>-5545385914</v>
      </c>
      <c r="I128" s="5">
        <v>-52850633014</v>
      </c>
      <c r="J128" s="5">
        <v>-14097824122</v>
      </c>
      <c r="K128" s="5">
        <v>-30711031781</v>
      </c>
      <c r="L128" s="5">
        <v>-30554700683</v>
      </c>
      <c r="M128" s="5">
        <v>-10199305299</v>
      </c>
      <c r="N128" s="5">
        <v>-7369906615</v>
      </c>
      <c r="O128" s="5">
        <v>-7643423101</v>
      </c>
    </row>
    <row r="129" spans="3:15" ht="15.5" x14ac:dyDescent="0.35">
      <c r="C129" t="s">
        <v>266</v>
      </c>
      <c r="D129" s="5">
        <v>38041407</v>
      </c>
      <c r="E129" s="5">
        <v>76366985</v>
      </c>
      <c r="F129" s="5">
        <v>49111619</v>
      </c>
      <c r="G129" s="5">
        <v>32413041</v>
      </c>
      <c r="I129" s="5">
        <v>307886861</v>
      </c>
      <c r="J129" s="5">
        <v>320778997</v>
      </c>
      <c r="K129" s="5">
        <v>362773037</v>
      </c>
      <c r="L129" s="5">
        <v>85883765</v>
      </c>
      <c r="M129" s="5">
        <v>26836731</v>
      </c>
      <c r="N129" s="5">
        <v>34872797</v>
      </c>
      <c r="O129" s="5">
        <v>53968277</v>
      </c>
    </row>
    <row r="130" spans="3:15" ht="15.5" x14ac:dyDescent="0.35">
      <c r="C130" t="s">
        <v>728</v>
      </c>
      <c r="D130" s="5">
        <v>-468388777</v>
      </c>
      <c r="E130" s="5">
        <v>-311053563</v>
      </c>
      <c r="F130" s="5">
        <v>-280272532</v>
      </c>
      <c r="G130" s="5">
        <v>-1612376571</v>
      </c>
      <c r="I130" s="5">
        <v>-3270562004</v>
      </c>
      <c r="J130" s="5">
        <v>-672036850</v>
      </c>
      <c r="K130" s="5">
        <v>-730113012</v>
      </c>
      <c r="L130" s="5">
        <v>-670985661</v>
      </c>
      <c r="M130" s="5">
        <v>-661706038</v>
      </c>
      <c r="N130" s="5">
        <v>-1002021334</v>
      </c>
      <c r="O130" s="5">
        <v>-797619989</v>
      </c>
    </row>
    <row r="131" spans="3:15" ht="15.5" x14ac:dyDescent="0.35">
      <c r="C131" t="s">
        <v>363</v>
      </c>
      <c r="D131" s="5">
        <v>-2802887384</v>
      </c>
      <c r="E131" s="5">
        <v>-1267329823</v>
      </c>
      <c r="F131" s="5">
        <v>-2630059226</v>
      </c>
      <c r="G131" s="5">
        <v>-1361598813</v>
      </c>
      <c r="I131" s="5">
        <v>-7619279881</v>
      </c>
      <c r="J131" s="5">
        <v>-7532530726</v>
      </c>
      <c r="K131" s="5">
        <v>-5304853549</v>
      </c>
      <c r="L131" s="5">
        <v>-8358030090</v>
      </c>
      <c r="M131" s="5">
        <v>-1761879856</v>
      </c>
      <c r="N131" s="5">
        <v>-758598479</v>
      </c>
      <c r="O131" s="5">
        <v>-740320922</v>
      </c>
    </row>
    <row r="132" spans="3:15" ht="15.5" x14ac:dyDescent="0.35">
      <c r="C132" t="s">
        <v>144</v>
      </c>
      <c r="D132" s="5">
        <v>5918511602</v>
      </c>
      <c r="E132" s="5">
        <v>-5513912474</v>
      </c>
      <c r="F132" s="5">
        <v>-36754719148</v>
      </c>
      <c r="G132" s="5">
        <v>-6156384976</v>
      </c>
      <c r="I132" s="5">
        <v>-3846578559</v>
      </c>
      <c r="J132" s="5">
        <v>-20146395637</v>
      </c>
      <c r="K132" s="5">
        <v>39697669972</v>
      </c>
      <c r="L132" s="5">
        <v>19060789534</v>
      </c>
      <c r="M132" s="5">
        <v>-14530172240</v>
      </c>
      <c r="N132" s="5">
        <v>-5628686604</v>
      </c>
      <c r="O132" s="5">
        <v>4224839662</v>
      </c>
    </row>
    <row r="133" spans="3:15" ht="15.5" x14ac:dyDescent="0.35">
      <c r="C133" t="s">
        <v>145</v>
      </c>
      <c r="D133" s="5">
        <v>-15562597039</v>
      </c>
      <c r="E133" s="5">
        <v>-23482695348</v>
      </c>
      <c r="F133" s="5">
        <v>-6897792532</v>
      </c>
      <c r="G133" s="5">
        <v>-6585458788</v>
      </c>
      <c r="I133" s="5">
        <v>-26619165037</v>
      </c>
      <c r="J133" s="5">
        <v>-48975977373</v>
      </c>
      <c r="K133" s="5">
        <v>-55574417248</v>
      </c>
      <c r="L133" s="5">
        <v>-25232070348</v>
      </c>
      <c r="M133" s="5">
        <v>-3599775352</v>
      </c>
      <c r="N133" s="5">
        <v>-3867832730</v>
      </c>
      <c r="O133" s="5">
        <v>-6238325174</v>
      </c>
    </row>
    <row r="134" spans="3:15" ht="15.5" x14ac:dyDescent="0.35">
      <c r="C134" t="s">
        <v>146</v>
      </c>
      <c r="D134" s="5">
        <v>-12807758596</v>
      </c>
      <c r="E134" s="5">
        <v>-23482695348</v>
      </c>
      <c r="F134" s="5">
        <v>-327389112</v>
      </c>
      <c r="G134" s="5">
        <v>-1139688788</v>
      </c>
      <c r="I134" s="5">
        <v>-14602991617</v>
      </c>
      <c r="J134" s="5">
        <v>-48423051395</v>
      </c>
      <c r="K134" s="5">
        <v>-22397397068</v>
      </c>
      <c r="L134" s="5">
        <v>-12163874238</v>
      </c>
      <c r="M134" s="5">
        <v>-1341414384</v>
      </c>
      <c r="N134" s="5">
        <v>-1868024417</v>
      </c>
      <c r="O134" s="5">
        <v>-2065523538</v>
      </c>
    </row>
    <row r="135" spans="3:15" ht="15.5" x14ac:dyDescent="0.35">
      <c r="C135" t="s">
        <v>700</v>
      </c>
      <c r="J135" s="5">
        <v>405000000</v>
      </c>
    </row>
    <row r="136" spans="3:15" ht="15.5" x14ac:dyDescent="0.35">
      <c r="C136" t="s">
        <v>1651</v>
      </c>
      <c r="L136" s="5">
        <v>1064216487</v>
      </c>
      <c r="M136" s="5">
        <v>-68782569</v>
      </c>
      <c r="N136" s="5">
        <v>71326871</v>
      </c>
      <c r="O136" s="5">
        <v>-615259023</v>
      </c>
    </row>
    <row r="137" spans="3:15" ht="15.5" x14ac:dyDescent="0.35">
      <c r="C137" t="s">
        <v>612</v>
      </c>
      <c r="D137" s="5">
        <v>-2754838443</v>
      </c>
    </row>
    <row r="138" spans="3:15" ht="15.5" x14ac:dyDescent="0.35">
      <c r="C138" t="s">
        <v>1652</v>
      </c>
      <c r="F138" s="5">
        <v>-6570403420</v>
      </c>
      <c r="G138" s="5">
        <v>-5385770000</v>
      </c>
      <c r="I138" s="5">
        <v>-11956173420</v>
      </c>
    </row>
    <row r="139" spans="3:15" ht="15.5" x14ac:dyDescent="0.35">
      <c r="C139" t="s">
        <v>147</v>
      </c>
      <c r="G139" s="5">
        <v>-60000000</v>
      </c>
      <c r="I139" s="5">
        <v>-60000000</v>
      </c>
      <c r="J139" s="5">
        <v>-957925978</v>
      </c>
      <c r="K139" s="5">
        <v>-33177020180</v>
      </c>
      <c r="L139" s="5">
        <v>-14132412597</v>
      </c>
      <c r="M139" s="5">
        <v>-2189578399</v>
      </c>
      <c r="N139" s="5">
        <v>-2071135184</v>
      </c>
      <c r="O139" s="5">
        <v>-3557542613</v>
      </c>
    </row>
    <row r="140" spans="3:15" ht="15.5" x14ac:dyDescent="0.35">
      <c r="C140" t="s">
        <v>153</v>
      </c>
      <c r="D140" s="5">
        <v>5918511602</v>
      </c>
      <c r="E140" s="5">
        <v>-5513912474</v>
      </c>
      <c r="F140" s="5">
        <v>-36754719148</v>
      </c>
      <c r="G140" s="5">
        <v>-6156384976</v>
      </c>
      <c r="I140" s="5">
        <v>-3846578559</v>
      </c>
      <c r="J140" s="5">
        <v>-20146395637</v>
      </c>
      <c r="K140" s="5">
        <v>39697669972</v>
      </c>
      <c r="L140" s="5">
        <v>19060789534</v>
      </c>
      <c r="M140" s="5">
        <v>-14530172240</v>
      </c>
      <c r="N140" s="5">
        <v>-5628686604</v>
      </c>
      <c r="O140" s="5">
        <v>4224839662</v>
      </c>
    </row>
    <row r="141" spans="3:15" ht="15.5" x14ac:dyDescent="0.35">
      <c r="C141" t="s">
        <v>803</v>
      </c>
      <c r="G141" s="5">
        <v>657369476</v>
      </c>
    </row>
    <row r="142" spans="3:15" ht="15.5" x14ac:dyDescent="0.35">
      <c r="C142" t="s">
        <v>1653</v>
      </c>
      <c r="K142" s="5">
        <v>60000000000</v>
      </c>
      <c r="L142" s="5">
        <v>20000000000</v>
      </c>
      <c r="O142" s="5">
        <v>4500036000</v>
      </c>
    </row>
    <row r="143" spans="3:15" ht="15.5" x14ac:dyDescent="0.35">
      <c r="C143" t="s">
        <v>1654</v>
      </c>
    </row>
    <row r="144" spans="3:15" ht="15.5" x14ac:dyDescent="0.35">
      <c r="C144" t="s">
        <v>1655</v>
      </c>
      <c r="K144" s="5">
        <v>-4632801079</v>
      </c>
    </row>
    <row r="145" spans="2:15" ht="15.5" x14ac:dyDescent="0.35">
      <c r="C145" t="s">
        <v>162</v>
      </c>
    </row>
    <row r="146" spans="2:15" ht="15.5" x14ac:dyDescent="0.35">
      <c r="C146" t="s">
        <v>1656</v>
      </c>
    </row>
    <row r="147" spans="2:15" ht="15.5" x14ac:dyDescent="0.35">
      <c r="C147" t="s">
        <v>370</v>
      </c>
      <c r="D147" s="5">
        <v>31828893209</v>
      </c>
      <c r="E147" s="5">
        <v>18958157873</v>
      </c>
      <c r="F147" s="5">
        <v>-32835736395</v>
      </c>
      <c r="G147" s="5">
        <v>38542141395</v>
      </c>
      <c r="I147" s="5">
        <v>48000000000</v>
      </c>
      <c r="L147" s="5">
        <v>14710571213</v>
      </c>
      <c r="M147" s="5">
        <v>597072338</v>
      </c>
      <c r="N147" s="5">
        <v>458282842</v>
      </c>
      <c r="O147" s="5">
        <v>3978580164</v>
      </c>
    </row>
    <row r="148" spans="2:15" ht="15.5" x14ac:dyDescent="0.35">
      <c r="C148" t="s">
        <v>371</v>
      </c>
      <c r="D148" s="5">
        <v>-25396514933</v>
      </c>
      <c r="E148" s="5">
        <v>-22400778128</v>
      </c>
      <c r="F148" s="5">
        <v>2400778128</v>
      </c>
      <c r="G148" s="5">
        <v>-33706405000</v>
      </c>
      <c r="I148" s="5">
        <v>-31305626872</v>
      </c>
      <c r="K148" s="5">
        <v>-95398035</v>
      </c>
      <c r="L148" s="5">
        <v>-13190221898</v>
      </c>
      <c r="M148" s="5">
        <v>-795800000</v>
      </c>
      <c r="N148" s="5">
        <v>-4863999676</v>
      </c>
      <c r="O148" s="5">
        <v>-3058339168</v>
      </c>
    </row>
    <row r="149" spans="2:15" ht="15.5" x14ac:dyDescent="0.35">
      <c r="C149" t="s">
        <v>339</v>
      </c>
      <c r="D149" s="5">
        <v>73443000</v>
      </c>
      <c r="E149" s="5">
        <v>-73443000</v>
      </c>
      <c r="F149" s="5">
        <v>-1209890000</v>
      </c>
      <c r="G149" s="5">
        <v>906835000</v>
      </c>
      <c r="I149" s="5">
        <v>-303055000</v>
      </c>
      <c r="J149" s="5">
        <v>-289121400</v>
      </c>
      <c r="K149" s="5">
        <v>-226862400</v>
      </c>
      <c r="L149" s="5">
        <v>-94526000</v>
      </c>
    </row>
    <row r="150" spans="2:15" ht="15.5" x14ac:dyDescent="0.35">
      <c r="C150" t="s">
        <v>712</v>
      </c>
      <c r="F150" s="5">
        <v>-38</v>
      </c>
      <c r="G150" s="5">
        <v>-10099802247</v>
      </c>
      <c r="I150" s="5">
        <v>-10099802285</v>
      </c>
      <c r="J150" s="5">
        <v>-10154317235</v>
      </c>
      <c r="K150" s="5">
        <v>-7110097864</v>
      </c>
    </row>
    <row r="151" spans="2:15" ht="15.5" x14ac:dyDescent="0.35">
      <c r="C151" t="s">
        <v>825</v>
      </c>
      <c r="L151" s="5">
        <v>3000358062</v>
      </c>
      <c r="M151" s="5">
        <v>1250656417</v>
      </c>
      <c r="N151" s="5">
        <v>6471685860</v>
      </c>
      <c r="O151" s="5">
        <v>781503279</v>
      </c>
    </row>
    <row r="152" spans="2:15" ht="15.5" x14ac:dyDescent="0.35">
      <c r="C152" t="s">
        <v>826</v>
      </c>
      <c r="L152" s="5">
        <v>-3857989863</v>
      </c>
      <c r="M152" s="5">
        <v>-8013289115</v>
      </c>
      <c r="N152" s="5">
        <v>-144318750</v>
      </c>
      <c r="O152" s="5">
        <v>-1976940613</v>
      </c>
    </row>
    <row r="153" spans="2:15" ht="15.5" x14ac:dyDescent="0.35">
      <c r="C153" t="s">
        <v>1034</v>
      </c>
      <c r="L153" s="5">
        <v>10000000</v>
      </c>
    </row>
    <row r="154" spans="2:15" ht="15.5" x14ac:dyDescent="0.35">
      <c r="C154" t="s">
        <v>1657</v>
      </c>
      <c r="J154" s="5">
        <v>17537398</v>
      </c>
      <c r="K154" s="5">
        <v>10441350</v>
      </c>
    </row>
    <row r="155" spans="2:15" ht="15.5" x14ac:dyDescent="0.35">
      <c r="C155" t="s">
        <v>512</v>
      </c>
      <c r="D155" s="5">
        <v>-587309674</v>
      </c>
      <c r="E155" s="5">
        <v>-1997849219</v>
      </c>
      <c r="F155" s="5">
        <v>-5109870843</v>
      </c>
      <c r="G155" s="5">
        <v>-2456523600</v>
      </c>
      <c r="I155" s="5">
        <v>-10138094402</v>
      </c>
      <c r="J155" s="5">
        <v>-9720494400</v>
      </c>
      <c r="K155" s="5">
        <v>-8247612000</v>
      </c>
      <c r="L155" s="5">
        <v>-1517401980</v>
      </c>
      <c r="M155" s="5">
        <v>-7568811880</v>
      </c>
      <c r="N155" s="5">
        <v>-7550336880</v>
      </c>
    </row>
    <row r="156" spans="2:15" ht="15.5" x14ac:dyDescent="0.35">
      <c r="C156" t="s">
        <v>163</v>
      </c>
      <c r="D156" s="5">
        <v>-14668813232</v>
      </c>
      <c r="E156" s="5">
        <v>-1688990071</v>
      </c>
      <c r="F156" s="5">
        <v>-27488311712</v>
      </c>
      <c r="G156" s="5">
        <v>48655424917</v>
      </c>
      <c r="I156" s="5">
        <v>8182584853</v>
      </c>
      <c r="J156" s="5">
        <v>11991882007</v>
      </c>
      <c r="K156" s="5">
        <v>-4930403795</v>
      </c>
      <c r="L156" s="5">
        <v>12165920808</v>
      </c>
      <c r="M156" s="5">
        <v>11932478470</v>
      </c>
      <c r="N156" s="5">
        <v>1425230037</v>
      </c>
      <c r="O156" s="5">
        <v>27165986</v>
      </c>
    </row>
    <row r="157" spans="2:15" ht="15.5" x14ac:dyDescent="0.35">
      <c r="C157" t="s">
        <v>164</v>
      </c>
      <c r="E157" s="5">
        <v>41736453590</v>
      </c>
      <c r="G157" s="5">
        <v>707073955</v>
      </c>
      <c r="I157" s="5">
        <v>33553868737</v>
      </c>
      <c r="J157" s="5">
        <v>21561986730</v>
      </c>
      <c r="K157" s="5">
        <v>26492390525</v>
      </c>
      <c r="L157" s="5">
        <v>14326469717</v>
      </c>
      <c r="M157" s="5">
        <v>2393991247</v>
      </c>
      <c r="N157" s="5">
        <v>968761210</v>
      </c>
      <c r="O157" s="5">
        <v>941595224</v>
      </c>
    </row>
    <row r="158" spans="2:15" ht="15.5" x14ac:dyDescent="0.35">
      <c r="C158" t="s">
        <v>166</v>
      </c>
      <c r="D158" s="5">
        <v>-14668813232</v>
      </c>
      <c r="E158" s="5">
        <v>40047463519</v>
      </c>
      <c r="F158" s="5">
        <v>-27488311712</v>
      </c>
      <c r="G158" s="5">
        <v>49362498872</v>
      </c>
      <c r="I158" s="5">
        <v>41736453590</v>
      </c>
      <c r="J158" s="5">
        <v>33553868737</v>
      </c>
      <c r="K158" s="5">
        <v>21561986730</v>
      </c>
      <c r="L158" s="5">
        <v>26492390525</v>
      </c>
      <c r="M158" s="5">
        <v>14326469717</v>
      </c>
      <c r="N158" s="5">
        <v>2393991247</v>
      </c>
      <c r="O158" s="5">
        <v>968761210</v>
      </c>
    </row>
    <row r="160" spans="2:15" ht="15.5" x14ac:dyDescent="0.35">
      <c r="B160" t="s">
        <v>167</v>
      </c>
      <c r="C160" t="s">
        <v>12</v>
      </c>
      <c r="D160" s="6">
        <v>2029999999.9999998</v>
      </c>
      <c r="E160" s="6">
        <v>2029999999.9999998</v>
      </c>
      <c r="F160" s="6">
        <v>2029999999.9999998</v>
      </c>
      <c r="G160" s="6">
        <v>2029999999.9999998</v>
      </c>
      <c r="I160" s="6">
        <v>2029999999.9999998</v>
      </c>
      <c r="J160" s="6">
        <v>2029999999.9999998</v>
      </c>
      <c r="K160" s="6">
        <v>2029999999.9999998</v>
      </c>
      <c r="L160" s="5">
        <v>1530000000</v>
      </c>
      <c r="M160" s="5">
        <v>0</v>
      </c>
      <c r="N160" s="5">
        <v>0</v>
      </c>
      <c r="O160" s="5">
        <v>0</v>
      </c>
    </row>
    <row r="161" spans="3:7" ht="15.5" x14ac:dyDescent="0.35">
      <c r="C161" t="s">
        <v>168</v>
      </c>
      <c r="D161" s="6">
        <v>4.75</v>
      </c>
      <c r="E161" s="6">
        <v>3.95</v>
      </c>
      <c r="F161" s="6">
        <v>3.8</v>
      </c>
      <c r="G161" s="6">
        <v>4.1100000000000003</v>
      </c>
    </row>
    <row r="162" spans="3:7" ht="15.5" x14ac:dyDescent="0.35">
      <c r="C162" t="s">
        <v>169</v>
      </c>
      <c r="D162" s="6">
        <v>33.89</v>
      </c>
      <c r="E162" s="6">
        <v>50.38</v>
      </c>
      <c r="F162" s="6">
        <v>54.74</v>
      </c>
      <c r="G162" s="6">
        <v>46.23</v>
      </c>
    </row>
    <row r="163" spans="3:7" ht="15.5" x14ac:dyDescent="0.35">
      <c r="C163" t="s">
        <v>63</v>
      </c>
      <c r="D163" s="6">
        <v>3.55</v>
      </c>
      <c r="E163" s="6">
        <v>4.76</v>
      </c>
      <c r="F163" s="6">
        <v>3.84</v>
      </c>
      <c r="G163" s="6">
        <v>3.73</v>
      </c>
    </row>
    <row r="164" spans="3:7" ht="15.5" x14ac:dyDescent="0.35">
      <c r="C164" t="s">
        <v>170</v>
      </c>
      <c r="D164" s="5">
        <v>20890000000</v>
      </c>
      <c r="E164" s="5">
        <v>11080000000</v>
      </c>
      <c r="F164" s="5">
        <v>8100000000</v>
      </c>
      <c r="G164" s="5">
        <v>18580000000</v>
      </c>
    </row>
    <row r="165" spans="3:7" ht="15.5" x14ac:dyDescent="0.35">
      <c r="C165" t="s">
        <v>171</v>
      </c>
      <c r="D165" s="6">
        <v>3.1800000000000002E-2</v>
      </c>
      <c r="E165" s="6">
        <v>2.5899999999999999E-2</v>
      </c>
      <c r="F165" s="6">
        <v>2.6000000000000002E-2</v>
      </c>
      <c r="G165" s="6">
        <v>2.6000000000000002E-2</v>
      </c>
    </row>
    <row r="166" spans="3:7" ht="15.5" x14ac:dyDescent="0.35">
      <c r="C166" t="s">
        <v>172</v>
      </c>
      <c r="D166" s="6">
        <v>5.4600000000000003E-2</v>
      </c>
      <c r="E166" s="6">
        <v>4.82E-2</v>
      </c>
      <c r="F166" s="6">
        <v>4.8799999999999996E-2</v>
      </c>
      <c r="G166" s="6">
        <v>5.5599999999999997E-2</v>
      </c>
    </row>
    <row r="167" spans="3:7" ht="15.5" x14ac:dyDescent="0.35">
      <c r="C167" t="s">
        <v>173</v>
      </c>
      <c r="D167" s="6">
        <v>7.3599999999999999E-2</v>
      </c>
      <c r="E167" s="6">
        <v>2.5499999999999998E-2</v>
      </c>
      <c r="F167" s="6">
        <v>1.8E-3</v>
      </c>
      <c r="G167" s="6">
        <v>6.1399999999999996E-2</v>
      </c>
    </row>
    <row r="168" spans="3:7" ht="15.5" x14ac:dyDescent="0.35">
      <c r="C168" t="s">
        <v>174</v>
      </c>
      <c r="D168" s="6">
        <v>32.869999999999997</v>
      </c>
      <c r="E168" s="6">
        <v>15.47</v>
      </c>
      <c r="F168" s="6">
        <v>0.39</v>
      </c>
      <c r="G168" s="6">
        <v>6.91</v>
      </c>
    </row>
    <row r="169" spans="3:7" ht="15.5" x14ac:dyDescent="0.35">
      <c r="C169" t="s">
        <v>175</v>
      </c>
      <c r="D169" s="5">
        <v>177000000000</v>
      </c>
      <c r="E169" s="5">
        <v>167000000000</v>
      </c>
      <c r="F169" s="5">
        <v>158000000000</v>
      </c>
      <c r="G169" s="5">
        <v>150000000000</v>
      </c>
    </row>
    <row r="170" spans="3:7" ht="15.5" x14ac:dyDescent="0.35">
      <c r="C170" t="s">
        <v>176</v>
      </c>
      <c r="D170" s="6">
        <v>1.85</v>
      </c>
      <c r="E170" s="6">
        <v>2.4300000000000002</v>
      </c>
      <c r="F170" s="6">
        <v>2.67</v>
      </c>
      <c r="G170" s="6">
        <v>2.57</v>
      </c>
    </row>
    <row r="171" spans="3:7" ht="15.5" x14ac:dyDescent="0.35">
      <c r="C171" t="s">
        <v>177</v>
      </c>
      <c r="D171" s="6">
        <v>86.94</v>
      </c>
      <c r="E171" s="6">
        <v>82.02</v>
      </c>
      <c r="F171" s="6">
        <v>77.8</v>
      </c>
      <c r="G171" s="6">
        <v>73.8</v>
      </c>
    </row>
    <row r="172" spans="3:7" ht="15.5" x14ac:dyDescent="0.35">
      <c r="C172" t="s">
        <v>178</v>
      </c>
      <c r="D172" s="6">
        <v>2.1</v>
      </c>
      <c r="E172" s="6">
        <v>2.8</v>
      </c>
      <c r="F172" s="6">
        <v>3.15</v>
      </c>
      <c r="G172" s="6">
        <v>3.13</v>
      </c>
    </row>
    <row r="173" spans="3:7" ht="15.5" x14ac:dyDescent="0.35">
      <c r="C173" t="s">
        <v>179</v>
      </c>
      <c r="D173" s="6">
        <v>76.819999999999993</v>
      </c>
      <c r="E173" s="6">
        <v>71.08</v>
      </c>
      <c r="F173" s="6">
        <v>65.94</v>
      </c>
      <c r="G173" s="6">
        <v>60.7</v>
      </c>
    </row>
    <row r="174" spans="3:7" ht="15.5" x14ac:dyDescent="0.35">
      <c r="C174" t="s">
        <v>180</v>
      </c>
      <c r="D174" s="5">
        <v>26000000000</v>
      </c>
      <c r="E174" s="5">
        <v>19000000000</v>
      </c>
      <c r="F174" s="5">
        <v>23000000000</v>
      </c>
      <c r="G174" s="5">
        <v>54000000000</v>
      </c>
    </row>
    <row r="175" spans="3:7" ht="15.5" x14ac:dyDescent="0.35">
      <c r="C175" t="s">
        <v>181</v>
      </c>
      <c r="D175" s="5">
        <v>0</v>
      </c>
      <c r="E175" s="5">
        <v>0</v>
      </c>
      <c r="F175" s="5">
        <v>0</v>
      </c>
    </row>
    <row r="176" spans="3:7" ht="15.5" x14ac:dyDescent="0.35">
      <c r="C176" t="s">
        <v>182</v>
      </c>
      <c r="D176" s="5">
        <v>177000000000</v>
      </c>
      <c r="E176" s="5">
        <v>167000000000</v>
      </c>
      <c r="F176" s="5">
        <v>158000000000</v>
      </c>
      <c r="G176" s="5">
        <v>150000000000</v>
      </c>
    </row>
    <row r="177" spans="3:15" ht="15.5" x14ac:dyDescent="0.35">
      <c r="C177" t="s">
        <v>24</v>
      </c>
      <c r="D177" s="5">
        <v>26000000000</v>
      </c>
      <c r="E177" s="5">
        <v>20000000000</v>
      </c>
      <c r="F177" s="5">
        <v>23000000000</v>
      </c>
      <c r="G177" s="5">
        <v>54000000000</v>
      </c>
    </row>
    <row r="178" spans="3:15" ht="15.5" x14ac:dyDescent="0.35">
      <c r="C178" t="s">
        <v>21</v>
      </c>
      <c r="D178" s="5">
        <v>1000000000</v>
      </c>
      <c r="E178" s="5">
        <v>-20000000000</v>
      </c>
      <c r="F178" s="5">
        <v>-19000000000</v>
      </c>
      <c r="G178" s="5">
        <v>-16000000000</v>
      </c>
    </row>
    <row r="179" spans="3:15" ht="15.5" x14ac:dyDescent="0.35">
      <c r="C179" t="s">
        <v>183</v>
      </c>
      <c r="D179" s="5">
        <v>52000000000</v>
      </c>
      <c r="E179" s="5">
        <v>65000000000</v>
      </c>
      <c r="F179" s="5">
        <v>54000000000</v>
      </c>
      <c r="G179" s="5">
        <v>48000000000</v>
      </c>
    </row>
    <row r="180" spans="3:15" ht="15.5" x14ac:dyDescent="0.35">
      <c r="C180" t="s">
        <v>184</v>
      </c>
      <c r="D180" s="5">
        <v>-5000000000</v>
      </c>
      <c r="E180" s="5">
        <v>27000000000</v>
      </c>
      <c r="F180" s="5">
        <v>16000000000</v>
      </c>
      <c r="G180" s="5">
        <v>62000000000</v>
      </c>
    </row>
    <row r="181" spans="3:15" ht="15.5" x14ac:dyDescent="0.35">
      <c r="C181" t="s">
        <v>185</v>
      </c>
      <c r="D181" s="5">
        <v>-13000000000</v>
      </c>
      <c r="E181" s="5">
        <v>-23000000000</v>
      </c>
      <c r="F181" s="5">
        <v>0</v>
      </c>
      <c r="G181" s="5">
        <v>-1000000000</v>
      </c>
    </row>
    <row r="182" spans="3:15" ht="15.5" x14ac:dyDescent="0.35">
      <c r="C182" t="s">
        <v>13</v>
      </c>
      <c r="D182" s="5">
        <v>-18000000000</v>
      </c>
      <c r="E182" s="5">
        <v>4000000000</v>
      </c>
      <c r="F182" s="5">
        <v>16000000000</v>
      </c>
      <c r="G182" s="5">
        <v>61000000000</v>
      </c>
    </row>
    <row r="183" spans="3:15" ht="15.5" x14ac:dyDescent="0.35">
      <c r="C183" t="s">
        <v>16</v>
      </c>
      <c r="D183" s="6">
        <v>-8.7100000000000009</v>
      </c>
      <c r="E183" s="6">
        <v>1.88</v>
      </c>
      <c r="F183" s="6">
        <v>7.69</v>
      </c>
      <c r="G183" s="5">
        <v>30</v>
      </c>
    </row>
    <row r="184" spans="3:15" ht="15.5" x14ac:dyDescent="0.35">
      <c r="C184" t="s">
        <v>48</v>
      </c>
      <c r="I184" s="6">
        <v>16.600000000000001</v>
      </c>
      <c r="J184" s="6">
        <v>12.74</v>
      </c>
      <c r="K184" s="6">
        <v>8.39</v>
      </c>
      <c r="L184" s="6">
        <v>6.34</v>
      </c>
      <c r="M184" s="6">
        <v>12794.27</v>
      </c>
      <c r="N184" s="6">
        <v>8160.4</v>
      </c>
      <c r="O184" s="6">
        <v>10399.17</v>
      </c>
    </row>
    <row r="185" spans="3:15" ht="15.5" x14ac:dyDescent="0.35">
      <c r="C185" t="s">
        <v>62</v>
      </c>
      <c r="I185" s="6">
        <v>12.53</v>
      </c>
      <c r="J185" s="6">
        <v>9.26</v>
      </c>
      <c r="K185" s="6">
        <v>10.25</v>
      </c>
      <c r="L185" s="5">
        <v>0</v>
      </c>
      <c r="M185" s="5">
        <v>0</v>
      </c>
      <c r="N185" s="5">
        <v>0</v>
      </c>
      <c r="O185" s="5">
        <v>0</v>
      </c>
    </row>
    <row r="186" spans="3:15" ht="15.5" x14ac:dyDescent="0.35">
      <c r="C186" t="s">
        <v>65</v>
      </c>
      <c r="I186" s="6">
        <v>0.91</v>
      </c>
      <c r="J186" s="6">
        <v>0.5</v>
      </c>
      <c r="K186" s="6">
        <v>0.55000000000000004</v>
      </c>
      <c r="L186" s="5">
        <v>0</v>
      </c>
      <c r="M186" s="5">
        <v>0</v>
      </c>
      <c r="N186" s="5">
        <v>0</v>
      </c>
      <c r="O186" s="5">
        <v>0</v>
      </c>
    </row>
    <row r="187" spans="3:15" ht="15.5" x14ac:dyDescent="0.35">
      <c r="C187" t="s">
        <v>186</v>
      </c>
      <c r="I187" s="5">
        <v>63420000000</v>
      </c>
      <c r="J187" s="5">
        <v>61950000000</v>
      </c>
      <c r="K187" s="5">
        <v>28190000000</v>
      </c>
      <c r="L187" s="5">
        <v>14540000000</v>
      </c>
      <c r="M187" s="5">
        <v>19560000000</v>
      </c>
      <c r="N187" s="6">
        <v>16510000000.000002</v>
      </c>
      <c r="O187" s="5">
        <v>8610000000</v>
      </c>
    </row>
    <row r="188" spans="3:15" ht="15.5" x14ac:dyDescent="0.35">
      <c r="C188" t="s">
        <v>187</v>
      </c>
      <c r="I188" s="6">
        <v>0.11359999999999999</v>
      </c>
      <c r="J188" s="6">
        <v>9.2600000000000002E-2</v>
      </c>
      <c r="K188" s="6">
        <v>7.4800000000000005E-2</v>
      </c>
      <c r="L188" s="6">
        <v>8.1099999999999992E-2</v>
      </c>
      <c r="M188" s="6">
        <v>9.74E-2</v>
      </c>
      <c r="N188" s="6">
        <v>5.7599999999999998E-2</v>
      </c>
      <c r="O188" s="6">
        <v>0.1134</v>
      </c>
    </row>
    <row r="189" spans="3:15" ht="15.5" x14ac:dyDescent="0.35">
      <c r="C189" t="s">
        <v>188</v>
      </c>
      <c r="I189" s="6">
        <v>0.21329999999999999</v>
      </c>
      <c r="J189" s="6">
        <v>0.19289999999999999</v>
      </c>
      <c r="K189" s="6">
        <v>0.14219999999999999</v>
      </c>
      <c r="L189" s="6">
        <v>0.17760000000000001</v>
      </c>
      <c r="M189" s="6">
        <v>0.25090000000000001</v>
      </c>
      <c r="N189" s="6">
        <v>0.21479999999999999</v>
      </c>
      <c r="O189" s="6">
        <v>0.34659999999999996</v>
      </c>
    </row>
    <row r="190" spans="3:15" ht="15.5" x14ac:dyDescent="0.35">
      <c r="C190" t="s">
        <v>189</v>
      </c>
      <c r="I190" s="6">
        <v>0.18460000000000001</v>
      </c>
      <c r="J190" s="6">
        <v>0.19760000000000003</v>
      </c>
      <c r="K190" s="6">
        <v>7.7300000000000008E-2</v>
      </c>
      <c r="L190" s="6">
        <v>0.16170000000000001</v>
      </c>
      <c r="M190" s="6">
        <v>0.3211</v>
      </c>
      <c r="N190" s="6">
        <v>0.3982</v>
      </c>
      <c r="O190" s="6">
        <v>0.99919999999999998</v>
      </c>
    </row>
    <row r="191" spans="3:15" ht="15.5" x14ac:dyDescent="0.35">
      <c r="C191" t="s">
        <v>190</v>
      </c>
      <c r="I191" s="6">
        <v>8.4600000000000009</v>
      </c>
      <c r="J191" s="6">
        <v>17.54</v>
      </c>
      <c r="K191" s="6">
        <v>3.94</v>
      </c>
      <c r="L191" s="6">
        <v>10.7</v>
      </c>
      <c r="M191" s="6">
        <v>7.55</v>
      </c>
      <c r="N191" s="6">
        <v>3.32</v>
      </c>
      <c r="O191" s="6">
        <v>8.34</v>
      </c>
    </row>
    <row r="192" spans="3:15" ht="15.5" x14ac:dyDescent="0.35">
      <c r="C192" t="s">
        <v>59</v>
      </c>
      <c r="I192" s="6">
        <v>2.67</v>
      </c>
      <c r="J192" s="6">
        <v>1.79</v>
      </c>
      <c r="K192" s="6">
        <v>1.46</v>
      </c>
      <c r="L192" s="5">
        <v>0</v>
      </c>
      <c r="M192" s="5">
        <v>0</v>
      </c>
      <c r="N192" s="5">
        <v>0</v>
      </c>
      <c r="O192" s="5">
        <v>0</v>
      </c>
    </row>
    <row r="193" spans="2:15" ht="15.5" x14ac:dyDescent="0.35">
      <c r="C193" t="s">
        <v>56</v>
      </c>
      <c r="I193" s="6">
        <v>77.8</v>
      </c>
      <c r="J193" s="6">
        <v>66.02</v>
      </c>
      <c r="K193" s="6">
        <v>59.01</v>
      </c>
      <c r="L193" s="6">
        <v>35.72</v>
      </c>
      <c r="M193" s="6">
        <v>50996.35</v>
      </c>
      <c r="N193" s="6">
        <v>37982.870000000003</v>
      </c>
      <c r="O193" s="6">
        <v>30005.439999999999</v>
      </c>
    </row>
    <row r="194" spans="2:15" ht="15.5" x14ac:dyDescent="0.35">
      <c r="C194" t="s">
        <v>191</v>
      </c>
      <c r="I194" s="6">
        <v>3.15</v>
      </c>
      <c r="J194" s="6">
        <v>2.42</v>
      </c>
      <c r="K194" s="6">
        <v>2.4900000000000002</v>
      </c>
      <c r="L194" s="5">
        <v>0</v>
      </c>
      <c r="M194" s="5">
        <v>0</v>
      </c>
      <c r="N194" s="5">
        <v>0</v>
      </c>
      <c r="O194" s="5">
        <v>0</v>
      </c>
    </row>
    <row r="195" spans="2:15" ht="15.5" x14ac:dyDescent="0.35">
      <c r="C195" t="s">
        <v>192</v>
      </c>
      <c r="I195" s="6">
        <v>65.94</v>
      </c>
      <c r="J195" s="6">
        <v>48.73</v>
      </c>
      <c r="K195" s="6">
        <v>34.590000000000003</v>
      </c>
      <c r="L195" s="6">
        <v>20.21</v>
      </c>
      <c r="M195" s="6">
        <v>20471.43</v>
      </c>
      <c r="N195" s="6">
        <v>9365.1</v>
      </c>
      <c r="O195" s="6">
        <v>4952.7700000000004</v>
      </c>
    </row>
    <row r="196" spans="2:15" ht="15.5" x14ac:dyDescent="0.35">
      <c r="C196" t="s">
        <v>193</v>
      </c>
      <c r="I196" s="5">
        <v>23000000000</v>
      </c>
      <c r="J196" s="5">
        <v>6000000000</v>
      </c>
      <c r="K196" s="5">
        <v>6000000000</v>
      </c>
      <c r="L196" s="5">
        <v>6000000000</v>
      </c>
      <c r="M196" s="5">
        <v>12000000000</v>
      </c>
      <c r="N196" s="5">
        <v>25000000000</v>
      </c>
      <c r="O196" s="5">
        <v>16000000000</v>
      </c>
    </row>
    <row r="197" spans="2:15" ht="15.5" x14ac:dyDescent="0.35">
      <c r="C197" t="s">
        <v>194</v>
      </c>
      <c r="I197" s="5">
        <v>0</v>
      </c>
      <c r="L197" s="5">
        <v>0</v>
      </c>
    </row>
    <row r="198" spans="2:15" ht="15.5" x14ac:dyDescent="0.35">
      <c r="C198" t="s">
        <v>26</v>
      </c>
      <c r="I198" s="5">
        <v>23000000000</v>
      </c>
      <c r="J198" s="5">
        <v>6000000000</v>
      </c>
      <c r="K198" s="5">
        <v>6000000000</v>
      </c>
      <c r="L198" s="5">
        <v>6000000000</v>
      </c>
      <c r="M198" s="5">
        <v>12000000000</v>
      </c>
      <c r="N198" s="5">
        <v>25000000000</v>
      </c>
      <c r="O198" s="5">
        <v>16000000000</v>
      </c>
    </row>
    <row r="199" spans="2:15" ht="15.5" x14ac:dyDescent="0.35">
      <c r="C199" t="s">
        <v>23</v>
      </c>
      <c r="I199" s="5">
        <v>-19000000000</v>
      </c>
      <c r="J199" s="5">
        <v>-28000000000</v>
      </c>
      <c r="K199" s="5">
        <v>-16000000000</v>
      </c>
      <c r="L199" s="5">
        <v>-20000000000</v>
      </c>
      <c r="M199" s="5">
        <v>-2000000000</v>
      </c>
      <c r="N199" s="5">
        <v>23000000000</v>
      </c>
      <c r="O199" s="5">
        <v>15000000000</v>
      </c>
    </row>
    <row r="200" spans="2:15" ht="15.5" x14ac:dyDescent="0.35">
      <c r="C200" t="s">
        <v>195</v>
      </c>
      <c r="I200" s="5">
        <v>54000000000</v>
      </c>
      <c r="J200" s="5">
        <v>39000000000</v>
      </c>
      <c r="K200" s="5">
        <v>38000000000</v>
      </c>
      <c r="L200" s="5">
        <v>27000000000</v>
      </c>
      <c r="M200" s="5">
        <v>7000000000</v>
      </c>
      <c r="N200" s="5">
        <v>-8000000000</v>
      </c>
      <c r="O200" s="5">
        <v>-6000000000</v>
      </c>
    </row>
    <row r="201" spans="2:15" ht="15.5" x14ac:dyDescent="0.35">
      <c r="C201" t="s">
        <v>196</v>
      </c>
      <c r="I201" s="5">
        <v>39000000000</v>
      </c>
      <c r="J201" s="5">
        <v>82000000000</v>
      </c>
      <c r="K201" s="5">
        <v>11000000000</v>
      </c>
      <c r="L201" s="5">
        <v>18000000000</v>
      </c>
      <c r="M201" s="5">
        <v>30000000000</v>
      </c>
      <c r="N201" s="5">
        <v>11000000000</v>
      </c>
      <c r="O201" s="5">
        <v>2000000000</v>
      </c>
    </row>
    <row r="202" spans="2:15" ht="15.5" x14ac:dyDescent="0.35">
      <c r="C202" t="s">
        <v>197</v>
      </c>
      <c r="I202" s="5">
        <v>-15000000000</v>
      </c>
      <c r="J202" s="5">
        <v>-49000000000</v>
      </c>
      <c r="K202" s="5">
        <v>-56000000000</v>
      </c>
      <c r="L202" s="5">
        <v>-26000000000</v>
      </c>
      <c r="M202" s="5">
        <v>-4000000000</v>
      </c>
      <c r="N202" s="5">
        <v>-4000000000</v>
      </c>
      <c r="O202" s="5">
        <v>-6000000000</v>
      </c>
    </row>
    <row r="203" spans="2:15" ht="15.5" x14ac:dyDescent="0.35">
      <c r="C203" t="s">
        <v>15</v>
      </c>
      <c r="I203" s="5">
        <v>25000000000</v>
      </c>
      <c r="J203" s="5">
        <v>33000000000</v>
      </c>
      <c r="K203" s="5">
        <v>-45000000000</v>
      </c>
      <c r="L203" s="5">
        <v>-8000000000</v>
      </c>
      <c r="M203" s="5">
        <v>27000000000</v>
      </c>
      <c r="N203" s="5">
        <v>7000000000</v>
      </c>
      <c r="O203" s="5">
        <v>-4000000000</v>
      </c>
    </row>
    <row r="204" spans="2:15" ht="15.5" x14ac:dyDescent="0.35">
      <c r="C204" t="s">
        <v>17</v>
      </c>
      <c r="I204" s="6">
        <v>12.13</v>
      </c>
      <c r="J204" s="6">
        <v>16.05</v>
      </c>
      <c r="K204" s="6">
        <v>-21.97</v>
      </c>
      <c r="L204" s="6">
        <v>-5.2</v>
      </c>
      <c r="M204" s="6">
        <v>69389.710000000006</v>
      </c>
      <c r="N204" s="6">
        <v>18262.11</v>
      </c>
      <c r="O204" s="6">
        <v>-9369.3700000000008</v>
      </c>
    </row>
    <row r="206" spans="2:15" ht="15.5" x14ac:dyDescent="0.35">
      <c r="B206" t="s">
        <v>198</v>
      </c>
      <c r="C206" t="s">
        <v>199</v>
      </c>
      <c r="D206" s="5">
        <v>10000000000</v>
      </c>
      <c r="E206" s="5">
        <v>8000000000</v>
      </c>
      <c r="F206" s="5">
        <v>8000000000</v>
      </c>
      <c r="G206" s="5">
        <v>8000000000</v>
      </c>
      <c r="H206" s="5">
        <v>35000000000</v>
      </c>
      <c r="I206" s="5">
        <v>34000000000</v>
      </c>
      <c r="J206" s="5">
        <v>26000000000</v>
      </c>
      <c r="K206" s="5">
        <v>17000000000</v>
      </c>
      <c r="L206" s="5">
        <v>10000000000</v>
      </c>
      <c r="M206" s="5">
        <v>5000000000</v>
      </c>
      <c r="N206" s="5">
        <v>3000000000</v>
      </c>
      <c r="O206" s="5">
        <v>4000000000</v>
      </c>
    </row>
    <row r="207" spans="2:15" ht="15.5" x14ac:dyDescent="0.35">
      <c r="C207" t="s">
        <v>381</v>
      </c>
      <c r="H207" s="5">
        <v>5</v>
      </c>
      <c r="I207" s="5">
        <v>5</v>
      </c>
      <c r="J207" s="5">
        <v>5</v>
      </c>
      <c r="K207" s="5">
        <v>5</v>
      </c>
      <c r="L207" s="6">
        <v>3.5</v>
      </c>
    </row>
    <row r="208" spans="2:15" ht="15.5" x14ac:dyDescent="0.35">
      <c r="C208" t="s">
        <v>67</v>
      </c>
      <c r="H208" s="6">
        <v>0.28720000000000001</v>
      </c>
      <c r="I208" s="6">
        <v>0.30130000000000001</v>
      </c>
      <c r="J208" s="6">
        <v>0.39250000000000002</v>
      </c>
      <c r="K208" s="6">
        <v>0.59599999999999997</v>
      </c>
      <c r="L208" s="6">
        <v>0.73209999999999997</v>
      </c>
    </row>
    <row r="209" spans="3:15" ht="15.5" x14ac:dyDescent="0.35">
      <c r="C209" t="s">
        <v>382</v>
      </c>
      <c r="H209" s="6">
        <v>2.2099999999999998E-2</v>
      </c>
      <c r="I209" s="6">
        <v>3.0699999999999998E-2</v>
      </c>
      <c r="J209" s="6">
        <v>3.0699999999999998E-2</v>
      </c>
      <c r="K209" s="6">
        <v>4.7199999999999999E-2</v>
      </c>
      <c r="L209" s="6">
        <v>1.8500000000000003E-2</v>
      </c>
    </row>
    <row r="210" spans="3:15" ht="15.5" x14ac:dyDescent="0.35">
      <c r="C210" t="s">
        <v>47</v>
      </c>
      <c r="D210" s="6">
        <v>4.75</v>
      </c>
      <c r="E210" s="6">
        <v>3.95</v>
      </c>
      <c r="F210" s="6">
        <v>3.8</v>
      </c>
      <c r="G210" s="6">
        <v>4.1100000000000003</v>
      </c>
      <c r="H210" s="6">
        <v>17.41</v>
      </c>
      <c r="I210" s="6">
        <v>16.600000000000001</v>
      </c>
      <c r="J210" s="6">
        <v>12.74</v>
      </c>
      <c r="K210" s="6">
        <v>8.39</v>
      </c>
      <c r="L210" s="6">
        <v>4.78</v>
      </c>
      <c r="M210" s="6">
        <v>2.41</v>
      </c>
      <c r="N210" s="6">
        <v>1.54</v>
      </c>
      <c r="O210" s="6">
        <v>1.96</v>
      </c>
    </row>
    <row r="211" spans="3:15" ht="15.5" x14ac:dyDescent="0.35">
      <c r="C211" t="s">
        <v>69</v>
      </c>
      <c r="H211" s="5">
        <v>5</v>
      </c>
      <c r="I211" s="5">
        <v>5</v>
      </c>
      <c r="J211" s="5">
        <v>5</v>
      </c>
      <c r="K211" s="5">
        <v>5</v>
      </c>
      <c r="L211" s="6">
        <v>3.5</v>
      </c>
    </row>
    <row r="212" spans="3:15" ht="15.5" x14ac:dyDescent="0.35">
      <c r="C212" t="s">
        <v>383</v>
      </c>
      <c r="H212" s="6">
        <v>0.28720000000000001</v>
      </c>
      <c r="I212" s="6">
        <v>0.30130000000000001</v>
      </c>
      <c r="J212" s="6">
        <v>0.39250000000000002</v>
      </c>
      <c r="K212" s="6">
        <v>0.59599999999999997</v>
      </c>
      <c r="L212" s="6">
        <v>0.73209999999999997</v>
      </c>
    </row>
    <row r="213" spans="3:15" ht="15.5" x14ac:dyDescent="0.35">
      <c r="C213" t="s">
        <v>384</v>
      </c>
      <c r="H213" s="6">
        <v>2.2099999999999998E-2</v>
      </c>
      <c r="I213" s="6">
        <v>3.0699999999999998E-2</v>
      </c>
      <c r="J213" s="6">
        <v>3.0699999999999998E-2</v>
      </c>
      <c r="K213" s="6">
        <v>4.7199999999999999E-2</v>
      </c>
      <c r="L213" s="6">
        <v>1.8500000000000003E-2</v>
      </c>
    </row>
    <row r="214" spans="3:15" ht="15.5" x14ac:dyDescent="0.35">
      <c r="C214" t="s">
        <v>200</v>
      </c>
      <c r="D214" s="5">
        <v>92000000000</v>
      </c>
      <c r="E214" s="5">
        <v>85000000000</v>
      </c>
      <c r="F214" s="5">
        <v>110000000000</v>
      </c>
      <c r="G214" s="5">
        <v>103000000000</v>
      </c>
      <c r="H214" s="5">
        <v>354000000000</v>
      </c>
      <c r="I214" s="5">
        <v>463000000000</v>
      </c>
      <c r="J214" s="5">
        <v>478000000000</v>
      </c>
      <c r="K214" s="5">
        <v>320000000000</v>
      </c>
      <c r="L214" s="5">
        <v>179000000000</v>
      </c>
      <c r="M214" s="5">
        <v>91000000000</v>
      </c>
      <c r="N214" s="5">
        <v>47000000000</v>
      </c>
      <c r="O214" s="5">
        <v>42000000000</v>
      </c>
    </row>
    <row r="215" spans="3:15" ht="15.5" x14ac:dyDescent="0.35">
      <c r="C215" t="s">
        <v>385</v>
      </c>
      <c r="H215" s="5">
        <v>5</v>
      </c>
      <c r="I215" s="5">
        <v>5</v>
      </c>
      <c r="J215" s="5">
        <v>5</v>
      </c>
      <c r="K215" s="5">
        <v>5</v>
      </c>
      <c r="L215" s="6">
        <v>3.5</v>
      </c>
    </row>
    <row r="216" spans="3:15" ht="15.5" x14ac:dyDescent="0.35">
      <c r="C216" t="s">
        <v>386</v>
      </c>
      <c r="H216" s="6">
        <v>0.28720000000000001</v>
      </c>
      <c r="I216" s="6">
        <v>0.30130000000000001</v>
      </c>
      <c r="J216" s="6">
        <v>0.39250000000000002</v>
      </c>
      <c r="K216" s="6">
        <v>0.59599999999999997</v>
      </c>
      <c r="L216" s="6">
        <v>0.73209999999999997</v>
      </c>
    </row>
    <row r="217" spans="3:15" ht="15.5" x14ac:dyDescent="0.35">
      <c r="C217" t="s">
        <v>387</v>
      </c>
      <c r="H217" s="6">
        <v>2.2099999999999998E-2</v>
      </c>
      <c r="I217" s="6">
        <v>3.0699999999999998E-2</v>
      </c>
      <c r="J217" s="6">
        <v>3.0699999999999998E-2</v>
      </c>
      <c r="K217" s="6">
        <v>4.7199999999999999E-2</v>
      </c>
      <c r="L217" s="6">
        <v>1.8500000000000003E-2</v>
      </c>
    </row>
    <row r="218" spans="3:15" ht="15.5" x14ac:dyDescent="0.35">
      <c r="C218" t="s">
        <v>201</v>
      </c>
      <c r="I218" s="6">
        <v>12.98</v>
      </c>
    </row>
    <row r="219" spans="3:15" ht="15.5" x14ac:dyDescent="0.35">
      <c r="C219" t="s">
        <v>281</v>
      </c>
      <c r="I219" s="6">
        <v>13.61</v>
      </c>
    </row>
    <row r="220" spans="3:15" ht="15.5" x14ac:dyDescent="0.35">
      <c r="C220" t="s">
        <v>202</v>
      </c>
      <c r="I220" s="6">
        <v>6.95</v>
      </c>
    </row>
    <row r="221" spans="3:15" ht="15.5" x14ac:dyDescent="0.35">
      <c r="C221" t="s">
        <v>282</v>
      </c>
      <c r="I221" s="6">
        <v>7.3499999999999996E-2</v>
      </c>
    </row>
    <row r="222" spans="3:15" ht="15.5" x14ac:dyDescent="0.35">
      <c r="C222" t="s">
        <v>283</v>
      </c>
      <c r="I222" s="6">
        <v>1.18</v>
      </c>
    </row>
    <row r="223" spans="3:15" ht="15.5" x14ac:dyDescent="0.35">
      <c r="C223" t="s">
        <v>203</v>
      </c>
      <c r="I223" s="6">
        <v>2.6</v>
      </c>
    </row>
    <row r="224" spans="3:15" ht="15.5" x14ac:dyDescent="0.35">
      <c r="C224" t="s">
        <v>284</v>
      </c>
      <c r="I224" s="6">
        <v>4.57</v>
      </c>
    </row>
    <row r="225" spans="3:9" ht="15.5" x14ac:dyDescent="0.35">
      <c r="C225" t="s">
        <v>285</v>
      </c>
      <c r="I225" s="6">
        <v>7.32</v>
      </c>
    </row>
    <row r="226" spans="3:9" ht="15.5" x14ac:dyDescent="0.35">
      <c r="C226" t="s">
        <v>286</v>
      </c>
      <c r="I226" s="6">
        <v>14.85</v>
      </c>
    </row>
    <row r="227" spans="3:9" ht="15.5" x14ac:dyDescent="0.35">
      <c r="C227" t="s">
        <v>287</v>
      </c>
      <c r="I227" s="6">
        <v>7.84</v>
      </c>
    </row>
    <row r="228" spans="3:9" ht="15.5" x14ac:dyDescent="0.35">
      <c r="C228" t="s">
        <v>288</v>
      </c>
      <c r="I228" s="6">
        <v>0.45</v>
      </c>
    </row>
    <row r="229" spans="3:9" ht="15.5" x14ac:dyDescent="0.35">
      <c r="C229" t="s">
        <v>289</v>
      </c>
      <c r="I229" s="6">
        <v>0.36</v>
      </c>
    </row>
    <row r="230" spans="3:9" ht="15.5" x14ac:dyDescent="0.35">
      <c r="C230" t="s">
        <v>290</v>
      </c>
      <c r="I230" s="6">
        <v>16.600000000000001</v>
      </c>
    </row>
    <row r="231" spans="3:9" ht="15.5" x14ac:dyDescent="0.35">
      <c r="C231" t="s">
        <v>204</v>
      </c>
      <c r="I231" s="6">
        <v>17.41</v>
      </c>
    </row>
    <row r="232" spans="3:9" ht="15.5" x14ac:dyDescent="0.35">
      <c r="C232" t="s">
        <v>291</v>
      </c>
      <c r="I232" s="6">
        <v>192.33</v>
      </c>
    </row>
    <row r="233" spans="3:9" ht="15.5" x14ac:dyDescent="0.35">
      <c r="C233" t="s">
        <v>205</v>
      </c>
      <c r="D233" s="6">
        <v>12.49</v>
      </c>
    </row>
    <row r="234" spans="3:9" ht="15.5" x14ac:dyDescent="0.35">
      <c r="C234" t="s">
        <v>206</v>
      </c>
      <c r="I234" s="6">
        <v>86.94</v>
      </c>
    </row>
    <row r="235" spans="3:9" ht="15.5" x14ac:dyDescent="0.35">
      <c r="C235" t="s">
        <v>292</v>
      </c>
      <c r="I235" s="6">
        <v>30.87</v>
      </c>
    </row>
    <row r="236" spans="3:9" ht="15.5" x14ac:dyDescent="0.35">
      <c r="C236" t="s">
        <v>207</v>
      </c>
      <c r="D236" s="6">
        <v>1.54</v>
      </c>
    </row>
    <row r="237" spans="3:9" ht="15.5" x14ac:dyDescent="0.35">
      <c r="C237" t="s">
        <v>208</v>
      </c>
      <c r="D237" s="6">
        <v>1.54</v>
      </c>
    </row>
    <row r="238" spans="3:9" ht="15.5" x14ac:dyDescent="0.35">
      <c r="C238" t="s">
        <v>293</v>
      </c>
      <c r="D238" s="6">
        <v>0.15</v>
      </c>
    </row>
    <row r="239" spans="3:9" ht="15.5" x14ac:dyDescent="0.35">
      <c r="C239" t="s">
        <v>209</v>
      </c>
      <c r="D239" s="6">
        <v>0.72</v>
      </c>
    </row>
    <row r="240" spans="3:9" ht="15.5" x14ac:dyDescent="0.35">
      <c r="C240" t="s">
        <v>295</v>
      </c>
      <c r="D240" s="6">
        <v>0.09</v>
      </c>
    </row>
    <row r="241" spans="3:9" ht="15.5" x14ac:dyDescent="0.35">
      <c r="C241" t="s">
        <v>210</v>
      </c>
      <c r="D241" s="6">
        <v>1.72</v>
      </c>
    </row>
    <row r="242" spans="3:9" ht="15.5" x14ac:dyDescent="0.35">
      <c r="C242" t="s">
        <v>296</v>
      </c>
      <c r="I242" s="6">
        <v>9.94</v>
      </c>
    </row>
    <row r="243" spans="3:9" ht="15.5" x14ac:dyDescent="0.35">
      <c r="C243" t="s">
        <v>13</v>
      </c>
      <c r="D243" s="5">
        <v>-18000000000</v>
      </c>
    </row>
    <row r="244" spans="3:9" ht="15.5" x14ac:dyDescent="0.35">
      <c r="C244" t="s">
        <v>211</v>
      </c>
      <c r="I244" s="6">
        <v>4.09</v>
      </c>
    </row>
    <row r="245" spans="3:9" ht="15.5" x14ac:dyDescent="0.35">
      <c r="C245" t="s">
        <v>212</v>
      </c>
      <c r="I245" s="6">
        <v>0.11119999999999999</v>
      </c>
    </row>
    <row r="246" spans="3:9" ht="15.5" x14ac:dyDescent="0.35">
      <c r="C246" t="s">
        <v>213</v>
      </c>
      <c r="I246" s="6">
        <v>0.191</v>
      </c>
    </row>
    <row r="247" spans="3:9" ht="15.5" x14ac:dyDescent="0.35">
      <c r="C247" t="s">
        <v>214</v>
      </c>
      <c r="I247" s="6">
        <v>0.14899999999999999</v>
      </c>
    </row>
    <row r="248" spans="3:9" ht="15.5" x14ac:dyDescent="0.35">
      <c r="C248" t="s">
        <v>297</v>
      </c>
      <c r="I248" s="6">
        <v>0.1298</v>
      </c>
    </row>
    <row r="249" spans="3:9" ht="15.5" x14ac:dyDescent="0.35">
      <c r="C249" t="s">
        <v>215</v>
      </c>
      <c r="D249" s="6">
        <v>71.38</v>
      </c>
    </row>
    <row r="250" spans="3:9" ht="15.5" x14ac:dyDescent="0.35">
      <c r="C250" t="s">
        <v>217</v>
      </c>
      <c r="D250" s="6">
        <v>100.32</v>
      </c>
    </row>
    <row r="251" spans="3:9" ht="15.5" x14ac:dyDescent="0.35">
      <c r="C251" t="s">
        <v>219</v>
      </c>
      <c r="D251" s="6">
        <v>1.27</v>
      </c>
    </row>
    <row r="252" spans="3:9" ht="15.5" x14ac:dyDescent="0.35">
      <c r="C252" t="s">
        <v>298</v>
      </c>
      <c r="I252" s="6">
        <v>1.27</v>
      </c>
    </row>
    <row r="253" spans="3:9" ht="15.5" x14ac:dyDescent="0.35">
      <c r="C253" t="s">
        <v>43</v>
      </c>
      <c r="I253" s="5">
        <v>459000000000</v>
      </c>
    </row>
    <row r="254" spans="3:9" ht="15.5" x14ac:dyDescent="0.35">
      <c r="C254" t="s">
        <v>220</v>
      </c>
      <c r="I254" s="5">
        <v>460000000000</v>
      </c>
    </row>
    <row r="255" spans="3:9" ht="15.5" x14ac:dyDescent="0.35">
      <c r="C255" t="s">
        <v>221</v>
      </c>
      <c r="I255" s="6">
        <v>2029999999.9999998</v>
      </c>
    </row>
    <row r="256" spans="3:9" ht="15.5" x14ac:dyDescent="0.35">
      <c r="C256" t="s">
        <v>222</v>
      </c>
      <c r="I256" s="6">
        <v>0.2492</v>
      </c>
    </row>
    <row r="257" spans="3:9" ht="15.5" x14ac:dyDescent="0.35">
      <c r="C257" t="s">
        <v>223</v>
      </c>
      <c r="D257" s="6">
        <v>0.3705</v>
      </c>
    </row>
    <row r="258" spans="3:9" ht="15.5" x14ac:dyDescent="0.35">
      <c r="C258" t="s">
        <v>224</v>
      </c>
      <c r="D258" s="6">
        <v>0.16600000000000001</v>
      </c>
    </row>
    <row r="259" spans="3:9" ht="15.5" x14ac:dyDescent="0.35">
      <c r="C259" t="s">
        <v>225</v>
      </c>
      <c r="D259" s="6">
        <v>0.1048</v>
      </c>
    </row>
    <row r="260" spans="3:9" ht="15.5" x14ac:dyDescent="0.35">
      <c r="C260" t="s">
        <v>226</v>
      </c>
      <c r="D260" s="6">
        <v>-0.18820000000000001</v>
      </c>
    </row>
    <row r="261" spans="3:9" ht="15.5" x14ac:dyDescent="0.35">
      <c r="C261" t="s">
        <v>227</v>
      </c>
      <c r="D261" s="6">
        <v>-3.7100000000000001E-2</v>
      </c>
    </row>
    <row r="262" spans="3:9" ht="15.5" x14ac:dyDescent="0.35">
      <c r="C262" t="s">
        <v>228</v>
      </c>
      <c r="D262" s="6">
        <v>-6.9500000000000006E-2</v>
      </c>
    </row>
    <row r="263" spans="3:9" ht="15.5" x14ac:dyDescent="0.35">
      <c r="C263" t="s">
        <v>388</v>
      </c>
      <c r="I263" s="5">
        <v>5</v>
      </c>
    </row>
    <row r="264" spans="3:9" ht="15.5" x14ac:dyDescent="0.35">
      <c r="C264" t="s">
        <v>389</v>
      </c>
      <c r="I264" s="5">
        <v>5</v>
      </c>
    </row>
    <row r="265" spans="3:9" ht="15.5" x14ac:dyDescent="0.35">
      <c r="C265" t="s">
        <v>390</v>
      </c>
      <c r="I265" s="6">
        <v>0.28720000000000001</v>
      </c>
    </row>
    <row r="266" spans="3:9" ht="15.5" x14ac:dyDescent="0.35">
      <c r="C266" t="s">
        <v>391</v>
      </c>
      <c r="I266" s="6">
        <v>2.2099999999999998E-2</v>
      </c>
    </row>
    <row r="267" spans="3:9" ht="15.5" x14ac:dyDescent="0.35">
      <c r="C267" t="s">
        <v>392</v>
      </c>
      <c r="I267" t="s">
        <v>853</v>
      </c>
    </row>
    <row r="268" spans="3:9" ht="15.5" x14ac:dyDescent="0.35">
      <c r="C268" t="s">
        <v>229</v>
      </c>
      <c r="I268" s="5">
        <v>8</v>
      </c>
    </row>
    <row r="269" spans="3:9" ht="15.5" x14ac:dyDescent="0.35">
      <c r="C269" t="s">
        <v>230</v>
      </c>
      <c r="I269" s="6">
        <v>0.81</v>
      </c>
    </row>
    <row r="270" spans="3:9" ht="15.5" x14ac:dyDescent="0.35">
      <c r="C270" t="s">
        <v>231</v>
      </c>
      <c r="I270" s="6">
        <v>0.37</v>
      </c>
    </row>
    <row r="271" spans="3:9" ht="15.5" x14ac:dyDescent="0.35">
      <c r="C271" t="s">
        <v>232</v>
      </c>
      <c r="I271" s="6">
        <v>0.49</v>
      </c>
    </row>
    <row r="272" spans="3:9" ht="15.5" x14ac:dyDescent="0.35">
      <c r="C272" t="s">
        <v>233</v>
      </c>
      <c r="I272" s="6">
        <v>0.72</v>
      </c>
    </row>
    <row r="273" spans="3:9" ht="15.5" x14ac:dyDescent="0.35">
      <c r="C273" t="s">
        <v>234</v>
      </c>
      <c r="I273" s="6">
        <v>0.53</v>
      </c>
    </row>
    <row r="274" spans="3:9" ht="15.5" x14ac:dyDescent="0.35">
      <c r="C274" t="s">
        <v>235</v>
      </c>
      <c r="I274" s="6">
        <v>0.25</v>
      </c>
    </row>
    <row r="275" spans="3:9" ht="15.5" x14ac:dyDescent="0.35">
      <c r="C275" t="s">
        <v>236</v>
      </c>
      <c r="I275" s="6">
        <v>0.36</v>
      </c>
    </row>
    <row r="276" spans="3:9" ht="15.5" x14ac:dyDescent="0.35">
      <c r="C276" t="s">
        <v>300</v>
      </c>
      <c r="I276" s="5">
        <v>391000000000</v>
      </c>
    </row>
    <row r="277" spans="3:9" ht="15.5" x14ac:dyDescent="0.35">
      <c r="C277" t="s">
        <v>301</v>
      </c>
      <c r="I277" s="5">
        <v>117000000000</v>
      </c>
    </row>
    <row r="278" spans="3:9" ht="15.5" x14ac:dyDescent="0.35">
      <c r="C278" t="s">
        <v>302</v>
      </c>
      <c r="I278" s="5">
        <v>59000000000</v>
      </c>
    </row>
    <row r="279" spans="3:9" ht="15.5" x14ac:dyDescent="0.35">
      <c r="C279" t="s">
        <v>303</v>
      </c>
      <c r="I279" s="5">
        <v>34000000000</v>
      </c>
    </row>
    <row r="280" spans="3:9" ht="15.5" x14ac:dyDescent="0.35">
      <c r="C280" t="s">
        <v>237</v>
      </c>
      <c r="D280" s="5">
        <v>25000000000</v>
      </c>
    </row>
    <row r="281" spans="3:9" ht="15.5" x14ac:dyDescent="0.35">
      <c r="C281" t="s">
        <v>238</v>
      </c>
      <c r="D281" s="5">
        <v>303000000000</v>
      </c>
    </row>
    <row r="282" spans="3:9" ht="15.5" x14ac:dyDescent="0.35">
      <c r="C282" t="s">
        <v>239</v>
      </c>
      <c r="D282" s="5">
        <v>127000000000</v>
      </c>
    </row>
    <row r="283" spans="3:9" ht="15.5" x14ac:dyDescent="0.35">
      <c r="C283" t="s">
        <v>183</v>
      </c>
      <c r="D283" s="5">
        <v>52000000000</v>
      </c>
    </row>
    <row r="284" spans="3:9" ht="15.5" x14ac:dyDescent="0.35">
      <c r="C284" t="s">
        <v>182</v>
      </c>
      <c r="I284" s="5">
        <v>177000000000</v>
      </c>
    </row>
    <row r="285" spans="3:9" ht="15.5" x14ac:dyDescent="0.35">
      <c r="C285" t="s">
        <v>181</v>
      </c>
      <c r="D285" s="5">
        <v>0</v>
      </c>
    </row>
    <row r="286" spans="3:9" ht="15.5" x14ac:dyDescent="0.35">
      <c r="C286" t="s">
        <v>180</v>
      </c>
      <c r="D286" s="5">
        <v>26000000000</v>
      </c>
    </row>
    <row r="287" spans="3:9" ht="15.5" x14ac:dyDescent="0.35">
      <c r="C287" t="s">
        <v>24</v>
      </c>
      <c r="D287" s="5">
        <v>26000000000</v>
      </c>
    </row>
    <row r="288" spans="3:9" ht="15.5" x14ac:dyDescent="0.35">
      <c r="C288" t="s">
        <v>21</v>
      </c>
      <c r="D288" s="5">
        <v>1000000000</v>
      </c>
    </row>
    <row r="289" spans="3:9" ht="15.5" x14ac:dyDescent="0.35">
      <c r="C289" t="s">
        <v>240</v>
      </c>
      <c r="I289" s="5">
        <v>177000000000</v>
      </c>
    </row>
    <row r="290" spans="3:9" ht="15.5" x14ac:dyDescent="0.35">
      <c r="C290" t="s">
        <v>304</v>
      </c>
      <c r="I290" s="5">
        <v>101000000000</v>
      </c>
    </row>
    <row r="291" spans="3:9" ht="15.5" x14ac:dyDescent="0.35">
      <c r="C291" t="s">
        <v>305</v>
      </c>
      <c r="I291" s="5">
        <v>-53000000000</v>
      </c>
    </row>
    <row r="292" spans="3:9" ht="15.5" x14ac:dyDescent="0.35">
      <c r="C292" t="s">
        <v>306</v>
      </c>
      <c r="I292" s="5">
        <v>-43000000000</v>
      </c>
    </row>
    <row r="293" spans="3:9" ht="15.5" x14ac:dyDescent="0.35">
      <c r="C293" t="s">
        <v>307</v>
      </c>
      <c r="I293" s="5">
        <v>-38000000000</v>
      </c>
    </row>
    <row r="294" spans="3:9" ht="15.5" x14ac:dyDescent="0.35">
      <c r="C294" t="s">
        <v>308</v>
      </c>
      <c r="I294" s="5">
        <v>63000000000</v>
      </c>
    </row>
  </sheetData>
  <pageMargins left="0.7" right="0.7" top="0.75" bottom="0.75" header="0.3" footer="0.3"/>
  <ignoredErrors>
    <ignoredError sqref="A1:O295" numberStoredAsText="1"/>
  </ignoredError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M30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3" width="18.83203125" customWidth="1"/>
  </cols>
  <sheetData>
    <row r="1" spans="1:13" ht="15.5" x14ac:dyDescent="0.35">
      <c r="C1" t="s">
        <v>1658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</row>
    <row r="2" spans="1:13" ht="15.5" x14ac:dyDescent="0.35">
      <c r="C2" t="s">
        <v>1659</v>
      </c>
      <c r="D2" s="2" vm="344">
        <f ca="1">IFERROR(_xlfn.STOCKHISTORY("XIDX:" &amp; $C$1, D3, , 0, 0, 1), "Libur")</f>
        <v>136</v>
      </c>
      <c r="E2" s="2" vm="232">
        <f ca="1">IFERROR(_xlfn.STOCKHISTORY("XIDX:" &amp; $C$1, E3, , 0, 0, 1), "Libur")</f>
        <v>70</v>
      </c>
      <c r="H2" s="2" vm="232">
        <f ca="1">IFERROR(INDEX(D2:G2,COUNT(D2:G2)),"")</f>
        <v>70</v>
      </c>
      <c r="I2" s="2" vm="267">
        <f ca="1">IFERROR(_xlfn.STOCKHISTORY("XIDX:" &amp; $C$1, I1, , 0, 0, 1), "Libur")</f>
        <v>236</v>
      </c>
      <c r="J2" s="2" vm="322">
        <f ca="1">IFERROR(_xlfn.STOCKHISTORY("XIDX:" &amp; $C$1, J1, , 0, 0, 1), "Libur")</f>
        <v>150</v>
      </c>
      <c r="K2" s="2" vm="209">
        <f ca="1">IFERROR(_xlfn.STOCKHISTORY("XIDX:" &amp; $C$1, K1, , 0, 0, 1), "Libur")</f>
        <v>304</v>
      </c>
      <c r="L2" s="2" t="str">
        <f ca="1">IFERROR(_xlfn.STOCKHISTORY("XIDX:" &amp; $C$1, L1, , 0, 0, 1), "Libur")</f>
        <v>Libur</v>
      </c>
      <c r="M2" s="2" t="str">
        <f ca="1">IFERROR(_xlfn.STOCKHISTORY("XIDX:" &amp; $C$1, M1, , 0, 0, 1), "Libur")</f>
        <v>Libur</v>
      </c>
    </row>
    <row r="3" spans="1:13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3" ht="15.5" x14ac:dyDescent="0.35">
      <c r="B4" t="s">
        <v>5</v>
      </c>
      <c r="C4" t="s">
        <v>6</v>
      </c>
      <c r="D4" s="2">
        <f>IFERROR(INDEX(D51:D500,MATCH($C$4,$C$51:$C$500,0)),"")</f>
        <v>8802366081</v>
      </c>
      <c r="E4" s="2">
        <f>IFERROR(INDEX(E51:E500,MATCH($C$4,$C$51:$C$500,0)),"")</f>
        <v>7166016367</v>
      </c>
      <c r="H4" s="2">
        <f>IFERROR(SUM(D4:G4)*(4/MAX(1,COUNT(D4:G4))),"")</f>
        <v>31936764896</v>
      </c>
      <c r="I4" s="2">
        <f>IFERROR(INDEX(I51:I500,MATCH($C$4,$C$51:$C$500,0)),"")</f>
        <v>36011197691</v>
      </c>
      <c r="J4" s="2">
        <f>IFERROR(INDEX(J51:J500,MATCH($C$4,$C$51:$C$500,0)),"")</f>
        <v>45358699693</v>
      </c>
      <c r="K4" s="2">
        <f>IFERROR(INDEX(K51:K500,MATCH($C$4,$C$51:$C$500,0)),"")</f>
        <v>59758339170</v>
      </c>
      <c r="L4" s="2">
        <f>IFERROR(INDEX(L51:L500,MATCH($C$4,$C$51:$C$500,0)),"")</f>
        <v>50165846629</v>
      </c>
      <c r="M4" s="2">
        <f>IFERROR(INDEX(M51:M500,MATCH($C$4,$C$51:$C$500,0)),"")</f>
        <v>34305523914</v>
      </c>
    </row>
    <row r="5" spans="1:13" ht="15.5" x14ac:dyDescent="0.35">
      <c r="B5" t="s">
        <v>7</v>
      </c>
      <c r="C5" t="s">
        <v>8</v>
      </c>
      <c r="D5" s="2">
        <f>IFERROR(INDEX(D51:D500,MATCH($C$5,$C$51:$C$500,0)),"")</f>
        <v>529185321</v>
      </c>
      <c r="E5" s="2">
        <f>IFERROR(INDEX(E51:E500,MATCH($C$5,$C$51:$C$500,0)),"")</f>
        <v>104937982</v>
      </c>
      <c r="H5" s="2">
        <f>IFERROR(SUM(D5:G5)*(4/MAX(1,COUNT(D5:G5))),"")</f>
        <v>1268246606</v>
      </c>
      <c r="I5" s="2">
        <f>IFERROR(INDEX(I51:I500,MATCH($C$5,$C$51:$C$500,0)),"")</f>
        <v>805719234</v>
      </c>
      <c r="J5" s="2">
        <f>IFERROR(INDEX(J51:J500,MATCH($C$5,$C$51:$C$500,0)),"")</f>
        <v>1600685400</v>
      </c>
      <c r="K5" s="2">
        <f>IFERROR(INDEX(K51:K500,MATCH($C$5,$C$51:$C$500,0)),"")</f>
        <v>16361080814</v>
      </c>
      <c r="L5" s="2">
        <f>IFERROR(INDEX(L51:L500,MATCH($C$5,$C$51:$C$500,0)),"")</f>
        <v>0</v>
      </c>
      <c r="M5" s="2">
        <f>IFERROR(INDEX(M51:M500,MATCH($C$5,$C$51:$C$500,0)),"")</f>
        <v>0</v>
      </c>
    </row>
    <row r="6" spans="1:13" ht="15.5" x14ac:dyDescent="0.35">
      <c r="B6" t="s">
        <v>9</v>
      </c>
      <c r="C6" t="s">
        <v>10</v>
      </c>
      <c r="D6" s="2">
        <f>IFERROR(INDEX(D51:D500,MATCH($C$6,$C$51:$C$500,0)),"")</f>
        <v>234539322153</v>
      </c>
      <c r="E6" s="2">
        <f>IFERROR(INDEX(E51:E500,MATCH($C$6,$C$51:$C$500,0)),"")</f>
        <v>234010136833</v>
      </c>
      <c r="H6" s="2">
        <f>IFERROR(INDEX(D6:G6,COUNT(D6:G6)),"")</f>
        <v>234010136833</v>
      </c>
      <c r="I6" s="2">
        <f>IFERROR(INDEX(I51:I500,MATCH($C$6,$C$51:$C$500,0)),"")</f>
        <v>233905198851</v>
      </c>
      <c r="J6" s="2">
        <f>IFERROR(INDEX(J51:J500,MATCH($C$6,$C$51:$C$500,0)),"")</f>
        <v>233099479617</v>
      </c>
      <c r="K6" s="2">
        <f>IFERROR(INDEX(K51:K500,MATCH($C$6,$C$51:$C$500,0)),"")</f>
        <v>233138785984</v>
      </c>
      <c r="L6" s="2">
        <f>IFERROR(INDEX(L51:L500,MATCH($C$6,$C$51:$C$500,0)),"")</f>
        <v>49167616494</v>
      </c>
      <c r="M6" s="2">
        <f>IFERROR(INDEX(M51:M500,MATCH($C$6,$C$51:$C$500,0)),"")</f>
        <v>34992388956</v>
      </c>
    </row>
    <row r="7" spans="1:13" ht="15.5" x14ac:dyDescent="0.35">
      <c r="B7" t="s">
        <v>11</v>
      </c>
      <c r="C7" t="s">
        <v>12</v>
      </c>
      <c r="D7" s="3">
        <f>IFERROR(INDEX(D51:D500,MATCH($C$7,$C$51:$C$500,0))/1000000000,"")</f>
        <v>4</v>
      </c>
      <c r="E7" s="3">
        <f>IFERROR(INDEX(E51:E500,MATCH($C$7,$C$51:$C$500,0))/1000000000,"")</f>
        <v>4</v>
      </c>
      <c r="H7" s="3">
        <f>IFERROR(INDEX(D7:G7,COUNT(D7:G7)),"")</f>
        <v>4</v>
      </c>
      <c r="I7" s="3">
        <f>IFERROR(INDEX(I51:I500,MATCH($C$7,$C$51:$C$500,0))/1000000000,"")</f>
        <v>4</v>
      </c>
      <c r="J7" s="3">
        <f>IFERROR(INDEX(J51:J500,MATCH($C$7,$C$51:$C$500,0))/1000000000,"")</f>
        <v>4</v>
      </c>
      <c r="K7" s="3">
        <f>IFERROR(INDEX(K51:K500,MATCH($C$7,$C$51:$C$500,0))/1000000000,"")</f>
        <v>4</v>
      </c>
      <c r="L7" s="3">
        <f>IFERROR(INDEX(L51:L500,MATCH($C$7,$C$51:$C$500,0))/1000000000,"")</f>
        <v>3.2</v>
      </c>
      <c r="M7" s="3">
        <f>IFERROR(INDEX(M51:M500,MATCH($C$7,$C$51:$C$500,0))/1000000000,"")</f>
        <v>3.2</v>
      </c>
    </row>
    <row r="8" spans="1:13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-2000000000</v>
      </c>
      <c r="E8" s="2">
        <f>IFERROR(INDEX(E51:E500,MATCH("Free cash flow (Quarter)",$C$51:$C$500,0)),"")</f>
        <v>4000000000</v>
      </c>
      <c r="H8" s="2">
        <f>IFERROR(INDEX(D8:G8,COUNT(D8:G8)),"")</f>
        <v>4000000000</v>
      </c>
      <c r="I8" s="2">
        <f>IFERROR(INDEX(I51:I500,MATCH($C$8,$C$51:$C$500,0)),"")</f>
        <v>-10000000000</v>
      </c>
      <c r="J8" s="2">
        <f>IFERROR(INDEX(J51:J500,MATCH($C$8,$C$51:$C$500,0)),"")</f>
        <v>-28000000000</v>
      </c>
      <c r="K8" s="2">
        <f>IFERROR(INDEX(K51:K500,MATCH($C$8,$C$51:$C$500,0)),"")</f>
        <v>-136000000000</v>
      </c>
      <c r="L8" s="2">
        <f>IFERROR(INDEX(L51:L500,MATCH($C$8,$C$51:$C$500,0)),"")</f>
        <v>-4000000000</v>
      </c>
      <c r="M8" s="2">
        <f>IFERROR(INDEX(M51:M500,MATCH($C$8,$C$51:$C$500,0)),"")</f>
        <v>-3000000000</v>
      </c>
    </row>
    <row r="9" spans="1:13" ht="15.5" x14ac:dyDescent="0.35">
      <c r="A9" t="s">
        <v>16</v>
      </c>
      <c r="C9" t="s">
        <v>17</v>
      </c>
      <c r="D9" s="3">
        <f>IFERROR(INDEX(D51:D500,MATCH("Free cash flow per share (Quarter)",$C$51:$C$500,0)),"")</f>
        <v>-0.57999999999999996</v>
      </c>
      <c r="E9" s="3">
        <f>IFERROR(INDEX(E51:E500,MATCH("Free cash flow per share (Quarter)",$C$51:$C$500,0)),"")</f>
        <v>1</v>
      </c>
      <c r="H9" s="3">
        <f>IFERROR(INDEX(D9:G9,COUNT(D9:G9)),"")</f>
        <v>1</v>
      </c>
      <c r="I9" s="3">
        <f>IFERROR(INDEX(I51:I500,MATCH($C$9,$C$51:$C$500,0)),"")</f>
        <v>-2.38</v>
      </c>
      <c r="J9" s="3">
        <f>IFERROR(INDEX(J51:J500,MATCH($C$9,$C$51:$C$500,0)),"")</f>
        <v>-7.01</v>
      </c>
      <c r="K9" s="3">
        <f>IFERROR(INDEX(K51:K500,MATCH($C$9,$C$51:$C$500,0)),"")</f>
        <v>-34.090000000000003</v>
      </c>
      <c r="L9" s="3">
        <f>IFERROR(INDEX(L51:L500,MATCH($C$9,$C$51:$C$500,0)),"")</f>
        <v>-1.21</v>
      </c>
      <c r="M9" s="3">
        <f>IFERROR(INDEX(M51:M500,MATCH($C$9,$C$51:$C$500,0)),"")</f>
        <v>-1.07</v>
      </c>
    </row>
    <row r="10" spans="1:13" ht="15.5" x14ac:dyDescent="0.35">
      <c r="C10" t="s">
        <v>18</v>
      </c>
      <c r="D10" s="3">
        <f ca="1">IFERROR(IF(D9=0,"",D2/D9),"")</f>
        <v>-234.48275862068968</v>
      </c>
      <c r="E10" s="3">
        <f ca="1">IFERROR(IF(E9=0,"",E2/E9),"")</f>
        <v>70</v>
      </c>
      <c r="I10" s="3">
        <f ca="1">IFERROR(IF(I9=0,"",I2/I9),"")</f>
        <v>-99.159663865546221</v>
      </c>
      <c r="J10" s="3">
        <f ca="1">IFERROR(IF(J9=0,"",J2/J9),"")</f>
        <v>-21.398002853067048</v>
      </c>
      <c r="K10" s="3">
        <f ca="1">IFERROR(IF(K9=0,"",K2/K9),"")</f>
        <v>-8.917571135230272</v>
      </c>
      <c r="L10" s="3" t="str">
        <f ca="1">IFERROR(IF(L9=0,"",L2/L9),"")</f>
        <v/>
      </c>
      <c r="M10" s="3" t="str">
        <f ca="1">IFERROR(IF(M9=0,"",M2/M9),"")</f>
        <v/>
      </c>
    </row>
    <row r="11" spans="1:13" ht="15.5" x14ac:dyDescent="0.35">
      <c r="B11" t="s">
        <v>19</v>
      </c>
      <c r="C11" t="s">
        <v>20</v>
      </c>
      <c r="D11" s="2">
        <f>IFERROR(INDEX(D51:D500,MATCH($C$11,$C$51:$C$500,0)),"")</f>
        <v>100758572</v>
      </c>
      <c r="E11" s="2">
        <f>IFERROR(INDEX(E51:E500,MATCH($C$11,$C$51:$C$500,0)),"")</f>
        <v>338510285</v>
      </c>
      <c r="H11" s="2">
        <f>IFERROR(INDEX(D11:G11,COUNT(D11:G11)),"")</f>
        <v>338510285</v>
      </c>
      <c r="I11" s="2">
        <f>IFERROR(INDEX(I51:I500,MATCH($C$11,$C$51:$C$500,0)),"")</f>
        <v>225247024</v>
      </c>
      <c r="J11" s="2">
        <f>IFERROR(INDEX(J51:J500,MATCH($C$11,$C$51:$C$500,0)),"")</f>
        <v>3140826124</v>
      </c>
      <c r="K11" s="2">
        <f>IFERROR(INDEX(K51:K500,MATCH($C$11,$C$51:$C$500,0)),"")</f>
        <v>30793052677</v>
      </c>
      <c r="L11" s="2">
        <f>IFERROR(INDEX(L51:L500,MATCH($C$11,$C$51:$C$500,0)),"")</f>
        <v>1683959418</v>
      </c>
      <c r="M11" s="2">
        <f>IFERROR(INDEX(M51:M500,MATCH($C$11,$C$51:$C$500,0)),"")</f>
        <v>676547908</v>
      </c>
    </row>
    <row r="12" spans="1:13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9000000000</v>
      </c>
      <c r="E12" s="2">
        <f>IFERROR(INDEX(E51:E500,MATCH("Net Debt (Quarter)",$C$51:$C$500,0)),"")</f>
        <v>5000000000</v>
      </c>
      <c r="H12" s="2">
        <f>IFERROR(INDEX(D12:G12,COUNT(D12:G12)),"")</f>
        <v>5000000000</v>
      </c>
      <c r="I12" s="2">
        <f>IFERROR(INDEX(I51:I500,MATCH($C$12,$C$51:$C$500,0)),"")</f>
        <v>9000000000</v>
      </c>
      <c r="J12" s="2">
        <f>IFERROR(INDEX(J51:J500,MATCH($C$12,$C$51:$C$500,0)),"")</f>
        <v>6000000000</v>
      </c>
      <c r="K12" s="2">
        <f>IFERROR(INDEX(K51:K500,MATCH($C$12,$C$51:$C$500,0)),"")</f>
        <v>-22000000000</v>
      </c>
      <c r="L12" s="2">
        <f>IFERROR(INDEX(L51:L500,MATCH($C$12,$C$51:$C$500,0)),"")</f>
        <v>6000000000</v>
      </c>
      <c r="M12" s="2">
        <f>IFERROR(INDEX(M51:M500,MATCH($C$12,$C$51:$C$500,0)),"")</f>
        <v>0</v>
      </c>
    </row>
    <row r="13" spans="1:13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9000000000</v>
      </c>
      <c r="E13" s="2">
        <f>IFERROR(INDEX(E51:E500,MATCH("Total Debt (Quarter)",$C$51:$C$500,0)),"")</f>
        <v>5000000000</v>
      </c>
      <c r="H13" s="2">
        <f>IFERROR(INDEX(D13:G13,COUNT(D13:G13)),"")</f>
        <v>5000000000</v>
      </c>
      <c r="I13" s="2">
        <f>IFERROR(INDEX(I51:I500,MATCH($C$13,$C$51:$C$500,0)),"")</f>
        <v>9000000000</v>
      </c>
      <c r="J13" s="2">
        <f>IFERROR(INDEX(J51:J500,MATCH($C$13,$C$51:$C$500,0)),"")</f>
        <v>9000000000</v>
      </c>
      <c r="K13" s="2">
        <f>IFERROR(INDEX(K51:K500,MATCH($C$13,$C$51:$C$500,0)),"")</f>
        <v>9000000000</v>
      </c>
      <c r="L13" s="2">
        <f>IFERROR(INDEX(L51:L500,MATCH($C$13,$C$51:$C$500,0)),"")</f>
        <v>8000000000</v>
      </c>
      <c r="M13" s="2">
        <f>IFERROR(INDEX(M51:M500,MATCH($C$13,$C$51:$C$500,0)),"")</f>
        <v>0</v>
      </c>
    </row>
    <row r="14" spans="1:13" ht="15.5" x14ac:dyDescent="0.35">
      <c r="C14" t="s">
        <v>27</v>
      </c>
      <c r="D14" s="2">
        <f>IFERROR(INDEX(D51:D500,MATCH($C$14,$C$51:$C$500,0)),"")</f>
        <v>99262468</v>
      </c>
      <c r="E14" s="2">
        <f>IFERROR(INDEX(E51:E500,MATCH($C$14,$C$51:$C$500,0)),"")</f>
        <v>-398362610</v>
      </c>
      <c r="H14" s="2">
        <f>IFERROR(SUM(D14:G14)*(4/MAX(1,COUNT(D14:G14))),"")</f>
        <v>-598200284</v>
      </c>
      <c r="I14" s="2">
        <f>IFERROR(INDEX(I51:I500,MATCH($C$14,$C$51:$C$500,0)),"")</f>
        <v>-1279266583</v>
      </c>
      <c r="J14" s="2">
        <f>IFERROR(INDEX(J51:J500,MATCH($C$14,$C$51:$C$500,0)),"")</f>
        <v>-1338950000</v>
      </c>
      <c r="K14" s="2">
        <f>IFERROR(INDEX(K51:K500,MATCH($C$14,$C$51:$C$500,0)),"")</f>
        <v>-449302383</v>
      </c>
      <c r="L14" s="2">
        <f>IFERROR(INDEX(L51:L500,MATCH($C$14,$C$51:$C$500,0)),"")</f>
        <v>-217930761</v>
      </c>
      <c r="M14" s="2">
        <f>IFERROR(INDEX(M51:M500,MATCH($C$14,$C$51:$C$500,0)),"")</f>
        <v>-37960319</v>
      </c>
    </row>
    <row r="15" spans="1:13" ht="15.5" x14ac:dyDescent="0.35">
      <c r="C15" t="s">
        <v>28</v>
      </c>
      <c r="D15" s="2">
        <f>IFERROR(INDEX(D51:D500,MATCH($C$15,$C$51:$C$500,0)),"")</f>
        <v>-370631024</v>
      </c>
      <c r="E15" s="2">
        <f>IFERROR(INDEX(E51:E500,MATCH($C$15,$C$51:$C$500,0)),"")</f>
        <v>-182300949</v>
      </c>
      <c r="H15" s="2">
        <f>IFERROR(SUM(D15:G15)*(4/MAX(1,COUNT(D15:G15))),"")</f>
        <v>-1105863946</v>
      </c>
      <c r="I15" s="2">
        <f>IFERROR(INDEX(I51:I500,MATCH($C$15,$C$51:$C$500,0)),"")</f>
        <v>-652218582</v>
      </c>
      <c r="J15" s="2">
        <f>IFERROR(INDEX(J51:J500,MATCH($C$15,$C$51:$C$500,0)),"")</f>
        <v>-542947230</v>
      </c>
      <c r="K15" s="2">
        <f>IFERROR(INDEX(K51:K500,MATCH($C$15,$C$51:$C$500,0)),"")</f>
        <v>-4923726389</v>
      </c>
      <c r="L15" s="2">
        <f>IFERROR(INDEX(L51:L500,MATCH($C$15,$C$51:$C$500,0)),"")</f>
        <v>-4690588760</v>
      </c>
      <c r="M15" s="2">
        <f>IFERROR(INDEX(M51:M500,MATCH($C$15,$C$51:$C$500,0)),"")</f>
        <v>-3170411860</v>
      </c>
    </row>
    <row r="16" spans="1:13" ht="15.5" x14ac:dyDescent="0.35">
      <c r="C16" t="s">
        <v>29</v>
      </c>
      <c r="D16" s="2">
        <f>IFERROR(INDEX(D51:D500,MATCH($C$16,$C$51:$C$500,0)),"")</f>
        <v>936312210</v>
      </c>
      <c r="E16" s="2">
        <f>IFERROR(INDEX(E51:E500,MATCH($C$16,$C$51:$C$500,0)),"")</f>
        <v>289385747</v>
      </c>
      <c r="H16" s="2">
        <f>IFERROR(SUM(D16:G16)*(4/MAX(1,COUNT(D16:G16))),"")</f>
        <v>2451395914</v>
      </c>
      <c r="I16" s="2">
        <f>IFERROR(INDEX(I51:I500,MATCH($C$16,$C$51:$C$500,0)),"")</f>
        <v>1535223178</v>
      </c>
      <c r="J16" s="2">
        <f>IFERROR(INDEX(J51:J500,MATCH($C$16,$C$51:$C$500,0)),"")</f>
        <v>2324477272</v>
      </c>
      <c r="K16" s="2">
        <f>IFERROR(INDEX(K51:K500,MATCH($C$16,$C$51:$C$500,0)),"")</f>
        <v>21238379873</v>
      </c>
      <c r="L16" s="2">
        <f>IFERROR(INDEX(L51:L500,MATCH($C$16,$C$51:$C$500,0)),"")</f>
        <v>18270659970</v>
      </c>
      <c r="M16" s="2">
        <f>IFERROR(INDEX(M51:M500,MATCH($C$16,$C$51:$C$500,0)),"")</f>
        <v>12820943002</v>
      </c>
    </row>
    <row r="17" spans="1:13" ht="15.5" x14ac:dyDescent="0.35">
      <c r="A17" t="s">
        <v>30</v>
      </c>
    </row>
    <row r="18" spans="1:13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</row>
    <row r="19" spans="1:13" ht="15.5" x14ac:dyDescent="0.35">
      <c r="A19" t="s">
        <v>40</v>
      </c>
      <c r="C19" t="s">
        <v>41</v>
      </c>
    </row>
    <row r="20" spans="1:13" ht="15.5" x14ac:dyDescent="0.35">
      <c r="A20" t="s">
        <v>42</v>
      </c>
      <c r="C20" t="s">
        <v>43</v>
      </c>
      <c r="D20" s="2">
        <f ca="1">IFERROR(D21*D2,"")</f>
        <v>544000000000</v>
      </c>
      <c r="E20" s="2">
        <f ca="1">IFERROR(E21*E2,"")</f>
        <v>280000000000</v>
      </c>
      <c r="H20" s="2">
        <f t="shared" ref="H20:M20" ca="1" si="0">IFERROR(H21*H2,"")</f>
        <v>280000000000</v>
      </c>
      <c r="I20" s="2">
        <f t="shared" ca="1" si="0"/>
        <v>944000000000</v>
      </c>
      <c r="J20" s="2">
        <f t="shared" ca="1" si="0"/>
        <v>600000000000</v>
      </c>
      <c r="K20" s="2">
        <f t="shared" ca="1" si="0"/>
        <v>1216000000000</v>
      </c>
      <c r="L20" s="2" t="str">
        <f t="shared" ca="1" si="0"/>
        <v/>
      </c>
      <c r="M20" s="2" t="str">
        <f t="shared" ca="1" si="0"/>
        <v/>
      </c>
    </row>
    <row r="21" spans="1:13" ht="15.5" x14ac:dyDescent="0.35">
      <c r="C21" t="s">
        <v>12</v>
      </c>
      <c r="D21" s="2">
        <f>IFERROR(INDEX(D51:D500,MATCH($C$7,$C$51:$C$500,0)),"")</f>
        <v>4000000000</v>
      </c>
      <c r="E21" s="2">
        <f>IFERROR(INDEX(E51:E500,MATCH($C$7,$C$51:$C$500,0)),"")</f>
        <v>4000000000</v>
      </c>
      <c r="H21" s="2">
        <f>IFERROR(INDEX(D21:G21,COUNT(D21:G21)),"")</f>
        <v>4000000000</v>
      </c>
      <c r="I21" s="2">
        <f>IFERROR(INDEX(I51:I500,MATCH($C$7,$C$51:$C$500,0)),"")</f>
        <v>4000000000</v>
      </c>
      <c r="J21" s="2">
        <f>IFERROR(INDEX(J51:J500,MATCH($C$7,$C$51:$C$500,0)),"")</f>
        <v>4000000000</v>
      </c>
      <c r="K21" s="2">
        <f>IFERROR(INDEX(K51:K500,MATCH($C$7,$C$51:$C$500,0)),"")</f>
        <v>4000000000</v>
      </c>
      <c r="L21" s="2">
        <f>IFERROR(INDEX(L51:L500,MATCH($C$7,$C$51:$C$500,0)),"")</f>
        <v>3200000000</v>
      </c>
      <c r="M21" s="2">
        <f>IFERROR(INDEX(M51:M500,MATCH($C$7,$C$51:$C$500,0)),"")</f>
        <v>3200000000</v>
      </c>
    </row>
    <row r="23" spans="1:13" ht="15.5" x14ac:dyDescent="0.35">
      <c r="B23" t="s">
        <v>44</v>
      </c>
      <c r="C23" t="s">
        <v>45</v>
      </c>
      <c r="D23" s="3">
        <f>IFERROR(D5/D6*100,"")</f>
        <v>0.22562754771448937</v>
      </c>
      <c r="E23" s="3">
        <f>IFERROR(E5/E6*100,"")</f>
        <v>4.4843348848126352E-2</v>
      </c>
      <c r="H23" s="3">
        <f t="shared" ref="H23:M23" si="1">IFERROR(H5/H6*100,"")</f>
        <v>0.54196225136395559</v>
      </c>
      <c r="I23" s="3">
        <f t="shared" si="1"/>
        <v>0.34446401275298349</v>
      </c>
      <c r="J23" s="3">
        <f t="shared" si="1"/>
        <v>0.68669625630655484</v>
      </c>
      <c r="K23" s="3">
        <f t="shared" si="1"/>
        <v>7.0177429915599028</v>
      </c>
      <c r="L23" s="3">
        <f t="shared" si="1"/>
        <v>0</v>
      </c>
      <c r="M23" s="3">
        <f t="shared" si="1"/>
        <v>0</v>
      </c>
    </row>
    <row r="24" spans="1:13" ht="15.5" x14ac:dyDescent="0.35">
      <c r="C24" t="s">
        <v>46</v>
      </c>
      <c r="D24" s="4">
        <f>IFERROR(_xlfn.RRI(5,I23,D23),"")</f>
        <v>-8.1139350045098535E-2</v>
      </c>
      <c r="E24" s="4">
        <f>IFERROR(_xlfn.RRI(5,J23,E23),"")</f>
        <v>-0.42058908583839794</v>
      </c>
      <c r="H24" s="4" t="str">
        <f t="shared" ref="H24:M24" si="2">IFERROR(_xlfn.RRI(5,M23,H23),"")</f>
        <v/>
      </c>
      <c r="I24" s="4" t="str">
        <f t="shared" si="2"/>
        <v/>
      </c>
      <c r="J24" s="4" t="str">
        <f t="shared" si="2"/>
        <v/>
      </c>
      <c r="K24" s="4" t="str">
        <f t="shared" si="2"/>
        <v/>
      </c>
      <c r="L24" s="4">
        <f t="shared" si="2"/>
        <v>0</v>
      </c>
      <c r="M24" s="4">
        <f t="shared" si="2"/>
        <v>0</v>
      </c>
    </row>
    <row r="25" spans="1:13" ht="15.5" x14ac:dyDescent="0.35">
      <c r="A25" t="s">
        <v>47</v>
      </c>
      <c r="C25" t="s">
        <v>48</v>
      </c>
      <c r="D25" s="3">
        <f>IFERROR(INDEX(D51:D500,MATCH($A$25,$C$51:$C$500,0)),"")</f>
        <v>0.14000000000000001</v>
      </c>
      <c r="E25" s="3">
        <f>IFERROR(INDEX(E51:E500,MATCH($A$25,$C$51:$C$500,0)),"")</f>
        <v>0.03</v>
      </c>
      <c r="H25" s="3">
        <f>IFERROR(INDEX(D25:G25,COUNT(D25:G25)),"")</f>
        <v>0.03</v>
      </c>
      <c r="I25" s="3">
        <f>IFERROR(INDEX(I51:I500,MATCH($C$25,$C$51:$C$500,0)),"")</f>
        <v>0.22</v>
      </c>
      <c r="J25" s="3">
        <f>IFERROR(INDEX(J51:J500,MATCH($C$25,$C$51:$C$500,0)),"")</f>
        <v>0.45</v>
      </c>
      <c r="K25" s="3">
        <f>IFERROR(INDEX(K51:K500,MATCH($C$25,$C$51:$C$500,0)),"")</f>
        <v>4.08</v>
      </c>
      <c r="L25" s="3">
        <f>IFERROR(INDEX(L51:L500,MATCH($C$25,$C$51:$C$500,0)),"")</f>
        <v>0</v>
      </c>
      <c r="M25" s="3">
        <f>IFERROR(INDEX(M51:M500,MATCH($C$25,$C$51:$C$500,0)),"")</f>
        <v>0</v>
      </c>
    </row>
    <row r="26" spans="1:13" ht="15.5" x14ac:dyDescent="0.35">
      <c r="C26" t="s">
        <v>49</v>
      </c>
      <c r="D26" s="4">
        <f>IFERROR(_xlfn.RRI(5,I25,D25),"")</f>
        <v>-8.6431596006514066E-2</v>
      </c>
      <c r="E26" s="4">
        <f>IFERROR(_xlfn.RRI(5,J25,E25),"")</f>
        <v>-0.4181892408473119</v>
      </c>
      <c r="H26" s="4" t="str">
        <f t="shared" ref="H26:M26" si="3">IFERROR(_xlfn.RRI(5,M25,H25),"")</f>
        <v/>
      </c>
      <c r="I26" s="4" t="str">
        <f t="shared" si="3"/>
        <v/>
      </c>
      <c r="J26" s="4" t="str">
        <f t="shared" si="3"/>
        <v/>
      </c>
      <c r="K26" s="4" t="str">
        <f t="shared" si="3"/>
        <v/>
      </c>
      <c r="L26" s="4">
        <f t="shared" si="3"/>
        <v>0</v>
      </c>
      <c r="M26" s="4">
        <f t="shared" si="3"/>
        <v>0</v>
      </c>
    </row>
    <row r="27" spans="1:13" ht="15.5" x14ac:dyDescent="0.35">
      <c r="C27" t="s">
        <v>50</v>
      </c>
      <c r="D27" s="3">
        <f>IFERROR(D4/D21,"")</f>
        <v>2.2005915202500002</v>
      </c>
      <c r="E27" s="3">
        <f>IFERROR(E4/E21,"")</f>
        <v>1.79150409175</v>
      </c>
      <c r="H27" s="3">
        <f t="shared" ref="H27:M27" si="4">IFERROR(H4/H21,"")</f>
        <v>7.9841912239999999</v>
      </c>
      <c r="I27" s="3">
        <f t="shared" si="4"/>
        <v>9.0027994227499999</v>
      </c>
      <c r="J27" s="3">
        <f t="shared" si="4"/>
        <v>11.33967492325</v>
      </c>
      <c r="K27" s="3">
        <f t="shared" si="4"/>
        <v>14.9395847925</v>
      </c>
      <c r="L27" s="3">
        <f t="shared" si="4"/>
        <v>15.676827071562499</v>
      </c>
      <c r="M27" s="3">
        <f t="shared" si="4"/>
        <v>10.720476223125001</v>
      </c>
    </row>
    <row r="28" spans="1:13" ht="15.5" x14ac:dyDescent="0.35">
      <c r="C28" t="s">
        <v>51</v>
      </c>
      <c r="D28" s="4">
        <f>IFERROR(_xlfn.RRI(5,I27,D27),"")</f>
        <v>-0.24554668324425422</v>
      </c>
      <c r="E28" s="4">
        <f>IFERROR(_xlfn.RRI(5,J27,E27),"")</f>
        <v>-0.30860944892524311</v>
      </c>
      <c r="H28" s="4">
        <f t="shared" ref="H28:M28" si="5">IFERROR(_xlfn.RRI(5,M27,H27),"")</f>
        <v>-5.7235175066610688E-2</v>
      </c>
      <c r="I28" s="4" t="str">
        <f t="shared" si="5"/>
        <v/>
      </c>
      <c r="J28" s="4" t="str">
        <f t="shared" si="5"/>
        <v/>
      </c>
      <c r="K28" s="4" t="str">
        <f t="shared" si="5"/>
        <v/>
      </c>
      <c r="L28" s="4" t="str">
        <f t="shared" si="5"/>
        <v/>
      </c>
      <c r="M28" s="4" t="str">
        <f t="shared" si="5"/>
        <v/>
      </c>
    </row>
    <row r="29" spans="1:13" ht="15.5" x14ac:dyDescent="0.35">
      <c r="C29" t="s">
        <v>52</v>
      </c>
      <c r="H29" s="4">
        <f t="shared" ref="H29:M29" si="6">IFERROR(((H25-I25)/I25)*100%,"")</f>
        <v>-0.86363636363636365</v>
      </c>
      <c r="I29" s="4">
        <f t="shared" si="6"/>
        <v>-0.51111111111111107</v>
      </c>
      <c r="J29" s="4">
        <f t="shared" si="6"/>
        <v>-0.88970588235294112</v>
      </c>
      <c r="K29" s="4" t="str">
        <f t="shared" si="6"/>
        <v/>
      </c>
      <c r="L29" s="4" t="str">
        <f t="shared" si="6"/>
        <v/>
      </c>
      <c r="M29" s="4" t="str">
        <f t="shared" si="6"/>
        <v/>
      </c>
    </row>
    <row r="30" spans="1:13" ht="15.5" x14ac:dyDescent="0.35">
      <c r="C30" t="s">
        <v>53</v>
      </c>
      <c r="H30" s="4">
        <f t="shared" ref="H30:M30" si="7">IFERROR(((H27-I27)/I27)*100%,"")</f>
        <v>-0.11314349580820222</v>
      </c>
      <c r="I30" s="4">
        <f t="shared" si="7"/>
        <v>-0.206079584848473</v>
      </c>
      <c r="J30" s="4">
        <f t="shared" si="7"/>
        <v>-0.24096451937922894</v>
      </c>
      <c r="K30" s="4">
        <f t="shared" si="7"/>
        <v>-4.7027518750898556E-2</v>
      </c>
      <c r="L30" s="4">
        <f t="shared" si="7"/>
        <v>0.46232562297430574</v>
      </c>
      <c r="M30" s="4" t="str">
        <f t="shared" si="7"/>
        <v/>
      </c>
    </row>
    <row r="32" spans="1:13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58.63</v>
      </c>
      <c r="E32" s="3">
        <f>IFERROR(INDEX(E51:E500,MATCH($A$32,$C$51:$C$500,0)),"")</f>
        <v>58.5</v>
      </c>
      <c r="H32" s="3">
        <f>IFERROR(INDEX(D32:G32,COUNT(D32:G32)),"")</f>
        <v>58.5</v>
      </c>
      <c r="I32" s="3">
        <f>IFERROR(INDEX(I51:I500,MATCH($C$32,$C$51:$C$500,0)),"")</f>
        <v>58.48</v>
      </c>
      <c r="J32" s="3">
        <f>IFERROR(INDEX(J51:J500,MATCH($C$32,$C$51:$C$500,0)),"")</f>
        <v>58.27</v>
      </c>
      <c r="K32" s="3">
        <f>IFERROR(INDEX(K51:K500,MATCH($C$32,$C$51:$C$500,0)),"")</f>
        <v>58.28</v>
      </c>
      <c r="L32" s="3">
        <f>IFERROR(INDEX(L51:L500,MATCH($C$32,$C$51:$C$500,0)),"")</f>
        <v>15.36</v>
      </c>
      <c r="M32" s="3">
        <f>IFERROR(INDEX(M51:M500,MATCH($C$32,$C$51:$C$500,0)),"")</f>
        <v>10.94</v>
      </c>
    </row>
    <row r="33" spans="1:13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1.19</v>
      </c>
      <c r="E33" s="3">
        <f>IFERROR(INDEX(E51:E500,MATCH($A$33,$C$51:$C$500,0)),"")</f>
        <v>2.21</v>
      </c>
      <c r="H33" s="3">
        <f>IFERROR(INDEX(D33:G33,COUNT(D33:G33)),"")</f>
        <v>2.21</v>
      </c>
      <c r="I33" s="3">
        <f>IFERROR(INDEX(I51:I500,MATCH($C$33,$C$51:$C$500,0)),"")</f>
        <v>4.04</v>
      </c>
      <c r="J33" s="3">
        <f>IFERROR(INDEX(J51:J500,MATCH($C$33,$C$51:$C$500,0)),"")</f>
        <v>2.57</v>
      </c>
      <c r="K33" s="3">
        <f>IFERROR(INDEX(K51:K500,MATCH($C$33,$C$51:$C$500,0)),"")</f>
        <v>5.22</v>
      </c>
      <c r="L33" s="3">
        <f>IFERROR(INDEX(L51:L500,MATCH($C$33,$C$51:$C$500,0)),"")</f>
        <v>0</v>
      </c>
      <c r="M33" s="3">
        <f>IFERROR(INDEX(M51:M500,MATCH($C$33,$C$51:$C$500,0)),"")</f>
        <v>0</v>
      </c>
    </row>
    <row r="34" spans="1:13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500</v>
      </c>
      <c r="E34" s="3">
        <f>IFERROR(INDEX(E51:E500,MATCH($A$34,$C$51:$C$500,0)),"")</f>
        <v>4300</v>
      </c>
      <c r="H34" s="3">
        <f>IFERROR(INDEX(D34:G34,COUNT(D34:G34)),"")</f>
        <v>4300</v>
      </c>
      <c r="I34" s="3">
        <f>IFERROR(INDEX(I51:I500,MATCH($C$34,$C$51:$C$500,0)),"")</f>
        <v>1072.73</v>
      </c>
      <c r="J34" s="3">
        <f>IFERROR(INDEX(J51:J500,MATCH($C$34,$C$51:$C$500,0)),"")</f>
        <v>333.33</v>
      </c>
      <c r="K34" s="3">
        <f>IFERROR(INDEX(K51:K500,MATCH($C$34,$C$51:$C$500,0)),"")</f>
        <v>74.510000000000005</v>
      </c>
      <c r="L34" s="3">
        <f>IFERROR(INDEX(L51:L500,MATCH($C$34,$C$51:$C$500,0)),"")</f>
        <v>0</v>
      </c>
      <c r="M34" s="3">
        <f>IFERROR(INDEX(M51:M500,MATCH($C$34,$C$51:$C$500,0)),"")</f>
        <v>0</v>
      </c>
    </row>
    <row r="35" spans="1:13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31.81</v>
      </c>
      <c r="E35" s="3">
        <f>IFERROR(INDEX(E51:E500,MATCH($A$35,$C$51:$C$500,0)),"")</f>
        <v>72.010000000000005</v>
      </c>
      <c r="H35" s="3">
        <f>IFERROR(INDEX(D35:G35,COUNT(D35:G35)),"")</f>
        <v>72.010000000000005</v>
      </c>
      <c r="I35" s="3">
        <f>IFERROR(INDEX(I51:I500,MATCH($C$35,$C$51:$C$500,0)),"")</f>
        <v>26.21</v>
      </c>
      <c r="J35" s="3">
        <f>IFERROR(INDEX(J51:J500,MATCH($C$35,$C$51:$C$500,0)),"")</f>
        <v>13.23</v>
      </c>
      <c r="K35" s="3">
        <f>IFERROR(INDEX(K51:K500,MATCH($C$35,$C$51:$C$500,0)),"")</f>
        <v>20.350000000000001</v>
      </c>
      <c r="L35" s="3">
        <f>IFERROR(INDEX(L51:L500,MATCH($C$35,$C$51:$C$500,0)),"")</f>
        <v>0</v>
      </c>
      <c r="M35" s="3">
        <f>IFERROR(INDEX(M51:M500,MATCH($C$35,$C$51:$C$500,0)),"")</f>
        <v>0</v>
      </c>
    </row>
    <row r="36" spans="1:13" ht="15.5" x14ac:dyDescent="0.35">
      <c r="B36" t="s">
        <v>66</v>
      </c>
      <c r="C36" t="s">
        <v>67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M36" si="8">IFERROR(INDEX(H51:H500,MATCH($C$36,$C$51:$C$500,0)),"")</f>
        <v>0</v>
      </c>
      <c r="I36" s="4">
        <f t="shared" si="8"/>
        <v>0.92059999999999997</v>
      </c>
      <c r="J36" s="4">
        <f t="shared" si="8"/>
        <v>0</v>
      </c>
      <c r="K36" s="4">
        <f t="shared" si="8"/>
        <v>0.10050000000000001</v>
      </c>
      <c r="L36" s="4">
        <f t="shared" si="8"/>
        <v>0</v>
      </c>
      <c r="M36" s="4">
        <f t="shared" si="8"/>
        <v>0</v>
      </c>
    </row>
    <row r="37" spans="1:13" ht="15.5" x14ac:dyDescent="0.35">
      <c r="B37" t="s">
        <v>68</v>
      </c>
      <c r="C37" t="s">
        <v>69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M37" si="9">IFERROR(INDEX(H51:H500,MATCH($C$37,$C$51:$C$500,0)),"")</f>
        <v>0</v>
      </c>
      <c r="I37" s="3">
        <f t="shared" si="9"/>
        <v>0</v>
      </c>
      <c r="J37" s="3">
        <f t="shared" si="9"/>
        <v>0</v>
      </c>
      <c r="K37" s="3">
        <f t="shared" si="9"/>
        <v>0.41</v>
      </c>
      <c r="L37" s="3">
        <f t="shared" si="9"/>
        <v>1.23</v>
      </c>
      <c r="M37" s="3">
        <f t="shared" si="9"/>
        <v>0</v>
      </c>
    </row>
    <row r="50" spans="2:13" ht="15.5" x14ac:dyDescent="0.35">
      <c r="D50" t="s">
        <v>70</v>
      </c>
      <c r="E50" t="s">
        <v>243</v>
      </c>
      <c r="F50" t="s">
        <v>71</v>
      </c>
      <c r="G50" t="s">
        <v>244</v>
      </c>
      <c r="H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</row>
    <row r="51" spans="2:13" ht="15.5" x14ac:dyDescent="0.35">
      <c r="B51" t="s">
        <v>75</v>
      </c>
      <c r="C51" t="s">
        <v>6</v>
      </c>
      <c r="D51" s="5">
        <v>8802366081</v>
      </c>
      <c r="E51" s="5">
        <v>7166016367</v>
      </c>
      <c r="F51" s="5">
        <v>9459879998</v>
      </c>
      <c r="G51" s="5">
        <v>11991740616</v>
      </c>
      <c r="I51" s="5">
        <v>36011197691</v>
      </c>
      <c r="J51" s="5">
        <v>45358699693</v>
      </c>
      <c r="K51" s="5">
        <v>59758339170</v>
      </c>
      <c r="L51" s="5">
        <v>50165846629</v>
      </c>
      <c r="M51" s="5">
        <v>34305523914</v>
      </c>
    </row>
    <row r="52" spans="2:13" ht="15.5" x14ac:dyDescent="0.35">
      <c r="C52" t="s">
        <v>76</v>
      </c>
      <c r="D52" s="5">
        <v>-5532018227</v>
      </c>
      <c r="E52" s="5">
        <v>-2882141815</v>
      </c>
      <c r="F52" s="5">
        <v>-3555638557</v>
      </c>
      <c r="G52" s="5">
        <v>-6442572239</v>
      </c>
      <c r="I52" s="5">
        <v>-15822137620</v>
      </c>
      <c r="J52" s="5">
        <v>-24101680094</v>
      </c>
      <c r="K52" s="5">
        <v>-24086388752</v>
      </c>
      <c r="L52" s="5">
        <v>-20062448949</v>
      </c>
      <c r="M52" s="5">
        <v>-13381664525</v>
      </c>
    </row>
    <row r="53" spans="2:13" ht="15.5" x14ac:dyDescent="0.35">
      <c r="C53" t="s">
        <v>77</v>
      </c>
      <c r="D53" s="5">
        <v>3270347854</v>
      </c>
      <c r="E53" s="5">
        <v>4283874552</v>
      </c>
      <c r="F53" s="5">
        <v>5904241441</v>
      </c>
      <c r="G53" s="5">
        <v>5549168377</v>
      </c>
      <c r="I53" s="5">
        <v>20189060071</v>
      </c>
      <c r="J53" s="5">
        <v>21257019599</v>
      </c>
      <c r="K53" s="5">
        <v>35671950418</v>
      </c>
      <c r="L53" s="5">
        <v>30103397680</v>
      </c>
      <c r="M53" s="5">
        <v>20923859389</v>
      </c>
    </row>
    <row r="54" spans="2:13" ht="15.5" x14ac:dyDescent="0.35">
      <c r="C54" t="s">
        <v>78</v>
      </c>
      <c r="D54" s="5">
        <v>-1769144664</v>
      </c>
      <c r="E54" s="5">
        <v>-3571911040</v>
      </c>
      <c r="F54" s="5">
        <v>-2973853485</v>
      </c>
      <c r="G54" s="5">
        <v>-2723648786</v>
      </c>
      <c r="I54" s="5">
        <v>-13042016621</v>
      </c>
      <c r="J54" s="5">
        <v>-16674576842</v>
      </c>
      <c r="K54" s="5">
        <v>-15362162910</v>
      </c>
      <c r="L54" s="5">
        <v>-11595988252</v>
      </c>
      <c r="M54" s="5">
        <v>-7909046181</v>
      </c>
    </row>
    <row r="55" spans="2:13" ht="15.5" x14ac:dyDescent="0.35">
      <c r="C55" t="s">
        <v>245</v>
      </c>
      <c r="D55" s="5">
        <v>-55624732</v>
      </c>
      <c r="E55" s="5">
        <v>-122648028</v>
      </c>
      <c r="F55" s="5">
        <v>-404150567</v>
      </c>
      <c r="G55" s="5">
        <v>-79234809</v>
      </c>
      <c r="I55" s="5">
        <v>-623535984</v>
      </c>
      <c r="J55" s="5">
        <v>-495026310</v>
      </c>
      <c r="K55" s="5">
        <v>-1119215379</v>
      </c>
      <c r="L55" s="5">
        <v>-1209358720</v>
      </c>
      <c r="M55" s="5">
        <v>-910016924</v>
      </c>
    </row>
    <row r="56" spans="2:13" ht="15.5" x14ac:dyDescent="0.35">
      <c r="C56" t="s">
        <v>246</v>
      </c>
      <c r="D56" s="5">
        <v>-1713519932</v>
      </c>
      <c r="E56" s="5">
        <v>-3449263012</v>
      </c>
      <c r="F56" s="5">
        <v>-2569702918</v>
      </c>
      <c r="G56" s="5">
        <v>-2644413977</v>
      </c>
      <c r="I56" s="5">
        <v>-12418480637</v>
      </c>
      <c r="J56" s="5">
        <v>-16179550532</v>
      </c>
      <c r="K56" s="5">
        <v>-14242947531</v>
      </c>
      <c r="L56" s="5">
        <v>-10386629532</v>
      </c>
      <c r="M56" s="5">
        <v>-6999029257</v>
      </c>
    </row>
    <row r="57" spans="2:13" ht="15.5" x14ac:dyDescent="0.35">
      <c r="C57" t="s">
        <v>80</v>
      </c>
      <c r="D57" s="5">
        <v>1501203190</v>
      </c>
      <c r="E57" s="5">
        <v>711963512</v>
      </c>
      <c r="F57" s="5">
        <v>2930387956</v>
      </c>
      <c r="G57" s="5">
        <v>2825519591</v>
      </c>
      <c r="I57" s="5">
        <v>7147043450</v>
      </c>
      <c r="J57" s="5">
        <v>4582442757</v>
      </c>
      <c r="K57" s="5">
        <v>20309787508</v>
      </c>
      <c r="L57" s="5">
        <v>18507409428</v>
      </c>
      <c r="M57" s="5">
        <v>13014813208</v>
      </c>
    </row>
    <row r="58" spans="2:13" ht="15.5" x14ac:dyDescent="0.35">
      <c r="C58" t="s">
        <v>81</v>
      </c>
      <c r="D58" s="5">
        <v>-564890980</v>
      </c>
      <c r="E58" s="5">
        <v>-422577765</v>
      </c>
      <c r="F58" s="5">
        <v>-4639288854</v>
      </c>
      <c r="G58" s="5">
        <v>-347562545</v>
      </c>
      <c r="I58" s="5">
        <v>-5611820272</v>
      </c>
      <c r="J58" s="5">
        <v>-2257965485</v>
      </c>
      <c r="K58" s="5">
        <v>928592365</v>
      </c>
      <c r="L58" s="5">
        <v>-236749458</v>
      </c>
      <c r="M58" s="5">
        <v>-193870206</v>
      </c>
    </row>
    <row r="59" spans="2:13" ht="15.5" x14ac:dyDescent="0.35">
      <c r="C59" t="s">
        <v>142</v>
      </c>
      <c r="D59" s="5">
        <v>140885</v>
      </c>
      <c r="E59" s="5">
        <v>258512</v>
      </c>
      <c r="F59" s="5">
        <v>165259</v>
      </c>
      <c r="G59" s="5">
        <v>123127</v>
      </c>
      <c r="I59" s="5">
        <v>1057432</v>
      </c>
      <c r="J59" s="5">
        <v>607352856</v>
      </c>
      <c r="K59" s="5">
        <v>1158349309</v>
      </c>
      <c r="L59" s="5">
        <v>1113421</v>
      </c>
      <c r="M59" s="5">
        <v>608051</v>
      </c>
    </row>
    <row r="60" spans="2:13" ht="15.5" x14ac:dyDescent="0.35">
      <c r="C60" t="s">
        <v>27</v>
      </c>
      <c r="D60" s="5">
        <v>99262468</v>
      </c>
      <c r="E60" s="5">
        <v>-398362610</v>
      </c>
      <c r="F60" s="5">
        <v>-577038255</v>
      </c>
      <c r="G60" s="5">
        <v>-233137363</v>
      </c>
      <c r="I60" s="5">
        <v>-1279266583</v>
      </c>
      <c r="J60" s="5">
        <v>-1338950000</v>
      </c>
      <c r="K60" s="5">
        <v>-449302383</v>
      </c>
      <c r="L60" s="5">
        <v>-217930761</v>
      </c>
      <c r="M60" s="5">
        <v>-37960319</v>
      </c>
    </row>
    <row r="61" spans="2:13" ht="15.5" x14ac:dyDescent="0.35">
      <c r="C61" t="s">
        <v>83</v>
      </c>
    </row>
    <row r="62" spans="2:13" ht="15.5" x14ac:dyDescent="0.35">
      <c r="C62" t="s">
        <v>84</v>
      </c>
      <c r="D62" s="5">
        <v>-564890980</v>
      </c>
      <c r="E62" s="5">
        <v>-422577765</v>
      </c>
      <c r="F62" s="5">
        <v>-4639288854</v>
      </c>
      <c r="G62" s="5">
        <v>-347562545</v>
      </c>
      <c r="I62" s="5">
        <v>-5611820272</v>
      </c>
      <c r="J62" s="5">
        <v>-2257965485</v>
      </c>
      <c r="K62" s="5">
        <v>928592365</v>
      </c>
      <c r="L62" s="5">
        <v>-236749458</v>
      </c>
      <c r="M62" s="5">
        <v>-193870206</v>
      </c>
    </row>
    <row r="63" spans="2:13" ht="15.5" x14ac:dyDescent="0.35">
      <c r="C63" t="s">
        <v>29</v>
      </c>
      <c r="D63" s="5">
        <v>936312210</v>
      </c>
      <c r="E63" s="5">
        <v>289385747</v>
      </c>
      <c r="F63" s="5">
        <v>-1708900898</v>
      </c>
      <c r="G63" s="5">
        <v>2477957046</v>
      </c>
      <c r="I63" s="5">
        <v>1535223178</v>
      </c>
      <c r="J63" s="5">
        <v>2324477272</v>
      </c>
      <c r="K63" s="5">
        <v>21238379873</v>
      </c>
      <c r="L63" s="5">
        <v>18270659970</v>
      </c>
      <c r="M63" s="5">
        <v>12820943002</v>
      </c>
    </row>
    <row r="64" spans="2:13" ht="15.5" x14ac:dyDescent="0.35">
      <c r="C64" t="s">
        <v>28</v>
      </c>
      <c r="D64" s="5">
        <v>-370631024</v>
      </c>
      <c r="E64" s="5">
        <v>-182300949</v>
      </c>
      <c r="F64" s="5">
        <v>108065779</v>
      </c>
      <c r="G64" s="5">
        <v>-613878061</v>
      </c>
      <c r="I64" s="5">
        <v>-652218582</v>
      </c>
      <c r="J64" s="5">
        <v>-542947230</v>
      </c>
      <c r="K64" s="5">
        <v>-4923726389</v>
      </c>
      <c r="L64" s="5">
        <v>-4690588760</v>
      </c>
      <c r="M64" s="5">
        <v>-3170411860</v>
      </c>
    </row>
    <row r="65" spans="2:13" ht="15.5" x14ac:dyDescent="0.35">
      <c r="C65" t="s">
        <v>85</v>
      </c>
      <c r="D65" s="5">
        <v>-273186100</v>
      </c>
      <c r="E65" s="5">
        <v>-154840180</v>
      </c>
      <c r="F65" s="5">
        <v>-967138920</v>
      </c>
      <c r="G65" s="5">
        <v>-529493360</v>
      </c>
      <c r="I65" s="5">
        <v>-1715503020</v>
      </c>
      <c r="J65" s="5">
        <v>-1058954600</v>
      </c>
      <c r="K65" s="5">
        <v>-4944657520</v>
      </c>
      <c r="L65" s="5">
        <v>-4690588760</v>
      </c>
      <c r="M65" s="5">
        <v>-3170411860</v>
      </c>
    </row>
    <row r="66" spans="2:13" ht="15.5" x14ac:dyDescent="0.35">
      <c r="C66" t="s">
        <v>87</v>
      </c>
      <c r="D66" s="5">
        <v>-97444924</v>
      </c>
      <c r="E66" s="5">
        <v>-27460769</v>
      </c>
      <c r="F66" s="5">
        <v>1075204699</v>
      </c>
      <c r="G66" s="5">
        <v>-84384701</v>
      </c>
      <c r="I66" s="5">
        <v>1063284438</v>
      </c>
      <c r="J66" s="5">
        <v>516007370</v>
      </c>
      <c r="K66" s="5">
        <v>20931131</v>
      </c>
    </row>
    <row r="67" spans="2:13" ht="15.5" x14ac:dyDescent="0.35">
      <c r="C67" t="s">
        <v>86</v>
      </c>
    </row>
    <row r="68" spans="2:13" ht="15.5" x14ac:dyDescent="0.35">
      <c r="C68" t="s">
        <v>88</v>
      </c>
      <c r="D68" s="5">
        <v>-370631024</v>
      </c>
      <c r="E68" s="5">
        <v>-182300949</v>
      </c>
      <c r="F68" s="5">
        <v>108065779</v>
      </c>
      <c r="G68" s="5">
        <v>-613878061</v>
      </c>
      <c r="I68" s="5">
        <v>-652218582</v>
      </c>
      <c r="J68" s="5">
        <v>-542947230</v>
      </c>
      <c r="K68" s="5">
        <v>-4923726389</v>
      </c>
      <c r="L68" s="5">
        <v>-4690588760</v>
      </c>
      <c r="M68" s="5">
        <v>-3170411860</v>
      </c>
    </row>
    <row r="69" spans="2:13" ht="15.5" x14ac:dyDescent="0.35">
      <c r="C69" t="s">
        <v>89</v>
      </c>
      <c r="D69" s="5">
        <v>565681186</v>
      </c>
      <c r="E69" s="5">
        <v>107084798</v>
      </c>
      <c r="F69" s="5">
        <v>-1600835119</v>
      </c>
      <c r="G69" s="5">
        <v>1864078985</v>
      </c>
      <c r="I69" s="5">
        <v>883004596</v>
      </c>
      <c r="J69" s="5">
        <v>1781530042</v>
      </c>
      <c r="K69" s="5">
        <v>16314653484</v>
      </c>
      <c r="L69" s="5">
        <v>14058338566</v>
      </c>
      <c r="M69" s="5">
        <v>10005795483</v>
      </c>
    </row>
    <row r="70" spans="2:13" ht="15.5" x14ac:dyDescent="0.35">
      <c r="C70" t="s">
        <v>90</v>
      </c>
      <c r="D70" s="5">
        <v>-36495865</v>
      </c>
      <c r="E70" s="5">
        <v>-2146816</v>
      </c>
      <c r="F70" s="5">
        <v>-106628508</v>
      </c>
      <c r="G70" s="5">
        <v>147147310</v>
      </c>
      <c r="I70" s="5">
        <v>-77285362</v>
      </c>
      <c r="J70" s="5">
        <v>-180844642</v>
      </c>
      <c r="K70" s="5">
        <v>46427330</v>
      </c>
      <c r="L70" s="5">
        <v>-32968685</v>
      </c>
      <c r="M70" s="5">
        <v>-2141185</v>
      </c>
    </row>
    <row r="71" spans="2:13" ht="15.5" x14ac:dyDescent="0.35">
      <c r="C71" t="s">
        <v>428</v>
      </c>
      <c r="D71" s="5">
        <v>-36495865</v>
      </c>
      <c r="E71" s="5">
        <v>-2146816</v>
      </c>
      <c r="F71" s="5">
        <v>-106628508</v>
      </c>
      <c r="G71" s="5">
        <v>147147310</v>
      </c>
      <c r="I71" s="5">
        <v>-77285362</v>
      </c>
      <c r="J71" s="5">
        <v>-180844642</v>
      </c>
      <c r="K71" s="5">
        <v>46427330</v>
      </c>
      <c r="L71" s="5">
        <v>-32968685</v>
      </c>
      <c r="M71" s="5">
        <v>-2141185</v>
      </c>
    </row>
    <row r="72" spans="2:13" ht="15.5" x14ac:dyDescent="0.35">
      <c r="C72" t="s">
        <v>91</v>
      </c>
      <c r="D72" s="5">
        <v>529185321</v>
      </c>
      <c r="E72" s="5">
        <v>104937982</v>
      </c>
      <c r="F72" s="5">
        <v>-1707463627</v>
      </c>
      <c r="G72" s="5">
        <v>2011226295</v>
      </c>
      <c r="I72" s="5">
        <v>805719234</v>
      </c>
      <c r="J72" s="5">
        <v>1600685400</v>
      </c>
      <c r="K72" s="5">
        <v>16361080814</v>
      </c>
      <c r="L72" s="5">
        <v>14175227538</v>
      </c>
      <c r="M72" s="5">
        <v>10004125359</v>
      </c>
    </row>
    <row r="73" spans="2:13" ht="15.5" x14ac:dyDescent="0.35">
      <c r="C73" t="s">
        <v>92</v>
      </c>
      <c r="D73" s="5">
        <v>565681186</v>
      </c>
      <c r="E73" s="5">
        <v>107084798</v>
      </c>
      <c r="F73" s="5">
        <v>-1600835119</v>
      </c>
      <c r="G73" s="5">
        <v>1864078985</v>
      </c>
      <c r="I73" s="5">
        <v>883004596</v>
      </c>
      <c r="J73" s="5">
        <v>1781530042</v>
      </c>
      <c r="K73" s="5">
        <v>16314653484</v>
      </c>
    </row>
    <row r="74" spans="2:13" ht="15.5" x14ac:dyDescent="0.35">
      <c r="C74" t="s">
        <v>8</v>
      </c>
      <c r="D74" s="5">
        <v>529185321</v>
      </c>
      <c r="E74" s="5">
        <v>104937982</v>
      </c>
      <c r="F74" s="5">
        <v>-1707463627</v>
      </c>
      <c r="G74" s="5">
        <v>2011226295</v>
      </c>
      <c r="I74" s="5">
        <v>805719234</v>
      </c>
      <c r="J74" s="5">
        <v>1600685400</v>
      </c>
      <c r="K74" s="5">
        <v>16361080814</v>
      </c>
    </row>
    <row r="75" spans="2:13" ht="15.5" x14ac:dyDescent="0.35">
      <c r="C75" t="s">
        <v>94</v>
      </c>
      <c r="D75" s="5">
        <v>565681186</v>
      </c>
      <c r="E75" s="5">
        <v>107084798</v>
      </c>
      <c r="F75" s="5">
        <v>-1600835119</v>
      </c>
      <c r="G75" s="5">
        <v>1864078985</v>
      </c>
      <c r="I75" s="5">
        <v>883004596</v>
      </c>
      <c r="J75" s="5">
        <v>1781530042</v>
      </c>
      <c r="K75" s="5">
        <v>16314653484</v>
      </c>
    </row>
    <row r="76" spans="2:13" ht="15.5" x14ac:dyDescent="0.35">
      <c r="C76" t="s">
        <v>95</v>
      </c>
      <c r="D76" s="5">
        <v>529185321</v>
      </c>
      <c r="E76" s="5">
        <v>104937982</v>
      </c>
      <c r="F76" s="5">
        <v>-1707463627</v>
      </c>
      <c r="G76" s="5">
        <v>2011226295</v>
      </c>
      <c r="I76" s="5">
        <v>805719234</v>
      </c>
      <c r="J76" s="5">
        <v>1600685400</v>
      </c>
      <c r="K76" s="5">
        <v>16361080814</v>
      </c>
    </row>
    <row r="77" spans="2:13" ht="15.5" x14ac:dyDescent="0.35">
      <c r="C77" t="s">
        <v>96</v>
      </c>
      <c r="D77" s="5">
        <v>529185321</v>
      </c>
      <c r="E77" s="5">
        <v>104937982</v>
      </c>
      <c r="F77" s="5">
        <v>-1707463627</v>
      </c>
      <c r="G77" s="5">
        <v>2011226295</v>
      </c>
      <c r="I77" s="5">
        <v>805719234</v>
      </c>
      <c r="J77" s="5">
        <v>1600685400</v>
      </c>
      <c r="K77" s="5">
        <v>16361080814</v>
      </c>
    </row>
    <row r="79" spans="2:13" ht="15.5" x14ac:dyDescent="0.35">
      <c r="B79" t="s">
        <v>97</v>
      </c>
      <c r="C79" t="s">
        <v>98</v>
      </c>
    </row>
    <row r="80" spans="2:13" ht="15.5" x14ac:dyDescent="0.35">
      <c r="C80" t="s">
        <v>99</v>
      </c>
    </row>
    <row r="81" spans="3:13" ht="15.5" x14ac:dyDescent="0.35">
      <c r="C81" t="s">
        <v>20</v>
      </c>
      <c r="D81" s="5">
        <v>100758572</v>
      </c>
      <c r="E81" s="5">
        <v>338510285</v>
      </c>
      <c r="F81" s="5">
        <v>225247024</v>
      </c>
      <c r="G81" s="5">
        <v>430811779</v>
      </c>
      <c r="I81" s="5">
        <v>225247024</v>
      </c>
      <c r="J81" s="5">
        <v>3140826124</v>
      </c>
      <c r="K81" s="5">
        <v>30793052677</v>
      </c>
      <c r="L81" s="5">
        <v>1683959418</v>
      </c>
      <c r="M81" s="5">
        <v>676547908</v>
      </c>
    </row>
    <row r="82" spans="3:13" ht="15.5" x14ac:dyDescent="0.35">
      <c r="C82" t="s">
        <v>100</v>
      </c>
      <c r="D82" s="5">
        <v>133090510239</v>
      </c>
      <c r="E82" s="5">
        <v>128161824978</v>
      </c>
      <c r="F82" s="5">
        <v>133703230617</v>
      </c>
      <c r="G82" s="5">
        <v>133468525625</v>
      </c>
      <c r="I82" s="5">
        <v>133703230617</v>
      </c>
      <c r="J82" s="5">
        <v>110047759425</v>
      </c>
      <c r="K82" s="5">
        <v>68039803174</v>
      </c>
      <c r="L82" s="5">
        <v>54008151193</v>
      </c>
      <c r="M82" s="5">
        <v>34849082032</v>
      </c>
    </row>
    <row r="83" spans="3:13" ht="15.5" x14ac:dyDescent="0.35">
      <c r="C83" t="s">
        <v>250</v>
      </c>
      <c r="L83" s="5">
        <v>2000000000</v>
      </c>
      <c r="M83" s="5">
        <v>2000005836</v>
      </c>
    </row>
    <row r="84" spans="3:13" ht="15.5" x14ac:dyDescent="0.35">
      <c r="C84" t="s">
        <v>249</v>
      </c>
    </row>
    <row r="85" spans="3:13" ht="15.5" x14ac:dyDescent="0.35">
      <c r="C85" t="s">
        <v>251</v>
      </c>
      <c r="D85" s="5">
        <v>133090510239</v>
      </c>
      <c r="E85" s="5">
        <v>128161824978</v>
      </c>
      <c r="F85" s="5">
        <v>133703230617</v>
      </c>
      <c r="G85" s="5">
        <v>133468525625</v>
      </c>
      <c r="I85" s="5">
        <v>133703230617</v>
      </c>
      <c r="J85" s="5">
        <v>110047759425</v>
      </c>
      <c r="K85" s="5">
        <v>68039803174</v>
      </c>
      <c r="L85" s="5">
        <v>54008151193</v>
      </c>
      <c r="M85" s="5">
        <v>34849082032</v>
      </c>
    </row>
    <row r="86" spans="3:13" ht="15.5" x14ac:dyDescent="0.35">
      <c r="C86" t="s">
        <v>102</v>
      </c>
      <c r="D86" s="5">
        <v>1130421</v>
      </c>
      <c r="E86" s="5">
        <v>8655421</v>
      </c>
      <c r="F86" s="5">
        <v>3091673</v>
      </c>
      <c r="G86" s="5">
        <v>80437199</v>
      </c>
      <c r="I86" s="5">
        <v>3091673</v>
      </c>
      <c r="J86" s="5">
        <v>182938964</v>
      </c>
      <c r="K86" s="5">
        <v>2825628741</v>
      </c>
      <c r="L86" s="5">
        <v>510530941</v>
      </c>
      <c r="M86" s="5">
        <v>303122300</v>
      </c>
    </row>
    <row r="87" spans="3:13" ht="15.5" x14ac:dyDescent="0.35">
      <c r="C87" t="s">
        <v>252</v>
      </c>
      <c r="D87" s="5">
        <v>1130421</v>
      </c>
      <c r="E87" s="5">
        <v>8655421</v>
      </c>
      <c r="F87" s="5">
        <v>3091673</v>
      </c>
      <c r="G87" s="5">
        <v>80437199</v>
      </c>
      <c r="I87" s="5">
        <v>3091673</v>
      </c>
      <c r="J87" s="5">
        <v>182938964</v>
      </c>
      <c r="K87" s="5">
        <v>2825628741</v>
      </c>
      <c r="L87" s="5">
        <v>510530941</v>
      </c>
      <c r="M87" s="5">
        <v>303122300</v>
      </c>
    </row>
    <row r="88" spans="3:13" ht="15.5" x14ac:dyDescent="0.35">
      <c r="C88" t="s">
        <v>103</v>
      </c>
      <c r="D88" s="5">
        <v>13259082369</v>
      </c>
      <c r="E88" s="5">
        <v>15247403275</v>
      </c>
      <c r="F88" s="5">
        <v>12503301360</v>
      </c>
      <c r="G88" s="5">
        <v>11626907009</v>
      </c>
      <c r="I88" s="5">
        <v>12503301360</v>
      </c>
      <c r="J88" s="5">
        <v>17152932203</v>
      </c>
      <c r="K88" s="5">
        <v>6532280416</v>
      </c>
      <c r="L88" s="5">
        <v>3319493872</v>
      </c>
      <c r="M88" s="5">
        <v>4942225489</v>
      </c>
    </row>
    <row r="89" spans="3:13" ht="15.5" x14ac:dyDescent="0.35">
      <c r="C89" t="s">
        <v>83</v>
      </c>
    </row>
    <row r="90" spans="3:13" ht="15.5" x14ac:dyDescent="0.35">
      <c r="C90" t="s">
        <v>104</v>
      </c>
      <c r="D90" s="5">
        <v>236142876801</v>
      </c>
      <c r="E90" s="5">
        <v>235741147709</v>
      </c>
      <c r="F90" s="5">
        <v>240457412047</v>
      </c>
      <c r="G90" s="5">
        <v>241376475945</v>
      </c>
      <c r="I90" s="5">
        <v>240457412047</v>
      </c>
      <c r="J90" s="5">
        <v>231684692991</v>
      </c>
      <c r="K90" s="5">
        <v>235892730807</v>
      </c>
      <c r="L90" s="5">
        <v>62794421978</v>
      </c>
      <c r="M90" s="5">
        <v>42307714940</v>
      </c>
    </row>
    <row r="91" spans="3:13" ht="15.5" x14ac:dyDescent="0.35">
      <c r="C91" t="s">
        <v>105</v>
      </c>
    </row>
    <row r="92" spans="3:13" ht="15.5" x14ac:dyDescent="0.35">
      <c r="C92" t="s">
        <v>562</v>
      </c>
      <c r="J92" s="5">
        <v>1724988122</v>
      </c>
      <c r="K92" s="5">
        <v>2444979334</v>
      </c>
      <c r="L92" s="5">
        <v>2444979334</v>
      </c>
      <c r="M92" s="5">
        <v>1283124019</v>
      </c>
    </row>
    <row r="93" spans="3:13" ht="15.5" x14ac:dyDescent="0.35">
      <c r="C93" t="s">
        <v>109</v>
      </c>
      <c r="D93" s="5">
        <v>2047839343</v>
      </c>
      <c r="E93" s="5">
        <v>2393371927</v>
      </c>
      <c r="F93" s="5">
        <v>2614209916</v>
      </c>
      <c r="G93" s="5">
        <v>787228431</v>
      </c>
      <c r="I93" s="5">
        <v>2614209916</v>
      </c>
      <c r="J93" s="5">
        <v>1529127042</v>
      </c>
      <c r="K93" s="5">
        <v>962112209</v>
      </c>
      <c r="L93" s="5">
        <v>954275966</v>
      </c>
      <c r="M93" s="5">
        <v>508977295</v>
      </c>
    </row>
    <row r="94" spans="3:13" ht="15.5" x14ac:dyDescent="0.35">
      <c r="C94" t="s">
        <v>107</v>
      </c>
      <c r="D94" s="5">
        <v>2861196029</v>
      </c>
      <c r="E94" s="5">
        <v>3048241447</v>
      </c>
      <c r="F94" s="5">
        <v>3265407728</v>
      </c>
      <c r="G94" s="5">
        <v>3544813674</v>
      </c>
      <c r="I94" s="5">
        <v>3265407728</v>
      </c>
      <c r="J94" s="5">
        <v>4168245140</v>
      </c>
      <c r="K94" s="5">
        <v>3989735922</v>
      </c>
      <c r="L94" s="5">
        <v>2786244229</v>
      </c>
      <c r="M94" s="5">
        <v>1556325113</v>
      </c>
    </row>
    <row r="95" spans="3:13" ht="15.5" x14ac:dyDescent="0.35">
      <c r="C95" t="s">
        <v>108</v>
      </c>
      <c r="D95" s="5">
        <v>346507199</v>
      </c>
      <c r="E95" s="5">
        <v>322927065</v>
      </c>
      <c r="F95" s="5">
        <v>282685470</v>
      </c>
      <c r="G95" s="5">
        <v>309733333</v>
      </c>
      <c r="I95" s="5">
        <v>282685470</v>
      </c>
      <c r="J95" s="5">
        <v>222875947</v>
      </c>
      <c r="K95" s="5">
        <v>75273077</v>
      </c>
      <c r="L95" s="5">
        <v>81045426</v>
      </c>
      <c r="M95" s="5">
        <v>147425836</v>
      </c>
    </row>
    <row r="96" spans="3:13" ht="15.5" x14ac:dyDescent="0.35">
      <c r="C96" t="s">
        <v>110</v>
      </c>
      <c r="D96" s="5">
        <v>15631315296</v>
      </c>
      <c r="E96" s="5">
        <v>16317800871</v>
      </c>
      <c r="F96" s="5">
        <v>15272083752</v>
      </c>
      <c r="G96" s="5">
        <v>14585055350</v>
      </c>
      <c r="I96" s="5">
        <v>15272083752</v>
      </c>
      <c r="J96" s="5">
        <v>21601312286</v>
      </c>
      <c r="K96" s="5">
        <v>12236225223</v>
      </c>
      <c r="L96" s="5">
        <v>8312407963</v>
      </c>
      <c r="M96" s="5">
        <v>6463615813</v>
      </c>
    </row>
    <row r="97" spans="3:13" ht="15.5" x14ac:dyDescent="0.35">
      <c r="C97" t="s">
        <v>111</v>
      </c>
      <c r="D97" s="5">
        <v>251774192097</v>
      </c>
      <c r="E97" s="5">
        <v>252058948580</v>
      </c>
      <c r="F97" s="5">
        <v>255729495799</v>
      </c>
      <c r="G97" s="5">
        <v>255961531295</v>
      </c>
      <c r="I97" s="5">
        <v>255729495799</v>
      </c>
      <c r="J97" s="5">
        <v>253286005277</v>
      </c>
      <c r="K97" s="5">
        <v>248128956030</v>
      </c>
      <c r="L97" s="5">
        <v>71106829941</v>
      </c>
      <c r="M97" s="5">
        <v>48771330753</v>
      </c>
    </row>
    <row r="98" spans="3:13" ht="15.5" x14ac:dyDescent="0.35">
      <c r="C98" t="s">
        <v>112</v>
      </c>
    </row>
    <row r="99" spans="3:13" ht="15.5" x14ac:dyDescent="0.35">
      <c r="C99" t="s">
        <v>113</v>
      </c>
    </row>
    <row r="100" spans="3:13" ht="15.5" x14ac:dyDescent="0.35">
      <c r="C100" t="s">
        <v>114</v>
      </c>
      <c r="D100" s="5">
        <v>13121436098</v>
      </c>
      <c r="E100" s="5">
        <v>13018520009</v>
      </c>
      <c r="F100" s="5">
        <v>16159257435</v>
      </c>
      <c r="G100" s="5">
        <v>13803026796</v>
      </c>
      <c r="I100" s="5">
        <v>16159257435</v>
      </c>
      <c r="J100" s="5">
        <v>13826439925</v>
      </c>
      <c r="K100" s="5">
        <v>13740971005</v>
      </c>
      <c r="L100" s="5">
        <v>20587825930</v>
      </c>
      <c r="M100" s="5">
        <v>11291216278</v>
      </c>
    </row>
    <row r="101" spans="3:13" ht="15.5" x14ac:dyDescent="0.35">
      <c r="C101" t="s">
        <v>119</v>
      </c>
      <c r="D101" s="5">
        <v>8815338421</v>
      </c>
      <c r="E101" s="5">
        <v>5066011990</v>
      </c>
      <c r="F101" s="5">
        <v>8941435398</v>
      </c>
      <c r="G101" s="5">
        <v>8988584622</v>
      </c>
      <c r="I101" s="5">
        <v>8941435398</v>
      </c>
      <c r="J101" s="5">
        <v>8976444605</v>
      </c>
      <c r="K101" s="5">
        <v>9000000000</v>
      </c>
      <c r="L101" s="5">
        <v>7643880979</v>
      </c>
    </row>
    <row r="102" spans="3:13" ht="15.5" x14ac:dyDescent="0.35">
      <c r="C102" t="s">
        <v>115</v>
      </c>
      <c r="D102" s="5">
        <v>717580320</v>
      </c>
      <c r="E102" s="5">
        <v>803170550</v>
      </c>
      <c r="F102" s="5">
        <v>866020500</v>
      </c>
      <c r="G102" s="5">
        <v>930071070</v>
      </c>
      <c r="I102" s="5">
        <v>866020500</v>
      </c>
      <c r="J102" s="5">
        <v>2074401091</v>
      </c>
      <c r="K102" s="5">
        <v>683670839</v>
      </c>
      <c r="L102" s="5">
        <v>2469588135</v>
      </c>
      <c r="M102" s="5">
        <v>2104413548</v>
      </c>
    </row>
    <row r="103" spans="3:13" ht="15.5" x14ac:dyDescent="0.35">
      <c r="C103" t="s">
        <v>253</v>
      </c>
      <c r="D103" s="5">
        <v>717580320</v>
      </c>
      <c r="E103" s="5">
        <v>803170550</v>
      </c>
      <c r="F103" s="5">
        <v>866020500</v>
      </c>
      <c r="G103" s="5">
        <v>930071070</v>
      </c>
      <c r="I103" s="5">
        <v>866020500</v>
      </c>
      <c r="J103" s="5">
        <v>2074401091</v>
      </c>
      <c r="K103" s="5">
        <v>683670839</v>
      </c>
      <c r="L103" s="5">
        <v>2469588135</v>
      </c>
      <c r="M103" s="5">
        <v>2104413548</v>
      </c>
    </row>
    <row r="104" spans="3:13" ht="15.5" x14ac:dyDescent="0.35">
      <c r="C104" t="s">
        <v>118</v>
      </c>
      <c r="D104" s="5">
        <v>151231452</v>
      </c>
      <c r="E104" s="5">
        <v>636044240</v>
      </c>
      <c r="F104" s="5">
        <v>161643280</v>
      </c>
      <c r="G104" s="5">
        <v>409735097</v>
      </c>
      <c r="I104" s="5">
        <v>161643280</v>
      </c>
      <c r="J104" s="5">
        <v>162050974</v>
      </c>
    </row>
    <row r="105" spans="3:13" ht="15.5" x14ac:dyDescent="0.35">
      <c r="C105" t="s">
        <v>254</v>
      </c>
      <c r="D105" s="5">
        <v>151231452</v>
      </c>
      <c r="E105" s="5">
        <v>636044240</v>
      </c>
      <c r="F105" s="5">
        <v>161643280</v>
      </c>
      <c r="G105" s="5">
        <v>409735097</v>
      </c>
      <c r="I105" s="5">
        <v>161643280</v>
      </c>
      <c r="J105" s="5">
        <v>162050974</v>
      </c>
      <c r="L105" s="5">
        <v>2000000000</v>
      </c>
      <c r="M105" s="5">
        <v>2000005836</v>
      </c>
    </row>
    <row r="106" spans="3:13" ht="15.5" x14ac:dyDescent="0.35">
      <c r="C106" t="s">
        <v>117</v>
      </c>
      <c r="D106" s="5">
        <v>2463075716</v>
      </c>
      <c r="E106" s="5">
        <v>5477643390</v>
      </c>
      <c r="F106" s="5">
        <v>5156578297</v>
      </c>
      <c r="G106" s="5">
        <v>3001117860</v>
      </c>
      <c r="I106" s="5">
        <v>5156578297</v>
      </c>
      <c r="J106" s="5">
        <v>1608702473</v>
      </c>
      <c r="K106" s="5">
        <v>3052391718</v>
      </c>
      <c r="L106" s="5">
        <v>7104928271</v>
      </c>
      <c r="M106" s="5">
        <v>5953992932</v>
      </c>
    </row>
    <row r="107" spans="3:13" ht="15.5" x14ac:dyDescent="0.35">
      <c r="C107" t="s">
        <v>116</v>
      </c>
      <c r="D107" s="5">
        <v>3654620</v>
      </c>
      <c r="E107" s="5">
        <v>65094270</v>
      </c>
      <c r="F107" s="5">
        <v>63024391</v>
      </c>
      <c r="G107" s="5">
        <v>4273351</v>
      </c>
      <c r="I107" s="5">
        <v>63024391</v>
      </c>
      <c r="J107" s="5">
        <v>99750000</v>
      </c>
      <c r="K107" s="5">
        <v>121002590</v>
      </c>
      <c r="L107" s="5">
        <v>121002590</v>
      </c>
      <c r="M107" s="5">
        <v>88002590</v>
      </c>
    </row>
    <row r="108" spans="3:13" ht="15.5" x14ac:dyDescent="0.35">
      <c r="C108" t="s">
        <v>120</v>
      </c>
    </row>
    <row r="109" spans="3:13" ht="15.5" x14ac:dyDescent="0.35">
      <c r="C109" t="s">
        <v>621</v>
      </c>
      <c r="L109" s="5">
        <v>37552022</v>
      </c>
      <c r="M109" s="5">
        <v>87520909</v>
      </c>
    </row>
    <row r="110" spans="3:13" ht="15.5" x14ac:dyDescent="0.35">
      <c r="C110" t="s">
        <v>121</v>
      </c>
      <c r="D110" s="5">
        <v>970555569</v>
      </c>
      <c r="E110" s="5">
        <v>970555569</v>
      </c>
      <c r="F110" s="5">
        <v>970555569</v>
      </c>
      <c r="G110" s="5">
        <v>469244796</v>
      </c>
      <c r="I110" s="5">
        <v>970555569</v>
      </c>
      <c r="J110" s="5">
        <v>905090782</v>
      </c>
      <c r="K110" s="5">
        <v>883905858</v>
      </c>
      <c r="L110" s="5">
        <v>1248425955</v>
      </c>
      <c r="M110" s="5">
        <v>1144801372</v>
      </c>
    </row>
    <row r="111" spans="3:13" ht="15.5" x14ac:dyDescent="0.35">
      <c r="C111" t="s">
        <v>122</v>
      </c>
      <c r="D111" s="5">
        <v>4113433846</v>
      </c>
      <c r="E111" s="5">
        <v>5030291738</v>
      </c>
      <c r="F111" s="5">
        <v>5665039513</v>
      </c>
      <c r="G111" s="5">
        <v>6545842020</v>
      </c>
      <c r="I111" s="5">
        <v>5665039513</v>
      </c>
      <c r="J111" s="5">
        <v>6360085735</v>
      </c>
      <c r="K111" s="5">
        <v>1249199041</v>
      </c>
      <c r="L111" s="5">
        <v>1351387517</v>
      </c>
      <c r="M111" s="5">
        <v>2487725519</v>
      </c>
    </row>
    <row r="112" spans="3:13" ht="15.5" x14ac:dyDescent="0.35">
      <c r="C112" t="s">
        <v>123</v>
      </c>
      <c r="D112" s="5">
        <v>4113433846</v>
      </c>
      <c r="E112" s="5">
        <v>5030291738</v>
      </c>
      <c r="F112" s="5">
        <v>5665039513</v>
      </c>
      <c r="G112" s="5">
        <v>6545842020</v>
      </c>
      <c r="I112" s="5">
        <v>5665039513</v>
      </c>
      <c r="J112" s="5">
        <v>6360085735</v>
      </c>
      <c r="K112" s="5">
        <v>1249199041</v>
      </c>
      <c r="L112" s="5">
        <v>1351387517</v>
      </c>
      <c r="M112" s="5">
        <v>2487725519</v>
      </c>
    </row>
    <row r="113" spans="3:13" ht="15.5" x14ac:dyDescent="0.35">
      <c r="C113" t="s">
        <v>532</v>
      </c>
      <c r="M113" s="5">
        <v>260666274</v>
      </c>
    </row>
    <row r="114" spans="3:13" ht="15.5" x14ac:dyDescent="0.35">
      <c r="C114" t="s">
        <v>124</v>
      </c>
    </row>
    <row r="115" spans="3:13" ht="15.5" x14ac:dyDescent="0.35">
      <c r="C115" t="s">
        <v>125</v>
      </c>
      <c r="D115" s="5">
        <v>1193114271</v>
      </c>
      <c r="E115" s="5">
        <v>2109972163</v>
      </c>
      <c r="F115" s="5">
        <v>2744719938</v>
      </c>
      <c r="G115" s="5">
        <v>3715275507</v>
      </c>
      <c r="I115" s="5">
        <v>2744719938</v>
      </c>
      <c r="J115" s="5">
        <v>3715275507</v>
      </c>
      <c r="L115" s="5">
        <v>659457330</v>
      </c>
      <c r="M115" s="5">
        <v>1772933412</v>
      </c>
    </row>
    <row r="116" spans="3:13" ht="15.5" x14ac:dyDescent="0.35">
      <c r="C116" t="s">
        <v>126</v>
      </c>
      <c r="D116" s="5">
        <v>17234869944</v>
      </c>
      <c r="E116" s="5">
        <v>18048811747</v>
      </c>
      <c r="F116" s="5">
        <v>21824296948</v>
      </c>
      <c r="G116" s="5">
        <v>20348868816</v>
      </c>
      <c r="I116" s="5">
        <v>21824296948</v>
      </c>
      <c r="J116" s="5">
        <v>20186525660</v>
      </c>
      <c r="K116" s="5">
        <v>14990170046</v>
      </c>
      <c r="L116" s="5">
        <v>21939213447</v>
      </c>
      <c r="M116" s="5">
        <v>13778941797</v>
      </c>
    </row>
    <row r="117" spans="3:13" ht="15.5" x14ac:dyDescent="0.35">
      <c r="C117" t="s">
        <v>127</v>
      </c>
    </row>
    <row r="118" spans="3:13" ht="15.5" x14ac:dyDescent="0.35">
      <c r="C118" t="s">
        <v>128</v>
      </c>
      <c r="D118" s="5">
        <v>40000000000</v>
      </c>
      <c r="E118" s="5">
        <v>40000000000</v>
      </c>
      <c r="F118" s="5">
        <v>40000000000</v>
      </c>
      <c r="G118" s="5">
        <v>40000000000</v>
      </c>
      <c r="I118" s="5">
        <v>40000000000</v>
      </c>
      <c r="J118" s="5">
        <v>40000000000</v>
      </c>
      <c r="K118" s="5">
        <v>40000000000</v>
      </c>
      <c r="L118" s="5">
        <v>32000000000</v>
      </c>
      <c r="M118" s="5">
        <v>32000000000</v>
      </c>
    </row>
    <row r="119" spans="3:13" ht="15.5" x14ac:dyDescent="0.35">
      <c r="C119" t="s">
        <v>129</v>
      </c>
      <c r="D119" s="5">
        <v>164529935633</v>
      </c>
      <c r="E119" s="5">
        <v>164529935633</v>
      </c>
      <c r="F119" s="5">
        <v>164529935633</v>
      </c>
      <c r="G119" s="5">
        <v>164529935633</v>
      </c>
      <c r="I119" s="5">
        <v>164529935633</v>
      </c>
      <c r="J119" s="5">
        <v>164529935633</v>
      </c>
      <c r="K119" s="5">
        <v>164529935633</v>
      </c>
    </row>
    <row r="120" spans="3:13" ht="15.5" x14ac:dyDescent="0.35">
      <c r="C120" t="s">
        <v>130</v>
      </c>
      <c r="D120" s="5">
        <v>30009386520</v>
      </c>
      <c r="E120" s="5">
        <v>29480201200</v>
      </c>
      <c r="F120" s="5">
        <v>29375263218</v>
      </c>
      <c r="G120" s="5">
        <v>31082726846</v>
      </c>
      <c r="I120" s="5">
        <v>29375263218</v>
      </c>
      <c r="J120" s="5">
        <v>28569543984</v>
      </c>
      <c r="K120" s="5">
        <v>28608850351</v>
      </c>
      <c r="L120" s="5">
        <v>17167616494</v>
      </c>
      <c r="M120" s="5">
        <v>2992388956</v>
      </c>
    </row>
    <row r="121" spans="3:13" ht="15.5" x14ac:dyDescent="0.35">
      <c r="C121" t="s">
        <v>257</v>
      </c>
      <c r="D121" s="5">
        <v>10000000</v>
      </c>
      <c r="E121" s="5">
        <v>10000000</v>
      </c>
      <c r="F121" s="5">
        <v>10000000</v>
      </c>
      <c r="G121" s="5">
        <v>15000000</v>
      </c>
      <c r="I121" s="5">
        <v>10000000</v>
      </c>
      <c r="J121" s="5">
        <v>10000000</v>
      </c>
      <c r="K121" s="5">
        <v>5000000</v>
      </c>
    </row>
    <row r="122" spans="3:13" ht="15.5" x14ac:dyDescent="0.35">
      <c r="C122" t="s">
        <v>258</v>
      </c>
      <c r="D122" s="5">
        <v>29999386520</v>
      </c>
      <c r="E122" s="5">
        <v>29470201200</v>
      </c>
      <c r="F122" s="5">
        <v>29365263218</v>
      </c>
      <c r="G122" s="5">
        <v>31067726846</v>
      </c>
      <c r="I122" s="5">
        <v>29365263218</v>
      </c>
      <c r="J122" s="5">
        <v>28559543984</v>
      </c>
      <c r="K122" s="5">
        <v>28603850351</v>
      </c>
      <c r="L122" s="5">
        <v>17167616494</v>
      </c>
      <c r="M122" s="5">
        <v>2992388956</v>
      </c>
    </row>
    <row r="123" spans="3:13" ht="15.5" x14ac:dyDescent="0.35">
      <c r="C123" t="s">
        <v>259</v>
      </c>
      <c r="D123" s="5">
        <v>30009386520</v>
      </c>
      <c r="E123" s="5">
        <v>29480201200</v>
      </c>
      <c r="F123" s="5">
        <v>29375263218</v>
      </c>
      <c r="G123" s="5">
        <v>31082726846</v>
      </c>
      <c r="I123" s="5">
        <v>29375263218</v>
      </c>
      <c r="J123" s="5">
        <v>28569543984</v>
      </c>
      <c r="K123" s="5">
        <v>28608850351</v>
      </c>
      <c r="L123" s="5">
        <v>17167616494</v>
      </c>
      <c r="M123" s="5">
        <v>2992388956</v>
      </c>
    </row>
    <row r="124" spans="3:13" ht="15.5" x14ac:dyDescent="0.35">
      <c r="C124" t="s">
        <v>131</v>
      </c>
    </row>
    <row r="125" spans="3:13" ht="15.5" x14ac:dyDescent="0.35">
      <c r="C125" t="s">
        <v>10</v>
      </c>
      <c r="D125" s="5">
        <v>234539322153</v>
      </c>
      <c r="E125" s="5">
        <v>234010136833</v>
      </c>
      <c r="F125" s="5">
        <v>233905198851</v>
      </c>
      <c r="G125" s="5">
        <v>235612662479</v>
      </c>
      <c r="I125" s="5">
        <v>233905198851</v>
      </c>
      <c r="J125" s="5">
        <v>233099479617</v>
      </c>
      <c r="K125" s="5">
        <v>233138785984</v>
      </c>
      <c r="L125" s="5">
        <v>49167616494</v>
      </c>
      <c r="M125" s="5">
        <v>34992388956</v>
      </c>
    </row>
    <row r="126" spans="3:13" ht="15.5" x14ac:dyDescent="0.35">
      <c r="C126" t="s">
        <v>132</v>
      </c>
      <c r="D126" s="5">
        <v>251774192097</v>
      </c>
      <c r="E126" s="5">
        <v>252058948580</v>
      </c>
      <c r="F126" s="5">
        <v>255729495799</v>
      </c>
      <c r="G126" s="5">
        <v>255961531295</v>
      </c>
      <c r="I126" s="5">
        <v>255729495799</v>
      </c>
      <c r="J126" s="5">
        <v>253286005277</v>
      </c>
      <c r="K126" s="5">
        <v>248128956030</v>
      </c>
      <c r="L126" s="5">
        <v>71106829941</v>
      </c>
      <c r="M126" s="5">
        <v>48771330753</v>
      </c>
    </row>
    <row r="127" spans="3:13" ht="15.5" x14ac:dyDescent="0.35">
      <c r="C127" t="s">
        <v>133</v>
      </c>
      <c r="D127" s="5">
        <v>4000000000</v>
      </c>
      <c r="E127" s="5">
        <v>4000000000</v>
      </c>
      <c r="F127" s="5">
        <v>4000000000</v>
      </c>
      <c r="G127" s="5">
        <v>4000000000</v>
      </c>
      <c r="I127" s="5">
        <v>4000000000</v>
      </c>
      <c r="J127" s="5">
        <v>4000000000</v>
      </c>
      <c r="K127" s="5">
        <v>4000000000</v>
      </c>
      <c r="L127" s="5">
        <v>3200000000</v>
      </c>
      <c r="M127" s="5">
        <v>3200000000</v>
      </c>
    </row>
    <row r="129" spans="2:13" ht="15.5" x14ac:dyDescent="0.35">
      <c r="B129" t="s">
        <v>134</v>
      </c>
      <c r="C129" t="s">
        <v>135</v>
      </c>
      <c r="D129" s="5">
        <v>-2273703438</v>
      </c>
      <c r="E129" s="5">
        <v>5759661692</v>
      </c>
      <c r="F129" s="5">
        <v>263273095</v>
      </c>
      <c r="G129" s="5">
        <v>-4786776209</v>
      </c>
      <c r="I129" s="5">
        <v>-7185661878</v>
      </c>
      <c r="J129" s="5">
        <v>-21402282339</v>
      </c>
      <c r="K129" s="5">
        <v>-130740567273</v>
      </c>
      <c r="L129" s="5">
        <v>-1664031963</v>
      </c>
      <c r="M129" s="5">
        <v>-2740094315</v>
      </c>
    </row>
    <row r="130" spans="2:13" ht="15.5" x14ac:dyDescent="0.35">
      <c r="C130" t="s">
        <v>316</v>
      </c>
      <c r="D130" s="5">
        <v>3778453322</v>
      </c>
      <c r="E130" s="5">
        <v>11856581987</v>
      </c>
      <c r="F130" s="5">
        <v>6020193463</v>
      </c>
      <c r="G130" s="5">
        <v>-125940826</v>
      </c>
      <c r="I130" s="5">
        <v>14959734246</v>
      </c>
      <c r="J130" s="5">
        <v>3350743443</v>
      </c>
      <c r="K130" s="5">
        <v>43305051164</v>
      </c>
      <c r="L130" s="5">
        <v>31006777468</v>
      </c>
      <c r="M130" s="5">
        <v>16663599155</v>
      </c>
    </row>
    <row r="131" spans="2:13" ht="15.5" x14ac:dyDescent="0.35">
      <c r="C131" t="s">
        <v>317</v>
      </c>
      <c r="D131" s="5">
        <v>-1832693859</v>
      </c>
      <c r="E131" s="5">
        <v>-2054924798</v>
      </c>
      <c r="F131" s="5">
        <v>-2286988501</v>
      </c>
      <c r="G131" s="5">
        <v>-675691229</v>
      </c>
      <c r="I131" s="5">
        <v>-3501308341</v>
      </c>
      <c r="J131" s="5">
        <v>-5541181353</v>
      </c>
      <c r="K131" s="5">
        <v>-153492372231</v>
      </c>
      <c r="L131" s="5">
        <v>-17282558652</v>
      </c>
      <c r="M131" s="5">
        <v>-11750893374</v>
      </c>
    </row>
    <row r="132" spans="2:13" ht="15.5" x14ac:dyDescent="0.35">
      <c r="C132" t="s">
        <v>139</v>
      </c>
      <c r="D132" s="5">
        <v>-1706723931</v>
      </c>
      <c r="E132" s="5">
        <v>-1060568176</v>
      </c>
      <c r="F132" s="5">
        <v>-2318311970</v>
      </c>
      <c r="G132" s="5">
        <v>-1647548290</v>
      </c>
      <c r="I132" s="5">
        <v>-8338748134</v>
      </c>
      <c r="J132" s="5">
        <v>-9138553978</v>
      </c>
      <c r="K132" s="5">
        <v>-8884447608</v>
      </c>
      <c r="L132" s="5">
        <v>-5137735496</v>
      </c>
      <c r="M132" s="5">
        <v>-2623628690</v>
      </c>
    </row>
    <row r="133" spans="2:13" ht="15.5" x14ac:dyDescent="0.35">
      <c r="C133" t="s">
        <v>321</v>
      </c>
      <c r="D133" s="5">
        <v>1552836968</v>
      </c>
      <c r="E133" s="5">
        <v>-3208034743</v>
      </c>
      <c r="F133" s="5">
        <v>662339373</v>
      </c>
      <c r="G133" s="5">
        <v>-2365008186</v>
      </c>
      <c r="I133" s="5">
        <v>-8410584151</v>
      </c>
      <c r="J133" s="5">
        <v>-7602765155</v>
      </c>
      <c r="K133" s="5">
        <v>-5546508066</v>
      </c>
      <c r="L133" s="5">
        <v>-5186746861</v>
      </c>
      <c r="M133" s="5">
        <v>-4524827883</v>
      </c>
    </row>
    <row r="134" spans="2:13" ht="15.5" x14ac:dyDescent="0.35">
      <c r="C134" t="s">
        <v>502</v>
      </c>
      <c r="D134" s="5">
        <v>-165989757</v>
      </c>
      <c r="E134" s="5">
        <v>-133110385</v>
      </c>
      <c r="F134" s="5">
        <v>-577038255</v>
      </c>
      <c r="G134" s="5">
        <v>-233137363</v>
      </c>
      <c r="I134" s="5">
        <v>-1279266583</v>
      </c>
      <c r="J134" s="5">
        <v>-1338950000</v>
      </c>
      <c r="K134" s="5">
        <v>-449302383</v>
      </c>
      <c r="L134" s="5">
        <v>-217930761</v>
      </c>
      <c r="M134" s="5">
        <v>-37960319</v>
      </c>
    </row>
    <row r="135" spans="2:13" ht="15.5" x14ac:dyDescent="0.35">
      <c r="C135" t="s">
        <v>690</v>
      </c>
      <c r="D135" s="5">
        <v>-1893891073</v>
      </c>
      <c r="E135" s="5">
        <v>178388053</v>
      </c>
      <c r="F135" s="5">
        <v>-1297035562</v>
      </c>
      <c r="G135" s="5">
        <v>180723552</v>
      </c>
      <c r="I135" s="5">
        <v>-652984495</v>
      </c>
      <c r="J135" s="5">
        <v>-1828721255</v>
      </c>
      <c r="K135" s="5">
        <v>-8997194073</v>
      </c>
      <c r="L135" s="5">
        <v>-3539653421</v>
      </c>
      <c r="M135" s="5">
        <v>404026685</v>
      </c>
    </row>
    <row r="136" spans="2:13" ht="15.5" x14ac:dyDescent="0.35">
      <c r="C136" t="s">
        <v>447</v>
      </c>
      <c r="D136" s="5">
        <v>3744489</v>
      </c>
      <c r="E136" s="5">
        <v>258512</v>
      </c>
      <c r="F136" s="5">
        <v>165259</v>
      </c>
      <c r="G136" s="5">
        <v>123127</v>
      </c>
      <c r="I136" s="5">
        <v>1057432</v>
      </c>
      <c r="J136" s="5">
        <v>607352856</v>
      </c>
      <c r="K136" s="5">
        <v>1158349309</v>
      </c>
      <c r="L136" s="5">
        <v>1113421</v>
      </c>
      <c r="M136" s="5">
        <v>608051</v>
      </c>
    </row>
    <row r="137" spans="2:13" ht="15.5" x14ac:dyDescent="0.35">
      <c r="C137" t="s">
        <v>1316</v>
      </c>
      <c r="D137" s="5">
        <v>-2009439597</v>
      </c>
      <c r="E137" s="5">
        <v>181071242</v>
      </c>
      <c r="F137" s="5">
        <v>59949288</v>
      </c>
      <c r="G137" s="5">
        <v>79703006</v>
      </c>
      <c r="I137" s="5">
        <v>36438148</v>
      </c>
      <c r="J137" s="5">
        <v>89793103</v>
      </c>
      <c r="K137" s="5">
        <v>2165856615</v>
      </c>
      <c r="L137" s="5">
        <v>-1307297661</v>
      </c>
      <c r="M137" s="5">
        <v>-871017940</v>
      </c>
    </row>
    <row r="138" spans="2:13" ht="15.5" x14ac:dyDescent="0.35">
      <c r="C138" t="s">
        <v>144</v>
      </c>
      <c r="D138" s="5">
        <v>2197720764</v>
      </c>
      <c r="E138" s="5">
        <v>-3875423408</v>
      </c>
      <c r="F138" s="5">
        <v>-2592231773</v>
      </c>
      <c r="G138" s="5">
        <v>1648965603</v>
      </c>
      <c r="I138" s="5">
        <v>-940099989</v>
      </c>
      <c r="J138" s="5">
        <v>-2976840884</v>
      </c>
      <c r="K138" s="5">
        <v>165694451327</v>
      </c>
      <c r="L138" s="5">
        <v>6223775105</v>
      </c>
      <c r="M138" s="5">
        <v>2313562100</v>
      </c>
    </row>
    <row r="139" spans="2:13" ht="15.5" x14ac:dyDescent="0.35">
      <c r="C139" t="s">
        <v>145</v>
      </c>
      <c r="D139" s="5">
        <v>-161769039</v>
      </c>
      <c r="E139" s="5">
        <v>-1770975023</v>
      </c>
      <c r="F139" s="5">
        <v>2123393923</v>
      </c>
      <c r="G139" s="5">
        <v>3403933747</v>
      </c>
      <c r="I139" s="5">
        <v>5210182767</v>
      </c>
      <c r="J139" s="5">
        <v>-3273103330</v>
      </c>
      <c r="K139" s="5">
        <v>-5844790795</v>
      </c>
      <c r="L139" s="5">
        <v>-3552331632</v>
      </c>
      <c r="M139" s="5">
        <v>60484288</v>
      </c>
    </row>
    <row r="140" spans="2:13" ht="15.5" x14ac:dyDescent="0.35">
      <c r="C140" t="s">
        <v>146</v>
      </c>
      <c r="D140" s="5">
        <v>-38136535</v>
      </c>
      <c r="E140" s="5">
        <v>-9450000</v>
      </c>
      <c r="F140" s="5">
        <v>19896000</v>
      </c>
      <c r="G140" s="5">
        <v>-54918600</v>
      </c>
      <c r="I140" s="5">
        <v>-93907924</v>
      </c>
      <c r="J140" s="5">
        <v>-1097904399</v>
      </c>
      <c r="K140" s="5">
        <v>-1886155423</v>
      </c>
      <c r="L140" s="5">
        <v>-1889939363</v>
      </c>
      <c r="M140" s="5">
        <v>-420949364</v>
      </c>
    </row>
    <row r="141" spans="2:13" ht="15.5" x14ac:dyDescent="0.35">
      <c r="C141" t="s">
        <v>323</v>
      </c>
      <c r="D141" s="5">
        <v>-75000000</v>
      </c>
      <c r="E141" s="5">
        <v>-1695967500</v>
      </c>
      <c r="F141" s="5">
        <v>-5354988434</v>
      </c>
      <c r="G141" s="5">
        <v>5255333000</v>
      </c>
      <c r="I141" s="5">
        <v>-2099655434</v>
      </c>
      <c r="J141" s="5">
        <v>-5295609501</v>
      </c>
      <c r="K141" s="5">
        <v>-3618687797</v>
      </c>
      <c r="L141" s="5">
        <v>-198693849</v>
      </c>
      <c r="M141" s="5">
        <v>-58306151</v>
      </c>
    </row>
    <row r="142" spans="2:13" ht="15.5" x14ac:dyDescent="0.35">
      <c r="C142" t="s">
        <v>327</v>
      </c>
      <c r="F142" s="5">
        <v>5836000000</v>
      </c>
      <c r="I142" s="5">
        <v>5836000000</v>
      </c>
    </row>
    <row r="143" spans="2:13" ht="15.5" x14ac:dyDescent="0.35">
      <c r="C143" t="s">
        <v>326</v>
      </c>
      <c r="L143" s="5">
        <v>27027027</v>
      </c>
    </row>
    <row r="144" spans="2:13" ht="15.5" x14ac:dyDescent="0.35">
      <c r="C144" t="s">
        <v>158</v>
      </c>
      <c r="D144" s="5">
        <v>-116151500</v>
      </c>
      <c r="G144" s="5">
        <v>62674464</v>
      </c>
    </row>
    <row r="145" spans="3:13" ht="15.5" x14ac:dyDescent="0.35">
      <c r="C145" t="s">
        <v>250</v>
      </c>
      <c r="M145" s="5">
        <v>2020000000</v>
      </c>
    </row>
    <row r="146" spans="3:13" ht="15.5" x14ac:dyDescent="0.35">
      <c r="C146" t="s">
        <v>249</v>
      </c>
      <c r="M146" s="5">
        <v>2971110000</v>
      </c>
    </row>
    <row r="147" spans="3:13" ht="15.5" x14ac:dyDescent="0.35">
      <c r="C147" t="s">
        <v>1660</v>
      </c>
      <c r="D147" s="5">
        <v>12130200</v>
      </c>
      <c r="E147" s="5">
        <v>-12130200</v>
      </c>
      <c r="F147" s="5">
        <v>1</v>
      </c>
      <c r="G147" s="5">
        <v>1876260665</v>
      </c>
      <c r="I147" s="5">
        <v>-533482719</v>
      </c>
      <c r="J147" s="5">
        <v>-3957761820</v>
      </c>
      <c r="K147" s="5">
        <v>-5458340317</v>
      </c>
      <c r="L147" s="5">
        <v>-2003603820</v>
      </c>
      <c r="M147" s="5">
        <v>-690180869</v>
      </c>
    </row>
    <row r="148" spans="3:13" ht="15.5" x14ac:dyDescent="0.35">
      <c r="C148" t="s">
        <v>157</v>
      </c>
    </row>
    <row r="149" spans="3:13" ht="15.5" x14ac:dyDescent="0.35">
      <c r="C149" t="s">
        <v>1661</v>
      </c>
      <c r="F149" s="5">
        <v>1724023881</v>
      </c>
      <c r="G149" s="5">
        <v>-3601248785</v>
      </c>
      <c r="I149" s="5">
        <v>2258470841</v>
      </c>
      <c r="J149" s="5">
        <v>7341015975</v>
      </c>
      <c r="K149" s="5">
        <v>5216713400</v>
      </c>
      <c r="L149" s="5">
        <v>841748505</v>
      </c>
      <c r="M149" s="5">
        <v>1200000000</v>
      </c>
    </row>
    <row r="150" spans="3:13" ht="15.5" x14ac:dyDescent="0.35">
      <c r="C150" t="s">
        <v>1662</v>
      </c>
    </row>
    <row r="151" spans="3:13" ht="15.5" x14ac:dyDescent="0.35">
      <c r="C151" t="s">
        <v>1663</v>
      </c>
    </row>
    <row r="152" spans="3:13" ht="15.5" x14ac:dyDescent="0.35">
      <c r="C152" t="s">
        <v>147</v>
      </c>
      <c r="D152" s="5">
        <v>59994000</v>
      </c>
      <c r="E152" s="5">
        <v>-59994000</v>
      </c>
      <c r="G152" s="5">
        <v>-157241997</v>
      </c>
      <c r="I152" s="5">
        <v>-157241997</v>
      </c>
      <c r="J152" s="5">
        <v>-262843585</v>
      </c>
      <c r="K152" s="5">
        <v>-98320658</v>
      </c>
      <c r="L152" s="5">
        <v>-121461492</v>
      </c>
      <c r="M152" s="5">
        <v>-198523224</v>
      </c>
    </row>
    <row r="153" spans="3:13" ht="15.5" x14ac:dyDescent="0.35">
      <c r="C153" t="s">
        <v>153</v>
      </c>
      <c r="D153" s="5">
        <v>2197720764</v>
      </c>
      <c r="E153" s="5">
        <v>-3875423408</v>
      </c>
      <c r="F153" s="5">
        <v>-2592231773</v>
      </c>
      <c r="G153" s="5">
        <v>1648965603</v>
      </c>
      <c r="I153" s="5">
        <v>-940099989</v>
      </c>
      <c r="J153" s="5">
        <v>-2976840884</v>
      </c>
      <c r="K153" s="5">
        <v>165694451327</v>
      </c>
      <c r="L153" s="5">
        <v>6223775105</v>
      </c>
      <c r="M153" s="5">
        <v>2313562100</v>
      </c>
    </row>
    <row r="154" spans="3:13" ht="15.5" x14ac:dyDescent="0.35">
      <c r="C154" t="s">
        <v>511</v>
      </c>
      <c r="E154" s="5">
        <v>-9050000000</v>
      </c>
      <c r="F154" s="5">
        <v>-325000000</v>
      </c>
      <c r="G154" s="5">
        <v>-420000000</v>
      </c>
      <c r="I154" s="5">
        <v>-995000000</v>
      </c>
      <c r="J154" s="5">
        <v>-1580969585</v>
      </c>
      <c r="K154" s="5">
        <v>-16387051275</v>
      </c>
      <c r="L154" s="5">
        <v>-2344869686</v>
      </c>
    </row>
    <row r="155" spans="3:13" ht="15.5" x14ac:dyDescent="0.35">
      <c r="C155" t="s">
        <v>273</v>
      </c>
      <c r="D155" s="5">
        <v>3749326431</v>
      </c>
      <c r="E155" s="5">
        <v>5174576592</v>
      </c>
      <c r="F155" s="5">
        <v>277850776</v>
      </c>
      <c r="G155" s="5">
        <v>428973836</v>
      </c>
      <c r="I155" s="5">
        <v>959990793</v>
      </c>
      <c r="J155" s="5">
        <v>1557414190</v>
      </c>
      <c r="K155" s="5">
        <v>17743170296</v>
      </c>
      <c r="L155" s="5">
        <v>9988750665</v>
      </c>
    </row>
    <row r="156" spans="3:13" ht="15.5" x14ac:dyDescent="0.35">
      <c r="C156" t="s">
        <v>628</v>
      </c>
      <c r="J156" s="5">
        <v>-36575482</v>
      </c>
      <c r="K156" s="5">
        <v>-50945427</v>
      </c>
      <c r="L156" s="5">
        <v>-59439600</v>
      </c>
      <c r="M156" s="5">
        <v>-14859900</v>
      </c>
    </row>
    <row r="157" spans="3:13" ht="15.5" x14ac:dyDescent="0.35">
      <c r="C157" t="s">
        <v>512</v>
      </c>
      <c r="D157" s="5">
        <v>-1551605667</v>
      </c>
      <c r="F157" s="5">
        <v>-905090782</v>
      </c>
      <c r="I157" s="5">
        <v>-905090782</v>
      </c>
      <c r="J157" s="5">
        <v>-1276718240</v>
      </c>
      <c r="K157" s="5">
        <v>-1220810943</v>
      </c>
      <c r="L157" s="5">
        <v>-1100000000</v>
      </c>
      <c r="M157" s="5">
        <v>-1310000000</v>
      </c>
    </row>
    <row r="158" spans="3:13" ht="15.5" x14ac:dyDescent="0.35">
      <c r="C158" t="s">
        <v>1664</v>
      </c>
    </row>
    <row r="159" spans="3:13" ht="15.5" x14ac:dyDescent="0.35">
      <c r="C159" t="s">
        <v>1665</v>
      </c>
      <c r="L159" s="5">
        <v>-260666274</v>
      </c>
      <c r="M159" s="5">
        <v>-1002688000</v>
      </c>
    </row>
    <row r="160" spans="3:13" ht="15.5" x14ac:dyDescent="0.35">
      <c r="C160" t="s">
        <v>1666</v>
      </c>
    </row>
    <row r="161" spans="2:13" ht="15.5" x14ac:dyDescent="0.35">
      <c r="C161" t="s">
        <v>1667</v>
      </c>
      <c r="M161" s="5">
        <v>2971110000</v>
      </c>
    </row>
    <row r="162" spans="2:13" ht="15.5" x14ac:dyDescent="0.35">
      <c r="C162" t="s">
        <v>155</v>
      </c>
    </row>
    <row r="163" spans="2:13" ht="15.5" x14ac:dyDescent="0.35">
      <c r="C163" t="s">
        <v>1459</v>
      </c>
      <c r="K163" s="5">
        <v>-2000000000</v>
      </c>
      <c r="M163" s="5">
        <v>-350000000</v>
      </c>
    </row>
    <row r="164" spans="2:13" ht="15.5" x14ac:dyDescent="0.35">
      <c r="C164" t="s">
        <v>156</v>
      </c>
    </row>
    <row r="165" spans="2:13" ht="15.5" x14ac:dyDescent="0.35">
      <c r="C165" t="s">
        <v>1458</v>
      </c>
      <c r="M165" s="5">
        <v>2020000000</v>
      </c>
    </row>
    <row r="166" spans="2:13" ht="15.5" x14ac:dyDescent="0.35">
      <c r="C166" t="s">
        <v>347</v>
      </c>
      <c r="F166" s="5">
        <v>-1639991767</v>
      </c>
      <c r="G166" s="5">
        <v>1639991767</v>
      </c>
      <c r="J166" s="5">
        <v>-1639991767</v>
      </c>
      <c r="K166" s="5">
        <v>-4919846957</v>
      </c>
      <c r="M166" s="5">
        <v>-6124300000</v>
      </c>
    </row>
    <row r="167" spans="2:13" ht="15.5" x14ac:dyDescent="0.35">
      <c r="C167" t="s">
        <v>814</v>
      </c>
      <c r="K167" s="5">
        <v>8000000000</v>
      </c>
      <c r="M167" s="5">
        <v>6124300000</v>
      </c>
    </row>
    <row r="168" spans="2:13" ht="15.5" x14ac:dyDescent="0.35">
      <c r="C168" t="s">
        <v>162</v>
      </c>
      <c r="K168" s="5">
        <v>164529935633</v>
      </c>
    </row>
    <row r="169" spans="2:13" ht="15.5" x14ac:dyDescent="0.35">
      <c r="C169" t="s">
        <v>519</v>
      </c>
    </row>
    <row r="170" spans="2:13" ht="15.5" x14ac:dyDescent="0.35">
      <c r="C170" t="s">
        <v>163</v>
      </c>
      <c r="D170" s="5">
        <v>-237751713</v>
      </c>
      <c r="E170" s="5">
        <v>113263261</v>
      </c>
      <c r="F170" s="5">
        <v>-205564755</v>
      </c>
      <c r="G170" s="5">
        <v>266123141</v>
      </c>
      <c r="I170" s="5">
        <v>-2915579100</v>
      </c>
      <c r="J170" s="5">
        <v>-27652226553</v>
      </c>
      <c r="K170" s="5">
        <v>29109093259</v>
      </c>
      <c r="L170" s="5">
        <v>1007411510</v>
      </c>
      <c r="M170" s="5">
        <v>-366047927</v>
      </c>
    </row>
    <row r="171" spans="2:13" ht="15.5" x14ac:dyDescent="0.35">
      <c r="C171" t="s">
        <v>380</v>
      </c>
    </row>
    <row r="172" spans="2:13" ht="15.5" x14ac:dyDescent="0.35">
      <c r="C172" t="s">
        <v>164</v>
      </c>
      <c r="E172" s="5">
        <v>225247024</v>
      </c>
      <c r="I172" s="5">
        <v>3140826124</v>
      </c>
      <c r="J172" s="5">
        <v>30793052677</v>
      </c>
      <c r="K172" s="5">
        <v>1683959418</v>
      </c>
      <c r="L172" s="5">
        <v>676547908</v>
      </c>
      <c r="M172" s="5">
        <v>1042595835</v>
      </c>
    </row>
    <row r="173" spans="2:13" ht="15.5" x14ac:dyDescent="0.35">
      <c r="C173" t="s">
        <v>166</v>
      </c>
      <c r="D173" s="5">
        <v>-237751713</v>
      </c>
      <c r="E173" s="5">
        <v>338510285</v>
      </c>
      <c r="F173" s="5">
        <v>-205564755</v>
      </c>
      <c r="G173" s="5">
        <v>266123141</v>
      </c>
      <c r="I173" s="5">
        <v>225247024</v>
      </c>
      <c r="J173" s="5">
        <v>3140826124</v>
      </c>
      <c r="K173" s="5">
        <v>30793052677</v>
      </c>
      <c r="L173" s="5">
        <v>1683959418</v>
      </c>
      <c r="M173" s="5">
        <v>676547908</v>
      </c>
    </row>
    <row r="175" spans="2:13" ht="15.5" x14ac:dyDescent="0.35">
      <c r="B175" t="s">
        <v>167</v>
      </c>
      <c r="C175" t="s">
        <v>12</v>
      </c>
      <c r="D175" s="5">
        <v>4000000000</v>
      </c>
      <c r="E175" s="5">
        <v>4000000000</v>
      </c>
      <c r="F175" s="5">
        <v>4000000000</v>
      </c>
      <c r="G175" s="5">
        <v>4000000000</v>
      </c>
      <c r="I175" s="5">
        <v>4000000000</v>
      </c>
      <c r="J175" s="5">
        <v>4000000000</v>
      </c>
      <c r="K175" s="5">
        <v>4000000000</v>
      </c>
      <c r="L175" s="5">
        <v>3200000000</v>
      </c>
      <c r="M175" s="5">
        <v>3200000000</v>
      </c>
    </row>
    <row r="176" spans="2:13" ht="15.5" x14ac:dyDescent="0.35">
      <c r="C176" t="s">
        <v>168</v>
      </c>
      <c r="D176" s="6">
        <v>0.14000000000000001</v>
      </c>
      <c r="E176" s="6">
        <v>0.03</v>
      </c>
      <c r="F176" s="6">
        <v>-0.4</v>
      </c>
      <c r="G176" s="6">
        <v>0.47</v>
      </c>
    </row>
    <row r="177" spans="3:7" ht="15.5" x14ac:dyDescent="0.35">
      <c r="C177" t="s">
        <v>169</v>
      </c>
      <c r="D177" s="5">
        <v>500</v>
      </c>
      <c r="E177" s="5">
        <v>4300</v>
      </c>
      <c r="F177" s="5">
        <v>-590</v>
      </c>
      <c r="G177" s="6">
        <v>234.04</v>
      </c>
    </row>
    <row r="178" spans="3:7" ht="15.5" x14ac:dyDescent="0.35">
      <c r="C178" t="s">
        <v>63</v>
      </c>
      <c r="D178" s="6">
        <v>31.81</v>
      </c>
      <c r="E178" s="6">
        <v>72.010000000000005</v>
      </c>
      <c r="F178" s="6">
        <v>99.79</v>
      </c>
      <c r="G178" s="6">
        <v>36.69</v>
      </c>
    </row>
    <row r="179" spans="3:7" ht="15.5" x14ac:dyDescent="0.35">
      <c r="C179" t="s">
        <v>170</v>
      </c>
      <c r="D179" s="6">
        <v>2009999999.9999998</v>
      </c>
      <c r="E179" s="5">
        <v>1210000000</v>
      </c>
      <c r="F179" s="5">
        <v>3590000000</v>
      </c>
      <c r="G179" s="5">
        <v>3280000000</v>
      </c>
    </row>
    <row r="180" spans="3:7" ht="15.5" x14ac:dyDescent="0.35">
      <c r="C180" t="s">
        <v>171</v>
      </c>
      <c r="D180" s="6">
        <v>2.2000000000000001E-3</v>
      </c>
      <c r="E180" s="6">
        <v>4.0000000000000002E-4</v>
      </c>
      <c r="F180" s="6">
        <v>-6.3E-3</v>
      </c>
      <c r="G180" s="6">
        <v>7.3000000000000001E-3</v>
      </c>
    </row>
    <row r="181" spans="3:7" ht="15.5" x14ac:dyDescent="0.35">
      <c r="C181" t="s">
        <v>172</v>
      </c>
      <c r="D181" s="6">
        <v>2.3999999999999998E-3</v>
      </c>
      <c r="E181" s="6">
        <v>5.0000000000000001E-4</v>
      </c>
      <c r="F181" s="6">
        <v>-6.8000000000000005E-3</v>
      </c>
      <c r="G181" s="6">
        <v>7.9000000000000008E-3</v>
      </c>
    </row>
    <row r="182" spans="3:7" ht="15.5" x14ac:dyDescent="0.35">
      <c r="C182" t="s">
        <v>173</v>
      </c>
      <c r="D182" s="6">
        <v>6.3E-3</v>
      </c>
      <c r="E182" s="6">
        <v>3.0000000000000001E-3</v>
      </c>
      <c r="F182" s="6">
        <v>1.2199999999999999E-2</v>
      </c>
      <c r="G182" s="6">
        <v>1.1699999999999999E-2</v>
      </c>
    </row>
    <row r="183" spans="3:7" ht="15.5" x14ac:dyDescent="0.35">
      <c r="C183" t="s">
        <v>174</v>
      </c>
      <c r="D183" s="6">
        <v>15.12</v>
      </c>
      <c r="E183" s="6">
        <v>1.79</v>
      </c>
      <c r="F183" s="6">
        <v>5.08</v>
      </c>
      <c r="G183" s="6">
        <v>12.12</v>
      </c>
    </row>
    <row r="184" spans="3:7" ht="15.5" x14ac:dyDescent="0.35">
      <c r="C184" t="s">
        <v>175</v>
      </c>
      <c r="D184" s="5">
        <v>235000000000</v>
      </c>
      <c r="E184" s="5">
        <v>234000000000</v>
      </c>
      <c r="F184" s="5">
        <v>234000000000</v>
      </c>
      <c r="G184" s="5">
        <v>236000000000</v>
      </c>
    </row>
    <row r="185" spans="3:7" ht="15.5" x14ac:dyDescent="0.35">
      <c r="C185" t="s">
        <v>176</v>
      </c>
      <c r="D185" s="6">
        <v>1.19</v>
      </c>
      <c r="E185" s="6">
        <v>2.21</v>
      </c>
      <c r="F185" s="6">
        <v>4.04</v>
      </c>
      <c r="G185" s="6">
        <v>1.87</v>
      </c>
    </row>
    <row r="186" spans="3:7" ht="15.5" x14ac:dyDescent="0.35">
      <c r="C186" t="s">
        <v>177</v>
      </c>
      <c r="D186" s="6">
        <v>58.63</v>
      </c>
      <c r="E186" s="6">
        <v>58.5</v>
      </c>
      <c r="F186" s="6">
        <v>58.48</v>
      </c>
      <c r="G186" s="6">
        <v>58.9</v>
      </c>
    </row>
    <row r="187" spans="3:7" ht="15.5" x14ac:dyDescent="0.35">
      <c r="C187" t="s">
        <v>178</v>
      </c>
      <c r="D187" s="6">
        <v>1.2</v>
      </c>
      <c r="E187" s="6">
        <v>2.21</v>
      </c>
      <c r="F187" s="6">
        <v>4.04</v>
      </c>
      <c r="G187" s="6">
        <v>1.87</v>
      </c>
    </row>
    <row r="188" spans="3:7" ht="15.5" x14ac:dyDescent="0.35">
      <c r="C188" t="s">
        <v>179</v>
      </c>
      <c r="D188" s="6">
        <v>58.55</v>
      </c>
      <c r="E188" s="6">
        <v>58.42</v>
      </c>
      <c r="F188" s="6">
        <v>58.41</v>
      </c>
      <c r="G188" s="6">
        <v>58.83</v>
      </c>
    </row>
    <row r="189" spans="3:7" ht="15.5" x14ac:dyDescent="0.35">
      <c r="C189" t="s">
        <v>180</v>
      </c>
      <c r="D189" s="5">
        <v>9000000000</v>
      </c>
      <c r="E189" s="5">
        <v>5000000000</v>
      </c>
      <c r="F189" s="5">
        <v>9000000000</v>
      </c>
      <c r="G189" s="5">
        <v>9000000000</v>
      </c>
    </row>
    <row r="190" spans="3:7" ht="15.5" x14ac:dyDescent="0.35">
      <c r="C190" t="s">
        <v>181</v>
      </c>
    </row>
    <row r="191" spans="3:7" ht="15.5" x14ac:dyDescent="0.35">
      <c r="C191" t="s">
        <v>182</v>
      </c>
      <c r="D191" s="5">
        <v>235000000000</v>
      </c>
      <c r="E191" s="5">
        <v>234000000000</v>
      </c>
      <c r="F191" s="5">
        <v>234000000000</v>
      </c>
      <c r="G191" s="5">
        <v>236000000000</v>
      </c>
    </row>
    <row r="192" spans="3:7" ht="15.5" x14ac:dyDescent="0.35">
      <c r="C192" t="s">
        <v>24</v>
      </c>
      <c r="D192" s="5">
        <v>9000000000</v>
      </c>
      <c r="E192" s="5">
        <v>5000000000</v>
      </c>
      <c r="F192" s="5">
        <v>9000000000</v>
      </c>
      <c r="G192" s="5">
        <v>9000000000</v>
      </c>
    </row>
    <row r="193" spans="3:13" ht="15.5" x14ac:dyDescent="0.35">
      <c r="C193" t="s">
        <v>21</v>
      </c>
      <c r="D193" s="5">
        <v>9000000000</v>
      </c>
      <c r="E193" s="5">
        <v>5000000000</v>
      </c>
      <c r="F193" s="5">
        <v>9000000000</v>
      </c>
      <c r="G193" s="5">
        <v>9000000000</v>
      </c>
    </row>
    <row r="194" spans="3:13" ht="15.5" x14ac:dyDescent="0.35">
      <c r="C194" t="s">
        <v>183</v>
      </c>
      <c r="D194" s="5">
        <v>223000000000</v>
      </c>
      <c r="E194" s="5">
        <v>223000000000</v>
      </c>
      <c r="F194" s="5">
        <v>224000000000</v>
      </c>
      <c r="G194" s="5">
        <v>228000000000</v>
      </c>
    </row>
    <row r="195" spans="3:13" ht="15.5" x14ac:dyDescent="0.35">
      <c r="C195" t="s">
        <v>184</v>
      </c>
      <c r="D195" s="5">
        <v>-2000000000</v>
      </c>
      <c r="E195" s="5">
        <v>6000000000</v>
      </c>
      <c r="F195" s="5">
        <v>0</v>
      </c>
      <c r="G195" s="5">
        <v>-5000000000</v>
      </c>
    </row>
    <row r="196" spans="3:13" ht="15.5" x14ac:dyDescent="0.35">
      <c r="C196" t="s">
        <v>185</v>
      </c>
      <c r="D196" s="5">
        <v>0</v>
      </c>
      <c r="E196" s="5">
        <v>-2000000000</v>
      </c>
      <c r="F196" s="5">
        <v>-5000000000</v>
      </c>
      <c r="G196" s="5">
        <v>5000000000</v>
      </c>
    </row>
    <row r="197" spans="3:13" ht="15.5" x14ac:dyDescent="0.35">
      <c r="C197" t="s">
        <v>13</v>
      </c>
      <c r="D197" s="5">
        <v>-2000000000</v>
      </c>
      <c r="E197" s="5">
        <v>4000000000</v>
      </c>
      <c r="F197" s="5">
        <v>-5000000000</v>
      </c>
      <c r="G197" s="5">
        <v>0</v>
      </c>
    </row>
    <row r="198" spans="3:13" ht="15.5" x14ac:dyDescent="0.35">
      <c r="C198" t="s">
        <v>16</v>
      </c>
      <c r="D198" s="6">
        <v>-0.57999999999999996</v>
      </c>
      <c r="E198" s="5">
        <v>1</v>
      </c>
      <c r="F198" s="6">
        <v>-1.27</v>
      </c>
      <c r="G198" s="6">
        <v>0.06</v>
      </c>
    </row>
    <row r="199" spans="3:13" ht="15.5" x14ac:dyDescent="0.35">
      <c r="C199" t="s">
        <v>48</v>
      </c>
      <c r="I199" s="6">
        <v>0.22</v>
      </c>
      <c r="J199" s="6">
        <v>0.45</v>
      </c>
      <c r="K199" s="6">
        <v>4.08</v>
      </c>
    </row>
    <row r="200" spans="3:13" ht="15.5" x14ac:dyDescent="0.35">
      <c r="C200" t="s">
        <v>62</v>
      </c>
      <c r="I200" s="6">
        <v>1072.73</v>
      </c>
      <c r="J200" s="6">
        <v>333.33</v>
      </c>
      <c r="K200" s="6">
        <v>74.510000000000005</v>
      </c>
      <c r="L200" s="5">
        <v>0</v>
      </c>
      <c r="M200" s="5">
        <v>0</v>
      </c>
    </row>
    <row r="201" spans="3:13" ht="15.5" x14ac:dyDescent="0.35">
      <c r="C201" t="s">
        <v>65</v>
      </c>
      <c r="I201" s="6">
        <v>26.21</v>
      </c>
      <c r="J201" s="6">
        <v>13.23</v>
      </c>
      <c r="K201" s="6">
        <v>20.350000000000001</v>
      </c>
      <c r="L201" s="5">
        <v>0</v>
      </c>
      <c r="M201" s="5">
        <v>0</v>
      </c>
    </row>
    <row r="202" spans="3:13" ht="15.5" x14ac:dyDescent="0.35">
      <c r="C202" t="s">
        <v>186</v>
      </c>
      <c r="I202" s="5">
        <v>9350000000</v>
      </c>
      <c r="J202" s="5">
        <v>6770000000</v>
      </c>
      <c r="K202" s="5">
        <v>22250000000</v>
      </c>
      <c r="L202" s="5">
        <v>20500000000</v>
      </c>
      <c r="M202" s="5">
        <v>14630000000</v>
      </c>
    </row>
    <row r="203" spans="3:13" ht="15.5" x14ac:dyDescent="0.35">
      <c r="C203" t="s">
        <v>187</v>
      </c>
      <c r="I203" s="6">
        <v>3.4999999999999996E-3</v>
      </c>
      <c r="J203" s="6">
        <v>6.9999999999999993E-3</v>
      </c>
      <c r="K203" s="6">
        <v>6.5799999999999997E-2</v>
      </c>
      <c r="L203" s="5">
        <v>0</v>
      </c>
      <c r="M203" s="5">
        <v>0</v>
      </c>
    </row>
    <row r="204" spans="3:13" ht="15.5" x14ac:dyDescent="0.35">
      <c r="C204" t="s">
        <v>188</v>
      </c>
      <c r="I204" s="6">
        <v>3.8E-3</v>
      </c>
      <c r="J204" s="6">
        <v>7.6E-3</v>
      </c>
      <c r="K204" s="6">
        <v>7.0000000000000007E-2</v>
      </c>
      <c r="L204" s="5">
        <v>0</v>
      </c>
      <c r="M204" s="5">
        <v>0</v>
      </c>
    </row>
    <row r="205" spans="3:13" ht="15.5" x14ac:dyDescent="0.35">
      <c r="C205" t="s">
        <v>189</v>
      </c>
      <c r="I205" s="6">
        <v>2.98E-2</v>
      </c>
      <c r="J205" s="6">
        <v>1.9299999999999998E-2</v>
      </c>
      <c r="K205" s="6">
        <v>0.1426</v>
      </c>
      <c r="L205" s="6">
        <v>0.42060000000000003</v>
      </c>
      <c r="M205" s="6">
        <v>0.69450000000000001</v>
      </c>
    </row>
    <row r="206" spans="3:13" ht="15.5" x14ac:dyDescent="0.35">
      <c r="C206" t="s">
        <v>190</v>
      </c>
      <c r="I206" s="6">
        <v>5.59</v>
      </c>
      <c r="J206" s="6">
        <v>3.42</v>
      </c>
      <c r="K206" s="6">
        <v>45.2</v>
      </c>
      <c r="L206" s="6">
        <v>84.92</v>
      </c>
      <c r="M206" s="6">
        <v>342.85</v>
      </c>
    </row>
    <row r="207" spans="3:13" ht="15.5" x14ac:dyDescent="0.35">
      <c r="C207" t="s">
        <v>59</v>
      </c>
      <c r="I207" s="6">
        <v>4.04</v>
      </c>
      <c r="J207" s="6">
        <v>2.57</v>
      </c>
      <c r="K207" s="6">
        <v>5.22</v>
      </c>
      <c r="L207" s="5">
        <v>0</v>
      </c>
      <c r="M207" s="5">
        <v>0</v>
      </c>
    </row>
    <row r="208" spans="3:13" ht="15.5" x14ac:dyDescent="0.35">
      <c r="C208" t="s">
        <v>56</v>
      </c>
      <c r="I208" s="6">
        <v>58.48</v>
      </c>
      <c r="J208" s="6">
        <v>58.27</v>
      </c>
      <c r="K208" s="6">
        <v>58.28</v>
      </c>
      <c r="L208" s="6">
        <v>15.36</v>
      </c>
      <c r="M208" s="6">
        <v>10.94</v>
      </c>
    </row>
    <row r="209" spans="2:13" ht="15.5" x14ac:dyDescent="0.35">
      <c r="C209" t="s">
        <v>191</v>
      </c>
      <c r="I209" s="6">
        <v>4.04</v>
      </c>
      <c r="J209" s="6">
        <v>2.58</v>
      </c>
      <c r="K209" s="6">
        <v>5.22</v>
      </c>
      <c r="L209" s="5">
        <v>0</v>
      </c>
      <c r="M209" s="5">
        <v>0</v>
      </c>
    </row>
    <row r="210" spans="2:13" ht="15.5" x14ac:dyDescent="0.35">
      <c r="C210" t="s">
        <v>192</v>
      </c>
      <c r="I210" s="6">
        <v>58.41</v>
      </c>
      <c r="J210" s="6">
        <v>58.22</v>
      </c>
      <c r="K210" s="6">
        <v>58.27</v>
      </c>
      <c r="L210" s="6">
        <v>15.34</v>
      </c>
      <c r="M210" s="6">
        <v>10.89</v>
      </c>
    </row>
    <row r="211" spans="2:13" ht="15.5" x14ac:dyDescent="0.35">
      <c r="C211" t="s">
        <v>193</v>
      </c>
      <c r="I211" s="5">
        <v>9000000000</v>
      </c>
      <c r="J211" s="5">
        <v>9000000000</v>
      </c>
      <c r="K211" s="5">
        <v>9000000000</v>
      </c>
      <c r="L211" s="5">
        <v>8000000000</v>
      </c>
      <c r="M211" s="5">
        <v>0</v>
      </c>
    </row>
    <row r="212" spans="2:13" ht="15.5" x14ac:dyDescent="0.35">
      <c r="C212" t="s">
        <v>194</v>
      </c>
      <c r="L212" s="5">
        <v>0</v>
      </c>
      <c r="M212" s="5">
        <v>0</v>
      </c>
    </row>
    <row r="213" spans="2:13" ht="15.5" x14ac:dyDescent="0.35">
      <c r="C213" t="s">
        <v>26</v>
      </c>
      <c r="I213" s="5">
        <v>9000000000</v>
      </c>
      <c r="J213" s="5">
        <v>9000000000</v>
      </c>
      <c r="K213" s="5">
        <v>9000000000</v>
      </c>
      <c r="L213" s="5">
        <v>8000000000</v>
      </c>
      <c r="M213" s="5">
        <v>0</v>
      </c>
    </row>
    <row r="214" spans="2:13" ht="15.5" x14ac:dyDescent="0.35">
      <c r="C214" t="s">
        <v>23</v>
      </c>
      <c r="I214" s="5">
        <v>9000000000</v>
      </c>
      <c r="J214" s="5">
        <v>6000000000</v>
      </c>
      <c r="K214" s="5">
        <v>-22000000000</v>
      </c>
      <c r="L214" s="5">
        <v>6000000000</v>
      </c>
      <c r="M214" s="5">
        <v>0</v>
      </c>
    </row>
    <row r="215" spans="2:13" ht="15.5" x14ac:dyDescent="0.35">
      <c r="C215" t="s">
        <v>195</v>
      </c>
      <c r="I215" s="5">
        <v>224000000000</v>
      </c>
      <c r="J215" s="5">
        <v>218000000000</v>
      </c>
      <c r="K215" s="5">
        <v>222000000000</v>
      </c>
      <c r="L215" s="5">
        <v>42000000000</v>
      </c>
      <c r="M215" s="5">
        <v>31000000000</v>
      </c>
    </row>
    <row r="216" spans="2:13" ht="15.5" x14ac:dyDescent="0.35">
      <c r="C216" t="s">
        <v>196</v>
      </c>
      <c r="I216" s="5">
        <v>-7000000000</v>
      </c>
      <c r="J216" s="5">
        <v>-21000000000</v>
      </c>
      <c r="K216" s="5">
        <v>-131000000000</v>
      </c>
      <c r="L216" s="5">
        <v>-2000000000</v>
      </c>
      <c r="M216" s="5">
        <v>-3000000000</v>
      </c>
    </row>
    <row r="217" spans="2:13" ht="15.5" x14ac:dyDescent="0.35">
      <c r="C217" t="s">
        <v>197</v>
      </c>
      <c r="I217" s="5">
        <v>-2000000000</v>
      </c>
      <c r="J217" s="5">
        <v>-7000000000</v>
      </c>
      <c r="K217" s="5">
        <v>-6000000000</v>
      </c>
      <c r="L217" s="5">
        <v>-2000000000</v>
      </c>
      <c r="M217" s="5">
        <v>-1000000000</v>
      </c>
    </row>
    <row r="218" spans="2:13" ht="15.5" x14ac:dyDescent="0.35">
      <c r="C218" t="s">
        <v>15</v>
      </c>
      <c r="I218" s="5">
        <v>-10000000000</v>
      </c>
      <c r="J218" s="5">
        <v>-28000000000</v>
      </c>
      <c r="K218" s="5">
        <v>-136000000000</v>
      </c>
      <c r="L218" s="5">
        <v>-4000000000</v>
      </c>
      <c r="M218" s="5">
        <v>-3000000000</v>
      </c>
    </row>
    <row r="219" spans="2:13" ht="15.5" x14ac:dyDescent="0.35">
      <c r="C219" t="s">
        <v>17</v>
      </c>
      <c r="I219" s="6">
        <v>-2.38</v>
      </c>
      <c r="J219" s="6">
        <v>-7.01</v>
      </c>
      <c r="K219" s="6">
        <v>-34.090000000000003</v>
      </c>
      <c r="L219" s="6">
        <v>-1.21</v>
      </c>
      <c r="M219" s="6">
        <v>-1.07</v>
      </c>
    </row>
    <row r="221" spans="2:13" ht="15.5" x14ac:dyDescent="0.35">
      <c r="B221" t="s">
        <v>198</v>
      </c>
      <c r="C221" t="s">
        <v>199</v>
      </c>
      <c r="D221" s="5">
        <v>566000000</v>
      </c>
      <c r="E221" s="5">
        <v>107000000</v>
      </c>
      <c r="F221" s="5">
        <v>-2000000000</v>
      </c>
      <c r="G221" s="5">
        <v>2000000000</v>
      </c>
      <c r="H221" s="5">
        <v>1000000000</v>
      </c>
      <c r="I221" s="5">
        <v>883000000</v>
      </c>
      <c r="J221" s="5">
        <v>2000000000</v>
      </c>
      <c r="K221" s="5">
        <v>16000000000</v>
      </c>
    </row>
    <row r="222" spans="2:13" ht="15.5" x14ac:dyDescent="0.35">
      <c r="C222" t="s">
        <v>381</v>
      </c>
      <c r="K222" s="6">
        <v>0.41</v>
      </c>
      <c r="L222" s="6">
        <v>1.23</v>
      </c>
    </row>
    <row r="223" spans="2:13" ht="15.5" x14ac:dyDescent="0.35">
      <c r="C223" t="s">
        <v>67</v>
      </c>
      <c r="I223" s="6">
        <v>0.92059999999999997</v>
      </c>
      <c r="K223" s="6">
        <v>0.10050000000000001</v>
      </c>
    </row>
    <row r="224" spans="2:13" ht="15.5" x14ac:dyDescent="0.35">
      <c r="C224" t="s">
        <v>382</v>
      </c>
      <c r="I224" s="6">
        <v>1.6000000000000001E-3</v>
      </c>
      <c r="K224" s="6">
        <v>1.6000000000000001E-3</v>
      </c>
      <c r="L224" s="6">
        <v>3.8E-3</v>
      </c>
    </row>
    <row r="225" spans="3:13" ht="15.5" x14ac:dyDescent="0.35">
      <c r="C225" t="s">
        <v>47</v>
      </c>
      <c r="D225" s="6">
        <v>0.14000000000000001</v>
      </c>
      <c r="E225" s="6">
        <v>0.03</v>
      </c>
      <c r="F225" s="6">
        <v>-0.4</v>
      </c>
      <c r="G225" s="6">
        <v>0.47</v>
      </c>
      <c r="H225" s="6">
        <v>0.34</v>
      </c>
      <c r="I225" s="6">
        <v>0.22</v>
      </c>
      <c r="J225" s="6">
        <v>0.45</v>
      </c>
      <c r="K225" s="6">
        <v>4.08</v>
      </c>
    </row>
    <row r="226" spans="3:13" ht="15.5" x14ac:dyDescent="0.35">
      <c r="C226" t="s">
        <v>69</v>
      </c>
      <c r="K226" s="6">
        <v>0.41</v>
      </c>
      <c r="L226" s="6">
        <v>1.23</v>
      </c>
    </row>
    <row r="227" spans="3:13" ht="15.5" x14ac:dyDescent="0.35">
      <c r="C227" t="s">
        <v>383</v>
      </c>
      <c r="I227" s="6">
        <v>0.92059999999999997</v>
      </c>
      <c r="K227" s="6">
        <v>0.10050000000000001</v>
      </c>
    </row>
    <row r="228" spans="3:13" ht="15.5" x14ac:dyDescent="0.35">
      <c r="C228" t="s">
        <v>384</v>
      </c>
      <c r="I228" s="6">
        <v>1.6000000000000001E-3</v>
      </c>
      <c r="K228" s="6">
        <v>1.6000000000000001E-3</v>
      </c>
      <c r="L228" s="6">
        <v>3.8E-3</v>
      </c>
    </row>
    <row r="229" spans="3:13" ht="15.5" x14ac:dyDescent="0.35">
      <c r="C229" t="s">
        <v>200</v>
      </c>
      <c r="D229" s="5">
        <v>9000000000</v>
      </c>
      <c r="E229" s="5">
        <v>7000000000</v>
      </c>
      <c r="F229" s="5">
        <v>9000000000</v>
      </c>
      <c r="G229" s="5">
        <v>12000000000</v>
      </c>
      <c r="H229" s="5">
        <v>32000000000</v>
      </c>
      <c r="I229" s="5">
        <v>36000000000</v>
      </c>
      <c r="J229" s="5">
        <v>45000000000</v>
      </c>
      <c r="K229" s="5">
        <v>60000000000</v>
      </c>
      <c r="L229" s="5">
        <v>50000000000</v>
      </c>
      <c r="M229" s="5">
        <v>34000000000</v>
      </c>
    </row>
    <row r="230" spans="3:13" ht="15.5" x14ac:dyDescent="0.35">
      <c r="C230" t="s">
        <v>385</v>
      </c>
      <c r="K230" s="6">
        <v>0.41</v>
      </c>
      <c r="L230" s="6">
        <v>1.23</v>
      </c>
    </row>
    <row r="231" spans="3:13" ht="15.5" x14ac:dyDescent="0.35">
      <c r="C231" t="s">
        <v>386</v>
      </c>
      <c r="I231" s="6">
        <v>0.92059999999999997</v>
      </c>
      <c r="K231" s="6">
        <v>0.10050000000000001</v>
      </c>
    </row>
    <row r="232" spans="3:13" ht="15.5" x14ac:dyDescent="0.35">
      <c r="C232" t="s">
        <v>387</v>
      </c>
      <c r="I232" s="6">
        <v>1.6000000000000001E-3</v>
      </c>
      <c r="K232" s="6">
        <v>1.6000000000000001E-3</v>
      </c>
      <c r="L232" s="6">
        <v>3.8E-3</v>
      </c>
    </row>
    <row r="233" spans="3:13" ht="15.5" x14ac:dyDescent="0.35">
      <c r="C233" t="s">
        <v>201</v>
      </c>
      <c r="I233" s="6">
        <v>169.45</v>
      </c>
    </row>
    <row r="234" spans="3:13" ht="15.5" x14ac:dyDescent="0.35">
      <c r="C234" t="s">
        <v>281</v>
      </c>
      <c r="I234" s="6">
        <v>243.59</v>
      </c>
    </row>
    <row r="235" spans="3:13" ht="15.5" x14ac:dyDescent="0.35">
      <c r="C235" t="s">
        <v>202</v>
      </c>
      <c r="I235" s="6">
        <v>6.95</v>
      </c>
    </row>
    <row r="236" spans="3:13" ht="15.5" x14ac:dyDescent="0.35">
      <c r="C236" t="s">
        <v>282</v>
      </c>
      <c r="I236" s="6">
        <v>4.0999999999999995E-3</v>
      </c>
    </row>
    <row r="237" spans="3:13" ht="15.5" x14ac:dyDescent="0.35">
      <c r="C237" t="s">
        <v>283</v>
      </c>
      <c r="I237" s="6">
        <v>6.09</v>
      </c>
    </row>
    <row r="238" spans="3:13" ht="15.5" x14ac:dyDescent="0.35">
      <c r="C238" t="s">
        <v>203</v>
      </c>
      <c r="I238" s="6">
        <v>0.97</v>
      </c>
    </row>
    <row r="239" spans="3:13" ht="15.5" x14ac:dyDescent="0.35">
      <c r="C239" t="s">
        <v>284</v>
      </c>
      <c r="I239" s="6">
        <v>-219.75</v>
      </c>
    </row>
    <row r="240" spans="3:13" ht="15.5" x14ac:dyDescent="0.35">
      <c r="C240" t="s">
        <v>285</v>
      </c>
      <c r="I240" s="6">
        <v>-72.430000000000007</v>
      </c>
    </row>
    <row r="241" spans="3:9" ht="15.5" x14ac:dyDescent="0.35">
      <c r="C241" t="s">
        <v>286</v>
      </c>
      <c r="I241" s="6">
        <v>29.7</v>
      </c>
    </row>
    <row r="242" spans="3:9" ht="15.5" x14ac:dyDescent="0.35">
      <c r="C242" t="s">
        <v>287</v>
      </c>
      <c r="I242" s="6">
        <v>23.45</v>
      </c>
    </row>
    <row r="243" spans="3:9" ht="15.5" x14ac:dyDescent="0.35">
      <c r="C243" t="s">
        <v>288</v>
      </c>
      <c r="I243" s="6">
        <v>-4.7699999999999996</v>
      </c>
    </row>
    <row r="244" spans="3:9" ht="15.5" x14ac:dyDescent="0.35">
      <c r="C244" t="s">
        <v>290</v>
      </c>
      <c r="I244" s="6">
        <v>0.23</v>
      </c>
    </row>
    <row r="245" spans="3:9" ht="15.5" x14ac:dyDescent="0.35">
      <c r="C245" t="s">
        <v>204</v>
      </c>
      <c r="I245" s="6">
        <v>0.34</v>
      </c>
    </row>
    <row r="246" spans="3:9" ht="15.5" x14ac:dyDescent="0.35">
      <c r="C246" t="s">
        <v>291</v>
      </c>
      <c r="I246" s="6">
        <v>9.36</v>
      </c>
    </row>
    <row r="247" spans="3:9" ht="15.5" x14ac:dyDescent="0.35">
      <c r="C247" t="s">
        <v>205</v>
      </c>
      <c r="D247" s="6">
        <v>0.03</v>
      </c>
    </row>
    <row r="248" spans="3:9" ht="15.5" x14ac:dyDescent="0.35">
      <c r="C248" t="s">
        <v>206</v>
      </c>
      <c r="I248" s="6">
        <v>58.63</v>
      </c>
    </row>
    <row r="249" spans="3:9" ht="15.5" x14ac:dyDescent="0.35">
      <c r="C249" t="s">
        <v>292</v>
      </c>
      <c r="I249" s="6">
        <v>-0.79</v>
      </c>
    </row>
    <row r="250" spans="3:9" ht="15.5" x14ac:dyDescent="0.35">
      <c r="C250" t="s">
        <v>207</v>
      </c>
      <c r="D250" s="5">
        <v>18</v>
      </c>
    </row>
    <row r="251" spans="3:9" ht="15.5" x14ac:dyDescent="0.35">
      <c r="C251" t="s">
        <v>208</v>
      </c>
      <c r="D251" s="6">
        <v>16.989999999999998</v>
      </c>
    </row>
    <row r="252" spans="3:9" ht="15.5" x14ac:dyDescent="0.35">
      <c r="C252" t="s">
        <v>293</v>
      </c>
      <c r="D252" s="6">
        <v>0.04</v>
      </c>
    </row>
    <row r="253" spans="3:9" ht="15.5" x14ac:dyDescent="0.35">
      <c r="C253" t="s">
        <v>209</v>
      </c>
      <c r="D253" s="6">
        <v>7.0000000000000007E-2</v>
      </c>
    </row>
    <row r="254" spans="3:9" ht="15.5" x14ac:dyDescent="0.35">
      <c r="C254" t="s">
        <v>295</v>
      </c>
      <c r="D254" s="6">
        <v>0.04</v>
      </c>
    </row>
    <row r="255" spans="3:9" ht="15.5" x14ac:dyDescent="0.35">
      <c r="C255" t="s">
        <v>210</v>
      </c>
      <c r="D255" s="6">
        <v>1.07</v>
      </c>
    </row>
    <row r="256" spans="3:9" ht="15.5" x14ac:dyDescent="0.35">
      <c r="C256" t="s">
        <v>296</v>
      </c>
      <c r="I256" s="6">
        <v>7.18</v>
      </c>
    </row>
    <row r="257" spans="3:9" ht="15.5" x14ac:dyDescent="0.35">
      <c r="C257" t="s">
        <v>13</v>
      </c>
      <c r="D257" s="5">
        <v>-2000000000</v>
      </c>
    </row>
    <row r="258" spans="3:9" ht="15.5" x14ac:dyDescent="0.35">
      <c r="C258" t="s">
        <v>211</v>
      </c>
      <c r="I258" s="6">
        <v>20.7</v>
      </c>
    </row>
    <row r="259" spans="3:9" ht="15.5" x14ac:dyDescent="0.35">
      <c r="C259" t="s">
        <v>212</v>
      </c>
      <c r="I259" s="6">
        <v>3.7000000000000002E-3</v>
      </c>
    </row>
    <row r="260" spans="3:9" ht="15.5" x14ac:dyDescent="0.35">
      <c r="C260" t="s">
        <v>213</v>
      </c>
      <c r="I260" s="6">
        <v>4.0000000000000001E-3</v>
      </c>
    </row>
    <row r="261" spans="3:9" ht="15.5" x14ac:dyDescent="0.35">
      <c r="C261" t="s">
        <v>214</v>
      </c>
      <c r="I261" s="6">
        <v>3.3399999999999999E-2</v>
      </c>
    </row>
    <row r="262" spans="3:9" ht="15.5" x14ac:dyDescent="0.35">
      <c r="C262" t="s">
        <v>297</v>
      </c>
      <c r="I262" s="6">
        <v>1.55E-2</v>
      </c>
    </row>
    <row r="263" spans="3:9" ht="15.5" x14ac:dyDescent="0.35">
      <c r="C263" t="s">
        <v>215</v>
      </c>
      <c r="D263" s="6">
        <v>1350.43</v>
      </c>
    </row>
    <row r="264" spans="3:9" ht="15.5" x14ac:dyDescent="0.35">
      <c r="C264" t="s">
        <v>216</v>
      </c>
      <c r="D264" s="6">
        <v>234.46</v>
      </c>
    </row>
    <row r="265" spans="3:9" ht="15.5" x14ac:dyDescent="0.35">
      <c r="C265" t="s">
        <v>217</v>
      </c>
      <c r="D265" s="6">
        <v>12.51</v>
      </c>
    </row>
    <row r="266" spans="3:9" ht="15.5" x14ac:dyDescent="0.35">
      <c r="C266" t="s">
        <v>218</v>
      </c>
      <c r="D266" s="6">
        <v>1572.38</v>
      </c>
    </row>
    <row r="267" spans="3:9" ht="15.5" x14ac:dyDescent="0.35">
      <c r="C267" t="s">
        <v>219</v>
      </c>
      <c r="D267" s="6">
        <v>7.0000000000000007E-2</v>
      </c>
    </row>
    <row r="268" spans="3:9" ht="15.5" x14ac:dyDescent="0.35">
      <c r="C268" t="s">
        <v>298</v>
      </c>
      <c r="I268" s="6">
        <v>0.15</v>
      </c>
    </row>
    <row r="269" spans="3:9" ht="15.5" x14ac:dyDescent="0.35">
      <c r="C269" t="s">
        <v>299</v>
      </c>
      <c r="I269" s="6">
        <v>1.29</v>
      </c>
    </row>
    <row r="270" spans="3:9" ht="15.5" x14ac:dyDescent="0.35">
      <c r="C270" t="s">
        <v>43</v>
      </c>
      <c r="I270" s="5">
        <v>228000000000</v>
      </c>
    </row>
    <row r="271" spans="3:9" ht="15.5" x14ac:dyDescent="0.35">
      <c r="C271" t="s">
        <v>220</v>
      </c>
      <c r="I271" s="5">
        <v>237000000000</v>
      </c>
    </row>
    <row r="272" spans="3:9" ht="15.5" x14ac:dyDescent="0.35">
      <c r="C272" t="s">
        <v>221</v>
      </c>
      <c r="I272" s="5">
        <v>4000000000</v>
      </c>
    </row>
    <row r="273" spans="3:9" ht="15.5" x14ac:dyDescent="0.35">
      <c r="C273" t="s">
        <v>222</v>
      </c>
      <c r="I273" s="6">
        <v>0.14599999999999999</v>
      </c>
    </row>
    <row r="274" spans="3:9" ht="15.5" x14ac:dyDescent="0.35">
      <c r="C274" t="s">
        <v>223</v>
      </c>
      <c r="D274" s="6">
        <v>0.3715</v>
      </c>
    </row>
    <row r="275" spans="3:9" ht="15.5" x14ac:dyDescent="0.35">
      <c r="C275" t="s">
        <v>224</v>
      </c>
      <c r="D275" s="6">
        <v>0.17050000000000001</v>
      </c>
    </row>
    <row r="276" spans="3:9" ht="15.5" x14ac:dyDescent="0.35">
      <c r="C276" t="s">
        <v>225</v>
      </c>
      <c r="D276" s="6">
        <v>6.4299999999999996E-2</v>
      </c>
    </row>
    <row r="277" spans="3:9" ht="15.5" x14ac:dyDescent="0.35">
      <c r="C277" t="s">
        <v>226</v>
      </c>
      <c r="D277" s="6">
        <v>0.4728</v>
      </c>
    </row>
    <row r="278" spans="3:9" ht="15.5" x14ac:dyDescent="0.35">
      <c r="C278" t="s">
        <v>227</v>
      </c>
      <c r="D278" s="6">
        <v>-0.18100000000000002</v>
      </c>
    </row>
    <row r="279" spans="3:9" ht="15.5" x14ac:dyDescent="0.35">
      <c r="C279" t="s">
        <v>228</v>
      </c>
      <c r="D279" s="6">
        <v>0.2712</v>
      </c>
    </row>
    <row r="280" spans="3:9" ht="15.5" x14ac:dyDescent="0.35">
      <c r="C280" t="s">
        <v>388</v>
      </c>
      <c r="I280" s="6">
        <v>0.41</v>
      </c>
    </row>
    <row r="281" spans="3:9" ht="15.5" x14ac:dyDescent="0.35">
      <c r="C281" t="s">
        <v>392</v>
      </c>
      <c r="I281" t="s">
        <v>1668</v>
      </c>
    </row>
    <row r="282" spans="3:9" ht="15.5" x14ac:dyDescent="0.35">
      <c r="C282" t="s">
        <v>229</v>
      </c>
      <c r="I282" s="5">
        <v>5</v>
      </c>
    </row>
    <row r="283" spans="3:9" ht="15.5" x14ac:dyDescent="0.35">
      <c r="C283" t="s">
        <v>230</v>
      </c>
      <c r="I283" s="6">
        <v>0.05</v>
      </c>
    </row>
    <row r="284" spans="3:9" ht="15.5" x14ac:dyDescent="0.35">
      <c r="C284" t="s">
        <v>231</v>
      </c>
      <c r="I284" s="6">
        <v>0.23</v>
      </c>
    </row>
    <row r="285" spans="3:9" ht="15.5" x14ac:dyDescent="0.35">
      <c r="C285" t="s">
        <v>232</v>
      </c>
      <c r="I285" s="6">
        <v>0.04</v>
      </c>
    </row>
    <row r="286" spans="3:9" ht="15.5" x14ac:dyDescent="0.35">
      <c r="C286" t="s">
        <v>233</v>
      </c>
      <c r="I286" s="6">
        <v>0.32</v>
      </c>
    </row>
    <row r="287" spans="3:9" ht="15.5" x14ac:dyDescent="0.35">
      <c r="C287" t="s">
        <v>234</v>
      </c>
      <c r="I287" s="6">
        <v>0.2</v>
      </c>
    </row>
    <row r="288" spans="3:9" ht="15.5" x14ac:dyDescent="0.35">
      <c r="C288" t="s">
        <v>235</v>
      </c>
      <c r="I288" s="6">
        <v>0.56999999999999995</v>
      </c>
    </row>
    <row r="289" spans="3:9" ht="15.5" x14ac:dyDescent="0.35">
      <c r="C289" t="s">
        <v>236</v>
      </c>
      <c r="I289" s="6">
        <v>0.04</v>
      </c>
    </row>
    <row r="290" spans="3:9" ht="15.5" x14ac:dyDescent="0.35">
      <c r="C290" t="s">
        <v>300</v>
      </c>
      <c r="I290" s="5">
        <v>37000000000</v>
      </c>
    </row>
    <row r="291" spans="3:9" ht="15.5" x14ac:dyDescent="0.35">
      <c r="C291" t="s">
        <v>301</v>
      </c>
      <c r="I291" s="5">
        <v>19000000000</v>
      </c>
    </row>
    <row r="292" spans="3:9" ht="15.5" x14ac:dyDescent="0.35">
      <c r="C292" t="s">
        <v>302</v>
      </c>
      <c r="I292" s="5">
        <v>10000000000</v>
      </c>
    </row>
    <row r="293" spans="3:9" ht="15.5" x14ac:dyDescent="0.35">
      <c r="C293" t="s">
        <v>303</v>
      </c>
      <c r="I293" s="5">
        <v>1000000000</v>
      </c>
    </row>
    <row r="294" spans="3:9" ht="15.5" x14ac:dyDescent="0.35">
      <c r="C294" t="s">
        <v>237</v>
      </c>
      <c r="D294" s="5">
        <v>0</v>
      </c>
    </row>
    <row r="295" spans="3:9" ht="15.5" x14ac:dyDescent="0.35">
      <c r="C295" t="s">
        <v>238</v>
      </c>
      <c r="D295" s="5">
        <v>252000000000</v>
      </c>
    </row>
    <row r="296" spans="3:9" ht="15.5" x14ac:dyDescent="0.35">
      <c r="C296" t="s">
        <v>239</v>
      </c>
      <c r="D296" s="5">
        <v>17000000000</v>
      </c>
    </row>
    <row r="297" spans="3:9" ht="15.5" x14ac:dyDescent="0.35">
      <c r="C297" t="s">
        <v>183</v>
      </c>
      <c r="D297" s="5">
        <v>223000000000</v>
      </c>
    </row>
    <row r="298" spans="3:9" ht="15.5" x14ac:dyDescent="0.35">
      <c r="C298" t="s">
        <v>182</v>
      </c>
      <c r="I298" s="5">
        <v>235000000000</v>
      </c>
    </row>
    <row r="299" spans="3:9" ht="15.5" x14ac:dyDescent="0.35">
      <c r="C299" t="s">
        <v>180</v>
      </c>
      <c r="D299" s="5">
        <v>9000000000</v>
      </c>
    </row>
    <row r="300" spans="3:9" ht="15.5" x14ac:dyDescent="0.35">
      <c r="C300" t="s">
        <v>24</v>
      </c>
      <c r="D300" s="5">
        <v>9000000000</v>
      </c>
    </row>
    <row r="301" spans="3:9" ht="15.5" x14ac:dyDescent="0.35">
      <c r="C301" t="s">
        <v>21</v>
      </c>
      <c r="D301" s="5">
        <v>9000000000</v>
      </c>
    </row>
    <row r="302" spans="3:9" ht="15.5" x14ac:dyDescent="0.35">
      <c r="C302" t="s">
        <v>240</v>
      </c>
      <c r="I302" s="5">
        <v>235000000000</v>
      </c>
    </row>
    <row r="303" spans="3:9" ht="15.5" x14ac:dyDescent="0.35">
      <c r="C303" t="s">
        <v>304</v>
      </c>
      <c r="I303" s="5">
        <v>-1000000000</v>
      </c>
    </row>
    <row r="304" spans="3:9" ht="15.5" x14ac:dyDescent="0.35">
      <c r="C304" t="s">
        <v>305</v>
      </c>
      <c r="I304" s="5">
        <v>4000000000</v>
      </c>
    </row>
    <row r="305" spans="3:9" ht="15.5" x14ac:dyDescent="0.35">
      <c r="C305" t="s">
        <v>306</v>
      </c>
      <c r="I305" s="5">
        <v>-3000000000</v>
      </c>
    </row>
    <row r="306" spans="3:9" ht="15.5" x14ac:dyDescent="0.35">
      <c r="C306" t="s">
        <v>307</v>
      </c>
      <c r="I306" s="5">
        <v>-2000000000</v>
      </c>
    </row>
    <row r="307" spans="3:9" ht="15.5" x14ac:dyDescent="0.35">
      <c r="C307" t="s">
        <v>308</v>
      </c>
      <c r="I307" s="5">
        <v>-3000000000</v>
      </c>
    </row>
  </sheetData>
  <pageMargins left="0.7" right="0.7" top="0.75" bottom="0.75" header="0.3" footer="0.3"/>
  <ignoredErrors>
    <ignoredError sqref="A1:M308" numberStoredAsText="1"/>
  </ignoredError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O29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1669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ht="15.5" x14ac:dyDescent="0.35">
      <c r="C2" t="s">
        <v>1670</v>
      </c>
      <c r="D2" s="2" vm="345">
        <f ca="1">IFERROR(_xlfn.STOCKHISTORY("XIDX:" &amp; $C$1, D3, , 0, 0, 1), "Libur")</f>
        <v>362</v>
      </c>
      <c r="E2" s="2" vm="346">
        <f ca="1">IFERROR(_xlfn.STOCKHISTORY("XIDX:" &amp; $C$1, E3, , 0, 0, 1), "Libur")</f>
        <v>274</v>
      </c>
      <c r="H2" s="2" vm="346">
        <f ca="1">IFERROR(INDEX(D2:G2,COUNT(D2:G2)),"")</f>
        <v>274</v>
      </c>
      <c r="I2" s="2" vm="347">
        <f t="shared" ref="I2:O2" ca="1" si="0">IFERROR(_xlfn.STOCKHISTORY("XIDX:" &amp; $C$1, I1, , 0, 0, 1), "Libur")</f>
        <v>306</v>
      </c>
      <c r="J2" s="2" vm="348">
        <f t="shared" ca="1" si="0"/>
        <v>191</v>
      </c>
      <c r="K2" s="2" vm="344">
        <f t="shared" ca="1" si="0"/>
        <v>136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</row>
    <row r="3" spans="1:15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5" ht="15.5" x14ac:dyDescent="0.35">
      <c r="B4" t="s">
        <v>5</v>
      </c>
      <c r="C4" t="s">
        <v>6</v>
      </c>
      <c r="D4" s="2">
        <f>IFERROR(INDEX(D51:D500,MATCH($C$4,$C$51:$C$500,0)),"")</f>
        <v>26433863122</v>
      </c>
      <c r="E4" s="2">
        <f>IFERROR(INDEX(E51:E500,MATCH($C$4,$C$51:$C$500,0)),"")</f>
        <v>18690148106</v>
      </c>
      <c r="H4" s="2">
        <f>IFERROR(SUM(D4:G4)*(4/MAX(1,COUNT(D4:G4))),"")</f>
        <v>90248022456</v>
      </c>
      <c r="I4" s="2">
        <f t="shared" ref="I4:O4" si="1">IFERROR(INDEX(I51:I500,MATCH($C$4,$C$51:$C$500,0)),"")</f>
        <v>94144836216</v>
      </c>
      <c r="J4" s="2">
        <f t="shared" si="1"/>
        <v>101318696572</v>
      </c>
      <c r="K4" s="2">
        <f t="shared" si="1"/>
        <v>84828483715</v>
      </c>
      <c r="L4" s="2">
        <f t="shared" si="1"/>
        <v>60710911874</v>
      </c>
      <c r="M4" s="2">
        <f t="shared" si="1"/>
        <v>66834672795</v>
      </c>
      <c r="N4" s="2">
        <f t="shared" si="1"/>
        <v>41119192567</v>
      </c>
      <c r="O4" s="2">
        <f t="shared" si="1"/>
        <v>21645446124</v>
      </c>
    </row>
    <row r="5" spans="1:15" ht="15.5" x14ac:dyDescent="0.35">
      <c r="B5" t="s">
        <v>7</v>
      </c>
      <c r="C5" t="s">
        <v>8</v>
      </c>
      <c r="D5" s="2">
        <f>IFERROR(INDEX(D51:D500,MATCH($C$5,$C$51:$C$500,0)),"")</f>
        <v>14431376535</v>
      </c>
      <c r="E5" s="2">
        <f>IFERROR(INDEX(E51:E500,MATCH($C$5,$C$51:$C$500,0)),"")</f>
        <v>10639362452</v>
      </c>
      <c r="H5" s="2">
        <f>IFERROR(SUM(D5:G5)*(4/MAX(1,COUNT(D5:G5))),"")</f>
        <v>50141477974</v>
      </c>
      <c r="I5" s="2">
        <f t="shared" ref="I5:O5" si="2">IFERROR(INDEX(I51:I500,MATCH($C$5,$C$51:$C$500,0)),"")</f>
        <v>46128144775</v>
      </c>
      <c r="J5" s="2">
        <f t="shared" si="2"/>
        <v>55953199934</v>
      </c>
      <c r="K5" s="2">
        <f t="shared" si="2"/>
        <v>41468691980</v>
      </c>
      <c r="L5" s="2">
        <f t="shared" si="2"/>
        <v>20914026663</v>
      </c>
      <c r="M5" s="2">
        <f t="shared" si="2"/>
        <v>30130269482</v>
      </c>
      <c r="N5" s="2">
        <f t="shared" si="2"/>
        <v>20125931664</v>
      </c>
      <c r="O5" s="2">
        <f t="shared" si="2"/>
        <v>3443223704</v>
      </c>
    </row>
    <row r="6" spans="1:15" ht="15.5" x14ac:dyDescent="0.35">
      <c r="B6" t="s">
        <v>9</v>
      </c>
      <c r="C6" t="s">
        <v>10</v>
      </c>
      <c r="D6" s="2">
        <f>IFERROR(INDEX(D51:D500,MATCH($C$6,$C$51:$C$500,0)),"")</f>
        <v>370798057639</v>
      </c>
      <c r="E6" s="2">
        <f>IFERROR(INDEX(E51:E500,MATCH($C$6,$C$51:$C$500,0)),"")</f>
        <v>357722881278</v>
      </c>
      <c r="H6" s="2">
        <f>IFERROR(INDEX(D6:G6,COUNT(D6:G6)),"")</f>
        <v>357722881278</v>
      </c>
      <c r="I6" s="2">
        <f t="shared" ref="I6:O6" si="3">IFERROR(INDEX(I51:I500,MATCH($C$6,$C$51:$C$500,0)),"")</f>
        <v>325913144773</v>
      </c>
      <c r="J6" s="2">
        <f t="shared" si="3"/>
        <v>281141341931</v>
      </c>
      <c r="K6" s="2">
        <f t="shared" si="3"/>
        <v>226542417918</v>
      </c>
      <c r="L6" s="2">
        <f t="shared" si="3"/>
        <v>148619999642</v>
      </c>
      <c r="M6" s="2">
        <f t="shared" si="3"/>
        <v>133705972979</v>
      </c>
      <c r="N6" s="2">
        <f t="shared" si="3"/>
        <v>103575703498</v>
      </c>
      <c r="O6" s="2">
        <f t="shared" si="3"/>
        <v>94442012679</v>
      </c>
    </row>
    <row r="7" spans="1:15" ht="15.5" x14ac:dyDescent="0.35">
      <c r="B7" t="s">
        <v>11</v>
      </c>
      <c r="C7" t="s">
        <v>12</v>
      </c>
      <c r="D7" s="3">
        <f>IFERROR(INDEX(D51:D500,MATCH($C$7,$C$51:$C$500,0))/1000000000,"")</f>
        <v>1.36</v>
      </c>
      <c r="E7" s="3">
        <f>IFERROR(INDEX(E51:E500,MATCH($C$7,$C$51:$C$500,0))/1000000000,"")</f>
        <v>1.36</v>
      </c>
      <c r="H7" s="3">
        <f>IFERROR(INDEX(D7:G7,COUNT(D7:G7)),"")</f>
        <v>1.36</v>
      </c>
      <c r="I7" s="3">
        <f t="shared" ref="I7:O7" si="4">IFERROR(INDEX(I51:I500,MATCH($C$7,$C$51:$C$500,0))/1000000000,"")</f>
        <v>1.36</v>
      </c>
      <c r="J7" s="3">
        <f t="shared" si="4"/>
        <v>1.36</v>
      </c>
      <c r="K7" s="3">
        <f t="shared" si="4"/>
        <v>1.36</v>
      </c>
      <c r="L7" s="3">
        <f t="shared" si="4"/>
        <v>1.08</v>
      </c>
      <c r="M7" s="3">
        <f t="shared" si="4"/>
        <v>0</v>
      </c>
      <c r="N7" s="3">
        <f t="shared" si="4"/>
        <v>0</v>
      </c>
      <c r="O7" s="3">
        <f t="shared" si="4"/>
        <v>0</v>
      </c>
    </row>
    <row r="8" spans="1:15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23000000000</v>
      </c>
      <c r="E8" s="2">
        <f>IFERROR(INDEX(E51:E500,MATCH("Free cash flow (Quarter)",$C$51:$C$500,0)),"")</f>
        <v>16000000000</v>
      </c>
      <c r="H8" s="2">
        <f>IFERROR(INDEX(D8:G8,COUNT(D8:G8)),"")</f>
        <v>16000000000</v>
      </c>
      <c r="I8" s="2">
        <f t="shared" ref="I8:O8" si="5">IFERROR(INDEX(I51:I500,MATCH($C$8,$C$51:$C$500,0)),"")</f>
        <v>55000000000</v>
      </c>
      <c r="J8" s="2">
        <f t="shared" si="5"/>
        <v>47000000000</v>
      </c>
      <c r="K8" s="2">
        <f t="shared" si="5"/>
        <v>42000000000</v>
      </c>
      <c r="L8" s="2">
        <f t="shared" si="5"/>
        <v>40000000000</v>
      </c>
      <c r="M8" s="2">
        <f t="shared" si="5"/>
        <v>28000000000</v>
      </c>
      <c r="N8" s="2">
        <f t="shared" si="5"/>
        <v>8000000000</v>
      </c>
      <c r="O8" s="2">
        <f t="shared" si="5"/>
        <v>-21000000000</v>
      </c>
    </row>
    <row r="9" spans="1:15" ht="15.5" x14ac:dyDescent="0.35">
      <c r="A9" t="s">
        <v>16</v>
      </c>
      <c r="C9" t="s">
        <v>17</v>
      </c>
      <c r="D9" s="3">
        <f>IFERROR(INDEX(D51:D500,MATCH("Free cash flow per share (Quarter)",$C$51:$C$500,0)),"")</f>
        <v>17.21</v>
      </c>
      <c r="E9" s="3">
        <f>IFERROR(INDEX(E51:E500,MATCH("Free cash flow per share (Quarter)",$C$51:$C$500,0)),"")</f>
        <v>11.49</v>
      </c>
      <c r="H9" s="3">
        <f>IFERROR(INDEX(D9:G9,COUNT(D9:G9)),"")</f>
        <v>11.49</v>
      </c>
      <c r="I9" s="3">
        <f t="shared" ref="I9:O9" si="6">IFERROR(INDEX(I51:I500,MATCH($C$9,$C$51:$C$500,0)),"")</f>
        <v>40.28</v>
      </c>
      <c r="J9" s="3">
        <f t="shared" si="6"/>
        <v>34.630000000000003</v>
      </c>
      <c r="K9" s="3">
        <f t="shared" si="6"/>
        <v>30.92</v>
      </c>
      <c r="L9" s="3">
        <f t="shared" si="6"/>
        <v>36.89</v>
      </c>
      <c r="M9" s="3">
        <f t="shared" si="6"/>
        <v>786913.43</v>
      </c>
      <c r="N9" s="3">
        <f t="shared" si="6"/>
        <v>228331.36</v>
      </c>
      <c r="O9" s="3">
        <f t="shared" si="6"/>
        <v>-591349.56000000006</v>
      </c>
    </row>
    <row r="10" spans="1:15" ht="15.5" x14ac:dyDescent="0.35">
      <c r="C10" t="s">
        <v>18</v>
      </c>
      <c r="D10" s="3">
        <f ca="1">IFERROR(IF(D9=0,"",D2/D9),"")</f>
        <v>21.034282393957</v>
      </c>
      <c r="E10" s="3">
        <f ca="1">IFERROR(IF(E9=0,"",E2/E9),"")</f>
        <v>23.846823324630112</v>
      </c>
      <c r="I10" s="3">
        <f t="shared" ref="I10:O10" ca="1" si="7">IFERROR(IF(I9=0,"",I2/I9),"")</f>
        <v>7.59682224428997</v>
      </c>
      <c r="J10" s="3">
        <f t="shared" ca="1" si="7"/>
        <v>5.5154490326306664</v>
      </c>
      <c r="K10" s="3">
        <f t="shared" ca="1" si="7"/>
        <v>4.3984476067270375</v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</row>
    <row r="11" spans="1:15" ht="15.5" x14ac:dyDescent="0.35">
      <c r="B11" t="s">
        <v>19</v>
      </c>
      <c r="C11" t="s">
        <v>20</v>
      </c>
      <c r="D11" s="2">
        <f>IFERROR(INDEX(D51:D500,MATCH($C$11,$C$51:$C$500,0)),"")</f>
        <v>155440772323</v>
      </c>
      <c r="E11" s="2">
        <f>IFERROR(INDEX(E51:E500,MATCH($C$11,$C$51:$C$500,0)),"")</f>
        <v>144849861100</v>
      </c>
      <c r="H11" s="2">
        <f>IFERROR(INDEX(D11:G11,COUNT(D11:G11)),"")</f>
        <v>144849861100</v>
      </c>
      <c r="I11" s="2">
        <f t="shared" ref="I11:O11" si="8">IFERROR(INDEX(I51:I500,MATCH($C$11,$C$51:$C$500,0)),"")</f>
        <v>131389991402</v>
      </c>
      <c r="J11" s="2">
        <f t="shared" si="8"/>
        <v>90459063222</v>
      </c>
      <c r="K11" s="2">
        <f t="shared" si="8"/>
        <v>88722573743</v>
      </c>
      <c r="L11" s="2">
        <f t="shared" si="8"/>
        <v>24489638472</v>
      </c>
      <c r="M11" s="2">
        <f t="shared" si="8"/>
        <v>11860298123</v>
      </c>
      <c r="N11" s="2">
        <f t="shared" si="8"/>
        <v>1370179946</v>
      </c>
      <c r="O11" s="2">
        <f t="shared" si="8"/>
        <v>1429650475</v>
      </c>
    </row>
    <row r="12" spans="1:15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-147000000000</v>
      </c>
      <c r="E12" s="2">
        <f>IFERROR(INDEX(E51:E500,MATCH("Net Debt (Quarter)",$C$51:$C$500,0)),"")</f>
        <v>-136000000000</v>
      </c>
      <c r="H12" s="2">
        <f>IFERROR(INDEX(D12:G12,COUNT(D12:G12)),"")</f>
        <v>-136000000000</v>
      </c>
      <c r="I12" s="2">
        <f t="shared" ref="I12:O12" si="9">IFERROR(INDEX(I51:I500,MATCH($C$12,$C$51:$C$500,0)),"")</f>
        <v>-120000000000</v>
      </c>
      <c r="J12" s="2">
        <f t="shared" si="9"/>
        <v>-70000000000</v>
      </c>
      <c r="K12" s="2">
        <f t="shared" si="9"/>
        <v>-63000000000</v>
      </c>
      <c r="L12" s="2">
        <f t="shared" si="9"/>
        <v>6000000000</v>
      </c>
      <c r="M12" s="2">
        <f t="shared" si="9"/>
        <v>26000000000</v>
      </c>
      <c r="N12" s="2">
        <f t="shared" si="9"/>
        <v>42000000000</v>
      </c>
      <c r="O12" s="2">
        <f t="shared" si="9"/>
        <v>44000000000</v>
      </c>
    </row>
    <row r="13" spans="1:15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8000000000</v>
      </c>
      <c r="E13" s="2">
        <f>IFERROR(INDEX(E51:E500,MATCH("Total Debt (Quarter)",$C$51:$C$500,0)),"")</f>
        <v>9000000000</v>
      </c>
      <c r="H13" s="2">
        <f>IFERROR(INDEX(D13:G13,COUNT(D13:G13)),"")</f>
        <v>9000000000</v>
      </c>
      <c r="I13" s="2">
        <f t="shared" ref="I13:O13" si="10">IFERROR(INDEX(I51:I500,MATCH($C$13,$C$51:$C$500,0)),"")</f>
        <v>12000000000</v>
      </c>
      <c r="J13" s="2">
        <f t="shared" si="10"/>
        <v>20000000000</v>
      </c>
      <c r="K13" s="2">
        <f t="shared" si="10"/>
        <v>25000000000</v>
      </c>
      <c r="L13" s="2">
        <f t="shared" si="10"/>
        <v>31000000000</v>
      </c>
      <c r="M13" s="2">
        <f t="shared" si="10"/>
        <v>38000000000</v>
      </c>
      <c r="N13" s="2">
        <f t="shared" si="10"/>
        <v>43000000000</v>
      </c>
      <c r="O13" s="2">
        <f t="shared" si="10"/>
        <v>45000000000</v>
      </c>
    </row>
    <row r="14" spans="1:15" ht="15.5" x14ac:dyDescent="0.35">
      <c r="C14" t="s">
        <v>27</v>
      </c>
      <c r="D14" s="2">
        <f>IFERROR(INDEX(D51:D500,MATCH($C$14,$C$51:$C$500,0)),"")</f>
        <v>-519531140</v>
      </c>
      <c r="E14" s="2">
        <f>IFERROR(INDEX(E51:E500,MATCH($C$14,$C$51:$C$500,0)),"")</f>
        <v>-550328872</v>
      </c>
      <c r="H14" s="2">
        <f>IFERROR(SUM(D14:G14)*(4/MAX(1,COUNT(D14:G14))),"")</f>
        <v>-2139720024</v>
      </c>
      <c r="I14" s="2">
        <f t="shared" ref="I14:O14" si="11">IFERROR(INDEX(I51:I500,MATCH($C$14,$C$51:$C$500,0)),"")</f>
        <v>-2719668734</v>
      </c>
      <c r="J14" s="2">
        <f t="shared" si="11"/>
        <v>-3198854801</v>
      </c>
      <c r="K14" s="2">
        <f t="shared" si="11"/>
        <v>-3695925200</v>
      </c>
      <c r="L14" s="2">
        <f t="shared" si="11"/>
        <v>-4368811691</v>
      </c>
      <c r="M14" s="2">
        <f t="shared" si="11"/>
        <v>-6255879954</v>
      </c>
      <c r="N14" s="2">
        <f t="shared" si="11"/>
        <v>-5136947626</v>
      </c>
      <c r="O14" s="2">
        <f t="shared" si="11"/>
        <v>-2184604065</v>
      </c>
    </row>
    <row r="15" spans="1:15" ht="15.5" x14ac:dyDescent="0.35">
      <c r="C15" t="s">
        <v>28</v>
      </c>
      <c r="D15" s="2">
        <f>IFERROR(INDEX(D51:D500,MATCH($C$15,$C$51:$C$500,0)),"")</f>
        <v>-1470499067</v>
      </c>
      <c r="E15" s="2">
        <f>IFERROR(INDEX(E51:E500,MATCH($C$15,$C$51:$C$500,0)),"")</f>
        <v>-1247320153</v>
      </c>
      <c r="H15" s="2">
        <f>IFERROR(SUM(D15:G15)*(4/MAX(1,COUNT(D15:G15))),"")</f>
        <v>-5435638440</v>
      </c>
      <c r="I15" s="2">
        <f t="shared" ref="I15:O15" si="12">IFERROR(INDEX(I51:I500,MATCH($C$15,$C$51:$C$500,0)),"")</f>
        <v>-5388692684</v>
      </c>
      <c r="J15" s="2">
        <f t="shared" si="12"/>
        <v>-5588280715</v>
      </c>
      <c r="K15" s="2">
        <f t="shared" si="12"/>
        <v>-4669154225</v>
      </c>
      <c r="L15" s="2">
        <f t="shared" si="12"/>
        <v>-3317581281</v>
      </c>
      <c r="M15" s="2">
        <f t="shared" si="12"/>
        <v>-3808176224</v>
      </c>
      <c r="N15" s="2">
        <f t="shared" si="12"/>
        <v>-3680365152</v>
      </c>
      <c r="O15" s="2">
        <f t="shared" si="12"/>
        <v>-1740819584</v>
      </c>
    </row>
    <row r="16" spans="1:15" ht="15.5" x14ac:dyDescent="0.35">
      <c r="C16" t="s">
        <v>29</v>
      </c>
      <c r="D16" s="2">
        <f>IFERROR(INDEX(D51:D500,MATCH($C$16,$C$51:$C$500,0)),"")</f>
        <v>15901925425</v>
      </c>
      <c r="E16" s="2">
        <f>IFERROR(INDEX(E51:E500,MATCH($C$16,$C$51:$C$500,0)),"")</f>
        <v>11886692940</v>
      </c>
      <c r="H16" s="2">
        <f>IFERROR(SUM(D16:G16)*(4/MAX(1,COUNT(D16:G16))),"")</f>
        <v>55577236730</v>
      </c>
      <c r="I16" s="2">
        <f t="shared" ref="I16:O16" si="13">IFERROR(INDEX(I51:I500,MATCH($C$16,$C$51:$C$500,0)),"")</f>
        <v>52801227477</v>
      </c>
      <c r="J16" s="2">
        <f t="shared" si="13"/>
        <v>61417404140</v>
      </c>
      <c r="K16" s="2">
        <f t="shared" si="13"/>
        <v>46052334517</v>
      </c>
      <c r="L16" s="2">
        <f t="shared" si="13"/>
        <v>23829099200</v>
      </c>
      <c r="M16" s="2">
        <f t="shared" si="13"/>
        <v>33968585399</v>
      </c>
      <c r="N16" s="2">
        <f t="shared" si="13"/>
        <v>23601473567</v>
      </c>
      <c r="O16" s="2">
        <f t="shared" si="13"/>
        <v>5184043288</v>
      </c>
    </row>
    <row r="17" spans="1:15" ht="15.5" x14ac:dyDescent="0.35">
      <c r="A17" t="s">
        <v>30</v>
      </c>
    </row>
    <row r="18" spans="1:15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</row>
    <row r="19" spans="1:15" ht="15.5" x14ac:dyDescent="0.35">
      <c r="A19" t="s">
        <v>40</v>
      </c>
      <c r="C19" t="s">
        <v>41</v>
      </c>
    </row>
    <row r="20" spans="1:15" ht="15.5" x14ac:dyDescent="0.35">
      <c r="A20" t="s">
        <v>42</v>
      </c>
      <c r="C20" t="s">
        <v>43</v>
      </c>
      <c r="D20" s="2">
        <f ca="1">IFERROR(D21*D2,"")</f>
        <v>492320000000</v>
      </c>
      <c r="E20" s="2">
        <f ca="1">IFERROR(E21*E2,"")</f>
        <v>372640000000</v>
      </c>
      <c r="H20" s="2">
        <f t="shared" ref="H20:O20" ca="1" si="14">IFERROR(H21*H2,"")</f>
        <v>372640000000</v>
      </c>
      <c r="I20" s="2">
        <f t="shared" ca="1" si="14"/>
        <v>416160000000</v>
      </c>
      <c r="J20" s="2">
        <f t="shared" ca="1" si="14"/>
        <v>259760000000</v>
      </c>
      <c r="K20" s="2">
        <f t="shared" ca="1" si="14"/>
        <v>184960000000</v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</row>
    <row r="21" spans="1:15" ht="15.5" x14ac:dyDescent="0.35">
      <c r="C21" t="s">
        <v>12</v>
      </c>
      <c r="D21" s="2">
        <f>IFERROR(INDEX(D51:D500,MATCH($C$7,$C$51:$C$500,0)),"")</f>
        <v>1360000000</v>
      </c>
      <c r="E21" s="2">
        <f>IFERROR(INDEX(E51:E500,MATCH($C$7,$C$51:$C$500,0)),"")</f>
        <v>1360000000</v>
      </c>
      <c r="H21" s="2">
        <f>IFERROR(INDEX(D21:G21,COUNT(D21:G21)),"")</f>
        <v>1360000000</v>
      </c>
      <c r="I21" s="2">
        <f t="shared" ref="I21:O21" si="15">IFERROR(INDEX(I51:I500,MATCH($C$7,$C$51:$C$500,0)),"")</f>
        <v>1360000000</v>
      </c>
      <c r="J21" s="2">
        <f t="shared" si="15"/>
        <v>1360000000</v>
      </c>
      <c r="K21" s="2">
        <f t="shared" si="15"/>
        <v>1360000000</v>
      </c>
      <c r="L21" s="2">
        <f t="shared" si="15"/>
        <v>1080000000</v>
      </c>
      <c r="M21" s="2">
        <f t="shared" si="15"/>
        <v>0</v>
      </c>
      <c r="N21" s="2">
        <f t="shared" si="15"/>
        <v>0</v>
      </c>
      <c r="O21" s="2">
        <f t="shared" si="15"/>
        <v>0</v>
      </c>
    </row>
    <row r="23" spans="1:15" ht="15.5" x14ac:dyDescent="0.35">
      <c r="B23" t="s">
        <v>44</v>
      </c>
      <c r="C23" t="s">
        <v>45</v>
      </c>
      <c r="D23" s="3">
        <f>IFERROR(D5/D6*100,"")</f>
        <v>3.8919773816749705</v>
      </c>
      <c r="E23" s="3">
        <f>IFERROR(E5/E6*100,"")</f>
        <v>2.9741911990616416</v>
      </c>
      <c r="H23" s="3">
        <f t="shared" ref="H23:O23" si="16">IFERROR(H5/H6*100,"")</f>
        <v>14.016849521860236</v>
      </c>
      <c r="I23" s="3">
        <f t="shared" si="16"/>
        <v>14.153508538947843</v>
      </c>
      <c r="J23" s="3">
        <f t="shared" si="16"/>
        <v>19.902160084208635</v>
      </c>
      <c r="K23" s="3">
        <f t="shared" si="16"/>
        <v>18.305045192468167</v>
      </c>
      <c r="L23" s="3">
        <f t="shared" si="16"/>
        <v>14.072148239387896</v>
      </c>
      <c r="M23" s="3">
        <f t="shared" si="16"/>
        <v>22.534722129977165</v>
      </c>
      <c r="N23" s="3">
        <f t="shared" si="16"/>
        <v>19.431131997465627</v>
      </c>
      <c r="O23" s="3">
        <f t="shared" si="16"/>
        <v>3.6458601488123841</v>
      </c>
    </row>
    <row r="24" spans="1:15" ht="15.5" x14ac:dyDescent="0.35">
      <c r="C24" t="s">
        <v>46</v>
      </c>
      <c r="D24" s="4">
        <f>IFERROR(_xlfn.RRI(5,I23,D23),"")</f>
        <v>-0.22756625336668412</v>
      </c>
      <c r="E24" s="4">
        <f>IFERROR(_xlfn.RRI(5,J23,E23),"")</f>
        <v>-0.31625567652108522</v>
      </c>
      <c r="H24" s="4">
        <f t="shared" ref="H24:O24" si="17">IFERROR(_xlfn.RRI(5,M23,H23),"")</f>
        <v>-9.0590177388782278E-2</v>
      </c>
      <c r="I24" s="4">
        <f t="shared" si="17"/>
        <v>-6.1415880459234962E-2</v>
      </c>
      <c r="J24" s="4">
        <f t="shared" si="17"/>
        <v>0.4041711374397885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47</v>
      </c>
      <c r="C25" t="s">
        <v>48</v>
      </c>
      <c r="D25" s="3">
        <f>IFERROR(INDEX(D51:D500,MATCH($A$25,$C$51:$C$500,0)),"")</f>
        <v>10.64</v>
      </c>
      <c r="E25" s="3">
        <f>IFERROR(INDEX(E51:E500,MATCH($A$25,$C$51:$C$500,0)),"")</f>
        <v>7.84</v>
      </c>
      <c r="H25" s="3">
        <f>IFERROR(INDEX(D25:G25,COUNT(D25:G25)),"")</f>
        <v>7.84</v>
      </c>
      <c r="I25" s="3">
        <f t="shared" ref="I25:O25" si="18">IFERROR(INDEX(I51:I500,MATCH($C$25,$C$51:$C$500,0)),"")</f>
        <v>34.96</v>
      </c>
      <c r="J25" s="3">
        <f t="shared" si="18"/>
        <v>41.16</v>
      </c>
      <c r="K25" s="3">
        <f t="shared" si="18"/>
        <v>30.51</v>
      </c>
      <c r="L25" s="3">
        <f t="shared" si="18"/>
        <v>18.899999999999999</v>
      </c>
      <c r="M25" s="3">
        <f t="shared" si="18"/>
        <v>861725.98</v>
      </c>
      <c r="N25" s="3">
        <f t="shared" si="18"/>
        <v>569174.53</v>
      </c>
      <c r="O25" s="3">
        <f t="shared" si="18"/>
        <v>98377.82</v>
      </c>
    </row>
    <row r="26" spans="1:15" ht="15.5" x14ac:dyDescent="0.35">
      <c r="C26" t="s">
        <v>49</v>
      </c>
      <c r="D26" s="4">
        <f>IFERROR(_xlfn.RRI(5,I25,D25),"")</f>
        <v>-0.21173173825709546</v>
      </c>
      <c r="E26" s="4">
        <f>IFERROR(_xlfn.RRI(5,J25,E25),"")</f>
        <v>-0.28225836557134842</v>
      </c>
      <c r="H26" s="4">
        <f t="shared" ref="H26:O26" si="19">IFERROR(_xlfn.RRI(5,M25,H25),"")</f>
        <v>-0.90187280711169915</v>
      </c>
      <c r="I26" s="4">
        <f t="shared" si="19"/>
        <v>-0.85623101943086188</v>
      </c>
      <c r="J26" s="4">
        <f t="shared" si="19"/>
        <v>-0.7889838795173052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50</v>
      </c>
      <c r="D27" s="3">
        <f>IFERROR(D4/D21,"")</f>
        <v>19.436664060294117</v>
      </c>
      <c r="E27" s="3">
        <f>IFERROR(E4/E21,"")</f>
        <v>13.742755960294117</v>
      </c>
      <c r="H27" s="3">
        <f t="shared" ref="H27:O27" si="20">IFERROR(H4/H21,"")</f>
        <v>66.358840041176464</v>
      </c>
      <c r="I27" s="3">
        <f t="shared" si="20"/>
        <v>69.224144276470582</v>
      </c>
      <c r="J27" s="3">
        <f t="shared" si="20"/>
        <v>74.49904159705882</v>
      </c>
      <c r="K27" s="3">
        <f t="shared" si="20"/>
        <v>62.373885084558822</v>
      </c>
      <c r="L27" s="3">
        <f t="shared" si="20"/>
        <v>56.213807290740739</v>
      </c>
      <c r="M27" s="3" t="str">
        <f t="shared" si="20"/>
        <v/>
      </c>
      <c r="N27" s="3" t="str">
        <f t="shared" si="20"/>
        <v/>
      </c>
      <c r="O27" s="3" t="str">
        <f t="shared" si="20"/>
        <v/>
      </c>
    </row>
    <row r="28" spans="1:15" ht="15.5" x14ac:dyDescent="0.35">
      <c r="C28" t="s">
        <v>51</v>
      </c>
      <c r="D28" s="4">
        <f>IFERROR(_xlfn.RRI(5,I27,D27),"")</f>
        <v>-0.22433744486607343</v>
      </c>
      <c r="E28" s="4">
        <f>IFERROR(_xlfn.RRI(5,J27,E27),"")</f>
        <v>-0.28684385329622675</v>
      </c>
      <c r="H28" s="4" t="str">
        <f t="shared" ref="H28:O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52</v>
      </c>
      <c r="H29" s="4">
        <f t="shared" ref="H29:O29" si="22">IFERROR(((H25-I25)/I25)*100%,"")</f>
        <v>-0.77574370709382157</v>
      </c>
      <c r="I29" s="4">
        <f t="shared" si="22"/>
        <v>-0.15063168124392606</v>
      </c>
      <c r="J29" s="4">
        <f t="shared" si="22"/>
        <v>0.3490658800393312</v>
      </c>
      <c r="K29" s="4">
        <f t="shared" si="22"/>
        <v>0.61428571428571443</v>
      </c>
      <c r="L29" s="4">
        <f t="shared" si="22"/>
        <v>-0.99997806727377536</v>
      </c>
      <c r="M29" s="4">
        <f t="shared" si="22"/>
        <v>0.51399251825270531</v>
      </c>
      <c r="N29" s="4">
        <f t="shared" si="22"/>
        <v>4.785598115510183</v>
      </c>
      <c r="O29" s="4" t="str">
        <f t="shared" si="22"/>
        <v/>
      </c>
    </row>
    <row r="30" spans="1:15" ht="15.5" x14ac:dyDescent="0.35">
      <c r="C30" t="s">
        <v>53</v>
      </c>
      <c r="H30" s="4">
        <f t="shared" ref="H30:O30" si="23">IFERROR(((H27-I27)/I27)*100%,"")</f>
        <v>-4.1391688770474853E-2</v>
      </c>
      <c r="I30" s="4">
        <f t="shared" si="23"/>
        <v>-7.0804901747843263E-2</v>
      </c>
      <c r="J30" s="4">
        <f t="shared" si="23"/>
        <v>0.19439476146246473</v>
      </c>
      <c r="K30" s="4">
        <f t="shared" si="23"/>
        <v>0.10958300265907697</v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</row>
    <row r="32" spans="1:15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273.39999999999998</v>
      </c>
      <c r="E32" s="3">
        <f>IFERROR(INDEX(E51:E500,MATCH($A$32,$C$51:$C$500,0)),"")</f>
        <v>263.76</v>
      </c>
      <c r="H32" s="3">
        <f>IFERROR(INDEX(D32:G32,COUNT(D32:G32)),"")</f>
        <v>263.76</v>
      </c>
      <c r="I32" s="3">
        <f t="shared" ref="I32:O32" si="24">IFERROR(INDEX(I51:I500,MATCH($C$32,$C$51:$C$500,0)),"")</f>
        <v>240.3</v>
      </c>
      <c r="J32" s="3">
        <f t="shared" si="24"/>
        <v>207.29</v>
      </c>
      <c r="K32" s="3">
        <f t="shared" si="24"/>
        <v>167.04</v>
      </c>
      <c r="L32" s="3">
        <f t="shared" si="24"/>
        <v>136.97999999999999</v>
      </c>
      <c r="M32" s="3">
        <f t="shared" si="24"/>
        <v>3820170.66</v>
      </c>
      <c r="N32" s="3">
        <f t="shared" si="24"/>
        <v>2959305.81</v>
      </c>
      <c r="O32" s="3">
        <f t="shared" si="24"/>
        <v>2698343.22</v>
      </c>
    </row>
    <row r="33" spans="1:15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1.87</v>
      </c>
      <c r="E33" s="3">
        <f>IFERROR(INDEX(E51:E500,MATCH($A$33,$C$51:$C$500,0)),"")</f>
        <v>1.04</v>
      </c>
      <c r="H33" s="3">
        <f>IFERROR(INDEX(D33:G33,COUNT(D33:G33)),"")</f>
        <v>1.04</v>
      </c>
      <c r="I33" s="3">
        <f t="shared" ref="I33:O33" si="25">IFERROR(INDEX(I51:I500,MATCH($C$33,$C$51:$C$500,0)),"")</f>
        <v>1.27</v>
      </c>
      <c r="J33" s="3">
        <f t="shared" si="25"/>
        <v>0.92</v>
      </c>
      <c r="K33" s="3">
        <f t="shared" si="25"/>
        <v>0.81</v>
      </c>
      <c r="L33" s="3">
        <f t="shared" si="25"/>
        <v>0</v>
      </c>
      <c r="M33" s="3">
        <f t="shared" si="25"/>
        <v>0</v>
      </c>
      <c r="N33" s="3">
        <f t="shared" si="25"/>
        <v>0</v>
      </c>
      <c r="O33" s="3">
        <f t="shared" si="25"/>
        <v>0</v>
      </c>
    </row>
    <row r="34" spans="1:15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47.93</v>
      </c>
      <c r="E34" s="3">
        <f>IFERROR(INDEX(E51:E500,MATCH($A$34,$C$51:$C$500,0)),"")</f>
        <v>34.950000000000003</v>
      </c>
      <c r="H34" s="3">
        <f>IFERROR(INDEX(D34:G34,COUNT(D34:G34)),"")</f>
        <v>34.950000000000003</v>
      </c>
      <c r="I34" s="3">
        <f t="shared" ref="I34:O34" si="26">IFERROR(INDEX(I51:I500,MATCH($C$34,$C$51:$C$500,0)),"")</f>
        <v>8.75</v>
      </c>
      <c r="J34" s="3">
        <f t="shared" si="26"/>
        <v>4.6399999999999997</v>
      </c>
      <c r="K34" s="3">
        <f t="shared" si="26"/>
        <v>4.46</v>
      </c>
      <c r="L34" s="3">
        <f t="shared" si="26"/>
        <v>0</v>
      </c>
      <c r="M34" s="3">
        <f t="shared" si="26"/>
        <v>0</v>
      </c>
      <c r="N34" s="3">
        <f t="shared" si="26"/>
        <v>0</v>
      </c>
      <c r="O34" s="3">
        <f t="shared" si="26"/>
        <v>0</v>
      </c>
    </row>
    <row r="35" spans="1:15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26.17</v>
      </c>
      <c r="E35" s="3">
        <f>IFERROR(INDEX(E51:E500,MATCH($A$35,$C$51:$C$500,0)),"")</f>
        <v>19.88</v>
      </c>
      <c r="H35" s="3">
        <f>IFERROR(INDEX(D35:G35,COUNT(D35:G35)),"")</f>
        <v>19.88</v>
      </c>
      <c r="I35" s="3">
        <f t="shared" ref="I35:O35" si="27">IFERROR(INDEX(I51:I500,MATCH($C$35,$C$51:$C$500,0)),"")</f>
        <v>4.41</v>
      </c>
      <c r="J35" s="3">
        <f t="shared" si="27"/>
        <v>2.56</v>
      </c>
      <c r="K35" s="3">
        <f t="shared" si="27"/>
        <v>2.17</v>
      </c>
      <c r="L35" s="3">
        <f t="shared" si="27"/>
        <v>0</v>
      </c>
      <c r="M35" s="3">
        <f t="shared" si="27"/>
        <v>0</v>
      </c>
      <c r="N35" s="3">
        <f t="shared" si="27"/>
        <v>0</v>
      </c>
      <c r="O35" s="3">
        <f t="shared" si="27"/>
        <v>0</v>
      </c>
    </row>
    <row r="36" spans="1:15" ht="15.5" x14ac:dyDescent="0.35">
      <c r="B36" t="s">
        <v>66</v>
      </c>
      <c r="C36" t="s">
        <v>67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O36" si="28">IFERROR(INDEX(H51:H500,MATCH($C$36,$C$51:$C$500,0)),"")</f>
        <v>2.2000000000000002E-2</v>
      </c>
      <c r="I36" s="4">
        <f t="shared" si="28"/>
        <v>2.86E-2</v>
      </c>
      <c r="J36" s="4">
        <f t="shared" si="28"/>
        <v>2.4300000000000002E-2</v>
      </c>
      <c r="K36" s="4">
        <f t="shared" si="28"/>
        <v>3.2799999999999996E-2</v>
      </c>
      <c r="L36" s="4">
        <f t="shared" si="28"/>
        <v>6.6100000000000006E-2</v>
      </c>
      <c r="M36" s="4">
        <f t="shared" si="28"/>
        <v>0</v>
      </c>
      <c r="N36" s="4">
        <f t="shared" si="28"/>
        <v>0</v>
      </c>
      <c r="O36" s="4">
        <f t="shared" si="28"/>
        <v>0</v>
      </c>
    </row>
    <row r="37" spans="1:15" ht="15.5" x14ac:dyDescent="0.35">
      <c r="B37" t="s">
        <v>68</v>
      </c>
      <c r="C37" t="s">
        <v>69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O37" si="29">IFERROR(INDEX(H51:H500,MATCH($C$37,$C$51:$C$500,0)),"")</f>
        <v>1</v>
      </c>
      <c r="I37" s="3">
        <f t="shared" si="29"/>
        <v>1</v>
      </c>
      <c r="J37" s="3">
        <f t="shared" si="29"/>
        <v>1</v>
      </c>
      <c r="K37" s="3">
        <f t="shared" si="29"/>
        <v>1</v>
      </c>
      <c r="L37" s="3">
        <f t="shared" si="29"/>
        <v>1</v>
      </c>
      <c r="M37" s="3">
        <f t="shared" si="29"/>
        <v>0</v>
      </c>
      <c r="N37" s="3">
        <f t="shared" si="29"/>
        <v>0</v>
      </c>
      <c r="O37" s="3">
        <f t="shared" si="29"/>
        <v>0</v>
      </c>
    </row>
    <row r="50" spans="2:15" ht="15.5" x14ac:dyDescent="0.35">
      <c r="D50" t="s">
        <v>769</v>
      </c>
      <c r="E50" t="s">
        <v>70</v>
      </c>
      <c r="F50" t="s">
        <v>243</v>
      </c>
      <c r="G50" t="s">
        <v>71</v>
      </c>
      <c r="H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</row>
    <row r="51" spans="2:15" ht="15.5" x14ac:dyDescent="0.35">
      <c r="B51" t="s">
        <v>75</v>
      </c>
      <c r="C51" t="s">
        <v>6</v>
      </c>
      <c r="D51" s="5">
        <v>26433863122</v>
      </c>
      <c r="E51" s="5">
        <v>18690148106</v>
      </c>
      <c r="F51" s="5">
        <v>31423358728</v>
      </c>
      <c r="G51" s="5">
        <v>35281288489</v>
      </c>
      <c r="I51" s="5">
        <v>94144836216</v>
      </c>
      <c r="J51" s="5">
        <v>101318696572</v>
      </c>
      <c r="K51" s="5">
        <v>84828483715</v>
      </c>
      <c r="L51" s="5">
        <v>60710911874</v>
      </c>
      <c r="M51" s="5">
        <v>66834672795</v>
      </c>
      <c r="N51" s="5">
        <v>41119192567</v>
      </c>
      <c r="O51" s="5">
        <v>21645446124</v>
      </c>
    </row>
    <row r="52" spans="2:15" ht="15.5" x14ac:dyDescent="0.35">
      <c r="C52" t="s">
        <v>76</v>
      </c>
      <c r="D52" s="5">
        <v>-8724505914</v>
      </c>
      <c r="E52" s="5">
        <v>-5801863916</v>
      </c>
      <c r="F52" s="5">
        <v>-7229315310</v>
      </c>
      <c r="G52" s="5">
        <v>-12676361616</v>
      </c>
      <c r="I52" s="5">
        <v>-32590876302</v>
      </c>
      <c r="J52" s="5">
        <v>-29818475195</v>
      </c>
      <c r="K52" s="5">
        <v>-26789471863</v>
      </c>
      <c r="L52" s="5">
        <v>-22411017143</v>
      </c>
      <c r="M52" s="5">
        <v>-17765902571</v>
      </c>
      <c r="N52" s="5">
        <v>-5053929401</v>
      </c>
      <c r="O52" s="5">
        <v>-8506378768</v>
      </c>
    </row>
    <row r="53" spans="2:15" ht="15.5" x14ac:dyDescent="0.35">
      <c r="C53" t="s">
        <v>77</v>
      </c>
      <c r="D53" s="5">
        <v>17709357208</v>
      </c>
      <c r="E53" s="5">
        <v>12888284190</v>
      </c>
      <c r="F53" s="5">
        <v>24194043418</v>
      </c>
      <c r="G53" s="5">
        <v>22604926873</v>
      </c>
      <c r="I53" s="5">
        <v>61553959914</v>
      </c>
      <c r="J53" s="5">
        <v>71500221377</v>
      </c>
      <c r="K53" s="5">
        <v>58039011852</v>
      </c>
      <c r="L53" s="5">
        <v>38299894731</v>
      </c>
      <c r="M53" s="5">
        <v>49068770224</v>
      </c>
      <c r="N53" s="5">
        <v>36065263166</v>
      </c>
      <c r="O53" s="5">
        <v>13139067356</v>
      </c>
    </row>
    <row r="54" spans="2:15" ht="15.5" x14ac:dyDescent="0.35">
      <c r="C54" t="s">
        <v>78</v>
      </c>
      <c r="D54" s="5">
        <v>-5654977148</v>
      </c>
      <c r="E54" s="5">
        <v>-2469790325</v>
      </c>
      <c r="F54" s="5">
        <v>-3125398889</v>
      </c>
      <c r="G54" s="5">
        <v>-1943943781</v>
      </c>
      <c r="I54" s="5">
        <v>-13574014905</v>
      </c>
      <c r="J54" s="5">
        <v>-12815518607</v>
      </c>
      <c r="K54" s="5">
        <v>-12458329373</v>
      </c>
      <c r="L54" s="5">
        <v>-10771652530</v>
      </c>
      <c r="M54" s="5">
        <v>-9055194484</v>
      </c>
      <c r="N54" s="5">
        <v>-7361919073</v>
      </c>
      <c r="O54" s="5">
        <v>-5806259760</v>
      </c>
    </row>
    <row r="55" spans="2:15" ht="15.5" x14ac:dyDescent="0.35">
      <c r="C55" t="s">
        <v>245</v>
      </c>
      <c r="D55" s="5">
        <v>-646758279</v>
      </c>
      <c r="E55" s="5">
        <v>-302754729</v>
      </c>
      <c r="F55" s="5">
        <v>-677199540</v>
      </c>
      <c r="G55" s="5">
        <v>-675496480</v>
      </c>
      <c r="I55" s="5">
        <v>-1794461955</v>
      </c>
      <c r="J55" s="5">
        <v>-2064284994</v>
      </c>
      <c r="K55" s="5">
        <v>-1544443893</v>
      </c>
      <c r="L55" s="5">
        <v>-1761163777</v>
      </c>
      <c r="M55" s="5">
        <v>-1141394470</v>
      </c>
      <c r="N55" s="5">
        <v>-716968182</v>
      </c>
      <c r="O55" s="5">
        <v>-56873862</v>
      </c>
    </row>
    <row r="56" spans="2:15" ht="15.5" x14ac:dyDescent="0.35">
      <c r="C56" t="s">
        <v>246</v>
      </c>
      <c r="D56" s="5">
        <v>-1640398636</v>
      </c>
      <c r="E56" s="5">
        <v>-1490772892</v>
      </c>
      <c r="F56" s="5">
        <v>-1701909581</v>
      </c>
      <c r="G56" s="5">
        <v>-1683054825</v>
      </c>
      <c r="I56" s="5">
        <v>-6654735744</v>
      </c>
      <c r="J56" s="5">
        <v>-5855056439</v>
      </c>
      <c r="K56" s="5">
        <v>-5851183642</v>
      </c>
      <c r="L56" s="5">
        <v>-4791154026</v>
      </c>
      <c r="M56" s="5">
        <v>-3760259891</v>
      </c>
      <c r="N56" s="5">
        <v>-2705120541</v>
      </c>
      <c r="O56" s="5">
        <v>-4038602105</v>
      </c>
    </row>
    <row r="57" spans="2:15" ht="15.5" x14ac:dyDescent="0.35">
      <c r="C57" t="s">
        <v>79</v>
      </c>
      <c r="D57" s="5">
        <v>-1773837251</v>
      </c>
      <c r="E57" s="5">
        <v>-2242148225</v>
      </c>
      <c r="F57" s="5">
        <v>-1443720079</v>
      </c>
      <c r="G57" s="5">
        <v>-124979896</v>
      </c>
      <c r="I57" s="5">
        <v>-6263062030</v>
      </c>
      <c r="J57" s="5">
        <v>-5653779033</v>
      </c>
      <c r="K57" s="5">
        <v>-5625452470</v>
      </c>
      <c r="L57" s="5">
        <v>-4364804075</v>
      </c>
      <c r="M57" s="5">
        <v>-4692961070</v>
      </c>
      <c r="N57" s="5">
        <v>-4386245990</v>
      </c>
      <c r="O57" s="5">
        <v>-2814101332</v>
      </c>
    </row>
    <row r="58" spans="2:15" ht="15.5" x14ac:dyDescent="0.35">
      <c r="C58" t="s">
        <v>83</v>
      </c>
      <c r="G58" s="5">
        <v>-1284481951</v>
      </c>
      <c r="I58" s="5">
        <v>-1284481951</v>
      </c>
      <c r="J58" s="5">
        <v>124050588</v>
      </c>
      <c r="K58" s="5">
        <v>85511688</v>
      </c>
      <c r="L58" s="5">
        <v>402508744</v>
      </c>
      <c r="M58" s="5">
        <v>-30139693</v>
      </c>
      <c r="N58" s="5">
        <v>204823249</v>
      </c>
    </row>
    <row r="59" spans="2:15" ht="15.5" x14ac:dyDescent="0.35">
      <c r="C59" t="s">
        <v>80</v>
      </c>
      <c r="D59" s="5">
        <v>12054380060</v>
      </c>
      <c r="E59" s="5">
        <v>10418493865</v>
      </c>
      <c r="F59" s="5">
        <v>21068644529</v>
      </c>
      <c r="G59" s="5">
        <v>20660983092</v>
      </c>
      <c r="I59" s="5">
        <v>47979945009</v>
      </c>
      <c r="J59" s="5">
        <v>58684702770</v>
      </c>
      <c r="K59" s="5">
        <v>45580682479</v>
      </c>
      <c r="L59" s="5">
        <v>27528242201</v>
      </c>
      <c r="M59" s="5">
        <v>40013575740</v>
      </c>
      <c r="N59" s="5">
        <v>28703344093</v>
      </c>
      <c r="O59" s="5">
        <v>7332807596</v>
      </c>
    </row>
    <row r="60" spans="2:15" ht="15.5" x14ac:dyDescent="0.35">
      <c r="C60" t="s">
        <v>81</v>
      </c>
      <c r="D60" s="5">
        <v>3847545365</v>
      </c>
      <c r="E60" s="5">
        <v>1468199075</v>
      </c>
      <c r="F60" s="5">
        <v>1557221077</v>
      </c>
      <c r="G60" s="5">
        <v>1612375183</v>
      </c>
      <c r="I60" s="5">
        <v>4821282468</v>
      </c>
      <c r="J60" s="5">
        <v>2732701370</v>
      </c>
      <c r="K60" s="5">
        <v>471652038</v>
      </c>
      <c r="L60" s="5">
        <v>-3699143001</v>
      </c>
      <c r="M60" s="5">
        <v>-6044990341</v>
      </c>
      <c r="N60" s="5">
        <v>-5101870526</v>
      </c>
      <c r="O60" s="5">
        <v>-2148764308</v>
      </c>
    </row>
    <row r="61" spans="2:15" ht="15.5" x14ac:dyDescent="0.35">
      <c r="C61" t="s">
        <v>142</v>
      </c>
      <c r="D61" s="5">
        <v>4367076505</v>
      </c>
      <c r="E61" s="5">
        <v>2018527947</v>
      </c>
      <c r="F61" s="5">
        <v>2142973414</v>
      </c>
      <c r="G61" s="5">
        <v>2308286532</v>
      </c>
      <c r="I61" s="5">
        <v>7540951202</v>
      </c>
      <c r="J61" s="5">
        <v>5931556171</v>
      </c>
      <c r="K61" s="5">
        <v>4167577238</v>
      </c>
      <c r="L61" s="5">
        <v>669668690</v>
      </c>
      <c r="M61" s="5">
        <v>210889613</v>
      </c>
      <c r="N61" s="5">
        <v>35077100</v>
      </c>
      <c r="O61" s="5">
        <v>35839757</v>
      </c>
    </row>
    <row r="62" spans="2:15" ht="15.5" x14ac:dyDescent="0.35">
      <c r="C62" t="s">
        <v>27</v>
      </c>
      <c r="D62" s="5">
        <v>-519531140</v>
      </c>
      <c r="E62" s="5">
        <v>-550328872</v>
      </c>
      <c r="F62" s="5">
        <v>-585752337</v>
      </c>
      <c r="G62" s="5">
        <v>-695911349</v>
      </c>
      <c r="I62" s="5">
        <v>-2719668734</v>
      </c>
      <c r="J62" s="5">
        <v>-3198854801</v>
      </c>
      <c r="K62" s="5">
        <v>-3695925200</v>
      </c>
      <c r="L62" s="5">
        <v>-4368811691</v>
      </c>
      <c r="M62" s="5">
        <v>-6255879954</v>
      </c>
      <c r="N62" s="5">
        <v>-5136947626</v>
      </c>
      <c r="O62" s="5">
        <v>-2184604065</v>
      </c>
    </row>
    <row r="63" spans="2:15" ht="15.5" x14ac:dyDescent="0.35">
      <c r="C63" t="s">
        <v>84</v>
      </c>
      <c r="D63" s="5">
        <v>3847545365</v>
      </c>
      <c r="E63" s="5">
        <v>1468199075</v>
      </c>
      <c r="F63" s="5">
        <v>1557221077</v>
      </c>
      <c r="G63" s="5">
        <v>1612375183</v>
      </c>
      <c r="I63" s="5">
        <v>4821282468</v>
      </c>
      <c r="J63" s="5">
        <v>2732701370</v>
      </c>
      <c r="K63" s="5">
        <v>471652038</v>
      </c>
      <c r="L63" s="5">
        <v>-3699143001</v>
      </c>
      <c r="M63" s="5">
        <v>-6044990341</v>
      </c>
      <c r="N63" s="5">
        <v>-5101870526</v>
      </c>
      <c r="O63" s="5">
        <v>-2148764308</v>
      </c>
    </row>
    <row r="64" spans="2:15" ht="15.5" x14ac:dyDescent="0.35">
      <c r="C64" t="s">
        <v>29</v>
      </c>
      <c r="D64" s="5">
        <v>15901925425</v>
      </c>
      <c r="E64" s="5">
        <v>11886692940</v>
      </c>
      <c r="F64" s="5">
        <v>22625865606</v>
      </c>
      <c r="G64" s="5">
        <v>22273358275</v>
      </c>
      <c r="I64" s="5">
        <v>52801227477</v>
      </c>
      <c r="J64" s="5">
        <v>61417404140</v>
      </c>
      <c r="K64" s="5">
        <v>46052334517</v>
      </c>
      <c r="L64" s="5">
        <v>23829099200</v>
      </c>
      <c r="M64" s="5">
        <v>33968585399</v>
      </c>
      <c r="N64" s="5">
        <v>23601473567</v>
      </c>
      <c r="O64" s="5">
        <v>5184043288</v>
      </c>
    </row>
    <row r="65" spans="2:15" ht="15.5" x14ac:dyDescent="0.35">
      <c r="C65" t="s">
        <v>28</v>
      </c>
      <c r="D65" s="5">
        <v>-1470499067</v>
      </c>
      <c r="E65" s="5">
        <v>-1247320153</v>
      </c>
      <c r="F65" s="5">
        <v>-1438489243</v>
      </c>
      <c r="G65" s="5">
        <v>-1759282545</v>
      </c>
      <c r="I65" s="5">
        <v>-5388692684</v>
      </c>
      <c r="J65" s="5">
        <v>-5588280715</v>
      </c>
      <c r="K65" s="5">
        <v>-4669154225</v>
      </c>
      <c r="L65" s="5">
        <v>-3317581281</v>
      </c>
      <c r="M65" s="5">
        <v>-3808176224</v>
      </c>
      <c r="N65" s="5">
        <v>-3680365152</v>
      </c>
      <c r="O65" s="5">
        <v>-1740819584</v>
      </c>
    </row>
    <row r="66" spans="2:15" ht="15.5" x14ac:dyDescent="0.35">
      <c r="C66" t="s">
        <v>86</v>
      </c>
      <c r="D66" s="5">
        <v>-1470499067</v>
      </c>
      <c r="G66" s="5">
        <v>-1759282545</v>
      </c>
      <c r="I66" s="5">
        <v>-5388692684</v>
      </c>
      <c r="J66" s="5">
        <v>-5588280715</v>
      </c>
      <c r="K66" s="5">
        <v>-4669154225</v>
      </c>
      <c r="L66" s="5">
        <v>-3317581281</v>
      </c>
      <c r="M66" s="5">
        <v>-3808176224</v>
      </c>
      <c r="N66" s="5">
        <v>-3680365152</v>
      </c>
      <c r="O66" s="5">
        <v>-1740819584</v>
      </c>
    </row>
    <row r="67" spans="2:15" ht="15.5" x14ac:dyDescent="0.35">
      <c r="C67" t="s">
        <v>88</v>
      </c>
      <c r="D67" s="5">
        <v>-1470499067</v>
      </c>
      <c r="E67" s="5">
        <v>-1247320153</v>
      </c>
      <c r="F67" s="5">
        <v>-1438489243</v>
      </c>
      <c r="G67" s="5">
        <v>-1759282545</v>
      </c>
      <c r="I67" s="5">
        <v>-5388692684</v>
      </c>
      <c r="J67" s="5">
        <v>-5588280715</v>
      </c>
      <c r="K67" s="5">
        <v>-4669154225</v>
      </c>
      <c r="L67" s="5">
        <v>-3317581281</v>
      </c>
      <c r="M67" s="5">
        <v>-3808176224</v>
      </c>
      <c r="N67" s="5">
        <v>-3680365152</v>
      </c>
      <c r="O67" s="5">
        <v>-1740819584</v>
      </c>
    </row>
    <row r="68" spans="2:15" ht="15.5" x14ac:dyDescent="0.35">
      <c r="C68" t="s">
        <v>89</v>
      </c>
      <c r="D68" s="5">
        <v>14431426358</v>
      </c>
      <c r="E68" s="5">
        <v>10639372787</v>
      </c>
      <c r="F68" s="5">
        <v>21187376363</v>
      </c>
      <c r="G68" s="5">
        <v>20514075730</v>
      </c>
      <c r="I68" s="5">
        <v>47412534793</v>
      </c>
      <c r="J68" s="5">
        <v>55829123425</v>
      </c>
      <c r="K68" s="5">
        <v>41383180292</v>
      </c>
      <c r="L68" s="5">
        <v>20511517919</v>
      </c>
      <c r="M68" s="5">
        <v>30160409175</v>
      </c>
      <c r="N68" s="5">
        <v>19921108415</v>
      </c>
      <c r="O68" s="5">
        <v>3443223704</v>
      </c>
    </row>
    <row r="69" spans="2:15" ht="15.5" x14ac:dyDescent="0.35">
      <c r="C69" t="s">
        <v>90</v>
      </c>
      <c r="G69" s="5">
        <v>-1284481951</v>
      </c>
      <c r="I69" s="5">
        <v>-1284481951</v>
      </c>
      <c r="J69" s="5">
        <v>124050588</v>
      </c>
      <c r="K69" s="5">
        <v>85511688</v>
      </c>
      <c r="L69" s="5">
        <v>402508744</v>
      </c>
      <c r="M69" s="5">
        <v>-30139693</v>
      </c>
      <c r="N69" s="5">
        <v>204823249</v>
      </c>
    </row>
    <row r="70" spans="2:15" ht="15.5" x14ac:dyDescent="0.35">
      <c r="C70" t="s">
        <v>428</v>
      </c>
      <c r="G70" s="5">
        <v>-1284481951</v>
      </c>
      <c r="I70" s="5">
        <v>-1284481951</v>
      </c>
      <c r="J70" s="5">
        <v>124050588</v>
      </c>
      <c r="K70" s="5">
        <v>85511688</v>
      </c>
      <c r="L70" s="5">
        <v>402508744</v>
      </c>
      <c r="M70" s="5">
        <v>-30139693</v>
      </c>
      <c r="N70" s="5">
        <v>204823249</v>
      </c>
    </row>
    <row r="71" spans="2:15" ht="15.5" x14ac:dyDescent="0.35">
      <c r="C71" t="s">
        <v>91</v>
      </c>
      <c r="D71" s="5">
        <v>14431426358</v>
      </c>
      <c r="E71" s="5">
        <v>10639372787</v>
      </c>
      <c r="F71" s="5">
        <v>21187376363</v>
      </c>
      <c r="G71" s="5">
        <v>19229593779</v>
      </c>
      <c r="I71" s="5">
        <v>46128052842</v>
      </c>
      <c r="J71" s="5">
        <v>55953174013</v>
      </c>
      <c r="K71" s="5">
        <v>41468691980</v>
      </c>
      <c r="L71" s="5">
        <v>20914026663</v>
      </c>
      <c r="M71" s="5">
        <v>30130269482</v>
      </c>
      <c r="N71" s="5">
        <v>20125931664</v>
      </c>
      <c r="O71" s="5">
        <v>3443223704</v>
      </c>
    </row>
    <row r="72" spans="2:15" ht="15.5" x14ac:dyDescent="0.35">
      <c r="C72" t="s">
        <v>92</v>
      </c>
      <c r="D72" s="5">
        <v>14431426358</v>
      </c>
      <c r="E72" s="5">
        <v>10639372787</v>
      </c>
      <c r="F72" s="5">
        <v>21187376363</v>
      </c>
      <c r="G72" s="5">
        <v>20514075730</v>
      </c>
      <c r="I72" s="5">
        <v>47412534793</v>
      </c>
      <c r="J72" s="5">
        <v>55829123425</v>
      </c>
      <c r="K72" s="5">
        <v>41383180292</v>
      </c>
      <c r="L72" s="5">
        <v>20511517919</v>
      </c>
      <c r="M72" s="5">
        <v>30160409175</v>
      </c>
      <c r="N72" s="5">
        <v>19921108415</v>
      </c>
      <c r="O72" s="5">
        <v>3443223704</v>
      </c>
    </row>
    <row r="73" spans="2:15" ht="15.5" x14ac:dyDescent="0.35">
      <c r="C73" t="s">
        <v>8</v>
      </c>
      <c r="D73" s="5">
        <v>14431376535</v>
      </c>
      <c r="E73" s="5">
        <v>10639362452</v>
      </c>
      <c r="F73" s="5">
        <v>21187404497</v>
      </c>
      <c r="G73" s="5">
        <v>19229591526</v>
      </c>
      <c r="I73" s="5">
        <v>46128144775</v>
      </c>
      <c r="J73" s="5">
        <v>55953199934</v>
      </c>
      <c r="K73" s="5">
        <v>41468691980</v>
      </c>
      <c r="L73" s="5">
        <v>20914026663</v>
      </c>
      <c r="M73" s="5">
        <v>30130269482</v>
      </c>
      <c r="N73" s="5">
        <v>20125931664</v>
      </c>
      <c r="O73" s="5">
        <v>3443223704</v>
      </c>
    </row>
    <row r="74" spans="2:15" ht="15.5" x14ac:dyDescent="0.35">
      <c r="C74" t="s">
        <v>93</v>
      </c>
      <c r="D74" s="5">
        <v>49823</v>
      </c>
      <c r="E74" s="5">
        <v>10335</v>
      </c>
      <c r="F74" s="5">
        <v>-28134</v>
      </c>
      <c r="G74" s="5">
        <v>2253</v>
      </c>
      <c r="I74" s="5">
        <v>-91933</v>
      </c>
      <c r="J74" s="5">
        <v>-25921</v>
      </c>
    </row>
    <row r="75" spans="2:15" ht="15.5" x14ac:dyDescent="0.35">
      <c r="C75" t="s">
        <v>94</v>
      </c>
      <c r="D75" s="5">
        <v>14431426358</v>
      </c>
      <c r="E75" s="5">
        <v>10639372787</v>
      </c>
      <c r="F75" s="5">
        <v>21187376363</v>
      </c>
      <c r="G75" s="5">
        <v>20514075730</v>
      </c>
      <c r="I75" s="5">
        <v>47412534793</v>
      </c>
      <c r="J75" s="5">
        <v>55829123425</v>
      </c>
      <c r="K75" s="5">
        <v>41383180292</v>
      </c>
      <c r="L75" s="5">
        <v>20511517919</v>
      </c>
      <c r="M75" s="5">
        <v>30160409175</v>
      </c>
      <c r="N75" s="5">
        <v>19921108415</v>
      </c>
      <c r="O75" s="5">
        <v>3443223704</v>
      </c>
    </row>
    <row r="76" spans="2:15" ht="15.5" x14ac:dyDescent="0.35">
      <c r="C76" t="s">
        <v>95</v>
      </c>
      <c r="D76" s="5">
        <v>14431426358</v>
      </c>
      <c r="E76" s="5">
        <v>10639372787</v>
      </c>
      <c r="F76" s="5">
        <v>21187376363</v>
      </c>
      <c r="G76" s="5">
        <v>19229593779</v>
      </c>
      <c r="I76" s="5">
        <v>46128052842</v>
      </c>
      <c r="J76" s="5">
        <v>55953174013</v>
      </c>
      <c r="K76" s="5">
        <v>41468691980</v>
      </c>
      <c r="L76" s="5">
        <v>20914026663</v>
      </c>
      <c r="M76" s="5">
        <v>30130269482</v>
      </c>
      <c r="N76" s="5">
        <v>20125931664</v>
      </c>
      <c r="O76" s="5">
        <v>3443223704</v>
      </c>
    </row>
    <row r="77" spans="2:15" ht="15.5" x14ac:dyDescent="0.35">
      <c r="C77" t="s">
        <v>96</v>
      </c>
      <c r="D77" s="5">
        <v>14431426358</v>
      </c>
      <c r="E77" s="5">
        <v>10639372787</v>
      </c>
      <c r="F77" s="5">
        <v>21187376363</v>
      </c>
      <c r="G77" s="5">
        <v>19229593779</v>
      </c>
      <c r="I77" s="5">
        <v>46128052842</v>
      </c>
      <c r="J77" s="5">
        <v>55953174013</v>
      </c>
      <c r="K77" s="5">
        <v>41468691980</v>
      </c>
      <c r="L77" s="5">
        <v>20914026663</v>
      </c>
      <c r="M77" s="5">
        <v>30130269482</v>
      </c>
      <c r="N77" s="5">
        <v>20125931664</v>
      </c>
      <c r="O77" s="5">
        <v>3443223704</v>
      </c>
    </row>
    <row r="79" spans="2:15" ht="15.5" x14ac:dyDescent="0.35">
      <c r="B79" t="s">
        <v>97</v>
      </c>
      <c r="C79" t="s">
        <v>98</v>
      </c>
    </row>
    <row r="80" spans="2:15" ht="15.5" x14ac:dyDescent="0.35">
      <c r="C80" t="s">
        <v>99</v>
      </c>
    </row>
    <row r="81" spans="3:15" ht="15.5" x14ac:dyDescent="0.35">
      <c r="C81" t="s">
        <v>20</v>
      </c>
      <c r="D81" s="5">
        <v>155440772323</v>
      </c>
      <c r="E81" s="5">
        <v>144849861100</v>
      </c>
      <c r="F81" s="5">
        <v>136527921905</v>
      </c>
      <c r="G81" s="5">
        <v>131389991402</v>
      </c>
      <c r="I81" s="5">
        <v>131389991402</v>
      </c>
      <c r="J81" s="5">
        <v>90459063222</v>
      </c>
      <c r="K81" s="5">
        <v>88722573743</v>
      </c>
      <c r="L81" s="5">
        <v>24489638472</v>
      </c>
      <c r="M81" s="5">
        <v>11860298123</v>
      </c>
      <c r="N81" s="5">
        <v>1370179946</v>
      </c>
      <c r="O81" s="5">
        <v>1429650475</v>
      </c>
    </row>
    <row r="82" spans="3:15" ht="15.5" x14ac:dyDescent="0.35">
      <c r="C82" t="s">
        <v>100</v>
      </c>
      <c r="D82" s="5">
        <v>2970000000</v>
      </c>
      <c r="F82" s="5">
        <v>5940000000</v>
      </c>
      <c r="G82" s="5">
        <v>1005714284</v>
      </c>
      <c r="I82" s="5">
        <v>1005714284</v>
      </c>
      <c r="J82" s="5">
        <v>1828749999</v>
      </c>
    </row>
    <row r="83" spans="3:15" ht="15.5" x14ac:dyDescent="0.35">
      <c r="C83" t="s">
        <v>249</v>
      </c>
      <c r="M83" s="5">
        <v>884863928</v>
      </c>
      <c r="N83" s="5">
        <v>884863928</v>
      </c>
    </row>
    <row r="84" spans="3:15" ht="15.5" x14ac:dyDescent="0.35">
      <c r="C84" t="s">
        <v>250</v>
      </c>
      <c r="D84" s="5">
        <v>215105075</v>
      </c>
      <c r="E84" s="5">
        <v>248405427</v>
      </c>
      <c r="F84" s="5">
        <v>163549977</v>
      </c>
      <c r="G84" s="5">
        <v>315303931</v>
      </c>
      <c r="I84" s="5">
        <v>315303931</v>
      </c>
      <c r="J84" s="5">
        <v>178910458</v>
      </c>
      <c r="K84" s="5">
        <v>26798550</v>
      </c>
      <c r="L84" s="5">
        <v>882599586</v>
      </c>
      <c r="M84" s="5">
        <v>703191758</v>
      </c>
      <c r="N84" s="5">
        <v>3682741488</v>
      </c>
      <c r="O84" s="5">
        <v>3335205781</v>
      </c>
    </row>
    <row r="85" spans="3:15" ht="15.5" x14ac:dyDescent="0.35">
      <c r="C85" t="s">
        <v>251</v>
      </c>
      <c r="D85" s="5">
        <v>9740922788</v>
      </c>
      <c r="E85" s="5">
        <v>17035496864</v>
      </c>
      <c r="F85" s="5">
        <v>15213399495</v>
      </c>
      <c r="G85" s="5">
        <v>12663787619</v>
      </c>
      <c r="I85" s="5">
        <v>12663787619</v>
      </c>
      <c r="J85" s="5">
        <v>4266630927</v>
      </c>
      <c r="K85" s="5">
        <v>25756010348</v>
      </c>
      <c r="L85" s="5">
        <v>5611598883</v>
      </c>
      <c r="M85" s="5">
        <v>7385551885</v>
      </c>
      <c r="N85" s="5">
        <v>11412355566</v>
      </c>
      <c r="O85" s="5">
        <v>13595430161</v>
      </c>
    </row>
    <row r="86" spans="3:15" ht="15.5" x14ac:dyDescent="0.35">
      <c r="C86" t="s">
        <v>103</v>
      </c>
      <c r="D86" s="5">
        <v>10301214694</v>
      </c>
      <c r="E86" s="5">
        <v>9340153298</v>
      </c>
      <c r="F86" s="5">
        <v>9989096486</v>
      </c>
      <c r="G86" s="5">
        <v>10460588175</v>
      </c>
      <c r="I86" s="5">
        <v>10460588175</v>
      </c>
      <c r="J86" s="5">
        <v>14133231474</v>
      </c>
      <c r="K86" s="5">
        <v>22616424886</v>
      </c>
      <c r="L86" s="5">
        <v>34089502714</v>
      </c>
      <c r="M86" s="5">
        <v>66513282729</v>
      </c>
      <c r="N86" s="5">
        <v>81737624206</v>
      </c>
      <c r="O86" s="5">
        <v>78011238490</v>
      </c>
    </row>
    <row r="87" spans="3:15" ht="15.5" x14ac:dyDescent="0.35">
      <c r="C87" t="s">
        <v>102</v>
      </c>
      <c r="D87" s="5">
        <v>715861191</v>
      </c>
      <c r="E87" s="5">
        <v>1004218760</v>
      </c>
      <c r="F87" s="5">
        <v>527171399</v>
      </c>
      <c r="G87" s="5">
        <v>1655857739</v>
      </c>
      <c r="I87" s="5">
        <v>1655857739</v>
      </c>
      <c r="J87" s="5">
        <v>720035828</v>
      </c>
      <c r="K87" s="5">
        <v>12841920</v>
      </c>
      <c r="L87" s="5">
        <v>13091920</v>
      </c>
      <c r="M87" s="5">
        <v>1018728623</v>
      </c>
      <c r="N87" s="5">
        <v>884863928</v>
      </c>
    </row>
    <row r="88" spans="3:15" ht="15.5" x14ac:dyDescent="0.35">
      <c r="C88" t="s">
        <v>252</v>
      </c>
      <c r="D88" s="5">
        <v>715861191</v>
      </c>
      <c r="E88" s="5">
        <v>1004218760</v>
      </c>
      <c r="F88" s="5">
        <v>527171399</v>
      </c>
      <c r="G88" s="5">
        <v>1655857739</v>
      </c>
      <c r="I88" s="5">
        <v>1655857739</v>
      </c>
      <c r="J88" s="5">
        <v>720035828</v>
      </c>
      <c r="K88" s="5">
        <v>12841920</v>
      </c>
      <c r="L88" s="5">
        <v>13091920</v>
      </c>
      <c r="M88" s="5">
        <v>1018728623</v>
      </c>
      <c r="N88" s="5">
        <v>884863928</v>
      </c>
    </row>
    <row r="89" spans="3:15" ht="15.5" x14ac:dyDescent="0.35">
      <c r="C89" t="s">
        <v>83</v>
      </c>
      <c r="D89" s="5">
        <v>10187248921</v>
      </c>
      <c r="E89" s="5">
        <v>10187248921</v>
      </c>
      <c r="F89" s="5">
        <v>10187248921</v>
      </c>
      <c r="G89" s="5">
        <v>10187248921</v>
      </c>
      <c r="I89" s="5">
        <v>10187248921</v>
      </c>
      <c r="J89" s="5">
        <v>11471730872</v>
      </c>
      <c r="K89" s="5">
        <v>11347680284</v>
      </c>
      <c r="L89" s="5">
        <v>577192300</v>
      </c>
      <c r="M89" s="5">
        <v>174683556</v>
      </c>
      <c r="N89" s="5">
        <v>204823249</v>
      </c>
    </row>
    <row r="90" spans="3:15" ht="15.5" x14ac:dyDescent="0.35">
      <c r="C90" t="s">
        <v>104</v>
      </c>
      <c r="D90" s="5">
        <v>183217004880</v>
      </c>
      <c r="E90" s="5">
        <v>179571902935</v>
      </c>
      <c r="F90" s="5">
        <v>169272078299</v>
      </c>
      <c r="G90" s="5">
        <v>162876547366</v>
      </c>
      <c r="I90" s="5">
        <v>162876547366</v>
      </c>
      <c r="J90" s="5">
        <v>115681463540</v>
      </c>
      <c r="K90" s="5">
        <v>175601464317</v>
      </c>
      <c r="L90" s="5">
        <v>89103756770</v>
      </c>
      <c r="M90" s="5">
        <v>94933627011</v>
      </c>
      <c r="N90" s="5">
        <v>95903716037</v>
      </c>
      <c r="O90" s="5">
        <v>96737271709</v>
      </c>
    </row>
    <row r="91" spans="3:15" ht="15.5" x14ac:dyDescent="0.35">
      <c r="C91" t="s">
        <v>105</v>
      </c>
    </row>
    <row r="92" spans="3:15" ht="15.5" x14ac:dyDescent="0.35">
      <c r="C92" t="s">
        <v>106</v>
      </c>
      <c r="D92" s="5">
        <v>91462624975</v>
      </c>
      <c r="E92" s="5">
        <v>93003494662</v>
      </c>
      <c r="F92" s="5">
        <v>94670263502</v>
      </c>
      <c r="G92" s="5">
        <v>94280487207</v>
      </c>
      <c r="I92" s="5">
        <v>94280487207</v>
      </c>
      <c r="J92" s="5">
        <v>101754845826</v>
      </c>
      <c r="K92" s="5">
        <v>107651066591</v>
      </c>
      <c r="L92" s="5">
        <v>100311997314</v>
      </c>
      <c r="M92" s="5">
        <v>75439033631</v>
      </c>
      <c r="N92" s="5">
        <v>66225191968</v>
      </c>
      <c r="O92" s="5">
        <v>46991207824</v>
      </c>
    </row>
    <row r="93" spans="3:15" ht="15.5" x14ac:dyDescent="0.35">
      <c r="C93" t="s">
        <v>107</v>
      </c>
      <c r="D93" s="5">
        <v>41800306849</v>
      </c>
      <c r="E93" s="5">
        <v>41730268451</v>
      </c>
      <c r="F93" s="5">
        <v>41782251920</v>
      </c>
      <c r="G93" s="5">
        <v>40645527588</v>
      </c>
      <c r="I93" s="5">
        <v>40645527588</v>
      </c>
      <c r="J93" s="5">
        <v>38524760234</v>
      </c>
      <c r="K93" s="5">
        <v>4914443801</v>
      </c>
      <c r="L93" s="5">
        <v>5495711079</v>
      </c>
      <c r="M93" s="5">
        <v>3668127206</v>
      </c>
      <c r="N93" s="5">
        <v>3475884725</v>
      </c>
      <c r="O93" s="5">
        <v>35843619548</v>
      </c>
    </row>
    <row r="94" spans="3:15" ht="15.5" x14ac:dyDescent="0.35">
      <c r="C94" t="s">
        <v>108</v>
      </c>
      <c r="D94" s="5">
        <v>26225000</v>
      </c>
      <c r="E94" s="5">
        <v>29800000</v>
      </c>
      <c r="F94" s="5">
        <v>33501752</v>
      </c>
      <c r="G94" s="5">
        <v>36950000</v>
      </c>
      <c r="I94" s="5">
        <v>36950000</v>
      </c>
      <c r="J94" s="5">
        <v>44750000</v>
      </c>
      <c r="K94" s="5">
        <v>22062500</v>
      </c>
    </row>
    <row r="95" spans="3:15" ht="15.5" x14ac:dyDescent="0.35">
      <c r="C95" t="s">
        <v>110</v>
      </c>
      <c r="D95" s="5">
        <v>237964974482</v>
      </c>
      <c r="E95" s="5">
        <v>226233999841</v>
      </c>
      <c r="F95" s="5">
        <v>228491072973</v>
      </c>
      <c r="G95" s="5">
        <v>212163353949</v>
      </c>
      <c r="I95" s="5">
        <v>212163353949</v>
      </c>
      <c r="J95" s="5">
        <v>219066257211</v>
      </c>
      <c r="K95" s="5">
        <v>125349650326</v>
      </c>
      <c r="L95" s="5">
        <v>121338262110</v>
      </c>
      <c r="M95" s="5">
        <v>100134501931</v>
      </c>
      <c r="N95" s="5">
        <v>92294889918</v>
      </c>
      <c r="O95" s="5">
        <v>91641710472</v>
      </c>
    </row>
    <row r="96" spans="3:15" ht="15.5" x14ac:dyDescent="0.35">
      <c r="C96" t="s">
        <v>111</v>
      </c>
      <c r="D96" s="5">
        <v>421181979362</v>
      </c>
      <c r="E96" s="5">
        <v>405805902776</v>
      </c>
      <c r="F96" s="5">
        <v>397763151272</v>
      </c>
      <c r="G96" s="5">
        <v>375039901315</v>
      </c>
      <c r="I96" s="5">
        <v>375039901315</v>
      </c>
      <c r="J96" s="5">
        <v>334747720751</v>
      </c>
      <c r="K96" s="5">
        <v>300951114643</v>
      </c>
      <c r="L96" s="5">
        <v>210442018880</v>
      </c>
      <c r="M96" s="5">
        <v>195068128942</v>
      </c>
      <c r="N96" s="5">
        <v>188198605955</v>
      </c>
      <c r="O96" s="5">
        <v>188378982181</v>
      </c>
    </row>
    <row r="97" spans="3:15" ht="15.5" x14ac:dyDescent="0.35">
      <c r="C97" t="s">
        <v>112</v>
      </c>
    </row>
    <row r="98" spans="3:15" ht="15.5" x14ac:dyDescent="0.35">
      <c r="C98" t="s">
        <v>113</v>
      </c>
    </row>
    <row r="99" spans="3:15" ht="15.5" x14ac:dyDescent="0.35">
      <c r="C99" t="s">
        <v>114</v>
      </c>
      <c r="D99" s="5">
        <v>44131085487</v>
      </c>
      <c r="E99" s="5">
        <v>40540497859</v>
      </c>
      <c r="F99" s="5">
        <v>41838729808</v>
      </c>
      <c r="G99" s="5">
        <v>39066110420</v>
      </c>
      <c r="I99" s="5">
        <v>39066110420</v>
      </c>
      <c r="J99" s="5">
        <v>40093594362</v>
      </c>
      <c r="K99" s="5">
        <v>51895908734</v>
      </c>
      <c r="L99" s="5">
        <v>29687789589</v>
      </c>
      <c r="M99" s="5">
        <v>18988562605</v>
      </c>
      <c r="N99" s="5">
        <v>33162585255</v>
      </c>
      <c r="O99" s="5">
        <v>25581722649</v>
      </c>
    </row>
    <row r="100" spans="3:15" ht="15.5" x14ac:dyDescent="0.35">
      <c r="C100" t="s">
        <v>115</v>
      </c>
    </row>
    <row r="101" spans="3:15" ht="15.5" x14ac:dyDescent="0.35">
      <c r="C101" t="s">
        <v>253</v>
      </c>
      <c r="D101" s="5">
        <v>215105075</v>
      </c>
      <c r="E101" s="5">
        <v>248405427</v>
      </c>
      <c r="F101" s="5">
        <v>163549977</v>
      </c>
      <c r="G101" s="5">
        <v>315303931</v>
      </c>
      <c r="I101" s="5">
        <v>315303931</v>
      </c>
      <c r="J101" s="5">
        <v>178910458</v>
      </c>
      <c r="K101" s="5">
        <v>26798550</v>
      </c>
      <c r="L101" s="5">
        <v>882599586</v>
      </c>
      <c r="M101" s="5">
        <v>703191758</v>
      </c>
      <c r="N101" s="5">
        <v>3682741488</v>
      </c>
      <c r="O101" s="5">
        <v>3335205781</v>
      </c>
    </row>
    <row r="102" spans="3:15" ht="15.5" x14ac:dyDescent="0.35">
      <c r="C102" t="s">
        <v>117</v>
      </c>
      <c r="D102" s="5">
        <v>945033505</v>
      </c>
      <c r="E102" s="5">
        <v>953468800</v>
      </c>
      <c r="F102" s="5">
        <v>2343540079</v>
      </c>
      <c r="G102" s="5">
        <v>2112398377</v>
      </c>
      <c r="I102" s="5">
        <v>2112398377</v>
      </c>
      <c r="J102" s="5">
        <v>788277862</v>
      </c>
      <c r="K102" s="5">
        <v>1396605888</v>
      </c>
      <c r="L102" s="5">
        <v>2151977503</v>
      </c>
      <c r="M102" s="5">
        <v>1749176305</v>
      </c>
      <c r="N102" s="5">
        <v>488343123</v>
      </c>
      <c r="O102" s="5">
        <v>795442337</v>
      </c>
    </row>
    <row r="103" spans="3:15" ht="15.5" x14ac:dyDescent="0.35">
      <c r="C103" t="s">
        <v>118</v>
      </c>
      <c r="D103" s="5">
        <v>14308758478</v>
      </c>
      <c r="E103" s="5">
        <v>15328393660</v>
      </c>
      <c r="F103" s="5">
        <v>14968890828</v>
      </c>
      <c r="G103" s="5">
        <v>13386238008</v>
      </c>
      <c r="I103" s="5">
        <v>13386238008</v>
      </c>
      <c r="J103" s="5">
        <v>10063760614</v>
      </c>
      <c r="K103" s="5">
        <v>11160660542</v>
      </c>
      <c r="L103" s="5">
        <v>5138097666</v>
      </c>
      <c r="M103" s="5">
        <v>3200850768</v>
      </c>
      <c r="N103" s="5">
        <v>1293442614</v>
      </c>
      <c r="O103" s="5">
        <v>575600000</v>
      </c>
    </row>
    <row r="104" spans="3:15" ht="15.5" x14ac:dyDescent="0.35">
      <c r="C104" t="s">
        <v>116</v>
      </c>
      <c r="D104" s="5">
        <v>1321143446</v>
      </c>
      <c r="E104" s="5">
        <v>339444527</v>
      </c>
      <c r="F104" s="5">
        <v>577403980</v>
      </c>
      <c r="G104" s="5">
        <v>657533317</v>
      </c>
      <c r="I104" s="5">
        <v>657533317</v>
      </c>
      <c r="J104" s="5">
        <v>497450274</v>
      </c>
      <c r="K104" s="5">
        <v>649891649</v>
      </c>
      <c r="L104" s="5">
        <v>853164917</v>
      </c>
      <c r="M104" s="5">
        <v>1094914186</v>
      </c>
      <c r="N104" s="5">
        <v>1313099446</v>
      </c>
    </row>
    <row r="105" spans="3:15" ht="15.5" x14ac:dyDescent="0.35">
      <c r="C105" t="s">
        <v>120</v>
      </c>
    </row>
    <row r="106" spans="3:15" ht="15.5" x14ac:dyDescent="0.35">
      <c r="C106" t="s">
        <v>313</v>
      </c>
      <c r="D106" s="5">
        <v>4963954855</v>
      </c>
      <c r="E106" s="5">
        <v>4900645314</v>
      </c>
      <c r="F106" s="5">
        <v>4785563748</v>
      </c>
      <c r="G106" s="5">
        <v>4727748351</v>
      </c>
      <c r="I106" s="5">
        <v>4727748351</v>
      </c>
      <c r="J106" s="5">
        <v>4396645164</v>
      </c>
      <c r="K106" s="5">
        <v>4228176920</v>
      </c>
      <c r="L106" s="5">
        <v>4198990541</v>
      </c>
      <c r="M106" s="5">
        <v>5637338564</v>
      </c>
      <c r="N106" s="5">
        <v>5254501797</v>
      </c>
      <c r="O106" s="5">
        <v>2039094580</v>
      </c>
    </row>
    <row r="107" spans="3:15" ht="15.5" x14ac:dyDescent="0.35">
      <c r="C107" t="s">
        <v>520</v>
      </c>
      <c r="D107" s="5">
        <v>67431795</v>
      </c>
      <c r="E107" s="5">
        <v>66672192</v>
      </c>
      <c r="F107" s="5">
        <v>67393360</v>
      </c>
      <c r="G107" s="5">
        <v>65178452</v>
      </c>
      <c r="I107" s="5">
        <v>65178452</v>
      </c>
      <c r="J107" s="5">
        <v>4033594233</v>
      </c>
      <c r="K107" s="5">
        <v>4428446205</v>
      </c>
      <c r="L107" s="5">
        <v>4008866043</v>
      </c>
      <c r="M107" s="5">
        <v>3357628721</v>
      </c>
      <c r="N107" s="5">
        <v>3172209639</v>
      </c>
      <c r="O107" s="5">
        <v>2912312520</v>
      </c>
    </row>
    <row r="108" spans="3:15" ht="15.5" x14ac:dyDescent="0.35">
      <c r="C108" t="s">
        <v>121</v>
      </c>
      <c r="D108" s="5">
        <v>5031386650</v>
      </c>
      <c r="E108" s="5">
        <v>4967317506</v>
      </c>
      <c r="F108" s="5">
        <v>4852957108</v>
      </c>
      <c r="G108" s="5">
        <v>4792926803</v>
      </c>
      <c r="I108" s="5">
        <v>4792926803</v>
      </c>
      <c r="J108" s="5">
        <v>8430239397</v>
      </c>
      <c r="K108" s="5">
        <v>8656623125</v>
      </c>
      <c r="L108" s="5">
        <v>8207856584</v>
      </c>
      <c r="M108" s="5">
        <v>8994967285</v>
      </c>
      <c r="N108" s="5">
        <v>8426711436</v>
      </c>
      <c r="O108" s="5">
        <v>4951407100</v>
      </c>
    </row>
    <row r="109" spans="3:15" ht="15.5" x14ac:dyDescent="0.35">
      <c r="C109" t="s">
        <v>122</v>
      </c>
      <c r="D109" s="5">
        <v>6252836235</v>
      </c>
      <c r="E109" s="5">
        <v>7542523638</v>
      </c>
      <c r="F109" s="5">
        <v>8840590055</v>
      </c>
      <c r="G109" s="5">
        <v>10060646122</v>
      </c>
      <c r="I109" s="5">
        <v>10060646122</v>
      </c>
      <c r="J109" s="5">
        <v>13512784458</v>
      </c>
      <c r="K109" s="5">
        <v>22512787991</v>
      </c>
      <c r="L109" s="5">
        <v>32134229649</v>
      </c>
      <c r="M109" s="5">
        <v>42373593358</v>
      </c>
      <c r="N109" s="5">
        <v>51460317202</v>
      </c>
      <c r="O109" s="5">
        <v>68355246853</v>
      </c>
    </row>
    <row r="110" spans="3:15" ht="15.5" x14ac:dyDescent="0.35">
      <c r="C110" t="s">
        <v>123</v>
      </c>
      <c r="D110" s="5">
        <v>6252836235</v>
      </c>
      <c r="E110" s="5">
        <v>7542523638</v>
      </c>
      <c r="F110" s="5">
        <v>8840590055</v>
      </c>
      <c r="G110" s="5">
        <v>10060646122</v>
      </c>
      <c r="I110" s="5">
        <v>10060646122</v>
      </c>
      <c r="J110" s="5">
        <v>13512784458</v>
      </c>
      <c r="K110" s="5">
        <v>22512787991</v>
      </c>
      <c r="L110" s="5">
        <v>32134229649</v>
      </c>
      <c r="M110" s="5">
        <v>42373593358</v>
      </c>
      <c r="N110" s="5">
        <v>51460317202</v>
      </c>
      <c r="O110" s="5">
        <v>68355246853</v>
      </c>
    </row>
    <row r="111" spans="3:15" ht="15.5" x14ac:dyDescent="0.35">
      <c r="C111" t="s">
        <v>255</v>
      </c>
      <c r="D111" s="5">
        <v>3074882499</v>
      </c>
      <c r="E111" s="5">
        <v>4327424379</v>
      </c>
      <c r="F111" s="5">
        <v>5608538426</v>
      </c>
      <c r="G111" s="5">
        <v>6811833269</v>
      </c>
      <c r="I111" s="5">
        <v>6811833269</v>
      </c>
      <c r="J111" s="5">
        <v>11685085135</v>
      </c>
      <c r="K111" s="5">
        <v>16770878681</v>
      </c>
      <c r="L111" s="5">
        <v>22306647651</v>
      </c>
      <c r="M111" s="5">
        <v>29160396154</v>
      </c>
      <c r="N111" s="5">
        <v>34797734716</v>
      </c>
      <c r="O111" s="5">
        <v>40052236513</v>
      </c>
    </row>
    <row r="112" spans="3:15" ht="15.5" x14ac:dyDescent="0.35">
      <c r="C112" t="s">
        <v>126</v>
      </c>
      <c r="D112" s="5">
        <v>50383921722</v>
      </c>
      <c r="E112" s="5">
        <v>48083021497</v>
      </c>
      <c r="F112" s="5">
        <v>50679319863</v>
      </c>
      <c r="G112" s="5">
        <v>49126756542</v>
      </c>
      <c r="I112" s="5">
        <v>49126756542</v>
      </c>
      <c r="J112" s="5">
        <v>53606378820</v>
      </c>
      <c r="K112" s="5">
        <v>74408696725</v>
      </c>
      <c r="L112" s="5">
        <v>61822019238</v>
      </c>
      <c r="M112" s="5">
        <v>61362155963</v>
      </c>
      <c r="N112" s="5">
        <v>84622902457</v>
      </c>
      <c r="O112" s="5">
        <v>93936969502</v>
      </c>
    </row>
    <row r="113" spans="2:15" ht="15.5" x14ac:dyDescent="0.35">
      <c r="C113" t="s">
        <v>127</v>
      </c>
    </row>
    <row r="114" spans="2:15" ht="15.5" x14ac:dyDescent="0.35">
      <c r="C114" t="s">
        <v>128</v>
      </c>
      <c r="D114" s="5">
        <v>135625000000</v>
      </c>
      <c r="E114" s="5">
        <v>135625000000</v>
      </c>
      <c r="F114" s="5">
        <v>135625000000</v>
      </c>
      <c r="G114" s="5">
        <v>135625000000</v>
      </c>
      <c r="I114" s="5">
        <v>135625000000</v>
      </c>
      <c r="J114" s="5">
        <v>135625000000</v>
      </c>
      <c r="K114" s="5">
        <v>135625000000</v>
      </c>
      <c r="L114" s="5">
        <v>108500000000</v>
      </c>
      <c r="M114" s="5">
        <v>35000000000</v>
      </c>
      <c r="N114" s="5">
        <v>35000000000</v>
      </c>
      <c r="O114" s="5">
        <v>35000000000</v>
      </c>
    </row>
    <row r="115" spans="2:15" ht="15.5" x14ac:dyDescent="0.35">
      <c r="C115" t="s">
        <v>129</v>
      </c>
    </row>
    <row r="116" spans="2:15" ht="15.5" x14ac:dyDescent="0.35">
      <c r="C116" t="s">
        <v>130</v>
      </c>
      <c r="D116" s="5">
        <v>224982894548</v>
      </c>
      <c r="E116" s="5">
        <v>211907768010</v>
      </c>
      <c r="F116" s="5">
        <v>201268728475</v>
      </c>
      <c r="G116" s="5">
        <v>180099013706</v>
      </c>
      <c r="I116" s="5">
        <v>180099013706</v>
      </c>
      <c r="J116" s="5">
        <v>134042636980</v>
      </c>
      <c r="K116" s="5">
        <v>79569737634</v>
      </c>
      <c r="L116" s="5">
        <v>39542807342</v>
      </c>
      <c r="M116" s="5">
        <v>98531289423</v>
      </c>
      <c r="N116" s="5">
        <v>68370880249</v>
      </c>
      <c r="O116" s="5">
        <v>59442012679</v>
      </c>
    </row>
    <row r="117" spans="2:15" ht="15.5" x14ac:dyDescent="0.35">
      <c r="C117" t="s">
        <v>257</v>
      </c>
      <c r="D117" s="5">
        <v>27125000000</v>
      </c>
      <c r="E117" s="5">
        <v>27125000000</v>
      </c>
      <c r="F117" s="5">
        <v>27125000000</v>
      </c>
      <c r="G117" s="5">
        <v>27125000000</v>
      </c>
      <c r="I117" s="5">
        <v>27125000000</v>
      </c>
      <c r="J117" s="5">
        <v>27125000000</v>
      </c>
      <c r="K117" s="5">
        <v>24368710577</v>
      </c>
      <c r="L117" s="5">
        <v>21700000000</v>
      </c>
    </row>
    <row r="118" spans="2:15" ht="15.5" x14ac:dyDescent="0.35">
      <c r="C118" t="s">
        <v>258</v>
      </c>
      <c r="D118" s="5">
        <v>197857894548</v>
      </c>
      <c r="E118" s="5">
        <v>184782768010</v>
      </c>
      <c r="F118" s="5">
        <v>174143728475</v>
      </c>
      <c r="G118" s="5">
        <v>152974013706</v>
      </c>
      <c r="I118" s="5">
        <v>152974013706</v>
      </c>
      <c r="J118" s="5">
        <v>106917636980</v>
      </c>
      <c r="K118" s="5">
        <v>55201027057</v>
      </c>
      <c r="L118" s="5">
        <v>17842807342</v>
      </c>
      <c r="M118" s="5">
        <v>98531289423</v>
      </c>
      <c r="N118" s="5">
        <v>68370880249</v>
      </c>
      <c r="O118" s="5">
        <v>59442012679</v>
      </c>
    </row>
    <row r="119" spans="2:15" ht="15.5" x14ac:dyDescent="0.35">
      <c r="C119" t="s">
        <v>259</v>
      </c>
      <c r="D119" s="5">
        <v>224982894548</v>
      </c>
      <c r="E119" s="5">
        <v>211907768010</v>
      </c>
      <c r="F119" s="5">
        <v>201268728475</v>
      </c>
      <c r="G119" s="5">
        <v>180099013706</v>
      </c>
      <c r="I119" s="5">
        <v>180099013706</v>
      </c>
      <c r="J119" s="5">
        <v>134042636980</v>
      </c>
      <c r="K119" s="5">
        <v>79569737634</v>
      </c>
      <c r="L119" s="5">
        <v>39542807342</v>
      </c>
      <c r="M119" s="5">
        <v>98531289423</v>
      </c>
      <c r="N119" s="5">
        <v>68370880249</v>
      </c>
      <c r="O119" s="5">
        <v>59442012679</v>
      </c>
    </row>
    <row r="120" spans="2:15" ht="15.5" x14ac:dyDescent="0.35">
      <c r="C120" t="s">
        <v>131</v>
      </c>
      <c r="D120" s="5">
        <v>2914170</v>
      </c>
      <c r="E120" s="5">
        <v>2864347</v>
      </c>
      <c r="F120" s="5">
        <v>2854012</v>
      </c>
      <c r="G120" s="5">
        <v>1882146</v>
      </c>
      <c r="I120" s="5">
        <v>1882146</v>
      </c>
      <c r="J120" s="5">
        <v>1974079</v>
      </c>
    </row>
    <row r="121" spans="2:15" ht="15.5" x14ac:dyDescent="0.35">
      <c r="C121" t="s">
        <v>10</v>
      </c>
      <c r="D121" s="5">
        <v>370798057639</v>
      </c>
      <c r="E121" s="5">
        <v>357722881278</v>
      </c>
      <c r="F121" s="5">
        <v>347083831408</v>
      </c>
      <c r="G121" s="5">
        <v>325913144773</v>
      </c>
      <c r="I121" s="5">
        <v>325913144773</v>
      </c>
      <c r="J121" s="5">
        <v>281141341931</v>
      </c>
      <c r="K121" s="5">
        <v>226542417918</v>
      </c>
      <c r="L121" s="5">
        <v>148619999642</v>
      </c>
      <c r="M121" s="5">
        <v>133705972979</v>
      </c>
      <c r="N121" s="5">
        <v>103575703498</v>
      </c>
      <c r="O121" s="5">
        <v>94442012679</v>
      </c>
    </row>
    <row r="122" spans="2:15" ht="15.5" x14ac:dyDescent="0.35">
      <c r="C122" t="s">
        <v>132</v>
      </c>
      <c r="D122" s="5">
        <v>421181979361</v>
      </c>
      <c r="E122" s="5">
        <v>405805902775</v>
      </c>
      <c r="F122" s="5">
        <v>397763151271</v>
      </c>
      <c r="G122" s="5">
        <v>375039901315</v>
      </c>
      <c r="I122" s="5">
        <v>375039901315</v>
      </c>
      <c r="J122" s="5">
        <v>334747720751</v>
      </c>
      <c r="K122" s="5">
        <v>300951114643</v>
      </c>
      <c r="L122" s="5">
        <v>210442018880</v>
      </c>
      <c r="M122" s="5">
        <v>195068128942</v>
      </c>
      <c r="N122" s="5">
        <v>188198605955</v>
      </c>
      <c r="O122" s="5">
        <v>188378982181</v>
      </c>
    </row>
    <row r="123" spans="2:15" ht="15.5" x14ac:dyDescent="0.35">
      <c r="C123" t="s">
        <v>133</v>
      </c>
      <c r="D123" s="5">
        <v>1356250000</v>
      </c>
      <c r="E123" s="5">
        <v>1356250000</v>
      </c>
      <c r="F123" s="5">
        <v>1356250000</v>
      </c>
      <c r="G123" s="5">
        <v>1356250000</v>
      </c>
      <c r="I123" s="5">
        <v>1356250000</v>
      </c>
      <c r="J123" s="5">
        <v>1356250000</v>
      </c>
      <c r="K123" s="5">
        <v>1356250000</v>
      </c>
      <c r="L123" s="5">
        <v>1085000000</v>
      </c>
      <c r="M123" s="5">
        <v>35000</v>
      </c>
      <c r="N123" s="5">
        <v>35000</v>
      </c>
      <c r="O123" s="5">
        <v>35000</v>
      </c>
    </row>
    <row r="125" spans="2:15" ht="15.5" x14ac:dyDescent="0.35">
      <c r="B125" t="s">
        <v>134</v>
      </c>
      <c r="C125" t="s">
        <v>135</v>
      </c>
      <c r="D125" s="5">
        <v>24340295927</v>
      </c>
      <c r="E125" s="5">
        <v>16321817811</v>
      </c>
      <c r="F125" s="5">
        <v>19231793232</v>
      </c>
      <c r="G125" s="5">
        <v>22665848155</v>
      </c>
      <c r="I125" s="5">
        <v>60065779882</v>
      </c>
      <c r="J125" s="5">
        <v>82407022160</v>
      </c>
      <c r="K125" s="5">
        <v>55944733195</v>
      </c>
      <c r="L125" s="5">
        <v>51025555020</v>
      </c>
      <c r="M125" s="5">
        <v>34049745809</v>
      </c>
      <c r="N125" s="5">
        <v>14841970583</v>
      </c>
      <c r="O125" s="5">
        <v>-19227234698</v>
      </c>
    </row>
    <row r="126" spans="2:15" ht="15.5" x14ac:dyDescent="0.35">
      <c r="C126" t="s">
        <v>316</v>
      </c>
      <c r="D126" s="5">
        <v>33344992410</v>
      </c>
      <c r="E126" s="5">
        <v>22938633672</v>
      </c>
      <c r="F126" s="5">
        <v>26652791808</v>
      </c>
      <c r="G126" s="5">
        <v>26502315325</v>
      </c>
      <c r="I126" s="5">
        <v>87559946860</v>
      </c>
      <c r="J126" s="5">
        <v>111451857792</v>
      </c>
      <c r="K126" s="5">
        <v>82235307898</v>
      </c>
      <c r="L126" s="5">
        <v>71669290647</v>
      </c>
      <c r="M126" s="5">
        <v>62147131894</v>
      </c>
      <c r="N126" s="5">
        <v>51643617459</v>
      </c>
      <c r="O126" s="5">
        <v>38078064767</v>
      </c>
    </row>
    <row r="127" spans="2:15" ht="15.5" x14ac:dyDescent="0.35">
      <c r="C127" t="s">
        <v>1191</v>
      </c>
    </row>
    <row r="128" spans="2:15" ht="15.5" x14ac:dyDescent="0.35">
      <c r="C128" t="s">
        <v>1192</v>
      </c>
      <c r="D128" s="5">
        <v>-9122048668</v>
      </c>
      <c r="E128" s="5">
        <v>-2561260757</v>
      </c>
      <c r="F128" s="5">
        <v>-4316902089</v>
      </c>
      <c r="G128" s="5">
        <v>-1381045587</v>
      </c>
      <c r="I128" s="5">
        <v>-18280329710</v>
      </c>
      <c r="J128" s="5">
        <v>-17907287731</v>
      </c>
      <c r="K128" s="5">
        <v>-16343675265</v>
      </c>
      <c r="L128" s="5">
        <v>-10616476485</v>
      </c>
      <c r="M128" s="5">
        <v>-13955693463</v>
      </c>
      <c r="N128" s="5">
        <v>-27526768107</v>
      </c>
      <c r="O128" s="5">
        <v>-50129937455</v>
      </c>
    </row>
    <row r="129" spans="3:15" ht="15.5" x14ac:dyDescent="0.35">
      <c r="C129" t="s">
        <v>1194</v>
      </c>
      <c r="D129" s="5">
        <v>-2746889630</v>
      </c>
      <c r="E129" s="5">
        <v>-2682272845</v>
      </c>
      <c r="F129" s="5">
        <v>-2874088200</v>
      </c>
      <c r="G129" s="5">
        <v>-2379565843</v>
      </c>
      <c r="I129" s="5">
        <v>-9102761707</v>
      </c>
      <c r="J129" s="5">
        <v>-7521476014</v>
      </c>
      <c r="K129" s="5">
        <v>-3049842424</v>
      </c>
      <c r="L129" s="5">
        <v>-3049000504</v>
      </c>
      <c r="M129" s="5">
        <v>-2258522000</v>
      </c>
      <c r="N129" s="5">
        <v>-2046584250</v>
      </c>
      <c r="O129" s="5">
        <v>-2073992500</v>
      </c>
    </row>
    <row r="130" spans="3:15" ht="15.5" x14ac:dyDescent="0.35">
      <c r="C130" t="s">
        <v>1195</v>
      </c>
      <c r="D130" s="5">
        <v>-11868938298</v>
      </c>
      <c r="E130" s="5">
        <v>-5243533602</v>
      </c>
      <c r="F130" s="5">
        <v>-7190990289</v>
      </c>
      <c r="G130" s="5">
        <v>-3760611430</v>
      </c>
      <c r="I130" s="5">
        <v>-27383091417</v>
      </c>
      <c r="J130" s="5">
        <v>-25428763745</v>
      </c>
      <c r="K130" s="5">
        <v>-19393517689</v>
      </c>
      <c r="L130" s="5">
        <v>-13665476989</v>
      </c>
      <c r="M130" s="5">
        <v>-16214215463</v>
      </c>
      <c r="N130" s="5">
        <v>-29573352357</v>
      </c>
      <c r="O130" s="5">
        <v>-52203929955</v>
      </c>
    </row>
    <row r="131" spans="3:15" ht="15.5" x14ac:dyDescent="0.35">
      <c r="C131" t="s">
        <v>322</v>
      </c>
      <c r="D131" s="5">
        <v>4252981911</v>
      </c>
      <c r="E131" s="5">
        <v>1226283325</v>
      </c>
      <c r="F131" s="5">
        <v>1136490942</v>
      </c>
      <c r="G131" s="5">
        <v>522890724</v>
      </c>
      <c r="I131" s="5">
        <v>3976837634</v>
      </c>
      <c r="J131" s="5">
        <v>2340233875</v>
      </c>
      <c r="K131" s="5">
        <v>-1167056656</v>
      </c>
      <c r="L131" s="5">
        <v>-2654599865</v>
      </c>
      <c r="M131" s="5">
        <v>-6322697677</v>
      </c>
      <c r="N131" s="5">
        <v>-4694491810</v>
      </c>
      <c r="O131" s="5">
        <v>-1885617772</v>
      </c>
    </row>
    <row r="132" spans="3:15" ht="15.5" x14ac:dyDescent="0.35">
      <c r="C132" t="s">
        <v>1539</v>
      </c>
    </row>
    <row r="133" spans="3:15" ht="15.5" x14ac:dyDescent="0.35">
      <c r="C133" t="s">
        <v>1540</v>
      </c>
      <c r="D133" s="5">
        <v>-1388740096</v>
      </c>
      <c r="E133" s="5">
        <v>-2599565584</v>
      </c>
      <c r="F133" s="5">
        <v>-1366499229</v>
      </c>
      <c r="G133" s="5">
        <v>-598746464</v>
      </c>
      <c r="I133" s="5">
        <v>-4087913195</v>
      </c>
      <c r="J133" s="5">
        <v>-5956305762</v>
      </c>
      <c r="K133" s="5">
        <v>-5730000358</v>
      </c>
      <c r="L133" s="5">
        <v>-4323658773</v>
      </c>
      <c r="M133" s="5">
        <v>-5560472945</v>
      </c>
      <c r="N133" s="5">
        <v>-2533802709</v>
      </c>
      <c r="O133" s="5">
        <v>-3215751738</v>
      </c>
    </row>
    <row r="134" spans="3:15" ht="15.5" x14ac:dyDescent="0.35">
      <c r="C134" t="s">
        <v>1542</v>
      </c>
      <c r="D134" s="5">
        <v>-1388740096</v>
      </c>
      <c r="E134" s="5">
        <v>-2599565584</v>
      </c>
      <c r="F134" s="5">
        <v>-1366499229</v>
      </c>
      <c r="G134" s="5">
        <v>-598746464</v>
      </c>
      <c r="I134" s="5">
        <v>-4087913195</v>
      </c>
      <c r="J134" s="5">
        <v>-5956305762</v>
      </c>
      <c r="K134" s="5">
        <v>-5730000358</v>
      </c>
      <c r="L134" s="5">
        <v>-4323658773</v>
      </c>
      <c r="M134" s="5">
        <v>-5560472945</v>
      </c>
      <c r="N134" s="5">
        <v>-2533802709</v>
      </c>
      <c r="O134" s="5">
        <v>-3215751738</v>
      </c>
    </row>
    <row r="135" spans="3:15" ht="15.5" x14ac:dyDescent="0.35">
      <c r="C135" t="s">
        <v>144</v>
      </c>
      <c r="D135" s="5">
        <v>-2270337545</v>
      </c>
      <c r="E135" s="5">
        <v>-1661749553</v>
      </c>
      <c r="F135" s="5">
        <v>-23839422</v>
      </c>
      <c r="G135" s="5">
        <v>-1399859170</v>
      </c>
      <c r="I135" s="5">
        <v>-10178177093</v>
      </c>
      <c r="J135" s="5">
        <v>-12396978630</v>
      </c>
      <c r="K135" s="5">
        <v>35436153946</v>
      </c>
      <c r="L135" s="5">
        <v>-15893888232</v>
      </c>
      <c r="M135" s="5">
        <v>-9413766599</v>
      </c>
      <c r="N135" s="5">
        <v>-8051068148</v>
      </c>
      <c r="O135" s="5">
        <v>21167316458</v>
      </c>
    </row>
    <row r="136" spans="3:15" ht="15.5" x14ac:dyDescent="0.35">
      <c r="C136" t="s">
        <v>145</v>
      </c>
      <c r="D136" s="5">
        <v>-11479047159</v>
      </c>
      <c r="E136" s="5">
        <v>-6337249130</v>
      </c>
      <c r="F136" s="5">
        <v>-14070903241</v>
      </c>
      <c r="G136" s="5">
        <v>-7614886845</v>
      </c>
      <c r="I136" s="5">
        <v>-8956674609</v>
      </c>
      <c r="J136" s="5">
        <v>-68273554251</v>
      </c>
      <c r="K136" s="5">
        <v>-27147951870</v>
      </c>
      <c r="L136" s="5">
        <v>-22502326439</v>
      </c>
      <c r="M136" s="5">
        <v>-14145861033</v>
      </c>
      <c r="N136" s="5">
        <v>-6850372965</v>
      </c>
      <c r="O136" s="5">
        <v>-1761778000</v>
      </c>
    </row>
    <row r="137" spans="3:15" ht="15.5" x14ac:dyDescent="0.35">
      <c r="C137" t="s">
        <v>146</v>
      </c>
      <c r="D137" s="5">
        <v>-885344860</v>
      </c>
      <c r="E137" s="5">
        <v>-755850130</v>
      </c>
      <c r="F137" s="5">
        <v>-3878537741</v>
      </c>
      <c r="G137" s="5">
        <v>-3920959345</v>
      </c>
      <c r="I137" s="5">
        <v>-5220719293</v>
      </c>
      <c r="J137" s="5">
        <v>-34578151424</v>
      </c>
      <c r="K137" s="5">
        <v>-245387109</v>
      </c>
      <c r="L137" s="5">
        <v>-2490715837</v>
      </c>
      <c r="M137" s="5">
        <v>-78835990</v>
      </c>
      <c r="O137" s="5">
        <v>-1470000000</v>
      </c>
    </row>
    <row r="138" spans="3:15" ht="15.5" x14ac:dyDescent="0.35">
      <c r="C138" t="s">
        <v>700</v>
      </c>
      <c r="F138" s="5">
        <v>38000000</v>
      </c>
      <c r="G138" s="5">
        <v>3900000</v>
      </c>
      <c r="I138" s="5">
        <v>11900000</v>
      </c>
    </row>
    <row r="139" spans="3:15" ht="15.5" x14ac:dyDescent="0.35">
      <c r="C139" t="s">
        <v>108</v>
      </c>
      <c r="I139" s="5">
        <v>-6000000</v>
      </c>
    </row>
    <row r="140" spans="3:15" ht="15.5" x14ac:dyDescent="0.35">
      <c r="C140" t="s">
        <v>1671</v>
      </c>
      <c r="G140" s="5">
        <v>-3800000000</v>
      </c>
      <c r="I140" s="5">
        <v>-3800000000</v>
      </c>
    </row>
    <row r="141" spans="3:15" ht="15.5" x14ac:dyDescent="0.35">
      <c r="C141" t="s">
        <v>659</v>
      </c>
      <c r="D141" s="5">
        <v>-109949999</v>
      </c>
      <c r="E141" s="5">
        <v>20000000</v>
      </c>
      <c r="F141" s="5">
        <v>-176050000</v>
      </c>
      <c r="G141" s="5">
        <v>88100000</v>
      </c>
      <c r="I141" s="5">
        <v>-213275000</v>
      </c>
      <c r="J141" s="5">
        <v>-860628099</v>
      </c>
      <c r="K141" s="5">
        <v>-13768596591</v>
      </c>
      <c r="L141" s="5">
        <v>-8512733802</v>
      </c>
      <c r="M141" s="5">
        <v>-6428939750</v>
      </c>
      <c r="N141" s="5">
        <v>-6850372965</v>
      </c>
    </row>
    <row r="142" spans="3:15" ht="15.5" x14ac:dyDescent="0.35">
      <c r="C142" t="s">
        <v>1672</v>
      </c>
      <c r="D142" s="5">
        <v>-10483752300</v>
      </c>
      <c r="E142" s="5">
        <v>-5601399000</v>
      </c>
      <c r="F142" s="5">
        <v>-10054315500</v>
      </c>
      <c r="G142" s="5">
        <v>14072500</v>
      </c>
      <c r="I142" s="5">
        <v>271419684</v>
      </c>
      <c r="J142" s="5">
        <v>-32834774728</v>
      </c>
      <c r="K142" s="5">
        <v>-13133968170</v>
      </c>
      <c r="L142" s="5">
        <v>-11498876800</v>
      </c>
      <c r="M142" s="5">
        <v>-7638085293</v>
      </c>
      <c r="O142" s="5">
        <v>-291778000</v>
      </c>
    </row>
    <row r="143" spans="3:15" ht="15.5" x14ac:dyDescent="0.35">
      <c r="C143" t="s">
        <v>153</v>
      </c>
      <c r="D143" s="5">
        <v>-2270337545</v>
      </c>
      <c r="E143" s="5">
        <v>-1661749553</v>
      </c>
      <c r="F143" s="5">
        <v>-23839422</v>
      </c>
      <c r="G143" s="5">
        <v>-1399859170</v>
      </c>
      <c r="I143" s="5">
        <v>-10178177093</v>
      </c>
      <c r="J143" s="5">
        <v>-12396978630</v>
      </c>
      <c r="K143" s="5">
        <v>35436153946</v>
      </c>
      <c r="L143" s="5">
        <v>-15893888232</v>
      </c>
      <c r="M143" s="5">
        <v>-9413766599</v>
      </c>
      <c r="N143" s="5">
        <v>-8051068148</v>
      </c>
      <c r="O143" s="5">
        <v>21167316458</v>
      </c>
    </row>
    <row r="144" spans="3:15" ht="15.5" x14ac:dyDescent="0.35">
      <c r="C144" t="s">
        <v>524</v>
      </c>
      <c r="G144" s="5">
        <v>-4542148678</v>
      </c>
      <c r="I144" s="5">
        <v>-4542148678</v>
      </c>
      <c r="J144" s="5">
        <v>-4917325503</v>
      </c>
      <c r="K144" s="5">
        <v>-5506582591</v>
      </c>
      <c r="L144" s="5">
        <v>29556387990</v>
      </c>
      <c r="O144" s="5">
        <v>42500000000</v>
      </c>
    </row>
    <row r="145" spans="2:15" ht="15.5" x14ac:dyDescent="0.35">
      <c r="C145" t="s">
        <v>1548</v>
      </c>
      <c r="D145" s="5">
        <v>-1189232339</v>
      </c>
      <c r="E145" s="5">
        <v>-1166032481</v>
      </c>
      <c r="F145" s="5">
        <v>-1145479446</v>
      </c>
      <c r="G145" s="5">
        <v>3591673690</v>
      </c>
      <c r="I145" s="5">
        <v>203200000</v>
      </c>
      <c r="K145" s="5">
        <v>-2010333175</v>
      </c>
      <c r="L145" s="5">
        <v>-39858817691</v>
      </c>
      <c r="M145" s="5">
        <v>-5254501796</v>
      </c>
      <c r="N145" s="5">
        <v>-2039094580</v>
      </c>
      <c r="O145" s="5">
        <v>-8319824962</v>
      </c>
    </row>
    <row r="146" spans="2:15" ht="15.5" x14ac:dyDescent="0.35">
      <c r="C146" t="s">
        <v>546</v>
      </c>
      <c r="D146" s="5">
        <v>291480892</v>
      </c>
      <c r="E146" s="5">
        <v>-478933802</v>
      </c>
      <c r="F146" s="5">
        <v>1136186340</v>
      </c>
    </row>
    <row r="147" spans="2:15" ht="15.5" x14ac:dyDescent="0.35">
      <c r="C147" t="s">
        <v>1673</v>
      </c>
    </row>
    <row r="148" spans="2:15" ht="15.5" x14ac:dyDescent="0.35">
      <c r="C148" t="s">
        <v>1674</v>
      </c>
      <c r="G148" s="5">
        <v>-432779783</v>
      </c>
      <c r="I148" s="5">
        <v>-4440000000</v>
      </c>
      <c r="J148" s="5">
        <v>-5000000000</v>
      </c>
      <c r="K148" s="5">
        <v>-4122039907</v>
      </c>
      <c r="L148" s="5">
        <v>-5000000000</v>
      </c>
      <c r="N148" s="5">
        <v>-5000000000</v>
      </c>
      <c r="O148" s="5">
        <v>-5000000</v>
      </c>
    </row>
    <row r="149" spans="2:15" ht="15.5" x14ac:dyDescent="0.35">
      <c r="C149" t="s">
        <v>1104</v>
      </c>
      <c r="J149" s="5">
        <v>-818996829</v>
      </c>
      <c r="K149" s="5">
        <v>10508209459</v>
      </c>
      <c r="L149" s="5">
        <v>4787147735</v>
      </c>
      <c r="M149" s="5">
        <v>-4017405997</v>
      </c>
      <c r="N149" s="5">
        <v>265365279</v>
      </c>
      <c r="O149" s="5">
        <v>-9602046699</v>
      </c>
    </row>
    <row r="150" spans="2:15" ht="15.5" x14ac:dyDescent="0.35">
      <c r="C150" t="s">
        <v>1675</v>
      </c>
      <c r="D150" s="5">
        <v>-16385921</v>
      </c>
      <c r="E150" s="5">
        <v>-17673538</v>
      </c>
      <c r="F150" s="5">
        <v>-14546316</v>
      </c>
      <c r="G150" s="5">
        <v>-16604399</v>
      </c>
      <c r="I150" s="5">
        <v>-42978415</v>
      </c>
      <c r="J150" s="5">
        <v>-306406298</v>
      </c>
      <c r="K150" s="5">
        <v>113173864</v>
      </c>
      <c r="L150" s="5">
        <v>621393734</v>
      </c>
      <c r="M150" s="5">
        <v>-141858806</v>
      </c>
      <c r="N150" s="5">
        <v>-177338847</v>
      </c>
      <c r="O150" s="5">
        <v>-63702348</v>
      </c>
    </row>
    <row r="151" spans="2:15" ht="15.5" x14ac:dyDescent="0.35">
      <c r="C151" t="s">
        <v>963</v>
      </c>
      <c r="D151" s="5">
        <v>-1356250000</v>
      </c>
      <c r="I151" s="5">
        <v>-1356250000</v>
      </c>
      <c r="J151" s="5">
        <v>-1356250000</v>
      </c>
      <c r="K151" s="5">
        <v>-1356250000</v>
      </c>
      <c r="L151" s="5">
        <v>-6000000000</v>
      </c>
      <c r="N151" s="5">
        <v>-1100000000</v>
      </c>
      <c r="O151" s="5">
        <v>-3342109533</v>
      </c>
    </row>
    <row r="152" spans="2:15" ht="15.5" x14ac:dyDescent="0.35">
      <c r="C152" t="s">
        <v>1676</v>
      </c>
      <c r="D152" s="5">
        <v>940091</v>
      </c>
    </row>
    <row r="153" spans="2:15" ht="15.5" x14ac:dyDescent="0.35">
      <c r="C153" t="s">
        <v>1677</v>
      </c>
      <c r="D153" s="5">
        <v>-890268</v>
      </c>
      <c r="E153" s="5">
        <v>890268</v>
      </c>
      <c r="J153" s="5">
        <v>2000000</v>
      </c>
      <c r="K153" s="5">
        <v>37809976296</v>
      </c>
    </row>
    <row r="154" spans="2:15" ht="15.5" x14ac:dyDescent="0.35">
      <c r="C154" t="s">
        <v>163</v>
      </c>
      <c r="D154" s="5">
        <v>10590911223</v>
      </c>
      <c r="E154" s="5">
        <v>8322819128</v>
      </c>
      <c r="F154" s="5">
        <v>5137050569</v>
      </c>
      <c r="G154" s="5">
        <v>13651102140</v>
      </c>
      <c r="I154" s="5">
        <v>40930928180</v>
      </c>
      <c r="J154" s="5">
        <v>1736489279</v>
      </c>
      <c r="K154" s="5">
        <v>64232935271</v>
      </c>
      <c r="L154" s="5">
        <v>12629340349</v>
      </c>
      <c r="M154" s="5">
        <v>10490118177</v>
      </c>
      <c r="N154" s="5">
        <v>-59470530</v>
      </c>
      <c r="O154" s="5">
        <v>178303760</v>
      </c>
    </row>
    <row r="155" spans="2:15" ht="15.5" x14ac:dyDescent="0.35">
      <c r="C155" t="s">
        <v>164</v>
      </c>
      <c r="F155" s="5">
        <v>131389991402</v>
      </c>
      <c r="G155" s="5">
        <v>-1</v>
      </c>
      <c r="I155" s="5">
        <v>90459063222</v>
      </c>
      <c r="J155" s="5">
        <v>88722573743</v>
      </c>
      <c r="K155" s="5">
        <v>24489638472</v>
      </c>
      <c r="L155" s="5">
        <v>11860298123</v>
      </c>
      <c r="M155" s="5">
        <v>1370179946</v>
      </c>
      <c r="N155" s="5">
        <v>1429650475</v>
      </c>
      <c r="O155" s="5">
        <v>1251346715</v>
      </c>
    </row>
    <row r="156" spans="2:15" ht="15.5" x14ac:dyDescent="0.35">
      <c r="C156" t="s">
        <v>166</v>
      </c>
      <c r="D156" s="5">
        <v>10590911223</v>
      </c>
      <c r="E156" s="5">
        <v>8322819128</v>
      </c>
      <c r="F156" s="5">
        <v>136527041971</v>
      </c>
      <c r="G156" s="5">
        <v>13651102139</v>
      </c>
      <c r="I156" s="5">
        <v>131389991402</v>
      </c>
      <c r="J156" s="5">
        <v>90459063022</v>
      </c>
      <c r="K156" s="5">
        <v>88722573743</v>
      </c>
      <c r="L156" s="5">
        <v>24489638472</v>
      </c>
      <c r="M156" s="5">
        <v>11860298123</v>
      </c>
      <c r="N156" s="5">
        <v>1370179945</v>
      </c>
      <c r="O156" s="5">
        <v>1429650475</v>
      </c>
    </row>
    <row r="158" spans="2:15" ht="15.5" x14ac:dyDescent="0.35">
      <c r="B158" t="s">
        <v>167</v>
      </c>
      <c r="C158" t="s">
        <v>12</v>
      </c>
      <c r="D158" s="5">
        <v>1360000000</v>
      </c>
      <c r="E158" s="5">
        <v>1360000000</v>
      </c>
      <c r="F158" s="5">
        <v>1360000000</v>
      </c>
      <c r="G158" s="5">
        <v>1360000000</v>
      </c>
      <c r="I158" s="5">
        <v>1360000000</v>
      </c>
      <c r="J158" s="5">
        <v>1360000000</v>
      </c>
      <c r="K158" s="5">
        <v>1360000000</v>
      </c>
      <c r="L158" s="5">
        <v>1080000000</v>
      </c>
      <c r="M158" s="5">
        <v>0</v>
      </c>
      <c r="N158" s="5">
        <v>0</v>
      </c>
      <c r="O158" s="5">
        <v>0</v>
      </c>
    </row>
    <row r="159" spans="2:15" ht="15.5" x14ac:dyDescent="0.35">
      <c r="C159" t="s">
        <v>168</v>
      </c>
      <c r="D159" s="6">
        <v>10.64</v>
      </c>
      <c r="E159" s="6">
        <v>7.84</v>
      </c>
      <c r="F159" s="6">
        <v>15.62</v>
      </c>
      <c r="G159" s="6">
        <v>15.13</v>
      </c>
    </row>
    <row r="160" spans="2:15" ht="15.5" x14ac:dyDescent="0.35">
      <c r="C160" t="s">
        <v>169</v>
      </c>
      <c r="D160" s="6">
        <v>47.93</v>
      </c>
      <c r="E160" s="6">
        <v>34.950000000000003</v>
      </c>
      <c r="F160" s="6">
        <v>22.92</v>
      </c>
      <c r="G160" s="6">
        <v>20.22</v>
      </c>
    </row>
    <row r="161" spans="3:7" ht="15.5" x14ac:dyDescent="0.35">
      <c r="C161" t="s">
        <v>63</v>
      </c>
      <c r="D161" s="6">
        <v>26.17</v>
      </c>
      <c r="E161" s="6">
        <v>19.88</v>
      </c>
      <c r="F161" s="6">
        <v>15.45</v>
      </c>
      <c r="G161" s="6">
        <v>11.76</v>
      </c>
    </row>
    <row r="162" spans="3:7" ht="15.5" x14ac:dyDescent="0.35">
      <c r="C162" t="s">
        <v>170</v>
      </c>
      <c r="E162" s="5">
        <v>13050000000</v>
      </c>
      <c r="F162" s="5">
        <v>23790000000</v>
      </c>
      <c r="G162" s="5">
        <v>23370000000</v>
      </c>
    </row>
    <row r="163" spans="3:7" ht="15.5" x14ac:dyDescent="0.35">
      <c r="C163" t="s">
        <v>171</v>
      </c>
      <c r="D163" s="6">
        <v>3.4300000000000004E-2</v>
      </c>
      <c r="E163" s="6">
        <v>2.6200000000000001E-2</v>
      </c>
      <c r="F163" s="6">
        <v>5.33E-2</v>
      </c>
      <c r="G163" s="6">
        <v>5.4699999999999999E-2</v>
      </c>
    </row>
    <row r="164" spans="3:7" ht="15.5" x14ac:dyDescent="0.35">
      <c r="C164" t="s">
        <v>172</v>
      </c>
      <c r="D164" s="6">
        <v>3.8900000000000004E-2</v>
      </c>
      <c r="E164" s="6">
        <v>2.9700000000000001E-2</v>
      </c>
      <c r="F164" s="6">
        <v>6.0999999999999999E-2</v>
      </c>
      <c r="G164" s="6">
        <v>6.2899999999999998E-2</v>
      </c>
    </row>
    <row r="165" spans="3:7" ht="15.5" x14ac:dyDescent="0.35">
      <c r="C165" t="s">
        <v>173</v>
      </c>
      <c r="D165" s="6">
        <v>3.2500000000000001E-2</v>
      </c>
      <c r="E165" s="6">
        <v>2.8900000000000002E-2</v>
      </c>
      <c r="F165" s="6">
        <v>6.0899999999999996E-2</v>
      </c>
      <c r="G165" s="6">
        <v>6.3299999999999995E-2</v>
      </c>
    </row>
    <row r="166" spans="3:7" ht="15.5" x14ac:dyDescent="0.35">
      <c r="C166" t="s">
        <v>174</v>
      </c>
      <c r="D166" s="6">
        <v>23.2</v>
      </c>
      <c r="E166" s="6">
        <v>18.93</v>
      </c>
      <c r="F166" s="6">
        <v>35.97</v>
      </c>
      <c r="G166" s="6">
        <v>29.69</v>
      </c>
    </row>
    <row r="167" spans="3:7" ht="15.5" x14ac:dyDescent="0.35">
      <c r="C167" t="s">
        <v>175</v>
      </c>
      <c r="D167" s="5">
        <v>371000000000</v>
      </c>
      <c r="E167" s="5">
        <v>358000000000</v>
      </c>
      <c r="F167" s="5">
        <v>347000000000</v>
      </c>
      <c r="G167" s="5">
        <v>326000000000</v>
      </c>
    </row>
    <row r="168" spans="3:7" ht="15.5" x14ac:dyDescent="0.35">
      <c r="C168" t="s">
        <v>176</v>
      </c>
      <c r="D168" s="6">
        <v>1.87</v>
      </c>
      <c r="E168" s="6">
        <v>1.04</v>
      </c>
      <c r="F168" s="6">
        <v>1.4</v>
      </c>
      <c r="G168" s="6">
        <v>1.27</v>
      </c>
    </row>
    <row r="169" spans="3:7" ht="15.5" x14ac:dyDescent="0.35">
      <c r="C169" t="s">
        <v>177</v>
      </c>
      <c r="D169" s="6">
        <v>273.39999999999998</v>
      </c>
      <c r="E169" s="6">
        <v>263.76</v>
      </c>
      <c r="F169" s="6">
        <v>255.91</v>
      </c>
      <c r="G169" s="6">
        <v>240.3</v>
      </c>
    </row>
    <row r="170" spans="3:7" ht="15.5" x14ac:dyDescent="0.35">
      <c r="C170" t="s">
        <v>178</v>
      </c>
      <c r="D170" s="6">
        <v>1.87</v>
      </c>
      <c r="E170" s="6">
        <v>1.04</v>
      </c>
      <c r="F170" s="6">
        <v>1.4</v>
      </c>
      <c r="G170" s="6">
        <v>1.27</v>
      </c>
    </row>
    <row r="171" spans="3:7" ht="15.5" x14ac:dyDescent="0.35">
      <c r="C171" t="s">
        <v>179</v>
      </c>
      <c r="D171" s="6">
        <v>273.38</v>
      </c>
      <c r="E171" s="6">
        <v>263.73</v>
      </c>
      <c r="F171" s="6">
        <v>255.89</v>
      </c>
      <c r="G171" s="6">
        <v>240.28</v>
      </c>
    </row>
    <row r="172" spans="3:7" ht="15.5" x14ac:dyDescent="0.35">
      <c r="C172" t="s">
        <v>180</v>
      </c>
      <c r="D172" s="5">
        <v>5000000000</v>
      </c>
      <c r="E172" s="5">
        <v>5000000000</v>
      </c>
      <c r="F172" s="5">
        <v>5000000000</v>
      </c>
      <c r="G172" s="5">
        <v>5000000000</v>
      </c>
    </row>
    <row r="173" spans="3:7" ht="15.5" x14ac:dyDescent="0.35">
      <c r="C173" t="s">
        <v>181</v>
      </c>
      <c r="D173" s="5">
        <v>3000000000</v>
      </c>
      <c r="E173" s="5">
        <v>4000000000</v>
      </c>
      <c r="F173" s="5">
        <v>6000000000</v>
      </c>
      <c r="G173" s="5">
        <v>7000000000</v>
      </c>
    </row>
    <row r="174" spans="3:7" ht="15.5" x14ac:dyDescent="0.35">
      <c r="C174" t="s">
        <v>182</v>
      </c>
      <c r="D174" s="5">
        <v>371000000000</v>
      </c>
      <c r="E174" s="5">
        <v>358000000000</v>
      </c>
      <c r="F174" s="5">
        <v>347000000000</v>
      </c>
      <c r="G174" s="5">
        <v>326000000000</v>
      </c>
    </row>
    <row r="175" spans="3:7" ht="15.5" x14ac:dyDescent="0.35">
      <c r="C175" t="s">
        <v>24</v>
      </c>
      <c r="D175" s="5">
        <v>8000000000</v>
      </c>
      <c r="E175" s="5">
        <v>9000000000</v>
      </c>
      <c r="F175" s="5">
        <v>10000000000</v>
      </c>
      <c r="G175" s="5">
        <v>12000000000</v>
      </c>
    </row>
    <row r="176" spans="3:7" ht="15.5" x14ac:dyDescent="0.35">
      <c r="C176" t="s">
        <v>21</v>
      </c>
      <c r="D176" s="5">
        <v>-147000000000</v>
      </c>
      <c r="E176" s="5">
        <v>-136000000000</v>
      </c>
      <c r="F176" s="5">
        <v>-126000000000</v>
      </c>
      <c r="G176" s="5">
        <v>-120000000000</v>
      </c>
    </row>
    <row r="177" spans="3:15" ht="15.5" x14ac:dyDescent="0.35">
      <c r="C177" t="s">
        <v>183</v>
      </c>
      <c r="D177" s="5">
        <v>139000000000</v>
      </c>
      <c r="E177" s="5">
        <v>139000000000</v>
      </c>
      <c r="F177" s="5">
        <v>127000000000</v>
      </c>
      <c r="G177" s="5">
        <v>124000000000</v>
      </c>
    </row>
    <row r="178" spans="3:15" ht="15.5" x14ac:dyDescent="0.35">
      <c r="C178" t="s">
        <v>184</v>
      </c>
      <c r="D178" s="5">
        <v>24000000000</v>
      </c>
      <c r="E178" s="5">
        <v>16000000000</v>
      </c>
      <c r="F178" s="5">
        <v>19000000000</v>
      </c>
      <c r="G178" s="5">
        <v>23000000000</v>
      </c>
    </row>
    <row r="179" spans="3:15" ht="15.5" x14ac:dyDescent="0.35">
      <c r="C179" t="s">
        <v>185</v>
      </c>
      <c r="D179" s="5">
        <v>-1000000000</v>
      </c>
      <c r="E179" s="5">
        <v>-1000000000</v>
      </c>
      <c r="F179" s="5">
        <v>-4000000000</v>
      </c>
      <c r="G179" s="5">
        <v>-4000000000</v>
      </c>
    </row>
    <row r="180" spans="3:15" ht="15.5" x14ac:dyDescent="0.35">
      <c r="C180" t="s">
        <v>13</v>
      </c>
      <c r="D180" s="5">
        <v>23000000000</v>
      </c>
      <c r="E180" s="5">
        <v>16000000000</v>
      </c>
      <c r="F180" s="5">
        <v>15000000000</v>
      </c>
      <c r="G180" s="5">
        <v>19000000000</v>
      </c>
    </row>
    <row r="181" spans="3:15" ht="15.5" x14ac:dyDescent="0.35">
      <c r="C181" t="s">
        <v>16</v>
      </c>
      <c r="D181" s="6">
        <v>17.21</v>
      </c>
      <c r="E181" s="6">
        <v>11.49</v>
      </c>
      <c r="F181" s="6">
        <v>11.19</v>
      </c>
      <c r="G181" s="6">
        <v>13.89</v>
      </c>
    </row>
    <row r="182" spans="3:15" ht="15.5" x14ac:dyDescent="0.35">
      <c r="C182" t="s">
        <v>48</v>
      </c>
      <c r="I182" s="6">
        <v>34.96</v>
      </c>
      <c r="J182" s="6">
        <v>41.16</v>
      </c>
      <c r="K182" s="6">
        <v>30.51</v>
      </c>
      <c r="L182" s="6">
        <v>18.899999999999999</v>
      </c>
      <c r="M182" s="6">
        <v>861725.98</v>
      </c>
      <c r="N182" s="6">
        <v>569174.53</v>
      </c>
      <c r="O182" s="6">
        <v>98377.82</v>
      </c>
    </row>
    <row r="183" spans="3:15" ht="15.5" x14ac:dyDescent="0.35">
      <c r="C183" t="s">
        <v>62</v>
      </c>
      <c r="I183" s="6">
        <v>8.75</v>
      </c>
      <c r="J183" s="6">
        <v>4.6399999999999997</v>
      </c>
      <c r="K183" s="6">
        <v>4.46</v>
      </c>
      <c r="L183" s="5">
        <v>0</v>
      </c>
      <c r="M183" s="5">
        <v>0</v>
      </c>
      <c r="N183" s="5">
        <v>0</v>
      </c>
      <c r="O183" s="5">
        <v>0</v>
      </c>
    </row>
    <row r="184" spans="3:15" ht="15.5" x14ac:dyDescent="0.35">
      <c r="C184" t="s">
        <v>65</v>
      </c>
      <c r="I184" s="6">
        <v>4.41</v>
      </c>
      <c r="J184" s="6">
        <v>2.56</v>
      </c>
      <c r="K184" s="6">
        <v>2.17</v>
      </c>
      <c r="L184" s="5">
        <v>0</v>
      </c>
      <c r="M184" s="5">
        <v>0</v>
      </c>
      <c r="N184" s="5">
        <v>0</v>
      </c>
      <c r="O184" s="5">
        <v>0</v>
      </c>
    </row>
    <row r="185" spans="3:15" ht="15.5" x14ac:dyDescent="0.35">
      <c r="C185" t="s">
        <v>186</v>
      </c>
      <c r="I185" s="5">
        <v>58650000000</v>
      </c>
      <c r="J185" s="5">
        <v>67170000000</v>
      </c>
      <c r="K185" s="5">
        <v>53530000000</v>
      </c>
      <c r="L185" s="5">
        <v>34590000000</v>
      </c>
      <c r="M185" s="5">
        <v>44970000000</v>
      </c>
      <c r="N185" s="5">
        <v>31550000000</v>
      </c>
      <c r="O185" s="5">
        <v>8980000000</v>
      </c>
    </row>
    <row r="186" spans="3:15" ht="15.5" x14ac:dyDescent="0.35">
      <c r="C186" t="s">
        <v>187</v>
      </c>
      <c r="I186" s="6">
        <v>0.12640000000000001</v>
      </c>
      <c r="J186" s="6">
        <v>0.1668</v>
      </c>
      <c r="K186" s="6">
        <v>0.13750000000000001</v>
      </c>
      <c r="L186" s="6">
        <v>9.7500000000000003E-2</v>
      </c>
      <c r="M186" s="6">
        <v>0.15460000000000002</v>
      </c>
      <c r="N186" s="6">
        <v>0.10589999999999999</v>
      </c>
      <c r="O186" s="6">
        <v>1.83E-2</v>
      </c>
    </row>
    <row r="187" spans="3:15" ht="15.5" x14ac:dyDescent="0.35">
      <c r="C187" t="s">
        <v>188</v>
      </c>
      <c r="I187" s="6">
        <v>0.14550000000000002</v>
      </c>
      <c r="J187" s="6">
        <v>0.1986</v>
      </c>
      <c r="K187" s="6">
        <v>0.1827</v>
      </c>
      <c r="L187" s="6">
        <v>0.13800000000000001</v>
      </c>
      <c r="M187" s="6">
        <v>0.22559999999999999</v>
      </c>
      <c r="N187" s="6">
        <v>0.1923</v>
      </c>
      <c r="O187" s="6">
        <v>3.6499999999999998E-2</v>
      </c>
    </row>
    <row r="188" spans="3:15" ht="15.5" x14ac:dyDescent="0.35">
      <c r="C188" t="s">
        <v>189</v>
      </c>
      <c r="I188" s="6">
        <v>0.1522</v>
      </c>
      <c r="J188" s="6">
        <v>0.21590000000000001</v>
      </c>
      <c r="K188" s="6">
        <v>0.21210000000000001</v>
      </c>
      <c r="L188" s="6">
        <v>0.15429999999999999</v>
      </c>
      <c r="M188" s="6">
        <v>0.24170000000000003</v>
      </c>
      <c r="N188" s="6">
        <v>0.18059999999999998</v>
      </c>
      <c r="O188" s="6">
        <v>9.01E-2</v>
      </c>
    </row>
    <row r="189" spans="3:15" ht="15.5" x14ac:dyDescent="0.35">
      <c r="C189" t="s">
        <v>190</v>
      </c>
      <c r="I189" s="6">
        <v>17.64</v>
      </c>
      <c r="J189" s="6">
        <v>18.350000000000001</v>
      </c>
      <c r="K189" s="6">
        <v>12.33</v>
      </c>
      <c r="L189" s="6">
        <v>6.3</v>
      </c>
      <c r="M189" s="6">
        <v>6.4</v>
      </c>
      <c r="N189" s="6">
        <v>5.59</v>
      </c>
      <c r="O189" s="6">
        <v>3.36</v>
      </c>
    </row>
    <row r="190" spans="3:15" ht="15.5" x14ac:dyDescent="0.35">
      <c r="C190" t="s">
        <v>59</v>
      </c>
      <c r="I190" s="6">
        <v>1.27</v>
      </c>
      <c r="J190" s="6">
        <v>0.92</v>
      </c>
      <c r="K190" s="6">
        <v>0.81</v>
      </c>
      <c r="L190" s="5">
        <v>0</v>
      </c>
      <c r="M190" s="5">
        <v>0</v>
      </c>
      <c r="N190" s="5">
        <v>0</v>
      </c>
      <c r="O190" s="5">
        <v>0</v>
      </c>
    </row>
    <row r="191" spans="3:15" ht="15.5" x14ac:dyDescent="0.35">
      <c r="C191" t="s">
        <v>56</v>
      </c>
      <c r="I191" s="6">
        <v>240.3</v>
      </c>
      <c r="J191" s="6">
        <v>207.29</v>
      </c>
      <c r="K191" s="6">
        <v>167.04</v>
      </c>
      <c r="L191" s="6">
        <v>136.97999999999999</v>
      </c>
      <c r="M191" s="6">
        <v>3820170.66</v>
      </c>
      <c r="N191" s="6">
        <v>2959305.81</v>
      </c>
      <c r="O191" s="6">
        <v>2698343.22</v>
      </c>
    </row>
    <row r="192" spans="3:15" ht="15.5" x14ac:dyDescent="0.35">
      <c r="C192" t="s">
        <v>191</v>
      </c>
      <c r="I192" s="6">
        <v>1.27</v>
      </c>
      <c r="J192" s="6">
        <v>0.92</v>
      </c>
      <c r="K192" s="6">
        <v>0.81</v>
      </c>
      <c r="L192" s="5">
        <v>0</v>
      </c>
      <c r="M192" s="5">
        <v>0</v>
      </c>
      <c r="N192" s="5">
        <v>0</v>
      </c>
      <c r="O192" s="5">
        <v>0</v>
      </c>
    </row>
    <row r="193" spans="2:15" ht="15.5" x14ac:dyDescent="0.35">
      <c r="C193" t="s">
        <v>192</v>
      </c>
      <c r="I193" s="6">
        <v>240.28</v>
      </c>
      <c r="J193" s="6">
        <v>207.26</v>
      </c>
      <c r="K193" s="6">
        <v>167.02</v>
      </c>
      <c r="L193" s="6">
        <v>136.97999999999999</v>
      </c>
      <c r="M193" s="6">
        <v>3820170.66</v>
      </c>
      <c r="N193" s="6">
        <v>2959305.81</v>
      </c>
      <c r="O193" s="6">
        <v>2698343.22</v>
      </c>
    </row>
    <row r="194" spans="2:15" ht="15.5" x14ac:dyDescent="0.35">
      <c r="C194" t="s">
        <v>193</v>
      </c>
      <c r="I194" s="5">
        <v>5000000000</v>
      </c>
      <c r="J194" s="5">
        <v>8000000000</v>
      </c>
      <c r="K194" s="5">
        <v>9000000000</v>
      </c>
      <c r="L194" s="5">
        <v>8000000000</v>
      </c>
      <c r="M194" s="5">
        <v>9000000000</v>
      </c>
      <c r="N194" s="5">
        <v>8000000000</v>
      </c>
      <c r="O194" s="5">
        <v>5000000000</v>
      </c>
    </row>
    <row r="195" spans="2:15" ht="15.5" x14ac:dyDescent="0.35">
      <c r="C195" t="s">
        <v>194</v>
      </c>
      <c r="I195" s="5">
        <v>7000000000</v>
      </c>
      <c r="J195" s="5">
        <v>12000000000</v>
      </c>
      <c r="K195" s="5">
        <v>17000000000</v>
      </c>
      <c r="L195" s="5">
        <v>22000000000</v>
      </c>
      <c r="M195" s="5">
        <v>29000000000</v>
      </c>
      <c r="N195" s="5">
        <v>35000000000</v>
      </c>
      <c r="O195" s="5">
        <v>40000000000</v>
      </c>
    </row>
    <row r="196" spans="2:15" ht="15.5" x14ac:dyDescent="0.35">
      <c r="C196" t="s">
        <v>26</v>
      </c>
      <c r="I196" s="5">
        <v>12000000000</v>
      </c>
      <c r="J196" s="5">
        <v>20000000000</v>
      </c>
      <c r="K196" s="5">
        <v>25000000000</v>
      </c>
      <c r="L196" s="5">
        <v>31000000000</v>
      </c>
      <c r="M196" s="5">
        <v>38000000000</v>
      </c>
      <c r="N196" s="5">
        <v>43000000000</v>
      </c>
      <c r="O196" s="5">
        <v>45000000000</v>
      </c>
    </row>
    <row r="197" spans="2:15" ht="15.5" x14ac:dyDescent="0.35">
      <c r="C197" t="s">
        <v>23</v>
      </c>
      <c r="I197" s="5">
        <v>-120000000000</v>
      </c>
      <c r="J197" s="5">
        <v>-70000000000</v>
      </c>
      <c r="K197" s="5">
        <v>-63000000000</v>
      </c>
      <c r="L197" s="5">
        <v>6000000000</v>
      </c>
      <c r="M197" s="5">
        <v>26000000000</v>
      </c>
      <c r="N197" s="5">
        <v>42000000000</v>
      </c>
      <c r="O197" s="5">
        <v>44000000000</v>
      </c>
    </row>
    <row r="198" spans="2:15" ht="15.5" x14ac:dyDescent="0.35">
      <c r="C198" t="s">
        <v>195</v>
      </c>
      <c r="I198" s="5">
        <v>124000000000</v>
      </c>
      <c r="J198" s="5">
        <v>76000000000</v>
      </c>
      <c r="K198" s="5">
        <v>124000000000</v>
      </c>
      <c r="L198" s="5">
        <v>59000000000</v>
      </c>
      <c r="M198" s="5">
        <v>76000000000</v>
      </c>
      <c r="N198" s="5">
        <v>63000000000</v>
      </c>
      <c r="O198" s="5">
        <v>71000000000</v>
      </c>
    </row>
    <row r="199" spans="2:15" ht="15.5" x14ac:dyDescent="0.35">
      <c r="C199" t="s">
        <v>196</v>
      </c>
      <c r="I199" s="5">
        <v>60000000000</v>
      </c>
      <c r="J199" s="5">
        <v>82000000000</v>
      </c>
      <c r="K199" s="5">
        <v>56000000000</v>
      </c>
      <c r="L199" s="5">
        <v>51000000000</v>
      </c>
      <c r="M199" s="5">
        <v>34000000000</v>
      </c>
      <c r="N199" s="5">
        <v>15000000000</v>
      </c>
      <c r="O199" s="5">
        <v>-19000000000</v>
      </c>
    </row>
    <row r="200" spans="2:15" ht="15.5" x14ac:dyDescent="0.35">
      <c r="C200" t="s">
        <v>197</v>
      </c>
      <c r="I200" s="5">
        <v>-5000000000</v>
      </c>
      <c r="J200" s="5">
        <v>-35000000000</v>
      </c>
      <c r="K200" s="5">
        <v>-14000000000</v>
      </c>
      <c r="L200" s="5">
        <v>-11000000000</v>
      </c>
      <c r="M200" s="5">
        <v>-7000000000</v>
      </c>
      <c r="N200" s="5">
        <v>-7000000000</v>
      </c>
      <c r="O200" s="5">
        <v>-1000000000</v>
      </c>
    </row>
    <row r="201" spans="2:15" ht="15.5" x14ac:dyDescent="0.35">
      <c r="C201" t="s">
        <v>15</v>
      </c>
      <c r="I201" s="5">
        <v>55000000000</v>
      </c>
      <c r="J201" s="5">
        <v>47000000000</v>
      </c>
      <c r="K201" s="5">
        <v>42000000000</v>
      </c>
      <c r="L201" s="5">
        <v>40000000000</v>
      </c>
      <c r="M201" s="5">
        <v>28000000000</v>
      </c>
      <c r="N201" s="5">
        <v>8000000000</v>
      </c>
      <c r="O201" s="5">
        <v>-21000000000</v>
      </c>
    </row>
    <row r="202" spans="2:15" ht="15.5" x14ac:dyDescent="0.35">
      <c r="C202" t="s">
        <v>17</v>
      </c>
      <c r="I202" s="6">
        <v>40.28</v>
      </c>
      <c r="J202" s="6">
        <v>34.630000000000003</v>
      </c>
      <c r="K202" s="6">
        <v>30.92</v>
      </c>
      <c r="L202" s="6">
        <v>36.89</v>
      </c>
      <c r="M202" s="6">
        <v>786913.43</v>
      </c>
      <c r="N202" s="6">
        <v>228331.36</v>
      </c>
      <c r="O202" s="6">
        <v>-591349.56000000006</v>
      </c>
    </row>
    <row r="204" spans="2:15" ht="15.5" x14ac:dyDescent="0.35">
      <c r="B204" t="s">
        <v>198</v>
      </c>
      <c r="C204" t="s">
        <v>199</v>
      </c>
      <c r="D204" s="5">
        <v>14000000000</v>
      </c>
      <c r="E204" s="5">
        <v>11000000000</v>
      </c>
      <c r="F204" s="5">
        <v>21000000000</v>
      </c>
      <c r="G204" s="5">
        <v>21000000000</v>
      </c>
      <c r="H204" s="5">
        <v>62000000000</v>
      </c>
      <c r="I204" s="5">
        <v>47000000000</v>
      </c>
      <c r="J204" s="5">
        <v>56000000000</v>
      </c>
      <c r="K204" s="5">
        <v>41000000000</v>
      </c>
      <c r="L204" s="5">
        <v>21000000000</v>
      </c>
      <c r="M204" s="5">
        <v>30000000000</v>
      </c>
      <c r="N204" s="5">
        <v>20000000000</v>
      </c>
      <c r="O204" s="5">
        <v>3000000000</v>
      </c>
    </row>
    <row r="205" spans="2:15" ht="15.5" x14ac:dyDescent="0.35">
      <c r="C205" t="s">
        <v>381</v>
      </c>
      <c r="H205" s="5">
        <v>1</v>
      </c>
      <c r="I205" s="5">
        <v>1</v>
      </c>
      <c r="J205" s="5">
        <v>1</v>
      </c>
      <c r="K205" s="5">
        <v>1</v>
      </c>
      <c r="L205" s="5">
        <v>1</v>
      </c>
    </row>
    <row r="206" spans="2:15" ht="15.5" x14ac:dyDescent="0.35">
      <c r="C206" t="s">
        <v>67</v>
      </c>
      <c r="H206" s="6">
        <v>2.2000000000000002E-2</v>
      </c>
      <c r="I206" s="6">
        <v>2.86E-2</v>
      </c>
      <c r="J206" s="6">
        <v>2.4300000000000002E-2</v>
      </c>
      <c r="K206" s="6">
        <v>3.2799999999999996E-2</v>
      </c>
      <c r="L206" s="6">
        <v>6.6100000000000006E-2</v>
      </c>
    </row>
    <row r="207" spans="2:15" ht="15.5" x14ac:dyDescent="0.35">
      <c r="C207" t="s">
        <v>382</v>
      </c>
      <c r="H207" s="6">
        <v>1.9E-3</v>
      </c>
      <c r="I207" s="6">
        <v>3.5999999999999999E-3</v>
      </c>
      <c r="J207" s="6">
        <v>5.3E-3</v>
      </c>
      <c r="K207" s="6">
        <v>7.9000000000000008E-3</v>
      </c>
      <c r="L207" s="6">
        <v>7.4999999999999997E-3</v>
      </c>
    </row>
    <row r="208" spans="2:15" ht="15.5" x14ac:dyDescent="0.35">
      <c r="C208" t="s">
        <v>47</v>
      </c>
      <c r="D208" s="6">
        <v>10.64</v>
      </c>
      <c r="E208" s="6">
        <v>7.84</v>
      </c>
      <c r="F208" s="6">
        <v>15.62</v>
      </c>
      <c r="G208" s="6">
        <v>15.13</v>
      </c>
      <c r="H208" s="6">
        <v>45.48</v>
      </c>
      <c r="I208" s="6">
        <v>34.96</v>
      </c>
      <c r="J208" s="6">
        <v>41.16</v>
      </c>
      <c r="K208" s="6">
        <v>30.51</v>
      </c>
      <c r="L208" s="6">
        <v>15.12</v>
      </c>
      <c r="M208" s="6">
        <v>22.24</v>
      </c>
      <c r="N208" s="6">
        <v>14.69</v>
      </c>
      <c r="O208" s="6">
        <v>2.54</v>
      </c>
    </row>
    <row r="209" spans="3:15" ht="15.5" x14ac:dyDescent="0.35">
      <c r="C209" t="s">
        <v>69</v>
      </c>
      <c r="H209" s="5">
        <v>1</v>
      </c>
      <c r="I209" s="5">
        <v>1</v>
      </c>
      <c r="J209" s="5">
        <v>1</v>
      </c>
      <c r="K209" s="5">
        <v>1</v>
      </c>
      <c r="L209" s="5">
        <v>1</v>
      </c>
    </row>
    <row r="210" spans="3:15" ht="15.5" x14ac:dyDescent="0.35">
      <c r="C210" t="s">
        <v>383</v>
      </c>
      <c r="H210" s="6">
        <v>2.2000000000000002E-2</v>
      </c>
      <c r="I210" s="6">
        <v>2.86E-2</v>
      </c>
      <c r="J210" s="6">
        <v>2.4300000000000002E-2</v>
      </c>
      <c r="K210" s="6">
        <v>3.2799999999999996E-2</v>
      </c>
      <c r="L210" s="6">
        <v>6.6100000000000006E-2</v>
      </c>
    </row>
    <row r="211" spans="3:15" ht="15.5" x14ac:dyDescent="0.35">
      <c r="C211" t="s">
        <v>384</v>
      </c>
      <c r="H211" s="6">
        <v>1.9E-3</v>
      </c>
      <c r="I211" s="6">
        <v>3.5999999999999999E-3</v>
      </c>
      <c r="J211" s="6">
        <v>5.3E-3</v>
      </c>
      <c r="K211" s="6">
        <v>7.9000000000000008E-3</v>
      </c>
      <c r="L211" s="6">
        <v>7.4999999999999997E-3</v>
      </c>
    </row>
    <row r="212" spans="3:15" ht="15.5" x14ac:dyDescent="0.35">
      <c r="C212" t="s">
        <v>200</v>
      </c>
      <c r="D212" s="5">
        <v>26000000000</v>
      </c>
      <c r="E212" s="5">
        <v>19000000000</v>
      </c>
      <c r="F212" s="5">
        <v>31000000000</v>
      </c>
      <c r="G212" s="5">
        <v>35000000000</v>
      </c>
      <c r="H212" s="5">
        <v>102000000000</v>
      </c>
      <c r="I212" s="5">
        <v>94000000000</v>
      </c>
      <c r="J212" s="5">
        <v>101000000000</v>
      </c>
      <c r="K212" s="5">
        <v>85000000000</v>
      </c>
      <c r="L212" s="5">
        <v>61000000000</v>
      </c>
      <c r="M212" s="5">
        <v>67000000000</v>
      </c>
      <c r="N212" s="5">
        <v>41000000000</v>
      </c>
      <c r="O212" s="5">
        <v>22000000000</v>
      </c>
    </row>
    <row r="213" spans="3:15" ht="15.5" x14ac:dyDescent="0.35">
      <c r="C213" t="s">
        <v>385</v>
      </c>
      <c r="H213" s="5">
        <v>1</v>
      </c>
      <c r="I213" s="5">
        <v>1</v>
      </c>
      <c r="J213" s="5">
        <v>1</v>
      </c>
      <c r="K213" s="5">
        <v>1</v>
      </c>
      <c r="L213" s="5">
        <v>1</v>
      </c>
    </row>
    <row r="214" spans="3:15" ht="15.5" x14ac:dyDescent="0.35">
      <c r="C214" t="s">
        <v>386</v>
      </c>
      <c r="H214" s="6">
        <v>2.2000000000000002E-2</v>
      </c>
      <c r="I214" s="6">
        <v>2.86E-2</v>
      </c>
      <c r="J214" s="6">
        <v>2.4300000000000002E-2</v>
      </c>
      <c r="K214" s="6">
        <v>3.2799999999999996E-2</v>
      </c>
      <c r="L214" s="6">
        <v>6.6100000000000006E-2</v>
      </c>
    </row>
    <row r="215" spans="3:15" ht="15.5" x14ac:dyDescent="0.35">
      <c r="C215" t="s">
        <v>387</v>
      </c>
      <c r="H215" s="6">
        <v>1.9E-3</v>
      </c>
      <c r="I215" s="6">
        <v>3.5999999999999999E-3</v>
      </c>
      <c r="J215" s="6">
        <v>5.3E-3</v>
      </c>
      <c r="K215" s="6">
        <v>7.9000000000000008E-3</v>
      </c>
      <c r="L215" s="6">
        <v>7.4999999999999997E-3</v>
      </c>
    </row>
    <row r="216" spans="3:15" ht="15.5" x14ac:dyDescent="0.35">
      <c r="C216" t="s">
        <v>201</v>
      </c>
      <c r="I216" s="6">
        <v>11.43</v>
      </c>
    </row>
    <row r="217" spans="3:15" ht="15.5" x14ac:dyDescent="0.35">
      <c r="C217" t="s">
        <v>281</v>
      </c>
      <c r="I217" s="6">
        <v>10.56</v>
      </c>
    </row>
    <row r="218" spans="3:15" ht="15.5" x14ac:dyDescent="0.35">
      <c r="C218" t="s">
        <v>202</v>
      </c>
      <c r="I218" s="6">
        <v>6.95</v>
      </c>
    </row>
    <row r="219" spans="3:15" ht="15.5" x14ac:dyDescent="0.35">
      <c r="C219" t="s">
        <v>282</v>
      </c>
      <c r="I219" s="6">
        <v>9.4700000000000006E-2</v>
      </c>
    </row>
    <row r="220" spans="3:15" ht="15.5" x14ac:dyDescent="0.35">
      <c r="C220" t="s">
        <v>283</v>
      </c>
      <c r="I220" s="6">
        <v>6.31</v>
      </c>
    </row>
    <row r="221" spans="3:15" ht="15.5" x14ac:dyDescent="0.35">
      <c r="C221" t="s">
        <v>203</v>
      </c>
      <c r="I221" s="6">
        <v>1.9</v>
      </c>
    </row>
    <row r="222" spans="3:15" ht="15.5" x14ac:dyDescent="0.35">
      <c r="C222" t="s">
        <v>284</v>
      </c>
      <c r="I222" s="6">
        <v>8.5399999999999991</v>
      </c>
    </row>
    <row r="223" spans="3:15" ht="15.5" x14ac:dyDescent="0.35">
      <c r="C223" t="s">
        <v>285</v>
      </c>
      <c r="I223" s="6">
        <v>9.67</v>
      </c>
    </row>
    <row r="224" spans="3:15" ht="15.5" x14ac:dyDescent="0.35">
      <c r="C224" t="s">
        <v>286</v>
      </c>
      <c r="I224" s="6">
        <v>8.69</v>
      </c>
    </row>
    <row r="225" spans="3:9" ht="15.5" x14ac:dyDescent="0.35">
      <c r="C225" t="s">
        <v>287</v>
      </c>
      <c r="I225" s="6">
        <v>7.5</v>
      </c>
    </row>
    <row r="226" spans="3:9" ht="15.5" x14ac:dyDescent="0.35">
      <c r="C226" t="s">
        <v>288</v>
      </c>
      <c r="I226" s="6">
        <v>-0.7</v>
      </c>
    </row>
    <row r="227" spans="3:9" ht="15.5" x14ac:dyDescent="0.35">
      <c r="C227" t="s">
        <v>289</v>
      </c>
      <c r="I227" s="6">
        <v>0.46</v>
      </c>
    </row>
    <row r="228" spans="3:9" ht="15.5" x14ac:dyDescent="0.35">
      <c r="C228" t="s">
        <v>290</v>
      </c>
      <c r="I228" s="6">
        <v>49.23</v>
      </c>
    </row>
    <row r="229" spans="3:9" ht="15.5" x14ac:dyDescent="0.35">
      <c r="C229" t="s">
        <v>204</v>
      </c>
      <c r="I229" s="6">
        <v>45.48</v>
      </c>
    </row>
    <row r="230" spans="3:9" ht="15.5" x14ac:dyDescent="0.35">
      <c r="C230" t="s">
        <v>291</v>
      </c>
      <c r="I230" s="6">
        <v>82.45</v>
      </c>
    </row>
    <row r="231" spans="3:9" ht="15.5" x14ac:dyDescent="0.35">
      <c r="C231" t="s">
        <v>205</v>
      </c>
      <c r="D231" s="6">
        <v>114.61</v>
      </c>
    </row>
    <row r="232" spans="3:9" ht="15.5" x14ac:dyDescent="0.35">
      <c r="C232" t="s">
        <v>206</v>
      </c>
      <c r="I232" s="6">
        <v>273.39999999999998</v>
      </c>
    </row>
    <row r="233" spans="3:9" ht="15.5" x14ac:dyDescent="0.35">
      <c r="C233" t="s">
        <v>292</v>
      </c>
      <c r="I233" s="6">
        <v>53.78</v>
      </c>
    </row>
    <row r="234" spans="3:9" ht="15.5" x14ac:dyDescent="0.35">
      <c r="C234" t="s">
        <v>207</v>
      </c>
      <c r="D234" s="6">
        <v>4.1500000000000004</v>
      </c>
    </row>
    <row r="235" spans="3:9" ht="15.5" x14ac:dyDescent="0.35">
      <c r="C235" t="s">
        <v>208</v>
      </c>
      <c r="D235" s="6">
        <v>3.92</v>
      </c>
    </row>
    <row r="236" spans="3:9" ht="15.5" x14ac:dyDescent="0.35">
      <c r="C236" t="s">
        <v>293</v>
      </c>
      <c r="D236" s="6">
        <v>0.02</v>
      </c>
    </row>
    <row r="237" spans="3:9" ht="15.5" x14ac:dyDescent="0.35">
      <c r="C237" t="s">
        <v>294</v>
      </c>
      <c r="D237" s="6">
        <v>0.01</v>
      </c>
    </row>
    <row r="238" spans="3:9" ht="15.5" x14ac:dyDescent="0.35">
      <c r="C238" t="s">
        <v>209</v>
      </c>
      <c r="D238" s="6">
        <v>0.14000000000000001</v>
      </c>
    </row>
    <row r="239" spans="3:9" ht="15.5" x14ac:dyDescent="0.35">
      <c r="C239" t="s">
        <v>295</v>
      </c>
      <c r="D239" s="6">
        <v>0.02</v>
      </c>
    </row>
    <row r="240" spans="3:9" ht="15.5" x14ac:dyDescent="0.35">
      <c r="C240" t="s">
        <v>210</v>
      </c>
      <c r="D240" s="6">
        <v>1.1399999999999999</v>
      </c>
    </row>
    <row r="241" spans="3:9" ht="15.5" x14ac:dyDescent="0.35">
      <c r="C241" t="s">
        <v>296</v>
      </c>
      <c r="I241" s="6">
        <v>27.3</v>
      </c>
    </row>
    <row r="242" spans="3:9" ht="15.5" x14ac:dyDescent="0.35">
      <c r="C242" t="s">
        <v>13</v>
      </c>
      <c r="D242" s="5">
        <v>23000000000</v>
      </c>
    </row>
    <row r="243" spans="3:9" ht="15.5" x14ac:dyDescent="0.35">
      <c r="C243" t="s">
        <v>211</v>
      </c>
      <c r="I243" s="6">
        <v>12.66</v>
      </c>
    </row>
    <row r="244" spans="3:9" ht="15.5" x14ac:dyDescent="0.35">
      <c r="C244" t="s">
        <v>212</v>
      </c>
      <c r="I244" s="6">
        <v>0.1585</v>
      </c>
    </row>
    <row r="245" spans="3:9" ht="15.5" x14ac:dyDescent="0.35">
      <c r="C245" t="s">
        <v>213</v>
      </c>
      <c r="I245" s="6">
        <v>0.18010000000000001</v>
      </c>
    </row>
    <row r="246" spans="3:9" ht="15.5" x14ac:dyDescent="0.35">
      <c r="C246" t="s">
        <v>214</v>
      </c>
      <c r="I246" s="6">
        <v>0.17300000000000001</v>
      </c>
    </row>
    <row r="247" spans="3:9" ht="15.5" x14ac:dyDescent="0.35">
      <c r="C247" t="s">
        <v>297</v>
      </c>
      <c r="I247" s="6">
        <v>0.15810000000000002</v>
      </c>
    </row>
    <row r="248" spans="3:9" ht="15.5" x14ac:dyDescent="0.35">
      <c r="C248" t="s">
        <v>215</v>
      </c>
      <c r="D248" s="6">
        <v>46.09</v>
      </c>
    </row>
    <row r="249" spans="3:9" ht="15.5" x14ac:dyDescent="0.35">
      <c r="C249" t="s">
        <v>216</v>
      </c>
      <c r="D249" s="6">
        <v>102.43</v>
      </c>
    </row>
    <row r="250" spans="3:9" ht="15.5" x14ac:dyDescent="0.35">
      <c r="C250" t="s">
        <v>217</v>
      </c>
      <c r="D250" s="6">
        <v>2.42</v>
      </c>
    </row>
    <row r="251" spans="3:9" ht="15.5" x14ac:dyDescent="0.35">
      <c r="C251" t="s">
        <v>218</v>
      </c>
      <c r="D251" s="6">
        <v>146.1</v>
      </c>
    </row>
    <row r="252" spans="3:9" ht="15.5" x14ac:dyDescent="0.35">
      <c r="C252" t="s">
        <v>219</v>
      </c>
      <c r="D252" s="6">
        <v>1.97</v>
      </c>
    </row>
    <row r="253" spans="3:9" ht="15.5" x14ac:dyDescent="0.35">
      <c r="C253" t="s">
        <v>298</v>
      </c>
      <c r="I253" s="6">
        <v>0.27</v>
      </c>
    </row>
    <row r="254" spans="3:9" ht="15.5" x14ac:dyDescent="0.35">
      <c r="C254" t="s">
        <v>299</v>
      </c>
      <c r="I254" s="6">
        <v>3.51</v>
      </c>
    </row>
    <row r="255" spans="3:9" ht="15.5" x14ac:dyDescent="0.35">
      <c r="C255" t="s">
        <v>43</v>
      </c>
      <c r="I255" s="5">
        <v>705000000000</v>
      </c>
    </row>
    <row r="256" spans="3:9" ht="15.5" x14ac:dyDescent="0.35">
      <c r="C256" t="s">
        <v>220</v>
      </c>
      <c r="I256" s="5">
        <v>558000000000</v>
      </c>
    </row>
    <row r="257" spans="3:9" ht="15.5" x14ac:dyDescent="0.35">
      <c r="C257" t="s">
        <v>221</v>
      </c>
      <c r="I257" s="5">
        <v>1360000000</v>
      </c>
    </row>
    <row r="258" spans="3:9" ht="15.5" x14ac:dyDescent="0.35">
      <c r="C258" t="s">
        <v>222</v>
      </c>
      <c r="I258" s="6">
        <v>7.6700000000000004E-2</v>
      </c>
    </row>
    <row r="259" spans="3:9" ht="15.5" x14ac:dyDescent="0.35">
      <c r="C259" t="s">
        <v>223</v>
      </c>
      <c r="D259" s="6">
        <v>0.66989999999999994</v>
      </c>
    </row>
    <row r="260" spans="3:9" ht="15.5" x14ac:dyDescent="0.35">
      <c r="C260" t="s">
        <v>224</v>
      </c>
      <c r="D260" s="6">
        <v>0.45600000000000002</v>
      </c>
    </row>
    <row r="261" spans="3:9" ht="15.5" x14ac:dyDescent="0.35">
      <c r="C261" t="s">
        <v>225</v>
      </c>
      <c r="D261" s="6">
        <v>0.54590000000000005</v>
      </c>
    </row>
    <row r="262" spans="3:9" ht="15.5" x14ac:dyDescent="0.35">
      <c r="C262" t="s">
        <v>226</v>
      </c>
      <c r="D262" s="6">
        <v>0.14150000000000001</v>
      </c>
    </row>
    <row r="263" spans="3:9" ht="15.5" x14ac:dyDescent="0.35">
      <c r="C263" t="s">
        <v>227</v>
      </c>
      <c r="D263" s="6">
        <v>6.2600000000000003E-2</v>
      </c>
    </row>
    <row r="264" spans="3:9" ht="15.5" x14ac:dyDescent="0.35">
      <c r="C264" t="s">
        <v>228</v>
      </c>
      <c r="D264" s="6">
        <v>0.25920000000000004</v>
      </c>
    </row>
    <row r="265" spans="3:9" ht="15.5" x14ac:dyDescent="0.35">
      <c r="C265" t="s">
        <v>388</v>
      </c>
      <c r="I265" s="5">
        <v>1</v>
      </c>
    </row>
    <row r="266" spans="3:9" ht="15.5" x14ac:dyDescent="0.35">
      <c r="C266" t="s">
        <v>389</v>
      </c>
      <c r="I266" s="5">
        <v>1</v>
      </c>
    </row>
    <row r="267" spans="3:9" ht="15.5" x14ac:dyDescent="0.35">
      <c r="C267" t="s">
        <v>390</v>
      </c>
      <c r="I267" s="6">
        <v>2.2000000000000002E-2</v>
      </c>
    </row>
    <row r="268" spans="3:9" ht="15.5" x14ac:dyDescent="0.35">
      <c r="C268" t="s">
        <v>391</v>
      </c>
      <c r="I268" s="6">
        <v>1.9E-3</v>
      </c>
    </row>
    <row r="269" spans="3:9" ht="15.5" x14ac:dyDescent="0.35">
      <c r="C269" t="s">
        <v>392</v>
      </c>
      <c r="I269" t="s">
        <v>749</v>
      </c>
    </row>
    <row r="270" spans="3:9" ht="15.5" x14ac:dyDescent="0.35">
      <c r="C270" t="s">
        <v>229</v>
      </c>
      <c r="I270" s="5">
        <v>9</v>
      </c>
    </row>
    <row r="271" spans="3:9" ht="15.5" x14ac:dyDescent="0.35">
      <c r="C271" t="s">
        <v>230</v>
      </c>
      <c r="I271" s="6">
        <v>0.97</v>
      </c>
    </row>
    <row r="272" spans="3:9" ht="15.5" x14ac:dyDescent="0.35">
      <c r="C272" t="s">
        <v>231</v>
      </c>
      <c r="I272" s="6">
        <v>0.44</v>
      </c>
    </row>
    <row r="273" spans="3:9" ht="15.5" x14ac:dyDescent="0.35">
      <c r="C273" t="s">
        <v>232</v>
      </c>
      <c r="I273" s="6">
        <v>0.59</v>
      </c>
    </row>
    <row r="274" spans="3:9" ht="15.5" x14ac:dyDescent="0.35">
      <c r="C274" t="s">
        <v>233</v>
      </c>
      <c r="I274" s="6">
        <v>0.89</v>
      </c>
    </row>
    <row r="275" spans="3:9" ht="15.5" x14ac:dyDescent="0.35">
      <c r="C275" t="s">
        <v>234</v>
      </c>
      <c r="I275" s="6">
        <v>0.19</v>
      </c>
    </row>
    <row r="276" spans="3:9" ht="15.5" x14ac:dyDescent="0.35">
      <c r="C276" t="s">
        <v>235</v>
      </c>
      <c r="I276" s="6">
        <v>0.33</v>
      </c>
    </row>
    <row r="277" spans="3:9" ht="15.5" x14ac:dyDescent="0.35">
      <c r="C277" t="s">
        <v>236</v>
      </c>
      <c r="I277" s="6">
        <v>0.77</v>
      </c>
    </row>
    <row r="278" spans="3:9" ht="15.5" x14ac:dyDescent="0.35">
      <c r="C278" t="s">
        <v>300</v>
      </c>
      <c r="I278" s="5">
        <v>112000000000</v>
      </c>
    </row>
    <row r="279" spans="3:9" ht="15.5" x14ac:dyDescent="0.35">
      <c r="C279" t="s">
        <v>301</v>
      </c>
      <c r="I279" s="5">
        <v>77000000000</v>
      </c>
    </row>
    <row r="280" spans="3:9" ht="15.5" x14ac:dyDescent="0.35">
      <c r="C280" t="s">
        <v>302</v>
      </c>
      <c r="I280" s="5">
        <v>74000000000</v>
      </c>
    </row>
    <row r="281" spans="3:9" ht="15.5" x14ac:dyDescent="0.35">
      <c r="C281" t="s">
        <v>303</v>
      </c>
      <c r="I281" s="5">
        <v>67000000000</v>
      </c>
    </row>
    <row r="282" spans="3:9" ht="15.5" x14ac:dyDescent="0.35">
      <c r="C282" t="s">
        <v>237</v>
      </c>
      <c r="D282" s="5">
        <v>155000000000</v>
      </c>
    </row>
    <row r="283" spans="3:9" ht="15.5" x14ac:dyDescent="0.35">
      <c r="C283" t="s">
        <v>238</v>
      </c>
      <c r="D283" s="5">
        <v>421000000000</v>
      </c>
    </row>
    <row r="284" spans="3:9" ht="15.5" x14ac:dyDescent="0.35">
      <c r="C284" t="s">
        <v>239</v>
      </c>
      <c r="D284" s="5">
        <v>50000000000</v>
      </c>
    </row>
    <row r="285" spans="3:9" ht="15.5" x14ac:dyDescent="0.35">
      <c r="C285" t="s">
        <v>183</v>
      </c>
      <c r="D285" s="5">
        <v>139000000000</v>
      </c>
    </row>
    <row r="286" spans="3:9" ht="15.5" x14ac:dyDescent="0.35">
      <c r="C286" t="s">
        <v>182</v>
      </c>
      <c r="I286" s="5">
        <v>371000000000</v>
      </c>
    </row>
    <row r="287" spans="3:9" ht="15.5" x14ac:dyDescent="0.35">
      <c r="C287" t="s">
        <v>181</v>
      </c>
      <c r="D287" s="5">
        <v>3000000000</v>
      </c>
    </row>
    <row r="288" spans="3:9" ht="15.5" x14ac:dyDescent="0.35">
      <c r="C288" t="s">
        <v>180</v>
      </c>
      <c r="D288" s="5">
        <v>5000000000</v>
      </c>
    </row>
    <row r="289" spans="3:9" ht="15.5" x14ac:dyDescent="0.35">
      <c r="C289" t="s">
        <v>24</v>
      </c>
      <c r="D289" s="5">
        <v>8000000000</v>
      </c>
    </row>
    <row r="290" spans="3:9" ht="15.5" x14ac:dyDescent="0.35">
      <c r="C290" t="s">
        <v>21</v>
      </c>
      <c r="D290" s="5">
        <v>-147000000000</v>
      </c>
    </row>
    <row r="291" spans="3:9" ht="15.5" x14ac:dyDescent="0.35">
      <c r="C291" t="s">
        <v>240</v>
      </c>
      <c r="I291" s="5">
        <v>371000000000</v>
      </c>
    </row>
    <row r="292" spans="3:9" ht="15.5" x14ac:dyDescent="0.35">
      <c r="C292" t="s">
        <v>304</v>
      </c>
      <c r="I292" s="5">
        <v>83000000000</v>
      </c>
    </row>
    <row r="293" spans="3:9" ht="15.5" x14ac:dyDescent="0.35">
      <c r="C293" t="s">
        <v>305</v>
      </c>
      <c r="I293" s="5">
        <v>-40000000000</v>
      </c>
    </row>
    <row r="294" spans="3:9" ht="15.5" x14ac:dyDescent="0.35">
      <c r="C294" t="s">
        <v>306</v>
      </c>
      <c r="I294" s="5">
        <v>-5000000000</v>
      </c>
    </row>
    <row r="295" spans="3:9" ht="15.5" x14ac:dyDescent="0.35">
      <c r="C295" t="s">
        <v>307</v>
      </c>
      <c r="I295" s="5">
        <v>-10000000000</v>
      </c>
    </row>
    <row r="296" spans="3:9" ht="15.5" x14ac:dyDescent="0.35">
      <c r="C296" t="s">
        <v>308</v>
      </c>
      <c r="I296" s="5">
        <v>73000000000</v>
      </c>
    </row>
  </sheetData>
  <pageMargins left="0.7" right="0.7" top="0.75" bottom="0.75" header="0.3" footer="0.3"/>
  <ignoredErrors>
    <ignoredError sqref="A1:O297" numberStoredAsText="1"/>
  </ignoredError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O30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1678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ht="15.5" x14ac:dyDescent="0.35">
      <c r="C2" t="s">
        <v>1679</v>
      </c>
      <c r="D2" s="2" vm="349">
        <f ca="1">IFERROR(_xlfn.STOCKHISTORY("XIDX:" &amp; $C$1, D3, , 0, 0, 1), "Libur")</f>
        <v>765</v>
      </c>
      <c r="E2" s="2" vm="216">
        <f ca="1">IFERROR(_xlfn.STOCKHISTORY("XIDX:" &amp; $C$1, E3, , 0, 0, 1), "Libur")</f>
        <v>620</v>
      </c>
      <c r="H2" s="2" vm="216">
        <f ca="1">IFERROR(INDEX(D2:G2,COUNT(D2:G2)),"")</f>
        <v>620</v>
      </c>
      <c r="I2" s="2" vm="350">
        <f t="shared" ref="I2:O2" ca="1" si="0">IFERROR(_xlfn.STOCKHISTORY("XIDX:" &amp; $C$1, I1, , 0, 0, 1), "Libur")</f>
        <v>815</v>
      </c>
      <c r="J2" s="2" vm="351">
        <f t="shared" ca="1" si="0"/>
        <v>785</v>
      </c>
      <c r="K2" s="2" vm="178">
        <f t="shared" ca="1" si="0"/>
        <v>400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</row>
    <row r="3" spans="1:15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5" ht="15.5" x14ac:dyDescent="0.35">
      <c r="B4" t="s">
        <v>5</v>
      </c>
      <c r="C4" t="s">
        <v>6</v>
      </c>
      <c r="D4" s="2">
        <f>IFERROR(INDEX(D51:D500,MATCH($C$4,$C$51:$C$500,0)),"")</f>
        <v>169374157750</v>
      </c>
      <c r="E4" s="2">
        <f>IFERROR(INDEX(E51:E500,MATCH($C$4,$C$51:$C$500,0)),"")</f>
        <v>154911411423</v>
      </c>
      <c r="H4" s="2">
        <f>IFERROR(SUM(D4:G4)*(4/MAX(1,COUNT(D4:G4))),"")</f>
        <v>648571138346</v>
      </c>
      <c r="I4" s="2">
        <f t="shared" ref="I4:O4" si="1">IFERROR(INDEX(I51:I500,MATCH($C$4,$C$51:$C$500,0)),"")</f>
        <v>982388797337</v>
      </c>
      <c r="J4" s="2">
        <f t="shared" si="1"/>
        <v>1047117484360</v>
      </c>
      <c r="K4" s="2">
        <f t="shared" si="1"/>
        <v>762424927875</v>
      </c>
      <c r="L4" s="2">
        <f t="shared" si="1"/>
        <v>540272575371</v>
      </c>
      <c r="M4" s="2">
        <f t="shared" si="1"/>
        <v>317555077233</v>
      </c>
      <c r="N4" s="2">
        <f t="shared" si="1"/>
        <v>207807606324</v>
      </c>
      <c r="O4" s="2">
        <f t="shared" si="1"/>
        <v>565594476636</v>
      </c>
    </row>
    <row r="5" spans="1:15" ht="15.5" x14ac:dyDescent="0.35">
      <c r="B5" t="s">
        <v>7</v>
      </c>
      <c r="C5" t="s">
        <v>8</v>
      </c>
      <c r="D5" s="2">
        <f>IFERROR(INDEX(D51:D500,MATCH($C$5,$C$51:$C$500,0)),"")</f>
        <v>40052415252</v>
      </c>
      <c r="E5" s="2">
        <f>IFERROR(INDEX(E51:E500,MATCH($C$5,$C$51:$C$500,0)),"")</f>
        <v>18315534632</v>
      </c>
      <c r="H5" s="2">
        <f>IFERROR(SUM(D5:G5)*(4/MAX(1,COUNT(D5:G5))),"")</f>
        <v>116735899768</v>
      </c>
      <c r="I5" s="2">
        <f t="shared" ref="I5:O5" si="2">IFERROR(INDEX(I51:I500,MATCH($C$5,$C$51:$C$500,0)),"")</f>
        <v>193259105590</v>
      </c>
      <c r="J5" s="2">
        <f t="shared" si="2"/>
        <v>206760946705</v>
      </c>
      <c r="K5" s="2">
        <f t="shared" si="2"/>
        <v>100955019982</v>
      </c>
      <c r="L5" s="2">
        <f t="shared" si="2"/>
        <v>63209332416</v>
      </c>
      <c r="M5" s="2">
        <f t="shared" si="2"/>
        <v>23449581347</v>
      </c>
      <c r="N5" s="2">
        <f t="shared" si="2"/>
        <v>-7117824030</v>
      </c>
      <c r="O5" s="2">
        <f t="shared" si="2"/>
        <v>37814218198</v>
      </c>
    </row>
    <row r="6" spans="1:15" ht="15.5" x14ac:dyDescent="0.35">
      <c r="B6" t="s">
        <v>9</v>
      </c>
      <c r="C6" t="s">
        <v>10</v>
      </c>
      <c r="D6" s="2">
        <f>IFERROR(INDEX(D51:D500,MATCH($C$6,$C$51:$C$500,0)),"")</f>
        <v>896002519179</v>
      </c>
      <c r="E6" s="2">
        <f>IFERROR(INDEX(E51:E500,MATCH($C$6,$C$51:$C$500,0)),"")</f>
        <v>881021592339</v>
      </c>
      <c r="H6" s="2">
        <f>IFERROR(INDEX(D6:G6,COUNT(D6:G6)),"")</f>
        <v>881021592339</v>
      </c>
      <c r="I6" s="2">
        <f t="shared" ref="I6:O6" si="3">IFERROR(INDEX(I51:I500,MATCH($C$6,$C$51:$C$500,0)),"")</f>
        <v>863130748264</v>
      </c>
      <c r="J6" s="2">
        <f t="shared" si="3"/>
        <v>782460497384</v>
      </c>
      <c r="K6" s="2">
        <f t="shared" si="3"/>
        <v>588292736382</v>
      </c>
      <c r="L6" s="2">
        <f t="shared" si="3"/>
        <v>380797979692</v>
      </c>
      <c r="M6" s="2">
        <f t="shared" si="3"/>
        <v>307643036464</v>
      </c>
      <c r="N6" s="2">
        <f t="shared" si="3"/>
        <v>278692900490</v>
      </c>
      <c r="O6" s="2">
        <f t="shared" si="3"/>
        <v>289537985385</v>
      </c>
    </row>
    <row r="7" spans="1:15" ht="15.5" x14ac:dyDescent="0.35">
      <c r="B7" t="s">
        <v>11</v>
      </c>
      <c r="C7" t="s">
        <v>12</v>
      </c>
      <c r="D7" s="3">
        <f>IFERROR(INDEX(D51:D500,MATCH($C$7,$C$51:$C$500,0))/1000000000,"")</f>
        <v>2.5</v>
      </c>
      <c r="E7" s="3">
        <f>IFERROR(INDEX(E51:E500,MATCH($C$7,$C$51:$C$500,0))/1000000000,"")</f>
        <v>2.5</v>
      </c>
      <c r="H7" s="3">
        <f>IFERROR(INDEX(D7:G7,COUNT(D7:G7)),"")</f>
        <v>2.5</v>
      </c>
      <c r="I7" s="3">
        <f t="shared" ref="I7:O7" si="4">IFERROR(INDEX(I51:I500,MATCH($C$7,$C$51:$C$500,0))/1000000000,"")</f>
        <v>2.5</v>
      </c>
      <c r="J7" s="3">
        <f t="shared" si="4"/>
        <v>2.5</v>
      </c>
      <c r="K7" s="3">
        <f t="shared" si="4"/>
        <v>2.5</v>
      </c>
      <c r="L7" s="3">
        <f t="shared" si="4"/>
        <v>1.9</v>
      </c>
      <c r="M7" s="3">
        <f t="shared" si="4"/>
        <v>1.9</v>
      </c>
      <c r="N7" s="3">
        <f t="shared" si="4"/>
        <v>0</v>
      </c>
      <c r="O7" s="3">
        <f t="shared" si="4"/>
        <v>0</v>
      </c>
    </row>
    <row r="8" spans="1:15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-17000000000</v>
      </c>
      <c r="E8" s="2">
        <f>IFERROR(INDEX(E51:E500,MATCH("Free cash flow (Quarter)",$C$51:$C$500,0)),"")</f>
        <v>74000000000</v>
      </c>
      <c r="H8" s="2">
        <f>IFERROR(INDEX(D8:G8,COUNT(D8:G8)),"")</f>
        <v>74000000000</v>
      </c>
      <c r="I8" s="2">
        <f t="shared" ref="I8:O8" si="5">IFERROR(INDEX(I51:I500,MATCH($C$8,$C$51:$C$500,0)),"")</f>
        <v>-69000000000</v>
      </c>
      <c r="J8" s="2">
        <f t="shared" si="5"/>
        <v>104000000000</v>
      </c>
      <c r="K8" s="2">
        <f t="shared" si="5"/>
        <v>-101000000000</v>
      </c>
      <c r="L8" s="2">
        <f t="shared" si="5"/>
        <v>78000000000</v>
      </c>
      <c r="M8" s="2">
        <f t="shared" si="5"/>
        <v>-2000000000</v>
      </c>
      <c r="N8" s="2">
        <f t="shared" si="5"/>
        <v>48000000000</v>
      </c>
      <c r="O8" s="2">
        <f t="shared" si="5"/>
        <v>20000000000</v>
      </c>
    </row>
    <row r="9" spans="1:15" ht="15.5" x14ac:dyDescent="0.35">
      <c r="A9" t="s">
        <v>16</v>
      </c>
      <c r="C9" t="s">
        <v>17</v>
      </c>
      <c r="D9" s="3">
        <f>IFERROR(INDEX(D51:D500,MATCH("Free cash flow per share (Quarter)",$C$51:$C$500,0)),"")</f>
        <v>-6.97</v>
      </c>
      <c r="E9" s="3">
        <f>IFERROR(INDEX(E51:E500,MATCH("Free cash flow per share (Quarter)",$C$51:$C$500,0)),"")</f>
        <v>29.6</v>
      </c>
      <c r="H9" s="3">
        <f>IFERROR(INDEX(D9:G9,COUNT(D9:G9)),"")</f>
        <v>29.6</v>
      </c>
      <c r="I9" s="3">
        <f t="shared" ref="I9:O9" si="6">IFERROR(INDEX(I51:I500,MATCH($C$9,$C$51:$C$500,0)),"")</f>
        <v>-27.57</v>
      </c>
      <c r="J9" s="3">
        <f t="shared" si="6"/>
        <v>41.51</v>
      </c>
      <c r="K9" s="3">
        <f t="shared" si="6"/>
        <v>-40.36</v>
      </c>
      <c r="L9" s="3">
        <f t="shared" si="6"/>
        <v>41.02</v>
      </c>
      <c r="M9" s="3">
        <f t="shared" si="6"/>
        <v>-1.07</v>
      </c>
      <c r="N9" s="3">
        <f t="shared" si="6"/>
        <v>430626.27</v>
      </c>
      <c r="O9" s="3">
        <f t="shared" si="6"/>
        <v>179450.6</v>
      </c>
    </row>
    <row r="10" spans="1:15" ht="15.5" x14ac:dyDescent="0.35">
      <c r="C10" t="s">
        <v>18</v>
      </c>
      <c r="D10" s="3">
        <f ca="1">IFERROR(IF(D9=0,"",D2/D9),"")</f>
        <v>-109.75609756097562</v>
      </c>
      <c r="E10" s="3">
        <f ca="1">IFERROR(IF(E9=0,"",E2/E9),"")</f>
        <v>20.945945945945944</v>
      </c>
      <c r="I10" s="3">
        <f t="shared" ref="I10:O10" ca="1" si="7">IFERROR(IF(I9=0,"",I2/I9),"")</f>
        <v>-29.561117156329342</v>
      </c>
      <c r="J10" s="3">
        <f t="shared" ca="1" si="7"/>
        <v>18.911105757648759</v>
      </c>
      <c r="K10" s="3">
        <f t="shared" ca="1" si="7"/>
        <v>-9.9108027750247771</v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</row>
    <row r="11" spans="1:15" ht="15.5" x14ac:dyDescent="0.35">
      <c r="B11" t="s">
        <v>19</v>
      </c>
      <c r="C11" t="s">
        <v>20</v>
      </c>
      <c r="D11" s="2">
        <f>IFERROR(INDEX(D51:D500,MATCH($C$11,$C$51:$C$500,0)),"")</f>
        <v>159644592788</v>
      </c>
      <c r="E11" s="2">
        <f>IFERROR(INDEX(E51:E500,MATCH($C$11,$C$51:$C$500,0)),"")</f>
        <v>181628047434</v>
      </c>
      <c r="H11" s="2">
        <f>IFERROR(INDEX(D11:G11,COUNT(D11:G11)),"")</f>
        <v>181628047434</v>
      </c>
      <c r="I11" s="2">
        <f t="shared" ref="I11:O11" si="8">IFERROR(INDEX(I51:I500,MATCH($C$11,$C$51:$C$500,0)),"")</f>
        <v>115277091365</v>
      </c>
      <c r="J11" s="2">
        <f t="shared" si="8"/>
        <v>255281732199</v>
      </c>
      <c r="K11" s="2">
        <f t="shared" si="8"/>
        <v>163237821933</v>
      </c>
      <c r="L11" s="2">
        <f t="shared" si="8"/>
        <v>140118209902</v>
      </c>
      <c r="M11" s="2">
        <f t="shared" si="8"/>
        <v>65229172056</v>
      </c>
      <c r="N11" s="2">
        <f t="shared" si="8"/>
        <v>69101987499</v>
      </c>
      <c r="O11" s="2">
        <f t="shared" si="8"/>
        <v>89911252056</v>
      </c>
    </row>
    <row r="12" spans="1:15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9000000000</v>
      </c>
      <c r="E12" s="2">
        <f>IFERROR(INDEX(E51:E500,MATCH("Net Debt (Quarter)",$C$51:$C$500,0)),"")</f>
        <v>-5000000000</v>
      </c>
      <c r="H12" s="2">
        <f>IFERROR(INDEX(D12:G12,COUNT(D12:G12)),"")</f>
        <v>-5000000000</v>
      </c>
      <c r="I12" s="2">
        <f t="shared" ref="I12:O12" si="9">IFERROR(INDEX(I51:I500,MATCH($C$12,$C$51:$C$500,0)),"")</f>
        <v>70000000000</v>
      </c>
      <c r="J12" s="2">
        <f t="shared" si="9"/>
        <v>-148000000000</v>
      </c>
      <c r="K12" s="2">
        <f t="shared" si="9"/>
        <v>-90000000000</v>
      </c>
      <c r="L12" s="2">
        <f t="shared" si="9"/>
        <v>-134000000000</v>
      </c>
      <c r="M12" s="2">
        <f t="shared" si="9"/>
        <v>-56000000000</v>
      </c>
      <c r="N12" s="2">
        <f t="shared" si="9"/>
        <v>-57000000000</v>
      </c>
      <c r="O12" s="2">
        <f t="shared" si="9"/>
        <v>-8000000000</v>
      </c>
    </row>
    <row r="13" spans="1:15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169000000000</v>
      </c>
      <c r="E13" s="2">
        <f>IFERROR(INDEX(E51:E500,MATCH("Total Debt (Quarter)",$C$51:$C$500,0)),"")</f>
        <v>177000000000</v>
      </c>
      <c r="H13" s="2">
        <f>IFERROR(INDEX(D13:G13,COUNT(D13:G13)),"")</f>
        <v>177000000000</v>
      </c>
      <c r="I13" s="2">
        <f t="shared" ref="I13:O13" si="10">IFERROR(INDEX(I51:I500,MATCH($C$13,$C$51:$C$500,0)),"")</f>
        <v>185000000000</v>
      </c>
      <c r="J13" s="2">
        <f t="shared" si="10"/>
        <v>108000000000</v>
      </c>
      <c r="K13" s="2">
        <f t="shared" si="10"/>
        <v>73000000000</v>
      </c>
      <c r="L13" s="2">
        <f t="shared" si="10"/>
        <v>6000000000</v>
      </c>
      <c r="M13" s="2">
        <f t="shared" si="10"/>
        <v>9000000000</v>
      </c>
      <c r="N13" s="2">
        <f t="shared" si="10"/>
        <v>12000000000</v>
      </c>
      <c r="O13" s="2">
        <f t="shared" si="10"/>
        <v>82000000000</v>
      </c>
    </row>
    <row r="14" spans="1:15" ht="15.5" x14ac:dyDescent="0.35">
      <c r="C14" t="s">
        <v>27</v>
      </c>
      <c r="D14" s="2">
        <f>IFERROR(INDEX(D51:D500,MATCH($C$14,$C$51:$C$500,0)),"")</f>
        <v>-9243799</v>
      </c>
      <c r="E14" s="2">
        <f>IFERROR(INDEX(E51:E500,MATCH($C$14,$C$51:$C$500,0)),"")</f>
        <v>-28225360</v>
      </c>
      <c r="H14" s="2">
        <f>IFERROR(SUM(D14:G14)*(4/MAX(1,COUNT(D14:G14))),"")</f>
        <v>-74938318</v>
      </c>
      <c r="I14" s="2">
        <f t="shared" ref="I14:O14" si="11">IFERROR(INDEX(I51:I500,MATCH($C$14,$C$51:$C$500,0)),"")</f>
        <v>-265602668</v>
      </c>
      <c r="J14" s="2">
        <f t="shared" si="11"/>
        <v>-1639712498</v>
      </c>
      <c r="K14" s="2">
        <f t="shared" si="11"/>
        <v>-3494577166</v>
      </c>
      <c r="L14" s="2">
        <f t="shared" si="11"/>
        <v>-1274689334</v>
      </c>
      <c r="M14" s="2">
        <f t="shared" si="11"/>
        <v>-1547371899</v>
      </c>
      <c r="N14" s="2">
        <f t="shared" si="11"/>
        <v>-2174123252</v>
      </c>
      <c r="O14" s="2">
        <f t="shared" si="11"/>
        <v>-2507273435</v>
      </c>
    </row>
    <row r="15" spans="1:15" ht="15.5" x14ac:dyDescent="0.35">
      <c r="C15" t="s">
        <v>28</v>
      </c>
      <c r="D15" s="2">
        <f>IFERROR(INDEX(D51:D500,MATCH($C$15,$C$51:$C$500,0)),"")</f>
        <v>-11305103273</v>
      </c>
      <c r="E15" s="2">
        <f>IFERROR(INDEX(E51:E500,MATCH($C$15,$C$51:$C$500,0)),"")</f>
        <v>-4762774085</v>
      </c>
      <c r="H15" s="2">
        <f>IFERROR(SUM(D15:G15)*(4/MAX(1,COUNT(D15:G15))),"")</f>
        <v>-32135754716</v>
      </c>
      <c r="I15" s="2">
        <f t="shared" ref="I15:O15" si="12">IFERROR(INDEX(I51:I500,MATCH($C$15,$C$51:$C$500,0)),"")</f>
        <v>-53289556405</v>
      </c>
      <c r="J15" s="2">
        <f t="shared" si="12"/>
        <v>-57297180860</v>
      </c>
      <c r="K15" s="2">
        <f t="shared" si="12"/>
        <v>-29848122872</v>
      </c>
      <c r="L15" s="2">
        <f t="shared" si="12"/>
        <v>-21330068203</v>
      </c>
      <c r="M15" s="2">
        <f t="shared" si="12"/>
        <v>-8388015051</v>
      </c>
      <c r="N15" s="2">
        <f t="shared" si="12"/>
        <v>1101075094</v>
      </c>
      <c r="O15" s="2">
        <f t="shared" si="12"/>
        <v>-15311646552</v>
      </c>
    </row>
    <row r="16" spans="1:15" ht="15.5" x14ac:dyDescent="0.35">
      <c r="C16" t="s">
        <v>29</v>
      </c>
      <c r="D16" s="2">
        <f>IFERROR(INDEX(D51:D500,MATCH($C$16,$C$51:$C$500,0)),"")</f>
        <v>51303849221</v>
      </c>
      <c r="E16" s="2">
        <f>IFERROR(INDEX(E51:E500,MATCH($C$16,$C$51:$C$500,0)),"")</f>
        <v>22671437272</v>
      </c>
      <c r="H16" s="2">
        <f>IFERROR(SUM(D16:G16)*(4/MAX(1,COUNT(D16:G16))),"")</f>
        <v>147950572986</v>
      </c>
      <c r="I16" s="2">
        <f t="shared" ref="I16:O16" si="13">IFERROR(INDEX(I51:I500,MATCH($C$16,$C$51:$C$500,0)),"")</f>
        <v>245493318005</v>
      </c>
      <c r="J16" s="2">
        <f t="shared" si="13"/>
        <v>262663547000</v>
      </c>
      <c r="K16" s="2">
        <f t="shared" si="13"/>
        <v>130707961314</v>
      </c>
      <c r="L16" s="2">
        <f t="shared" si="13"/>
        <v>94079970345</v>
      </c>
      <c r="M16" s="2">
        <f t="shared" si="13"/>
        <v>37255151245</v>
      </c>
      <c r="N16" s="2">
        <f t="shared" si="13"/>
        <v>-10665485110</v>
      </c>
      <c r="O16" s="2">
        <f t="shared" si="13"/>
        <v>55997729573</v>
      </c>
    </row>
    <row r="17" spans="1:15" ht="15.5" x14ac:dyDescent="0.35">
      <c r="A17" t="s">
        <v>30</v>
      </c>
    </row>
    <row r="18" spans="1:15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</row>
    <row r="19" spans="1:15" ht="15.5" x14ac:dyDescent="0.35">
      <c r="A19" t="s">
        <v>40</v>
      </c>
      <c r="C19" t="s">
        <v>41</v>
      </c>
    </row>
    <row r="20" spans="1:15" ht="15.5" x14ac:dyDescent="0.35">
      <c r="A20" t="s">
        <v>42</v>
      </c>
      <c r="C20" t="s">
        <v>43</v>
      </c>
      <c r="D20" s="2">
        <f ca="1">IFERROR(D21*D2,"")</f>
        <v>1912500000000</v>
      </c>
      <c r="E20" s="2">
        <f ca="1">IFERROR(E21*E2,"")</f>
        <v>1550000000000</v>
      </c>
      <c r="H20" s="2">
        <f t="shared" ref="H20:O20" ca="1" si="14">IFERROR(H21*H2,"")</f>
        <v>1550000000000</v>
      </c>
      <c r="I20" s="2">
        <f t="shared" ca="1" si="14"/>
        <v>2037500000000</v>
      </c>
      <c r="J20" s="2">
        <f t="shared" ca="1" si="14"/>
        <v>1962500000000</v>
      </c>
      <c r="K20" s="2">
        <f t="shared" ca="1" si="14"/>
        <v>1000000000000</v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</row>
    <row r="21" spans="1:15" ht="15.5" x14ac:dyDescent="0.35">
      <c r="C21" t="s">
        <v>12</v>
      </c>
      <c r="D21" s="2">
        <f>IFERROR(INDEX(D51:D500,MATCH($C$7,$C$51:$C$500,0)),"")</f>
        <v>2500000000</v>
      </c>
      <c r="E21" s="2">
        <f>IFERROR(INDEX(E51:E500,MATCH($C$7,$C$51:$C$500,0)),"")</f>
        <v>2500000000</v>
      </c>
      <c r="H21" s="2">
        <f>IFERROR(INDEX(D21:G21,COUNT(D21:G21)),"")</f>
        <v>2500000000</v>
      </c>
      <c r="I21" s="2">
        <f t="shared" ref="I21:O21" si="15">IFERROR(INDEX(I51:I500,MATCH($C$7,$C$51:$C$500,0)),"")</f>
        <v>2500000000</v>
      </c>
      <c r="J21" s="2">
        <f t="shared" si="15"/>
        <v>2500000000</v>
      </c>
      <c r="K21" s="2">
        <f t="shared" si="15"/>
        <v>2500000000</v>
      </c>
      <c r="L21" s="2">
        <f t="shared" si="15"/>
        <v>1900000000</v>
      </c>
      <c r="M21" s="2">
        <f t="shared" si="15"/>
        <v>1900000000</v>
      </c>
      <c r="N21" s="2">
        <f t="shared" si="15"/>
        <v>0</v>
      </c>
      <c r="O21" s="2">
        <f t="shared" si="15"/>
        <v>0</v>
      </c>
    </row>
    <row r="23" spans="1:15" ht="15.5" x14ac:dyDescent="0.35">
      <c r="B23" t="s">
        <v>44</v>
      </c>
      <c r="C23" t="s">
        <v>45</v>
      </c>
      <c r="D23" s="3">
        <f>IFERROR(D5/D6*100,"")</f>
        <v>4.4701230626784074</v>
      </c>
      <c r="E23" s="3">
        <f>IFERROR(E5/E6*100,"")</f>
        <v>2.0788973608892594</v>
      </c>
      <c r="H23" s="3">
        <f t="shared" ref="H23:O23" si="16">IFERROR(H5/H6*100,"")</f>
        <v>13.250061154356169</v>
      </c>
      <c r="I23" s="3">
        <f t="shared" si="16"/>
        <v>22.3904786127361</v>
      </c>
      <c r="J23" s="3">
        <f t="shared" si="16"/>
        <v>26.424458154279201</v>
      </c>
      <c r="K23" s="3">
        <f t="shared" si="16"/>
        <v>17.160677625032957</v>
      </c>
      <c r="L23" s="3">
        <f t="shared" si="16"/>
        <v>16.599177460743217</v>
      </c>
      <c r="M23" s="3">
        <f t="shared" si="16"/>
        <v>7.6223345135731808</v>
      </c>
      <c r="N23" s="3">
        <f t="shared" si="16"/>
        <v>-2.5540026378445191</v>
      </c>
      <c r="O23" s="3">
        <f t="shared" si="16"/>
        <v>13.060192481383146</v>
      </c>
    </row>
    <row r="24" spans="1:15" ht="15.5" x14ac:dyDescent="0.35">
      <c r="C24" t="s">
        <v>46</v>
      </c>
      <c r="D24" s="4">
        <f>IFERROR(_xlfn.RRI(5,I23,D23),"")</f>
        <v>-0.27547859526028051</v>
      </c>
      <c r="E24" s="4">
        <f>IFERROR(_xlfn.RRI(5,J23,E23),"")</f>
        <v>-0.3985972751912189</v>
      </c>
      <c r="H24" s="4">
        <f t="shared" ref="H24:O24" si="17">IFERROR(_xlfn.RRI(5,M23,H23),"")</f>
        <v>0.11693005074014073</v>
      </c>
      <c r="I24" s="4" t="str">
        <f t="shared" si="17"/>
        <v/>
      </c>
      <c r="J24" s="4">
        <f t="shared" si="17"/>
        <v>0.1513604381679623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47</v>
      </c>
      <c r="C25" t="s">
        <v>48</v>
      </c>
      <c r="D25" s="3">
        <f>IFERROR(INDEX(D51:D500,MATCH($A$25,$C$51:$C$500,0)),"")</f>
        <v>16.03</v>
      </c>
      <c r="E25" s="3">
        <f>IFERROR(INDEX(E51:E500,MATCH($A$25,$C$51:$C$500,0)),"")</f>
        <v>7.33</v>
      </c>
      <c r="H25" s="3">
        <f>IFERROR(INDEX(D25:G25,COUNT(D25:G25)),"")</f>
        <v>7.33</v>
      </c>
      <c r="I25" s="3">
        <f t="shared" ref="I25:O25" si="18">IFERROR(INDEX(I51:I500,MATCH($C$25,$C$51:$C$500,0)),"")</f>
        <v>77.430000000000007</v>
      </c>
      <c r="J25" s="3">
        <f t="shared" si="18"/>
        <v>82.81</v>
      </c>
      <c r="K25" s="3">
        <f t="shared" si="18"/>
        <v>40.479999999999997</v>
      </c>
      <c r="L25" s="3">
        <f t="shared" si="18"/>
        <v>33.06</v>
      </c>
      <c r="M25" s="3">
        <f t="shared" si="18"/>
        <v>12.28</v>
      </c>
      <c r="N25" s="3">
        <f t="shared" si="18"/>
        <v>-59684.55</v>
      </c>
      <c r="O25" s="3">
        <f t="shared" si="18"/>
        <v>342925.57</v>
      </c>
    </row>
    <row r="26" spans="1:15" ht="15.5" x14ac:dyDescent="0.35">
      <c r="C26" t="s">
        <v>49</v>
      </c>
      <c r="D26" s="4">
        <f>IFERROR(_xlfn.RRI(5,I25,D25),"")</f>
        <v>-0.2701983303438753</v>
      </c>
      <c r="E26" s="4">
        <f>IFERROR(_xlfn.RRI(5,J25,E25),"")</f>
        <v>-0.38425025876760233</v>
      </c>
      <c r="H26" s="4">
        <f t="shared" ref="H26:O26" si="19">IFERROR(_xlfn.RRI(5,M25,H25),"")</f>
        <v>-9.8052785700416423E-2</v>
      </c>
      <c r="I26" s="4" t="str">
        <f t="shared" si="19"/>
        <v/>
      </c>
      <c r="J26" s="4">
        <f t="shared" si="19"/>
        <v>-0.81095004292359618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50</v>
      </c>
      <c r="D27" s="3">
        <f>IFERROR(D4/D21,"")</f>
        <v>67.749663100000006</v>
      </c>
      <c r="E27" s="3">
        <f>IFERROR(E4/E21,"")</f>
        <v>61.9645645692</v>
      </c>
      <c r="H27" s="3">
        <f t="shared" ref="H27:O27" si="20">IFERROR(H4/H21,"")</f>
        <v>259.4284553384</v>
      </c>
      <c r="I27" s="3">
        <f t="shared" si="20"/>
        <v>392.95551893480001</v>
      </c>
      <c r="J27" s="3">
        <f t="shared" si="20"/>
        <v>418.84699374399997</v>
      </c>
      <c r="K27" s="3">
        <f t="shared" si="20"/>
        <v>304.96997114999999</v>
      </c>
      <c r="L27" s="3">
        <f t="shared" si="20"/>
        <v>284.35398703736843</v>
      </c>
      <c r="M27" s="3">
        <f t="shared" si="20"/>
        <v>167.13425117526316</v>
      </c>
      <c r="N27" s="3" t="str">
        <f t="shared" si="20"/>
        <v/>
      </c>
      <c r="O27" s="3" t="str">
        <f t="shared" si="20"/>
        <v/>
      </c>
    </row>
    <row r="28" spans="1:15" ht="15.5" x14ac:dyDescent="0.35">
      <c r="C28" t="s">
        <v>51</v>
      </c>
      <c r="D28" s="4">
        <f>IFERROR(_xlfn.RRI(5,I27,D27),"")</f>
        <v>-0.29642119273820577</v>
      </c>
      <c r="E28" s="4">
        <f>IFERROR(_xlfn.RRI(5,J27,E27),"")</f>
        <v>-0.31763365332270033</v>
      </c>
      <c r="H28" s="4">
        <f t="shared" ref="H28:O28" si="21">IFERROR(_xlfn.RRI(5,M27,H27),"")</f>
        <v>9.1919017507592571E-2</v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52</v>
      </c>
      <c r="H29" s="4">
        <f t="shared" ref="H29:O29" si="22">IFERROR(((H25-I25)/I25)*100%,"")</f>
        <v>-0.90533384992896815</v>
      </c>
      <c r="I29" s="4">
        <f t="shared" si="22"/>
        <v>-6.4967999033933049E-2</v>
      </c>
      <c r="J29" s="4">
        <f t="shared" si="22"/>
        <v>1.0457015810276682</v>
      </c>
      <c r="K29" s="4">
        <f t="shared" si="22"/>
        <v>0.22444041137326057</v>
      </c>
      <c r="L29" s="4">
        <f t="shared" si="22"/>
        <v>1.6921824104234529</v>
      </c>
      <c r="M29" s="4">
        <f t="shared" si="22"/>
        <v>-1.0002057483888209</v>
      </c>
      <c r="N29" s="4">
        <f t="shared" si="22"/>
        <v>-1.1740452017036815</v>
      </c>
      <c r="O29" s="4" t="str">
        <f t="shared" si="22"/>
        <v/>
      </c>
    </row>
    <row r="30" spans="1:15" ht="15.5" x14ac:dyDescent="0.35">
      <c r="C30" t="s">
        <v>53</v>
      </c>
      <c r="H30" s="4">
        <f t="shared" ref="H30:O30" si="23">IFERROR(((H27-I27)/I27)*100%,"")</f>
        <v>-0.33980198053549948</v>
      </c>
      <c r="I30" s="4">
        <f t="shared" si="23"/>
        <v>-6.1816069342555381E-2</v>
      </c>
      <c r="J30" s="4">
        <f t="shared" si="23"/>
        <v>0.37340405078108291</v>
      </c>
      <c r="K30" s="4">
        <f t="shared" si="23"/>
        <v>7.2501125542235895E-2</v>
      </c>
      <c r="L30" s="4">
        <f t="shared" si="23"/>
        <v>0.70135077063997087</v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</row>
    <row r="32" spans="1:15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352.78</v>
      </c>
      <c r="E32" s="3">
        <f>IFERROR(INDEX(E51:E500,MATCH($A$32,$C$51:$C$500,0)),"")</f>
        <v>346.75</v>
      </c>
      <c r="H32" s="3">
        <f>IFERROR(INDEX(D32:G32,COUNT(D32:G32)),"")</f>
        <v>346.75</v>
      </c>
      <c r="I32" s="3">
        <f t="shared" ref="I32:O32" si="24">IFERROR(INDEX(I51:I500,MATCH($C$32,$C$51:$C$500,0)),"")</f>
        <v>339.43</v>
      </c>
      <c r="J32" s="3">
        <f t="shared" si="24"/>
        <v>310.13</v>
      </c>
      <c r="K32" s="3">
        <f t="shared" si="24"/>
        <v>231.83</v>
      </c>
      <c r="L32" s="3">
        <f t="shared" si="24"/>
        <v>165.47</v>
      </c>
      <c r="M32" s="3">
        <f t="shared" si="24"/>
        <v>132.19999999999999</v>
      </c>
      <c r="N32" s="3">
        <f t="shared" si="24"/>
        <v>2051637.14</v>
      </c>
      <c r="O32" s="3">
        <f t="shared" si="24"/>
        <v>2115761.6800000002</v>
      </c>
    </row>
    <row r="33" spans="1:15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1.76</v>
      </c>
      <c r="E33" s="3">
        <f>IFERROR(INDEX(E51:E500,MATCH($A$33,$C$51:$C$500,0)),"")</f>
        <v>2.19</v>
      </c>
      <c r="H33" s="3">
        <f>IFERROR(INDEX(D33:G33,COUNT(D33:G33)),"")</f>
        <v>2.19</v>
      </c>
      <c r="I33" s="3">
        <f t="shared" ref="I33:O33" si="25">IFERROR(INDEX(I51:I500,MATCH($C$33,$C$51:$C$500,0)),"")</f>
        <v>2.4</v>
      </c>
      <c r="J33" s="3">
        <f t="shared" si="25"/>
        <v>2.5299999999999998</v>
      </c>
      <c r="K33" s="3">
        <f t="shared" si="25"/>
        <v>1.73</v>
      </c>
      <c r="L33" s="3">
        <f t="shared" si="25"/>
        <v>0</v>
      </c>
      <c r="M33" s="3">
        <f t="shared" si="25"/>
        <v>0</v>
      </c>
      <c r="N33" s="3">
        <f t="shared" si="25"/>
        <v>0</v>
      </c>
      <c r="O33" s="3">
        <f t="shared" si="25"/>
        <v>0</v>
      </c>
    </row>
    <row r="34" spans="1:15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38.68</v>
      </c>
      <c r="E34" s="3">
        <f>IFERROR(INDEX(E51:E500,MATCH($A$34,$C$51:$C$500,0)),"")</f>
        <v>103.68</v>
      </c>
      <c r="H34" s="3">
        <f>IFERROR(INDEX(D34:G34,COUNT(D34:G34)),"")</f>
        <v>103.68</v>
      </c>
      <c r="I34" s="3">
        <f t="shared" ref="I34:O34" si="26">IFERROR(INDEX(I51:I500,MATCH($C$34,$C$51:$C$500,0)),"")</f>
        <v>10.53</v>
      </c>
      <c r="J34" s="3">
        <f t="shared" si="26"/>
        <v>9.48</v>
      </c>
      <c r="K34" s="3">
        <f t="shared" si="26"/>
        <v>9.8800000000000008</v>
      </c>
      <c r="L34" s="3">
        <f t="shared" si="26"/>
        <v>0</v>
      </c>
      <c r="M34" s="3">
        <f t="shared" si="26"/>
        <v>0</v>
      </c>
      <c r="N34" s="3">
        <f t="shared" si="26"/>
        <v>0</v>
      </c>
      <c r="O34" s="3">
        <f t="shared" si="26"/>
        <v>0</v>
      </c>
    </row>
    <row r="35" spans="1:15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9.15</v>
      </c>
      <c r="E35" s="3">
        <f>IFERROR(INDEX(E51:E500,MATCH($A$35,$C$51:$C$500,0)),"")</f>
        <v>12.27</v>
      </c>
      <c r="H35" s="3">
        <f>IFERROR(INDEX(D35:G35,COUNT(D35:G35)),"")</f>
        <v>12.27</v>
      </c>
      <c r="I35" s="3">
        <f t="shared" ref="I35:O35" si="27">IFERROR(INDEX(I51:I500,MATCH($C$35,$C$51:$C$500,0)),"")</f>
        <v>2.0699999999999998</v>
      </c>
      <c r="J35" s="3">
        <f t="shared" si="27"/>
        <v>1.87</v>
      </c>
      <c r="K35" s="3">
        <f t="shared" si="27"/>
        <v>1.31</v>
      </c>
      <c r="L35" s="3">
        <f t="shared" si="27"/>
        <v>0</v>
      </c>
      <c r="M35" s="3">
        <f t="shared" si="27"/>
        <v>0</v>
      </c>
      <c r="N35" s="3">
        <f t="shared" si="27"/>
        <v>0</v>
      </c>
      <c r="O35" s="3">
        <f t="shared" si="27"/>
        <v>0</v>
      </c>
    </row>
    <row r="36" spans="1:15" ht="15.5" x14ac:dyDescent="0.35">
      <c r="B36" t="s">
        <v>66</v>
      </c>
      <c r="C36" t="s">
        <v>67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O36" si="28">IFERROR(INDEX(H51:H500,MATCH($C$36,$C$51:$C$500,0)),"")</f>
        <v>0.22239999999999999</v>
      </c>
      <c r="I36" s="4">
        <f t="shared" si="28"/>
        <v>0.13419999999999999</v>
      </c>
      <c r="J36" s="4">
        <f t="shared" si="28"/>
        <v>0.24149999999999999</v>
      </c>
      <c r="K36" s="4">
        <f t="shared" si="28"/>
        <v>0.10869999999999999</v>
      </c>
      <c r="L36" s="4">
        <f t="shared" si="28"/>
        <v>0.11939999999999999</v>
      </c>
      <c r="M36" s="4">
        <f t="shared" si="28"/>
        <v>0</v>
      </c>
      <c r="N36" s="4">
        <f t="shared" si="28"/>
        <v>0</v>
      </c>
      <c r="O36" s="4">
        <f t="shared" si="28"/>
        <v>0</v>
      </c>
    </row>
    <row r="37" spans="1:15" ht="15.5" x14ac:dyDescent="0.35">
      <c r="B37" t="s">
        <v>68</v>
      </c>
      <c r="C37" t="s">
        <v>69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O37" si="29">IFERROR(INDEX(H51:H500,MATCH($C$37,$C$51:$C$500,0)),"")</f>
        <v>10.39</v>
      </c>
      <c r="I37" s="3">
        <f t="shared" si="29"/>
        <v>10.39</v>
      </c>
      <c r="J37" s="3">
        <f t="shared" si="29"/>
        <v>20</v>
      </c>
      <c r="K37" s="3">
        <f t="shared" si="29"/>
        <v>4.4000000000000004</v>
      </c>
      <c r="L37" s="3">
        <f t="shared" si="29"/>
        <v>3</v>
      </c>
      <c r="M37" s="3">
        <f t="shared" si="29"/>
        <v>0</v>
      </c>
      <c r="N37" s="3">
        <f t="shared" si="29"/>
        <v>0</v>
      </c>
      <c r="O37" s="3">
        <f t="shared" si="29"/>
        <v>0</v>
      </c>
    </row>
    <row r="50" spans="2:15" ht="15.5" x14ac:dyDescent="0.35">
      <c r="D50" t="s">
        <v>70</v>
      </c>
      <c r="E50" t="s">
        <v>243</v>
      </c>
      <c r="F50" t="s">
        <v>71</v>
      </c>
      <c r="G50" t="s">
        <v>244</v>
      </c>
      <c r="H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</row>
    <row r="51" spans="2:15" ht="15.5" x14ac:dyDescent="0.35">
      <c r="B51" t="s">
        <v>75</v>
      </c>
      <c r="C51" t="s">
        <v>6</v>
      </c>
      <c r="D51" s="5">
        <v>169374157750</v>
      </c>
      <c r="E51" s="5">
        <v>154911411423</v>
      </c>
      <c r="F51" s="5">
        <v>267615058234</v>
      </c>
      <c r="G51" s="5">
        <v>276603103921</v>
      </c>
      <c r="I51" s="5">
        <v>982388797337</v>
      </c>
      <c r="J51" s="5">
        <v>1047117484360</v>
      </c>
      <c r="K51" s="5">
        <v>762424927875</v>
      </c>
      <c r="L51" s="5">
        <v>540272575371</v>
      </c>
      <c r="M51" s="5">
        <v>317555077233</v>
      </c>
      <c r="N51" s="5">
        <v>207807606324</v>
      </c>
      <c r="O51" s="5">
        <v>565594476636</v>
      </c>
    </row>
    <row r="52" spans="2:15" ht="15.5" x14ac:dyDescent="0.35">
      <c r="C52" t="s">
        <v>76</v>
      </c>
      <c r="D52" s="5">
        <v>-100370639136</v>
      </c>
      <c r="E52" s="5">
        <v>-112854502333</v>
      </c>
      <c r="F52" s="5">
        <v>-193410502500</v>
      </c>
      <c r="G52" s="5">
        <v>-180701601747</v>
      </c>
      <c r="I52" s="5">
        <v>-670015187184</v>
      </c>
      <c r="J52" s="5">
        <v>-726117844388</v>
      </c>
      <c r="K52" s="5">
        <v>-583306802276</v>
      </c>
      <c r="L52" s="5">
        <v>-397564974301</v>
      </c>
      <c r="M52" s="5">
        <v>-248882671678</v>
      </c>
      <c r="N52" s="5">
        <v>-181522750552</v>
      </c>
      <c r="O52" s="5">
        <v>-475894444077</v>
      </c>
    </row>
    <row r="53" spans="2:15" ht="15.5" x14ac:dyDescent="0.35">
      <c r="C53" t="s">
        <v>77</v>
      </c>
      <c r="D53" s="5">
        <v>69003518614</v>
      </c>
      <c r="E53" s="5">
        <v>42056909090</v>
      </c>
      <c r="F53" s="5">
        <v>74204555734</v>
      </c>
      <c r="G53" s="5">
        <v>95901502174</v>
      </c>
      <c r="I53" s="5">
        <v>312373610153</v>
      </c>
      <c r="J53" s="5">
        <v>320999639972</v>
      </c>
      <c r="K53" s="5">
        <v>179118125599</v>
      </c>
      <c r="L53" s="5">
        <v>142707601070</v>
      </c>
      <c r="M53" s="5">
        <v>68672405555</v>
      </c>
      <c r="N53" s="5">
        <v>26284855772</v>
      </c>
      <c r="O53" s="5">
        <v>89700032559</v>
      </c>
    </row>
    <row r="54" spans="2:15" ht="15.5" x14ac:dyDescent="0.35">
      <c r="C54" t="s">
        <v>78</v>
      </c>
      <c r="D54" s="5">
        <v>-18416432173</v>
      </c>
      <c r="E54" s="5">
        <v>-20792219457</v>
      </c>
      <c r="F54" s="5">
        <v>-18642387952</v>
      </c>
      <c r="G54" s="5">
        <v>-17145111004</v>
      </c>
      <c r="I54" s="5">
        <v>-70613540934</v>
      </c>
      <c r="J54" s="5">
        <v>-63542907307</v>
      </c>
      <c r="K54" s="5">
        <v>-45737534943</v>
      </c>
      <c r="L54" s="5">
        <v>-39967588086</v>
      </c>
      <c r="M54" s="5">
        <v>-31085170453</v>
      </c>
      <c r="N54" s="5">
        <v>-32400751946</v>
      </c>
      <c r="O54" s="5">
        <v>-33243443827</v>
      </c>
    </row>
    <row r="55" spans="2:15" ht="15.5" x14ac:dyDescent="0.35">
      <c r="C55" t="s">
        <v>79</v>
      </c>
      <c r="D55" s="5">
        <v>-18416432173</v>
      </c>
      <c r="E55" s="5">
        <v>-20792219457</v>
      </c>
      <c r="F55" s="5">
        <v>-18642387952</v>
      </c>
      <c r="G55" s="5">
        <v>-17145111004</v>
      </c>
      <c r="I55" s="5">
        <v>-70613540934</v>
      </c>
      <c r="J55" s="5">
        <v>-63542907307</v>
      </c>
      <c r="K55" s="5">
        <v>-45737534943</v>
      </c>
      <c r="L55" s="5">
        <v>-39967588086</v>
      </c>
      <c r="M55" s="5">
        <v>-31085170453</v>
      </c>
      <c r="N55" s="5">
        <v>-32400751946</v>
      </c>
      <c r="O55" s="5">
        <v>-33243443827</v>
      </c>
    </row>
    <row r="56" spans="2:15" ht="15.5" x14ac:dyDescent="0.35">
      <c r="C56" t="s">
        <v>80</v>
      </c>
      <c r="D56" s="5">
        <v>50587086441</v>
      </c>
      <c r="E56" s="5">
        <v>21264689633</v>
      </c>
      <c r="F56" s="5">
        <v>55562167782</v>
      </c>
      <c r="G56" s="5">
        <v>78756391170</v>
      </c>
      <c r="I56" s="5">
        <v>241760069219</v>
      </c>
      <c r="J56" s="5">
        <v>257456732665</v>
      </c>
      <c r="K56" s="5">
        <v>133380590656</v>
      </c>
      <c r="L56" s="5">
        <v>102740012984</v>
      </c>
      <c r="M56" s="5">
        <v>37587235102</v>
      </c>
      <c r="N56" s="5">
        <v>-6115896174</v>
      </c>
      <c r="O56" s="5">
        <v>56456588732</v>
      </c>
    </row>
    <row r="57" spans="2:15" ht="15.5" x14ac:dyDescent="0.35">
      <c r="C57" t="s">
        <v>81</v>
      </c>
      <c r="D57" s="5">
        <v>716762780</v>
      </c>
      <c r="E57" s="5">
        <v>1406747639</v>
      </c>
      <c r="F57" s="5">
        <v>2542554426</v>
      </c>
      <c r="G57" s="5">
        <v>-3535701182</v>
      </c>
      <c r="I57" s="5">
        <v>3733248786</v>
      </c>
      <c r="J57" s="5">
        <v>5206814335</v>
      </c>
      <c r="K57" s="5">
        <v>-2672629342</v>
      </c>
      <c r="L57" s="5">
        <v>-8660042639</v>
      </c>
      <c r="M57" s="5">
        <v>-332083857</v>
      </c>
      <c r="N57" s="5">
        <v>-4549588936</v>
      </c>
      <c r="O57" s="5">
        <v>-458859159</v>
      </c>
    </row>
    <row r="58" spans="2:15" ht="15.5" x14ac:dyDescent="0.35">
      <c r="C58" t="s">
        <v>142</v>
      </c>
      <c r="D58" s="5">
        <v>909146118</v>
      </c>
      <c r="E58" s="5">
        <v>1009930018</v>
      </c>
      <c r="F58" s="5">
        <v>981776255</v>
      </c>
      <c r="G58" s="5">
        <v>905123289</v>
      </c>
      <c r="I58" s="5">
        <v>6347916185</v>
      </c>
      <c r="J58" s="5">
        <v>4909405740</v>
      </c>
      <c r="K58" s="5">
        <v>2978962867</v>
      </c>
      <c r="L58" s="5">
        <v>1823564525</v>
      </c>
      <c r="M58" s="5">
        <v>1095760107</v>
      </c>
      <c r="N58" s="5">
        <v>1002249608</v>
      </c>
      <c r="O58" s="5">
        <v>490268650</v>
      </c>
    </row>
    <row r="59" spans="2:15" ht="15.5" x14ac:dyDescent="0.35">
      <c r="C59" t="s">
        <v>27</v>
      </c>
      <c r="D59" s="5">
        <v>-9243799</v>
      </c>
      <c r="E59" s="5">
        <v>-28225360</v>
      </c>
      <c r="F59" s="5">
        <v>-44303647</v>
      </c>
      <c r="G59" s="5">
        <v>-169992628</v>
      </c>
      <c r="I59" s="5">
        <v>-265602668</v>
      </c>
      <c r="J59" s="5">
        <v>-1639712498</v>
      </c>
      <c r="K59" s="5">
        <v>-3494577166</v>
      </c>
      <c r="L59" s="5">
        <v>-1274689334</v>
      </c>
      <c r="M59" s="5">
        <v>-1547371899</v>
      </c>
      <c r="N59" s="5">
        <v>-2174123252</v>
      </c>
      <c r="O59" s="5">
        <v>-2507273435</v>
      </c>
    </row>
    <row r="60" spans="2:15" ht="15.5" x14ac:dyDescent="0.35">
      <c r="C60" t="s">
        <v>82</v>
      </c>
      <c r="D60" s="5">
        <v>-533620605</v>
      </c>
      <c r="E60" s="5">
        <v>120195346</v>
      </c>
      <c r="F60" s="5">
        <v>929144457</v>
      </c>
      <c r="G60" s="5">
        <v>-4491125413</v>
      </c>
      <c r="I60" s="5">
        <v>-4557523965</v>
      </c>
      <c r="J60" s="5">
        <v>1225398377</v>
      </c>
      <c r="K60" s="5">
        <v>-2893231535</v>
      </c>
      <c r="L60" s="5">
        <v>-8975047541</v>
      </c>
      <c r="M60" s="5">
        <v>-104310978</v>
      </c>
      <c r="N60" s="5">
        <v>-893043065</v>
      </c>
      <c r="O60" s="5">
        <v>2782177624</v>
      </c>
    </row>
    <row r="61" spans="2:15" ht="15.5" x14ac:dyDescent="0.35">
      <c r="C61" t="s">
        <v>352</v>
      </c>
      <c r="N61" s="5">
        <v>-2473820465</v>
      </c>
      <c r="O61" s="5">
        <v>245140320</v>
      </c>
    </row>
    <row r="62" spans="2:15" ht="15.5" x14ac:dyDescent="0.35">
      <c r="C62" t="s">
        <v>83</v>
      </c>
      <c r="D62" s="5">
        <v>-71488412</v>
      </c>
      <c r="E62" s="5">
        <v>-424690557</v>
      </c>
      <c r="F62" s="5">
        <v>-45297714</v>
      </c>
      <c r="G62" s="5">
        <v>-566948675</v>
      </c>
      <c r="I62" s="5">
        <v>-1376276061</v>
      </c>
      <c r="J62" s="5">
        <v>-1654335703</v>
      </c>
      <c r="K62" s="5">
        <v>-344266690</v>
      </c>
      <c r="L62" s="5">
        <v>9945610812</v>
      </c>
      <c r="M62" s="5">
        <v>5500554627</v>
      </c>
      <c r="N62" s="5">
        <v>-2931851547</v>
      </c>
      <c r="O62" s="5">
        <v>2032028476</v>
      </c>
    </row>
    <row r="63" spans="2:15" ht="15.5" x14ac:dyDescent="0.35">
      <c r="C63" t="s">
        <v>84</v>
      </c>
      <c r="D63" s="5">
        <v>716762780</v>
      </c>
      <c r="E63" s="5">
        <v>1406747639</v>
      </c>
      <c r="F63" s="5">
        <v>2542554426</v>
      </c>
      <c r="G63" s="5">
        <v>-3535701182</v>
      </c>
      <c r="I63" s="5">
        <v>3733248786</v>
      </c>
      <c r="J63" s="5">
        <v>5206814335</v>
      </c>
      <c r="K63" s="5">
        <v>-2672629342</v>
      </c>
      <c r="L63" s="5">
        <v>-8660042639</v>
      </c>
      <c r="M63" s="5">
        <v>-332083857</v>
      </c>
      <c r="N63" s="5">
        <v>-4549588936</v>
      </c>
      <c r="O63" s="5">
        <v>-458859159</v>
      </c>
    </row>
    <row r="64" spans="2:15" ht="15.5" x14ac:dyDescent="0.35">
      <c r="C64" t="s">
        <v>29</v>
      </c>
      <c r="D64" s="5">
        <v>51303849221</v>
      </c>
      <c r="E64" s="5">
        <v>22671437272</v>
      </c>
      <c r="F64" s="5">
        <v>58104722208</v>
      </c>
      <c r="G64" s="5">
        <v>75220689988</v>
      </c>
      <c r="I64" s="5">
        <v>245493318005</v>
      </c>
      <c r="J64" s="5">
        <v>262663547000</v>
      </c>
      <c r="K64" s="5">
        <v>130707961314</v>
      </c>
      <c r="L64" s="5">
        <v>94079970345</v>
      </c>
      <c r="M64" s="5">
        <v>37255151245</v>
      </c>
      <c r="N64" s="5">
        <v>-10665485110</v>
      </c>
      <c r="O64" s="5">
        <v>55997729573</v>
      </c>
    </row>
    <row r="65" spans="2:15" ht="15.5" x14ac:dyDescent="0.35">
      <c r="C65" t="s">
        <v>28</v>
      </c>
      <c r="D65" s="5">
        <v>-11305103273</v>
      </c>
      <c r="E65" s="5">
        <v>-4762774085</v>
      </c>
      <c r="F65" s="5">
        <v>-11878833262</v>
      </c>
      <c r="G65" s="5">
        <v>-19166965303</v>
      </c>
      <c r="I65" s="5">
        <v>-53289556405</v>
      </c>
      <c r="J65" s="5">
        <v>-57297180860</v>
      </c>
      <c r="K65" s="5">
        <v>-29848122872</v>
      </c>
      <c r="L65" s="5">
        <v>-21330068203</v>
      </c>
      <c r="M65" s="5">
        <v>-8388015051</v>
      </c>
      <c r="N65" s="5">
        <v>1101075094</v>
      </c>
      <c r="O65" s="5">
        <v>-15311646552</v>
      </c>
    </row>
    <row r="66" spans="2:15" ht="15.5" x14ac:dyDescent="0.35">
      <c r="C66" t="s">
        <v>85</v>
      </c>
      <c r="D66" s="5">
        <v>-11305103273</v>
      </c>
      <c r="E66" s="5">
        <v>-4762774085</v>
      </c>
      <c r="F66" s="5">
        <v>-12743562161</v>
      </c>
      <c r="G66" s="5">
        <v>-19160437329</v>
      </c>
      <c r="I66" s="5">
        <v>-54067684935</v>
      </c>
      <c r="J66" s="5">
        <v>-57189636240</v>
      </c>
      <c r="K66" s="5">
        <v>-29305583560</v>
      </c>
      <c r="L66" s="5">
        <v>-20970625073</v>
      </c>
      <c r="M66" s="5">
        <v>-4252068877</v>
      </c>
      <c r="N66" s="5">
        <v>-447887880</v>
      </c>
      <c r="O66" s="5">
        <v>-13841368000</v>
      </c>
    </row>
    <row r="67" spans="2:15" ht="15.5" x14ac:dyDescent="0.35">
      <c r="C67" t="s">
        <v>87</v>
      </c>
      <c r="F67" s="5">
        <v>864728899</v>
      </c>
      <c r="G67" s="5">
        <v>-6527974</v>
      </c>
      <c r="I67" s="5">
        <v>778128530</v>
      </c>
      <c r="J67" s="5">
        <v>-107544620</v>
      </c>
      <c r="K67" s="5">
        <v>-542539312</v>
      </c>
      <c r="L67" s="5">
        <v>-359443130</v>
      </c>
      <c r="M67" s="5">
        <v>-4135946174</v>
      </c>
      <c r="N67" s="5">
        <v>1548962974</v>
      </c>
      <c r="O67" s="5">
        <v>-1470278552</v>
      </c>
    </row>
    <row r="68" spans="2:15" ht="15.5" x14ac:dyDescent="0.35">
      <c r="C68" t="s">
        <v>88</v>
      </c>
      <c r="D68" s="5">
        <v>-11305103273</v>
      </c>
      <c r="E68" s="5">
        <v>-4762774085</v>
      </c>
      <c r="F68" s="5">
        <v>-11878833262</v>
      </c>
      <c r="G68" s="5">
        <v>-19166965303</v>
      </c>
      <c r="I68" s="5">
        <v>-53289556405</v>
      </c>
      <c r="J68" s="5">
        <v>-57297180860</v>
      </c>
      <c r="K68" s="5">
        <v>-29848122872</v>
      </c>
      <c r="L68" s="5">
        <v>-21330068203</v>
      </c>
      <c r="M68" s="5">
        <v>-8388015051</v>
      </c>
      <c r="N68" s="5">
        <v>1101075094</v>
      </c>
      <c r="O68" s="5">
        <v>-15311646552</v>
      </c>
    </row>
    <row r="69" spans="2:15" ht="15.5" x14ac:dyDescent="0.35">
      <c r="C69" t="s">
        <v>247</v>
      </c>
      <c r="D69" s="5">
        <v>-11305103273</v>
      </c>
      <c r="E69" s="5">
        <v>-4762774085</v>
      </c>
      <c r="F69" s="5">
        <v>-11878833262</v>
      </c>
      <c r="G69" s="5">
        <v>-19166965303</v>
      </c>
      <c r="I69" s="5">
        <v>-53289556405</v>
      </c>
      <c r="J69" s="5">
        <v>-57297180860</v>
      </c>
      <c r="K69" s="5">
        <v>-29848122872</v>
      </c>
      <c r="L69" s="5">
        <v>-21330068203</v>
      </c>
      <c r="M69" s="5">
        <v>-8388015051</v>
      </c>
      <c r="N69" s="5">
        <v>1101075094</v>
      </c>
      <c r="O69" s="5">
        <v>-15311646552</v>
      </c>
    </row>
    <row r="70" spans="2:15" ht="15.5" x14ac:dyDescent="0.35">
      <c r="C70" t="s">
        <v>831</v>
      </c>
      <c r="O70" s="5">
        <v>-586578184</v>
      </c>
    </row>
    <row r="71" spans="2:15" ht="15.5" x14ac:dyDescent="0.35">
      <c r="C71" t="s">
        <v>89</v>
      </c>
      <c r="D71" s="5">
        <v>39998745948</v>
      </c>
      <c r="E71" s="5">
        <v>17908663187</v>
      </c>
      <c r="F71" s="5">
        <v>46225888946</v>
      </c>
      <c r="G71" s="5">
        <v>56053724685</v>
      </c>
      <c r="I71" s="5">
        <v>192203761600</v>
      </c>
      <c r="J71" s="5">
        <v>205366366140</v>
      </c>
      <c r="K71" s="5">
        <v>100859838442</v>
      </c>
      <c r="L71" s="5">
        <v>72749902142</v>
      </c>
      <c r="M71" s="5">
        <v>28867136194</v>
      </c>
      <c r="N71" s="5">
        <v>-9564410016</v>
      </c>
      <c r="O71" s="5">
        <v>40099504837</v>
      </c>
    </row>
    <row r="72" spans="2:15" ht="15.5" x14ac:dyDescent="0.35">
      <c r="C72" t="s">
        <v>90</v>
      </c>
      <c r="D72" s="5">
        <v>-17819108</v>
      </c>
      <c r="E72" s="5">
        <v>-17819112</v>
      </c>
      <c r="F72" s="5">
        <v>-297565188</v>
      </c>
      <c r="G72" s="5">
        <v>-7788960</v>
      </c>
      <c r="I72" s="5">
        <v>-320932071</v>
      </c>
    </row>
    <row r="73" spans="2:15" ht="15.5" x14ac:dyDescent="0.35">
      <c r="C73" t="s">
        <v>91</v>
      </c>
      <c r="D73" s="5">
        <v>39980926840</v>
      </c>
      <c r="E73" s="5">
        <v>17890844075</v>
      </c>
      <c r="F73" s="5">
        <v>45928323758</v>
      </c>
      <c r="G73" s="5">
        <v>56045935725</v>
      </c>
      <c r="I73" s="5">
        <v>191882829529</v>
      </c>
      <c r="J73" s="5">
        <v>205106611002</v>
      </c>
      <c r="K73" s="5">
        <v>100610753292</v>
      </c>
      <c r="L73" s="5">
        <v>73154943228</v>
      </c>
      <c r="M73" s="5">
        <v>28950135974</v>
      </c>
      <c r="N73" s="5">
        <v>-10049675577</v>
      </c>
      <c r="O73" s="5">
        <v>39846246674</v>
      </c>
    </row>
    <row r="74" spans="2:15" ht="15.5" x14ac:dyDescent="0.35">
      <c r="C74" t="s">
        <v>92</v>
      </c>
      <c r="D74" s="5">
        <v>39998745948</v>
      </c>
      <c r="E74" s="5">
        <v>17908663187</v>
      </c>
      <c r="F74" s="5">
        <v>46225888946</v>
      </c>
      <c r="G74" s="5">
        <v>56053723685</v>
      </c>
      <c r="I74" s="5">
        <v>192203761600</v>
      </c>
      <c r="J74" s="5">
        <v>205366366140</v>
      </c>
      <c r="K74" s="5">
        <v>100859838442</v>
      </c>
      <c r="L74" s="5">
        <v>72749902142</v>
      </c>
      <c r="M74" s="5">
        <v>28867136194</v>
      </c>
      <c r="N74" s="5">
        <v>-9564410016</v>
      </c>
      <c r="O74" s="5">
        <v>40099504837</v>
      </c>
    </row>
    <row r="75" spans="2:15" ht="15.5" x14ac:dyDescent="0.35">
      <c r="C75" t="s">
        <v>8</v>
      </c>
      <c r="D75" s="5">
        <v>40052415252</v>
      </c>
      <c r="E75" s="5">
        <v>18315534632</v>
      </c>
      <c r="F75" s="5">
        <v>45973621472</v>
      </c>
      <c r="G75" s="5">
        <v>56612884400</v>
      </c>
      <c r="I75" s="5">
        <v>193259105590</v>
      </c>
      <c r="J75" s="5">
        <v>206760946705</v>
      </c>
      <c r="K75" s="5">
        <v>100955019982</v>
      </c>
      <c r="L75" s="5">
        <v>63209332416</v>
      </c>
      <c r="M75" s="5">
        <v>23449581347</v>
      </c>
      <c r="N75" s="5">
        <v>-7117824030</v>
      </c>
      <c r="O75" s="5">
        <v>37814218198</v>
      </c>
    </row>
    <row r="76" spans="2:15" ht="15.5" x14ac:dyDescent="0.35">
      <c r="C76" t="s">
        <v>94</v>
      </c>
      <c r="D76" s="5">
        <v>39998745948</v>
      </c>
      <c r="E76" s="5">
        <v>17908663187</v>
      </c>
      <c r="F76" s="5">
        <v>46225888946</v>
      </c>
      <c r="G76" s="5">
        <v>56053723685</v>
      </c>
      <c r="I76" s="5">
        <v>192203761600</v>
      </c>
      <c r="J76" s="5">
        <v>205366366140</v>
      </c>
      <c r="K76" s="5">
        <v>100859838442</v>
      </c>
      <c r="L76" s="5">
        <v>72749902142</v>
      </c>
      <c r="M76" s="5">
        <v>28867136194</v>
      </c>
      <c r="N76" s="5">
        <v>-9564410016</v>
      </c>
      <c r="O76" s="5">
        <v>40099504837</v>
      </c>
    </row>
    <row r="77" spans="2:15" ht="15.5" x14ac:dyDescent="0.35">
      <c r="C77" t="s">
        <v>95</v>
      </c>
      <c r="D77" s="5">
        <v>39980926840</v>
      </c>
      <c r="E77" s="5">
        <v>17890844075</v>
      </c>
      <c r="F77" s="5">
        <v>45928323758</v>
      </c>
      <c r="G77" s="5">
        <v>56045935725</v>
      </c>
      <c r="I77" s="5">
        <v>191882829529</v>
      </c>
      <c r="J77" s="5">
        <v>205106611002</v>
      </c>
      <c r="K77" s="5">
        <v>100610753292</v>
      </c>
      <c r="L77" s="5">
        <v>73154943228</v>
      </c>
      <c r="M77" s="5">
        <v>28950135974</v>
      </c>
      <c r="N77" s="5">
        <v>-10049675577</v>
      </c>
      <c r="O77" s="5">
        <v>39846246674</v>
      </c>
    </row>
    <row r="78" spans="2:15" ht="15.5" x14ac:dyDescent="0.35">
      <c r="C78" t="s">
        <v>96</v>
      </c>
      <c r="D78" s="5">
        <v>39980926840</v>
      </c>
      <c r="E78" s="5">
        <v>17890844075</v>
      </c>
      <c r="F78" s="5">
        <v>45928323758</v>
      </c>
      <c r="G78" s="5">
        <v>56045935725</v>
      </c>
      <c r="I78" s="5">
        <v>191882829529</v>
      </c>
      <c r="J78" s="5">
        <v>205106611002</v>
      </c>
      <c r="K78" s="5">
        <v>100610753292</v>
      </c>
      <c r="L78" s="5">
        <v>73154943228</v>
      </c>
      <c r="M78" s="5">
        <v>28950135974</v>
      </c>
      <c r="N78" s="5">
        <v>-10049675577</v>
      </c>
      <c r="O78" s="5">
        <v>39846246674</v>
      </c>
    </row>
    <row r="80" spans="2:15" ht="15.5" x14ac:dyDescent="0.35">
      <c r="B80" t="s">
        <v>97</v>
      </c>
      <c r="C80" t="s">
        <v>98</v>
      </c>
    </row>
    <row r="81" spans="3:15" ht="15.5" x14ac:dyDescent="0.35">
      <c r="C81" t="s">
        <v>99</v>
      </c>
    </row>
    <row r="82" spans="3:15" ht="15.5" x14ac:dyDescent="0.35">
      <c r="C82" t="s">
        <v>20</v>
      </c>
      <c r="D82" s="5">
        <v>159644592788</v>
      </c>
      <c r="E82" s="5">
        <v>181628047434</v>
      </c>
      <c r="F82" s="5">
        <v>115277091365</v>
      </c>
      <c r="G82" s="5">
        <v>143771316309</v>
      </c>
      <c r="I82" s="5">
        <v>115277091365</v>
      </c>
      <c r="J82" s="5">
        <v>255281732199</v>
      </c>
      <c r="K82" s="5">
        <v>163237821933</v>
      </c>
      <c r="L82" s="5">
        <v>140118209902</v>
      </c>
      <c r="M82" s="5">
        <v>65229172056</v>
      </c>
      <c r="N82" s="5">
        <v>69101987499</v>
      </c>
      <c r="O82" s="5">
        <v>89911252056</v>
      </c>
    </row>
    <row r="83" spans="3:15" ht="15.5" x14ac:dyDescent="0.35">
      <c r="C83" t="s">
        <v>100</v>
      </c>
      <c r="D83" s="5">
        <v>100759563902</v>
      </c>
      <c r="E83" s="5">
        <v>36466484371</v>
      </c>
      <c r="F83" s="5">
        <v>92161494104</v>
      </c>
      <c r="G83" s="5">
        <v>88278857153</v>
      </c>
      <c r="I83" s="5">
        <v>92161494104</v>
      </c>
      <c r="J83" s="5">
        <v>74725821997</v>
      </c>
      <c r="K83" s="5">
        <v>77866699543</v>
      </c>
      <c r="L83" s="5">
        <v>58751914925</v>
      </c>
      <c r="M83" s="5">
        <v>27323773275</v>
      </c>
      <c r="N83" s="5">
        <v>11936971464</v>
      </c>
      <c r="O83" s="5">
        <v>36720890664</v>
      </c>
    </row>
    <row r="84" spans="3:15" ht="15.5" x14ac:dyDescent="0.35">
      <c r="C84" t="s">
        <v>102</v>
      </c>
      <c r="G84" s="5">
        <v>8800000000</v>
      </c>
      <c r="L84" s="5">
        <v>146794521</v>
      </c>
      <c r="M84" s="5">
        <v>89296500</v>
      </c>
      <c r="O84" s="5">
        <v>587555561</v>
      </c>
    </row>
    <row r="85" spans="3:15" ht="15.5" x14ac:dyDescent="0.35">
      <c r="C85" t="s">
        <v>249</v>
      </c>
      <c r="D85" s="5">
        <v>69504982324</v>
      </c>
      <c r="E85" s="5">
        <v>39717954292</v>
      </c>
      <c r="F85" s="5">
        <v>27252626348</v>
      </c>
      <c r="G85" s="5">
        <v>128159873663</v>
      </c>
      <c r="I85" s="5">
        <v>27252626348</v>
      </c>
      <c r="J85" s="5">
        <v>110075832824</v>
      </c>
      <c r="K85" s="5">
        <v>66076084940</v>
      </c>
      <c r="L85" s="5">
        <v>86048083166</v>
      </c>
      <c r="M85" s="5">
        <v>91903487128</v>
      </c>
      <c r="N85" s="5">
        <v>77152983858</v>
      </c>
      <c r="O85" s="5">
        <v>103294437748</v>
      </c>
    </row>
    <row r="86" spans="3:15" ht="15.5" x14ac:dyDescent="0.35">
      <c r="C86" t="s">
        <v>250</v>
      </c>
      <c r="M86" s="5">
        <v>8825975365</v>
      </c>
      <c r="N86" s="5">
        <v>15047350383</v>
      </c>
      <c r="O86" s="5">
        <v>15032328123</v>
      </c>
    </row>
    <row r="87" spans="3:15" ht="15.5" x14ac:dyDescent="0.35">
      <c r="C87" t="s">
        <v>252</v>
      </c>
      <c r="G87" s="5">
        <v>8800000000</v>
      </c>
      <c r="L87" s="5">
        <v>146794521</v>
      </c>
      <c r="M87" s="5">
        <v>89296500</v>
      </c>
      <c r="O87" s="5">
        <v>587555561</v>
      </c>
    </row>
    <row r="88" spans="3:15" ht="15.5" x14ac:dyDescent="0.35">
      <c r="C88" t="s">
        <v>103</v>
      </c>
      <c r="D88" s="5">
        <v>183030616667</v>
      </c>
      <c r="E88" s="5">
        <v>223910647094</v>
      </c>
      <c r="F88" s="5">
        <v>234134193312</v>
      </c>
      <c r="G88" s="5">
        <v>238420633551</v>
      </c>
      <c r="I88" s="5">
        <v>234134193312</v>
      </c>
      <c r="J88" s="5">
        <v>262092325312</v>
      </c>
      <c r="K88" s="5">
        <v>269613401940</v>
      </c>
      <c r="L88" s="5">
        <v>174560089943</v>
      </c>
      <c r="M88" s="5">
        <v>162630417046</v>
      </c>
      <c r="N88" s="5">
        <v>140615828049</v>
      </c>
      <c r="O88" s="5">
        <v>191272178902</v>
      </c>
    </row>
    <row r="89" spans="3:15" ht="15.5" x14ac:dyDescent="0.35">
      <c r="C89" t="s">
        <v>83</v>
      </c>
      <c r="D89" s="5">
        <v>-76938946250</v>
      </c>
      <c r="E89" s="5">
        <v>-76921130207</v>
      </c>
      <c r="F89" s="5">
        <v>-76903314160</v>
      </c>
      <c r="G89" s="5">
        <v>-76605157307</v>
      </c>
      <c r="I89" s="5">
        <v>-76903314160</v>
      </c>
      <c r="J89" s="5">
        <v>-6569210890</v>
      </c>
      <c r="K89" s="5">
        <v>-6308169886</v>
      </c>
      <c r="L89" s="5">
        <v>-1733051248</v>
      </c>
      <c r="M89" s="5">
        <v>-2134237632</v>
      </c>
      <c r="N89" s="5">
        <v>-2250178990</v>
      </c>
      <c r="O89" s="5">
        <v>-1757339626</v>
      </c>
    </row>
    <row r="90" spans="3:15" ht="15.5" x14ac:dyDescent="0.35">
      <c r="C90" t="s">
        <v>104</v>
      </c>
      <c r="D90" s="5">
        <v>507698447908</v>
      </c>
      <c r="E90" s="5">
        <v>476271805596</v>
      </c>
      <c r="F90" s="5">
        <v>491993327359</v>
      </c>
      <c r="G90" s="5">
        <v>594582160832</v>
      </c>
      <c r="I90" s="5">
        <v>491993327359</v>
      </c>
      <c r="J90" s="5">
        <v>632751422851</v>
      </c>
      <c r="K90" s="5">
        <v>537129075317</v>
      </c>
      <c r="L90" s="5">
        <v>390115438219</v>
      </c>
      <c r="M90" s="5">
        <v>288138855169</v>
      </c>
      <c r="N90" s="5">
        <v>236835864164</v>
      </c>
      <c r="O90" s="5">
        <v>337798661971</v>
      </c>
    </row>
    <row r="91" spans="3:15" ht="15.5" x14ac:dyDescent="0.35">
      <c r="C91" t="s">
        <v>105</v>
      </c>
    </row>
    <row r="92" spans="3:15" ht="15.5" x14ac:dyDescent="0.35">
      <c r="C92" t="s">
        <v>355</v>
      </c>
      <c r="N92" s="5">
        <v>1295386026</v>
      </c>
      <c r="O92" s="5">
        <v>3411706490</v>
      </c>
    </row>
    <row r="93" spans="3:15" ht="15.5" x14ac:dyDescent="0.35">
      <c r="C93" t="s">
        <v>396</v>
      </c>
      <c r="M93" s="5">
        <v>661486768</v>
      </c>
      <c r="N93" s="5">
        <v>661486768</v>
      </c>
      <c r="O93" s="5">
        <v>661486768</v>
      </c>
    </row>
    <row r="94" spans="3:15" ht="15.5" x14ac:dyDescent="0.35">
      <c r="C94" t="s">
        <v>107</v>
      </c>
      <c r="D94" s="5">
        <v>672245300767</v>
      </c>
      <c r="E94" s="5">
        <v>615645919343</v>
      </c>
      <c r="F94" s="5">
        <v>585887315620</v>
      </c>
      <c r="G94" s="5">
        <v>560133938986</v>
      </c>
      <c r="I94" s="5">
        <v>585887315620</v>
      </c>
      <c r="J94" s="5">
        <v>390023036403</v>
      </c>
      <c r="K94" s="5">
        <v>200116411129</v>
      </c>
      <c r="L94" s="5">
        <v>139171597739</v>
      </c>
      <c r="M94" s="5">
        <v>145550634905</v>
      </c>
      <c r="N94" s="5">
        <v>153024609174</v>
      </c>
      <c r="O94" s="5">
        <v>155615696088</v>
      </c>
    </row>
    <row r="95" spans="3:15" ht="15.5" x14ac:dyDescent="0.35">
      <c r="C95" t="s">
        <v>109</v>
      </c>
      <c r="D95" s="5">
        <v>2209759818</v>
      </c>
      <c r="E95" s="5">
        <v>2191226691</v>
      </c>
      <c r="F95" s="5">
        <v>2192442813</v>
      </c>
      <c r="G95" s="5">
        <v>1244808483</v>
      </c>
      <c r="I95" s="5">
        <v>2192442813</v>
      </c>
      <c r="J95" s="5">
        <v>1323794980</v>
      </c>
      <c r="K95" s="5">
        <v>1358075331</v>
      </c>
      <c r="L95" s="5">
        <v>1830359857</v>
      </c>
      <c r="M95" s="5">
        <v>2304045344</v>
      </c>
      <c r="N95" s="5">
        <v>6463401711</v>
      </c>
      <c r="O95" s="5">
        <v>4867829376</v>
      </c>
    </row>
    <row r="96" spans="3:15" ht="15.5" x14ac:dyDescent="0.35">
      <c r="C96" t="s">
        <v>110</v>
      </c>
      <c r="D96" s="5">
        <v>684220624519</v>
      </c>
      <c r="E96" s="5">
        <v>647922581927</v>
      </c>
      <c r="F96" s="5">
        <v>626386719018</v>
      </c>
      <c r="G96" s="5">
        <v>592727967776</v>
      </c>
      <c r="I96" s="5">
        <v>626386719018</v>
      </c>
      <c r="J96" s="5">
        <v>439679445532</v>
      </c>
      <c r="K96" s="5">
        <v>251775685556</v>
      </c>
      <c r="L96" s="5">
        <v>141638343017</v>
      </c>
      <c r="M96" s="5">
        <v>149310262851</v>
      </c>
      <c r="N96" s="5">
        <v>161656383679</v>
      </c>
      <c r="O96" s="5">
        <v>164556718722</v>
      </c>
    </row>
    <row r="97" spans="3:15" ht="15.5" x14ac:dyDescent="0.35">
      <c r="C97" t="s">
        <v>111</v>
      </c>
      <c r="D97" s="5">
        <v>1191919072427</v>
      </c>
      <c r="E97" s="5">
        <v>1124194387523</v>
      </c>
      <c r="F97" s="5">
        <v>1118380046377</v>
      </c>
      <c r="G97" s="5">
        <v>1187310128608</v>
      </c>
      <c r="I97" s="5">
        <v>1118380046377</v>
      </c>
      <c r="J97" s="5">
        <v>1072430868383</v>
      </c>
      <c r="K97" s="5">
        <v>788904760873</v>
      </c>
      <c r="L97" s="5">
        <v>531753781236</v>
      </c>
      <c r="M97" s="5">
        <v>437449118020</v>
      </c>
      <c r="N97" s="5">
        <v>398492247843</v>
      </c>
      <c r="O97" s="5">
        <v>502355380693</v>
      </c>
    </row>
    <row r="98" spans="3:15" ht="15.5" x14ac:dyDescent="0.35">
      <c r="C98" t="s">
        <v>112</v>
      </c>
    </row>
    <row r="99" spans="3:15" ht="15.5" x14ac:dyDescent="0.35">
      <c r="C99" t="s">
        <v>113</v>
      </c>
    </row>
    <row r="100" spans="3:15" ht="15.5" x14ac:dyDescent="0.35">
      <c r="C100" t="s">
        <v>114</v>
      </c>
      <c r="D100" s="5">
        <v>157474564050</v>
      </c>
      <c r="E100" s="5">
        <v>92101196699</v>
      </c>
      <c r="F100" s="5">
        <v>99812632654</v>
      </c>
      <c r="G100" s="5">
        <v>267831957031</v>
      </c>
      <c r="I100" s="5">
        <v>99812632654</v>
      </c>
      <c r="J100" s="5">
        <v>198891452225</v>
      </c>
      <c r="K100" s="5">
        <v>136284364292</v>
      </c>
      <c r="L100" s="5">
        <v>141798364717</v>
      </c>
      <c r="M100" s="5">
        <v>119115127663</v>
      </c>
      <c r="N100" s="5">
        <v>105855243928</v>
      </c>
      <c r="O100" s="5">
        <v>209344842436</v>
      </c>
    </row>
    <row r="101" spans="3:15" ht="15.5" x14ac:dyDescent="0.35">
      <c r="C101" t="s">
        <v>115</v>
      </c>
    </row>
    <row r="102" spans="3:15" ht="15.5" x14ac:dyDescent="0.35">
      <c r="C102" t="s">
        <v>253</v>
      </c>
      <c r="D102" s="5">
        <v>69504982324</v>
      </c>
      <c r="E102" s="5">
        <v>39717954292</v>
      </c>
      <c r="F102" s="5">
        <v>27252626348</v>
      </c>
      <c r="G102" s="5">
        <v>128159873663</v>
      </c>
      <c r="I102" s="5">
        <v>27252626348</v>
      </c>
      <c r="J102" s="5">
        <v>110075832824</v>
      </c>
      <c r="K102" s="5">
        <v>66076084940</v>
      </c>
      <c r="L102" s="5">
        <v>86048083166</v>
      </c>
      <c r="M102" s="5">
        <v>100729462493</v>
      </c>
      <c r="N102" s="5">
        <v>92200334241</v>
      </c>
      <c r="O102" s="5">
        <v>118326765871</v>
      </c>
    </row>
    <row r="103" spans="3:15" ht="15.5" x14ac:dyDescent="0.35">
      <c r="C103" t="s">
        <v>118</v>
      </c>
      <c r="N103" s="5">
        <v>20000000</v>
      </c>
      <c r="O103" s="5">
        <v>20000000</v>
      </c>
    </row>
    <row r="104" spans="3:15" ht="15.5" x14ac:dyDescent="0.35">
      <c r="C104" t="s">
        <v>117</v>
      </c>
      <c r="D104" s="5">
        <v>5824736711</v>
      </c>
      <c r="E104" s="5">
        <v>11007649681</v>
      </c>
      <c r="F104" s="5">
        <v>9781403002</v>
      </c>
      <c r="G104" s="5">
        <v>13477555052</v>
      </c>
      <c r="I104" s="5">
        <v>9781403002</v>
      </c>
      <c r="J104" s="5">
        <v>34758214761</v>
      </c>
      <c r="K104" s="5">
        <v>30764517910</v>
      </c>
      <c r="L104" s="5">
        <v>17091905270</v>
      </c>
      <c r="M104" s="5">
        <v>4999216840</v>
      </c>
      <c r="N104" s="5">
        <v>1290028689</v>
      </c>
      <c r="O104" s="5">
        <v>6489029710</v>
      </c>
    </row>
    <row r="105" spans="3:15" ht="15.5" x14ac:dyDescent="0.35">
      <c r="C105" t="s">
        <v>116</v>
      </c>
      <c r="D105" s="5">
        <v>8936899821</v>
      </c>
      <c r="E105" s="5">
        <v>4404302283</v>
      </c>
      <c r="F105" s="5">
        <v>11372145894</v>
      </c>
      <c r="G105" s="5">
        <v>12031022557</v>
      </c>
      <c r="I105" s="5">
        <v>11372145894</v>
      </c>
      <c r="J105" s="5">
        <v>9079894303</v>
      </c>
      <c r="K105" s="5">
        <v>5233355743</v>
      </c>
      <c r="L105" s="5">
        <v>6771054689</v>
      </c>
      <c r="M105" s="5">
        <v>1737347248</v>
      </c>
      <c r="N105" s="5">
        <v>1350263118</v>
      </c>
      <c r="O105" s="5">
        <v>2436196508</v>
      </c>
    </row>
    <row r="106" spans="3:15" ht="15.5" x14ac:dyDescent="0.35">
      <c r="C106" t="s">
        <v>120</v>
      </c>
    </row>
    <row r="107" spans="3:15" ht="15.5" x14ac:dyDescent="0.35">
      <c r="C107" t="s">
        <v>313</v>
      </c>
      <c r="D107" s="5">
        <v>134580609615</v>
      </c>
      <c r="E107" s="5">
        <v>147271294275</v>
      </c>
      <c r="F107" s="5">
        <v>151697436622</v>
      </c>
      <c r="G107" s="5">
        <v>98779424543</v>
      </c>
      <c r="I107" s="5">
        <v>151697436622</v>
      </c>
      <c r="J107" s="5">
        <v>87650704844</v>
      </c>
      <c r="K107" s="5">
        <v>60424621526</v>
      </c>
      <c r="L107" s="5">
        <v>3120000000</v>
      </c>
      <c r="M107" s="5">
        <v>6000000000</v>
      </c>
      <c r="N107" s="5">
        <v>8880000000</v>
      </c>
    </row>
    <row r="108" spans="3:15" ht="15.5" x14ac:dyDescent="0.35">
      <c r="C108" t="s">
        <v>520</v>
      </c>
      <c r="L108" s="5">
        <v>72579593</v>
      </c>
      <c r="M108" s="5">
        <v>65288807</v>
      </c>
      <c r="N108" s="5">
        <v>44818726</v>
      </c>
    </row>
    <row r="109" spans="3:15" ht="15.5" x14ac:dyDescent="0.35">
      <c r="C109" t="s">
        <v>121</v>
      </c>
      <c r="D109" s="5">
        <v>34061197053</v>
      </c>
      <c r="E109" s="5">
        <v>29771095832</v>
      </c>
      <c r="F109" s="5">
        <v>33709063203</v>
      </c>
      <c r="G109" s="5">
        <v>76205659189</v>
      </c>
      <c r="I109" s="5">
        <v>33709063203</v>
      </c>
      <c r="J109" s="5">
        <v>19861429250</v>
      </c>
      <c r="K109" s="5">
        <v>12953074614</v>
      </c>
      <c r="L109" s="5">
        <v>2982283516</v>
      </c>
      <c r="M109" s="5">
        <v>2993612924</v>
      </c>
      <c r="N109" s="5">
        <v>2963404016</v>
      </c>
      <c r="O109" s="5">
        <v>81553719830</v>
      </c>
    </row>
    <row r="110" spans="3:15" ht="15.5" x14ac:dyDescent="0.35">
      <c r="C110" t="s">
        <v>122</v>
      </c>
      <c r="D110" s="5">
        <v>138441989198</v>
      </c>
      <c r="E110" s="5">
        <v>151071598485</v>
      </c>
      <c r="F110" s="5">
        <v>155436665459</v>
      </c>
      <c r="G110" s="5">
        <v>102275747071</v>
      </c>
      <c r="I110" s="5">
        <v>155436665459</v>
      </c>
      <c r="J110" s="5">
        <v>91078918774</v>
      </c>
      <c r="K110" s="5">
        <v>64327660199</v>
      </c>
      <c r="L110" s="5">
        <v>9157436827</v>
      </c>
      <c r="M110" s="5">
        <v>10690953893</v>
      </c>
      <c r="N110" s="5">
        <v>13944103425</v>
      </c>
      <c r="O110" s="5">
        <v>3472552872</v>
      </c>
    </row>
    <row r="111" spans="3:15" ht="15.5" x14ac:dyDescent="0.35">
      <c r="C111" t="s">
        <v>123</v>
      </c>
      <c r="D111" s="5">
        <v>138441989198</v>
      </c>
      <c r="E111" s="5">
        <v>151071598485</v>
      </c>
      <c r="F111" s="5">
        <v>155436665459</v>
      </c>
      <c r="G111" s="5">
        <v>102275747071</v>
      </c>
      <c r="I111" s="5">
        <v>155436665459</v>
      </c>
      <c r="J111" s="5">
        <v>91078918774</v>
      </c>
      <c r="K111" s="5">
        <v>64327660199</v>
      </c>
      <c r="L111" s="5">
        <v>9157436827</v>
      </c>
      <c r="M111" s="5">
        <v>10690953893</v>
      </c>
      <c r="N111" s="5">
        <v>13944103425</v>
      </c>
      <c r="O111" s="5">
        <v>3472552872</v>
      </c>
    </row>
    <row r="112" spans="3:15" ht="15.5" x14ac:dyDescent="0.35">
      <c r="C112" t="s">
        <v>124</v>
      </c>
    </row>
    <row r="113" spans="2:15" ht="15.5" x14ac:dyDescent="0.35">
      <c r="C113" t="s">
        <v>125</v>
      </c>
      <c r="D113" s="5">
        <v>134580609615</v>
      </c>
      <c r="E113" s="5">
        <v>147271294275</v>
      </c>
      <c r="F113" s="5">
        <v>151697436622</v>
      </c>
      <c r="G113" s="5">
        <v>98779424543</v>
      </c>
      <c r="I113" s="5">
        <v>151697436622</v>
      </c>
      <c r="J113" s="5">
        <v>87650704844</v>
      </c>
      <c r="K113" s="5">
        <v>60424621526</v>
      </c>
      <c r="L113" s="5">
        <v>3192579593</v>
      </c>
      <c r="M113" s="5">
        <v>6065288807</v>
      </c>
      <c r="N113" s="5">
        <v>8924818726</v>
      </c>
    </row>
    <row r="114" spans="2:15" ht="15.5" x14ac:dyDescent="0.35">
      <c r="C114" t="s">
        <v>126</v>
      </c>
      <c r="D114" s="5">
        <v>295916553248</v>
      </c>
      <c r="E114" s="5">
        <v>243172795184</v>
      </c>
      <c r="F114" s="5">
        <v>255249298113</v>
      </c>
      <c r="G114" s="5">
        <v>370107704102</v>
      </c>
      <c r="I114" s="5">
        <v>255249298113</v>
      </c>
      <c r="J114" s="5">
        <v>289970370999</v>
      </c>
      <c r="K114" s="5">
        <v>200612024491</v>
      </c>
      <c r="L114" s="5">
        <v>150955801544</v>
      </c>
      <c r="M114" s="5">
        <v>129806081556</v>
      </c>
      <c r="N114" s="5">
        <v>119799347353</v>
      </c>
      <c r="O114" s="5">
        <v>212817395308</v>
      </c>
    </row>
    <row r="115" spans="2:15" ht="15.5" x14ac:dyDescent="0.35">
      <c r="C115" t="s">
        <v>127</v>
      </c>
    </row>
    <row r="116" spans="2:15" ht="15.5" x14ac:dyDescent="0.35">
      <c r="C116" t="s">
        <v>128</v>
      </c>
      <c r="D116" s="5">
        <v>250000000000</v>
      </c>
      <c r="E116" s="5">
        <v>250000000000</v>
      </c>
      <c r="F116" s="5">
        <v>250000000000</v>
      </c>
      <c r="G116" s="5">
        <v>250000000000</v>
      </c>
      <c r="I116" s="5">
        <v>250000000000</v>
      </c>
      <c r="J116" s="5">
        <v>250000000000</v>
      </c>
      <c r="K116" s="5">
        <v>250000000000</v>
      </c>
      <c r="L116" s="5">
        <v>190000000000</v>
      </c>
      <c r="M116" s="5">
        <v>190000000000</v>
      </c>
      <c r="N116" s="5">
        <v>10001100000</v>
      </c>
      <c r="O116" s="5">
        <v>10001100000</v>
      </c>
    </row>
    <row r="117" spans="2:15" ht="15.5" x14ac:dyDescent="0.35">
      <c r="C117" t="s">
        <v>129</v>
      </c>
      <c r="D117" s="5">
        <v>116043273400</v>
      </c>
      <c r="E117" s="5">
        <v>116043273400</v>
      </c>
      <c r="F117" s="5">
        <v>116043273400</v>
      </c>
      <c r="G117" s="5">
        <v>116043273400</v>
      </c>
      <c r="I117" s="5">
        <v>116043273400</v>
      </c>
      <c r="J117" s="5">
        <v>116043273400</v>
      </c>
      <c r="K117" s="5">
        <v>116043273400</v>
      </c>
    </row>
    <row r="118" spans="2:15" ht="15.5" x14ac:dyDescent="0.35">
      <c r="C118" t="s">
        <v>130</v>
      </c>
      <c r="D118" s="5">
        <v>592833990414</v>
      </c>
      <c r="E118" s="5">
        <v>577763759119</v>
      </c>
      <c r="F118" s="5">
        <v>559430408440</v>
      </c>
      <c r="G118" s="5">
        <v>513158630115</v>
      </c>
      <c r="I118" s="5">
        <v>559430408440</v>
      </c>
      <c r="J118" s="5">
        <v>415849778229</v>
      </c>
      <c r="K118" s="5">
        <v>219827790520</v>
      </c>
      <c r="L118" s="5">
        <v>126123687246</v>
      </c>
      <c r="M118" s="5">
        <v>63315541214</v>
      </c>
      <c r="N118" s="5">
        <v>219980801229</v>
      </c>
      <c r="O118" s="5">
        <v>226605785896</v>
      </c>
    </row>
    <row r="119" spans="2:15" ht="15.5" x14ac:dyDescent="0.35">
      <c r="C119" t="s">
        <v>258</v>
      </c>
      <c r="D119" s="5">
        <v>584833990414</v>
      </c>
      <c r="E119" s="5">
        <v>570763759119</v>
      </c>
      <c r="F119" s="5">
        <v>552430408440</v>
      </c>
      <c r="G119" s="5">
        <v>506158630115</v>
      </c>
      <c r="I119" s="5">
        <v>552430408440</v>
      </c>
      <c r="J119" s="5">
        <v>409849778229</v>
      </c>
      <c r="K119" s="5">
        <v>214827790520</v>
      </c>
      <c r="L119" s="5">
        <v>121123687246</v>
      </c>
      <c r="M119" s="5">
        <v>58315541214</v>
      </c>
      <c r="N119" s="5">
        <v>219980801229</v>
      </c>
      <c r="O119" s="5">
        <v>226605785896</v>
      </c>
    </row>
    <row r="120" spans="2:15" ht="15.5" x14ac:dyDescent="0.35">
      <c r="C120" t="s">
        <v>257</v>
      </c>
      <c r="D120" s="5">
        <v>8000000000</v>
      </c>
      <c r="E120" s="5">
        <v>7000000000</v>
      </c>
      <c r="F120" s="5">
        <v>7000000000</v>
      </c>
      <c r="G120" s="5">
        <v>7000000000</v>
      </c>
      <c r="I120" s="5">
        <v>7000000000</v>
      </c>
      <c r="J120" s="5">
        <v>6000000000</v>
      </c>
      <c r="K120" s="5">
        <v>5000000000</v>
      </c>
      <c r="L120" s="5">
        <v>5000000000</v>
      </c>
      <c r="M120" s="5">
        <v>5000000000</v>
      </c>
    </row>
    <row r="121" spans="2:15" ht="15.5" x14ac:dyDescent="0.35">
      <c r="C121" t="s">
        <v>259</v>
      </c>
      <c r="D121" s="5">
        <v>592833990414</v>
      </c>
      <c r="E121" s="5">
        <v>577763759119</v>
      </c>
      <c r="F121" s="5">
        <v>559430408440</v>
      </c>
      <c r="G121" s="5">
        <v>513158630115</v>
      </c>
      <c r="I121" s="5">
        <v>559430408440</v>
      </c>
      <c r="J121" s="5">
        <v>415849778229</v>
      </c>
      <c r="K121" s="5">
        <v>219827790520</v>
      </c>
      <c r="L121" s="5">
        <v>126123687246</v>
      </c>
      <c r="M121" s="5">
        <v>63315541214</v>
      </c>
      <c r="N121" s="5">
        <v>219980801229</v>
      </c>
      <c r="O121" s="5">
        <v>226605785896</v>
      </c>
    </row>
    <row r="122" spans="2:15" ht="15.5" x14ac:dyDescent="0.35">
      <c r="C122" t="s">
        <v>131</v>
      </c>
      <c r="D122" s="5">
        <v>14064201615</v>
      </c>
      <c r="E122" s="5">
        <v>14135690027</v>
      </c>
      <c r="F122" s="5">
        <v>14560380584</v>
      </c>
      <c r="G122" s="5">
        <v>14605678298</v>
      </c>
      <c r="I122" s="5">
        <v>14560380584</v>
      </c>
      <c r="J122" s="5">
        <v>7136656645</v>
      </c>
      <c r="K122" s="5">
        <v>8729842348</v>
      </c>
      <c r="L122" s="5">
        <v>66407343694</v>
      </c>
      <c r="M122" s="5">
        <v>56461732882</v>
      </c>
      <c r="N122" s="5">
        <v>50961178251</v>
      </c>
      <c r="O122" s="5">
        <v>54688439115</v>
      </c>
    </row>
    <row r="123" spans="2:15" ht="15.5" x14ac:dyDescent="0.35">
      <c r="C123" t="s">
        <v>10</v>
      </c>
      <c r="D123" s="5">
        <v>896002519179</v>
      </c>
      <c r="E123" s="5">
        <v>881021592339</v>
      </c>
      <c r="F123" s="5">
        <v>863130748264</v>
      </c>
      <c r="G123" s="5">
        <v>817202424506</v>
      </c>
      <c r="I123" s="5">
        <v>863130748264</v>
      </c>
      <c r="J123" s="5">
        <v>782460497384</v>
      </c>
      <c r="K123" s="5">
        <v>588292736382</v>
      </c>
      <c r="L123" s="5">
        <v>380797979692</v>
      </c>
      <c r="M123" s="5">
        <v>307643036464</v>
      </c>
      <c r="N123" s="5">
        <v>278692900490</v>
      </c>
      <c r="O123" s="5">
        <v>289537985385</v>
      </c>
    </row>
    <row r="124" spans="2:15" ht="15.5" x14ac:dyDescent="0.35">
      <c r="C124" t="s">
        <v>132</v>
      </c>
      <c r="D124" s="5">
        <v>1191919072427</v>
      </c>
      <c r="E124" s="5">
        <v>1124194387523</v>
      </c>
      <c r="F124" s="5">
        <v>1118380046377</v>
      </c>
      <c r="G124" s="5">
        <v>1187310128608</v>
      </c>
      <c r="I124" s="5">
        <v>1118380046377</v>
      </c>
      <c r="J124" s="5">
        <v>1072430868383</v>
      </c>
      <c r="K124" s="5">
        <v>788904760873</v>
      </c>
      <c r="L124" s="5">
        <v>531753781236</v>
      </c>
      <c r="M124" s="5">
        <v>437449118020</v>
      </c>
      <c r="N124" s="5">
        <v>398492247843</v>
      </c>
      <c r="O124" s="5">
        <v>502355380693</v>
      </c>
    </row>
    <row r="125" spans="2:15" ht="15.5" x14ac:dyDescent="0.35">
      <c r="C125" t="s">
        <v>133</v>
      </c>
      <c r="D125" s="5">
        <v>2500000000</v>
      </c>
      <c r="E125" s="5">
        <v>2500000000</v>
      </c>
      <c r="F125" s="5">
        <v>2500000000</v>
      </c>
      <c r="G125" s="5">
        <v>2500000000</v>
      </c>
      <c r="I125" s="5">
        <v>2500000000</v>
      </c>
      <c r="J125" s="5">
        <v>2500000000</v>
      </c>
      <c r="K125" s="5">
        <v>2500000000</v>
      </c>
      <c r="L125" s="5">
        <v>1900000000</v>
      </c>
      <c r="M125" s="5">
        <v>1900000000</v>
      </c>
      <c r="N125" s="5">
        <v>111000</v>
      </c>
      <c r="O125" s="5">
        <v>111000</v>
      </c>
    </row>
    <row r="127" spans="2:15" ht="15.5" x14ac:dyDescent="0.35">
      <c r="B127" t="s">
        <v>134</v>
      </c>
      <c r="C127" t="s">
        <v>135</v>
      </c>
      <c r="D127" s="5">
        <v>22937087462</v>
      </c>
      <c r="E127" s="5">
        <v>99210075541</v>
      </c>
      <c r="F127" s="5">
        <v>-11248306978</v>
      </c>
      <c r="G127" s="5">
        <v>-387453322</v>
      </c>
      <c r="I127" s="5">
        <v>93498524303</v>
      </c>
      <c r="J127" s="5">
        <v>269546352322</v>
      </c>
      <c r="K127" s="5">
        <v>-29672268711</v>
      </c>
      <c r="L127" s="5">
        <v>82334868978</v>
      </c>
      <c r="M127" s="5">
        <v>3281492377</v>
      </c>
      <c r="N127" s="5">
        <v>57063580019</v>
      </c>
      <c r="O127" s="5">
        <v>44788261623</v>
      </c>
    </row>
    <row r="128" spans="2:15" ht="15.5" x14ac:dyDescent="0.35">
      <c r="C128" t="s">
        <v>316</v>
      </c>
      <c r="D128" s="5">
        <v>112748606852</v>
      </c>
      <c r="E128" s="5">
        <v>200472247907</v>
      </c>
      <c r="F128" s="5">
        <v>243471968920</v>
      </c>
      <c r="G128" s="5">
        <v>226593354086</v>
      </c>
      <c r="I128" s="5">
        <v>957534438350</v>
      </c>
      <c r="J128" s="5">
        <v>1054117111908</v>
      </c>
      <c r="K128" s="5">
        <v>735918788987</v>
      </c>
      <c r="L128" s="5">
        <v>529438564065</v>
      </c>
      <c r="M128" s="5">
        <v>302151810188</v>
      </c>
      <c r="N128" s="5">
        <v>240111258871</v>
      </c>
      <c r="O128" s="5">
        <v>629077385903</v>
      </c>
    </row>
    <row r="129" spans="3:15" ht="15.5" x14ac:dyDescent="0.35">
      <c r="C129" t="s">
        <v>317</v>
      </c>
      <c r="D129" s="5">
        <v>-38010968838</v>
      </c>
      <c r="E129" s="5">
        <v>-64729199200</v>
      </c>
      <c r="F129" s="5">
        <v>-207964032426</v>
      </c>
      <c r="G129" s="5">
        <v>-185801918486</v>
      </c>
      <c r="I129" s="5">
        <v>-709627206534</v>
      </c>
      <c r="J129" s="5">
        <v>-634921346398</v>
      </c>
      <c r="K129" s="5">
        <v>-697158169423</v>
      </c>
      <c r="L129" s="5">
        <v>-378436428744</v>
      </c>
      <c r="M129" s="5">
        <v>-255030004797</v>
      </c>
      <c r="N129" s="5">
        <v>-135859089489</v>
      </c>
      <c r="O129" s="5">
        <v>-515994464340</v>
      </c>
    </row>
    <row r="130" spans="3:15" ht="15.5" x14ac:dyDescent="0.35">
      <c r="C130" t="s">
        <v>521</v>
      </c>
      <c r="D130" s="5">
        <v>-7153123702</v>
      </c>
      <c r="E130" s="5">
        <v>-7533575562</v>
      </c>
      <c r="F130" s="5">
        <v>-8625794575</v>
      </c>
      <c r="G130" s="5">
        <v>-7572353640</v>
      </c>
      <c r="I130" s="5">
        <v>-27050337976</v>
      </c>
      <c r="J130" s="5">
        <v>-27837881258</v>
      </c>
      <c r="L130" s="5">
        <v>-34203436415</v>
      </c>
      <c r="M130" s="5">
        <v>-15864255663</v>
      </c>
      <c r="N130" s="5">
        <v>-21479267748</v>
      </c>
      <c r="O130" s="5">
        <v>-51160486313</v>
      </c>
    </row>
    <row r="131" spans="3:15" ht="15.5" x14ac:dyDescent="0.35">
      <c r="C131" t="s">
        <v>139</v>
      </c>
      <c r="D131" s="5">
        <v>-26794359701</v>
      </c>
      <c r="E131" s="5">
        <v>-29101687576</v>
      </c>
      <c r="F131" s="5">
        <v>-23628704435</v>
      </c>
      <c r="G131" s="5">
        <v>-25515375573</v>
      </c>
      <c r="I131" s="5">
        <v>-103279286749</v>
      </c>
      <c r="J131" s="5">
        <v>-77013094581</v>
      </c>
      <c r="K131" s="5">
        <v>-59880763211</v>
      </c>
      <c r="L131" s="5">
        <v>-41818231427</v>
      </c>
      <c r="M131" s="5">
        <v>-32912516886</v>
      </c>
      <c r="N131" s="5">
        <v>-30304545069</v>
      </c>
      <c r="O131" s="5">
        <v>-22430093932</v>
      </c>
    </row>
    <row r="132" spans="3:15" ht="15.5" x14ac:dyDescent="0.35">
      <c r="C132" t="s">
        <v>266</v>
      </c>
      <c r="D132" s="5">
        <v>909146118</v>
      </c>
      <c r="E132" s="5">
        <v>1009930018</v>
      </c>
      <c r="F132" s="5">
        <v>981776255</v>
      </c>
      <c r="G132" s="5">
        <v>905123289</v>
      </c>
      <c r="I132" s="5">
        <v>6347916185</v>
      </c>
      <c r="J132" s="5">
        <v>4909405740</v>
      </c>
      <c r="K132" s="5">
        <v>2978962867</v>
      </c>
      <c r="L132" s="5">
        <v>1676770004</v>
      </c>
      <c r="M132" s="5">
        <v>1095760107</v>
      </c>
      <c r="N132" s="5">
        <v>1002249608</v>
      </c>
      <c r="O132" s="5">
        <v>490268650</v>
      </c>
    </row>
    <row r="133" spans="3:15" ht="15.5" x14ac:dyDescent="0.35">
      <c r="C133" t="s">
        <v>609</v>
      </c>
      <c r="D133" s="5">
        <v>-9243799</v>
      </c>
      <c r="E133" s="5">
        <v>-28225360</v>
      </c>
      <c r="F133" s="5">
        <v>-44303647</v>
      </c>
      <c r="G133" s="5">
        <v>-169992628</v>
      </c>
      <c r="I133" s="5">
        <v>-265602668</v>
      </c>
      <c r="J133" s="5">
        <v>-1639712498</v>
      </c>
      <c r="K133" s="5">
        <v>-3494577166</v>
      </c>
      <c r="L133" s="5">
        <v>-1264320981</v>
      </c>
      <c r="M133" s="5">
        <v>-1528423015</v>
      </c>
      <c r="N133" s="5">
        <v>-2169402905</v>
      </c>
      <c r="O133" s="5">
        <v>-2507273435</v>
      </c>
    </row>
    <row r="134" spans="3:15" ht="15.5" x14ac:dyDescent="0.35">
      <c r="C134" t="s">
        <v>332</v>
      </c>
      <c r="J134" s="5">
        <v>1011090857</v>
      </c>
      <c r="K134" s="5">
        <v>492239440</v>
      </c>
      <c r="L134" s="5">
        <v>359028882</v>
      </c>
      <c r="M134" s="5">
        <v>779843218</v>
      </c>
      <c r="N134" s="5">
        <v>287250469</v>
      </c>
    </row>
    <row r="135" spans="3:15" ht="15.5" x14ac:dyDescent="0.35">
      <c r="C135" t="s">
        <v>699</v>
      </c>
      <c r="D135" s="5">
        <v>-78708600</v>
      </c>
      <c r="E135" s="5">
        <v>-302880611</v>
      </c>
      <c r="F135" s="5">
        <v>-55889223</v>
      </c>
      <c r="I135" s="5">
        <v>-55889223</v>
      </c>
      <c r="J135" s="5">
        <v>-1127860712</v>
      </c>
      <c r="K135" s="5">
        <v>-1011090857</v>
      </c>
      <c r="L135" s="5">
        <v>-492239440</v>
      </c>
      <c r="M135" s="5">
        <v>-359028882</v>
      </c>
      <c r="N135" s="5">
        <v>-779843218</v>
      </c>
    </row>
    <row r="136" spans="3:15" ht="15.5" x14ac:dyDescent="0.35">
      <c r="C136" t="s">
        <v>363</v>
      </c>
      <c r="D136" s="5">
        <v>-4412228227</v>
      </c>
      <c r="E136" s="5">
        <v>-14838566716</v>
      </c>
      <c r="F136" s="5">
        <v>-22061156388</v>
      </c>
      <c r="G136" s="5">
        <v>-8826290370</v>
      </c>
      <c r="I136" s="5">
        <v>-43629083684</v>
      </c>
      <c r="J136" s="5">
        <v>-53569538005</v>
      </c>
      <c r="K136" s="5">
        <v>-20831540731</v>
      </c>
      <c r="L136" s="5">
        <v>-2635747115</v>
      </c>
      <c r="N136" s="5">
        <v>-2535972671</v>
      </c>
      <c r="O136" s="5">
        <v>-103869825</v>
      </c>
    </row>
    <row r="137" spans="3:15" ht="15.5" x14ac:dyDescent="0.35">
      <c r="C137" t="s">
        <v>654</v>
      </c>
      <c r="D137" s="5">
        <v>-14262032641</v>
      </c>
      <c r="E137" s="5">
        <v>14262032641</v>
      </c>
      <c r="F137" s="5">
        <v>6677828541</v>
      </c>
      <c r="I137" s="5">
        <v>13523576602</v>
      </c>
      <c r="J137" s="5">
        <v>5618177269</v>
      </c>
      <c r="K137" s="5">
        <v>13313881383</v>
      </c>
      <c r="L137" s="5">
        <v>9710910149</v>
      </c>
      <c r="M137" s="5">
        <v>4948308107</v>
      </c>
      <c r="N137" s="5">
        <v>8790942171</v>
      </c>
      <c r="O137" s="5">
        <v>7416794915</v>
      </c>
    </row>
    <row r="138" spans="3:15" ht="15.5" x14ac:dyDescent="0.35">
      <c r="C138" t="s">
        <v>144</v>
      </c>
      <c r="D138" s="5">
        <v>-8400583439</v>
      </c>
      <c r="E138" s="5">
        <v>-8364109718</v>
      </c>
      <c r="F138" s="5">
        <v>19221416093</v>
      </c>
      <c r="G138" s="5">
        <v>-5685763732</v>
      </c>
      <c r="I138" s="5">
        <v>-33318212918</v>
      </c>
      <c r="J138" s="5">
        <v>23195587954</v>
      </c>
      <c r="K138" s="5">
        <v>174086836429</v>
      </c>
      <c r="L138" s="5">
        <v>-3061789975</v>
      </c>
      <c r="M138" s="5">
        <v>-3071146072</v>
      </c>
      <c r="N138" s="5">
        <v>-69838512739</v>
      </c>
      <c r="O138" s="5">
        <v>40755445786</v>
      </c>
    </row>
    <row r="139" spans="3:15" ht="15.5" x14ac:dyDescent="0.35">
      <c r="C139" t="s">
        <v>145</v>
      </c>
      <c r="D139" s="5">
        <v>-40192945024</v>
      </c>
      <c r="E139" s="5">
        <v>-25377065758</v>
      </c>
      <c r="F139" s="5">
        <v>-36467334059</v>
      </c>
      <c r="G139" s="5">
        <v>-59564805498</v>
      </c>
      <c r="I139" s="5">
        <v>-200184952219</v>
      </c>
      <c r="J139" s="5">
        <v>-200698030010</v>
      </c>
      <c r="K139" s="5">
        <v>-121294955687</v>
      </c>
      <c r="L139" s="5">
        <v>-4384041157</v>
      </c>
      <c r="M139" s="5">
        <v>-4083161748</v>
      </c>
      <c r="N139" s="5">
        <v>-8034331837</v>
      </c>
      <c r="O139" s="5">
        <v>-37815877706</v>
      </c>
    </row>
    <row r="140" spans="3:15" ht="15.5" x14ac:dyDescent="0.35">
      <c r="C140" t="s">
        <v>146</v>
      </c>
      <c r="D140" s="5">
        <v>-40354217024</v>
      </c>
      <c r="E140" s="5">
        <v>-25215793758</v>
      </c>
      <c r="F140" s="5">
        <v>1425862080</v>
      </c>
      <c r="G140" s="5">
        <v>-59564805498</v>
      </c>
      <c r="I140" s="5">
        <v>-162414478124</v>
      </c>
      <c r="J140" s="5">
        <v>-165762282784</v>
      </c>
      <c r="K140" s="5">
        <v>-71225782998</v>
      </c>
      <c r="L140" s="5">
        <v>-4396620657</v>
      </c>
      <c r="M140" s="5">
        <v>-5306396700</v>
      </c>
      <c r="N140" s="5">
        <v>-9264064239</v>
      </c>
      <c r="O140" s="5">
        <v>-24869245176</v>
      </c>
    </row>
    <row r="141" spans="3:15" ht="15.5" x14ac:dyDescent="0.35">
      <c r="C141" t="s">
        <v>151</v>
      </c>
      <c r="F141" s="5">
        <v>-2000000000</v>
      </c>
      <c r="I141" s="5">
        <v>-2000000000</v>
      </c>
      <c r="K141" s="5">
        <v>-3000000000</v>
      </c>
      <c r="L141" s="5">
        <v>-76717000</v>
      </c>
      <c r="M141" s="5">
        <v>-434523823</v>
      </c>
      <c r="N141" s="5">
        <v>-57304696</v>
      </c>
    </row>
    <row r="142" spans="3:15" ht="15.5" x14ac:dyDescent="0.35">
      <c r="C142" t="s">
        <v>326</v>
      </c>
      <c r="F142" s="5">
        <v>-2902221</v>
      </c>
      <c r="I142" s="5">
        <v>119819823</v>
      </c>
      <c r="J142" s="5">
        <v>2252256</v>
      </c>
      <c r="K142" s="5">
        <v>606857657</v>
      </c>
      <c r="M142" s="5">
        <v>2727273</v>
      </c>
      <c r="N142" s="5">
        <v>1000000</v>
      </c>
      <c r="O142" s="5">
        <v>645365816</v>
      </c>
    </row>
    <row r="143" spans="3:15" ht="15.5" x14ac:dyDescent="0.35">
      <c r="C143" t="s">
        <v>685</v>
      </c>
      <c r="D143" s="5">
        <v>161272000</v>
      </c>
      <c r="E143" s="5">
        <v>-161272000</v>
      </c>
      <c r="F143" s="5">
        <v>-35890293918</v>
      </c>
      <c r="I143" s="5">
        <v>-35890293918</v>
      </c>
      <c r="J143" s="5">
        <v>-34937999482</v>
      </c>
      <c r="K143" s="5">
        <v>-47676030346</v>
      </c>
    </row>
    <row r="144" spans="3:15" ht="15.5" x14ac:dyDescent="0.35">
      <c r="C144" t="s">
        <v>1319</v>
      </c>
    </row>
    <row r="145" spans="3:15" ht="15.5" x14ac:dyDescent="0.35">
      <c r="C145" t="s">
        <v>1146</v>
      </c>
      <c r="N145" s="5">
        <v>560493772</v>
      </c>
    </row>
    <row r="146" spans="3:15" ht="15.5" x14ac:dyDescent="0.35">
      <c r="C146" t="s">
        <v>1680</v>
      </c>
      <c r="M146" s="5">
        <v>-89296500</v>
      </c>
      <c r="O146" s="5">
        <v>-27061789</v>
      </c>
    </row>
    <row r="147" spans="3:15" ht="15.5" x14ac:dyDescent="0.35">
      <c r="C147" t="s">
        <v>546</v>
      </c>
      <c r="L147" s="5">
        <v>89296500</v>
      </c>
      <c r="N147" s="5">
        <v>27061789</v>
      </c>
    </row>
    <row r="148" spans="3:15" ht="15.5" x14ac:dyDescent="0.35">
      <c r="C148" t="s">
        <v>1681</v>
      </c>
      <c r="N148" s="5">
        <v>-357500000</v>
      </c>
    </row>
    <row r="149" spans="3:15" ht="15.5" x14ac:dyDescent="0.35">
      <c r="C149" t="s">
        <v>1682</v>
      </c>
      <c r="O149" s="5">
        <v>650000000</v>
      </c>
    </row>
    <row r="150" spans="3:15" ht="15.5" x14ac:dyDescent="0.35">
      <c r="C150" t="s">
        <v>1683</v>
      </c>
      <c r="O150" s="5">
        <v>-13654442785</v>
      </c>
    </row>
    <row r="151" spans="3:15" ht="15.5" x14ac:dyDescent="0.35">
      <c r="C151" t="s">
        <v>1684</v>
      </c>
      <c r="M151" s="5">
        <v>1744328002</v>
      </c>
    </row>
    <row r="152" spans="3:15" ht="15.5" x14ac:dyDescent="0.35">
      <c r="C152" t="s">
        <v>1685</v>
      </c>
      <c r="N152" s="5">
        <v>1055981537</v>
      </c>
    </row>
    <row r="153" spans="3:15" ht="15.5" x14ac:dyDescent="0.35">
      <c r="C153" t="s">
        <v>153</v>
      </c>
      <c r="D153" s="5">
        <v>-8400583439</v>
      </c>
      <c r="E153" s="5">
        <v>-8364109718</v>
      </c>
      <c r="F153" s="5">
        <v>19221416093</v>
      </c>
      <c r="G153" s="5">
        <v>-5685763732</v>
      </c>
      <c r="I153" s="5">
        <v>-33318212918</v>
      </c>
      <c r="J153" s="5">
        <v>23195587954</v>
      </c>
      <c r="K153" s="5">
        <v>174086836429</v>
      </c>
      <c r="L153" s="5">
        <v>-3061789975</v>
      </c>
      <c r="M153" s="5">
        <v>-3071146072</v>
      </c>
      <c r="N153" s="5">
        <v>-69838512739</v>
      </c>
      <c r="O153" s="5">
        <v>40755445786</v>
      </c>
    </row>
    <row r="154" spans="3:15" ht="15.5" x14ac:dyDescent="0.35">
      <c r="C154" t="s">
        <v>336</v>
      </c>
      <c r="D154" s="5">
        <v>8364109718</v>
      </c>
      <c r="E154" s="5">
        <v>-8364109718</v>
      </c>
      <c r="F154" s="5">
        <v>6310245418</v>
      </c>
      <c r="G154" s="5">
        <v>48483547136</v>
      </c>
      <c r="I154" s="5">
        <v>99125658000</v>
      </c>
      <c r="J154" s="5">
        <v>145645565555</v>
      </c>
      <c r="K154" s="5">
        <v>100184621520</v>
      </c>
      <c r="N154" s="5">
        <v>18820726737</v>
      </c>
      <c r="O154" s="5">
        <v>98868550441</v>
      </c>
    </row>
    <row r="155" spans="3:15" ht="15.5" x14ac:dyDescent="0.35">
      <c r="C155" t="s">
        <v>274</v>
      </c>
      <c r="D155" s="5">
        <v>-16764693157</v>
      </c>
      <c r="F155" s="5">
        <v>4111170675</v>
      </c>
      <c r="G155" s="5">
        <v>-4169310868</v>
      </c>
      <c r="I155" s="5">
        <v>-21231292269</v>
      </c>
      <c r="J155" s="5">
        <v>-111438052987</v>
      </c>
      <c r="K155" s="5">
        <v>-32879999994</v>
      </c>
      <c r="L155" s="5">
        <v>-2880000000</v>
      </c>
      <c r="M155" s="5">
        <v>-2880000000</v>
      </c>
      <c r="N155" s="5">
        <v>-88614446567</v>
      </c>
      <c r="O155" s="5">
        <v>-58113104655</v>
      </c>
    </row>
    <row r="156" spans="3:15" ht="15.5" x14ac:dyDescent="0.35">
      <c r="C156" t="s">
        <v>270</v>
      </c>
      <c r="F156" s="5">
        <v>8800000000</v>
      </c>
      <c r="I156" s="5">
        <v>8800000000</v>
      </c>
      <c r="J156" s="5">
        <v>61150000</v>
      </c>
      <c r="K156" s="5">
        <v>9000000000</v>
      </c>
    </row>
    <row r="157" spans="3:15" ht="15.5" x14ac:dyDescent="0.35">
      <c r="C157" t="s">
        <v>803</v>
      </c>
      <c r="I157" s="5">
        <v>-70012578649</v>
      </c>
    </row>
    <row r="158" spans="3:15" ht="15.5" x14ac:dyDescent="0.35">
      <c r="C158" t="s">
        <v>1686</v>
      </c>
      <c r="K158" s="5">
        <v>-70659270002</v>
      </c>
    </row>
    <row r="159" spans="3:15" ht="15.5" x14ac:dyDescent="0.35">
      <c r="C159" t="s">
        <v>1048</v>
      </c>
      <c r="K159" s="5">
        <v>180000000000</v>
      </c>
    </row>
    <row r="160" spans="3:15" ht="15.5" x14ac:dyDescent="0.35">
      <c r="C160" t="s">
        <v>279</v>
      </c>
      <c r="K160" s="5">
        <v>-3956726600</v>
      </c>
    </row>
    <row r="161" spans="2:15" ht="15.5" x14ac:dyDescent="0.35">
      <c r="C161" t="s">
        <v>347</v>
      </c>
      <c r="G161" s="5">
        <v>-50000000000</v>
      </c>
      <c r="I161" s="5">
        <v>-50000000000</v>
      </c>
      <c r="J161" s="5">
        <v>-11000000000</v>
      </c>
      <c r="K161" s="5">
        <v>-7500000000</v>
      </c>
    </row>
    <row r="162" spans="2:15" ht="15.5" x14ac:dyDescent="0.35">
      <c r="C162" t="s">
        <v>377</v>
      </c>
    </row>
    <row r="163" spans="2:15" ht="15.5" x14ac:dyDescent="0.35">
      <c r="C163" t="s">
        <v>159</v>
      </c>
      <c r="J163" s="5">
        <v>-73074614</v>
      </c>
      <c r="K163" s="5">
        <v>-101788495</v>
      </c>
      <c r="L163" s="5">
        <v>-181789975</v>
      </c>
      <c r="M163" s="5">
        <v>-191146072</v>
      </c>
      <c r="N163" s="5">
        <v>-44792909</v>
      </c>
    </row>
    <row r="164" spans="2:15" ht="15.5" x14ac:dyDescent="0.35">
      <c r="C164" t="s">
        <v>747</v>
      </c>
      <c r="D164" s="5">
        <v>-25656441001</v>
      </c>
      <c r="E164" s="5">
        <v>65468900065</v>
      </c>
      <c r="F164" s="5">
        <v>-28494224944</v>
      </c>
      <c r="G164" s="5">
        <v>-65638022552</v>
      </c>
      <c r="I164" s="5">
        <v>-140004640834</v>
      </c>
      <c r="J164" s="5">
        <v>92043910266</v>
      </c>
      <c r="K164" s="5">
        <v>23119612031</v>
      </c>
      <c r="L164" s="5">
        <v>74889037846</v>
      </c>
      <c r="M164" s="5">
        <v>-3872815443</v>
      </c>
      <c r="N164" s="5">
        <v>-20809264557</v>
      </c>
      <c r="O164" s="5">
        <v>47727829703</v>
      </c>
    </row>
    <row r="165" spans="2:15" ht="15.5" x14ac:dyDescent="0.35">
      <c r="C165" t="s">
        <v>164</v>
      </c>
      <c r="E165" s="5">
        <v>115277091365</v>
      </c>
      <c r="I165" s="5">
        <v>255281732199</v>
      </c>
      <c r="J165" s="5">
        <v>163237821933</v>
      </c>
      <c r="K165" s="5">
        <v>140118209902</v>
      </c>
      <c r="L165" s="5">
        <v>65229172056</v>
      </c>
      <c r="M165" s="5">
        <v>69101987499</v>
      </c>
      <c r="N165" s="5">
        <v>89911252056</v>
      </c>
      <c r="O165" s="5">
        <v>43846024740</v>
      </c>
    </row>
    <row r="166" spans="2:15" ht="15.5" x14ac:dyDescent="0.35">
      <c r="C166" t="s">
        <v>1687</v>
      </c>
      <c r="D166" s="5">
        <v>3672986355</v>
      </c>
      <c r="E166" s="5">
        <v>882056004</v>
      </c>
    </row>
    <row r="167" spans="2:15" ht="15.5" x14ac:dyDescent="0.35">
      <c r="C167" t="s">
        <v>1161</v>
      </c>
      <c r="O167" s="5">
        <v>-1662602388</v>
      </c>
    </row>
    <row r="168" spans="2:15" ht="15.5" x14ac:dyDescent="0.35">
      <c r="C168" t="s">
        <v>166</v>
      </c>
      <c r="D168" s="5">
        <v>-21983454646</v>
      </c>
      <c r="E168" s="5">
        <v>181628047434</v>
      </c>
      <c r="F168" s="5">
        <v>-28494224944</v>
      </c>
      <c r="G168" s="5">
        <v>-65638022552</v>
      </c>
      <c r="I168" s="5">
        <v>115277091365</v>
      </c>
      <c r="J168" s="5">
        <v>255281732199</v>
      </c>
      <c r="K168" s="5">
        <v>163237821933</v>
      </c>
      <c r="L168" s="5">
        <v>140118209902</v>
      </c>
      <c r="M168" s="5">
        <v>65229172056</v>
      </c>
      <c r="N168" s="5">
        <v>69101987499</v>
      </c>
      <c r="O168" s="5">
        <v>89911252055</v>
      </c>
    </row>
    <row r="170" spans="2:15" ht="15.5" x14ac:dyDescent="0.35">
      <c r="B170" t="s">
        <v>167</v>
      </c>
      <c r="C170" t="s">
        <v>12</v>
      </c>
      <c r="D170" s="5">
        <v>2500000000</v>
      </c>
      <c r="E170" s="5">
        <v>2500000000</v>
      </c>
      <c r="F170" s="5">
        <v>2500000000</v>
      </c>
      <c r="G170" s="5">
        <v>2500000000</v>
      </c>
      <c r="I170" s="5">
        <v>2500000000</v>
      </c>
      <c r="J170" s="5">
        <v>2500000000</v>
      </c>
      <c r="K170" s="5">
        <v>2500000000</v>
      </c>
      <c r="L170" s="5">
        <v>1900000000</v>
      </c>
      <c r="M170" s="5">
        <v>1900000000</v>
      </c>
      <c r="N170" s="5">
        <v>0</v>
      </c>
      <c r="O170" s="5">
        <v>0</v>
      </c>
    </row>
    <row r="171" spans="2:15" ht="15.5" x14ac:dyDescent="0.35">
      <c r="C171" t="s">
        <v>168</v>
      </c>
      <c r="D171" s="6">
        <v>16.03</v>
      </c>
      <c r="E171" s="6">
        <v>7.33</v>
      </c>
      <c r="F171" s="6">
        <v>18.510000000000002</v>
      </c>
      <c r="G171" s="6">
        <v>22.65</v>
      </c>
    </row>
    <row r="172" spans="2:15" ht="15.5" x14ac:dyDescent="0.35">
      <c r="C172" t="s">
        <v>169</v>
      </c>
      <c r="D172" s="6">
        <v>38.68</v>
      </c>
      <c r="E172" s="6">
        <v>103.68</v>
      </c>
      <c r="F172" s="6">
        <v>44.03</v>
      </c>
      <c r="G172" s="6">
        <v>37.090000000000003</v>
      </c>
    </row>
    <row r="173" spans="2:15" ht="15.5" x14ac:dyDescent="0.35">
      <c r="C173" t="s">
        <v>63</v>
      </c>
      <c r="D173" s="6">
        <v>9.15</v>
      </c>
      <c r="E173" s="6">
        <v>12.27</v>
      </c>
      <c r="F173" s="6">
        <v>7.61</v>
      </c>
      <c r="G173" s="6">
        <v>7.59</v>
      </c>
    </row>
    <row r="174" spans="2:15" ht="15.5" x14ac:dyDescent="0.35">
      <c r="C174" t="s">
        <v>170</v>
      </c>
      <c r="D174" s="5">
        <v>54500000000</v>
      </c>
      <c r="E174" s="5">
        <v>25100000000</v>
      </c>
      <c r="F174" s="5">
        <v>59320000000</v>
      </c>
      <c r="G174" s="5">
        <v>82420000000</v>
      </c>
    </row>
    <row r="175" spans="2:15" ht="15.5" x14ac:dyDescent="0.35">
      <c r="C175" t="s">
        <v>171</v>
      </c>
      <c r="D175" s="6">
        <v>3.3599999999999998E-2</v>
      </c>
      <c r="E175" s="6">
        <v>1.6299999999999999E-2</v>
      </c>
      <c r="F175" s="6">
        <v>4.1399999999999999E-2</v>
      </c>
      <c r="G175" s="6">
        <v>4.7699999999999992E-2</v>
      </c>
    </row>
    <row r="176" spans="2:15" ht="15.5" x14ac:dyDescent="0.35">
      <c r="C176" t="s">
        <v>172</v>
      </c>
      <c r="D176" s="6">
        <v>4.5400000000000003E-2</v>
      </c>
      <c r="E176" s="6">
        <v>2.1099999999999997E-2</v>
      </c>
      <c r="F176" s="6">
        <v>5.45E-2</v>
      </c>
      <c r="G176" s="6">
        <v>7.0499999999999993E-2</v>
      </c>
    </row>
    <row r="177" spans="3:7" ht="15.5" x14ac:dyDescent="0.35">
      <c r="C177" t="s">
        <v>173</v>
      </c>
      <c r="D177" s="6">
        <v>4.9000000000000002E-2</v>
      </c>
      <c r="E177" s="6">
        <v>2.07E-2</v>
      </c>
      <c r="F177" s="6">
        <v>5.7300000000000004E-2</v>
      </c>
      <c r="G177" s="6">
        <v>8.8800000000000004E-2</v>
      </c>
    </row>
    <row r="178" spans="3:7" ht="15.5" x14ac:dyDescent="0.35">
      <c r="C178" t="s">
        <v>174</v>
      </c>
      <c r="D178" s="6">
        <v>5472.54</v>
      </c>
      <c r="E178" s="6">
        <v>753.39</v>
      </c>
      <c r="F178" s="6">
        <v>1254.1199999999999</v>
      </c>
      <c r="G178" s="6">
        <v>463.29</v>
      </c>
    </row>
    <row r="179" spans="3:7" ht="15.5" x14ac:dyDescent="0.35">
      <c r="C179" t="s">
        <v>175</v>
      </c>
      <c r="D179" s="5">
        <v>896000000000</v>
      </c>
      <c r="E179" s="5">
        <v>881000000000</v>
      </c>
      <c r="F179" s="5">
        <v>863000000000</v>
      </c>
      <c r="G179" s="5">
        <v>817000000000</v>
      </c>
    </row>
    <row r="180" spans="3:7" ht="15.5" x14ac:dyDescent="0.35">
      <c r="C180" t="s">
        <v>176</v>
      </c>
      <c r="D180" s="6">
        <v>1.76</v>
      </c>
      <c r="E180" s="6">
        <v>2.19</v>
      </c>
      <c r="F180" s="6">
        <v>2.4</v>
      </c>
      <c r="G180" s="6">
        <v>2.62</v>
      </c>
    </row>
    <row r="181" spans="3:7" ht="15.5" x14ac:dyDescent="0.35">
      <c r="C181" t="s">
        <v>177</v>
      </c>
      <c r="D181" s="6">
        <v>352.78</v>
      </c>
      <c r="E181" s="6">
        <v>346.75</v>
      </c>
      <c r="F181" s="6">
        <v>339.43</v>
      </c>
      <c r="G181" s="6">
        <v>321.04000000000002</v>
      </c>
    </row>
    <row r="182" spans="3:7" ht="15.5" x14ac:dyDescent="0.35">
      <c r="C182" t="s">
        <v>178</v>
      </c>
      <c r="D182" s="6">
        <v>1.76</v>
      </c>
      <c r="E182" s="6">
        <v>2.19</v>
      </c>
      <c r="F182" s="6">
        <v>2.4</v>
      </c>
      <c r="G182" s="6">
        <v>2.62</v>
      </c>
    </row>
    <row r="183" spans="3:7" ht="15.5" x14ac:dyDescent="0.35">
      <c r="C183" t="s">
        <v>179</v>
      </c>
      <c r="D183" s="6">
        <v>352.78</v>
      </c>
      <c r="E183" s="6">
        <v>346.75</v>
      </c>
      <c r="F183" s="6">
        <v>339.43</v>
      </c>
      <c r="G183" s="6">
        <v>321.04000000000002</v>
      </c>
    </row>
    <row r="184" spans="3:7" ht="15.5" x14ac:dyDescent="0.35">
      <c r="C184" t="s">
        <v>180</v>
      </c>
      <c r="D184" s="5">
        <v>34000000000</v>
      </c>
      <c r="E184" s="5">
        <v>30000000000</v>
      </c>
      <c r="F184" s="5">
        <v>34000000000</v>
      </c>
      <c r="G184" s="5">
        <v>76000000000</v>
      </c>
    </row>
    <row r="185" spans="3:7" ht="15.5" x14ac:dyDescent="0.35">
      <c r="C185" t="s">
        <v>181</v>
      </c>
      <c r="D185" s="5">
        <v>135000000000</v>
      </c>
      <c r="E185" s="5">
        <v>147000000000</v>
      </c>
      <c r="F185" s="5">
        <v>152000000000</v>
      </c>
      <c r="G185" s="5">
        <v>99000000000</v>
      </c>
    </row>
    <row r="186" spans="3:7" ht="15.5" x14ac:dyDescent="0.35">
      <c r="C186" t="s">
        <v>182</v>
      </c>
      <c r="D186" s="5">
        <v>882000000000</v>
      </c>
      <c r="E186" s="5">
        <v>867000000000</v>
      </c>
      <c r="F186" s="5">
        <v>849000000000</v>
      </c>
      <c r="G186" s="5">
        <v>803000000000</v>
      </c>
    </row>
    <row r="187" spans="3:7" ht="15.5" x14ac:dyDescent="0.35">
      <c r="C187" t="s">
        <v>24</v>
      </c>
      <c r="D187" s="5">
        <v>169000000000</v>
      </c>
      <c r="E187" s="5">
        <v>177000000000</v>
      </c>
      <c r="F187" s="5">
        <v>185000000000</v>
      </c>
      <c r="G187" s="5">
        <v>175000000000</v>
      </c>
    </row>
    <row r="188" spans="3:7" ht="15.5" x14ac:dyDescent="0.35">
      <c r="C188" t="s">
        <v>21</v>
      </c>
      <c r="D188" s="5">
        <v>9000000000</v>
      </c>
      <c r="E188" s="5">
        <v>-5000000000</v>
      </c>
      <c r="F188" s="5">
        <v>70000000000</v>
      </c>
      <c r="G188" s="5">
        <v>31000000000</v>
      </c>
    </row>
    <row r="189" spans="3:7" ht="15.5" x14ac:dyDescent="0.35">
      <c r="C189" t="s">
        <v>183</v>
      </c>
      <c r="D189" s="5">
        <v>350000000000</v>
      </c>
      <c r="E189" s="5">
        <v>384000000000</v>
      </c>
      <c r="F189" s="5">
        <v>392000000000</v>
      </c>
      <c r="G189" s="5">
        <v>327000000000</v>
      </c>
    </row>
    <row r="190" spans="3:7" ht="15.5" x14ac:dyDescent="0.35">
      <c r="C190" t="s">
        <v>184</v>
      </c>
      <c r="D190" s="5">
        <v>23000000000</v>
      </c>
      <c r="E190" s="5">
        <v>99000000000</v>
      </c>
      <c r="F190" s="5">
        <v>-11000000000</v>
      </c>
      <c r="G190" s="5">
        <v>0</v>
      </c>
    </row>
    <row r="191" spans="3:7" ht="15.5" x14ac:dyDescent="0.35">
      <c r="C191" t="s">
        <v>185</v>
      </c>
      <c r="D191" s="5">
        <v>-40000000000</v>
      </c>
      <c r="E191" s="5">
        <v>-25000000000</v>
      </c>
      <c r="F191" s="5">
        <v>1000000000</v>
      </c>
      <c r="G191" s="5">
        <v>-60000000000</v>
      </c>
    </row>
    <row r="192" spans="3:7" ht="15.5" x14ac:dyDescent="0.35">
      <c r="C192" t="s">
        <v>13</v>
      </c>
      <c r="D192" s="5">
        <v>-17000000000</v>
      </c>
      <c r="E192" s="5">
        <v>74000000000</v>
      </c>
      <c r="F192" s="5">
        <v>-10000000000</v>
      </c>
      <c r="G192" s="5">
        <v>-60000000000</v>
      </c>
    </row>
    <row r="193" spans="3:15" ht="15.5" x14ac:dyDescent="0.35">
      <c r="C193" t="s">
        <v>16</v>
      </c>
      <c r="D193" s="6">
        <v>-6.97</v>
      </c>
      <c r="E193" s="6">
        <v>29.6</v>
      </c>
      <c r="F193" s="6">
        <v>-3.93</v>
      </c>
      <c r="G193" s="6">
        <v>-23.98</v>
      </c>
    </row>
    <row r="194" spans="3:15" ht="15.5" x14ac:dyDescent="0.35">
      <c r="C194" t="s">
        <v>48</v>
      </c>
      <c r="I194" s="6">
        <v>77.430000000000007</v>
      </c>
      <c r="J194" s="6">
        <v>82.81</v>
      </c>
      <c r="K194" s="6">
        <v>40.479999999999997</v>
      </c>
      <c r="L194" s="6">
        <v>33.06</v>
      </c>
      <c r="M194" s="6">
        <v>12.28</v>
      </c>
      <c r="N194" s="6">
        <v>-59684.55</v>
      </c>
      <c r="O194" s="6">
        <v>342925.57</v>
      </c>
    </row>
    <row r="195" spans="3:15" ht="15.5" x14ac:dyDescent="0.35">
      <c r="C195" t="s">
        <v>62</v>
      </c>
      <c r="I195" s="6">
        <v>10.53</v>
      </c>
      <c r="J195" s="6">
        <v>9.48</v>
      </c>
      <c r="K195" s="6">
        <v>9.8800000000000008</v>
      </c>
      <c r="L195" s="5">
        <v>0</v>
      </c>
      <c r="M195" s="5">
        <v>0</v>
      </c>
      <c r="N195" s="5">
        <v>0</v>
      </c>
      <c r="O195" s="5">
        <v>0</v>
      </c>
    </row>
    <row r="196" spans="3:15" ht="15.5" x14ac:dyDescent="0.35">
      <c r="C196" t="s">
        <v>65</v>
      </c>
      <c r="I196" s="6">
        <v>2.0699999999999998</v>
      </c>
      <c r="J196" s="6">
        <v>1.87</v>
      </c>
      <c r="K196" s="6">
        <v>1.31</v>
      </c>
      <c r="L196" s="5">
        <v>0</v>
      </c>
      <c r="M196" s="5">
        <v>0</v>
      </c>
      <c r="N196" s="5">
        <v>0</v>
      </c>
      <c r="O196" s="5">
        <v>0</v>
      </c>
    </row>
    <row r="197" spans="3:15" ht="15.5" x14ac:dyDescent="0.35">
      <c r="C197" t="s">
        <v>186</v>
      </c>
      <c r="I197" s="6">
        <v>256230000000.00003</v>
      </c>
      <c r="J197" s="6">
        <v>270220000000.00003</v>
      </c>
      <c r="K197" s="5">
        <v>144370000000</v>
      </c>
      <c r="L197" s="5">
        <v>113910000000</v>
      </c>
      <c r="M197" s="5">
        <v>50440000000</v>
      </c>
      <c r="N197" s="5">
        <v>5750000000</v>
      </c>
      <c r="O197" s="5">
        <v>64470000000</v>
      </c>
    </row>
    <row r="198" spans="3:15" ht="15.5" x14ac:dyDescent="0.35">
      <c r="C198" t="s">
        <v>187</v>
      </c>
      <c r="I198" s="6">
        <v>0.17309999999999998</v>
      </c>
      <c r="J198" s="6">
        <v>0.193</v>
      </c>
      <c r="K198" s="6">
        <v>0.1283</v>
      </c>
      <c r="L198" s="6">
        <v>0.11810000000000001</v>
      </c>
      <c r="M198" s="6">
        <v>5.33E-2</v>
      </c>
      <c r="N198" s="6">
        <v>-1.66E-2</v>
      </c>
      <c r="O198" s="6">
        <v>7.5800000000000006E-2</v>
      </c>
    </row>
    <row r="199" spans="3:15" ht="15.5" x14ac:dyDescent="0.35">
      <c r="C199" t="s">
        <v>188</v>
      </c>
      <c r="I199" s="6">
        <v>0.2281</v>
      </c>
      <c r="J199" s="6">
        <v>0.26700000000000002</v>
      </c>
      <c r="K199" s="6">
        <v>0.17460000000000001</v>
      </c>
      <c r="L199" s="6">
        <v>0.19980000000000001</v>
      </c>
      <c r="M199" s="6">
        <v>9.2899999999999996E-2</v>
      </c>
      <c r="N199" s="6">
        <v>-2.9100000000000001E-2</v>
      </c>
      <c r="O199" s="6">
        <v>0.16210000000000002</v>
      </c>
    </row>
    <row r="200" spans="3:15" ht="15.5" x14ac:dyDescent="0.35">
      <c r="C200" t="s">
        <v>189</v>
      </c>
      <c r="I200" s="6">
        <v>0.2555</v>
      </c>
      <c r="J200" s="6">
        <v>0.33740000000000003</v>
      </c>
      <c r="K200" s="6">
        <v>0.25590000000000002</v>
      </c>
      <c r="L200" s="6">
        <v>0.29010000000000002</v>
      </c>
      <c r="M200" s="6">
        <v>0.12300000000000001</v>
      </c>
      <c r="N200" s="6">
        <v>-2.0899999999999998E-2</v>
      </c>
      <c r="O200" s="6">
        <v>0.38539999999999996</v>
      </c>
    </row>
    <row r="201" spans="3:15" ht="15.5" x14ac:dyDescent="0.35">
      <c r="C201" t="s">
        <v>190</v>
      </c>
      <c r="I201" s="6">
        <v>910.23</v>
      </c>
      <c r="J201" s="6">
        <v>157.01</v>
      </c>
      <c r="K201" s="6">
        <v>38.17</v>
      </c>
      <c r="L201" s="6">
        <v>80.599999999999994</v>
      </c>
      <c r="M201" s="6">
        <v>24.29</v>
      </c>
      <c r="N201" s="6">
        <v>-2.81</v>
      </c>
      <c r="O201" s="6">
        <v>22.52</v>
      </c>
    </row>
    <row r="202" spans="3:15" ht="15.5" x14ac:dyDescent="0.35">
      <c r="C202" t="s">
        <v>59</v>
      </c>
      <c r="I202" s="6">
        <v>2.4</v>
      </c>
      <c r="J202" s="6">
        <v>2.5299999999999998</v>
      </c>
      <c r="K202" s="6">
        <v>1.73</v>
      </c>
      <c r="L202" s="5">
        <v>0</v>
      </c>
      <c r="M202" s="5">
        <v>0</v>
      </c>
      <c r="N202" s="5">
        <v>0</v>
      </c>
      <c r="O202" s="5">
        <v>0</v>
      </c>
    </row>
    <row r="203" spans="3:15" ht="15.5" x14ac:dyDescent="0.35">
      <c r="C203" t="s">
        <v>56</v>
      </c>
      <c r="I203" s="6">
        <v>339.43</v>
      </c>
      <c r="J203" s="6">
        <v>310.13</v>
      </c>
      <c r="K203" s="6">
        <v>231.83</v>
      </c>
      <c r="L203" s="6">
        <v>165.47</v>
      </c>
      <c r="M203" s="6">
        <v>132.19999999999999</v>
      </c>
      <c r="N203" s="6">
        <v>2051637.14</v>
      </c>
      <c r="O203" s="6">
        <v>2115761.6800000002</v>
      </c>
    </row>
    <row r="204" spans="3:15" ht="15.5" x14ac:dyDescent="0.35">
      <c r="C204" t="s">
        <v>191</v>
      </c>
      <c r="I204" s="6">
        <v>2.4</v>
      </c>
      <c r="J204" s="6">
        <v>2.5299999999999998</v>
      </c>
      <c r="K204" s="6">
        <v>1.73</v>
      </c>
      <c r="L204" s="5">
        <v>0</v>
      </c>
      <c r="M204" s="5">
        <v>0</v>
      </c>
      <c r="N204" s="5">
        <v>0</v>
      </c>
      <c r="O204" s="5">
        <v>0</v>
      </c>
    </row>
    <row r="205" spans="3:15" ht="15.5" x14ac:dyDescent="0.35">
      <c r="C205" t="s">
        <v>192</v>
      </c>
      <c r="I205" s="6">
        <v>339.43</v>
      </c>
      <c r="J205" s="6">
        <v>310.13</v>
      </c>
      <c r="K205" s="6">
        <v>231.83</v>
      </c>
      <c r="L205" s="6">
        <v>165.47</v>
      </c>
      <c r="M205" s="6">
        <v>131.85</v>
      </c>
      <c r="N205" s="6">
        <v>2045677.8</v>
      </c>
      <c r="O205" s="6">
        <v>2109802.34</v>
      </c>
    </row>
    <row r="206" spans="3:15" ht="15.5" x14ac:dyDescent="0.35">
      <c r="C206" t="s">
        <v>193</v>
      </c>
      <c r="I206" s="5">
        <v>34000000000</v>
      </c>
      <c r="J206" s="5">
        <v>20000000000</v>
      </c>
      <c r="K206" s="5">
        <v>13000000000</v>
      </c>
      <c r="L206" s="5">
        <v>3000000000</v>
      </c>
      <c r="M206" s="5">
        <v>3000000000</v>
      </c>
      <c r="N206" s="5">
        <v>3000000000</v>
      </c>
      <c r="O206" s="5">
        <v>82000000000</v>
      </c>
    </row>
    <row r="207" spans="3:15" ht="15.5" x14ac:dyDescent="0.35">
      <c r="C207" t="s">
        <v>194</v>
      </c>
      <c r="I207" s="5">
        <v>152000000000</v>
      </c>
      <c r="J207" s="5">
        <v>88000000000</v>
      </c>
      <c r="K207" s="5">
        <v>60000000000</v>
      </c>
      <c r="L207" s="5">
        <v>3000000000</v>
      </c>
      <c r="M207" s="5">
        <v>6000000000</v>
      </c>
      <c r="N207" s="5">
        <v>9000000000</v>
      </c>
    </row>
    <row r="208" spans="3:15" ht="15.5" x14ac:dyDescent="0.35">
      <c r="C208" t="s">
        <v>26</v>
      </c>
      <c r="I208" s="5">
        <v>185000000000</v>
      </c>
      <c r="J208" s="5">
        <v>108000000000</v>
      </c>
      <c r="K208" s="5">
        <v>73000000000</v>
      </c>
      <c r="L208" s="5">
        <v>6000000000</v>
      </c>
      <c r="M208" s="5">
        <v>9000000000</v>
      </c>
      <c r="N208" s="5">
        <v>12000000000</v>
      </c>
      <c r="O208" s="5">
        <v>82000000000</v>
      </c>
    </row>
    <row r="209" spans="2:15" ht="15.5" x14ac:dyDescent="0.35">
      <c r="C209" t="s">
        <v>23</v>
      </c>
      <c r="I209" s="5">
        <v>70000000000</v>
      </c>
      <c r="J209" s="5">
        <v>-148000000000</v>
      </c>
      <c r="K209" s="5">
        <v>-90000000000</v>
      </c>
      <c r="L209" s="5">
        <v>-134000000000</v>
      </c>
      <c r="M209" s="5">
        <v>-56000000000</v>
      </c>
      <c r="N209" s="5">
        <v>-57000000000</v>
      </c>
      <c r="O209" s="5">
        <v>-8000000000</v>
      </c>
    </row>
    <row r="210" spans="2:15" ht="15.5" x14ac:dyDescent="0.35">
      <c r="C210" t="s">
        <v>195</v>
      </c>
      <c r="I210" s="5">
        <v>392000000000</v>
      </c>
      <c r="J210" s="5">
        <v>434000000000</v>
      </c>
      <c r="K210" s="5">
        <v>401000000000</v>
      </c>
      <c r="L210" s="5">
        <v>248000000000</v>
      </c>
      <c r="M210" s="5">
        <v>169000000000</v>
      </c>
      <c r="N210" s="5">
        <v>131000000000</v>
      </c>
      <c r="O210" s="5">
        <v>128000000000</v>
      </c>
    </row>
    <row r="211" spans="2:15" ht="15.5" x14ac:dyDescent="0.35">
      <c r="C211" t="s">
        <v>196</v>
      </c>
      <c r="I211" s="5">
        <v>93000000000</v>
      </c>
      <c r="J211" s="5">
        <v>270000000000</v>
      </c>
      <c r="K211" s="5">
        <v>-30000000000</v>
      </c>
      <c r="L211" s="5">
        <v>82000000000</v>
      </c>
      <c r="M211" s="5">
        <v>3000000000</v>
      </c>
      <c r="N211" s="5">
        <v>57000000000</v>
      </c>
      <c r="O211" s="5">
        <v>45000000000</v>
      </c>
    </row>
    <row r="212" spans="2:15" ht="15.5" x14ac:dyDescent="0.35">
      <c r="C212" t="s">
        <v>197</v>
      </c>
      <c r="I212" s="5">
        <v>-162000000000</v>
      </c>
      <c r="J212" s="5">
        <v>-166000000000</v>
      </c>
      <c r="K212" s="5">
        <v>-71000000000</v>
      </c>
      <c r="L212" s="5">
        <v>-4000000000</v>
      </c>
      <c r="M212" s="5">
        <v>-5000000000</v>
      </c>
      <c r="N212" s="5">
        <v>-9000000000</v>
      </c>
      <c r="O212" s="5">
        <v>-25000000000</v>
      </c>
    </row>
    <row r="213" spans="2:15" ht="15.5" x14ac:dyDescent="0.35">
      <c r="C213" t="s">
        <v>15</v>
      </c>
      <c r="I213" s="5">
        <v>-69000000000</v>
      </c>
      <c r="J213" s="5">
        <v>104000000000</v>
      </c>
      <c r="K213" s="5">
        <v>-101000000000</v>
      </c>
      <c r="L213" s="5">
        <v>78000000000</v>
      </c>
      <c r="M213" s="5">
        <v>-2000000000</v>
      </c>
      <c r="N213" s="5">
        <v>48000000000</v>
      </c>
      <c r="O213" s="5">
        <v>20000000000</v>
      </c>
    </row>
    <row r="214" spans="2:15" ht="15.5" x14ac:dyDescent="0.35">
      <c r="C214" t="s">
        <v>17</v>
      </c>
      <c r="I214" s="6">
        <v>-27.57</v>
      </c>
      <c r="J214" s="6">
        <v>41.51</v>
      </c>
      <c r="K214" s="6">
        <v>-40.36</v>
      </c>
      <c r="L214" s="6">
        <v>41.02</v>
      </c>
      <c r="M214" s="6">
        <v>-1.07</v>
      </c>
      <c r="N214" s="6">
        <v>430626.27</v>
      </c>
      <c r="O214" s="6">
        <v>179450.6</v>
      </c>
    </row>
    <row r="216" spans="2:15" ht="15.5" x14ac:dyDescent="0.35">
      <c r="B216" t="s">
        <v>198</v>
      </c>
      <c r="C216" t="s">
        <v>199</v>
      </c>
      <c r="D216" s="5">
        <v>40000000000</v>
      </c>
      <c r="E216" s="5">
        <v>18000000000</v>
      </c>
      <c r="F216" s="5">
        <v>46000000000</v>
      </c>
      <c r="G216" s="5">
        <v>57000000000</v>
      </c>
      <c r="H216" s="5">
        <v>117000000000</v>
      </c>
      <c r="I216" s="5">
        <v>194000000000</v>
      </c>
      <c r="J216" s="5">
        <v>207000000000</v>
      </c>
      <c r="K216" s="5">
        <v>101000000000</v>
      </c>
      <c r="L216" s="5">
        <v>63000000000</v>
      </c>
      <c r="M216" s="5">
        <v>23000000000</v>
      </c>
      <c r="N216" s="5">
        <v>-7000000000</v>
      </c>
      <c r="O216" s="5">
        <v>38000000000</v>
      </c>
    </row>
    <row r="217" spans="2:15" ht="15.5" x14ac:dyDescent="0.35">
      <c r="C217" t="s">
        <v>381</v>
      </c>
      <c r="H217" s="6">
        <v>10.39</v>
      </c>
      <c r="I217" s="6">
        <v>10.39</v>
      </c>
      <c r="J217" s="5">
        <v>20</v>
      </c>
      <c r="K217" s="6">
        <v>4.4000000000000004</v>
      </c>
      <c r="L217" s="5">
        <v>3</v>
      </c>
    </row>
    <row r="218" spans="2:15" ht="15.5" x14ac:dyDescent="0.35">
      <c r="C218" t="s">
        <v>67</v>
      </c>
      <c r="H218" s="6">
        <v>0.22239999999999999</v>
      </c>
      <c r="I218" s="6">
        <v>0.13419999999999999</v>
      </c>
      <c r="J218" s="6">
        <v>0.24149999999999999</v>
      </c>
      <c r="K218" s="6">
        <v>0.10869999999999999</v>
      </c>
      <c r="L218" s="6">
        <v>0.11939999999999999</v>
      </c>
    </row>
    <row r="219" spans="2:15" ht="15.5" x14ac:dyDescent="0.35">
      <c r="C219" t="s">
        <v>382</v>
      </c>
      <c r="H219" s="6">
        <v>1.8100000000000002E-2</v>
      </c>
      <c r="I219" s="6">
        <v>1.6799999999999999E-2</v>
      </c>
      <c r="J219" s="6">
        <v>2.29E-2</v>
      </c>
      <c r="K219" s="6">
        <v>9.3999999999999986E-3</v>
      </c>
      <c r="L219" s="6">
        <v>1.0700000000000001E-2</v>
      </c>
    </row>
    <row r="220" spans="2:15" ht="15.5" x14ac:dyDescent="0.35">
      <c r="C220" t="s">
        <v>47</v>
      </c>
      <c r="D220" s="6">
        <v>16.03</v>
      </c>
      <c r="E220" s="6">
        <v>7.33</v>
      </c>
      <c r="F220" s="6">
        <v>18.510000000000002</v>
      </c>
      <c r="G220" s="6">
        <v>22.65</v>
      </c>
      <c r="H220" s="6">
        <v>46.72</v>
      </c>
      <c r="I220" s="6">
        <v>77.430000000000007</v>
      </c>
      <c r="J220" s="6">
        <v>82.81</v>
      </c>
      <c r="K220" s="6">
        <v>40.479999999999997</v>
      </c>
      <c r="L220" s="6">
        <v>25.12</v>
      </c>
      <c r="M220" s="6">
        <v>9.33</v>
      </c>
      <c r="N220" s="6">
        <v>-2.65</v>
      </c>
      <c r="O220" s="6">
        <v>15.23</v>
      </c>
    </row>
    <row r="221" spans="2:15" ht="15.5" x14ac:dyDescent="0.35">
      <c r="C221" t="s">
        <v>69</v>
      </c>
      <c r="H221" s="6">
        <v>10.39</v>
      </c>
      <c r="I221" s="6">
        <v>10.39</v>
      </c>
      <c r="J221" s="5">
        <v>20</v>
      </c>
      <c r="K221" s="6">
        <v>4.4000000000000004</v>
      </c>
      <c r="L221" s="5">
        <v>3</v>
      </c>
    </row>
    <row r="222" spans="2:15" ht="15.5" x14ac:dyDescent="0.35">
      <c r="C222" t="s">
        <v>383</v>
      </c>
      <c r="H222" s="6">
        <v>0.22239999999999999</v>
      </c>
      <c r="I222" s="6">
        <v>0.13419999999999999</v>
      </c>
      <c r="J222" s="6">
        <v>0.24149999999999999</v>
      </c>
      <c r="K222" s="6">
        <v>0.10869999999999999</v>
      </c>
      <c r="L222" s="6">
        <v>0.11939999999999999</v>
      </c>
    </row>
    <row r="223" spans="2:15" ht="15.5" x14ac:dyDescent="0.35">
      <c r="C223" t="s">
        <v>384</v>
      </c>
      <c r="H223" s="6">
        <v>1.8100000000000002E-2</v>
      </c>
      <c r="I223" s="6">
        <v>1.6799999999999999E-2</v>
      </c>
      <c r="J223" s="6">
        <v>2.29E-2</v>
      </c>
      <c r="K223" s="6">
        <v>9.3999999999999986E-3</v>
      </c>
      <c r="L223" s="6">
        <v>1.0700000000000001E-2</v>
      </c>
    </row>
    <row r="224" spans="2:15" ht="15.5" x14ac:dyDescent="0.35">
      <c r="C224" t="s">
        <v>200</v>
      </c>
      <c r="D224" s="5">
        <v>169000000000</v>
      </c>
      <c r="E224" s="5">
        <v>155000000000</v>
      </c>
      <c r="F224" s="5">
        <v>268000000000</v>
      </c>
      <c r="G224" s="5">
        <v>277000000000</v>
      </c>
      <c r="H224" s="5">
        <v>649000000000</v>
      </c>
      <c r="I224" s="5">
        <v>982000000000</v>
      </c>
      <c r="J224" s="5">
        <v>1047000000000</v>
      </c>
      <c r="K224" s="5">
        <v>762000000000</v>
      </c>
      <c r="L224" s="5">
        <v>540000000000</v>
      </c>
      <c r="M224" s="5">
        <v>318000000000</v>
      </c>
      <c r="N224" s="5">
        <v>208000000000</v>
      </c>
      <c r="O224" s="5">
        <v>566000000000</v>
      </c>
    </row>
    <row r="225" spans="3:12" ht="15.5" x14ac:dyDescent="0.35">
      <c r="C225" t="s">
        <v>385</v>
      </c>
      <c r="H225" s="6">
        <v>10.39</v>
      </c>
      <c r="I225" s="6">
        <v>10.39</v>
      </c>
      <c r="J225" s="5">
        <v>20</v>
      </c>
      <c r="K225" s="6">
        <v>4.4000000000000004</v>
      </c>
      <c r="L225" s="5">
        <v>3</v>
      </c>
    </row>
    <row r="226" spans="3:12" ht="15.5" x14ac:dyDescent="0.35">
      <c r="C226" t="s">
        <v>386</v>
      </c>
      <c r="H226" s="6">
        <v>0.22239999999999999</v>
      </c>
      <c r="I226" s="6">
        <v>0.13419999999999999</v>
      </c>
      <c r="J226" s="6">
        <v>0.24149999999999999</v>
      </c>
      <c r="K226" s="6">
        <v>0.10869999999999999</v>
      </c>
      <c r="L226" s="6">
        <v>0.11939999999999999</v>
      </c>
    </row>
    <row r="227" spans="3:12" ht="15.5" x14ac:dyDescent="0.35">
      <c r="C227" t="s">
        <v>387</v>
      </c>
      <c r="H227" s="6">
        <v>1.8100000000000002E-2</v>
      </c>
      <c r="I227" s="6">
        <v>1.6799999999999999E-2</v>
      </c>
      <c r="J227" s="6">
        <v>2.29E-2</v>
      </c>
      <c r="K227" s="6">
        <v>9.3999999999999986E-3</v>
      </c>
      <c r="L227" s="6">
        <v>1.0700000000000001E-2</v>
      </c>
    </row>
    <row r="228" spans="3:12" ht="15.5" x14ac:dyDescent="0.35">
      <c r="C228" t="s">
        <v>201</v>
      </c>
      <c r="I228" s="6">
        <v>12.31</v>
      </c>
    </row>
    <row r="229" spans="3:12" ht="15.5" x14ac:dyDescent="0.35">
      <c r="C229" t="s">
        <v>281</v>
      </c>
      <c r="I229" s="6">
        <v>8.91</v>
      </c>
    </row>
    <row r="230" spans="3:12" ht="15.5" x14ac:dyDescent="0.35">
      <c r="C230" t="s">
        <v>202</v>
      </c>
      <c r="I230" s="6">
        <v>6.95</v>
      </c>
    </row>
    <row r="231" spans="3:12" ht="15.5" x14ac:dyDescent="0.35">
      <c r="C231" t="s">
        <v>282</v>
      </c>
      <c r="I231" s="6">
        <v>0.11220000000000001</v>
      </c>
    </row>
    <row r="232" spans="3:12" ht="15.5" x14ac:dyDescent="0.35">
      <c r="C232" t="s">
        <v>283</v>
      </c>
      <c r="I232" s="6">
        <v>1.66</v>
      </c>
    </row>
    <row r="233" spans="3:12" ht="15.5" x14ac:dyDescent="0.35">
      <c r="C233" t="s">
        <v>203</v>
      </c>
      <c r="I233" s="6">
        <v>1.63</v>
      </c>
    </row>
    <row r="234" spans="3:12" ht="15.5" x14ac:dyDescent="0.35">
      <c r="C234" t="s">
        <v>284</v>
      </c>
      <c r="I234" s="6">
        <v>13.01</v>
      </c>
    </row>
    <row r="235" spans="3:12" ht="15.5" x14ac:dyDescent="0.35">
      <c r="C235" t="s">
        <v>285</v>
      </c>
      <c r="I235" s="6">
        <v>-108.92</v>
      </c>
    </row>
    <row r="236" spans="3:12" ht="15.5" x14ac:dyDescent="0.35">
      <c r="C236" t="s">
        <v>286</v>
      </c>
      <c r="I236" s="6">
        <v>7.08</v>
      </c>
    </row>
    <row r="237" spans="3:12" ht="15.5" x14ac:dyDescent="0.35">
      <c r="C237" t="s">
        <v>287</v>
      </c>
      <c r="I237" s="6">
        <v>6.6</v>
      </c>
    </row>
    <row r="238" spans="3:12" ht="15.5" x14ac:dyDescent="0.35">
      <c r="C238" t="s">
        <v>288</v>
      </c>
      <c r="I238" s="6">
        <v>-1.37</v>
      </c>
    </row>
    <row r="239" spans="3:12" ht="15.5" x14ac:dyDescent="0.35">
      <c r="C239" t="s">
        <v>289</v>
      </c>
      <c r="I239" s="6">
        <v>0.27</v>
      </c>
    </row>
    <row r="240" spans="3:12" ht="15.5" x14ac:dyDescent="0.35">
      <c r="C240" t="s">
        <v>290</v>
      </c>
      <c r="I240" s="6">
        <v>64.52</v>
      </c>
    </row>
    <row r="241" spans="3:9" ht="15.5" x14ac:dyDescent="0.35">
      <c r="C241" t="s">
        <v>204</v>
      </c>
      <c r="I241" s="6">
        <v>46.72</v>
      </c>
    </row>
    <row r="242" spans="3:9" ht="15.5" x14ac:dyDescent="0.35">
      <c r="C242" t="s">
        <v>291</v>
      </c>
      <c r="I242" s="6">
        <v>347.4</v>
      </c>
    </row>
    <row r="243" spans="3:9" ht="15.5" x14ac:dyDescent="0.35">
      <c r="C243" t="s">
        <v>205</v>
      </c>
      <c r="D243" s="6">
        <v>63.86</v>
      </c>
    </row>
    <row r="244" spans="3:9" ht="15.5" x14ac:dyDescent="0.35">
      <c r="C244" t="s">
        <v>206</v>
      </c>
      <c r="I244" s="6">
        <v>352.78</v>
      </c>
    </row>
    <row r="245" spans="3:9" ht="15.5" x14ac:dyDescent="0.35">
      <c r="C245" t="s">
        <v>292</v>
      </c>
      <c r="I245" s="6">
        <v>-5.28</v>
      </c>
    </row>
    <row r="246" spans="3:9" ht="15.5" x14ac:dyDescent="0.35">
      <c r="C246" t="s">
        <v>207</v>
      </c>
      <c r="D246" s="6">
        <v>3.22</v>
      </c>
    </row>
    <row r="247" spans="3:9" ht="15.5" x14ac:dyDescent="0.35">
      <c r="C247" t="s">
        <v>208</v>
      </c>
      <c r="D247" s="6">
        <v>2.06</v>
      </c>
    </row>
    <row r="248" spans="3:9" ht="15.5" x14ac:dyDescent="0.35">
      <c r="C248" t="s">
        <v>293</v>
      </c>
      <c r="D248" s="6">
        <v>0.19</v>
      </c>
    </row>
    <row r="249" spans="3:9" ht="15.5" x14ac:dyDescent="0.35">
      <c r="C249" t="s">
        <v>294</v>
      </c>
      <c r="D249" s="6">
        <v>0.15</v>
      </c>
    </row>
    <row r="250" spans="3:9" ht="15.5" x14ac:dyDescent="0.35">
      <c r="C250" t="s">
        <v>209</v>
      </c>
      <c r="D250" s="6">
        <v>0.34</v>
      </c>
    </row>
    <row r="251" spans="3:9" ht="15.5" x14ac:dyDescent="0.35">
      <c r="C251" t="s">
        <v>295</v>
      </c>
      <c r="D251" s="6">
        <v>0.14000000000000001</v>
      </c>
    </row>
    <row r="252" spans="3:9" ht="15.5" x14ac:dyDescent="0.35">
      <c r="C252" t="s">
        <v>210</v>
      </c>
      <c r="D252" s="6">
        <v>1.35</v>
      </c>
    </row>
    <row r="253" spans="3:9" ht="15.5" x14ac:dyDescent="0.35">
      <c r="C253" t="s">
        <v>296</v>
      </c>
      <c r="I253" s="6">
        <v>818.9</v>
      </c>
    </row>
    <row r="254" spans="3:9" ht="15.5" x14ac:dyDescent="0.35">
      <c r="C254" t="s">
        <v>13</v>
      </c>
      <c r="D254" s="5">
        <v>-17000000000</v>
      </c>
    </row>
    <row r="255" spans="3:9" ht="15.5" x14ac:dyDescent="0.35">
      <c r="C255" t="s">
        <v>211</v>
      </c>
      <c r="I255" s="6">
        <v>7.84</v>
      </c>
    </row>
    <row r="256" spans="3:9" ht="15.5" x14ac:dyDescent="0.35">
      <c r="C256" t="s">
        <v>212</v>
      </c>
      <c r="I256" s="6">
        <v>0.1353</v>
      </c>
    </row>
    <row r="257" spans="3:9" ht="15.5" x14ac:dyDescent="0.35">
      <c r="C257" t="s">
        <v>213</v>
      </c>
      <c r="I257" s="6">
        <v>0.18289999999999998</v>
      </c>
    </row>
    <row r="258" spans="3:9" ht="15.5" x14ac:dyDescent="0.35">
      <c r="C258" t="s">
        <v>214</v>
      </c>
      <c r="I258" s="6">
        <v>0.19949999999999998</v>
      </c>
    </row>
    <row r="259" spans="3:9" ht="15.5" x14ac:dyDescent="0.35">
      <c r="C259" t="s">
        <v>297</v>
      </c>
      <c r="I259" s="6">
        <v>0.15010000000000001</v>
      </c>
    </row>
    <row r="260" spans="3:9" ht="15.5" x14ac:dyDescent="0.35">
      <c r="C260" t="s">
        <v>215</v>
      </c>
      <c r="D260" s="6">
        <v>36.86</v>
      </c>
    </row>
    <row r="261" spans="3:9" ht="15.5" x14ac:dyDescent="0.35">
      <c r="C261" t="s">
        <v>216</v>
      </c>
      <c r="D261" s="6">
        <v>184.47</v>
      </c>
    </row>
    <row r="262" spans="3:9" ht="15.5" x14ac:dyDescent="0.35">
      <c r="C262" t="s">
        <v>217</v>
      </c>
      <c r="D262" s="6">
        <v>49.51</v>
      </c>
    </row>
    <row r="263" spans="3:9" ht="15.5" x14ac:dyDescent="0.35">
      <c r="C263" t="s">
        <v>218</v>
      </c>
      <c r="D263" s="6">
        <v>171.82</v>
      </c>
    </row>
    <row r="264" spans="3:9" ht="15.5" x14ac:dyDescent="0.35">
      <c r="C264" t="s">
        <v>219</v>
      </c>
      <c r="D264" s="6">
        <v>2.4700000000000002</v>
      </c>
    </row>
    <row r="265" spans="3:9" ht="15.5" x14ac:dyDescent="0.35">
      <c r="C265" t="s">
        <v>298</v>
      </c>
      <c r="I265" s="6">
        <v>0.75</v>
      </c>
    </row>
    <row r="266" spans="3:9" ht="15.5" x14ac:dyDescent="0.35">
      <c r="C266" t="s">
        <v>299</v>
      </c>
      <c r="I266" s="6">
        <v>2.89</v>
      </c>
    </row>
    <row r="267" spans="3:9" ht="15.5" x14ac:dyDescent="0.35">
      <c r="C267" t="s">
        <v>43</v>
      </c>
      <c r="I267" s="5">
        <v>1438000000000</v>
      </c>
    </row>
    <row r="268" spans="3:9" ht="15.5" x14ac:dyDescent="0.35">
      <c r="C268" t="s">
        <v>220</v>
      </c>
      <c r="I268" s="5">
        <v>1461000000000</v>
      </c>
    </row>
    <row r="269" spans="3:9" ht="15.5" x14ac:dyDescent="0.35">
      <c r="C269" t="s">
        <v>221</v>
      </c>
      <c r="I269" s="5">
        <v>2500000000</v>
      </c>
    </row>
    <row r="270" spans="3:9" ht="15.5" x14ac:dyDescent="0.35">
      <c r="C270" t="s">
        <v>222</v>
      </c>
      <c r="I270" s="6">
        <v>0.20180000000000001</v>
      </c>
    </row>
    <row r="271" spans="3:9" ht="15.5" x14ac:dyDescent="0.35">
      <c r="C271" t="s">
        <v>223</v>
      </c>
      <c r="D271" s="6">
        <v>0.40740000000000004</v>
      </c>
    </row>
    <row r="272" spans="3:9" ht="15.5" x14ac:dyDescent="0.35">
      <c r="C272" t="s">
        <v>224</v>
      </c>
      <c r="D272" s="6">
        <v>0.29870000000000002</v>
      </c>
    </row>
    <row r="273" spans="3:9" ht="15.5" x14ac:dyDescent="0.35">
      <c r="C273" t="s">
        <v>225</v>
      </c>
      <c r="D273" s="6">
        <v>0.2366</v>
      </c>
    </row>
    <row r="274" spans="3:9" ht="15.5" x14ac:dyDescent="0.35">
      <c r="C274" t="s">
        <v>226</v>
      </c>
      <c r="D274" s="6">
        <v>0.3589</v>
      </c>
    </row>
    <row r="275" spans="3:9" ht="15.5" x14ac:dyDescent="0.35">
      <c r="C275" t="s">
        <v>227</v>
      </c>
      <c r="D275" s="6">
        <v>0.84709999999999996</v>
      </c>
    </row>
    <row r="276" spans="3:9" ht="15.5" x14ac:dyDescent="0.35">
      <c r="C276" t="s">
        <v>228</v>
      </c>
      <c r="D276" s="6">
        <v>0.65029999999999999</v>
      </c>
    </row>
    <row r="277" spans="3:9" ht="15.5" x14ac:dyDescent="0.35">
      <c r="C277" t="s">
        <v>388</v>
      </c>
      <c r="I277" s="6">
        <v>10.39</v>
      </c>
    </row>
    <row r="278" spans="3:9" ht="15.5" x14ac:dyDescent="0.35">
      <c r="C278" t="s">
        <v>389</v>
      </c>
      <c r="I278" s="6">
        <v>10.39</v>
      </c>
    </row>
    <row r="279" spans="3:9" ht="15.5" x14ac:dyDescent="0.35">
      <c r="C279" t="s">
        <v>390</v>
      </c>
      <c r="I279" s="6">
        <v>0.22239999999999999</v>
      </c>
    </row>
    <row r="280" spans="3:9" ht="15.5" x14ac:dyDescent="0.35">
      <c r="C280" t="s">
        <v>391</v>
      </c>
      <c r="I280" s="6">
        <v>1.8100000000000002E-2</v>
      </c>
    </row>
    <row r="281" spans="3:9" ht="15.5" x14ac:dyDescent="0.35">
      <c r="C281" t="s">
        <v>392</v>
      </c>
      <c r="I281" t="s">
        <v>1688</v>
      </c>
    </row>
    <row r="282" spans="3:9" ht="15.5" x14ac:dyDescent="0.35">
      <c r="C282" t="s">
        <v>229</v>
      </c>
      <c r="I282" s="5">
        <v>5</v>
      </c>
    </row>
    <row r="283" spans="3:9" ht="15.5" x14ac:dyDescent="0.35">
      <c r="C283" t="s">
        <v>230</v>
      </c>
      <c r="I283" s="6">
        <v>0.39</v>
      </c>
    </row>
    <row r="284" spans="3:9" ht="15.5" x14ac:dyDescent="0.35">
      <c r="C284" t="s">
        <v>231</v>
      </c>
      <c r="I284" s="6">
        <v>0.56999999999999995</v>
      </c>
    </row>
    <row r="285" spans="3:9" ht="15.5" x14ac:dyDescent="0.35">
      <c r="C285" t="s">
        <v>232</v>
      </c>
      <c r="I285" s="6">
        <v>0.65</v>
      </c>
    </row>
    <row r="286" spans="3:9" ht="15.5" x14ac:dyDescent="0.35">
      <c r="C286" t="s">
        <v>233</v>
      </c>
      <c r="I286" s="6">
        <v>0.74</v>
      </c>
    </row>
    <row r="287" spans="3:9" ht="15.5" x14ac:dyDescent="0.35">
      <c r="C287" t="s">
        <v>234</v>
      </c>
      <c r="I287" s="6">
        <v>0.44</v>
      </c>
    </row>
    <row r="288" spans="3:9" ht="15.5" x14ac:dyDescent="0.35">
      <c r="C288" t="s">
        <v>235</v>
      </c>
      <c r="I288" s="6">
        <v>0.38</v>
      </c>
    </row>
    <row r="289" spans="3:9" ht="15.5" x14ac:dyDescent="0.35">
      <c r="C289" t="s">
        <v>236</v>
      </c>
      <c r="I289" s="6">
        <v>0.56999999999999995</v>
      </c>
    </row>
    <row r="290" spans="3:9" ht="15.5" x14ac:dyDescent="0.35">
      <c r="C290" t="s">
        <v>300</v>
      </c>
      <c r="I290" s="5">
        <v>869000000000</v>
      </c>
    </row>
    <row r="291" spans="3:9" ht="15.5" x14ac:dyDescent="0.35">
      <c r="C291" t="s">
        <v>301</v>
      </c>
      <c r="I291" s="5">
        <v>281000000000</v>
      </c>
    </row>
    <row r="292" spans="3:9" ht="15.5" x14ac:dyDescent="0.35">
      <c r="C292" t="s">
        <v>302</v>
      </c>
      <c r="I292" s="5">
        <v>221000000000</v>
      </c>
    </row>
    <row r="293" spans="3:9" ht="15.5" x14ac:dyDescent="0.35">
      <c r="C293" t="s">
        <v>303</v>
      </c>
      <c r="I293" s="5">
        <v>161000000000</v>
      </c>
    </row>
    <row r="294" spans="3:9" ht="15.5" x14ac:dyDescent="0.35">
      <c r="C294" t="s">
        <v>237</v>
      </c>
      <c r="D294" s="5">
        <v>160000000000</v>
      </c>
    </row>
    <row r="295" spans="3:9" ht="15.5" x14ac:dyDescent="0.35">
      <c r="C295" t="s">
        <v>238</v>
      </c>
      <c r="D295" s="5">
        <v>1192000000000</v>
      </c>
    </row>
    <row r="296" spans="3:9" ht="15.5" x14ac:dyDescent="0.35">
      <c r="C296" t="s">
        <v>239</v>
      </c>
      <c r="D296" s="5">
        <v>296000000000</v>
      </c>
    </row>
    <row r="297" spans="3:9" ht="15.5" x14ac:dyDescent="0.35">
      <c r="C297" t="s">
        <v>183</v>
      </c>
      <c r="D297" s="5">
        <v>350000000000</v>
      </c>
    </row>
    <row r="298" spans="3:9" ht="15.5" x14ac:dyDescent="0.35">
      <c r="C298" t="s">
        <v>182</v>
      </c>
      <c r="I298" s="5">
        <v>882000000000</v>
      </c>
    </row>
    <row r="299" spans="3:9" ht="15.5" x14ac:dyDescent="0.35">
      <c r="C299" t="s">
        <v>181</v>
      </c>
      <c r="D299" s="5">
        <v>135000000000</v>
      </c>
    </row>
    <row r="300" spans="3:9" ht="15.5" x14ac:dyDescent="0.35">
      <c r="C300" t="s">
        <v>180</v>
      </c>
      <c r="D300" s="5">
        <v>34000000000</v>
      </c>
    </row>
    <row r="301" spans="3:9" ht="15.5" x14ac:dyDescent="0.35">
      <c r="C301" t="s">
        <v>24</v>
      </c>
      <c r="D301" s="5">
        <v>169000000000</v>
      </c>
    </row>
    <row r="302" spans="3:9" ht="15.5" x14ac:dyDescent="0.35">
      <c r="C302" t="s">
        <v>21</v>
      </c>
      <c r="D302" s="5">
        <v>9000000000</v>
      </c>
    </row>
    <row r="303" spans="3:9" ht="15.5" x14ac:dyDescent="0.35">
      <c r="C303" t="s">
        <v>240</v>
      </c>
      <c r="I303" s="5">
        <v>896000000000</v>
      </c>
    </row>
    <row r="304" spans="3:9" ht="15.5" x14ac:dyDescent="0.35">
      <c r="C304" t="s">
        <v>304</v>
      </c>
      <c r="I304" s="5">
        <v>111000000000</v>
      </c>
    </row>
    <row r="305" spans="3:9" ht="15.5" x14ac:dyDescent="0.35">
      <c r="C305" t="s">
        <v>305</v>
      </c>
      <c r="I305" s="5">
        <v>-162000000000</v>
      </c>
    </row>
    <row r="306" spans="3:9" ht="15.5" x14ac:dyDescent="0.35">
      <c r="C306" t="s">
        <v>306</v>
      </c>
      <c r="I306" s="5">
        <v>-3000000000</v>
      </c>
    </row>
    <row r="307" spans="3:9" ht="15.5" x14ac:dyDescent="0.35">
      <c r="C307" t="s">
        <v>307</v>
      </c>
      <c r="I307" s="5">
        <v>-124000000000</v>
      </c>
    </row>
    <row r="308" spans="3:9" ht="15.5" x14ac:dyDescent="0.35">
      <c r="C308" t="s">
        <v>308</v>
      </c>
      <c r="I308" s="5">
        <v>-13000000000</v>
      </c>
    </row>
  </sheetData>
  <pageMargins left="0.7" right="0.7" top="0.75" bottom="0.75" header="0.3" footer="0.3"/>
  <ignoredErrors>
    <ignoredError sqref="A1:O309" numberStoredAsText="1"/>
  </ignoredError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O27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1689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ht="15.5" x14ac:dyDescent="0.35">
      <c r="C2" t="s">
        <v>1690</v>
      </c>
      <c r="D2" s="2" vm="352">
        <f ca="1">IFERROR(_xlfn.STOCKHISTORY("XIDX:" &amp; $C$1, D3, , 0, 0, 1), "Libur")</f>
        <v>795</v>
      </c>
      <c r="E2" s="2" vm="353">
        <f ca="1">IFERROR(_xlfn.STOCKHISTORY("XIDX:" &amp; $C$1, E3, , 0, 0, 1), "Libur")</f>
        <v>590</v>
      </c>
      <c r="H2" s="2" vm="353">
        <f ca="1">IFERROR(INDEX(D2:G2,COUNT(D2:G2)),"")</f>
        <v>590</v>
      </c>
      <c r="I2" s="2" vm="302">
        <f t="shared" ref="I2:O2" ca="1" si="0">IFERROR(_xlfn.STOCKHISTORY("XIDX:" &amp; $C$1, I1, , 0, 0, 1), "Libur")</f>
        <v>980</v>
      </c>
      <c r="J2" s="2" vm="244">
        <f t="shared" ca="1" si="0"/>
        <v>19</v>
      </c>
      <c r="K2" s="2" vm="9">
        <f t="shared" ca="1" si="0"/>
        <v>50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</row>
    <row r="3" spans="1:15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5" ht="15.5" x14ac:dyDescent="0.35">
      <c r="B4" t="s">
        <v>5</v>
      </c>
      <c r="C4" t="s">
        <v>6</v>
      </c>
      <c r="D4" s="2">
        <f>IFERROR(INDEX(D51:D500,MATCH($C$4,$C$51:$C$500,0)),"")</f>
        <v>21613000000</v>
      </c>
      <c r="E4" s="2">
        <f>IFERROR(INDEX(E51:E500,MATCH($C$4,$C$51:$C$500,0)),"")</f>
        <v>67351180063</v>
      </c>
      <c r="H4" s="2">
        <f>IFERROR(SUM(D4:G4)*(4/MAX(1,COUNT(D4:G4))),"")</f>
        <v>177928360126</v>
      </c>
      <c r="I4" s="2">
        <f t="shared" ref="I4:O4" si="1">IFERROR(INDEX(I51:I500,MATCH($C$4,$C$51:$C$500,0)),"")</f>
        <v>55163208359</v>
      </c>
      <c r="J4" s="2">
        <f t="shared" si="1"/>
        <v>62173596046</v>
      </c>
      <c r="K4" s="2">
        <f t="shared" si="1"/>
        <v>42728166665</v>
      </c>
      <c r="L4" s="2">
        <f t="shared" si="1"/>
        <v>32958536111</v>
      </c>
      <c r="M4" s="2">
        <f t="shared" si="1"/>
        <v>10455000000</v>
      </c>
      <c r="N4" s="2">
        <f t="shared" si="1"/>
        <v>10554702159</v>
      </c>
      <c r="O4" s="2">
        <f t="shared" si="1"/>
        <v>8340467012</v>
      </c>
    </row>
    <row r="5" spans="1:15" ht="15.5" x14ac:dyDescent="0.35">
      <c r="B5" t="s">
        <v>7</v>
      </c>
      <c r="C5" t="s">
        <v>8</v>
      </c>
      <c r="D5" s="2">
        <f>IFERROR(INDEX(D51:D500,MATCH($C$5,$C$51:$C$500,0)),"")</f>
        <v>-42613753144</v>
      </c>
      <c r="E5" s="2">
        <f>IFERROR(INDEX(E51:E500,MATCH($C$5,$C$51:$C$500,0)),"")</f>
        <v>6599116465</v>
      </c>
      <c r="H5" s="2">
        <f>IFERROR(SUM(D5:G5)*(4/MAX(1,COUNT(D5:G5))),"")</f>
        <v>-72029273358</v>
      </c>
      <c r="I5" s="2">
        <f t="shared" ref="I5:O5" si="2">IFERROR(INDEX(I51:I500,MATCH($C$5,$C$51:$C$500,0)),"")</f>
        <v>-70211495610</v>
      </c>
      <c r="J5" s="2">
        <f t="shared" si="2"/>
        <v>-51571135789</v>
      </c>
      <c r="K5" s="2">
        <f t="shared" si="2"/>
        <v>792457374</v>
      </c>
      <c r="L5" s="2">
        <f t="shared" si="2"/>
        <v>7495737070</v>
      </c>
      <c r="M5" s="2">
        <f t="shared" si="2"/>
        <v>2755264630</v>
      </c>
      <c r="N5" s="2">
        <f t="shared" si="2"/>
        <v>-1738244934</v>
      </c>
      <c r="O5" s="2">
        <f t="shared" si="2"/>
        <v>-5772921222</v>
      </c>
    </row>
    <row r="6" spans="1:15" ht="15.5" x14ac:dyDescent="0.35">
      <c r="B6" t="s">
        <v>9</v>
      </c>
      <c r="C6" t="s">
        <v>10</v>
      </c>
      <c r="D6" s="2">
        <f>IFERROR(INDEX(D51:D500,MATCH($C$6,$C$51:$C$500,0)),"")</f>
        <v>10894868074</v>
      </c>
      <c r="E6" s="2">
        <f>IFERROR(INDEX(E51:E500,MATCH($C$6,$C$51:$C$500,0)),"")</f>
        <v>53508621219</v>
      </c>
      <c r="H6" s="2">
        <f>IFERROR(INDEX(D6:G6,COUNT(D6:G6)),"")</f>
        <v>53508621219</v>
      </c>
      <c r="I6" s="2">
        <f t="shared" ref="I6:O6" si="3">IFERROR(INDEX(I51:I500,MATCH($C$6,$C$51:$C$500,0)),"")</f>
        <v>46909504754</v>
      </c>
      <c r="J6" s="2">
        <f t="shared" si="3"/>
        <v>117120494942</v>
      </c>
      <c r="K6" s="2">
        <f t="shared" si="3"/>
        <v>168682894593</v>
      </c>
      <c r="L6" s="2">
        <f t="shared" si="3"/>
        <v>91325278961</v>
      </c>
      <c r="M6" s="2">
        <f t="shared" si="3"/>
        <v>1329541891</v>
      </c>
      <c r="N6" s="2">
        <f t="shared" si="3"/>
        <v>-947222406</v>
      </c>
      <c r="O6" s="2">
        <f t="shared" si="3"/>
        <v>759289399</v>
      </c>
    </row>
    <row r="7" spans="1:15" ht="15.5" x14ac:dyDescent="0.35">
      <c r="B7" t="s">
        <v>11</v>
      </c>
      <c r="C7" t="s">
        <v>12</v>
      </c>
      <c r="D7" s="3">
        <f>IFERROR(INDEX(D51:D500,MATCH($C$7,$C$51:$C$500,0))/1000000000,"")</f>
        <v>4.54</v>
      </c>
      <c r="E7" s="3">
        <f>IFERROR(INDEX(E51:E500,MATCH($C$7,$C$51:$C$500,0))/1000000000,"")</f>
        <v>4.54</v>
      </c>
      <c r="H7" s="3">
        <f>IFERROR(INDEX(D7:G7,COUNT(D7:G7)),"")</f>
        <v>4.54</v>
      </c>
      <c r="I7" s="3">
        <f t="shared" ref="I7:O7" si="4">IFERROR(INDEX(I51:I500,MATCH($C$7,$C$51:$C$500,0))/1000000000,"")</f>
        <v>4.54</v>
      </c>
      <c r="J7" s="3">
        <f t="shared" si="4"/>
        <v>4.54</v>
      </c>
      <c r="K7" s="3">
        <f t="shared" si="4"/>
        <v>4.54</v>
      </c>
      <c r="L7" s="3">
        <f t="shared" si="4"/>
        <v>3.8</v>
      </c>
      <c r="M7" s="3">
        <f t="shared" si="4"/>
        <v>0</v>
      </c>
      <c r="N7" s="3">
        <f t="shared" si="4"/>
        <v>0</v>
      </c>
      <c r="O7" s="3">
        <f t="shared" si="4"/>
        <v>0</v>
      </c>
    </row>
    <row r="8" spans="1:15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-756000000000</v>
      </c>
      <c r="E8" s="2">
        <f>IFERROR(INDEX(E51:E500,MATCH("Free cash flow (Quarter)",$C$51:$C$500,0)),"")</f>
        <v>-7000000000</v>
      </c>
      <c r="H8" s="2">
        <f>IFERROR(INDEX(D8:G8,COUNT(D8:G8)),"")</f>
        <v>-7000000000</v>
      </c>
      <c r="I8" s="2">
        <f t="shared" ref="I8:O8" si="5">IFERROR(INDEX(I51:I500,MATCH($C$8,$C$51:$C$500,0)),"")</f>
        <v>-84000000000</v>
      </c>
      <c r="J8" s="2">
        <f t="shared" si="5"/>
        <v>-171000000000</v>
      </c>
      <c r="K8" s="2">
        <f t="shared" si="5"/>
        <v>-50000000000</v>
      </c>
      <c r="L8" s="2">
        <f t="shared" si="5"/>
        <v>1000000000</v>
      </c>
      <c r="M8" s="2">
        <f t="shared" si="5"/>
        <v>-5000000000</v>
      </c>
      <c r="N8" s="2">
        <f t="shared" si="5"/>
        <v>-1000000000</v>
      </c>
      <c r="O8" s="2">
        <f t="shared" si="5"/>
        <v>-4000000000</v>
      </c>
    </row>
    <row r="9" spans="1:15" ht="15.5" x14ac:dyDescent="0.35">
      <c r="A9" t="s">
        <v>16</v>
      </c>
      <c r="C9" t="s">
        <v>17</v>
      </c>
      <c r="D9" s="3">
        <f>IFERROR(INDEX(D51:D500,MATCH("Free cash flow per share (Quarter)",$C$51:$C$500,0)),"")</f>
        <v>-166.7</v>
      </c>
      <c r="E9" s="3">
        <f>IFERROR(INDEX(E51:E500,MATCH("Free cash flow per share (Quarter)",$C$51:$C$500,0)),"")</f>
        <v>-1.45</v>
      </c>
      <c r="H9" s="3">
        <f>IFERROR(INDEX(D9:G9,COUNT(D9:G9)),"")</f>
        <v>-1.45</v>
      </c>
      <c r="I9" s="3">
        <f t="shared" ref="I9:O9" si="6">IFERROR(INDEX(I51:I500,MATCH($C$9,$C$51:$C$500,0)),"")</f>
        <v>-18.48</v>
      </c>
      <c r="J9" s="3">
        <f t="shared" si="6"/>
        <v>-37.79</v>
      </c>
      <c r="K9" s="3">
        <f t="shared" si="6"/>
        <v>-11.04</v>
      </c>
      <c r="L9" s="3">
        <f t="shared" si="6"/>
        <v>0.3</v>
      </c>
      <c r="M9" s="3">
        <f t="shared" si="6"/>
        <v>-405952.53</v>
      </c>
      <c r="N9" s="3">
        <f t="shared" si="6"/>
        <v>-49380.15</v>
      </c>
      <c r="O9" s="3">
        <f t="shared" si="6"/>
        <v>-299236.57</v>
      </c>
    </row>
    <row r="10" spans="1:15" ht="15.5" x14ac:dyDescent="0.35">
      <c r="C10" t="s">
        <v>18</v>
      </c>
      <c r="D10" s="3">
        <f ca="1">IFERROR(IF(D9=0,"",D2/D9),"")</f>
        <v>-4.7690461907618475</v>
      </c>
      <c r="E10" s="3">
        <f ca="1">IFERROR(IF(E9=0,"",E2/E9),"")</f>
        <v>-406.89655172413796</v>
      </c>
      <c r="I10" s="3">
        <f t="shared" ref="I10:O10" ca="1" si="7">IFERROR(IF(I9=0,"",I2/I9),"")</f>
        <v>-53.030303030303031</v>
      </c>
      <c r="J10" s="3">
        <f t="shared" ca="1" si="7"/>
        <v>-0.50277851283408315</v>
      </c>
      <c r="K10" s="3">
        <f t="shared" ca="1" si="7"/>
        <v>-4.5289855072463769</v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</row>
    <row r="11" spans="1:15" ht="15.5" x14ac:dyDescent="0.35">
      <c r="B11" t="s">
        <v>19</v>
      </c>
      <c r="C11" t="s">
        <v>20</v>
      </c>
      <c r="D11" s="2">
        <f>IFERROR(INDEX(D51:D500,MATCH($C$11,$C$51:$C$500,0)),"")</f>
        <v>5425642550</v>
      </c>
      <c r="E11" s="2">
        <f>IFERROR(INDEX(E51:E500,MATCH($C$11,$C$51:$C$500,0)),"")</f>
        <v>5724580336</v>
      </c>
      <c r="H11" s="2">
        <f>IFERROR(INDEX(D11:G11,COUNT(D11:G11)),"")</f>
        <v>5724580336</v>
      </c>
      <c r="I11" s="2">
        <f t="shared" ref="I11:O11" si="8">IFERROR(INDEX(I51:I500,MATCH($C$11,$C$51:$C$500,0)),"")</f>
        <v>14299014327</v>
      </c>
      <c r="J11" s="2">
        <f t="shared" si="8"/>
        <v>3251404222</v>
      </c>
      <c r="K11" s="2">
        <f t="shared" si="8"/>
        <v>173585482379</v>
      </c>
      <c r="L11" s="2">
        <f t="shared" si="8"/>
        <v>2526388016</v>
      </c>
      <c r="M11" s="2">
        <f t="shared" si="8"/>
        <v>1640863689</v>
      </c>
      <c r="N11" s="2">
        <f t="shared" si="8"/>
        <v>1598618593</v>
      </c>
      <c r="O11" s="2">
        <f t="shared" si="8"/>
        <v>1194846991</v>
      </c>
    </row>
    <row r="12" spans="1:15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968000000000</v>
      </c>
      <c r="E12" s="2">
        <f>IFERROR(INDEX(E51:E500,MATCH("Net Debt (Quarter)",$C$51:$C$500,0)),"")</f>
        <v>187000000000</v>
      </c>
      <c r="H12" s="2">
        <f>IFERROR(INDEX(D12:G12,COUNT(D12:G12)),"")</f>
        <v>187000000000</v>
      </c>
      <c r="I12" s="2">
        <f t="shared" ref="I12:O12" si="9">IFERROR(INDEX(I51:I500,MATCH($C$12,$C$51:$C$500,0)),"")</f>
        <v>179000000000</v>
      </c>
      <c r="J12" s="2">
        <f t="shared" si="9"/>
        <v>151000000000</v>
      </c>
      <c r="K12" s="2">
        <f t="shared" si="9"/>
        <v>-2000000000</v>
      </c>
      <c r="L12" s="2">
        <f t="shared" si="9"/>
        <v>26000000000</v>
      </c>
      <c r="M12" s="2">
        <f t="shared" si="9"/>
        <v>-2000000000</v>
      </c>
      <c r="N12" s="2">
        <f t="shared" si="9"/>
        <v>-2000000000</v>
      </c>
      <c r="O12" s="2">
        <f t="shared" si="9"/>
        <v>-1000000000</v>
      </c>
    </row>
    <row r="13" spans="1:15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974000000000</v>
      </c>
      <c r="E13" s="2">
        <f>IFERROR(INDEX(E51:E500,MATCH("Total Debt (Quarter)",$C$51:$C$500,0)),"")</f>
        <v>192000000000</v>
      </c>
      <c r="H13" s="2">
        <f>IFERROR(INDEX(D13:G13,COUNT(D13:G13)),"")</f>
        <v>192000000000</v>
      </c>
      <c r="I13" s="2">
        <f t="shared" ref="I13:O13" si="10">IFERROR(INDEX(I51:I500,MATCH($C$13,$C$51:$C$500,0)),"")</f>
        <v>194000000000</v>
      </c>
      <c r="J13" s="2">
        <f t="shared" si="10"/>
        <v>154000000000</v>
      </c>
      <c r="K13" s="2">
        <f t="shared" si="10"/>
        <v>172000000000</v>
      </c>
      <c r="L13" s="2">
        <f t="shared" si="10"/>
        <v>28000000000</v>
      </c>
      <c r="M13" s="2">
        <f t="shared" si="10"/>
        <v>0</v>
      </c>
      <c r="N13" s="2">
        <f t="shared" si="10"/>
        <v>0</v>
      </c>
      <c r="O13" s="2">
        <f t="shared" si="10"/>
        <v>0</v>
      </c>
    </row>
    <row r="14" spans="1:15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 t="shared" ref="I14:O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</row>
    <row r="15" spans="1:15" ht="15.5" x14ac:dyDescent="0.35">
      <c r="C15" t="s">
        <v>28</v>
      </c>
      <c r="D15" s="2">
        <f>IFERROR(INDEX(D51:D500,MATCH($C$15,$C$51:$C$500,0)),"")</f>
        <v>-259356000</v>
      </c>
      <c r="E15" s="2">
        <f>IFERROR(INDEX(E51:E500,MATCH($C$15,$C$51:$C$500,0)),"")</f>
        <v>-808214161</v>
      </c>
      <c r="H15" s="2">
        <f>IFERROR(SUM(D15:G15)*(4/MAX(1,COUNT(D15:G15))),"")</f>
        <v>-2135140322</v>
      </c>
      <c r="I15" s="2">
        <f t="shared" ref="I15:O15" si="12">IFERROR(INDEX(I51:I500,MATCH($C$15,$C$51:$C$500,0)),"")</f>
        <v>-661958500</v>
      </c>
      <c r="J15" s="2">
        <f t="shared" si="12"/>
        <v>-746083153</v>
      </c>
      <c r="K15" s="2">
        <f t="shared" si="12"/>
        <v>-512738000</v>
      </c>
      <c r="L15" s="2">
        <f t="shared" si="12"/>
        <v>-395502433</v>
      </c>
      <c r="M15" s="2">
        <f t="shared" si="12"/>
        <v>-750388459</v>
      </c>
      <c r="N15" s="2">
        <f t="shared" si="12"/>
        <v>-126656426</v>
      </c>
      <c r="O15" s="2">
        <f t="shared" si="12"/>
        <v>-100085604</v>
      </c>
    </row>
    <row r="16" spans="1:15" ht="15.5" x14ac:dyDescent="0.35">
      <c r="C16" t="s">
        <v>29</v>
      </c>
      <c r="D16" s="2">
        <f>IFERROR(INDEX(D51:D500,MATCH($C$16,$C$51:$C$500,0)),"")</f>
        <v>-42354397144</v>
      </c>
      <c r="E16" s="2">
        <f>IFERROR(INDEX(E51:E500,MATCH($C$16,$C$51:$C$500,0)),"")</f>
        <v>7407330626</v>
      </c>
      <c r="H16" s="2">
        <f>IFERROR(SUM(D16:G16)*(4/MAX(1,COUNT(D16:G16))),"")</f>
        <v>-69894133036</v>
      </c>
      <c r="I16" s="2">
        <f t="shared" ref="I16:O16" si="13">IFERROR(INDEX(I51:I500,MATCH($C$16,$C$51:$C$500,0)),"")</f>
        <v>-69692986100</v>
      </c>
      <c r="J16" s="2">
        <f t="shared" si="13"/>
        <v>-50915311736</v>
      </c>
      <c r="K16" s="2">
        <f t="shared" si="13"/>
        <v>1417184270</v>
      </c>
      <c r="L16" s="2">
        <f t="shared" si="13"/>
        <v>7894292253</v>
      </c>
      <c r="M16" s="2">
        <f t="shared" si="13"/>
        <v>3505653089</v>
      </c>
      <c r="N16" s="2">
        <f t="shared" si="13"/>
        <v>-1611588508</v>
      </c>
      <c r="O16" s="2">
        <f t="shared" si="13"/>
        <v>-5672835618</v>
      </c>
    </row>
    <row r="17" spans="1:15" ht="15.5" x14ac:dyDescent="0.35">
      <c r="A17" t="s">
        <v>30</v>
      </c>
    </row>
    <row r="18" spans="1:15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</row>
    <row r="19" spans="1:15" ht="15.5" x14ac:dyDescent="0.35">
      <c r="A19" t="s">
        <v>40</v>
      </c>
      <c r="C19" t="s">
        <v>41</v>
      </c>
    </row>
    <row r="20" spans="1:15" ht="15.5" x14ac:dyDescent="0.35">
      <c r="A20" t="s">
        <v>42</v>
      </c>
      <c r="C20" t="s">
        <v>43</v>
      </c>
      <c r="D20" s="2">
        <f ca="1">IFERROR(D21*D2,"")</f>
        <v>3609300000000</v>
      </c>
      <c r="E20" s="2">
        <f ca="1">IFERROR(E21*E2,"")</f>
        <v>2678600000000</v>
      </c>
      <c r="H20" s="2">
        <f t="shared" ref="H20:O20" ca="1" si="14">IFERROR(H21*H2,"")</f>
        <v>2678600000000</v>
      </c>
      <c r="I20" s="2">
        <f t="shared" ca="1" si="14"/>
        <v>4449200000000</v>
      </c>
      <c r="J20" s="2">
        <f t="shared" ca="1" si="14"/>
        <v>86260000000</v>
      </c>
      <c r="K20" s="2">
        <f t="shared" ca="1" si="14"/>
        <v>227000000000</v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</row>
    <row r="21" spans="1:15" ht="15.5" x14ac:dyDescent="0.35">
      <c r="C21" t="s">
        <v>12</v>
      </c>
      <c r="D21" s="2">
        <f>IFERROR(INDEX(D51:D500,MATCH($C$7,$C$51:$C$500,0)),"")</f>
        <v>4540000000</v>
      </c>
      <c r="E21" s="2">
        <f>IFERROR(INDEX(E51:E500,MATCH($C$7,$C$51:$C$500,0)),"")</f>
        <v>4540000000</v>
      </c>
      <c r="H21" s="2">
        <f>IFERROR(INDEX(D21:G21,COUNT(D21:G21)),"")</f>
        <v>4540000000</v>
      </c>
      <c r="I21" s="2">
        <f t="shared" ref="I21:O21" si="15">IFERROR(INDEX(I51:I500,MATCH($C$7,$C$51:$C$500,0)),"")</f>
        <v>4540000000</v>
      </c>
      <c r="J21" s="2">
        <f t="shared" si="15"/>
        <v>4540000000</v>
      </c>
      <c r="K21" s="2">
        <f t="shared" si="15"/>
        <v>4540000000</v>
      </c>
      <c r="L21" s="2">
        <f t="shared" si="15"/>
        <v>3800000000</v>
      </c>
      <c r="M21" s="2">
        <f t="shared" si="15"/>
        <v>0</v>
      </c>
      <c r="N21" s="2">
        <f t="shared" si="15"/>
        <v>0</v>
      </c>
      <c r="O21" s="2">
        <f t="shared" si="15"/>
        <v>0</v>
      </c>
    </row>
    <row r="23" spans="1:15" ht="15.5" x14ac:dyDescent="0.35">
      <c r="B23" t="s">
        <v>44</v>
      </c>
      <c r="C23" t="s">
        <v>45</v>
      </c>
      <c r="D23" s="3">
        <f>IFERROR(D5/D6*100,"")</f>
        <v>-391.13601793577806</v>
      </c>
      <c r="E23" s="3">
        <f>IFERROR(E5/E6*100,"")</f>
        <v>12.332809769085895</v>
      </c>
      <c r="H23" s="3">
        <f t="shared" ref="H23:O23" si="16">IFERROR(H5/H6*100,"")</f>
        <v>-134.61246378074051</v>
      </c>
      <c r="I23" s="3">
        <f t="shared" si="16"/>
        <v>-149.67434846775487</v>
      </c>
      <c r="J23" s="3">
        <f t="shared" si="16"/>
        <v>-44.032545981417584</v>
      </c>
      <c r="K23" s="3">
        <f t="shared" si="16"/>
        <v>0.46979118772656236</v>
      </c>
      <c r="L23" s="3">
        <f t="shared" si="16"/>
        <v>8.207735202430662</v>
      </c>
      <c r="M23" s="3">
        <f t="shared" si="16"/>
        <v>207.23413445270674</v>
      </c>
      <c r="N23" s="3">
        <f t="shared" si="16"/>
        <v>183.50969349852986</v>
      </c>
      <c r="O23" s="3">
        <f t="shared" si="16"/>
        <v>-760.3057845405267</v>
      </c>
    </row>
    <row r="24" spans="1:15" ht="15.5" x14ac:dyDescent="0.35">
      <c r="C24" t="s">
        <v>46</v>
      </c>
      <c r="D24" s="4">
        <f>IFERROR(_xlfn.RRI(5,I23,D23),"")</f>
        <v>0.21181433809867078</v>
      </c>
      <c r="E24" s="4" t="str">
        <f>IFERROR(_xlfn.RRI(5,J23,E23),"")</f>
        <v/>
      </c>
      <c r="H24" s="4" t="str">
        <f t="shared" ref="H24:O24" si="17">IFERROR(_xlfn.RRI(5,M23,H23),"")</f>
        <v/>
      </c>
      <c r="I24" s="4" t="str">
        <f t="shared" si="17"/>
        <v/>
      </c>
      <c r="J24" s="4">
        <f t="shared" si="17"/>
        <v>-0.43433787521963463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47</v>
      </c>
      <c r="C25" t="s">
        <v>48</v>
      </c>
      <c r="D25" s="3">
        <f>IFERROR(INDEX(D51:D500,MATCH($A$25,$C$51:$C$500,0)),"")</f>
        <v>-9.39</v>
      </c>
      <c r="E25" s="3">
        <f>IFERROR(INDEX(E51:E500,MATCH($A$25,$C$51:$C$500,0)),"")</f>
        <v>1.45</v>
      </c>
      <c r="H25" s="3">
        <f>IFERROR(INDEX(D25:G25,COUNT(D25:G25)),"")</f>
        <v>1.45</v>
      </c>
      <c r="I25" s="3">
        <f t="shared" ref="I25:O25" si="18">IFERROR(INDEX(I51:I500,MATCH($C$25,$C$51:$C$500,0)),"")</f>
        <v>-15.5</v>
      </c>
      <c r="J25" s="3">
        <f t="shared" si="18"/>
        <v>-11.38</v>
      </c>
      <c r="K25" s="3">
        <f t="shared" si="18"/>
        <v>0.2</v>
      </c>
      <c r="L25" s="3">
        <f t="shared" si="18"/>
        <v>1.97</v>
      </c>
      <c r="M25" s="3">
        <f t="shared" si="18"/>
        <v>220421.17</v>
      </c>
      <c r="N25" s="3">
        <f t="shared" si="18"/>
        <v>-139059.59</v>
      </c>
      <c r="O25" s="3">
        <f t="shared" si="18"/>
        <v>-461833.7</v>
      </c>
    </row>
    <row r="26" spans="1:15" ht="15.5" x14ac:dyDescent="0.35">
      <c r="C26" t="s">
        <v>49</v>
      </c>
      <c r="D26" s="4">
        <f>IFERROR(_xlfn.RRI(5,I25,D25),"")</f>
        <v>-9.5378763544412104E-2</v>
      </c>
      <c r="E26" s="4" t="str">
        <f>IFERROR(_xlfn.RRI(5,J25,E25),"")</f>
        <v/>
      </c>
      <c r="H26" s="4">
        <f t="shared" ref="H26:O26" si="19">IFERROR(_xlfn.RRI(5,M25,H25),"")</f>
        <v>-0.90803492279259768</v>
      </c>
      <c r="I26" s="4">
        <f t="shared" si="19"/>
        <v>-0.83803314448539923</v>
      </c>
      <c r="J26" s="4">
        <f t="shared" si="19"/>
        <v>-0.88023461128959135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50</v>
      </c>
      <c r="D27" s="3">
        <f>IFERROR(D4/D21,"")</f>
        <v>4.7605726872246699</v>
      </c>
      <c r="E27" s="3">
        <f>IFERROR(E4/E21,"")</f>
        <v>14.835061687885462</v>
      </c>
      <c r="H27" s="3">
        <f t="shared" ref="H27:O27" si="20">IFERROR(H4/H21,"")</f>
        <v>39.191268750220267</v>
      </c>
      <c r="I27" s="3">
        <f t="shared" si="20"/>
        <v>12.150486422687225</v>
      </c>
      <c r="J27" s="3">
        <f t="shared" si="20"/>
        <v>13.694624679735682</v>
      </c>
      <c r="K27" s="3">
        <f t="shared" si="20"/>
        <v>9.4114904548458149</v>
      </c>
      <c r="L27" s="3">
        <f t="shared" si="20"/>
        <v>8.6732989765789466</v>
      </c>
      <c r="M27" s="3" t="str">
        <f t="shared" si="20"/>
        <v/>
      </c>
      <c r="N27" s="3" t="str">
        <f t="shared" si="20"/>
        <v/>
      </c>
      <c r="O27" s="3" t="str">
        <f t="shared" si="20"/>
        <v/>
      </c>
    </row>
    <row r="28" spans="1:15" ht="15.5" x14ac:dyDescent="0.35">
      <c r="C28" t="s">
        <v>51</v>
      </c>
      <c r="D28" s="4">
        <f>IFERROR(_xlfn.RRI(5,I27,D27),"")</f>
        <v>-0.17088817877804496</v>
      </c>
      <c r="E28" s="4">
        <f>IFERROR(_xlfn.RRI(5,J27,E27),"")</f>
        <v>1.6126656260725847E-2</v>
      </c>
      <c r="H28" s="4" t="str">
        <f t="shared" ref="H28:O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52</v>
      </c>
      <c r="H29" s="4">
        <f t="shared" ref="H29:O29" si="22">IFERROR(((H25-I25)/I25)*100%,"")</f>
        <v>-1.0935483870967742</v>
      </c>
      <c r="I29" s="4">
        <f t="shared" si="22"/>
        <v>0.36203866432337423</v>
      </c>
      <c r="J29" s="4">
        <f t="shared" si="22"/>
        <v>-57.9</v>
      </c>
      <c r="K29" s="4">
        <f t="shared" si="22"/>
        <v>-0.89847715736040612</v>
      </c>
      <c r="L29" s="4">
        <f t="shared" si="22"/>
        <v>-0.99999106256445336</v>
      </c>
      <c r="M29" s="4">
        <f t="shared" si="22"/>
        <v>-2.58508427933665</v>
      </c>
      <c r="N29" s="4">
        <f t="shared" si="22"/>
        <v>-0.69889683234462963</v>
      </c>
      <c r="O29" s="4" t="str">
        <f t="shared" si="22"/>
        <v/>
      </c>
    </row>
    <row r="30" spans="1:15" ht="15.5" x14ac:dyDescent="0.35">
      <c r="C30" t="s">
        <v>53</v>
      </c>
      <c r="H30" s="4">
        <f t="shared" ref="H30:O30" si="23">IFERROR(((H27-I27)/I27)*100%,"")</f>
        <v>2.2254896953790144</v>
      </c>
      <c r="I30" s="4">
        <f t="shared" si="23"/>
        <v>-0.11275506216197088</v>
      </c>
      <c r="J30" s="4">
        <f t="shared" si="23"/>
        <v>0.45509627252339768</v>
      </c>
      <c r="K30" s="4">
        <f t="shared" si="23"/>
        <v>8.5110807347959894E-2</v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</row>
    <row r="32" spans="1:15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2.4</v>
      </c>
      <c r="E32" s="3">
        <f>IFERROR(INDEX(E51:E500,MATCH($A$32,$C$51:$C$500,0)),"")</f>
        <v>11.79</v>
      </c>
      <c r="H32" s="3">
        <f>IFERROR(INDEX(D32:G32,COUNT(D32:G32)),"")</f>
        <v>11.79</v>
      </c>
      <c r="I32" s="3">
        <f t="shared" ref="I32:O32" si="24">IFERROR(INDEX(I51:I500,MATCH($C$32,$C$51:$C$500,0)),"")</f>
        <v>10.34</v>
      </c>
      <c r="J32" s="3">
        <f t="shared" si="24"/>
        <v>25.81</v>
      </c>
      <c r="K32" s="3">
        <f t="shared" si="24"/>
        <v>37.17</v>
      </c>
      <c r="L32" s="3">
        <f t="shared" si="24"/>
        <v>24.03</v>
      </c>
      <c r="M32" s="3">
        <f t="shared" si="24"/>
        <v>106363.35</v>
      </c>
      <c r="N32" s="3">
        <f t="shared" si="24"/>
        <v>-75777.789999999994</v>
      </c>
      <c r="O32" s="3">
        <f t="shared" si="24"/>
        <v>60743.15</v>
      </c>
    </row>
    <row r="33" spans="1:15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245.83</v>
      </c>
      <c r="E33" s="3">
        <f>IFERROR(INDEX(E51:E500,MATCH($A$33,$C$51:$C$500,0)),"")</f>
        <v>65.73</v>
      </c>
      <c r="H33" s="3">
        <f>IFERROR(INDEX(D33:G33,COUNT(D33:G33)),"")</f>
        <v>65.73</v>
      </c>
      <c r="I33" s="3">
        <f t="shared" ref="I33:O33" si="25">IFERROR(INDEX(I51:I500,MATCH($C$33,$C$51:$C$500,0)),"")</f>
        <v>94.78</v>
      </c>
      <c r="J33" s="3">
        <f t="shared" si="25"/>
        <v>0.74</v>
      </c>
      <c r="K33" s="3">
        <f t="shared" si="25"/>
        <v>1.35</v>
      </c>
      <c r="L33" s="3">
        <f t="shared" si="25"/>
        <v>0</v>
      </c>
      <c r="M33" s="3">
        <f t="shared" si="25"/>
        <v>0</v>
      </c>
      <c r="N33" s="3">
        <f t="shared" si="25"/>
        <v>0</v>
      </c>
      <c r="O33" s="3">
        <f t="shared" si="25"/>
        <v>0</v>
      </c>
    </row>
    <row r="34" spans="1:15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-62.83</v>
      </c>
      <c r="E34" s="3">
        <f>IFERROR(INDEX(E51:E500,MATCH($A$34,$C$51:$C$500,0)),"")</f>
        <v>534.48</v>
      </c>
      <c r="H34" s="3">
        <f>IFERROR(INDEX(D34:G34,COUNT(D34:G34)),"")</f>
        <v>534.48</v>
      </c>
      <c r="I34" s="3">
        <f t="shared" ref="I34:O34" si="26">IFERROR(INDEX(I51:I500,MATCH($C$34,$C$51:$C$500,0)),"")</f>
        <v>-63.23</v>
      </c>
      <c r="J34" s="3">
        <f t="shared" si="26"/>
        <v>-1.67</v>
      </c>
      <c r="K34" s="3">
        <f t="shared" si="26"/>
        <v>250</v>
      </c>
      <c r="L34" s="3">
        <f t="shared" si="26"/>
        <v>0</v>
      </c>
      <c r="M34" s="3">
        <f t="shared" si="26"/>
        <v>0</v>
      </c>
      <c r="N34" s="3">
        <f t="shared" si="26"/>
        <v>0</v>
      </c>
      <c r="O34" s="3">
        <f t="shared" si="26"/>
        <v>0</v>
      </c>
    </row>
    <row r="35" spans="1:15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123.88</v>
      </c>
      <c r="E35" s="3">
        <f>IFERROR(INDEX(E51:E500,MATCH($A$35,$C$51:$C$500,0)),"")</f>
        <v>52.22</v>
      </c>
      <c r="H35" s="3">
        <f>IFERROR(INDEX(D35:G35,COUNT(D35:G35)),"")</f>
        <v>52.22</v>
      </c>
      <c r="I35" s="3">
        <f t="shared" ref="I35:O35" si="27">IFERROR(INDEX(I51:I500,MATCH($C$35,$C$51:$C$500,0)),"")</f>
        <v>80.62</v>
      </c>
      <c r="J35" s="3">
        <f t="shared" si="27"/>
        <v>1.39</v>
      </c>
      <c r="K35" s="3">
        <f t="shared" si="27"/>
        <v>5.31</v>
      </c>
      <c r="L35" s="3">
        <f t="shared" si="27"/>
        <v>0</v>
      </c>
      <c r="M35" s="3">
        <f t="shared" si="27"/>
        <v>0</v>
      </c>
      <c r="N35" s="3">
        <f t="shared" si="27"/>
        <v>0</v>
      </c>
      <c r="O35" s="3">
        <f t="shared" si="27"/>
        <v>0</v>
      </c>
    </row>
    <row r="36" spans="1:15" ht="15.5" x14ac:dyDescent="0.35">
      <c r="B36" t="s">
        <v>66</v>
      </c>
      <c r="C36" t="s">
        <v>67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O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</row>
    <row r="37" spans="1:15" ht="15.5" x14ac:dyDescent="0.35">
      <c r="B37" t="s">
        <v>68</v>
      </c>
      <c r="C37" t="s">
        <v>69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O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</row>
    <row r="50" spans="2:15" ht="15.5" x14ac:dyDescent="0.35">
      <c r="D50" t="s">
        <v>70</v>
      </c>
      <c r="E50" t="s">
        <v>243</v>
      </c>
      <c r="F50" t="s">
        <v>71</v>
      </c>
      <c r="G50" t="s">
        <v>244</v>
      </c>
      <c r="H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</row>
    <row r="51" spans="2:15" ht="15.5" x14ac:dyDescent="0.35">
      <c r="B51" t="s">
        <v>75</v>
      </c>
      <c r="C51" t="s">
        <v>6</v>
      </c>
      <c r="D51" s="5">
        <v>21613000000</v>
      </c>
      <c r="E51" s="5">
        <v>67351180063</v>
      </c>
      <c r="F51" s="5">
        <v>26621241205</v>
      </c>
      <c r="G51" s="5">
        <v>-540000000</v>
      </c>
      <c r="I51" s="5">
        <v>55163208359</v>
      </c>
      <c r="J51" s="5">
        <v>62173596046</v>
      </c>
      <c r="K51" s="5">
        <v>42728166665</v>
      </c>
      <c r="L51" s="5">
        <v>32958536111</v>
      </c>
      <c r="M51" s="5">
        <v>10455000000</v>
      </c>
      <c r="N51" s="5">
        <v>10554702159</v>
      </c>
      <c r="O51" s="5">
        <v>8340467012</v>
      </c>
    </row>
    <row r="52" spans="2:15" ht="15.5" x14ac:dyDescent="0.35">
      <c r="C52" t="s">
        <v>76</v>
      </c>
      <c r="D52" s="5">
        <v>-33482780320</v>
      </c>
      <c r="E52" s="5">
        <v>-52148934882</v>
      </c>
      <c r="F52" s="5">
        <v>-19021929883</v>
      </c>
      <c r="G52" s="5">
        <v>-17082532920</v>
      </c>
      <c r="I52" s="5">
        <v>-53646763562</v>
      </c>
      <c r="J52" s="5">
        <v>-56120537866</v>
      </c>
      <c r="K52" s="5">
        <v>-27601599420</v>
      </c>
      <c r="L52" s="5">
        <v>-18079984273</v>
      </c>
      <c r="M52" s="5">
        <v>-9121009134</v>
      </c>
      <c r="N52" s="5">
        <v>-10477512408</v>
      </c>
      <c r="O52" s="5">
        <v>-7359910104</v>
      </c>
    </row>
    <row r="53" spans="2:15" ht="15.5" x14ac:dyDescent="0.35">
      <c r="C53" t="s">
        <v>77</v>
      </c>
      <c r="D53" s="5">
        <v>-11869780320</v>
      </c>
      <c r="E53" s="5">
        <v>15202245181</v>
      </c>
      <c r="F53" s="5">
        <v>7599311322</v>
      </c>
      <c r="G53" s="5">
        <v>-17622532920</v>
      </c>
      <c r="I53" s="5">
        <v>1516444797</v>
      </c>
      <c r="J53" s="5">
        <v>6053058180</v>
      </c>
      <c r="K53" s="5">
        <v>15126567245</v>
      </c>
      <c r="L53" s="5">
        <v>14878551838</v>
      </c>
      <c r="M53" s="5">
        <v>1333990866</v>
      </c>
      <c r="N53" s="5">
        <v>77189751</v>
      </c>
      <c r="O53" s="5">
        <v>980556908</v>
      </c>
    </row>
    <row r="54" spans="2:15" ht="15.5" x14ac:dyDescent="0.35">
      <c r="C54" t="s">
        <v>78</v>
      </c>
      <c r="D54" s="5">
        <v>-22868229894</v>
      </c>
      <c r="E54" s="5">
        <v>-4643659176</v>
      </c>
      <c r="F54" s="5">
        <v>-35614774222</v>
      </c>
      <c r="G54" s="5">
        <v>-12640553214</v>
      </c>
      <c r="I54" s="5">
        <v>-51934324823</v>
      </c>
      <c r="J54" s="5">
        <v>-42302812014</v>
      </c>
      <c r="K54" s="5">
        <v>-11779824956</v>
      </c>
      <c r="L54" s="5">
        <v>-6147080980</v>
      </c>
      <c r="M54" s="5">
        <v>2337835664</v>
      </c>
      <c r="N54" s="5">
        <v>-1079372169</v>
      </c>
      <c r="O54" s="5">
        <v>-6062614455</v>
      </c>
    </row>
    <row r="55" spans="2:15" ht="15.5" x14ac:dyDescent="0.35">
      <c r="C55" t="s">
        <v>245</v>
      </c>
      <c r="M55" s="5">
        <v>-33950000</v>
      </c>
      <c r="N55" s="5">
        <v>-10000000</v>
      </c>
      <c r="O55" s="5">
        <v>-128457000</v>
      </c>
    </row>
    <row r="56" spans="2:15" ht="15.5" x14ac:dyDescent="0.35">
      <c r="C56" t="s">
        <v>246</v>
      </c>
      <c r="D56" s="5">
        <v>-3780911797</v>
      </c>
      <c r="E56" s="5">
        <v>-4966501547</v>
      </c>
      <c r="F56" s="5">
        <v>-18815860133</v>
      </c>
      <c r="G56" s="5">
        <v>-4896904764</v>
      </c>
      <c r="I56" s="5">
        <v>-31790879159</v>
      </c>
      <c r="J56" s="5">
        <v>-32576623273</v>
      </c>
      <c r="K56" s="5">
        <v>-12662967591</v>
      </c>
      <c r="L56" s="5">
        <v>-5319040390</v>
      </c>
      <c r="M56" s="5">
        <v>-1371322342</v>
      </c>
      <c r="N56" s="5">
        <v>-1112986916</v>
      </c>
      <c r="O56" s="5">
        <v>-1824284538</v>
      </c>
    </row>
    <row r="57" spans="2:15" ht="15.5" x14ac:dyDescent="0.35">
      <c r="C57" t="s">
        <v>83</v>
      </c>
      <c r="D57" s="5">
        <v>-7616386930</v>
      </c>
      <c r="E57" s="5">
        <v>-3151255379</v>
      </c>
      <c r="F57" s="5">
        <v>-9180181431</v>
      </c>
      <c r="G57" s="5">
        <v>-3483294282</v>
      </c>
      <c r="I57" s="5">
        <v>-19275106074</v>
      </c>
      <c r="J57" s="5">
        <v>-14665557902</v>
      </c>
      <c r="K57" s="5">
        <v>-1929558019</v>
      </c>
      <c r="L57" s="5">
        <v>-837178605</v>
      </c>
      <c r="M57" s="5">
        <v>-166173441</v>
      </c>
      <c r="N57" s="5">
        <v>-609406090</v>
      </c>
      <c r="O57" s="5">
        <v>-590778071</v>
      </c>
    </row>
    <row r="58" spans="2:15" ht="15.5" x14ac:dyDescent="0.35">
      <c r="C58" t="s">
        <v>80</v>
      </c>
      <c r="D58" s="5">
        <v>-34738010214</v>
      </c>
      <c r="E58" s="5">
        <v>10558586005</v>
      </c>
      <c r="F58" s="5">
        <v>-28015462900</v>
      </c>
      <c r="G58" s="5">
        <v>-30263086134</v>
      </c>
      <c r="I58" s="5">
        <v>-50417880026</v>
      </c>
      <c r="J58" s="5">
        <v>-36249753834</v>
      </c>
      <c r="K58" s="5">
        <v>3346742289</v>
      </c>
      <c r="L58" s="5">
        <v>8731470858</v>
      </c>
      <c r="M58" s="5">
        <v>3671826530</v>
      </c>
      <c r="N58" s="5">
        <v>-1002182418</v>
      </c>
      <c r="O58" s="5">
        <v>-5082057547</v>
      </c>
    </row>
    <row r="59" spans="2:15" ht="15.5" x14ac:dyDescent="0.35">
      <c r="C59" t="s">
        <v>81</v>
      </c>
      <c r="D59" s="5">
        <v>-7616386930</v>
      </c>
      <c r="E59" s="5">
        <v>-3151255379</v>
      </c>
      <c r="F59" s="5">
        <v>-9180181431</v>
      </c>
      <c r="G59" s="5">
        <v>-3483294282</v>
      </c>
      <c r="I59" s="5">
        <v>-19275106074</v>
      </c>
      <c r="J59" s="5">
        <v>-14665557902</v>
      </c>
      <c r="K59" s="5">
        <v>-1929558019</v>
      </c>
      <c r="L59" s="5">
        <v>-837178605</v>
      </c>
      <c r="M59" s="5">
        <v>-166173441</v>
      </c>
      <c r="N59" s="5">
        <v>-609406090</v>
      </c>
      <c r="O59" s="5">
        <v>-590778071</v>
      </c>
    </row>
    <row r="60" spans="2:15" ht="15.5" x14ac:dyDescent="0.35">
      <c r="C60" t="s">
        <v>84</v>
      </c>
      <c r="D60" s="5">
        <v>-7616386930</v>
      </c>
      <c r="E60" s="5">
        <v>-3151255379</v>
      </c>
      <c r="F60" s="5">
        <v>-9180181431</v>
      </c>
      <c r="G60" s="5">
        <v>-3483294282</v>
      </c>
      <c r="I60" s="5">
        <v>-19275106074</v>
      </c>
      <c r="J60" s="5">
        <v>-14665557902</v>
      </c>
      <c r="K60" s="5">
        <v>-1929558019</v>
      </c>
      <c r="L60" s="5">
        <v>-837178605</v>
      </c>
      <c r="M60" s="5">
        <v>-166173441</v>
      </c>
      <c r="N60" s="5">
        <v>-609406090</v>
      </c>
      <c r="O60" s="5">
        <v>-590778071</v>
      </c>
    </row>
    <row r="61" spans="2:15" ht="15.5" x14ac:dyDescent="0.35">
      <c r="C61" t="s">
        <v>29</v>
      </c>
      <c r="D61" s="5">
        <v>-42354397144</v>
      </c>
      <c r="E61" s="5">
        <v>7407330626</v>
      </c>
      <c r="F61" s="5">
        <v>-37195644331</v>
      </c>
      <c r="G61" s="5">
        <v>-33746380416</v>
      </c>
      <c r="I61" s="5">
        <v>-69692986100</v>
      </c>
      <c r="J61" s="5">
        <v>-50915311736</v>
      </c>
      <c r="K61" s="5">
        <v>1417184270</v>
      </c>
      <c r="L61" s="5">
        <v>7894292253</v>
      </c>
      <c r="M61" s="5">
        <v>3505653089</v>
      </c>
      <c r="N61" s="5">
        <v>-1611588508</v>
      </c>
      <c r="O61" s="5">
        <v>-5672835618</v>
      </c>
    </row>
    <row r="62" spans="2:15" ht="15.5" x14ac:dyDescent="0.35">
      <c r="C62" t="s">
        <v>28</v>
      </c>
      <c r="D62" s="5">
        <v>-259356000</v>
      </c>
      <c r="E62" s="5">
        <v>-808214161</v>
      </c>
      <c r="F62" s="5">
        <v>-319454894</v>
      </c>
      <c r="G62" s="5">
        <v>6480000</v>
      </c>
      <c r="I62" s="5">
        <v>-661958500</v>
      </c>
      <c r="J62" s="5">
        <v>-746083153</v>
      </c>
      <c r="K62" s="5">
        <v>-512738000</v>
      </c>
      <c r="L62" s="5">
        <v>-395502433</v>
      </c>
      <c r="M62" s="5">
        <v>-750388459</v>
      </c>
      <c r="N62" s="5">
        <v>-126656426</v>
      </c>
      <c r="O62" s="5">
        <v>-100085604</v>
      </c>
    </row>
    <row r="63" spans="2:15" ht="15.5" x14ac:dyDescent="0.35">
      <c r="C63" t="s">
        <v>85</v>
      </c>
      <c r="D63" s="5">
        <v>-259356000</v>
      </c>
      <c r="E63" s="5">
        <v>-808214161</v>
      </c>
      <c r="F63" s="5">
        <v>-661958500</v>
      </c>
      <c r="G63" s="5">
        <v>348983606</v>
      </c>
      <c r="I63" s="5">
        <v>-661958500</v>
      </c>
      <c r="J63" s="5">
        <v>-746083153</v>
      </c>
      <c r="K63" s="5">
        <v>-512738000</v>
      </c>
      <c r="L63" s="5">
        <v>-395502433</v>
      </c>
      <c r="M63" s="5">
        <v>-750388459</v>
      </c>
      <c r="N63" s="5">
        <v>-126656426</v>
      </c>
      <c r="O63" s="5">
        <v>-100085604</v>
      </c>
    </row>
    <row r="64" spans="2:15" ht="15.5" x14ac:dyDescent="0.35">
      <c r="C64" t="s">
        <v>87</v>
      </c>
      <c r="F64" s="5">
        <v>342503606</v>
      </c>
      <c r="G64" s="5">
        <v>-342503606</v>
      </c>
    </row>
    <row r="65" spans="2:15" ht="15.5" x14ac:dyDescent="0.35">
      <c r="C65" t="s">
        <v>88</v>
      </c>
      <c r="D65" s="5">
        <v>-259356000</v>
      </c>
      <c r="E65" s="5">
        <v>-808214161</v>
      </c>
      <c r="F65" s="5">
        <v>-319454894</v>
      </c>
      <c r="G65" s="5">
        <v>6480000</v>
      </c>
      <c r="I65" s="5">
        <v>-661958500</v>
      </c>
      <c r="J65" s="5">
        <v>-746083153</v>
      </c>
      <c r="K65" s="5">
        <v>-512738000</v>
      </c>
      <c r="L65" s="5">
        <v>-395502433</v>
      </c>
      <c r="M65" s="5">
        <v>-750388459</v>
      </c>
      <c r="N65" s="5">
        <v>-126656426</v>
      </c>
      <c r="O65" s="5">
        <v>-100085604</v>
      </c>
    </row>
    <row r="66" spans="2:15" ht="15.5" x14ac:dyDescent="0.35">
      <c r="C66" t="s">
        <v>247</v>
      </c>
      <c r="D66" s="5">
        <v>-259356000</v>
      </c>
      <c r="E66" s="5">
        <v>-808214161</v>
      </c>
      <c r="F66" s="5">
        <v>-319454894</v>
      </c>
      <c r="G66" s="5">
        <v>6480000</v>
      </c>
      <c r="I66" s="5">
        <v>-661958500</v>
      </c>
      <c r="J66" s="5">
        <v>-746083153</v>
      </c>
      <c r="K66" s="5">
        <v>-512738000</v>
      </c>
      <c r="L66" s="5">
        <v>-395502433</v>
      </c>
      <c r="M66" s="5">
        <v>-750388459</v>
      </c>
      <c r="N66" s="5">
        <v>-126656426</v>
      </c>
      <c r="O66" s="5">
        <v>-100085604</v>
      </c>
    </row>
    <row r="67" spans="2:15" ht="15.5" x14ac:dyDescent="0.35">
      <c r="C67" t="s">
        <v>89</v>
      </c>
      <c r="D67" s="5">
        <v>-42613753144</v>
      </c>
      <c r="E67" s="5">
        <v>6599116465</v>
      </c>
      <c r="F67" s="5">
        <v>-37515099225</v>
      </c>
      <c r="G67" s="5">
        <v>-33739900416</v>
      </c>
      <c r="I67" s="5">
        <v>-70354944600</v>
      </c>
      <c r="J67" s="5">
        <v>-51661394889</v>
      </c>
      <c r="K67" s="5">
        <v>904446270</v>
      </c>
      <c r="L67" s="5">
        <v>7498789820</v>
      </c>
      <c r="M67" s="5">
        <v>2755264630</v>
      </c>
      <c r="N67" s="5">
        <v>-1738244934</v>
      </c>
      <c r="O67" s="5">
        <v>-5772921222</v>
      </c>
    </row>
    <row r="68" spans="2:15" ht="15.5" x14ac:dyDescent="0.35">
      <c r="C68" t="s">
        <v>90</v>
      </c>
    </row>
    <row r="69" spans="2:15" ht="15.5" x14ac:dyDescent="0.35">
      <c r="C69" t="s">
        <v>91</v>
      </c>
      <c r="D69" s="5">
        <v>-42613753144</v>
      </c>
      <c r="E69" s="5">
        <v>6599116465</v>
      </c>
      <c r="F69" s="5">
        <v>-37371650236</v>
      </c>
      <c r="G69" s="5">
        <v>-33739900416</v>
      </c>
      <c r="I69" s="5">
        <v>-70211495611</v>
      </c>
      <c r="J69" s="5">
        <v>-51571135789</v>
      </c>
      <c r="K69" s="5">
        <v>792457374</v>
      </c>
      <c r="L69" s="5">
        <v>7495737070</v>
      </c>
      <c r="M69" s="5">
        <v>2755264630</v>
      </c>
      <c r="N69" s="5">
        <v>-1738244934</v>
      </c>
      <c r="O69" s="5">
        <v>-5772921222</v>
      </c>
    </row>
    <row r="70" spans="2:15" ht="15.5" x14ac:dyDescent="0.35">
      <c r="C70" t="s">
        <v>92</v>
      </c>
      <c r="D70" s="5">
        <v>-42613753144</v>
      </c>
      <c r="E70" s="5">
        <v>6599116465</v>
      </c>
      <c r="F70" s="5">
        <v>-37515099224</v>
      </c>
      <c r="G70" s="5">
        <v>-33739900416</v>
      </c>
      <c r="I70" s="5">
        <v>-70354944599</v>
      </c>
      <c r="J70" s="5">
        <v>-51661394889</v>
      </c>
      <c r="K70" s="5">
        <v>904446270</v>
      </c>
      <c r="L70" s="5">
        <v>7498789820</v>
      </c>
      <c r="M70" s="5">
        <v>2755264630</v>
      </c>
      <c r="N70" s="5">
        <v>-1738244934</v>
      </c>
      <c r="O70" s="5">
        <v>-5772921222</v>
      </c>
    </row>
    <row r="71" spans="2:15" ht="15.5" x14ac:dyDescent="0.35">
      <c r="C71" t="s">
        <v>8</v>
      </c>
      <c r="D71" s="5">
        <v>-42613753144</v>
      </c>
      <c r="E71" s="5">
        <v>6599116465</v>
      </c>
      <c r="F71" s="5">
        <v>-37371650235</v>
      </c>
      <c r="G71" s="5">
        <v>-33739900416</v>
      </c>
      <c r="I71" s="5">
        <v>-70211495610</v>
      </c>
      <c r="J71" s="5">
        <v>-51571135789</v>
      </c>
      <c r="K71" s="5">
        <v>792457374</v>
      </c>
      <c r="L71" s="5">
        <v>7495737070</v>
      </c>
      <c r="M71" s="5">
        <v>2755264630</v>
      </c>
      <c r="N71" s="5">
        <v>-1738244934</v>
      </c>
      <c r="O71" s="5">
        <v>-5772921222</v>
      </c>
    </row>
    <row r="72" spans="2:15" ht="15.5" x14ac:dyDescent="0.35">
      <c r="C72" t="s">
        <v>93</v>
      </c>
    </row>
    <row r="73" spans="2:15" ht="15.5" x14ac:dyDescent="0.35">
      <c r="C73" t="s">
        <v>94</v>
      </c>
      <c r="D73" s="5">
        <v>-42613753144</v>
      </c>
      <c r="E73" s="5">
        <v>6599116465</v>
      </c>
      <c r="F73" s="5">
        <v>-37515099224</v>
      </c>
      <c r="G73" s="5">
        <v>-33739900416</v>
      </c>
      <c r="I73" s="5">
        <v>-70354944599</v>
      </c>
      <c r="J73" s="5">
        <v>-51661394889</v>
      </c>
      <c r="K73" s="5">
        <v>904446270</v>
      </c>
      <c r="L73" s="5">
        <v>7498789820</v>
      </c>
      <c r="M73" s="5">
        <v>2755264630</v>
      </c>
      <c r="N73" s="5">
        <v>-1738244934</v>
      </c>
      <c r="O73" s="5">
        <v>-5772921222</v>
      </c>
    </row>
    <row r="74" spans="2:15" ht="15.5" x14ac:dyDescent="0.35">
      <c r="C74" t="s">
        <v>95</v>
      </c>
      <c r="D74" s="5">
        <v>-42613753144</v>
      </c>
      <c r="E74" s="5">
        <v>6599116465</v>
      </c>
      <c r="F74" s="5">
        <v>-37371650235</v>
      </c>
      <c r="G74" s="5">
        <v>-33739900416</v>
      </c>
      <c r="I74" s="5">
        <v>-70211495610</v>
      </c>
      <c r="J74" s="5">
        <v>-51571135789</v>
      </c>
      <c r="K74" s="5">
        <v>792457374</v>
      </c>
      <c r="L74" s="5">
        <v>7495737070</v>
      </c>
      <c r="M74" s="5">
        <v>2755264630</v>
      </c>
      <c r="N74" s="5">
        <v>-1738244934</v>
      </c>
      <c r="O74" s="5">
        <v>-5772921222</v>
      </c>
    </row>
    <row r="75" spans="2:15" ht="15.5" x14ac:dyDescent="0.35">
      <c r="C75" t="s">
        <v>96</v>
      </c>
      <c r="D75" s="5">
        <v>-42613753144</v>
      </c>
      <c r="E75" s="5">
        <v>6599116465</v>
      </c>
      <c r="F75" s="5">
        <v>-37371650235</v>
      </c>
      <c r="G75" s="5">
        <v>-33739900416</v>
      </c>
      <c r="I75" s="5">
        <v>-70211495610</v>
      </c>
      <c r="J75" s="5">
        <v>-51571135789</v>
      </c>
      <c r="K75" s="5">
        <v>792457374</v>
      </c>
      <c r="L75" s="5">
        <v>7495737070</v>
      </c>
      <c r="M75" s="5">
        <v>2755264630</v>
      </c>
      <c r="N75" s="5">
        <v>-1738244934</v>
      </c>
      <c r="O75" s="5">
        <v>-5772921222</v>
      </c>
    </row>
    <row r="77" spans="2:15" ht="15.5" x14ac:dyDescent="0.35">
      <c r="B77" t="s">
        <v>97</v>
      </c>
      <c r="C77" t="s">
        <v>98</v>
      </c>
    </row>
    <row r="78" spans="2:15" ht="15.5" x14ac:dyDescent="0.35">
      <c r="C78" t="s">
        <v>99</v>
      </c>
    </row>
    <row r="79" spans="2:15" ht="15.5" x14ac:dyDescent="0.35">
      <c r="C79" t="s">
        <v>20</v>
      </c>
      <c r="D79" s="5">
        <v>5425642550</v>
      </c>
      <c r="E79" s="5">
        <v>5724580336</v>
      </c>
      <c r="F79" s="5">
        <v>14299014327</v>
      </c>
      <c r="G79" s="5">
        <v>30609721183</v>
      </c>
      <c r="I79" s="5">
        <v>14299014327</v>
      </c>
      <c r="J79" s="5">
        <v>3251404222</v>
      </c>
      <c r="K79" s="5">
        <v>173585482379</v>
      </c>
      <c r="L79" s="5">
        <v>2526388016</v>
      </c>
      <c r="M79" s="5">
        <v>1640863689</v>
      </c>
      <c r="N79" s="5">
        <v>1598618593</v>
      </c>
      <c r="O79" s="5">
        <v>1194846991</v>
      </c>
    </row>
    <row r="80" spans="2:15" ht="15.5" x14ac:dyDescent="0.35">
      <c r="C80" t="s">
        <v>100</v>
      </c>
      <c r="D80" s="5">
        <v>14823630000</v>
      </c>
      <c r="E80" s="5">
        <v>72686903199</v>
      </c>
      <c r="F80" s="5">
        <v>25772292417</v>
      </c>
      <c r="G80" s="5">
        <v>5960662402</v>
      </c>
      <c r="I80" s="5">
        <v>25772292417</v>
      </c>
      <c r="J80" s="5">
        <v>10788599250</v>
      </c>
      <c r="K80" s="5">
        <v>9034654622</v>
      </c>
      <c r="L80" s="5">
        <v>1862355000</v>
      </c>
      <c r="N80" s="5">
        <v>121100000</v>
      </c>
    </row>
    <row r="81" spans="3:15" ht="15.5" x14ac:dyDescent="0.35">
      <c r="C81" t="s">
        <v>249</v>
      </c>
      <c r="D81" s="5">
        <v>52821344127</v>
      </c>
      <c r="E81" s="5">
        <v>50347767222</v>
      </c>
      <c r="F81" s="5">
        <v>50911767222</v>
      </c>
      <c r="I81" s="5">
        <v>50911767222</v>
      </c>
      <c r="O81" s="5">
        <v>5786586000</v>
      </c>
    </row>
    <row r="82" spans="3:15" ht="15.5" x14ac:dyDescent="0.35">
      <c r="C82" t="s">
        <v>250</v>
      </c>
      <c r="D82" s="5">
        <v>923510000000</v>
      </c>
      <c r="E82" s="5">
        <v>923510000000</v>
      </c>
      <c r="F82" s="5">
        <v>923010000000</v>
      </c>
      <c r="I82" s="5">
        <v>923010000000</v>
      </c>
      <c r="N82" s="5">
        <v>111150650722</v>
      </c>
      <c r="O82" s="5">
        <v>105070015568</v>
      </c>
    </row>
    <row r="83" spans="3:15" ht="15.5" x14ac:dyDescent="0.35">
      <c r="C83" t="s">
        <v>251</v>
      </c>
      <c r="D83" s="5">
        <v>14823630000</v>
      </c>
      <c r="E83" s="5">
        <v>72686903199</v>
      </c>
      <c r="F83" s="5">
        <v>25772292417</v>
      </c>
      <c r="G83" s="5">
        <v>5960662402</v>
      </c>
      <c r="I83" s="5">
        <v>25772292417</v>
      </c>
      <c r="J83" s="5">
        <v>10788599250</v>
      </c>
      <c r="K83" s="5">
        <v>9034654622</v>
      </c>
      <c r="L83" s="5">
        <v>1862355000</v>
      </c>
      <c r="N83" s="5">
        <v>121100000</v>
      </c>
    </row>
    <row r="84" spans="3:15" ht="15.5" x14ac:dyDescent="0.35">
      <c r="C84" t="s">
        <v>102</v>
      </c>
      <c r="D84" s="5">
        <v>103843486</v>
      </c>
      <c r="E84" s="5">
        <v>103843486</v>
      </c>
      <c r="F84" s="5">
        <v>5138443486</v>
      </c>
      <c r="G84" s="5">
        <v>103843486</v>
      </c>
      <c r="I84" s="5">
        <v>5138443486</v>
      </c>
      <c r="J84" s="5">
        <v>319711092</v>
      </c>
      <c r="K84" s="5">
        <v>616160546</v>
      </c>
      <c r="M84" s="5">
        <v>1500000000</v>
      </c>
      <c r="N84" s="5">
        <v>5380000000</v>
      </c>
      <c r="O84" s="5">
        <v>6400177000</v>
      </c>
    </row>
    <row r="85" spans="3:15" ht="15.5" x14ac:dyDescent="0.35">
      <c r="C85" t="s">
        <v>252</v>
      </c>
      <c r="D85" s="5">
        <v>103843486</v>
      </c>
      <c r="E85" s="5">
        <v>103843486</v>
      </c>
      <c r="F85" s="5">
        <v>5138443486</v>
      </c>
      <c r="G85" s="5">
        <v>103843486</v>
      </c>
      <c r="I85" s="5">
        <v>5138443486</v>
      </c>
      <c r="J85" s="5">
        <v>319711092</v>
      </c>
      <c r="K85" s="5">
        <v>616160546</v>
      </c>
      <c r="M85" s="5">
        <v>1500000000</v>
      </c>
      <c r="N85" s="5">
        <v>5380000000</v>
      </c>
      <c r="O85" s="5">
        <v>6400177000</v>
      </c>
    </row>
    <row r="86" spans="3:15" ht="15.5" x14ac:dyDescent="0.35">
      <c r="C86" t="s">
        <v>103</v>
      </c>
      <c r="D86" s="5">
        <v>17308799033</v>
      </c>
      <c r="E86" s="5">
        <v>5615935599</v>
      </c>
      <c r="F86" s="5">
        <v>6164981599</v>
      </c>
      <c r="G86" s="5">
        <v>8658051014</v>
      </c>
      <c r="I86" s="5">
        <v>6164981599</v>
      </c>
      <c r="J86" s="5">
        <v>5616404888</v>
      </c>
    </row>
    <row r="87" spans="3:15" ht="15.5" x14ac:dyDescent="0.35">
      <c r="C87" t="s">
        <v>83</v>
      </c>
      <c r="D87" s="5">
        <v>-162045889347</v>
      </c>
      <c r="E87" s="5">
        <v>-119432136202</v>
      </c>
      <c r="F87" s="5">
        <v>-126031252667</v>
      </c>
      <c r="G87" s="5">
        <v>-88659602434</v>
      </c>
      <c r="I87" s="5">
        <v>-126031252667</v>
      </c>
      <c r="J87" s="5">
        <v>-55819757057</v>
      </c>
      <c r="K87" s="5">
        <v>-4248621268</v>
      </c>
      <c r="L87" s="5">
        <v>-5041078642</v>
      </c>
      <c r="M87" s="5">
        <v>-12536815712</v>
      </c>
      <c r="N87" s="5">
        <v>-15292080342</v>
      </c>
      <c r="O87" s="5">
        <v>-13553835408</v>
      </c>
    </row>
    <row r="88" spans="3:15" ht="15.5" x14ac:dyDescent="0.35">
      <c r="C88" t="s">
        <v>104</v>
      </c>
      <c r="D88" s="5">
        <v>88910248492</v>
      </c>
      <c r="E88" s="5">
        <v>88844950366</v>
      </c>
      <c r="F88" s="5">
        <v>54652630147</v>
      </c>
      <c r="G88" s="5">
        <v>71664826971</v>
      </c>
      <c r="I88" s="5">
        <v>54652630147</v>
      </c>
      <c r="J88" s="5">
        <v>26163733459</v>
      </c>
      <c r="K88" s="5">
        <v>190390304697</v>
      </c>
      <c r="L88" s="5">
        <v>6958755979</v>
      </c>
      <c r="M88" s="5">
        <v>3157520426</v>
      </c>
      <c r="N88" s="5">
        <v>7810194289</v>
      </c>
      <c r="O88" s="5">
        <v>8799473347</v>
      </c>
    </row>
    <row r="89" spans="3:15" ht="15.5" x14ac:dyDescent="0.35">
      <c r="C89" t="s">
        <v>105</v>
      </c>
    </row>
    <row r="90" spans="3:15" ht="15.5" x14ac:dyDescent="0.35">
      <c r="C90" t="s">
        <v>107</v>
      </c>
      <c r="D90" s="5">
        <v>1924339920897</v>
      </c>
      <c r="E90" s="5">
        <v>1930183232799</v>
      </c>
      <c r="F90" s="5">
        <v>1944491209918</v>
      </c>
      <c r="G90" s="5">
        <v>271580015475</v>
      </c>
      <c r="I90" s="5">
        <v>1944491209918</v>
      </c>
      <c r="J90" s="5">
        <v>288131096234</v>
      </c>
      <c r="K90" s="5">
        <v>96500448603</v>
      </c>
      <c r="L90" s="5">
        <v>93960340166</v>
      </c>
      <c r="M90" s="5">
        <v>84078638502</v>
      </c>
      <c r="N90" s="5">
        <v>110489305473</v>
      </c>
      <c r="O90" s="5">
        <v>107452109883</v>
      </c>
    </row>
    <row r="91" spans="3:15" ht="15.5" x14ac:dyDescent="0.35">
      <c r="C91" t="s">
        <v>110</v>
      </c>
      <c r="D91" s="5">
        <v>1929818177033</v>
      </c>
      <c r="E91" s="5">
        <v>1935972402574</v>
      </c>
      <c r="F91" s="5">
        <v>1950591293334</v>
      </c>
      <c r="G91" s="5">
        <v>280919732806</v>
      </c>
      <c r="I91" s="5">
        <v>1950591293334</v>
      </c>
      <c r="J91" s="5">
        <v>307489113713</v>
      </c>
      <c r="K91" s="5">
        <v>162575289893</v>
      </c>
      <c r="L91" s="5">
        <v>122968574069</v>
      </c>
      <c r="M91" s="5">
        <v>84078638502</v>
      </c>
      <c r="N91" s="5">
        <v>110489305473</v>
      </c>
      <c r="O91" s="5">
        <v>107452109883</v>
      </c>
    </row>
    <row r="92" spans="3:15" ht="15.5" x14ac:dyDescent="0.35">
      <c r="C92" t="s">
        <v>111</v>
      </c>
      <c r="D92" s="5">
        <v>2018728425525</v>
      </c>
      <c r="E92" s="5">
        <v>2024817352940</v>
      </c>
      <c r="F92" s="5">
        <v>2005243923481</v>
      </c>
      <c r="G92" s="5">
        <v>352584559777</v>
      </c>
      <c r="I92" s="5">
        <v>2005243923481</v>
      </c>
      <c r="J92" s="5">
        <v>333652847172</v>
      </c>
      <c r="K92" s="5">
        <v>352965594590</v>
      </c>
      <c r="L92" s="5">
        <v>129927330048</v>
      </c>
      <c r="M92" s="5">
        <v>87236158928</v>
      </c>
      <c r="N92" s="5">
        <v>118299499762</v>
      </c>
      <c r="O92" s="5">
        <v>116251583230</v>
      </c>
    </row>
    <row r="93" spans="3:15" ht="15.5" x14ac:dyDescent="0.35">
      <c r="C93" t="s">
        <v>112</v>
      </c>
    </row>
    <row r="94" spans="3:15" ht="15.5" x14ac:dyDescent="0.35">
      <c r="C94" t="s">
        <v>113</v>
      </c>
    </row>
    <row r="95" spans="3:15" ht="15.5" x14ac:dyDescent="0.35">
      <c r="C95" t="s">
        <v>114</v>
      </c>
      <c r="D95" s="5">
        <v>194282738926</v>
      </c>
      <c r="E95" s="5">
        <v>825339353514</v>
      </c>
      <c r="F95" s="5">
        <v>809009356783</v>
      </c>
      <c r="G95" s="5">
        <v>89515409448</v>
      </c>
      <c r="I95" s="5">
        <v>809009356783</v>
      </c>
      <c r="J95" s="5">
        <v>88948818039</v>
      </c>
      <c r="K95" s="5">
        <v>30040784573</v>
      </c>
      <c r="L95" s="5">
        <v>14934702650</v>
      </c>
      <c r="M95" s="5">
        <v>85830394709</v>
      </c>
      <c r="N95" s="5">
        <v>8096071446</v>
      </c>
      <c r="O95" s="5">
        <v>4635692263</v>
      </c>
    </row>
    <row r="96" spans="3:15" ht="15.5" x14ac:dyDescent="0.35">
      <c r="C96" t="s">
        <v>115</v>
      </c>
    </row>
    <row r="97" spans="3:15" ht="15.5" x14ac:dyDescent="0.35">
      <c r="C97" t="s">
        <v>253</v>
      </c>
      <c r="D97" s="5">
        <v>38005170164</v>
      </c>
      <c r="E97" s="5">
        <v>36842587074</v>
      </c>
      <c r="F97" s="5">
        <v>20673662066</v>
      </c>
      <c r="G97" s="5">
        <v>12761037305</v>
      </c>
      <c r="I97" s="5">
        <v>20673662066</v>
      </c>
      <c r="J97" s="5">
        <v>14151571475</v>
      </c>
      <c r="K97" s="5">
        <v>1607706500</v>
      </c>
      <c r="L97" s="5">
        <v>4719822501</v>
      </c>
      <c r="M97" s="5">
        <v>1040464689</v>
      </c>
      <c r="N97" s="5">
        <v>1876488350</v>
      </c>
      <c r="O97" s="5">
        <v>3033935592</v>
      </c>
    </row>
    <row r="98" spans="3:15" ht="15.5" x14ac:dyDescent="0.35">
      <c r="C98" t="s">
        <v>119</v>
      </c>
      <c r="D98" s="5">
        <v>9657868000</v>
      </c>
      <c r="E98" s="5">
        <v>9657868000</v>
      </c>
      <c r="F98" s="5">
        <v>9657868000</v>
      </c>
      <c r="G98" s="5">
        <v>6079997333</v>
      </c>
      <c r="I98" s="5">
        <v>9657868000</v>
      </c>
    </row>
    <row r="99" spans="3:15" ht="15.5" x14ac:dyDescent="0.35">
      <c r="C99" t="s">
        <v>118</v>
      </c>
    </row>
    <row r="100" spans="3:15" ht="15.5" x14ac:dyDescent="0.35">
      <c r="C100" t="s">
        <v>254</v>
      </c>
      <c r="D100" s="5">
        <v>976331344127</v>
      </c>
      <c r="E100" s="5">
        <v>973857767222</v>
      </c>
      <c r="F100" s="5">
        <v>973921767222</v>
      </c>
      <c r="I100" s="5">
        <v>973921767222</v>
      </c>
      <c r="N100" s="5">
        <v>111150650722</v>
      </c>
      <c r="O100" s="5">
        <v>110856601568</v>
      </c>
    </row>
    <row r="101" spans="3:15" ht="15.5" x14ac:dyDescent="0.35">
      <c r="C101" t="s">
        <v>116</v>
      </c>
      <c r="D101" s="5">
        <v>1606145405</v>
      </c>
      <c r="E101" s="5">
        <v>508328001</v>
      </c>
      <c r="F101" s="5">
        <v>1113752722</v>
      </c>
      <c r="G101" s="5">
        <v>7824416439</v>
      </c>
      <c r="I101" s="5">
        <v>1113752722</v>
      </c>
      <c r="J101" s="5">
        <v>5634887144</v>
      </c>
      <c r="K101" s="5">
        <v>799100000</v>
      </c>
      <c r="L101" s="5">
        <v>52500000</v>
      </c>
    </row>
    <row r="102" spans="3:15" ht="15.5" x14ac:dyDescent="0.35">
      <c r="C102" t="s">
        <v>117</v>
      </c>
      <c r="D102" s="5">
        <v>4916138256</v>
      </c>
      <c r="E102" s="5">
        <v>9623107951</v>
      </c>
      <c r="F102" s="5">
        <v>3149463892</v>
      </c>
      <c r="G102" s="5">
        <v>1593454716</v>
      </c>
      <c r="I102" s="5">
        <v>3149463892</v>
      </c>
      <c r="J102" s="5">
        <v>656023863</v>
      </c>
      <c r="K102" s="5">
        <v>146205334</v>
      </c>
      <c r="L102" s="5">
        <v>1177809854</v>
      </c>
      <c r="M102" s="5">
        <v>678430365</v>
      </c>
      <c r="N102" s="5">
        <v>45497096</v>
      </c>
      <c r="O102" s="5">
        <v>63284147</v>
      </c>
    </row>
    <row r="103" spans="3:15" ht="15.5" x14ac:dyDescent="0.35">
      <c r="C103" t="s">
        <v>120</v>
      </c>
    </row>
    <row r="104" spans="3:15" ht="15.5" x14ac:dyDescent="0.35">
      <c r="C104" t="s">
        <v>255</v>
      </c>
      <c r="D104" s="5">
        <v>832624416889</v>
      </c>
      <c r="E104" s="5">
        <v>167192381287</v>
      </c>
      <c r="F104" s="5">
        <v>170165396872</v>
      </c>
      <c r="G104" s="5">
        <v>173138945030</v>
      </c>
      <c r="I104" s="5">
        <v>170165396872</v>
      </c>
      <c r="J104" s="5">
        <v>113930617666</v>
      </c>
      <c r="K104" s="5">
        <v>135154159928</v>
      </c>
    </row>
    <row r="105" spans="3:15" ht="15.5" x14ac:dyDescent="0.35">
      <c r="C105" t="s">
        <v>520</v>
      </c>
      <c r="D105" s="5">
        <v>4489927838</v>
      </c>
      <c r="E105" s="5">
        <v>4814100027</v>
      </c>
      <c r="F105" s="5">
        <v>5132767222</v>
      </c>
      <c r="G105" s="5">
        <v>5446025445</v>
      </c>
      <c r="I105" s="5">
        <v>5132767222</v>
      </c>
      <c r="J105" s="5">
        <v>13449891658</v>
      </c>
      <c r="K105" s="5">
        <v>18691274869</v>
      </c>
      <c r="L105" s="5">
        <v>23585647090</v>
      </c>
    </row>
    <row r="106" spans="3:15" ht="15.5" x14ac:dyDescent="0.35">
      <c r="C106" t="s">
        <v>121</v>
      </c>
      <c r="D106" s="5">
        <v>126770844914</v>
      </c>
      <c r="E106" s="5">
        <v>10614052299</v>
      </c>
      <c r="F106" s="5">
        <v>8581199914</v>
      </c>
      <c r="G106" s="5">
        <v>6341980845</v>
      </c>
      <c r="I106" s="5">
        <v>8581199914</v>
      </c>
      <c r="J106" s="5">
        <v>26632496320</v>
      </c>
      <c r="K106" s="5">
        <v>18363602550</v>
      </c>
      <c r="L106" s="5">
        <v>4570335437</v>
      </c>
      <c r="O106" s="5">
        <v>8330000</v>
      </c>
    </row>
    <row r="107" spans="3:15" ht="15.5" x14ac:dyDescent="0.35">
      <c r="C107" t="s">
        <v>122</v>
      </c>
      <c r="D107" s="5">
        <v>1813550818525</v>
      </c>
      <c r="E107" s="5">
        <v>1145969378207</v>
      </c>
      <c r="F107" s="5">
        <v>1149325060987</v>
      </c>
      <c r="G107" s="5">
        <v>178787995342</v>
      </c>
      <c r="I107" s="5">
        <v>1149325060987</v>
      </c>
      <c r="J107" s="5">
        <v>127583534191</v>
      </c>
      <c r="K107" s="5">
        <v>154241915425</v>
      </c>
      <c r="L107" s="5">
        <v>23667348437</v>
      </c>
      <c r="M107" s="5">
        <v>76222328</v>
      </c>
      <c r="N107" s="5">
        <v>111150650722</v>
      </c>
      <c r="O107" s="5">
        <v>110856601568</v>
      </c>
    </row>
    <row r="108" spans="3:15" ht="15.5" x14ac:dyDescent="0.35">
      <c r="C108" t="s">
        <v>123</v>
      </c>
      <c r="D108" s="5">
        <v>1813550818525</v>
      </c>
      <c r="E108" s="5">
        <v>1145969378207</v>
      </c>
      <c r="F108" s="5">
        <v>1149325060987</v>
      </c>
      <c r="G108" s="5">
        <v>178787995342</v>
      </c>
      <c r="I108" s="5">
        <v>1149325060987</v>
      </c>
      <c r="J108" s="5">
        <v>127583534191</v>
      </c>
      <c r="K108" s="5">
        <v>154241915425</v>
      </c>
      <c r="L108" s="5">
        <v>23667348437</v>
      </c>
      <c r="M108" s="5">
        <v>76222328</v>
      </c>
      <c r="N108" s="5">
        <v>111150650722</v>
      </c>
      <c r="O108" s="5">
        <v>110856601568</v>
      </c>
    </row>
    <row r="109" spans="3:15" ht="15.5" x14ac:dyDescent="0.35">
      <c r="C109" t="s">
        <v>124</v>
      </c>
    </row>
    <row r="110" spans="3:15" ht="15.5" x14ac:dyDescent="0.35">
      <c r="C110" t="s">
        <v>125</v>
      </c>
      <c r="D110" s="5">
        <v>837219474398</v>
      </c>
      <c r="E110" s="5">
        <v>172111610985</v>
      </c>
      <c r="F110" s="5">
        <v>175403293765</v>
      </c>
      <c r="G110" s="5">
        <v>178787995342</v>
      </c>
      <c r="I110" s="5">
        <v>175403293765</v>
      </c>
      <c r="J110" s="5">
        <v>127583534191</v>
      </c>
      <c r="K110" s="5">
        <v>154241915425</v>
      </c>
      <c r="L110" s="5">
        <v>23667348437</v>
      </c>
      <c r="M110" s="5">
        <v>76222328</v>
      </c>
    </row>
    <row r="111" spans="3:15" ht="15.5" x14ac:dyDescent="0.35">
      <c r="C111" t="s">
        <v>126</v>
      </c>
      <c r="D111" s="5">
        <v>2007833557451</v>
      </c>
      <c r="E111" s="5">
        <v>1971308731721</v>
      </c>
      <c r="F111" s="5">
        <v>1958334417770</v>
      </c>
      <c r="G111" s="5">
        <v>268303404790</v>
      </c>
      <c r="I111" s="5">
        <v>1958334417770</v>
      </c>
      <c r="J111" s="5">
        <v>216532352230</v>
      </c>
      <c r="K111" s="5">
        <v>184282699998</v>
      </c>
      <c r="L111" s="5">
        <v>38602051087</v>
      </c>
      <c r="M111" s="5">
        <v>85906617037</v>
      </c>
      <c r="N111" s="5">
        <v>119246722168</v>
      </c>
      <c r="O111" s="5">
        <v>115492293831</v>
      </c>
    </row>
    <row r="112" spans="3:15" ht="15.5" x14ac:dyDescent="0.35">
      <c r="C112" t="s">
        <v>127</v>
      </c>
    </row>
    <row r="113" spans="2:15" ht="15.5" x14ac:dyDescent="0.35">
      <c r="C113" t="s">
        <v>128</v>
      </c>
      <c r="D113" s="5">
        <v>113451686025</v>
      </c>
      <c r="E113" s="5">
        <v>113451686025</v>
      </c>
      <c r="F113" s="5">
        <v>113451686025</v>
      </c>
      <c r="G113" s="5">
        <v>113451686025</v>
      </c>
      <c r="I113" s="5">
        <v>113451686025</v>
      </c>
      <c r="J113" s="5">
        <v>113451637050</v>
      </c>
      <c r="K113" s="5">
        <v>113450790525</v>
      </c>
      <c r="L113" s="5">
        <v>95000000000</v>
      </c>
      <c r="M113" s="5">
        <v>12500000000</v>
      </c>
      <c r="N113" s="5">
        <v>12500000000</v>
      </c>
      <c r="O113" s="5">
        <v>12500000000</v>
      </c>
    </row>
    <row r="114" spans="2:15" ht="15.5" x14ac:dyDescent="0.35">
      <c r="C114" t="s">
        <v>129</v>
      </c>
      <c r="D114" s="5">
        <v>59489071396</v>
      </c>
      <c r="E114" s="5">
        <v>59489071396</v>
      </c>
      <c r="F114" s="5">
        <v>59489071396</v>
      </c>
      <c r="G114" s="5">
        <v>59489071396</v>
      </c>
      <c r="I114" s="5">
        <v>59489071396</v>
      </c>
      <c r="J114" s="5">
        <v>59488614949</v>
      </c>
      <c r="K114" s="5">
        <v>59480725336</v>
      </c>
      <c r="L114" s="5">
        <v>1366357603</v>
      </c>
      <c r="M114" s="5">
        <v>1366357603</v>
      </c>
      <c r="N114" s="5">
        <v>1844857936</v>
      </c>
      <c r="O114" s="5">
        <v>1813124807</v>
      </c>
    </row>
    <row r="115" spans="2:15" ht="15.5" x14ac:dyDescent="0.35">
      <c r="C115" t="s">
        <v>10</v>
      </c>
      <c r="D115" s="5">
        <v>10894868074</v>
      </c>
      <c r="E115" s="5">
        <v>53508621219</v>
      </c>
      <c r="F115" s="5">
        <v>46909504754</v>
      </c>
      <c r="G115" s="5">
        <v>84281154987</v>
      </c>
      <c r="I115" s="5">
        <v>46909504754</v>
      </c>
      <c r="J115" s="5">
        <v>117120494942</v>
      </c>
      <c r="K115" s="5">
        <v>168682894593</v>
      </c>
      <c r="L115" s="5">
        <v>91325278961</v>
      </c>
      <c r="M115" s="5">
        <v>1329541891</v>
      </c>
      <c r="N115" s="5">
        <v>-947222406</v>
      </c>
      <c r="O115" s="5">
        <v>759289399</v>
      </c>
    </row>
    <row r="116" spans="2:15" ht="15.5" x14ac:dyDescent="0.35">
      <c r="C116" t="s">
        <v>132</v>
      </c>
      <c r="D116" s="5">
        <v>2018728425525</v>
      </c>
      <c r="E116" s="5">
        <v>2024817352940</v>
      </c>
      <c r="F116" s="5">
        <v>2005243922524</v>
      </c>
      <c r="G116" s="5">
        <v>352584559777</v>
      </c>
      <c r="I116" s="5">
        <v>2005243922524</v>
      </c>
      <c r="J116" s="5">
        <v>333652847172</v>
      </c>
      <c r="K116" s="5">
        <v>352965594591</v>
      </c>
      <c r="L116" s="5">
        <v>129927330048</v>
      </c>
      <c r="M116" s="5">
        <v>87236158928</v>
      </c>
      <c r="N116" s="5">
        <v>118299499762</v>
      </c>
      <c r="O116" s="5">
        <v>116251583230</v>
      </c>
    </row>
    <row r="117" spans="2:15" ht="15.5" x14ac:dyDescent="0.35">
      <c r="C117" t="s">
        <v>133</v>
      </c>
      <c r="D117" s="5">
        <v>4538000000</v>
      </c>
      <c r="E117" s="5">
        <v>4538000000</v>
      </c>
      <c r="F117" s="5">
        <v>4538000000</v>
      </c>
      <c r="G117" s="5">
        <v>4538000000</v>
      </c>
      <c r="I117" s="5">
        <v>4538000000</v>
      </c>
      <c r="J117" s="5">
        <v>4538000000</v>
      </c>
      <c r="K117" s="5">
        <v>4538000000</v>
      </c>
      <c r="L117" s="5">
        <v>3800000000</v>
      </c>
      <c r="M117" s="5">
        <v>12500</v>
      </c>
      <c r="N117" s="5">
        <v>12500</v>
      </c>
      <c r="O117" s="5">
        <v>12500</v>
      </c>
    </row>
    <row r="119" spans="2:15" ht="15.5" x14ac:dyDescent="0.35">
      <c r="B119" t="s">
        <v>134</v>
      </c>
      <c r="C119" t="s">
        <v>135</v>
      </c>
      <c r="D119" s="5">
        <v>-755697988483</v>
      </c>
      <c r="E119" s="5">
        <v>6788689097</v>
      </c>
      <c r="F119" s="5">
        <v>7650370085</v>
      </c>
      <c r="G119" s="5">
        <v>-50824427799</v>
      </c>
      <c r="I119" s="5">
        <v>-57143974768</v>
      </c>
      <c r="J119" s="5">
        <v>6712161740</v>
      </c>
      <c r="K119" s="5">
        <v>3980971396</v>
      </c>
      <c r="L119" s="5">
        <v>6923438928</v>
      </c>
      <c r="M119" s="5">
        <v>72461562</v>
      </c>
      <c r="N119" s="5">
        <v>4276805896</v>
      </c>
      <c r="O119" s="5">
        <v>7165048075</v>
      </c>
    </row>
    <row r="120" spans="2:15" ht="15.5" x14ac:dyDescent="0.35">
      <c r="C120" t="s">
        <v>316</v>
      </c>
      <c r="D120" s="5">
        <v>79476273199</v>
      </c>
      <c r="E120" s="5">
        <v>20436569281</v>
      </c>
      <c r="F120" s="5">
        <v>-10680294861</v>
      </c>
      <c r="G120" s="5">
        <v>11398718672</v>
      </c>
      <c r="I120" s="5">
        <v>13149643413</v>
      </c>
      <c r="J120" s="5">
        <v>73891199568</v>
      </c>
      <c r="K120" s="5">
        <v>39355911497</v>
      </c>
      <c r="L120" s="5">
        <v>38978783840</v>
      </c>
      <c r="M120" s="5">
        <v>10501100000</v>
      </c>
      <c r="N120" s="5">
        <v>9290959635</v>
      </c>
      <c r="O120" s="5">
        <v>10056509536</v>
      </c>
    </row>
    <row r="121" spans="2:15" ht="15.5" x14ac:dyDescent="0.35">
      <c r="C121" t="s">
        <v>317</v>
      </c>
      <c r="D121" s="5">
        <v>-37632363321</v>
      </c>
      <c r="E121" s="5">
        <v>-7972403560</v>
      </c>
      <c r="F121" s="5">
        <v>27258833675</v>
      </c>
      <c r="G121" s="5">
        <v>-55085695150</v>
      </c>
      <c r="I121" s="5">
        <v>-42199977575</v>
      </c>
      <c r="J121" s="5">
        <v>-56480205848</v>
      </c>
      <c r="K121" s="5">
        <v>-25868060060</v>
      </c>
      <c r="L121" s="5">
        <v>-26373635000</v>
      </c>
      <c r="M121" s="5">
        <v>-8814335918</v>
      </c>
      <c r="N121" s="5">
        <v>-3372903388</v>
      </c>
      <c r="O121" s="5">
        <v>-1286993696</v>
      </c>
    </row>
    <row r="122" spans="2:15" ht="15.5" x14ac:dyDescent="0.35">
      <c r="C122" t="s">
        <v>521</v>
      </c>
      <c r="L122" s="5">
        <v>-2178208306</v>
      </c>
      <c r="M122" s="5">
        <v>-680078154</v>
      </c>
      <c r="N122" s="5">
        <v>-836094200</v>
      </c>
      <c r="O122" s="5">
        <v>-1139190886</v>
      </c>
    </row>
    <row r="123" spans="2:15" ht="15.5" x14ac:dyDescent="0.35">
      <c r="C123" t="s">
        <v>139</v>
      </c>
      <c r="D123" s="5">
        <v>-1711841091</v>
      </c>
      <c r="E123" s="5">
        <v>-2376086805</v>
      </c>
      <c r="F123" s="5">
        <v>267620651</v>
      </c>
      <c r="G123" s="5">
        <v>-3032118754</v>
      </c>
      <c r="I123" s="5">
        <v>-8506025011</v>
      </c>
      <c r="J123" s="5">
        <v>-8486064188</v>
      </c>
      <c r="K123" s="5">
        <v>-8503484908</v>
      </c>
      <c r="L123" s="5">
        <v>-3107999173</v>
      </c>
      <c r="M123" s="5">
        <v>-808764366</v>
      </c>
      <c r="N123" s="5">
        <v>-678499725</v>
      </c>
      <c r="O123" s="5">
        <v>-365191275</v>
      </c>
    </row>
    <row r="124" spans="2:15" ht="15.5" x14ac:dyDescent="0.35">
      <c r="C124" t="s">
        <v>752</v>
      </c>
      <c r="D124" s="5">
        <v>-786671848203</v>
      </c>
      <c r="E124" s="5">
        <v>660079721</v>
      </c>
      <c r="F124" s="5">
        <v>40469565</v>
      </c>
      <c r="G124" s="5">
        <v>-23135317</v>
      </c>
      <c r="I124" s="5">
        <v>86071599</v>
      </c>
      <c r="J124" s="5">
        <v>25316549</v>
      </c>
      <c r="K124" s="5">
        <v>1327228886</v>
      </c>
    </row>
    <row r="125" spans="2:15" ht="15.5" x14ac:dyDescent="0.35">
      <c r="C125" t="s">
        <v>141</v>
      </c>
    </row>
    <row r="126" spans="2:15" ht="15.5" x14ac:dyDescent="0.35">
      <c r="C126" t="s">
        <v>265</v>
      </c>
      <c r="D126" s="5">
        <v>-259356000</v>
      </c>
      <c r="E126" s="5">
        <v>-808214161</v>
      </c>
      <c r="F126" s="5">
        <v>-319454894</v>
      </c>
      <c r="G126" s="5">
        <v>6480000</v>
      </c>
      <c r="I126" s="5">
        <v>-661958500</v>
      </c>
      <c r="J126" s="5">
        <v>-746083153</v>
      </c>
      <c r="K126" s="5">
        <v>-512738000</v>
      </c>
      <c r="L126" s="5">
        <v>-395502433</v>
      </c>
      <c r="M126" s="5">
        <v>-125460000</v>
      </c>
      <c r="N126" s="5">
        <v>-126656426</v>
      </c>
      <c r="O126" s="5">
        <v>-100085604</v>
      </c>
    </row>
    <row r="127" spans="2:15" ht="15.5" x14ac:dyDescent="0.35">
      <c r="C127" t="s">
        <v>144</v>
      </c>
      <c r="D127" s="5">
        <v>756173874374</v>
      </c>
      <c r="E127" s="5">
        <v>-2014000000</v>
      </c>
      <c r="F127" s="5">
        <v>-6196282294</v>
      </c>
      <c r="G127" s="5">
        <v>82564866883</v>
      </c>
      <c r="I127" s="5">
        <v>86928535019</v>
      </c>
      <c r="J127" s="5">
        <v>1983527144</v>
      </c>
      <c r="K127" s="5">
        <v>220666480422</v>
      </c>
      <c r="L127" s="5">
        <v>-2755764797</v>
      </c>
      <c r="M127" s="5">
        <v>-35163348218</v>
      </c>
      <c r="N127" s="5">
        <v>-8976500</v>
      </c>
      <c r="O127" s="5">
        <v>-107718000</v>
      </c>
    </row>
    <row r="128" spans="2:15" ht="15.5" x14ac:dyDescent="0.35">
      <c r="C128" t="s">
        <v>145</v>
      </c>
      <c r="D128" s="5">
        <v>-774823675</v>
      </c>
      <c r="E128" s="5">
        <v>-13349123089</v>
      </c>
      <c r="F128" s="5">
        <v>-17764794647</v>
      </c>
      <c r="G128" s="5">
        <v>-4264607856</v>
      </c>
      <c r="I128" s="5">
        <v>-18736950146</v>
      </c>
      <c r="J128" s="5">
        <v>-179029767041</v>
      </c>
      <c r="K128" s="5">
        <v>-53588357454</v>
      </c>
      <c r="L128" s="5">
        <v>-3282149803</v>
      </c>
      <c r="M128" s="5">
        <v>35133131752</v>
      </c>
      <c r="N128" s="5">
        <v>-3864057794</v>
      </c>
      <c r="O128" s="5">
        <v>-6155505229</v>
      </c>
    </row>
    <row r="129" spans="3:15" ht="15.5" x14ac:dyDescent="0.35">
      <c r="C129" t="s">
        <v>146</v>
      </c>
      <c r="D129" s="5">
        <v>-774823675</v>
      </c>
      <c r="E129" s="5">
        <v>-13349123089</v>
      </c>
      <c r="F129" s="5">
        <v>-19818768322</v>
      </c>
      <c r="G129" s="5">
        <v>-4305329095</v>
      </c>
      <c r="I129" s="5">
        <v>-26736950146</v>
      </c>
      <c r="J129" s="5">
        <v>-177323495078</v>
      </c>
      <c r="K129" s="5">
        <v>-11720770088</v>
      </c>
      <c r="L129" s="5">
        <v>-5782149803</v>
      </c>
      <c r="M129" s="5">
        <v>-5146868248</v>
      </c>
      <c r="N129" s="5">
        <v>-4894057794</v>
      </c>
      <c r="O129" s="5">
        <v>-10905505229</v>
      </c>
    </row>
    <row r="130" spans="3:15" ht="15.5" x14ac:dyDescent="0.35">
      <c r="C130" t="s">
        <v>504</v>
      </c>
      <c r="F130" s="5">
        <v>2053973675</v>
      </c>
      <c r="G130" s="5">
        <v>874746601</v>
      </c>
      <c r="J130" s="5">
        <v>-874746601</v>
      </c>
      <c r="K130" s="5">
        <v>-42343802366</v>
      </c>
    </row>
    <row r="131" spans="3:15" ht="15.5" x14ac:dyDescent="0.35">
      <c r="C131" t="s">
        <v>1691</v>
      </c>
    </row>
    <row r="132" spans="3:15" ht="15.5" x14ac:dyDescent="0.35">
      <c r="C132" t="s">
        <v>326</v>
      </c>
      <c r="I132" s="5">
        <v>8000000000</v>
      </c>
      <c r="L132" s="5">
        <v>2000000000</v>
      </c>
      <c r="M132" s="5">
        <v>35400000000</v>
      </c>
      <c r="N132" s="5">
        <v>80000000</v>
      </c>
      <c r="O132" s="5">
        <v>4750000000</v>
      </c>
    </row>
    <row r="133" spans="3:15" ht="15.5" x14ac:dyDescent="0.35">
      <c r="C133" t="s">
        <v>685</v>
      </c>
    </row>
    <row r="134" spans="3:15" ht="15.5" x14ac:dyDescent="0.35">
      <c r="C134" t="s">
        <v>1692</v>
      </c>
    </row>
    <row r="135" spans="3:15" ht="15.5" x14ac:dyDescent="0.35">
      <c r="C135" t="s">
        <v>1693</v>
      </c>
      <c r="L135" s="5">
        <v>-1000000000</v>
      </c>
      <c r="M135" s="5">
        <v>1000000000</v>
      </c>
    </row>
    <row r="136" spans="3:15" ht="15.5" x14ac:dyDescent="0.35">
      <c r="C136" t="s">
        <v>157</v>
      </c>
      <c r="G136" s="5">
        <v>-834025362</v>
      </c>
      <c r="J136" s="5">
        <v>-831525362</v>
      </c>
      <c r="K136" s="5">
        <v>476215000</v>
      </c>
      <c r="L136" s="5">
        <v>1500000000</v>
      </c>
      <c r="M136" s="5">
        <v>3880000000</v>
      </c>
      <c r="N136" s="5">
        <v>950000000</v>
      </c>
    </row>
    <row r="137" spans="3:15" ht="15.5" x14ac:dyDescent="0.35">
      <c r="C137" t="s">
        <v>153</v>
      </c>
      <c r="D137" s="5">
        <v>756173874374</v>
      </c>
      <c r="E137" s="5">
        <v>-2014000000</v>
      </c>
      <c r="F137" s="5">
        <v>-6196282294</v>
      </c>
      <c r="G137" s="5">
        <v>82564866883</v>
      </c>
      <c r="I137" s="5">
        <v>86928535019</v>
      </c>
      <c r="J137" s="5">
        <v>1983527144</v>
      </c>
      <c r="K137" s="5">
        <v>220666480422</v>
      </c>
      <c r="L137" s="5">
        <v>-2755764797</v>
      </c>
      <c r="M137" s="5">
        <v>-35163348218</v>
      </c>
      <c r="N137" s="5">
        <v>-8976500</v>
      </c>
      <c r="O137" s="5">
        <v>-107718000</v>
      </c>
    </row>
    <row r="138" spans="3:15" ht="15.5" x14ac:dyDescent="0.35">
      <c r="C138" t="s">
        <v>270</v>
      </c>
      <c r="L138" s="5">
        <v>4275000000</v>
      </c>
    </row>
    <row r="139" spans="3:15" ht="15.5" x14ac:dyDescent="0.35">
      <c r="C139" t="s">
        <v>1694</v>
      </c>
      <c r="K139" s="5">
        <v>79704000000</v>
      </c>
    </row>
    <row r="140" spans="3:15" ht="15.5" x14ac:dyDescent="0.35">
      <c r="C140" t="s">
        <v>714</v>
      </c>
      <c r="I140" s="5">
        <v>505422</v>
      </c>
      <c r="J140" s="5">
        <v>8736138</v>
      </c>
      <c r="K140" s="5">
        <v>8158218</v>
      </c>
    </row>
    <row r="141" spans="3:15" ht="15.5" x14ac:dyDescent="0.35">
      <c r="C141" t="s">
        <v>1695</v>
      </c>
      <c r="K141" s="5">
        <v>-3146999960</v>
      </c>
    </row>
    <row r="142" spans="3:15" ht="15.5" x14ac:dyDescent="0.35">
      <c r="C142" t="s">
        <v>273</v>
      </c>
      <c r="D142" s="5">
        <v>774300000000</v>
      </c>
      <c r="F142" s="5">
        <v>3577870667</v>
      </c>
      <c r="G142" s="5">
        <v>186079997333</v>
      </c>
      <c r="I142" s="5">
        <v>189657868000</v>
      </c>
      <c r="K142" s="5">
        <v>148896000000</v>
      </c>
    </row>
    <row r="143" spans="3:15" ht="15.5" x14ac:dyDescent="0.35">
      <c r="C143" t="s">
        <v>511</v>
      </c>
      <c r="D143" s="5">
        <v>-20599702531</v>
      </c>
      <c r="E143" s="5">
        <v>-1000000000</v>
      </c>
      <c r="F143" s="5">
        <v>-712059094</v>
      </c>
      <c r="G143" s="5">
        <v>-126281551760</v>
      </c>
      <c r="I143" s="5">
        <v>-137629039425</v>
      </c>
      <c r="J143" s="5">
        <v>-13362857143</v>
      </c>
    </row>
    <row r="144" spans="3:15" ht="15.5" x14ac:dyDescent="0.35">
      <c r="C144" t="s">
        <v>1696</v>
      </c>
    </row>
    <row r="145" spans="2:15" ht="15.5" x14ac:dyDescent="0.35">
      <c r="C145" t="s">
        <v>249</v>
      </c>
      <c r="M145" s="5">
        <v>-5786586000</v>
      </c>
    </row>
    <row r="146" spans="2:15" ht="15.5" x14ac:dyDescent="0.35">
      <c r="C146" t="s">
        <v>250</v>
      </c>
      <c r="L146" s="5">
        <v>-4379764797</v>
      </c>
      <c r="M146" s="5">
        <v>-29376762218</v>
      </c>
    </row>
    <row r="147" spans="2:15" ht="15.5" x14ac:dyDescent="0.35">
      <c r="C147" t="s">
        <v>1458</v>
      </c>
      <c r="D147" s="5">
        <v>2473576905</v>
      </c>
      <c r="E147" s="5">
        <v>-1014000000</v>
      </c>
      <c r="F147" s="5">
        <v>-10865840749</v>
      </c>
      <c r="G147" s="5">
        <v>22607622378</v>
      </c>
      <c r="I147" s="5">
        <v>35066771872</v>
      </c>
      <c r="J147" s="5">
        <v>20406095714</v>
      </c>
    </row>
    <row r="148" spans="2:15" ht="15.5" x14ac:dyDescent="0.35">
      <c r="C148" t="s">
        <v>1697</v>
      </c>
    </row>
    <row r="149" spans="2:15" ht="15.5" x14ac:dyDescent="0.35">
      <c r="C149" t="s">
        <v>1459</v>
      </c>
      <c r="L149" s="5">
        <v>-4379764797</v>
      </c>
      <c r="M149" s="5">
        <v>-35163348218</v>
      </c>
    </row>
    <row r="150" spans="2:15" ht="15.5" x14ac:dyDescent="0.35">
      <c r="C150" t="s">
        <v>159</v>
      </c>
      <c r="F150" s="5">
        <v>1803746882</v>
      </c>
      <c r="G150" s="5">
        <v>158798932</v>
      </c>
      <c r="I150" s="5">
        <v>-167570850</v>
      </c>
      <c r="J150" s="5">
        <v>-5068447565</v>
      </c>
      <c r="K150" s="5">
        <v>-4794677836</v>
      </c>
      <c r="L150" s="5">
        <v>-2651000000</v>
      </c>
      <c r="N150" s="5">
        <v>-8976500</v>
      </c>
      <c r="O150" s="5">
        <v>-107718000</v>
      </c>
    </row>
    <row r="151" spans="2:15" ht="15.5" x14ac:dyDescent="0.35">
      <c r="C151" t="s">
        <v>747</v>
      </c>
      <c r="D151" s="5">
        <v>-298937784</v>
      </c>
      <c r="E151" s="5">
        <v>-8574433992</v>
      </c>
      <c r="F151" s="5">
        <v>-16310706856</v>
      </c>
      <c r="G151" s="5">
        <v>27475831228</v>
      </c>
      <c r="I151" s="5">
        <v>11047610105</v>
      </c>
      <c r="J151" s="5">
        <v>-170334078157</v>
      </c>
      <c r="K151" s="5">
        <v>171059094364</v>
      </c>
      <c r="L151" s="5">
        <v>885524328</v>
      </c>
      <c r="M151" s="5">
        <v>42245096</v>
      </c>
      <c r="N151" s="5">
        <v>403771602</v>
      </c>
      <c r="O151" s="5">
        <v>901824846</v>
      </c>
    </row>
    <row r="152" spans="2:15" ht="15.5" x14ac:dyDescent="0.35">
      <c r="C152" t="s">
        <v>164</v>
      </c>
      <c r="E152" s="5">
        <v>14299014327</v>
      </c>
      <c r="I152" s="5">
        <v>3251404222</v>
      </c>
      <c r="J152" s="5">
        <v>173585482379</v>
      </c>
      <c r="K152" s="5">
        <v>2526388016</v>
      </c>
      <c r="L152" s="5">
        <v>1640863689</v>
      </c>
      <c r="M152" s="5">
        <v>1598618593</v>
      </c>
      <c r="N152" s="5">
        <v>1194846991</v>
      </c>
      <c r="O152" s="5">
        <v>293022145</v>
      </c>
    </row>
    <row r="153" spans="2:15" ht="15.5" x14ac:dyDescent="0.35">
      <c r="C153" t="s">
        <v>166</v>
      </c>
      <c r="D153" s="5">
        <v>-298937784</v>
      </c>
      <c r="E153" s="5">
        <v>5724580335</v>
      </c>
      <c r="F153" s="5">
        <v>-16310706856</v>
      </c>
      <c r="G153" s="5">
        <v>27475831228</v>
      </c>
      <c r="I153" s="5">
        <v>14299014327</v>
      </c>
      <c r="J153" s="5">
        <v>3251404222</v>
      </c>
      <c r="K153" s="5">
        <v>173585482380</v>
      </c>
      <c r="L153" s="5">
        <v>2526388017</v>
      </c>
      <c r="M153" s="5">
        <v>1640863689</v>
      </c>
      <c r="N153" s="5">
        <v>1598618593</v>
      </c>
      <c r="O153" s="5">
        <v>1194846991</v>
      </c>
    </row>
    <row r="155" spans="2:15" ht="15.5" x14ac:dyDescent="0.35">
      <c r="B155" t="s">
        <v>167</v>
      </c>
      <c r="C155" t="s">
        <v>12</v>
      </c>
      <c r="D155" s="5">
        <v>4540000000</v>
      </c>
      <c r="E155" s="5">
        <v>4540000000</v>
      </c>
      <c r="F155" s="5">
        <v>4540000000</v>
      </c>
      <c r="G155" s="5">
        <v>4540000000</v>
      </c>
      <c r="I155" s="5">
        <v>4540000000</v>
      </c>
      <c r="J155" s="5">
        <v>4540000000</v>
      </c>
      <c r="K155" s="5">
        <v>4540000000</v>
      </c>
      <c r="L155" s="5">
        <v>3800000000</v>
      </c>
      <c r="M155" s="5">
        <v>0</v>
      </c>
      <c r="N155" s="5">
        <v>0</v>
      </c>
      <c r="O155" s="5">
        <v>0</v>
      </c>
    </row>
    <row r="156" spans="2:15" ht="15.5" x14ac:dyDescent="0.35">
      <c r="C156" t="s">
        <v>168</v>
      </c>
      <c r="D156" s="6">
        <v>-9.39</v>
      </c>
      <c r="E156" s="6">
        <v>1.45</v>
      </c>
      <c r="F156" s="6">
        <v>-8.27</v>
      </c>
      <c r="G156" s="6">
        <v>-7.43</v>
      </c>
    </row>
    <row r="157" spans="2:15" ht="15.5" x14ac:dyDescent="0.35">
      <c r="C157" t="s">
        <v>169</v>
      </c>
      <c r="D157" s="6">
        <v>-62.83</v>
      </c>
      <c r="E157" s="6">
        <v>534.48</v>
      </c>
      <c r="F157" s="6">
        <v>-118.5</v>
      </c>
      <c r="G157" s="6">
        <v>-90.17</v>
      </c>
    </row>
    <row r="158" spans="2:15" ht="15.5" x14ac:dyDescent="0.35">
      <c r="C158" t="s">
        <v>63</v>
      </c>
      <c r="D158" s="6">
        <v>123.88</v>
      </c>
      <c r="E158" s="6">
        <v>52.22</v>
      </c>
      <c r="F158" s="6">
        <v>167.06</v>
      </c>
      <c r="G158" s="6">
        <v>-5630.48</v>
      </c>
    </row>
    <row r="159" spans="2:15" ht="15.5" x14ac:dyDescent="0.35">
      <c r="C159" t="s">
        <v>170</v>
      </c>
      <c r="D159" s="5">
        <v>-27850000000</v>
      </c>
      <c r="E159" s="5">
        <v>38530000000</v>
      </c>
      <c r="F159" s="5">
        <v>-19790000000</v>
      </c>
      <c r="G159" s="5">
        <v>-22980000000</v>
      </c>
    </row>
    <row r="160" spans="2:15" ht="15.5" x14ac:dyDescent="0.35">
      <c r="C160" t="s">
        <v>171</v>
      </c>
      <c r="D160" s="6">
        <v>-2.1099999999999997E-2</v>
      </c>
      <c r="E160" s="6">
        <v>3.3E-3</v>
      </c>
      <c r="F160" s="6">
        <v>-1.8700000000000001E-2</v>
      </c>
      <c r="G160" s="6">
        <v>-9.5700000000000007E-2</v>
      </c>
    </row>
    <row r="161" spans="3:7" ht="15.5" x14ac:dyDescent="0.35">
      <c r="C161" t="s">
        <v>172</v>
      </c>
      <c r="D161" s="6">
        <v>-3.9114</v>
      </c>
      <c r="E161" s="6">
        <v>0.12330000000000001</v>
      </c>
      <c r="F161" s="6">
        <v>-0.79969999999999997</v>
      </c>
      <c r="G161" s="6">
        <v>-0.40029999999999999</v>
      </c>
    </row>
    <row r="162" spans="3:7" ht="15.5" x14ac:dyDescent="0.35">
      <c r="C162" t="s">
        <v>173</v>
      </c>
      <c r="D162" s="6">
        <v>-2.3E-2</v>
      </c>
      <c r="E162" s="6">
        <v>8.8000000000000005E-3</v>
      </c>
      <c r="F162" s="6">
        <v>-3.8399999999999997E-2</v>
      </c>
      <c r="G162" s="6">
        <v>-0.1245</v>
      </c>
    </row>
    <row r="163" spans="3:7" ht="15.5" x14ac:dyDescent="0.35">
      <c r="C163" t="s">
        <v>174</v>
      </c>
    </row>
    <row r="164" spans="3:7" ht="15.5" x14ac:dyDescent="0.35">
      <c r="C164" t="s">
        <v>175</v>
      </c>
      <c r="D164" s="5">
        <v>11000000000</v>
      </c>
      <c r="E164" s="5">
        <v>54000000000</v>
      </c>
      <c r="F164" s="5">
        <v>47000000000</v>
      </c>
      <c r="G164" s="5">
        <v>84000000000</v>
      </c>
    </row>
    <row r="165" spans="3:7" ht="15.5" x14ac:dyDescent="0.35">
      <c r="C165" t="s">
        <v>176</v>
      </c>
      <c r="D165" s="6">
        <v>245.83</v>
      </c>
      <c r="E165" s="6">
        <v>65.73</v>
      </c>
      <c r="F165" s="6">
        <v>94.78</v>
      </c>
      <c r="G165" s="6">
        <v>36.08</v>
      </c>
    </row>
    <row r="166" spans="3:7" ht="15.5" x14ac:dyDescent="0.35">
      <c r="C166" t="s">
        <v>177</v>
      </c>
      <c r="D166" s="6">
        <v>2.4</v>
      </c>
      <c r="E166" s="6">
        <v>11.79</v>
      </c>
      <c r="F166" s="6">
        <v>10.34</v>
      </c>
      <c r="G166" s="6">
        <v>18.57</v>
      </c>
    </row>
    <row r="167" spans="3:7" ht="15.5" x14ac:dyDescent="0.35">
      <c r="C167" t="s">
        <v>178</v>
      </c>
      <c r="D167" s="6">
        <v>245.83</v>
      </c>
      <c r="E167" s="6">
        <v>65.73</v>
      </c>
      <c r="F167" s="6">
        <v>94.78</v>
      </c>
      <c r="G167" s="6">
        <v>36.08</v>
      </c>
    </row>
    <row r="168" spans="3:7" ht="15.5" x14ac:dyDescent="0.35">
      <c r="C168" t="s">
        <v>179</v>
      </c>
      <c r="D168" s="6">
        <v>2.4</v>
      </c>
      <c r="E168" s="6">
        <v>11.79</v>
      </c>
      <c r="F168" s="6">
        <v>10.34</v>
      </c>
      <c r="G168" s="6">
        <v>18.57</v>
      </c>
    </row>
    <row r="169" spans="3:7" ht="15.5" x14ac:dyDescent="0.35">
      <c r="C169" t="s">
        <v>180</v>
      </c>
      <c r="D169" s="5">
        <v>136000000000</v>
      </c>
      <c r="E169" s="5">
        <v>20000000000</v>
      </c>
      <c r="F169" s="5">
        <v>18000000000</v>
      </c>
      <c r="G169" s="5">
        <v>12000000000</v>
      </c>
    </row>
    <row r="170" spans="3:7" ht="15.5" x14ac:dyDescent="0.35">
      <c r="C170" t="s">
        <v>181</v>
      </c>
      <c r="D170" s="5">
        <v>837000000000</v>
      </c>
      <c r="E170" s="5">
        <v>172000000000</v>
      </c>
      <c r="F170" s="5">
        <v>175000000000</v>
      </c>
      <c r="G170" s="5">
        <v>179000000000</v>
      </c>
    </row>
    <row r="171" spans="3:7" ht="15.5" x14ac:dyDescent="0.35">
      <c r="C171" t="s">
        <v>182</v>
      </c>
      <c r="D171" s="5">
        <v>11000000000</v>
      </c>
      <c r="E171" s="5">
        <v>54000000000</v>
      </c>
      <c r="F171" s="5">
        <v>47000000000</v>
      </c>
      <c r="G171" s="5">
        <v>84000000000</v>
      </c>
    </row>
    <row r="172" spans="3:7" ht="15.5" x14ac:dyDescent="0.35">
      <c r="C172" t="s">
        <v>24</v>
      </c>
      <c r="D172" s="5">
        <v>974000000000</v>
      </c>
      <c r="E172" s="5">
        <v>192000000000</v>
      </c>
      <c r="F172" s="5">
        <v>194000000000</v>
      </c>
      <c r="G172" s="5">
        <v>191000000000</v>
      </c>
    </row>
    <row r="173" spans="3:7" ht="15.5" x14ac:dyDescent="0.35">
      <c r="C173" t="s">
        <v>21</v>
      </c>
      <c r="D173" s="5">
        <v>968000000000</v>
      </c>
      <c r="E173" s="5">
        <v>187000000000</v>
      </c>
      <c r="F173" s="5">
        <v>179000000000</v>
      </c>
      <c r="G173" s="5">
        <v>160000000000</v>
      </c>
    </row>
    <row r="174" spans="3:7" ht="15.5" x14ac:dyDescent="0.35">
      <c r="C174" t="s">
        <v>183</v>
      </c>
      <c r="D174" s="5">
        <v>-105000000000</v>
      </c>
      <c r="E174" s="5">
        <v>-736000000000</v>
      </c>
      <c r="F174" s="5">
        <v>-754000000000</v>
      </c>
      <c r="G174" s="5">
        <v>-18000000000</v>
      </c>
    </row>
    <row r="175" spans="3:7" ht="15.5" x14ac:dyDescent="0.35">
      <c r="C175" t="s">
        <v>184</v>
      </c>
      <c r="D175" s="5">
        <v>-756000000000</v>
      </c>
      <c r="E175" s="5">
        <v>7000000000</v>
      </c>
      <c r="F175" s="5">
        <v>8000000000</v>
      </c>
      <c r="G175" s="5">
        <v>-51000000000</v>
      </c>
    </row>
    <row r="176" spans="3:7" ht="15.5" x14ac:dyDescent="0.35">
      <c r="C176" t="s">
        <v>185</v>
      </c>
      <c r="D176" s="5">
        <v>-1000000000</v>
      </c>
      <c r="E176" s="5">
        <v>-13000000000</v>
      </c>
      <c r="F176" s="5">
        <v>-18000000000</v>
      </c>
      <c r="G176" s="5">
        <v>-3000000000</v>
      </c>
    </row>
    <row r="177" spans="3:15" ht="15.5" x14ac:dyDescent="0.35">
      <c r="C177" t="s">
        <v>13</v>
      </c>
      <c r="D177" s="5">
        <v>-756000000000</v>
      </c>
      <c r="E177" s="5">
        <v>-7000000000</v>
      </c>
      <c r="F177" s="5">
        <v>-10000000000</v>
      </c>
      <c r="G177" s="5">
        <v>-54000000000</v>
      </c>
    </row>
    <row r="178" spans="3:15" ht="15.5" x14ac:dyDescent="0.35">
      <c r="C178" t="s">
        <v>16</v>
      </c>
      <c r="D178" s="6">
        <v>-166.7</v>
      </c>
      <c r="E178" s="6">
        <v>-1.45</v>
      </c>
      <c r="F178" s="6">
        <v>-2.23</v>
      </c>
      <c r="G178" s="6">
        <v>-11.96</v>
      </c>
    </row>
    <row r="179" spans="3:15" ht="15.5" x14ac:dyDescent="0.35">
      <c r="C179" t="s">
        <v>48</v>
      </c>
      <c r="I179" s="6">
        <v>-15.5</v>
      </c>
      <c r="J179" s="6">
        <v>-11.38</v>
      </c>
      <c r="K179" s="6">
        <v>0.2</v>
      </c>
      <c r="L179" s="6">
        <v>1.97</v>
      </c>
      <c r="M179" s="6">
        <v>220421.17</v>
      </c>
      <c r="N179" s="6">
        <v>-139059.59</v>
      </c>
      <c r="O179" s="6">
        <v>-461833.7</v>
      </c>
    </row>
    <row r="180" spans="3:15" ht="15.5" x14ac:dyDescent="0.35">
      <c r="C180" t="s">
        <v>62</v>
      </c>
      <c r="I180" s="6">
        <v>-63.23</v>
      </c>
      <c r="J180" s="6">
        <v>-1.67</v>
      </c>
      <c r="K180" s="5">
        <v>250</v>
      </c>
      <c r="L180" s="5">
        <v>0</v>
      </c>
      <c r="M180" s="5">
        <v>0</v>
      </c>
      <c r="N180" s="5">
        <v>0</v>
      </c>
      <c r="O180" s="5">
        <v>0</v>
      </c>
    </row>
    <row r="181" spans="3:15" ht="15.5" x14ac:dyDescent="0.35">
      <c r="C181" t="s">
        <v>65</v>
      </c>
      <c r="I181" s="6">
        <v>80.62</v>
      </c>
      <c r="J181" s="6">
        <v>1.39</v>
      </c>
      <c r="K181" s="6">
        <v>5.31</v>
      </c>
      <c r="L181" s="5">
        <v>0</v>
      </c>
      <c r="M181" s="5">
        <v>0</v>
      </c>
      <c r="N181" s="5">
        <v>0</v>
      </c>
      <c r="O181" s="5">
        <v>0</v>
      </c>
    </row>
    <row r="182" spans="3:15" ht="15.5" x14ac:dyDescent="0.35">
      <c r="C182" t="s">
        <v>186</v>
      </c>
      <c r="I182" s="5">
        <v>-22670000000</v>
      </c>
      <c r="J182" s="5">
        <v>-10200000000</v>
      </c>
      <c r="K182" s="5">
        <v>18330000000</v>
      </c>
      <c r="L182" s="5">
        <v>17840000000</v>
      </c>
      <c r="M182" s="5">
        <v>10480000000</v>
      </c>
      <c r="N182" s="5">
        <v>5870000000</v>
      </c>
      <c r="O182" s="5">
        <v>-1460000000</v>
      </c>
    </row>
    <row r="183" spans="3:15" ht="15.5" x14ac:dyDescent="0.35">
      <c r="C183" t="s">
        <v>187</v>
      </c>
      <c r="I183" s="6">
        <v>-3.5099999999999999E-2</v>
      </c>
      <c r="J183" s="6">
        <v>-0.15479999999999999</v>
      </c>
      <c r="K183" s="6">
        <v>2.5999999999999999E-3</v>
      </c>
      <c r="L183" s="6">
        <v>5.7699999999999994E-2</v>
      </c>
      <c r="M183" s="6">
        <v>3.1600000000000003E-2</v>
      </c>
      <c r="N183" s="6">
        <v>-1.47E-2</v>
      </c>
      <c r="O183" s="6">
        <v>-4.9699999999999994E-2</v>
      </c>
    </row>
    <row r="184" spans="3:15" ht="15.5" x14ac:dyDescent="0.35">
      <c r="C184" t="s">
        <v>188</v>
      </c>
      <c r="I184" s="6">
        <v>-1.4997999999999998</v>
      </c>
      <c r="J184" s="6">
        <v>-0.44109999999999999</v>
      </c>
      <c r="K184" s="6">
        <v>5.4000000000000003E-3</v>
      </c>
      <c r="L184" s="6">
        <v>8.2100000000000006E-2</v>
      </c>
      <c r="M184" s="6">
        <v>2.0722999999999998</v>
      </c>
      <c r="N184" s="6">
        <v>1.8351</v>
      </c>
      <c r="O184" s="6">
        <v>-7.6030999999999995</v>
      </c>
    </row>
    <row r="185" spans="3:15" ht="15.5" x14ac:dyDescent="0.35">
      <c r="C185" t="s">
        <v>189</v>
      </c>
      <c r="I185" s="6">
        <v>-7.0000000000000007E-2</v>
      </c>
      <c r="J185" s="6">
        <v>-0.12770000000000001</v>
      </c>
      <c r="K185" s="6">
        <v>1.5300000000000001E-2</v>
      </c>
      <c r="L185" s="6">
        <v>0.15</v>
      </c>
      <c r="M185" s="6">
        <v>6.5799999999999997E-2</v>
      </c>
      <c r="N185" s="6">
        <v>-9.0000000000000011E-3</v>
      </c>
      <c r="O185" s="6">
        <v>-9.11E-2</v>
      </c>
    </row>
    <row r="186" spans="3:15" ht="15.5" x14ac:dyDescent="0.35">
      <c r="C186" t="s">
        <v>190</v>
      </c>
    </row>
    <row r="187" spans="3:15" ht="15.5" x14ac:dyDescent="0.35">
      <c r="C187" t="s">
        <v>59</v>
      </c>
      <c r="I187" s="6">
        <v>94.78</v>
      </c>
      <c r="J187" s="6">
        <v>0.74</v>
      </c>
      <c r="K187" s="6">
        <v>1.35</v>
      </c>
      <c r="L187" s="5">
        <v>0</v>
      </c>
      <c r="M187" s="5">
        <v>0</v>
      </c>
      <c r="N187" s="5">
        <v>0</v>
      </c>
      <c r="O187" s="5">
        <v>0</v>
      </c>
    </row>
    <row r="188" spans="3:15" ht="15.5" x14ac:dyDescent="0.35">
      <c r="C188" t="s">
        <v>56</v>
      </c>
      <c r="I188" s="6">
        <v>10.34</v>
      </c>
      <c r="J188" s="6">
        <v>25.81</v>
      </c>
      <c r="K188" s="6">
        <v>37.17</v>
      </c>
      <c r="L188" s="6">
        <v>24.03</v>
      </c>
      <c r="M188" s="6">
        <v>106363.35</v>
      </c>
      <c r="N188" s="6">
        <v>-75777.789999999994</v>
      </c>
      <c r="O188" s="6">
        <v>60743.15</v>
      </c>
    </row>
    <row r="189" spans="3:15" ht="15.5" x14ac:dyDescent="0.35">
      <c r="C189" t="s">
        <v>191</v>
      </c>
      <c r="I189" s="6">
        <v>94.78</v>
      </c>
      <c r="J189" s="6">
        <v>0.74</v>
      </c>
      <c r="K189" s="6">
        <v>1.35</v>
      </c>
      <c r="L189" s="5">
        <v>0</v>
      </c>
      <c r="M189" s="5">
        <v>0</v>
      </c>
      <c r="N189" s="5">
        <v>0</v>
      </c>
      <c r="O189" s="5">
        <v>0</v>
      </c>
    </row>
    <row r="190" spans="3:15" ht="15.5" x14ac:dyDescent="0.35">
      <c r="C190" t="s">
        <v>192</v>
      </c>
      <c r="I190" s="6">
        <v>10.34</v>
      </c>
      <c r="J190" s="6">
        <v>25.81</v>
      </c>
      <c r="K190" s="6">
        <v>37.17</v>
      </c>
      <c r="L190" s="6">
        <v>24.03</v>
      </c>
      <c r="M190" s="6">
        <v>106363.35</v>
      </c>
      <c r="N190" s="6">
        <v>-75777.789999999994</v>
      </c>
      <c r="O190" s="6">
        <v>60743.15</v>
      </c>
    </row>
    <row r="191" spans="3:15" ht="15.5" x14ac:dyDescent="0.35">
      <c r="C191" t="s">
        <v>193</v>
      </c>
      <c r="I191" s="5">
        <v>18000000000</v>
      </c>
      <c r="J191" s="5">
        <v>26000000000</v>
      </c>
      <c r="K191" s="5">
        <v>18000000000</v>
      </c>
      <c r="L191" s="5">
        <v>5000000000</v>
      </c>
      <c r="O191" s="5">
        <v>0</v>
      </c>
    </row>
    <row r="192" spans="3:15" ht="15.5" x14ac:dyDescent="0.35">
      <c r="C192" t="s">
        <v>194</v>
      </c>
      <c r="I192" s="5">
        <v>175000000000</v>
      </c>
      <c r="J192" s="5">
        <v>127000000000</v>
      </c>
      <c r="K192" s="5">
        <v>154000000000</v>
      </c>
      <c r="L192" s="5">
        <v>24000000000</v>
      </c>
    </row>
    <row r="193" spans="2:15" ht="15.5" x14ac:dyDescent="0.35">
      <c r="C193" t="s">
        <v>26</v>
      </c>
      <c r="I193" s="5">
        <v>194000000000</v>
      </c>
      <c r="J193" s="5">
        <v>154000000000</v>
      </c>
      <c r="K193" s="5">
        <v>172000000000</v>
      </c>
      <c r="L193" s="5">
        <v>28000000000</v>
      </c>
      <c r="O193" s="5">
        <v>0</v>
      </c>
    </row>
    <row r="194" spans="2:15" ht="15.5" x14ac:dyDescent="0.35">
      <c r="C194" t="s">
        <v>23</v>
      </c>
      <c r="I194" s="5">
        <v>179000000000</v>
      </c>
      <c r="J194" s="5">
        <v>151000000000</v>
      </c>
      <c r="K194" s="5">
        <v>-2000000000</v>
      </c>
      <c r="L194" s="5">
        <v>26000000000</v>
      </c>
      <c r="M194" s="5">
        <v>-2000000000</v>
      </c>
      <c r="N194" s="5">
        <v>-2000000000</v>
      </c>
      <c r="O194" s="5">
        <v>-1000000000</v>
      </c>
    </row>
    <row r="195" spans="2:15" ht="15.5" x14ac:dyDescent="0.35">
      <c r="C195" t="s">
        <v>195</v>
      </c>
      <c r="I195" s="5">
        <v>-754000000000</v>
      </c>
      <c r="J195" s="5">
        <v>-63000000000</v>
      </c>
      <c r="K195" s="5">
        <v>160000000000</v>
      </c>
      <c r="L195" s="5">
        <v>-8000000000</v>
      </c>
      <c r="M195" s="5">
        <v>-83000000000</v>
      </c>
      <c r="N195" s="5">
        <v>0</v>
      </c>
      <c r="O195" s="5">
        <v>4000000000</v>
      </c>
    </row>
    <row r="196" spans="2:15" ht="15.5" x14ac:dyDescent="0.35">
      <c r="C196" t="s">
        <v>196</v>
      </c>
      <c r="I196" s="5">
        <v>-57000000000</v>
      </c>
      <c r="J196" s="5">
        <v>7000000000</v>
      </c>
      <c r="K196" s="5">
        <v>4000000000</v>
      </c>
      <c r="L196" s="5">
        <v>7000000000</v>
      </c>
      <c r="M196" s="5">
        <v>0</v>
      </c>
      <c r="N196" s="5">
        <v>4000000000</v>
      </c>
      <c r="O196" s="5">
        <v>7000000000</v>
      </c>
    </row>
    <row r="197" spans="2:15" ht="15.5" x14ac:dyDescent="0.35">
      <c r="C197" t="s">
        <v>197</v>
      </c>
      <c r="I197" s="5">
        <v>-27000000000</v>
      </c>
      <c r="J197" s="5">
        <v>-178000000000</v>
      </c>
      <c r="K197" s="5">
        <v>-54000000000</v>
      </c>
      <c r="L197" s="5">
        <v>-6000000000</v>
      </c>
      <c r="M197" s="5">
        <v>-5000000000</v>
      </c>
      <c r="N197" s="5">
        <v>-5000000000</v>
      </c>
      <c r="O197" s="5">
        <v>-11000000000</v>
      </c>
    </row>
    <row r="198" spans="2:15" ht="15.5" x14ac:dyDescent="0.35">
      <c r="C198" t="s">
        <v>15</v>
      </c>
      <c r="I198" s="5">
        <v>-84000000000</v>
      </c>
      <c r="J198" s="5">
        <v>-171000000000</v>
      </c>
      <c r="K198" s="5">
        <v>-50000000000</v>
      </c>
      <c r="L198" s="5">
        <v>1000000000</v>
      </c>
      <c r="M198" s="5">
        <v>-5000000000</v>
      </c>
      <c r="N198" s="5">
        <v>-1000000000</v>
      </c>
      <c r="O198" s="5">
        <v>-4000000000</v>
      </c>
    </row>
    <row r="199" spans="2:15" ht="15.5" x14ac:dyDescent="0.35">
      <c r="C199" t="s">
        <v>17</v>
      </c>
      <c r="I199" s="6">
        <v>-18.48</v>
      </c>
      <c r="J199" s="6">
        <v>-37.79</v>
      </c>
      <c r="K199" s="6">
        <v>-11.04</v>
      </c>
      <c r="L199" s="6">
        <v>0.3</v>
      </c>
      <c r="M199" s="6">
        <v>-405952.53</v>
      </c>
      <c r="N199" s="6">
        <v>-49380.15</v>
      </c>
      <c r="O199" s="6">
        <v>-299236.57</v>
      </c>
    </row>
    <row r="201" spans="2:15" ht="15.5" x14ac:dyDescent="0.35">
      <c r="B201" t="s">
        <v>198</v>
      </c>
      <c r="C201" t="s">
        <v>199</v>
      </c>
      <c r="D201" s="5">
        <v>-43000000000</v>
      </c>
      <c r="E201" s="5">
        <v>7000000000</v>
      </c>
      <c r="F201" s="5">
        <v>-38000000000</v>
      </c>
      <c r="G201" s="5">
        <v>-34000000000</v>
      </c>
      <c r="H201" s="5">
        <v>-72000000000</v>
      </c>
      <c r="I201" s="5">
        <v>-70000000000</v>
      </c>
      <c r="J201" s="5">
        <v>-52000000000</v>
      </c>
      <c r="K201" s="5">
        <v>904000000</v>
      </c>
      <c r="L201" s="5">
        <v>7000000000</v>
      </c>
      <c r="M201" s="5">
        <v>3000000000</v>
      </c>
      <c r="N201" s="5">
        <v>-2000000000</v>
      </c>
      <c r="O201" s="5">
        <v>-6000000000</v>
      </c>
    </row>
    <row r="202" spans="2:15" ht="15.5" x14ac:dyDescent="0.35">
      <c r="C202" t="s">
        <v>47</v>
      </c>
      <c r="D202" s="6">
        <v>-9.39</v>
      </c>
      <c r="E202" s="6">
        <v>1.45</v>
      </c>
      <c r="F202" s="6">
        <v>-8.27</v>
      </c>
      <c r="G202" s="6">
        <v>-7.43</v>
      </c>
      <c r="H202" s="6">
        <v>-15.87</v>
      </c>
      <c r="I202" s="6">
        <v>-15.5</v>
      </c>
      <c r="J202" s="6">
        <v>-11.38</v>
      </c>
      <c r="K202" s="6">
        <v>0.2</v>
      </c>
      <c r="L202" s="6">
        <v>1.65</v>
      </c>
      <c r="M202" s="6">
        <v>0.61</v>
      </c>
      <c r="N202" s="6">
        <v>-0.38</v>
      </c>
      <c r="O202" s="6">
        <v>-1.27</v>
      </c>
    </row>
    <row r="203" spans="2:15" ht="15.5" x14ac:dyDescent="0.35">
      <c r="C203" t="s">
        <v>200</v>
      </c>
      <c r="D203" s="5">
        <v>22000000000</v>
      </c>
      <c r="E203" s="5">
        <v>67000000000</v>
      </c>
      <c r="F203" s="5">
        <v>27000000000</v>
      </c>
      <c r="G203" s="5">
        <v>-540000000</v>
      </c>
      <c r="H203" s="5">
        <v>178000000000</v>
      </c>
      <c r="I203" s="5">
        <v>55000000000</v>
      </c>
      <c r="J203" s="5">
        <v>62000000000</v>
      </c>
      <c r="K203" s="5">
        <v>43000000000</v>
      </c>
      <c r="L203" s="5">
        <v>33000000000</v>
      </c>
      <c r="M203" s="5">
        <v>10000000000</v>
      </c>
      <c r="N203" s="5">
        <v>11000000000</v>
      </c>
      <c r="O203" s="5">
        <v>8000000000</v>
      </c>
    </row>
    <row r="204" spans="2:15" ht="15.5" x14ac:dyDescent="0.35">
      <c r="C204" t="s">
        <v>201</v>
      </c>
      <c r="I204" s="6">
        <v>-42.21</v>
      </c>
    </row>
    <row r="205" spans="2:15" ht="15.5" x14ac:dyDescent="0.35">
      <c r="C205" t="s">
        <v>281</v>
      </c>
      <c r="I205" s="6">
        <v>-28.34</v>
      </c>
    </row>
    <row r="206" spans="2:15" ht="15.5" x14ac:dyDescent="0.35">
      <c r="C206" t="s">
        <v>202</v>
      </c>
      <c r="I206" s="6">
        <v>6.95</v>
      </c>
    </row>
    <row r="207" spans="2:15" ht="15.5" x14ac:dyDescent="0.35">
      <c r="C207" t="s">
        <v>282</v>
      </c>
      <c r="I207" s="6">
        <v>-3.5299999999999998E-2</v>
      </c>
    </row>
    <row r="208" spans="2:15" ht="15.5" x14ac:dyDescent="0.35">
      <c r="C208" t="s">
        <v>283</v>
      </c>
      <c r="I208" s="6">
        <v>26.43</v>
      </c>
    </row>
    <row r="209" spans="3:9" ht="15.5" x14ac:dyDescent="0.35">
      <c r="C209" t="s">
        <v>203</v>
      </c>
      <c r="I209" s="6">
        <v>279.08</v>
      </c>
    </row>
    <row r="210" spans="3:9" ht="15.5" x14ac:dyDescent="0.35">
      <c r="C210" t="s">
        <v>284</v>
      </c>
      <c r="I210" s="6">
        <v>-3.84</v>
      </c>
    </row>
    <row r="211" spans="3:9" ht="15.5" x14ac:dyDescent="0.35">
      <c r="C211" t="s">
        <v>285</v>
      </c>
      <c r="I211" s="6">
        <v>-3.67</v>
      </c>
    </row>
    <row r="212" spans="3:9" ht="15.5" x14ac:dyDescent="0.35">
      <c r="C212" t="s">
        <v>286</v>
      </c>
      <c r="I212" s="6">
        <v>-48.61</v>
      </c>
    </row>
    <row r="213" spans="3:9" ht="15.5" x14ac:dyDescent="0.35">
      <c r="C213" t="s">
        <v>287</v>
      </c>
      <c r="I213" s="6">
        <v>-124.89</v>
      </c>
    </row>
    <row r="214" spans="3:9" ht="15.5" x14ac:dyDescent="0.35">
      <c r="C214" t="s">
        <v>289</v>
      </c>
      <c r="I214" s="6">
        <v>-0.28999999999999998</v>
      </c>
    </row>
    <row r="215" spans="3:9" ht="15.5" x14ac:dyDescent="0.35">
      <c r="C215" t="s">
        <v>290</v>
      </c>
      <c r="I215" s="6">
        <v>-23.64</v>
      </c>
    </row>
    <row r="216" spans="3:9" ht="15.5" x14ac:dyDescent="0.35">
      <c r="C216" t="s">
        <v>204</v>
      </c>
      <c r="I216" s="6">
        <v>-15.87</v>
      </c>
    </row>
    <row r="217" spans="3:9" ht="15.5" x14ac:dyDescent="0.35">
      <c r="C217" t="s">
        <v>291</v>
      </c>
      <c r="I217" s="6">
        <v>25.35</v>
      </c>
    </row>
    <row r="218" spans="3:9" ht="15.5" x14ac:dyDescent="0.35">
      <c r="C218" t="s">
        <v>205</v>
      </c>
      <c r="D218" s="6">
        <v>1.2</v>
      </c>
    </row>
    <row r="219" spans="3:9" ht="15.5" x14ac:dyDescent="0.35">
      <c r="C219" t="s">
        <v>206</v>
      </c>
      <c r="I219" s="6">
        <v>2.4</v>
      </c>
    </row>
    <row r="220" spans="3:9" ht="15.5" x14ac:dyDescent="0.35">
      <c r="C220" t="s">
        <v>292</v>
      </c>
      <c r="I220" s="6">
        <v>-182.32</v>
      </c>
    </row>
    <row r="221" spans="3:9" ht="15.5" x14ac:dyDescent="0.35">
      <c r="C221" t="s">
        <v>207</v>
      </c>
      <c r="D221" s="6">
        <v>0.46</v>
      </c>
    </row>
    <row r="222" spans="3:9" ht="15.5" x14ac:dyDescent="0.35">
      <c r="C222" t="s">
        <v>208</v>
      </c>
      <c r="D222" s="6">
        <v>0.37</v>
      </c>
    </row>
    <row r="223" spans="3:9" ht="15.5" x14ac:dyDescent="0.35">
      <c r="C223" t="s">
        <v>293</v>
      </c>
      <c r="D223" s="6">
        <v>89.36</v>
      </c>
    </row>
    <row r="224" spans="3:9" ht="15.5" x14ac:dyDescent="0.35">
      <c r="C224" t="s">
        <v>294</v>
      </c>
      <c r="D224" s="6">
        <v>76.84</v>
      </c>
    </row>
    <row r="225" spans="3:9" ht="15.5" x14ac:dyDescent="0.35">
      <c r="C225" t="s">
        <v>209</v>
      </c>
      <c r="D225" s="6">
        <v>184.29</v>
      </c>
    </row>
    <row r="226" spans="3:9" ht="15.5" x14ac:dyDescent="0.35">
      <c r="C226" t="s">
        <v>295</v>
      </c>
      <c r="D226" s="6">
        <v>0.48</v>
      </c>
    </row>
    <row r="227" spans="3:9" ht="15.5" x14ac:dyDescent="0.35">
      <c r="C227" t="s">
        <v>210</v>
      </c>
      <c r="D227" s="6">
        <v>185.29</v>
      </c>
    </row>
    <row r="228" spans="3:9" ht="15.5" x14ac:dyDescent="0.35">
      <c r="C228" t="s">
        <v>13</v>
      </c>
      <c r="D228" s="5">
        <v>-756000000000</v>
      </c>
    </row>
    <row r="229" spans="3:9" ht="15.5" x14ac:dyDescent="0.35">
      <c r="C229" t="s">
        <v>211</v>
      </c>
      <c r="I229" s="6">
        <v>-0.61</v>
      </c>
    </row>
    <row r="230" spans="3:9" ht="15.5" x14ac:dyDescent="0.35">
      <c r="C230" t="s">
        <v>212</v>
      </c>
      <c r="I230" s="6">
        <v>-5.3099999999999994E-2</v>
      </c>
    </row>
    <row r="231" spans="3:9" ht="15.5" x14ac:dyDescent="0.35">
      <c r="C231" t="s">
        <v>213</v>
      </c>
      <c r="I231" s="6">
        <v>-9.8459000000000003</v>
      </c>
    </row>
    <row r="232" spans="3:9" ht="15.5" x14ac:dyDescent="0.35">
      <c r="C232" t="s">
        <v>214</v>
      </c>
      <c r="I232" s="6">
        <v>-5.45E-2</v>
      </c>
    </row>
    <row r="233" spans="3:9" ht="15.5" x14ac:dyDescent="0.35">
      <c r="C233" t="s">
        <v>297</v>
      </c>
      <c r="I233" s="6">
        <v>-0.1323</v>
      </c>
    </row>
    <row r="234" spans="3:9" ht="15.5" x14ac:dyDescent="0.35">
      <c r="C234" t="s">
        <v>215</v>
      </c>
      <c r="D234" s="6">
        <v>184.23</v>
      </c>
    </row>
    <row r="235" spans="3:9" ht="15.5" x14ac:dyDescent="0.35">
      <c r="C235" t="s">
        <v>216</v>
      </c>
      <c r="D235" s="6">
        <v>31.15</v>
      </c>
    </row>
    <row r="236" spans="3:9" ht="15.5" x14ac:dyDescent="0.35">
      <c r="C236" t="s">
        <v>217</v>
      </c>
      <c r="D236" s="6">
        <v>101.71</v>
      </c>
    </row>
    <row r="237" spans="3:9" ht="15.5" x14ac:dyDescent="0.35">
      <c r="C237" t="s">
        <v>218</v>
      </c>
      <c r="D237" s="6">
        <v>113.67</v>
      </c>
    </row>
    <row r="238" spans="3:9" ht="15.5" x14ac:dyDescent="0.35">
      <c r="C238" t="s">
        <v>219</v>
      </c>
      <c r="D238" s="6">
        <v>0.49</v>
      </c>
    </row>
    <row r="239" spans="3:9" ht="15.5" x14ac:dyDescent="0.35">
      <c r="C239" t="s">
        <v>298</v>
      </c>
      <c r="I239" s="6">
        <v>0.06</v>
      </c>
    </row>
    <row r="240" spans="3:9" ht="15.5" x14ac:dyDescent="0.35">
      <c r="C240" t="s">
        <v>299</v>
      </c>
      <c r="I240" s="6">
        <v>10.62</v>
      </c>
    </row>
    <row r="241" spans="3:9" ht="15.5" x14ac:dyDescent="0.35">
      <c r="C241" t="s">
        <v>43</v>
      </c>
      <c r="I241" s="5">
        <v>3041000000000</v>
      </c>
    </row>
    <row r="242" spans="3:9" ht="15.5" x14ac:dyDescent="0.35">
      <c r="C242" t="s">
        <v>220</v>
      </c>
      <c r="I242" s="5">
        <v>4009000000000</v>
      </c>
    </row>
    <row r="243" spans="3:9" ht="15.5" x14ac:dyDescent="0.35">
      <c r="C243" t="s">
        <v>221</v>
      </c>
      <c r="I243" s="5">
        <v>4540000000</v>
      </c>
    </row>
    <row r="244" spans="3:9" ht="15.5" x14ac:dyDescent="0.35">
      <c r="C244" t="s">
        <v>222</v>
      </c>
      <c r="I244" s="6">
        <v>0.29570000000000002</v>
      </c>
    </row>
    <row r="245" spans="3:9" ht="15.5" x14ac:dyDescent="0.35">
      <c r="C245" t="s">
        <v>223</v>
      </c>
      <c r="D245" s="6">
        <v>-0.54920000000000002</v>
      </c>
    </row>
    <row r="246" spans="3:9" ht="15.5" x14ac:dyDescent="0.35">
      <c r="C246" t="s">
        <v>224</v>
      </c>
      <c r="D246" s="6">
        <v>-1.6073</v>
      </c>
    </row>
    <row r="247" spans="3:9" ht="15.5" x14ac:dyDescent="0.35">
      <c r="C247" t="s">
        <v>225</v>
      </c>
      <c r="D247" s="6">
        <v>-1.9716999999999998</v>
      </c>
    </row>
    <row r="248" spans="3:9" ht="15.5" x14ac:dyDescent="0.35">
      <c r="C248" t="s">
        <v>226</v>
      </c>
      <c r="D248" s="6">
        <v>1.9234</v>
      </c>
    </row>
    <row r="249" spans="3:9" ht="15.5" x14ac:dyDescent="0.35">
      <c r="C249" t="s">
        <v>227</v>
      </c>
      <c r="D249" s="6">
        <v>-5.2515999999999998</v>
      </c>
    </row>
    <row r="250" spans="3:9" ht="15.5" x14ac:dyDescent="0.35">
      <c r="C250" t="s">
        <v>228</v>
      </c>
      <c r="D250" s="6">
        <v>-96.56</v>
      </c>
    </row>
    <row r="251" spans="3:9" ht="15.5" x14ac:dyDescent="0.35">
      <c r="C251" t="s">
        <v>229</v>
      </c>
      <c r="I251" s="5">
        <v>3</v>
      </c>
    </row>
    <row r="252" spans="3:9" ht="15.5" x14ac:dyDescent="0.35">
      <c r="C252" t="s">
        <v>230</v>
      </c>
      <c r="I252" s="6">
        <v>0.28000000000000003</v>
      </c>
    </row>
    <row r="253" spans="3:9" ht="15.5" x14ac:dyDescent="0.35">
      <c r="C253" t="s">
        <v>231</v>
      </c>
      <c r="I253" s="6">
        <v>0.7</v>
      </c>
    </row>
    <row r="254" spans="3:9" ht="15.5" x14ac:dyDescent="0.35">
      <c r="C254" t="s">
        <v>233</v>
      </c>
      <c r="I254" s="6">
        <v>0.54</v>
      </c>
    </row>
    <row r="255" spans="3:9" ht="15.5" x14ac:dyDescent="0.35">
      <c r="C255" t="s">
        <v>234</v>
      </c>
      <c r="I255" s="6">
        <v>7.0000000000000007E-2</v>
      </c>
    </row>
    <row r="256" spans="3:9" ht="15.5" x14ac:dyDescent="0.35">
      <c r="C256" t="s">
        <v>235</v>
      </c>
      <c r="I256" s="6">
        <v>0.01</v>
      </c>
    </row>
    <row r="257" spans="3:9" ht="15.5" x14ac:dyDescent="0.35">
      <c r="C257" t="s">
        <v>236</v>
      </c>
      <c r="I257" s="6">
        <v>0.23</v>
      </c>
    </row>
    <row r="258" spans="3:9" ht="15.5" x14ac:dyDescent="0.35">
      <c r="C258" t="s">
        <v>300</v>
      </c>
      <c r="I258" s="5">
        <v>115000000000</v>
      </c>
    </row>
    <row r="259" spans="3:9" ht="15.5" x14ac:dyDescent="0.35">
      <c r="C259" t="s">
        <v>301</v>
      </c>
      <c r="I259" s="5">
        <v>-7000000000</v>
      </c>
    </row>
    <row r="260" spans="3:9" ht="15.5" x14ac:dyDescent="0.35">
      <c r="C260" t="s">
        <v>302</v>
      </c>
      <c r="I260" s="5">
        <v>-32000000000</v>
      </c>
    </row>
    <row r="261" spans="3:9" ht="15.5" x14ac:dyDescent="0.35">
      <c r="C261" t="s">
        <v>303</v>
      </c>
      <c r="I261" s="5">
        <v>-107000000000</v>
      </c>
    </row>
    <row r="262" spans="3:9" ht="15.5" x14ac:dyDescent="0.35">
      <c r="C262" t="s">
        <v>237</v>
      </c>
      <c r="D262" s="5">
        <v>5000000000</v>
      </c>
    </row>
    <row r="263" spans="3:9" ht="15.5" x14ac:dyDescent="0.35">
      <c r="C263" t="s">
        <v>238</v>
      </c>
      <c r="D263" s="5">
        <v>2019000000000</v>
      </c>
    </row>
    <row r="264" spans="3:9" ht="15.5" x14ac:dyDescent="0.35">
      <c r="C264" t="s">
        <v>239</v>
      </c>
      <c r="D264" s="5">
        <v>2008000000000</v>
      </c>
    </row>
    <row r="265" spans="3:9" ht="15.5" x14ac:dyDescent="0.35">
      <c r="C265" t="s">
        <v>183</v>
      </c>
      <c r="D265" s="5">
        <v>-105000000000</v>
      </c>
    </row>
    <row r="266" spans="3:9" ht="15.5" x14ac:dyDescent="0.35">
      <c r="C266" t="s">
        <v>182</v>
      </c>
      <c r="I266" s="5">
        <v>11000000000</v>
      </c>
    </row>
    <row r="267" spans="3:9" ht="15.5" x14ac:dyDescent="0.35">
      <c r="C267" t="s">
        <v>181</v>
      </c>
      <c r="D267" s="5">
        <v>837000000000</v>
      </c>
    </row>
    <row r="268" spans="3:9" ht="15.5" x14ac:dyDescent="0.35">
      <c r="C268" t="s">
        <v>180</v>
      </c>
      <c r="D268" s="5">
        <v>136000000000</v>
      </c>
    </row>
    <row r="269" spans="3:9" ht="15.5" x14ac:dyDescent="0.35">
      <c r="C269" t="s">
        <v>24</v>
      </c>
      <c r="D269" s="5">
        <v>974000000000</v>
      </c>
    </row>
    <row r="270" spans="3:9" ht="15.5" x14ac:dyDescent="0.35">
      <c r="C270" t="s">
        <v>21</v>
      </c>
      <c r="D270" s="5">
        <v>968000000000</v>
      </c>
    </row>
    <row r="271" spans="3:9" ht="15.5" x14ac:dyDescent="0.35">
      <c r="C271" t="s">
        <v>240</v>
      </c>
      <c r="I271" s="5">
        <v>11000000000</v>
      </c>
    </row>
    <row r="272" spans="3:9" ht="15.5" x14ac:dyDescent="0.35">
      <c r="C272" t="s">
        <v>304</v>
      </c>
      <c r="I272" s="5">
        <v>-792000000000</v>
      </c>
    </row>
    <row r="273" spans="3:9" ht="15.5" x14ac:dyDescent="0.35">
      <c r="C273" t="s">
        <v>305</v>
      </c>
      <c r="I273" s="5">
        <v>-36000000000</v>
      </c>
    </row>
    <row r="274" spans="3:9" ht="15.5" x14ac:dyDescent="0.35">
      <c r="C274" t="s">
        <v>306</v>
      </c>
      <c r="I274" s="5">
        <v>831000000000</v>
      </c>
    </row>
    <row r="275" spans="3:9" ht="15.5" x14ac:dyDescent="0.35">
      <c r="C275" t="s">
        <v>307</v>
      </c>
      <c r="I275" s="5">
        <v>-35000000000</v>
      </c>
    </row>
    <row r="276" spans="3:9" ht="15.5" x14ac:dyDescent="0.35">
      <c r="C276" t="s">
        <v>308</v>
      </c>
      <c r="I276" s="5">
        <v>-827000000000</v>
      </c>
    </row>
  </sheetData>
  <pageMargins left="0.7" right="0.7" top="0.75" bottom="0.75" header="0.3" footer="0.3"/>
  <ignoredErrors>
    <ignoredError sqref="A1:O277" numberStoredAsText="1"/>
  </ignoredError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M29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3" width="18.83203125" customWidth="1"/>
  </cols>
  <sheetData>
    <row r="1" spans="1:13" ht="15.5" x14ac:dyDescent="0.35">
      <c r="C1" t="s">
        <v>1698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</row>
    <row r="2" spans="1:13" ht="15.5" x14ac:dyDescent="0.35">
      <c r="C2" t="s">
        <v>1699</v>
      </c>
      <c r="D2" s="2" vm="38">
        <f ca="1">IFERROR(_xlfn.STOCKHISTORY("XIDX:" &amp; $C$1, D3, , 0, 0, 1), "Libur")</f>
        <v>177</v>
      </c>
      <c r="E2" s="2" vm="322">
        <f ca="1">IFERROR(_xlfn.STOCKHISTORY("XIDX:" &amp; $C$1, E3, , 0, 0, 1), "Libur")</f>
        <v>150</v>
      </c>
      <c r="H2" s="2" vm="322">
        <f ca="1">IFERROR(INDEX(D2:G2,COUNT(D2:G2)),"")</f>
        <v>150</v>
      </c>
      <c r="I2" s="2" vm="256">
        <f ca="1">IFERROR(_xlfn.STOCKHISTORY("XIDX:" &amp; $C$1, I1, , 0, 0, 1), "Libur")</f>
        <v>206</v>
      </c>
      <c r="J2" s="2" vm="14">
        <f ca="1">IFERROR(_xlfn.STOCKHISTORY("XIDX:" &amp; $C$1, J1, , 0, 0, 1), "Libur")</f>
        <v>300</v>
      </c>
      <c r="K2" s="2" vm="106">
        <f ca="1">IFERROR(_xlfn.STOCKHISTORY("XIDX:" &amp; $C$1, K1, , 0, 0, 1), "Libur")</f>
        <v>420</v>
      </c>
      <c r="L2" s="2" t="str">
        <f ca="1">IFERROR(_xlfn.STOCKHISTORY("XIDX:" &amp; $C$1, L1, , 0, 0, 1), "Libur")</f>
        <v>Libur</v>
      </c>
      <c r="M2" s="2" t="str">
        <f ca="1">IFERROR(_xlfn.STOCKHISTORY("XIDX:" &amp; $C$1, M1, , 0, 0, 1), "Libur")</f>
        <v>Libur</v>
      </c>
    </row>
    <row r="3" spans="1:13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3" ht="15.5" x14ac:dyDescent="0.35">
      <c r="B4" t="s">
        <v>5</v>
      </c>
      <c r="C4" t="s">
        <v>6</v>
      </c>
      <c r="D4" s="2">
        <f>IFERROR(INDEX(D51:D500,MATCH($C$4,$C$51:$C$500,0)),"")</f>
        <v>75379214816</v>
      </c>
      <c r="E4" s="2">
        <f>IFERROR(INDEX(E51:E500,MATCH($C$4,$C$51:$C$500,0)),"")</f>
        <v>58206084861</v>
      </c>
      <c r="H4" s="2">
        <f>IFERROR(SUM(D4:G4)*(4/MAX(1,COUNT(D4:G4))),"")</f>
        <v>267170599354</v>
      </c>
      <c r="I4" s="2">
        <f>IFERROR(INDEX(I51:I500,MATCH($C$4,$C$51:$C$500,0)),"")</f>
        <v>285763056947</v>
      </c>
      <c r="J4" s="2">
        <f>IFERROR(INDEX(J51:J500,MATCH($C$4,$C$51:$C$500,0)),"")</f>
        <v>283831655701</v>
      </c>
      <c r="K4" s="2">
        <f>IFERROR(INDEX(K51:K500,MATCH($C$4,$C$51:$C$500,0)),"")</f>
        <v>253679069291</v>
      </c>
      <c r="L4" s="2">
        <f>IFERROR(INDEX(L51:L500,MATCH($C$4,$C$51:$C$500,0)),"")</f>
        <v>189386467213</v>
      </c>
      <c r="M4" s="2">
        <f>IFERROR(INDEX(M51:M500,MATCH($C$4,$C$51:$C$500,0)),"")</f>
        <v>82068487467</v>
      </c>
    </row>
    <row r="5" spans="1:13" ht="15.5" x14ac:dyDescent="0.35">
      <c r="B5" t="s">
        <v>7</v>
      </c>
      <c r="C5" t="s">
        <v>8</v>
      </c>
      <c r="D5" s="2">
        <f>IFERROR(INDEX(D51:D500,MATCH($C$5,$C$51:$C$500,0)),"")</f>
        <v>8805458256</v>
      </c>
      <c r="E5" s="2">
        <f>IFERROR(INDEX(E51:E500,MATCH($C$5,$C$51:$C$500,0)),"")</f>
        <v>5253342359</v>
      </c>
      <c r="H5" s="2">
        <f>IFERROR(SUM(D5:G5)*(4/MAX(1,COUNT(D5:G5))),"")</f>
        <v>28117601230</v>
      </c>
      <c r="I5" s="2">
        <f>IFERROR(INDEX(I51:I500,MATCH($C$5,$C$51:$C$500,0)),"")</f>
        <v>41253271599</v>
      </c>
      <c r="J5" s="2">
        <f>IFERROR(INDEX(J51:J500,MATCH($C$5,$C$51:$C$500,0)),"")</f>
        <v>46197587622</v>
      </c>
      <c r="K5" s="2">
        <f>IFERROR(INDEX(K51:K500,MATCH($C$5,$C$51:$C$500,0)),"")</f>
        <v>38589041518</v>
      </c>
      <c r="L5" s="2">
        <f>IFERROR(INDEX(L51:L500,MATCH($C$5,$C$51:$C$500,0)),"")</f>
        <v>24967008386</v>
      </c>
      <c r="M5" s="2">
        <f>IFERROR(INDEX(M51:M500,MATCH($C$5,$C$51:$C$500,0)),"")</f>
        <v>-7693927139</v>
      </c>
    </row>
    <row r="6" spans="1:13" ht="15.5" x14ac:dyDescent="0.35">
      <c r="B6" t="s">
        <v>9</v>
      </c>
      <c r="C6" t="s">
        <v>10</v>
      </c>
      <c r="D6" s="2">
        <f>IFERROR(INDEX(D51:D500,MATCH($C$6,$C$51:$C$500,0)),"")</f>
        <v>343097866783</v>
      </c>
      <c r="E6" s="2">
        <f>IFERROR(INDEX(E51:E500,MATCH($C$6,$C$51:$C$500,0)),"")</f>
        <v>343781202750</v>
      </c>
      <c r="H6" s="2">
        <f>IFERROR(INDEX(D6:G6,COUNT(D6:G6)),"")</f>
        <v>343781202750</v>
      </c>
      <c r="I6" s="2">
        <f>IFERROR(INDEX(I51:I500,MATCH($C$6,$C$51:$C$500,0)),"")</f>
        <v>338543802651</v>
      </c>
      <c r="J6" s="2">
        <f>IFERROR(INDEX(J51:J500,MATCH($C$6,$C$51:$C$500,0)),"")</f>
        <v>306726156334</v>
      </c>
      <c r="K6" s="2">
        <f>IFERROR(INDEX(K51:K500,MATCH($C$6,$C$51:$C$500,0)),"")</f>
        <v>266780275040</v>
      </c>
      <c r="L6" s="2">
        <f>IFERROR(INDEX(L51:L500,MATCH($C$6,$C$51:$C$500,0)),"")</f>
        <v>148569536885</v>
      </c>
      <c r="M6" s="2">
        <f>IFERROR(INDEX(M51:M500,MATCH($C$6,$C$51:$C$500,0)),"")</f>
        <v>123556009927</v>
      </c>
    </row>
    <row r="7" spans="1:13" ht="15.5" x14ac:dyDescent="0.35">
      <c r="B7" t="s">
        <v>11</v>
      </c>
      <c r="C7" t="s">
        <v>12</v>
      </c>
      <c r="D7" s="3">
        <f>IFERROR(INDEX(D51:D500,MATCH($C$7,$C$51:$C$500,0))/1000000000,"")</f>
        <v>2.71</v>
      </c>
      <c r="E7" s="3">
        <f>IFERROR(INDEX(E51:E500,MATCH($C$7,$C$51:$C$500,0))/1000000000,"")</f>
        <v>2.71</v>
      </c>
      <c r="H7" s="3">
        <f>IFERROR(INDEX(D7:G7,COUNT(D7:G7)),"")</f>
        <v>2.71</v>
      </c>
      <c r="I7" s="3">
        <f>IFERROR(INDEX(I51:I500,MATCH($C$7,$C$51:$C$500,0))/1000000000,"")</f>
        <v>2.71</v>
      </c>
      <c r="J7" s="3">
        <f>IFERROR(INDEX(J51:J500,MATCH($C$7,$C$51:$C$500,0))/1000000000,"")</f>
        <v>2.71</v>
      </c>
      <c r="K7" s="3">
        <f>IFERROR(INDEX(K51:K500,MATCH($C$7,$C$51:$C$500,0))/1000000000,"")</f>
        <v>2.71</v>
      </c>
      <c r="L7" s="3">
        <f>IFERROR(INDEX(L51:L500,MATCH($C$7,$C$51:$C$500,0))/1000000000,"")</f>
        <v>2.0299999999999998</v>
      </c>
      <c r="M7" s="3">
        <f>IFERROR(INDEX(M51:M500,MATCH($C$7,$C$51:$C$500,0))/1000000000,"")</f>
        <v>0</v>
      </c>
    </row>
    <row r="8" spans="1:13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12000000000</v>
      </c>
      <c r="E8" s="2">
        <f>IFERROR(INDEX(E51:E500,MATCH("Free cash flow (Quarter)",$C$51:$C$500,0)),"")</f>
        <v>8000000000</v>
      </c>
      <c r="H8" s="2">
        <f>IFERROR(INDEX(D8:G8,COUNT(D8:G8)),"")</f>
        <v>8000000000</v>
      </c>
      <c r="I8" s="2">
        <f>IFERROR(INDEX(I51:I500,MATCH($C$8,$C$51:$C$500,0)),"")</f>
        <v>56000000000</v>
      </c>
      <c r="J8" s="2">
        <f>IFERROR(INDEX(J51:J500,MATCH($C$8,$C$51:$C$500,0)),"")</f>
        <v>-17000000000</v>
      </c>
      <c r="K8" s="2">
        <f>IFERROR(INDEX(K51:K500,MATCH($C$8,$C$51:$C$500,0)),"")</f>
        <v>-25000000000</v>
      </c>
      <c r="L8" s="2">
        <f>IFERROR(INDEX(L51:L500,MATCH($C$8,$C$51:$C$500,0)),"")</f>
        <v>-2000000000</v>
      </c>
      <c r="M8" s="2">
        <f>IFERROR(INDEX(M51:M500,MATCH($C$8,$C$51:$C$500,0)),"")</f>
        <v>-25000000000</v>
      </c>
    </row>
    <row r="9" spans="1:13" ht="15.5" x14ac:dyDescent="0.35">
      <c r="A9" t="s">
        <v>16</v>
      </c>
      <c r="C9" t="s">
        <v>17</v>
      </c>
      <c r="D9" s="3">
        <f>IFERROR(INDEX(D51:D500,MATCH("Free cash flow per share (Quarter)",$C$51:$C$500,0)),"")</f>
        <v>4.45</v>
      </c>
      <c r="E9" s="3">
        <f>IFERROR(INDEX(E51:E500,MATCH("Free cash flow per share (Quarter)",$C$51:$C$500,0)),"")</f>
        <v>2.9</v>
      </c>
      <c r="H9" s="3">
        <f>IFERROR(INDEX(D9:G9,COUNT(D9:G9)),"")</f>
        <v>2.9</v>
      </c>
      <c r="I9" s="3">
        <f>IFERROR(INDEX(I51:I500,MATCH($C$9,$C$51:$C$500,0)),"")</f>
        <v>20.62</v>
      </c>
      <c r="J9" s="3">
        <f>IFERROR(INDEX(J51:J500,MATCH($C$9,$C$51:$C$500,0)),"")</f>
        <v>-6.4</v>
      </c>
      <c r="K9" s="3">
        <f>IFERROR(INDEX(K51:K500,MATCH($C$9,$C$51:$C$500,0)),"")</f>
        <v>-9.3699999999999992</v>
      </c>
      <c r="L9" s="3">
        <f>IFERROR(INDEX(L51:L500,MATCH($C$9,$C$51:$C$500,0)),"")</f>
        <v>-0.95</v>
      </c>
      <c r="M9" s="3">
        <f>IFERROR(INDEX(M51:M500,MATCH($C$9,$C$51:$C$500,0)),"")</f>
        <v>-15514744.68</v>
      </c>
    </row>
    <row r="10" spans="1:13" ht="15.5" x14ac:dyDescent="0.35">
      <c r="C10" t="s">
        <v>18</v>
      </c>
      <c r="D10" s="3">
        <f ca="1">IFERROR(IF(D9=0,"",D2/D9),"")</f>
        <v>39.775280898876403</v>
      </c>
      <c r="E10" s="3">
        <f ca="1">IFERROR(IF(E9=0,"",E2/E9),"")</f>
        <v>51.724137931034484</v>
      </c>
      <c r="I10" s="3">
        <f ca="1">IFERROR(IF(I9=0,"",I2/I9),"")</f>
        <v>9.9903006789524724</v>
      </c>
      <c r="J10" s="3">
        <f ca="1">IFERROR(IF(J9=0,"",J2/J9),"")</f>
        <v>-46.875</v>
      </c>
      <c r="K10" s="3">
        <f ca="1">IFERROR(IF(K9=0,"",K2/K9),"")</f>
        <v>-44.823906083244403</v>
      </c>
      <c r="L10" s="3" t="str">
        <f ca="1">IFERROR(IF(L9=0,"",L2/L9),"")</f>
        <v/>
      </c>
      <c r="M10" s="3" t="str">
        <f ca="1">IFERROR(IF(M9=0,"",M2/M9),"")</f>
        <v/>
      </c>
    </row>
    <row r="11" spans="1:13" ht="15.5" x14ac:dyDescent="0.35">
      <c r="B11" t="s">
        <v>19</v>
      </c>
      <c r="C11" t="s">
        <v>20</v>
      </c>
      <c r="D11" s="2">
        <f>IFERROR(INDEX(D51:D500,MATCH($C$11,$C$51:$C$500,0)),"")</f>
        <v>4538961655</v>
      </c>
      <c r="E11" s="2">
        <f>IFERROR(INDEX(E51:E500,MATCH($C$11,$C$51:$C$500,0)),"")</f>
        <v>4254930681</v>
      </c>
      <c r="H11" s="2">
        <f>IFERROR(INDEX(D11:G11,COUNT(D11:G11)),"")</f>
        <v>4254930681</v>
      </c>
      <c r="I11" s="2">
        <f>IFERROR(INDEX(I51:I500,MATCH($C$11,$C$51:$C$500,0)),"")</f>
        <v>2856625986</v>
      </c>
      <c r="J11" s="2">
        <f>IFERROR(INDEX(J51:J500,MATCH($C$11,$C$51:$C$500,0)),"")</f>
        <v>8652153208</v>
      </c>
      <c r="K11" s="2">
        <f>IFERROR(INDEX(K51:K500,MATCH($C$11,$C$51:$C$500,0)),"")</f>
        <v>16917409693</v>
      </c>
      <c r="L11" s="2">
        <f>IFERROR(INDEX(L51:L500,MATCH($C$11,$C$51:$C$500,0)),"")</f>
        <v>9166930763</v>
      </c>
      <c r="M11" s="2">
        <f>IFERROR(INDEX(M51:M500,MATCH($C$11,$C$51:$C$500,0)),"")</f>
        <v>3684683525</v>
      </c>
    </row>
    <row r="12" spans="1:13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69000000000</v>
      </c>
      <c r="E12" s="2">
        <f>IFERROR(INDEX(E51:E500,MATCH("Net Debt (Quarter)",$C$51:$C$500,0)),"")</f>
        <v>77000000000</v>
      </c>
      <c r="H12" s="2">
        <f>IFERROR(INDEX(D12:G12,COUNT(D12:G12)),"")</f>
        <v>77000000000</v>
      </c>
      <c r="I12" s="2">
        <f>IFERROR(INDEX(I51:I500,MATCH($C$12,$C$51:$C$500,0)),"")</f>
        <v>82000000000</v>
      </c>
      <c r="J12" s="2">
        <f>IFERROR(INDEX(J51:J500,MATCH($C$12,$C$51:$C$500,0)),"")</f>
        <v>97000000000</v>
      </c>
      <c r="K12" s="2">
        <f>IFERROR(INDEX(K51:K500,MATCH($C$12,$C$51:$C$500,0)),"")</f>
        <v>65000000000</v>
      </c>
      <c r="L12" s="2">
        <f>IFERROR(INDEX(L51:L500,MATCH($C$12,$C$51:$C$500,0)),"")</f>
        <v>122000000000</v>
      </c>
      <c r="M12" s="2">
        <f>IFERROR(INDEX(M51:M500,MATCH($C$12,$C$51:$C$500,0)),"")</f>
        <v>122000000000</v>
      </c>
    </row>
    <row r="13" spans="1:13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74000000000</v>
      </c>
      <c r="E13" s="2">
        <f>IFERROR(INDEX(E51:E500,MATCH("Total Debt (Quarter)",$C$51:$C$500,0)),"")</f>
        <v>82000000000</v>
      </c>
      <c r="H13" s="2">
        <f>IFERROR(INDEX(D13:G13,COUNT(D13:G13)),"")</f>
        <v>82000000000</v>
      </c>
      <c r="I13" s="2">
        <f>IFERROR(INDEX(I51:I500,MATCH($C$13,$C$51:$C$500,0)),"")</f>
        <v>85000000000</v>
      </c>
      <c r="J13" s="2">
        <f>IFERROR(INDEX(J51:J500,MATCH($C$13,$C$51:$C$500,0)),"")</f>
        <v>106000000000</v>
      </c>
      <c r="K13" s="2">
        <f>IFERROR(INDEX(K51:K500,MATCH($C$13,$C$51:$C$500,0)),"")</f>
        <v>82000000000</v>
      </c>
      <c r="L13" s="2">
        <f>IFERROR(INDEX(L51:L500,MATCH($C$13,$C$51:$C$500,0)),"")</f>
        <v>131000000000</v>
      </c>
      <c r="M13" s="2">
        <f>IFERROR(INDEX(M51:M500,MATCH($C$13,$C$51:$C$500,0)),"")</f>
        <v>125000000000</v>
      </c>
    </row>
    <row r="14" spans="1:13" ht="15.5" x14ac:dyDescent="0.35">
      <c r="C14" t="s">
        <v>27</v>
      </c>
      <c r="D14" s="2">
        <f>IFERROR(INDEX(D51:D500,MATCH($C$14,$C$51:$C$500,0)),"")</f>
        <v>-1652625476</v>
      </c>
      <c r="E14" s="2">
        <f>IFERROR(INDEX(E51:E500,MATCH($C$14,$C$51:$C$500,0)),"")</f>
        <v>-1764501247</v>
      </c>
      <c r="H14" s="2">
        <f>IFERROR(SUM(D14:G14)*(4/MAX(1,COUNT(D14:G14))),"")</f>
        <v>-6834253446</v>
      </c>
      <c r="I14" s="2">
        <f>IFERROR(INDEX(I51:I500,MATCH($C$14,$C$51:$C$500,0)),"")</f>
        <v>-7992637418</v>
      </c>
      <c r="J14" s="2">
        <f>IFERROR(INDEX(J51:J500,MATCH($C$14,$C$51:$C$500,0)),"")</f>
        <v>-9492207957</v>
      </c>
      <c r="K14" s="2">
        <f>IFERROR(INDEX(K51:K500,MATCH($C$14,$C$51:$C$500,0)),"")</f>
        <v>-7504225201</v>
      </c>
      <c r="L14" s="2">
        <f>IFERROR(INDEX(L51:L500,MATCH($C$14,$C$51:$C$500,0)),"")</f>
        <v>-11536999083</v>
      </c>
      <c r="M14" s="2">
        <f>IFERROR(INDEX(M51:M500,MATCH($C$14,$C$51:$C$500,0)),"")</f>
        <v>-10677526625</v>
      </c>
    </row>
    <row r="15" spans="1:13" ht="15.5" x14ac:dyDescent="0.35">
      <c r="C15" t="s">
        <v>28</v>
      </c>
      <c r="D15" s="2">
        <f>IFERROR(INDEX(D51:D500,MATCH($C$15,$C$51:$C$500,0)),"")</f>
        <v>-2670525220</v>
      </c>
      <c r="E15" s="2">
        <f>IFERROR(INDEX(E51:E500,MATCH($C$15,$C$51:$C$500,0)),"")</f>
        <v>-1977626420</v>
      </c>
      <c r="H15" s="2">
        <f>IFERROR(SUM(D15:G15)*(4/MAX(1,COUNT(D15:G15))),"")</f>
        <v>-9296303280</v>
      </c>
      <c r="I15" s="2">
        <f>IFERROR(INDEX(I51:I500,MATCH($C$15,$C$51:$C$500,0)),"")</f>
        <v>-11643060160</v>
      </c>
      <c r="J15" s="2">
        <f>IFERROR(INDEX(J51:J500,MATCH($C$15,$C$51:$C$500,0)),"")</f>
        <v>-14523029187</v>
      </c>
      <c r="K15" s="2">
        <f>IFERROR(INDEX(K51:K500,MATCH($C$15,$C$51:$C$500,0)),"")</f>
        <v>-12678142196</v>
      </c>
      <c r="L15" s="2">
        <f>IFERROR(INDEX(L51:L500,MATCH($C$15,$C$51:$C$500,0)),"")</f>
        <v>-7566299206</v>
      </c>
      <c r="M15" s="2">
        <f>IFERROR(INDEX(M51:M500,MATCH($C$15,$C$51:$C$500,0)),"")</f>
        <v>1239024289</v>
      </c>
    </row>
    <row r="16" spans="1:13" ht="15.5" x14ac:dyDescent="0.35">
      <c r="C16" t="s">
        <v>29</v>
      </c>
      <c r="D16" s="2">
        <f>IFERROR(INDEX(D51:D500,MATCH($C$16,$C$51:$C$500,0)),"")</f>
        <v>11472189253</v>
      </c>
      <c r="E16" s="2">
        <f>IFERROR(INDEX(E51:E500,MATCH($C$16,$C$51:$C$500,0)),"")</f>
        <v>7215026519</v>
      </c>
      <c r="H16" s="2">
        <f>IFERROR(SUM(D16:G16)*(4/MAX(1,COUNT(D16:G16))),"")</f>
        <v>37374431544</v>
      </c>
      <c r="I16" s="2">
        <f>IFERROR(INDEX(I51:I500,MATCH($C$16,$C$51:$C$500,0)),"")</f>
        <v>51204961703</v>
      </c>
      <c r="J16" s="2">
        <f>IFERROR(INDEX(J51:J500,MATCH($C$16,$C$51:$C$500,0)),"")</f>
        <v>59425004984</v>
      </c>
      <c r="K16" s="2">
        <f>IFERROR(INDEX(K51:K500,MATCH($C$16,$C$51:$C$500,0)),"")</f>
        <v>52446260336</v>
      </c>
      <c r="L16" s="2">
        <f>IFERROR(INDEX(L51:L500,MATCH($C$16,$C$51:$C$500,0)),"")</f>
        <v>28886653682</v>
      </c>
      <c r="M16" s="2">
        <f>IFERROR(INDEX(M51:M500,MATCH($C$16,$C$51:$C$500,0)),"")</f>
        <v>-9971325720</v>
      </c>
    </row>
    <row r="17" spans="1:13" ht="15.5" x14ac:dyDescent="0.35">
      <c r="A17" t="s">
        <v>30</v>
      </c>
    </row>
    <row r="18" spans="1:13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</row>
    <row r="19" spans="1:13" ht="15.5" x14ac:dyDescent="0.35">
      <c r="A19" t="s">
        <v>40</v>
      </c>
      <c r="C19" t="s">
        <v>41</v>
      </c>
    </row>
    <row r="20" spans="1:13" ht="15.5" x14ac:dyDescent="0.35">
      <c r="A20" t="s">
        <v>42</v>
      </c>
      <c r="C20" t="s">
        <v>43</v>
      </c>
      <c r="D20" s="2">
        <f ca="1">IFERROR(D21*D2,"")</f>
        <v>479670000000</v>
      </c>
      <c r="E20" s="2">
        <f ca="1">IFERROR(E21*E2,"")</f>
        <v>406500000000</v>
      </c>
      <c r="H20" s="2">
        <f t="shared" ref="H20:M20" ca="1" si="0">IFERROR(H21*H2,"")</f>
        <v>406500000000</v>
      </c>
      <c r="I20" s="2">
        <f t="shared" ca="1" si="0"/>
        <v>558260000000</v>
      </c>
      <c r="J20" s="2">
        <f t="shared" ca="1" si="0"/>
        <v>813000000000</v>
      </c>
      <c r="K20" s="2">
        <f t="shared" ca="1" si="0"/>
        <v>1138200000000</v>
      </c>
      <c r="L20" s="2" t="str">
        <f t="shared" ca="1" si="0"/>
        <v/>
      </c>
      <c r="M20" s="2" t="str">
        <f t="shared" ca="1" si="0"/>
        <v/>
      </c>
    </row>
    <row r="21" spans="1:13" ht="15.5" x14ac:dyDescent="0.35">
      <c r="C21" t="s">
        <v>12</v>
      </c>
      <c r="D21" s="2">
        <f>IFERROR(INDEX(D51:D500,MATCH($C$7,$C$51:$C$500,0)),"")</f>
        <v>2710000000</v>
      </c>
      <c r="E21" s="2">
        <f>IFERROR(INDEX(E51:E500,MATCH($C$7,$C$51:$C$500,0)),"")</f>
        <v>2710000000</v>
      </c>
      <c r="H21" s="2">
        <f>IFERROR(INDEX(D21:G21,COUNT(D21:G21)),"")</f>
        <v>2710000000</v>
      </c>
      <c r="I21" s="2">
        <f>IFERROR(INDEX(I51:I500,MATCH($C$7,$C$51:$C$500,0)),"")</f>
        <v>2710000000</v>
      </c>
      <c r="J21" s="2">
        <f>IFERROR(INDEX(J51:J500,MATCH($C$7,$C$51:$C$500,0)),"")</f>
        <v>2710000000</v>
      </c>
      <c r="K21" s="2">
        <f>IFERROR(INDEX(K51:K500,MATCH($C$7,$C$51:$C$500,0)),"")</f>
        <v>2710000000</v>
      </c>
      <c r="L21" s="2">
        <f>IFERROR(INDEX(L51:L500,MATCH($C$7,$C$51:$C$500,0)),"")</f>
        <v>2029999999.9999998</v>
      </c>
      <c r="M21" s="2">
        <f>IFERROR(INDEX(M51:M500,MATCH($C$7,$C$51:$C$500,0)),"")</f>
        <v>0</v>
      </c>
    </row>
    <row r="23" spans="1:13" ht="15.5" x14ac:dyDescent="0.35">
      <c r="B23" t="s">
        <v>44</v>
      </c>
      <c r="C23" t="s">
        <v>45</v>
      </c>
      <c r="D23" s="3">
        <f>IFERROR(D5/D6*100,"")</f>
        <v>2.5664567193503451</v>
      </c>
      <c r="E23" s="3">
        <f>IFERROR(E5/E6*100,"")</f>
        <v>1.5281063411777829</v>
      </c>
      <c r="H23" s="3">
        <f t="shared" ref="H23:M23" si="1">IFERROR(H5/H6*100,"")</f>
        <v>8.1789233981030982</v>
      </c>
      <c r="I23" s="3">
        <f t="shared" si="1"/>
        <v>12.185504881779629</v>
      </c>
      <c r="J23" s="3">
        <f t="shared" si="1"/>
        <v>15.061508993610104</v>
      </c>
      <c r="K23" s="3">
        <f t="shared" si="1"/>
        <v>14.464728140869527</v>
      </c>
      <c r="L23" s="3">
        <f t="shared" si="1"/>
        <v>16.804931151751298</v>
      </c>
      <c r="M23" s="3">
        <f t="shared" si="1"/>
        <v>-6.2270764032812052</v>
      </c>
    </row>
    <row r="24" spans="1:13" ht="15.5" x14ac:dyDescent="0.35">
      <c r="C24" t="s">
        <v>46</v>
      </c>
      <c r="D24" s="4">
        <f>IFERROR(_xlfn.RRI(5,I23,D23),"")</f>
        <v>-0.2676847412207799</v>
      </c>
      <c r="E24" s="4">
        <f>IFERROR(_xlfn.RRI(5,J23,E23),"")</f>
        <v>-0.36721377212872819</v>
      </c>
      <c r="H24" s="4" t="str">
        <f t="shared" ref="H24:M24" si="2">IFERROR(_xlfn.RRI(5,M23,H23),"")</f>
        <v/>
      </c>
      <c r="I24" s="4" t="str">
        <f t="shared" si="2"/>
        <v/>
      </c>
      <c r="J24" s="4" t="str">
        <f t="shared" si="2"/>
        <v/>
      </c>
      <c r="K24" s="4" t="str">
        <f t="shared" si="2"/>
        <v/>
      </c>
      <c r="L24" s="4" t="str">
        <f t="shared" si="2"/>
        <v/>
      </c>
      <c r="M24" s="4" t="str">
        <f t="shared" si="2"/>
        <v/>
      </c>
    </row>
    <row r="25" spans="1:13" ht="15.5" x14ac:dyDescent="0.35">
      <c r="A25" t="s">
        <v>47</v>
      </c>
      <c r="C25" t="s">
        <v>48</v>
      </c>
      <c r="D25" s="3">
        <f>IFERROR(INDEX(D51:D500,MATCH($A$25,$C$51:$C$500,0)),"")</f>
        <v>3.25</v>
      </c>
      <c r="E25" s="3">
        <f>IFERROR(INDEX(E51:E500,MATCH($A$25,$C$51:$C$500,0)),"")</f>
        <v>1.94</v>
      </c>
      <c r="H25" s="3">
        <f>IFERROR(INDEX(D25:G25,COUNT(D25:G25)),"")</f>
        <v>1.94</v>
      </c>
      <c r="I25" s="3">
        <f>IFERROR(INDEX(I51:I500,MATCH($C$25,$C$51:$C$500,0)),"")</f>
        <v>14.58</v>
      </c>
      <c r="J25" s="3">
        <f>IFERROR(INDEX(J51:J500,MATCH($C$25,$C$51:$C$500,0)),"")</f>
        <v>16.53</v>
      </c>
      <c r="K25" s="3">
        <f>IFERROR(INDEX(K51:K500,MATCH($C$25,$C$51:$C$500,0)),"")</f>
        <v>14.62</v>
      </c>
      <c r="L25" s="3">
        <f>IFERROR(INDEX(L51:L500,MATCH($C$25,$C$51:$C$500,0)),"")</f>
        <v>10.45</v>
      </c>
      <c r="M25" s="3">
        <f>IFERROR(INDEX(M51:M500,MATCH($C$25,$C$51:$C$500,0)),"")</f>
        <v>-5445809.21</v>
      </c>
    </row>
    <row r="26" spans="1:13" ht="15.5" x14ac:dyDescent="0.35">
      <c r="C26" t="s">
        <v>49</v>
      </c>
      <c r="D26" s="4">
        <f>IFERROR(_xlfn.RRI(5,I25,D25),"")</f>
        <v>-0.25932929564991458</v>
      </c>
      <c r="E26" s="4">
        <f>IFERROR(_xlfn.RRI(5,J25,E25),"")</f>
        <v>-0.34851296819622923</v>
      </c>
      <c r="H26" s="4" t="str">
        <f t="shared" ref="H26:M26" si="3">IFERROR(_xlfn.RRI(5,M25,H25),"")</f>
        <v/>
      </c>
      <c r="I26" s="4" t="str">
        <f t="shared" si="3"/>
        <v/>
      </c>
      <c r="J26" s="4" t="str">
        <f t="shared" si="3"/>
        <v/>
      </c>
      <c r="K26" s="4" t="str">
        <f t="shared" si="3"/>
        <v/>
      </c>
      <c r="L26" s="4" t="str">
        <f t="shared" si="3"/>
        <v/>
      </c>
      <c r="M26" s="4" t="str">
        <f t="shared" si="3"/>
        <v/>
      </c>
    </row>
    <row r="27" spans="1:13" ht="15.5" x14ac:dyDescent="0.35">
      <c r="C27" t="s">
        <v>50</v>
      </c>
      <c r="D27" s="3">
        <f>IFERROR(D4/D21,"")</f>
        <v>27.815208419188192</v>
      </c>
      <c r="E27" s="3">
        <f>IFERROR(E4/E21,"")</f>
        <v>21.478260096309963</v>
      </c>
      <c r="H27" s="3">
        <f t="shared" ref="H27:M27" si="4">IFERROR(H4/H21,"")</f>
        <v>98.58693703099631</v>
      </c>
      <c r="I27" s="3">
        <f t="shared" si="4"/>
        <v>105.44762248966789</v>
      </c>
      <c r="J27" s="3">
        <f t="shared" si="4"/>
        <v>104.73492830295203</v>
      </c>
      <c r="K27" s="3">
        <f t="shared" si="4"/>
        <v>93.608512653505528</v>
      </c>
      <c r="L27" s="3">
        <f t="shared" si="4"/>
        <v>93.293826213300505</v>
      </c>
      <c r="M27" s="3" t="str">
        <f t="shared" si="4"/>
        <v/>
      </c>
    </row>
    <row r="28" spans="1:13" ht="15.5" x14ac:dyDescent="0.35">
      <c r="C28" t="s">
        <v>51</v>
      </c>
      <c r="D28" s="4">
        <f>IFERROR(_xlfn.RRI(5,I27,D27),"")</f>
        <v>-0.23396413160629803</v>
      </c>
      <c r="E28" s="4">
        <f>IFERROR(_xlfn.RRI(5,J27,E27),"")</f>
        <v>-0.27158058715296562</v>
      </c>
      <c r="H28" s="4" t="str">
        <f t="shared" ref="H28:M28" si="5">IFERROR(_xlfn.RRI(5,M27,H27),"")</f>
        <v/>
      </c>
      <c r="I28" s="4" t="str">
        <f t="shared" si="5"/>
        <v/>
      </c>
      <c r="J28" s="4" t="str">
        <f t="shared" si="5"/>
        <v/>
      </c>
      <c r="K28" s="4" t="str">
        <f t="shared" si="5"/>
        <v/>
      </c>
      <c r="L28" s="4" t="str">
        <f t="shared" si="5"/>
        <v/>
      </c>
      <c r="M28" s="4" t="str">
        <f t="shared" si="5"/>
        <v/>
      </c>
    </row>
    <row r="29" spans="1:13" ht="15.5" x14ac:dyDescent="0.35">
      <c r="C29" t="s">
        <v>52</v>
      </c>
      <c r="H29" s="4">
        <f t="shared" ref="H29:M29" si="6">IFERROR(((H25-I25)/I25)*100%,"")</f>
        <v>-0.86694101508916332</v>
      </c>
      <c r="I29" s="4">
        <f t="shared" si="6"/>
        <v>-0.11796733212341204</v>
      </c>
      <c r="J29" s="4">
        <f t="shared" si="6"/>
        <v>0.13064295485636129</v>
      </c>
      <c r="K29" s="4">
        <f t="shared" si="6"/>
        <v>0.39904306220095698</v>
      </c>
      <c r="L29" s="4">
        <f t="shared" si="6"/>
        <v>-1.0000019189067404</v>
      </c>
      <c r="M29" s="4" t="str">
        <f t="shared" si="6"/>
        <v/>
      </c>
    </row>
    <row r="30" spans="1:13" ht="15.5" x14ac:dyDescent="0.35">
      <c r="C30" t="s">
        <v>53</v>
      </c>
      <c r="H30" s="4">
        <f t="shared" ref="H30:M30" si="7">IFERROR(((H27-I27)/I27)*100%,"")</f>
        <v>-6.5062495452126626E-2</v>
      </c>
      <c r="I30" s="4">
        <f t="shared" si="7"/>
        <v>6.8047422026618907E-3</v>
      </c>
      <c r="J30" s="4">
        <f t="shared" si="7"/>
        <v>0.11886115198338032</v>
      </c>
      <c r="K30" s="4">
        <f t="shared" si="7"/>
        <v>3.3730682187430657E-3</v>
      </c>
      <c r="L30" s="4" t="str">
        <f t="shared" si="7"/>
        <v/>
      </c>
      <c r="M30" s="4" t="str">
        <f t="shared" si="7"/>
        <v/>
      </c>
    </row>
    <row r="32" spans="1:13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126.06</v>
      </c>
      <c r="E32" s="3">
        <f>IFERROR(INDEX(E51:E500,MATCH($A$32,$C$51:$C$500,0)),"")</f>
        <v>126.31</v>
      </c>
      <c r="H32" s="3">
        <f>IFERROR(INDEX(D32:G32,COUNT(D32:G32)),"")</f>
        <v>126.31</v>
      </c>
      <c r="I32" s="3">
        <f>IFERROR(INDEX(I51:I500,MATCH($C$32,$C$51:$C$500,0)),"")</f>
        <v>124.37</v>
      </c>
      <c r="J32" s="3">
        <f>IFERROR(INDEX(J51:J500,MATCH($C$32,$C$51:$C$500,0)),"")</f>
        <v>112.65</v>
      </c>
      <c r="K32" s="3">
        <f>IFERROR(INDEX(K51:K500,MATCH($C$32,$C$51:$C$500,0)),"")</f>
        <v>97.95</v>
      </c>
      <c r="L32" s="3">
        <f>IFERROR(INDEX(L51:L500,MATCH($C$32,$C$51:$C$500,0)),"")</f>
        <v>72.86</v>
      </c>
      <c r="M32" s="3">
        <f>IFERROR(INDEX(M51:M500,MATCH($C$32,$C$51:$C$500,0)),"")</f>
        <v>76924445.650000006</v>
      </c>
    </row>
    <row r="33" spans="1:13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1.19</v>
      </c>
      <c r="E33" s="3">
        <f>IFERROR(INDEX(E51:E500,MATCH($A$33,$C$51:$C$500,0)),"")</f>
        <v>1.41</v>
      </c>
      <c r="H33" s="3">
        <f>IFERROR(INDEX(D33:G33,COUNT(D33:G33)),"")</f>
        <v>1.41</v>
      </c>
      <c r="I33" s="3">
        <f>IFERROR(INDEX(I51:I500,MATCH($C$33,$C$51:$C$500,0)),"")</f>
        <v>1.66</v>
      </c>
      <c r="J33" s="3">
        <f>IFERROR(INDEX(J51:J500,MATCH($C$33,$C$51:$C$500,0)),"")</f>
        <v>2.66</v>
      </c>
      <c r="K33" s="3">
        <f>IFERROR(INDEX(K51:K500,MATCH($C$33,$C$51:$C$500,0)),"")</f>
        <v>4.29</v>
      </c>
      <c r="L33" s="3">
        <f>IFERROR(INDEX(L51:L500,MATCH($C$33,$C$51:$C$500,0)),"")</f>
        <v>0</v>
      </c>
      <c r="M33" s="3">
        <f>IFERROR(INDEX(M51:M500,MATCH($C$33,$C$51:$C$500,0)),"")</f>
        <v>0</v>
      </c>
    </row>
    <row r="34" spans="1:13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46.15</v>
      </c>
      <c r="E34" s="3">
        <f>IFERROR(INDEX(E51:E500,MATCH($A$34,$C$51:$C$500,0)),"")</f>
        <v>91.75</v>
      </c>
      <c r="H34" s="3">
        <f>IFERROR(INDEX(D34:G34,COUNT(D34:G34)),"")</f>
        <v>91.75</v>
      </c>
      <c r="I34" s="3">
        <f>IFERROR(INDEX(I51:I500,MATCH($C$34,$C$51:$C$500,0)),"")</f>
        <v>14.13</v>
      </c>
      <c r="J34" s="3">
        <f>IFERROR(INDEX(J51:J500,MATCH($C$34,$C$51:$C$500,0)),"")</f>
        <v>18.149999999999999</v>
      </c>
      <c r="K34" s="3">
        <f>IFERROR(INDEX(K51:K500,MATCH($C$34,$C$51:$C$500,0)),"")</f>
        <v>28.73</v>
      </c>
      <c r="L34" s="3">
        <f>IFERROR(INDEX(L51:L500,MATCH($C$34,$C$51:$C$500,0)),"")</f>
        <v>0</v>
      </c>
      <c r="M34" s="3">
        <f>IFERROR(INDEX(M51:M500,MATCH($C$34,$C$51:$C$500,0)),"")</f>
        <v>0</v>
      </c>
    </row>
    <row r="35" spans="1:13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5.39</v>
      </c>
      <c r="E35" s="3">
        <f>IFERROR(INDEX(E51:E500,MATCH($A$35,$C$51:$C$500,0)),"")</f>
        <v>8.2899999999999991</v>
      </c>
      <c r="H35" s="3">
        <f>IFERROR(INDEX(D35:G35,COUNT(D35:G35)),"")</f>
        <v>8.2899999999999991</v>
      </c>
      <c r="I35" s="3">
        <f>IFERROR(INDEX(I51:I500,MATCH($C$35,$C$51:$C$500,0)),"")</f>
        <v>1.95</v>
      </c>
      <c r="J35" s="3">
        <f>IFERROR(INDEX(J51:J500,MATCH($C$35,$C$51:$C$500,0)),"")</f>
        <v>2.86</v>
      </c>
      <c r="K35" s="3">
        <f>IFERROR(INDEX(K51:K500,MATCH($C$35,$C$51:$C$500,0)),"")</f>
        <v>4.49</v>
      </c>
      <c r="L35" s="3">
        <f>IFERROR(INDEX(L51:L500,MATCH($C$35,$C$51:$C$500,0)),"")</f>
        <v>0</v>
      </c>
      <c r="M35" s="3">
        <f>IFERROR(INDEX(M51:M500,MATCH($C$35,$C$51:$C$500,0)),"")</f>
        <v>0</v>
      </c>
    </row>
    <row r="36" spans="1:13" ht="15.5" x14ac:dyDescent="0.35">
      <c r="B36" t="s">
        <v>66</v>
      </c>
      <c r="C36" t="s">
        <v>67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M36" si="8">IFERROR(INDEX(H51:H500,MATCH($C$36,$C$51:$C$500,0)),"")</f>
        <v>0.33729999999999999</v>
      </c>
      <c r="I36" s="4">
        <f t="shared" si="8"/>
        <v>0.24</v>
      </c>
      <c r="J36" s="4">
        <f t="shared" si="8"/>
        <v>0.21179999999999999</v>
      </c>
      <c r="K36" s="4">
        <f t="shared" si="8"/>
        <v>0.16070000000000001</v>
      </c>
      <c r="L36" s="4">
        <f t="shared" si="8"/>
        <v>0.24890000000000001</v>
      </c>
      <c r="M36" s="4">
        <f t="shared" si="8"/>
        <v>0</v>
      </c>
    </row>
    <row r="37" spans="1:13" ht="15.5" x14ac:dyDescent="0.35">
      <c r="B37" t="s">
        <v>68</v>
      </c>
      <c r="C37" t="s">
        <v>69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M37" si="9">IFERROR(INDEX(H51:H500,MATCH($C$37,$C$51:$C$500,0)),"")</f>
        <v>3.5</v>
      </c>
      <c r="I37" s="3">
        <f t="shared" si="9"/>
        <v>3.5</v>
      </c>
      <c r="J37" s="3">
        <f t="shared" si="9"/>
        <v>3.5</v>
      </c>
      <c r="K37" s="3">
        <f t="shared" si="9"/>
        <v>2.35</v>
      </c>
      <c r="L37" s="3">
        <f t="shared" si="9"/>
        <v>1.95</v>
      </c>
      <c r="M37" s="3">
        <f t="shared" si="9"/>
        <v>0</v>
      </c>
    </row>
    <row r="50" spans="2:13" ht="15.5" x14ac:dyDescent="0.35">
      <c r="D50" t="s">
        <v>70</v>
      </c>
      <c r="E50" t="s">
        <v>243</v>
      </c>
      <c r="F50" t="s">
        <v>71</v>
      </c>
      <c r="G50" t="s">
        <v>244</v>
      </c>
      <c r="H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</row>
    <row r="51" spans="2:13" ht="15.5" x14ac:dyDescent="0.35">
      <c r="B51" t="s">
        <v>75</v>
      </c>
      <c r="C51" t="s">
        <v>6</v>
      </c>
      <c r="D51" s="5">
        <v>75379214816</v>
      </c>
      <c r="E51" s="5">
        <v>58206084861</v>
      </c>
      <c r="F51" s="5">
        <v>70184949568</v>
      </c>
      <c r="G51" s="5">
        <v>84873249433</v>
      </c>
      <c r="I51" s="5">
        <v>285763056947</v>
      </c>
      <c r="J51" s="5">
        <v>283831655701</v>
      </c>
      <c r="K51" s="5">
        <v>253679069291</v>
      </c>
      <c r="L51" s="5">
        <v>189386467213</v>
      </c>
      <c r="M51" s="5">
        <v>82068487467</v>
      </c>
    </row>
    <row r="52" spans="2:13" ht="15.5" x14ac:dyDescent="0.35">
      <c r="C52" t="s">
        <v>76</v>
      </c>
      <c r="D52" s="5">
        <v>-46583278896</v>
      </c>
      <c r="E52" s="5">
        <v>-36407452881</v>
      </c>
      <c r="F52" s="5">
        <v>-44513950036</v>
      </c>
      <c r="G52" s="5">
        <v>-48194692921</v>
      </c>
      <c r="I52" s="5">
        <v>-170175141642</v>
      </c>
      <c r="J52" s="5">
        <v>-156392691721</v>
      </c>
      <c r="K52" s="5">
        <v>-137891443984</v>
      </c>
      <c r="L52" s="5">
        <v>-98536870575</v>
      </c>
      <c r="M52" s="5">
        <v>-44970090985</v>
      </c>
    </row>
    <row r="53" spans="2:13" ht="15.5" x14ac:dyDescent="0.35">
      <c r="C53" t="s">
        <v>77</v>
      </c>
      <c r="D53" s="5">
        <v>28795935920</v>
      </c>
      <c r="E53" s="5">
        <v>21798631980</v>
      </c>
      <c r="F53" s="5">
        <v>25670999532</v>
      </c>
      <c r="G53" s="5">
        <v>36678556512</v>
      </c>
      <c r="I53" s="5">
        <v>115587915305</v>
      </c>
      <c r="J53" s="5">
        <v>127438963980</v>
      </c>
      <c r="K53" s="5">
        <v>115787625307</v>
      </c>
      <c r="L53" s="5">
        <v>90849596638</v>
      </c>
      <c r="M53" s="5">
        <v>37098396482</v>
      </c>
    </row>
    <row r="54" spans="2:13" ht="15.5" x14ac:dyDescent="0.35">
      <c r="C54" t="s">
        <v>78</v>
      </c>
      <c r="D54" s="5">
        <v>-15723673496</v>
      </c>
      <c r="E54" s="5">
        <v>-12750571909</v>
      </c>
      <c r="F54" s="5">
        <v>-17843054854</v>
      </c>
      <c r="G54" s="5">
        <v>-15776132754</v>
      </c>
      <c r="I54" s="5">
        <v>-60013895502</v>
      </c>
      <c r="J54" s="5">
        <v>-57711777175</v>
      </c>
      <c r="K54" s="5">
        <v>-57382019381</v>
      </c>
      <c r="L54" s="5">
        <v>-49361070786</v>
      </c>
      <c r="M54" s="5">
        <v>-36814045307</v>
      </c>
    </row>
    <row r="55" spans="2:13" ht="15.5" x14ac:dyDescent="0.35">
      <c r="C55" t="s">
        <v>245</v>
      </c>
      <c r="D55" s="5">
        <v>-2801639533</v>
      </c>
      <c r="E55" s="5">
        <v>-2566787925</v>
      </c>
      <c r="F55" s="5">
        <v>-5587896913</v>
      </c>
      <c r="G55" s="5">
        <v>-2767731399</v>
      </c>
      <c r="I55" s="5">
        <v>-13884040433</v>
      </c>
      <c r="J55" s="5">
        <v>-11695488593</v>
      </c>
      <c r="K55" s="5">
        <v>-10045128726</v>
      </c>
      <c r="L55" s="5">
        <v>-10451443415</v>
      </c>
      <c r="M55" s="5">
        <v>-5568598568</v>
      </c>
    </row>
    <row r="56" spans="2:13" ht="15.5" x14ac:dyDescent="0.35">
      <c r="C56" t="s">
        <v>246</v>
      </c>
      <c r="D56" s="5">
        <v>-12922033963</v>
      </c>
      <c r="E56" s="5">
        <v>-10183783984</v>
      </c>
      <c r="F56" s="5">
        <v>-12255157941</v>
      </c>
      <c r="G56" s="5">
        <v>-13008401355</v>
      </c>
      <c r="I56" s="5">
        <v>-46129855069</v>
      </c>
      <c r="J56" s="5">
        <v>-46016288582</v>
      </c>
      <c r="K56" s="5">
        <v>-47336890655</v>
      </c>
      <c r="L56" s="5">
        <v>-38909627371</v>
      </c>
      <c r="M56" s="5">
        <v>-31245446739</v>
      </c>
    </row>
    <row r="57" spans="2:13" ht="15.5" x14ac:dyDescent="0.35">
      <c r="C57" t="s">
        <v>80</v>
      </c>
      <c r="D57" s="5">
        <v>13072262424</v>
      </c>
      <c r="E57" s="5">
        <v>9048060071</v>
      </c>
      <c r="F57" s="5">
        <v>7827944678</v>
      </c>
      <c r="G57" s="5">
        <v>20902423758</v>
      </c>
      <c r="I57" s="5">
        <v>55574019803</v>
      </c>
      <c r="J57" s="5">
        <v>69727186805</v>
      </c>
      <c r="K57" s="5">
        <v>58405605926</v>
      </c>
      <c r="L57" s="5">
        <v>41488525852</v>
      </c>
      <c r="M57" s="5">
        <v>284351175</v>
      </c>
    </row>
    <row r="58" spans="2:13" ht="15.5" x14ac:dyDescent="0.35">
      <c r="C58" t="s">
        <v>81</v>
      </c>
      <c r="D58" s="5">
        <v>-1600073171</v>
      </c>
      <c r="E58" s="5">
        <v>-1833033552</v>
      </c>
      <c r="F58" s="5">
        <v>885761681</v>
      </c>
      <c r="G58" s="5">
        <v>-1617244230</v>
      </c>
      <c r="I58" s="5">
        <v>-4369058100</v>
      </c>
      <c r="J58" s="5">
        <v>-10302181821</v>
      </c>
      <c r="K58" s="5">
        <v>-5959345590</v>
      </c>
      <c r="L58" s="5">
        <v>-12601872170</v>
      </c>
      <c r="M58" s="5">
        <v>-10255676895</v>
      </c>
    </row>
    <row r="59" spans="2:13" ht="15.5" x14ac:dyDescent="0.35">
      <c r="C59" t="s">
        <v>27</v>
      </c>
      <c r="D59" s="5">
        <v>-1652625476</v>
      </c>
      <c r="E59" s="5">
        <v>-1764501247</v>
      </c>
      <c r="F59" s="5">
        <v>-2115116423</v>
      </c>
      <c r="G59" s="5">
        <v>-1796553233</v>
      </c>
      <c r="I59" s="5">
        <v>-7992637418</v>
      </c>
      <c r="J59" s="5">
        <v>-9492207957</v>
      </c>
      <c r="K59" s="5">
        <v>-7504225201</v>
      </c>
      <c r="L59" s="5">
        <v>-11536999083</v>
      </c>
      <c r="M59" s="5">
        <v>-10677526625</v>
      </c>
    </row>
    <row r="60" spans="2:13" ht="15.5" x14ac:dyDescent="0.35">
      <c r="C60" t="s">
        <v>83</v>
      </c>
      <c r="D60" s="5">
        <v>-3794223</v>
      </c>
      <c r="E60" s="5">
        <v>-15942260</v>
      </c>
      <c r="F60" s="5">
        <v>20825071</v>
      </c>
      <c r="G60" s="5">
        <v>20127577</v>
      </c>
      <c r="I60" s="5">
        <v>49374718</v>
      </c>
      <c r="J60" s="5">
        <v>116793672</v>
      </c>
      <c r="K60" s="5">
        <v>141963304</v>
      </c>
      <c r="L60" s="5">
        <v>91518572</v>
      </c>
      <c r="M60" s="5">
        <v>-13448622</v>
      </c>
    </row>
    <row r="61" spans="2:13" ht="15.5" x14ac:dyDescent="0.35">
      <c r="C61" t="s">
        <v>84</v>
      </c>
      <c r="D61" s="5">
        <v>-1600073171</v>
      </c>
      <c r="E61" s="5">
        <v>-1833033552</v>
      </c>
      <c r="F61" s="5">
        <v>885761681</v>
      </c>
      <c r="G61" s="5">
        <v>-1617244230</v>
      </c>
      <c r="I61" s="5">
        <v>-4369058100</v>
      </c>
      <c r="J61" s="5">
        <v>-10302181821</v>
      </c>
      <c r="K61" s="5">
        <v>-5959345590</v>
      </c>
      <c r="L61" s="5">
        <v>-12601872170</v>
      </c>
      <c r="M61" s="5">
        <v>-10255676895</v>
      </c>
    </row>
    <row r="62" spans="2:13" ht="15.5" x14ac:dyDescent="0.35">
      <c r="C62" t="s">
        <v>29</v>
      </c>
      <c r="D62" s="5">
        <v>11472189253</v>
      </c>
      <c r="E62" s="5">
        <v>7215026519</v>
      </c>
      <c r="F62" s="5">
        <v>8713706359</v>
      </c>
      <c r="G62" s="5">
        <v>19285179528</v>
      </c>
      <c r="I62" s="5">
        <v>51204961703</v>
      </c>
      <c r="J62" s="5">
        <v>59425004984</v>
      </c>
      <c r="K62" s="5">
        <v>52446260336</v>
      </c>
      <c r="L62" s="5">
        <v>28886653682</v>
      </c>
      <c r="M62" s="5">
        <v>-9971325720</v>
      </c>
    </row>
    <row r="63" spans="2:13" ht="15.5" x14ac:dyDescent="0.35">
      <c r="C63" t="s">
        <v>28</v>
      </c>
      <c r="D63" s="5">
        <v>-2670525220</v>
      </c>
      <c r="E63" s="5">
        <v>-1977626420</v>
      </c>
      <c r="F63" s="5">
        <v>-1995063120</v>
      </c>
      <c r="G63" s="5">
        <v>-4370451360</v>
      </c>
      <c r="I63" s="5">
        <v>-11643060160</v>
      </c>
      <c r="J63" s="5">
        <v>-14523029187</v>
      </c>
      <c r="K63" s="5">
        <v>-12678142196</v>
      </c>
      <c r="L63" s="5">
        <v>-7566299206</v>
      </c>
      <c r="M63" s="5">
        <v>1239024289</v>
      </c>
    </row>
    <row r="64" spans="2:13" ht="15.5" x14ac:dyDescent="0.35">
      <c r="C64" t="s">
        <v>85</v>
      </c>
      <c r="E64" s="5">
        <v>-1977626420</v>
      </c>
      <c r="K64" s="5">
        <v>-12875442360</v>
      </c>
      <c r="L64" s="5">
        <v>-3588465980</v>
      </c>
    </row>
    <row r="65" spans="2:13" ht="15.5" x14ac:dyDescent="0.35">
      <c r="C65" t="s">
        <v>87</v>
      </c>
      <c r="K65" s="5">
        <v>197300164</v>
      </c>
      <c r="L65" s="5">
        <v>-3977833226</v>
      </c>
      <c r="M65" s="5">
        <v>1239024289</v>
      </c>
    </row>
    <row r="66" spans="2:13" ht="15.5" x14ac:dyDescent="0.35">
      <c r="C66" t="s">
        <v>88</v>
      </c>
      <c r="D66" s="5">
        <v>-2670525220</v>
      </c>
      <c r="E66" s="5">
        <v>-1977626420</v>
      </c>
      <c r="F66" s="5">
        <v>-1995063120</v>
      </c>
      <c r="G66" s="5">
        <v>-4370451360</v>
      </c>
      <c r="I66" s="5">
        <v>-11643060160</v>
      </c>
      <c r="J66" s="5">
        <v>-14523029187</v>
      </c>
      <c r="K66" s="5">
        <v>-12678142196</v>
      </c>
      <c r="L66" s="5">
        <v>-7566299206</v>
      </c>
      <c r="M66" s="5">
        <v>1239024289</v>
      </c>
    </row>
    <row r="67" spans="2:13" ht="15.5" x14ac:dyDescent="0.35">
      <c r="C67" t="s">
        <v>89</v>
      </c>
      <c r="D67" s="5">
        <v>8801664033</v>
      </c>
      <c r="E67" s="5">
        <v>5237400099</v>
      </c>
      <c r="F67" s="5">
        <v>6718643239</v>
      </c>
      <c r="G67" s="5">
        <v>14914728168</v>
      </c>
      <c r="I67" s="5">
        <v>39561901543</v>
      </c>
      <c r="J67" s="5">
        <v>44901975797</v>
      </c>
      <c r="K67" s="5">
        <v>39768118140</v>
      </c>
      <c r="L67" s="5">
        <v>21320354476</v>
      </c>
      <c r="M67" s="5">
        <v>-8732301431</v>
      </c>
    </row>
    <row r="68" spans="2:13" ht="15.5" x14ac:dyDescent="0.35">
      <c r="C68" t="s">
        <v>90</v>
      </c>
      <c r="F68" s="5">
        <v>1740744774</v>
      </c>
      <c r="I68" s="5">
        <v>1740744774</v>
      </c>
      <c r="J68" s="5">
        <v>1412405497</v>
      </c>
      <c r="K68" s="5">
        <v>-1037113318</v>
      </c>
      <c r="L68" s="5">
        <v>3738172482</v>
      </c>
      <c r="M68" s="5">
        <v>1024925670</v>
      </c>
    </row>
    <row r="69" spans="2:13" ht="15.5" x14ac:dyDescent="0.35">
      <c r="C69" t="s">
        <v>428</v>
      </c>
      <c r="F69" s="5">
        <v>1740744774</v>
      </c>
      <c r="I69" s="5">
        <v>1740744774</v>
      </c>
      <c r="J69" s="5">
        <v>1412405497</v>
      </c>
      <c r="K69" s="5">
        <v>-1037113318</v>
      </c>
      <c r="L69" s="5">
        <v>3738172482</v>
      </c>
      <c r="M69" s="5">
        <v>1024925670</v>
      </c>
    </row>
    <row r="70" spans="2:13" ht="15.5" x14ac:dyDescent="0.35">
      <c r="C70" t="s">
        <v>91</v>
      </c>
      <c r="D70" s="5">
        <v>8801664033</v>
      </c>
      <c r="E70" s="5">
        <v>5237400099</v>
      </c>
      <c r="F70" s="5">
        <v>8459388013</v>
      </c>
      <c r="G70" s="5">
        <v>14914728168</v>
      </c>
      <c r="I70" s="5">
        <v>41302646317</v>
      </c>
      <c r="J70" s="5">
        <v>46314381294</v>
      </c>
      <c r="K70" s="5">
        <v>38731004822</v>
      </c>
      <c r="L70" s="5">
        <v>25058526958</v>
      </c>
      <c r="M70" s="5">
        <v>-7707375761</v>
      </c>
    </row>
    <row r="71" spans="2:13" ht="15.5" x14ac:dyDescent="0.35">
      <c r="C71" t="s">
        <v>92</v>
      </c>
      <c r="D71" s="5">
        <v>8801664033</v>
      </c>
      <c r="E71" s="5">
        <v>5237400099</v>
      </c>
      <c r="F71" s="5">
        <v>6718643239</v>
      </c>
      <c r="G71" s="5">
        <v>14914728168</v>
      </c>
      <c r="I71" s="5">
        <v>39561901543</v>
      </c>
      <c r="J71" s="5">
        <v>44901975797</v>
      </c>
      <c r="K71" s="5">
        <v>39768118140</v>
      </c>
      <c r="L71" s="5">
        <v>21320354476</v>
      </c>
      <c r="M71" s="5">
        <v>-8732301431</v>
      </c>
    </row>
    <row r="72" spans="2:13" ht="15.5" x14ac:dyDescent="0.35">
      <c r="C72" t="s">
        <v>8</v>
      </c>
      <c r="D72" s="5">
        <v>8805458256</v>
      </c>
      <c r="E72" s="5">
        <v>5253342359</v>
      </c>
      <c r="F72" s="5">
        <v>8438562942</v>
      </c>
      <c r="G72" s="5">
        <v>14894600591</v>
      </c>
      <c r="I72" s="5">
        <v>41253271599</v>
      </c>
      <c r="J72" s="5">
        <v>46197587622</v>
      </c>
      <c r="K72" s="5">
        <v>38589041518</v>
      </c>
      <c r="L72" s="5">
        <v>24967008386</v>
      </c>
      <c r="M72" s="5">
        <v>-7693927139</v>
      </c>
    </row>
    <row r="73" spans="2:13" ht="15.5" x14ac:dyDescent="0.35">
      <c r="C73" t="s">
        <v>94</v>
      </c>
      <c r="D73" s="5">
        <v>8801664033</v>
      </c>
      <c r="E73" s="5">
        <v>5237400099</v>
      </c>
      <c r="F73" s="5">
        <v>6718643239</v>
      </c>
      <c r="G73" s="5">
        <v>14914728168</v>
      </c>
      <c r="I73" s="5">
        <v>39561901543</v>
      </c>
      <c r="J73" s="5">
        <v>44901975797</v>
      </c>
      <c r="K73" s="5">
        <v>39768118140</v>
      </c>
      <c r="L73" s="5">
        <v>21320354476</v>
      </c>
      <c r="M73" s="5">
        <v>-8732301431</v>
      </c>
    </row>
    <row r="74" spans="2:13" ht="15.5" x14ac:dyDescent="0.35">
      <c r="C74" t="s">
        <v>95</v>
      </c>
      <c r="D74" s="5">
        <v>8801664033</v>
      </c>
      <c r="E74" s="5">
        <v>5237400099</v>
      </c>
      <c r="F74" s="5">
        <v>8459388013</v>
      </c>
      <c r="G74" s="5">
        <v>14914728168</v>
      </c>
      <c r="I74" s="5">
        <v>41302646317</v>
      </c>
      <c r="J74" s="5">
        <v>46314381294</v>
      </c>
      <c r="K74" s="5">
        <v>38731004822</v>
      </c>
      <c r="L74" s="5">
        <v>25058526958</v>
      </c>
      <c r="M74" s="5">
        <v>-7707375761</v>
      </c>
    </row>
    <row r="75" spans="2:13" ht="15.5" x14ac:dyDescent="0.35">
      <c r="C75" t="s">
        <v>96</v>
      </c>
      <c r="D75" s="5">
        <v>8801664033</v>
      </c>
      <c r="E75" s="5">
        <v>5237400099</v>
      </c>
      <c r="F75" s="5">
        <v>8459388013</v>
      </c>
      <c r="G75" s="5">
        <v>14914728168</v>
      </c>
      <c r="I75" s="5">
        <v>41302646317</v>
      </c>
      <c r="J75" s="5">
        <v>46314381294</v>
      </c>
      <c r="K75" s="5">
        <v>38731004822</v>
      </c>
      <c r="L75" s="5">
        <v>25058526958</v>
      </c>
      <c r="M75" s="5">
        <v>-7707375761</v>
      </c>
    </row>
    <row r="77" spans="2:13" ht="15.5" x14ac:dyDescent="0.35">
      <c r="B77" t="s">
        <v>97</v>
      </c>
      <c r="C77" t="s">
        <v>98</v>
      </c>
    </row>
    <row r="78" spans="2:13" ht="15.5" x14ac:dyDescent="0.35">
      <c r="C78" t="s">
        <v>99</v>
      </c>
    </row>
    <row r="79" spans="2:13" ht="15.5" x14ac:dyDescent="0.35">
      <c r="C79" t="s">
        <v>20</v>
      </c>
      <c r="D79" s="5">
        <v>4538961655</v>
      </c>
      <c r="E79" s="5">
        <v>4254930681</v>
      </c>
      <c r="F79" s="5">
        <v>2856625986</v>
      </c>
      <c r="G79" s="5">
        <v>27821355376</v>
      </c>
      <c r="I79" s="5">
        <v>2856625986</v>
      </c>
      <c r="J79" s="5">
        <v>8652153208</v>
      </c>
      <c r="K79" s="5">
        <v>16917409693</v>
      </c>
      <c r="L79" s="5">
        <v>9166930763</v>
      </c>
      <c r="M79" s="5">
        <v>3684683525</v>
      </c>
    </row>
    <row r="80" spans="2:13" ht="15.5" x14ac:dyDescent="0.35">
      <c r="C80" t="s">
        <v>100</v>
      </c>
      <c r="D80" s="5">
        <v>37314631027</v>
      </c>
      <c r="E80" s="5">
        <v>29860884256</v>
      </c>
      <c r="F80" s="5">
        <v>32029113310</v>
      </c>
      <c r="G80" s="5">
        <v>35670833106</v>
      </c>
      <c r="I80" s="5">
        <v>32029113310</v>
      </c>
      <c r="J80" s="5">
        <v>34595139908</v>
      </c>
      <c r="K80" s="5">
        <v>30781043288</v>
      </c>
      <c r="L80" s="5">
        <v>31725723773</v>
      </c>
      <c r="M80" s="5">
        <v>17279535756</v>
      </c>
    </row>
    <row r="81" spans="3:13" ht="15.5" x14ac:dyDescent="0.35">
      <c r="C81" t="s">
        <v>250</v>
      </c>
      <c r="D81" s="5">
        <v>685066669</v>
      </c>
      <c r="E81" s="5">
        <v>689317483</v>
      </c>
      <c r="F81" s="5">
        <v>689519790</v>
      </c>
      <c r="G81" s="5">
        <v>1969808415</v>
      </c>
      <c r="I81" s="5">
        <v>689519790</v>
      </c>
      <c r="J81" s="5">
        <v>3162723933</v>
      </c>
      <c r="K81" s="5">
        <v>3410407217</v>
      </c>
      <c r="L81" s="5">
        <v>1648452889</v>
      </c>
      <c r="M81" s="5">
        <v>1464237605</v>
      </c>
    </row>
    <row r="82" spans="3:13" ht="15.5" x14ac:dyDescent="0.35">
      <c r="C82" t="s">
        <v>249</v>
      </c>
    </row>
    <row r="83" spans="3:13" ht="15.5" x14ac:dyDescent="0.35">
      <c r="C83" t="s">
        <v>251</v>
      </c>
      <c r="D83" s="5">
        <v>37314631027</v>
      </c>
      <c r="E83" s="5">
        <v>29860884256</v>
      </c>
      <c r="F83" s="5">
        <v>32029113310</v>
      </c>
      <c r="G83" s="5">
        <v>35670833106</v>
      </c>
      <c r="I83" s="5">
        <v>32029113310</v>
      </c>
      <c r="J83" s="5">
        <v>34595139908</v>
      </c>
      <c r="K83" s="5">
        <v>30781043288</v>
      </c>
      <c r="L83" s="5">
        <v>31725723773</v>
      </c>
      <c r="M83" s="5">
        <v>17279535756</v>
      </c>
    </row>
    <row r="84" spans="3:13" ht="15.5" x14ac:dyDescent="0.35">
      <c r="C84" t="s">
        <v>102</v>
      </c>
    </row>
    <row r="85" spans="3:13" ht="15.5" x14ac:dyDescent="0.35">
      <c r="C85" t="s">
        <v>252</v>
      </c>
    </row>
    <row r="86" spans="3:13" ht="15.5" x14ac:dyDescent="0.35">
      <c r="C86" t="s">
        <v>103</v>
      </c>
      <c r="D86" s="5">
        <v>176496646223</v>
      </c>
      <c r="E86" s="5">
        <v>187538134989</v>
      </c>
      <c r="F86" s="5">
        <v>196024026324</v>
      </c>
      <c r="G86" s="5">
        <v>188442862758</v>
      </c>
      <c r="I86" s="5">
        <v>196024026324</v>
      </c>
      <c r="J86" s="5">
        <v>207886837460</v>
      </c>
      <c r="K86" s="5">
        <v>154646607447</v>
      </c>
      <c r="L86" s="5">
        <v>93152610424</v>
      </c>
      <c r="M86" s="5">
        <v>67817637525</v>
      </c>
    </row>
    <row r="87" spans="3:13" ht="15.5" x14ac:dyDescent="0.35">
      <c r="C87" t="s">
        <v>83</v>
      </c>
      <c r="D87" s="5">
        <v>5162640432</v>
      </c>
      <c r="E87" s="5">
        <v>5162640432</v>
      </c>
      <c r="F87" s="5">
        <v>5162640432</v>
      </c>
      <c r="G87" s="5">
        <v>3431924509</v>
      </c>
      <c r="I87" s="5">
        <v>5162640432</v>
      </c>
      <c r="J87" s="5">
        <v>3431924509</v>
      </c>
      <c r="K87" s="5">
        <v>2023143108</v>
      </c>
      <c r="L87" s="5">
        <v>3055053931</v>
      </c>
      <c r="M87" s="5">
        <v>-676028149</v>
      </c>
    </row>
    <row r="88" spans="3:13" ht="15.5" x14ac:dyDescent="0.35">
      <c r="C88" t="s">
        <v>104</v>
      </c>
      <c r="D88" s="5">
        <v>245476220547</v>
      </c>
      <c r="E88" s="5">
        <v>236521033354</v>
      </c>
      <c r="F88" s="5">
        <v>244174609272</v>
      </c>
      <c r="G88" s="5">
        <v>278077336665</v>
      </c>
      <c r="I88" s="5">
        <v>244174609272</v>
      </c>
      <c r="J88" s="5">
        <v>269903051457</v>
      </c>
      <c r="K88" s="5">
        <v>217466387369</v>
      </c>
      <c r="L88" s="5">
        <v>141663503264</v>
      </c>
      <c r="M88" s="5">
        <v>97578893226</v>
      </c>
    </row>
    <row r="89" spans="3:13" ht="15.5" x14ac:dyDescent="0.35">
      <c r="C89" t="s">
        <v>105</v>
      </c>
    </row>
    <row r="90" spans="3:13" ht="15.5" x14ac:dyDescent="0.35">
      <c r="C90" t="s">
        <v>107</v>
      </c>
      <c r="D90" s="5">
        <v>163253306655</v>
      </c>
      <c r="E90" s="5">
        <v>164365731481</v>
      </c>
      <c r="F90" s="5">
        <v>163680842159</v>
      </c>
      <c r="G90" s="5">
        <v>162366102874</v>
      </c>
      <c r="I90" s="5">
        <v>163680842159</v>
      </c>
      <c r="J90" s="5">
        <v>163271815728</v>
      </c>
      <c r="K90" s="5">
        <v>149807270787</v>
      </c>
      <c r="L90" s="5">
        <v>144210162939</v>
      </c>
      <c r="M90" s="5">
        <v>143874458698</v>
      </c>
    </row>
    <row r="91" spans="3:13" ht="15.5" x14ac:dyDescent="0.35">
      <c r="C91" t="s">
        <v>106</v>
      </c>
      <c r="D91" s="5">
        <v>24671000000</v>
      </c>
      <c r="E91" s="5">
        <v>24671000000</v>
      </c>
      <c r="F91" s="5">
        <v>24671000000</v>
      </c>
      <c r="I91" s="5">
        <v>24671000000</v>
      </c>
    </row>
    <row r="92" spans="3:13" ht="15.5" x14ac:dyDescent="0.35">
      <c r="C92" t="s">
        <v>109</v>
      </c>
      <c r="D92" s="5">
        <v>2346852660</v>
      </c>
      <c r="E92" s="5">
        <v>2346852660</v>
      </c>
      <c r="F92" s="5">
        <v>2346852660</v>
      </c>
      <c r="G92" s="5">
        <v>2369271495</v>
      </c>
      <c r="I92" s="5">
        <v>2346852660</v>
      </c>
      <c r="J92" s="5">
        <v>2369271495</v>
      </c>
      <c r="K92" s="5">
        <v>2357462403</v>
      </c>
      <c r="L92" s="5">
        <v>1867643099</v>
      </c>
      <c r="M92" s="5">
        <v>6899832666</v>
      </c>
    </row>
    <row r="93" spans="3:13" ht="15.5" x14ac:dyDescent="0.35">
      <c r="C93" t="s">
        <v>110</v>
      </c>
      <c r="D93" s="5">
        <v>209619963288</v>
      </c>
      <c r="E93" s="5">
        <v>210945585039</v>
      </c>
      <c r="F93" s="5">
        <v>208664809070</v>
      </c>
      <c r="G93" s="5">
        <v>182967804160</v>
      </c>
      <c r="I93" s="5">
        <v>208664809070</v>
      </c>
      <c r="J93" s="5">
        <v>181479865832</v>
      </c>
      <c r="K93" s="5">
        <v>166990162542</v>
      </c>
      <c r="L93" s="5">
        <v>161679124597</v>
      </c>
      <c r="M93" s="5">
        <v>168667384068</v>
      </c>
    </row>
    <row r="94" spans="3:13" ht="15.5" x14ac:dyDescent="0.35">
      <c r="C94" t="s">
        <v>111</v>
      </c>
      <c r="D94" s="5">
        <v>455096183835</v>
      </c>
      <c r="E94" s="5">
        <v>447466618393</v>
      </c>
      <c r="F94" s="5">
        <v>452839418342</v>
      </c>
      <c r="G94" s="5">
        <v>461045140825</v>
      </c>
      <c r="I94" s="5">
        <v>452839418342</v>
      </c>
      <c r="J94" s="5">
        <v>451382917289</v>
      </c>
      <c r="K94" s="5">
        <v>384456549911</v>
      </c>
      <c r="L94" s="5">
        <v>303342627861</v>
      </c>
      <c r="M94" s="5">
        <v>266246277294</v>
      </c>
    </row>
    <row r="95" spans="3:13" ht="15.5" x14ac:dyDescent="0.35">
      <c r="C95" t="s">
        <v>112</v>
      </c>
    </row>
    <row r="96" spans="3:13" ht="15.5" x14ac:dyDescent="0.35">
      <c r="C96" t="s">
        <v>113</v>
      </c>
    </row>
    <row r="97" spans="3:13" ht="15.5" x14ac:dyDescent="0.35">
      <c r="C97" t="s">
        <v>114</v>
      </c>
      <c r="D97" s="5">
        <v>82289707789</v>
      </c>
      <c r="E97" s="5">
        <v>72297669551</v>
      </c>
      <c r="F97" s="5">
        <v>95839100739</v>
      </c>
      <c r="G97" s="5">
        <v>99696425820</v>
      </c>
      <c r="I97" s="5">
        <v>95839100739</v>
      </c>
      <c r="J97" s="5">
        <v>119049160726</v>
      </c>
      <c r="K97" s="5">
        <v>51573717336</v>
      </c>
      <c r="L97" s="5">
        <v>95614498297</v>
      </c>
      <c r="M97" s="5">
        <v>76214511103</v>
      </c>
    </row>
    <row r="98" spans="3:13" ht="15.5" x14ac:dyDescent="0.35">
      <c r="C98" t="s">
        <v>115</v>
      </c>
    </row>
    <row r="99" spans="3:13" ht="15.5" x14ac:dyDescent="0.35">
      <c r="C99" t="s">
        <v>313</v>
      </c>
      <c r="D99" s="5">
        <v>2142857142</v>
      </c>
      <c r="E99" s="5">
        <v>6192857143</v>
      </c>
      <c r="F99" s="5">
        <v>6280000000</v>
      </c>
      <c r="I99" s="5">
        <v>6280000000</v>
      </c>
      <c r="J99" s="5">
        <v>21200000000</v>
      </c>
    </row>
    <row r="100" spans="3:13" ht="15.5" x14ac:dyDescent="0.35">
      <c r="C100" t="s">
        <v>253</v>
      </c>
      <c r="D100" s="5">
        <v>61009839149</v>
      </c>
      <c r="E100" s="5">
        <v>56021859610</v>
      </c>
      <c r="F100" s="5">
        <v>78094884159</v>
      </c>
      <c r="G100" s="5">
        <v>82658405847</v>
      </c>
      <c r="I100" s="5">
        <v>78094884159</v>
      </c>
      <c r="J100" s="5">
        <v>81602817787</v>
      </c>
      <c r="K100" s="5">
        <v>33959063349</v>
      </c>
      <c r="L100" s="5">
        <v>86471323898</v>
      </c>
      <c r="M100" s="5">
        <v>71185351055</v>
      </c>
    </row>
    <row r="101" spans="3:13" ht="15.5" x14ac:dyDescent="0.35">
      <c r="C101" t="s">
        <v>118</v>
      </c>
    </row>
    <row r="102" spans="3:13" ht="15.5" x14ac:dyDescent="0.35">
      <c r="C102" t="s">
        <v>254</v>
      </c>
      <c r="D102" s="5">
        <v>685066669</v>
      </c>
      <c r="E102" s="5">
        <v>689317483</v>
      </c>
      <c r="F102" s="5">
        <v>689519790</v>
      </c>
      <c r="G102" s="5">
        <v>1969808415</v>
      </c>
      <c r="I102" s="5">
        <v>689519790</v>
      </c>
      <c r="J102" s="5">
        <v>3162723933</v>
      </c>
      <c r="K102" s="5">
        <v>3410407217</v>
      </c>
      <c r="L102" s="5">
        <v>1648452889</v>
      </c>
      <c r="M102" s="5">
        <v>1464237605</v>
      </c>
    </row>
    <row r="103" spans="3:13" ht="15.5" x14ac:dyDescent="0.35">
      <c r="C103" t="s">
        <v>116</v>
      </c>
      <c r="D103" s="5">
        <v>695824698</v>
      </c>
      <c r="E103" s="5">
        <v>785794205</v>
      </c>
      <c r="F103" s="5">
        <v>1276195704</v>
      </c>
      <c r="G103" s="5">
        <v>486036935</v>
      </c>
      <c r="I103" s="5">
        <v>1276195704</v>
      </c>
      <c r="J103" s="5">
        <v>1409202509</v>
      </c>
      <c r="K103" s="5">
        <v>731814705</v>
      </c>
      <c r="L103" s="5">
        <v>272775111</v>
      </c>
      <c r="M103" s="5">
        <v>122872946</v>
      </c>
    </row>
    <row r="104" spans="3:13" ht="15.5" x14ac:dyDescent="0.35">
      <c r="C104" t="s">
        <v>117</v>
      </c>
      <c r="D104" s="5">
        <v>6104933931</v>
      </c>
      <c r="E104" s="5">
        <v>5967266207</v>
      </c>
      <c r="F104" s="5">
        <v>6402104123</v>
      </c>
      <c r="G104" s="5">
        <v>9417834950</v>
      </c>
      <c r="I104" s="5">
        <v>6402104123</v>
      </c>
      <c r="J104" s="5">
        <v>5967144283</v>
      </c>
      <c r="K104" s="5">
        <v>8662440436</v>
      </c>
      <c r="L104" s="5">
        <v>4780273788</v>
      </c>
      <c r="M104" s="5">
        <v>925149776</v>
      </c>
    </row>
    <row r="105" spans="3:13" ht="15.5" x14ac:dyDescent="0.35">
      <c r="C105" t="s">
        <v>120</v>
      </c>
    </row>
    <row r="106" spans="3:13" ht="15.5" x14ac:dyDescent="0.35">
      <c r="C106" t="s">
        <v>256</v>
      </c>
      <c r="D106" s="5">
        <v>227840863</v>
      </c>
      <c r="E106" s="5">
        <v>336085921</v>
      </c>
      <c r="F106" s="5">
        <v>356173235</v>
      </c>
      <c r="I106" s="5">
        <v>356173235</v>
      </c>
      <c r="J106" s="5">
        <v>404951133</v>
      </c>
    </row>
    <row r="107" spans="3:13" ht="15.5" x14ac:dyDescent="0.35">
      <c r="C107" t="s">
        <v>520</v>
      </c>
      <c r="D107" s="5">
        <v>1962965132</v>
      </c>
      <c r="E107" s="5">
        <v>2127916451</v>
      </c>
      <c r="F107" s="5">
        <v>2607099896</v>
      </c>
      <c r="G107" s="5">
        <v>4418145094</v>
      </c>
      <c r="I107" s="5">
        <v>2607099896</v>
      </c>
      <c r="J107" s="5">
        <v>4294392545</v>
      </c>
      <c r="K107" s="5">
        <v>3985432291</v>
      </c>
      <c r="L107" s="5">
        <v>1857556949</v>
      </c>
      <c r="M107" s="5">
        <v>2014185271</v>
      </c>
    </row>
    <row r="108" spans="3:13" ht="15.5" x14ac:dyDescent="0.35">
      <c r="C108" t="s">
        <v>121</v>
      </c>
      <c r="D108" s="5">
        <v>4333663137</v>
      </c>
      <c r="E108" s="5">
        <v>8656859515</v>
      </c>
      <c r="F108" s="5">
        <v>9243273131</v>
      </c>
      <c r="G108" s="5">
        <v>4418145094</v>
      </c>
      <c r="I108" s="5">
        <v>9243273131</v>
      </c>
      <c r="J108" s="5">
        <v>25899343678</v>
      </c>
      <c r="K108" s="5">
        <v>3985432291</v>
      </c>
      <c r="L108" s="5">
        <v>1857556949</v>
      </c>
      <c r="M108" s="5">
        <v>2014185271</v>
      </c>
    </row>
    <row r="109" spans="3:13" ht="15.5" x14ac:dyDescent="0.35">
      <c r="C109" t="s">
        <v>122</v>
      </c>
      <c r="D109" s="5">
        <v>29708609263</v>
      </c>
      <c r="E109" s="5">
        <v>31387746092</v>
      </c>
      <c r="F109" s="5">
        <v>18456514952</v>
      </c>
      <c r="G109" s="5">
        <v>31264300367</v>
      </c>
      <c r="I109" s="5">
        <v>18456514952</v>
      </c>
      <c r="J109" s="5">
        <v>25607600229</v>
      </c>
      <c r="K109" s="5">
        <v>66102557535</v>
      </c>
      <c r="L109" s="5">
        <v>59158592679</v>
      </c>
      <c r="M109" s="5">
        <v>66475756264</v>
      </c>
    </row>
    <row r="110" spans="3:13" ht="15.5" x14ac:dyDescent="0.35">
      <c r="C110" t="s">
        <v>123</v>
      </c>
      <c r="D110" s="5">
        <v>29708609263</v>
      </c>
      <c r="E110" s="5">
        <v>31387746092</v>
      </c>
      <c r="F110" s="5">
        <v>18456514952</v>
      </c>
      <c r="G110" s="5">
        <v>31264300367</v>
      </c>
      <c r="I110" s="5">
        <v>18456514952</v>
      </c>
      <c r="J110" s="5">
        <v>25607600229</v>
      </c>
      <c r="K110" s="5">
        <v>66102557535</v>
      </c>
      <c r="L110" s="5">
        <v>59158592679</v>
      </c>
      <c r="M110" s="5">
        <v>66475756264</v>
      </c>
    </row>
    <row r="111" spans="3:13" ht="15.5" x14ac:dyDescent="0.35">
      <c r="C111" t="s">
        <v>255</v>
      </c>
      <c r="D111" s="5">
        <v>12321428572</v>
      </c>
      <c r="E111" s="5">
        <v>13757142857</v>
      </c>
      <c r="F111" s="5">
        <v>900000000</v>
      </c>
      <c r="G111" s="5">
        <v>12505000000</v>
      </c>
      <c r="I111" s="5">
        <v>900000000</v>
      </c>
      <c r="J111" s="5">
        <v>7180000000</v>
      </c>
      <c r="K111" s="5">
        <v>46580000000</v>
      </c>
      <c r="L111" s="5">
        <v>38280000000</v>
      </c>
      <c r="M111" s="5">
        <v>38790000000</v>
      </c>
    </row>
    <row r="112" spans="3:13" ht="15.5" x14ac:dyDescent="0.35">
      <c r="C112" t="s">
        <v>909</v>
      </c>
      <c r="D112" s="5">
        <v>6820354204</v>
      </c>
      <c r="E112" s="5">
        <v>7134586330</v>
      </c>
      <c r="F112" s="5">
        <v>7134586330</v>
      </c>
      <c r="G112" s="5">
        <v>8594507523</v>
      </c>
      <c r="I112" s="5">
        <v>7134586330</v>
      </c>
      <c r="J112" s="5">
        <v>7490312180</v>
      </c>
      <c r="K112" s="5">
        <v>8799498048</v>
      </c>
      <c r="L112" s="5">
        <v>12916980134</v>
      </c>
      <c r="M112" s="5">
        <v>14449351036</v>
      </c>
    </row>
    <row r="113" spans="2:13" ht="15.5" x14ac:dyDescent="0.35">
      <c r="C113" t="s">
        <v>810</v>
      </c>
      <c r="D113" s="5">
        <v>1126711196</v>
      </c>
      <c r="E113" s="5">
        <v>1048735196</v>
      </c>
      <c r="F113" s="5">
        <v>756461357</v>
      </c>
      <c r="I113" s="5">
        <v>756461357</v>
      </c>
      <c r="J113" s="5">
        <v>390077696</v>
      </c>
    </row>
    <row r="114" spans="2:13" ht="15.5" x14ac:dyDescent="0.35">
      <c r="C114" t="s">
        <v>126</v>
      </c>
      <c r="D114" s="5">
        <v>111998317052</v>
      </c>
      <c r="E114" s="5">
        <v>103685415643</v>
      </c>
      <c r="F114" s="5">
        <v>114295615691</v>
      </c>
      <c r="G114" s="5">
        <v>130960726187</v>
      </c>
      <c r="I114" s="5">
        <v>114295615691</v>
      </c>
      <c r="J114" s="5">
        <v>144656760955</v>
      </c>
      <c r="K114" s="5">
        <v>117676274871</v>
      </c>
      <c r="L114" s="5">
        <v>154773090976</v>
      </c>
      <c r="M114" s="5">
        <v>142690267367</v>
      </c>
    </row>
    <row r="115" spans="2:13" ht="15.5" x14ac:dyDescent="0.35">
      <c r="C115" t="s">
        <v>127</v>
      </c>
    </row>
    <row r="116" spans="2:13" ht="15.5" x14ac:dyDescent="0.35">
      <c r="C116" t="s">
        <v>128</v>
      </c>
      <c r="D116" s="5">
        <v>135500000000</v>
      </c>
      <c r="E116" s="5">
        <v>135500000000</v>
      </c>
      <c r="F116" s="5">
        <v>135500000000</v>
      </c>
      <c r="G116" s="5">
        <v>135500000000</v>
      </c>
      <c r="I116" s="5">
        <v>135500000000</v>
      </c>
      <c r="J116" s="5">
        <v>135500000000</v>
      </c>
      <c r="K116" s="5">
        <v>135500000000</v>
      </c>
      <c r="L116" s="5">
        <v>101600000000</v>
      </c>
      <c r="M116" s="5">
        <v>1600000000</v>
      </c>
    </row>
    <row r="117" spans="2:13" ht="15.5" x14ac:dyDescent="0.35">
      <c r="C117" t="s">
        <v>129</v>
      </c>
      <c r="D117" s="5">
        <v>51194793774</v>
      </c>
      <c r="E117" s="5">
        <v>51194793774</v>
      </c>
      <c r="F117" s="5">
        <v>51194793774</v>
      </c>
      <c r="G117" s="5">
        <v>51194793774</v>
      </c>
      <c r="I117" s="5">
        <v>51194793774</v>
      </c>
      <c r="J117" s="5">
        <v>51194793774</v>
      </c>
      <c r="K117" s="5">
        <v>51194793773</v>
      </c>
      <c r="L117" s="5">
        <v>1010560441</v>
      </c>
      <c r="M117" s="5">
        <v>1010560441</v>
      </c>
    </row>
    <row r="118" spans="2:13" ht="15.5" x14ac:dyDescent="0.35">
      <c r="C118" t="s">
        <v>130</v>
      </c>
      <c r="D118" s="5">
        <v>149763235969</v>
      </c>
      <c r="E118" s="5">
        <v>150442777713</v>
      </c>
      <c r="F118" s="5">
        <v>145189435354</v>
      </c>
      <c r="G118" s="5">
        <v>138481588335</v>
      </c>
      <c r="I118" s="5">
        <v>145189435354</v>
      </c>
      <c r="J118" s="5">
        <v>115151879678</v>
      </c>
      <c r="K118" s="5">
        <v>76731573458</v>
      </c>
      <c r="L118" s="5">
        <v>42395119168</v>
      </c>
      <c r="M118" s="5">
        <v>121144580750</v>
      </c>
    </row>
    <row r="119" spans="2:13" ht="15.5" x14ac:dyDescent="0.35">
      <c r="C119" t="s">
        <v>257</v>
      </c>
      <c r="D119" s="5">
        <v>27100000000</v>
      </c>
      <c r="E119" s="5">
        <v>27100000000</v>
      </c>
      <c r="F119" s="5">
        <v>27100000000</v>
      </c>
      <c r="G119" s="5">
        <v>27100000000</v>
      </c>
      <c r="I119" s="5">
        <v>27100000000</v>
      </c>
      <c r="J119" s="5">
        <v>27100000000</v>
      </c>
      <c r="K119" s="5">
        <v>20320000000</v>
      </c>
      <c r="L119" s="5">
        <v>1276000000</v>
      </c>
      <c r="M119" s="5">
        <v>1276000000</v>
      </c>
    </row>
    <row r="120" spans="2:13" ht="15.5" x14ac:dyDescent="0.35">
      <c r="C120" t="s">
        <v>258</v>
      </c>
      <c r="D120" s="5">
        <v>122663235969</v>
      </c>
      <c r="E120" s="5">
        <v>123342777713</v>
      </c>
      <c r="F120" s="5">
        <v>118089435354</v>
      </c>
      <c r="G120" s="5">
        <v>111381588335</v>
      </c>
      <c r="I120" s="5">
        <v>118089435354</v>
      </c>
      <c r="J120" s="5">
        <v>88051879678</v>
      </c>
      <c r="K120" s="5">
        <v>56411573458</v>
      </c>
      <c r="L120" s="5">
        <v>41119119168</v>
      </c>
      <c r="M120" s="5">
        <v>119868580750</v>
      </c>
    </row>
    <row r="121" spans="2:13" ht="15.5" x14ac:dyDescent="0.35">
      <c r="C121" t="s">
        <v>259</v>
      </c>
      <c r="D121" s="5">
        <v>149763235969</v>
      </c>
      <c r="E121" s="5">
        <v>150442777713</v>
      </c>
      <c r="F121" s="5">
        <v>145189435354</v>
      </c>
      <c r="G121" s="5">
        <v>138481588335</v>
      </c>
      <c r="I121" s="5">
        <v>145189435354</v>
      </c>
      <c r="J121" s="5">
        <v>115151879678</v>
      </c>
      <c r="K121" s="5">
        <v>76731573458</v>
      </c>
      <c r="L121" s="5">
        <v>42395119168</v>
      </c>
      <c r="M121" s="5">
        <v>121144580750</v>
      </c>
    </row>
    <row r="122" spans="2:13" ht="15.5" x14ac:dyDescent="0.35">
      <c r="C122" t="s">
        <v>131</v>
      </c>
      <c r="D122" s="5">
        <v>1477196608</v>
      </c>
      <c r="E122" s="5">
        <v>1480990831</v>
      </c>
      <c r="F122" s="5">
        <v>1496933091</v>
      </c>
      <c r="G122" s="5">
        <v>1476108020</v>
      </c>
      <c r="I122" s="5">
        <v>1496933091</v>
      </c>
      <c r="J122" s="5">
        <v>1447558373</v>
      </c>
      <c r="K122" s="5">
        <v>1330764701</v>
      </c>
      <c r="L122" s="5">
        <v>508803345</v>
      </c>
      <c r="M122" s="5">
        <v>476896885</v>
      </c>
    </row>
    <row r="123" spans="2:13" ht="15.5" x14ac:dyDescent="0.35">
      <c r="C123" t="s">
        <v>10</v>
      </c>
      <c r="D123" s="5">
        <v>343097866783</v>
      </c>
      <c r="E123" s="5">
        <v>343781202750</v>
      </c>
      <c r="F123" s="5">
        <v>338543802651</v>
      </c>
      <c r="G123" s="5">
        <v>330084414638</v>
      </c>
      <c r="I123" s="5">
        <v>338543802651</v>
      </c>
      <c r="J123" s="5">
        <v>306726156334</v>
      </c>
      <c r="K123" s="5">
        <v>266780275040</v>
      </c>
      <c r="L123" s="5">
        <v>148569536885</v>
      </c>
      <c r="M123" s="5">
        <v>123556009927</v>
      </c>
    </row>
    <row r="124" spans="2:13" ht="15.5" x14ac:dyDescent="0.35">
      <c r="C124" t="s">
        <v>132</v>
      </c>
      <c r="D124" s="5">
        <v>455096183835</v>
      </c>
      <c r="E124" s="5">
        <v>447466618393</v>
      </c>
      <c r="F124" s="5">
        <v>452839418342</v>
      </c>
      <c r="G124" s="5">
        <v>461045140825</v>
      </c>
      <c r="I124" s="5">
        <v>452839418342</v>
      </c>
      <c r="J124" s="5">
        <v>451382917289</v>
      </c>
      <c r="K124" s="5">
        <v>384456549911</v>
      </c>
      <c r="L124" s="5">
        <v>303342627861</v>
      </c>
      <c r="M124" s="5">
        <v>266246277294</v>
      </c>
    </row>
    <row r="125" spans="2:13" ht="15.5" x14ac:dyDescent="0.35">
      <c r="C125" t="s">
        <v>133</v>
      </c>
      <c r="D125" s="5">
        <v>2710000000</v>
      </c>
      <c r="E125" s="5">
        <v>2710000000</v>
      </c>
      <c r="F125" s="5">
        <v>2710000000</v>
      </c>
      <c r="G125" s="5">
        <v>2710000000</v>
      </c>
      <c r="I125" s="5">
        <v>2710000000</v>
      </c>
      <c r="J125" s="5">
        <v>2710000000</v>
      </c>
      <c r="K125" s="5">
        <v>2710000000</v>
      </c>
      <c r="L125" s="5">
        <v>2032000000</v>
      </c>
      <c r="M125" s="5">
        <v>1600</v>
      </c>
    </row>
    <row r="127" spans="2:13" ht="15.5" x14ac:dyDescent="0.35">
      <c r="B127" t="s">
        <v>134</v>
      </c>
      <c r="C127" t="s">
        <v>135</v>
      </c>
      <c r="D127" s="5">
        <v>13353399638</v>
      </c>
      <c r="E127" s="5">
        <v>9108069666</v>
      </c>
      <c r="F127" s="5">
        <v>17847115846</v>
      </c>
      <c r="G127" s="5">
        <v>25197096557</v>
      </c>
      <c r="I127" s="5">
        <v>61409499365</v>
      </c>
      <c r="J127" s="5">
        <v>881358056</v>
      </c>
      <c r="K127" s="5">
        <v>-16825917605</v>
      </c>
      <c r="L127" s="5">
        <v>1572661002</v>
      </c>
      <c r="M127" s="5">
        <v>-23139779935</v>
      </c>
    </row>
    <row r="128" spans="2:13" ht="15.5" x14ac:dyDescent="0.35">
      <c r="C128" t="s">
        <v>316</v>
      </c>
      <c r="D128" s="5">
        <v>67929659761</v>
      </c>
      <c r="E128" s="5">
        <v>60417762614</v>
      </c>
      <c r="F128" s="5">
        <v>24006774541</v>
      </c>
      <c r="G128" s="5">
        <v>132869788977</v>
      </c>
      <c r="I128" s="5">
        <v>287454278841</v>
      </c>
      <c r="J128" s="5">
        <v>280200928279</v>
      </c>
      <c r="K128" s="5">
        <v>237318402753</v>
      </c>
      <c r="L128" s="5">
        <v>184348069297</v>
      </c>
      <c r="M128" s="5">
        <v>79857558760</v>
      </c>
    </row>
    <row r="129" spans="3:13" ht="15.5" x14ac:dyDescent="0.35">
      <c r="C129" t="s">
        <v>1700</v>
      </c>
      <c r="D129" s="5">
        <v>-28035634595</v>
      </c>
      <c r="E129" s="5">
        <v>-34084366994</v>
      </c>
      <c r="F129" s="5">
        <v>-34269475153</v>
      </c>
      <c r="G129" s="5">
        <v>-59622810369</v>
      </c>
      <c r="I129" s="5">
        <v>-161579727819</v>
      </c>
      <c r="J129" s="5">
        <v>-199049441336</v>
      </c>
      <c r="K129" s="5">
        <v>-134707449597</v>
      </c>
      <c r="L129" s="5">
        <v>-91225549706</v>
      </c>
      <c r="M129" s="5">
        <v>-42319963149</v>
      </c>
    </row>
    <row r="130" spans="3:13" ht="15.5" x14ac:dyDescent="0.35">
      <c r="C130" t="s">
        <v>1701</v>
      </c>
      <c r="D130" s="5">
        <v>-20775692627</v>
      </c>
      <c r="E130" s="5">
        <v>-11839344945</v>
      </c>
      <c r="F130" s="5">
        <v>-15462535470</v>
      </c>
      <c r="G130" s="5">
        <v>3721532009</v>
      </c>
      <c r="I130" s="5">
        <v>-44122397177</v>
      </c>
      <c r="J130" s="5">
        <v>-54576674816</v>
      </c>
      <c r="K130" s="5">
        <v>-59649382915</v>
      </c>
      <c r="L130" s="5">
        <v>-34413268561</v>
      </c>
      <c r="M130" s="5">
        <v>-37515256373</v>
      </c>
    </row>
    <row r="131" spans="3:13" ht="15.5" x14ac:dyDescent="0.35">
      <c r="C131" t="s">
        <v>363</v>
      </c>
      <c r="D131" s="5">
        <v>-4593035075</v>
      </c>
      <c r="E131" s="5">
        <v>-2365796123</v>
      </c>
      <c r="F131" s="5">
        <v>46194830608</v>
      </c>
      <c r="G131" s="5">
        <v>-55187953590</v>
      </c>
      <c r="I131" s="5">
        <v>-14902808254</v>
      </c>
      <c r="J131" s="5">
        <v>-18126710010</v>
      </c>
      <c r="K131" s="5">
        <v>-65260379544</v>
      </c>
      <c r="L131" s="5">
        <v>-50636364194</v>
      </c>
      <c r="M131" s="5">
        <v>-21304196339</v>
      </c>
    </row>
    <row r="132" spans="3:13" ht="15.5" x14ac:dyDescent="0.35">
      <c r="C132" t="s">
        <v>1702</v>
      </c>
      <c r="D132" s="5">
        <v>-1171897826</v>
      </c>
      <c r="E132" s="5">
        <v>-3020184886</v>
      </c>
      <c r="F132" s="5">
        <v>-2622478680</v>
      </c>
      <c r="G132" s="5">
        <v>3416539530</v>
      </c>
      <c r="I132" s="5">
        <v>-5439846226</v>
      </c>
      <c r="J132" s="5">
        <v>-7566744061</v>
      </c>
      <c r="K132" s="5">
        <v>5472891698</v>
      </c>
      <c r="L132" s="5">
        <v>-6500225834</v>
      </c>
      <c r="M132" s="5">
        <v>-1857922834</v>
      </c>
    </row>
    <row r="133" spans="3:13" ht="15.5" x14ac:dyDescent="0.35">
      <c r="C133" t="s">
        <v>144</v>
      </c>
      <c r="D133" s="5">
        <v>-9225837677</v>
      </c>
      <c r="E133" s="5">
        <v>12055108888</v>
      </c>
      <c r="F133" s="5">
        <v>-10726142188</v>
      </c>
      <c r="G133" s="5">
        <v>-11710809338</v>
      </c>
      <c r="I133" s="5">
        <v>-33629412736</v>
      </c>
      <c r="J133" s="5">
        <v>12147590460</v>
      </c>
      <c r="K133" s="5">
        <v>32281920253</v>
      </c>
      <c r="L133" s="5">
        <v>7176772093</v>
      </c>
      <c r="M133" s="5">
        <v>11542659996</v>
      </c>
    </row>
    <row r="134" spans="3:13" ht="15.5" x14ac:dyDescent="0.35">
      <c r="C134" t="s">
        <v>145</v>
      </c>
      <c r="D134" s="5">
        <v>-3293058525</v>
      </c>
      <c r="E134" s="5">
        <v>-4057357589</v>
      </c>
      <c r="F134" s="5">
        <v>-33787273760</v>
      </c>
      <c r="G134" s="5">
        <v>2333515143</v>
      </c>
      <c r="I134" s="5">
        <v>-35277184563</v>
      </c>
      <c r="J134" s="5">
        <v>-24991306044</v>
      </c>
      <c r="K134" s="5">
        <v>-7705523718</v>
      </c>
      <c r="L134" s="5">
        <v>-3267185857</v>
      </c>
      <c r="M134" s="5">
        <v>-1652811547</v>
      </c>
    </row>
    <row r="135" spans="3:13" ht="15.5" x14ac:dyDescent="0.35">
      <c r="C135" t="s">
        <v>146</v>
      </c>
      <c r="D135" s="5">
        <v>-1294033257</v>
      </c>
      <c r="E135" s="5">
        <v>-1255429493</v>
      </c>
      <c r="F135" s="5">
        <v>-3414974457</v>
      </c>
      <c r="G135" s="5">
        <v>-541975974</v>
      </c>
      <c r="I135" s="5">
        <v>-5526885260</v>
      </c>
      <c r="J135" s="5">
        <v>-18229390804</v>
      </c>
      <c r="K135" s="5">
        <v>-8553523718</v>
      </c>
      <c r="L135" s="5">
        <v>-3504685857</v>
      </c>
      <c r="M135" s="5">
        <v>-1683811547</v>
      </c>
    </row>
    <row r="136" spans="3:13" ht="15.5" x14ac:dyDescent="0.35">
      <c r="C136" t="s">
        <v>505</v>
      </c>
      <c r="F136" s="5">
        <v>-24671000000</v>
      </c>
      <c r="I136" s="5">
        <v>-24671000000</v>
      </c>
    </row>
    <row r="137" spans="3:13" ht="15.5" x14ac:dyDescent="0.35">
      <c r="C137" t="s">
        <v>1074</v>
      </c>
      <c r="D137" s="5">
        <v>-1020453238</v>
      </c>
      <c r="E137" s="5">
        <v>-1093086188</v>
      </c>
      <c r="F137" s="5">
        <v>-3941958329</v>
      </c>
      <c r="G137" s="5">
        <v>2255314242</v>
      </c>
      <c r="I137" s="5">
        <v>-3941958329</v>
      </c>
      <c r="J137" s="5">
        <v>-3654166480</v>
      </c>
    </row>
    <row r="138" spans="3:13" ht="15.5" x14ac:dyDescent="0.35">
      <c r="C138" t="s">
        <v>612</v>
      </c>
      <c r="D138" s="5">
        <v>154920922</v>
      </c>
      <c r="E138" s="5">
        <v>-1064566136</v>
      </c>
      <c r="F138" s="5">
        <v>-1386232690</v>
      </c>
      <c r="G138" s="5">
        <v>-29497224</v>
      </c>
      <c r="I138" s="5">
        <v>-1386232690</v>
      </c>
      <c r="J138" s="5">
        <v>-245458000</v>
      </c>
    </row>
    <row r="139" spans="3:13" ht="15.5" x14ac:dyDescent="0.35">
      <c r="C139" t="s">
        <v>1167</v>
      </c>
      <c r="D139" s="5">
        <v>-599559017</v>
      </c>
      <c r="E139" s="5">
        <v>-891122619</v>
      </c>
      <c r="F139" s="5">
        <v>-311468645</v>
      </c>
      <c r="G139" s="5">
        <v>212358784</v>
      </c>
      <c r="I139" s="5">
        <v>-311468645</v>
      </c>
      <c r="J139" s="5">
        <v>-2609406976</v>
      </c>
    </row>
    <row r="140" spans="3:13" ht="15.5" x14ac:dyDescent="0.35">
      <c r="C140" t="s">
        <v>1703</v>
      </c>
      <c r="D140" s="5">
        <v>-555555556</v>
      </c>
      <c r="J140" s="5">
        <v>-472000000</v>
      </c>
    </row>
    <row r="141" spans="3:13" ht="15.5" x14ac:dyDescent="0.35">
      <c r="C141" t="s">
        <v>326</v>
      </c>
      <c r="D141" s="5">
        <v>21621621</v>
      </c>
      <c r="E141" s="5">
        <v>246846847</v>
      </c>
      <c r="F141" s="5">
        <v>-61639639</v>
      </c>
      <c r="G141" s="5">
        <v>437315315</v>
      </c>
      <c r="I141" s="5">
        <v>560360361</v>
      </c>
      <c r="J141" s="5">
        <v>219116216</v>
      </c>
      <c r="K141" s="5">
        <v>848000000</v>
      </c>
      <c r="L141" s="5">
        <v>237500000</v>
      </c>
      <c r="M141" s="5">
        <v>31000000</v>
      </c>
    </row>
    <row r="142" spans="3:13" ht="15.5" x14ac:dyDescent="0.35">
      <c r="C142" t="s">
        <v>153</v>
      </c>
      <c r="D142" s="5">
        <v>-9225837677</v>
      </c>
      <c r="E142" s="5">
        <v>12055108888</v>
      </c>
      <c r="F142" s="5">
        <v>-10726142188</v>
      </c>
      <c r="G142" s="5">
        <v>-11710809338</v>
      </c>
      <c r="I142" s="5">
        <v>-33629412736</v>
      </c>
      <c r="J142" s="5">
        <v>12147590460</v>
      </c>
      <c r="K142" s="5">
        <v>32281920253</v>
      </c>
      <c r="L142" s="5">
        <v>7176772093</v>
      </c>
      <c r="M142" s="5">
        <v>11542659996</v>
      </c>
    </row>
    <row r="143" spans="3:13" ht="15.5" x14ac:dyDescent="0.35">
      <c r="C143" t="s">
        <v>512</v>
      </c>
      <c r="D143" s="5">
        <v>-2305094333</v>
      </c>
      <c r="E143" s="5">
        <v>-479183445</v>
      </c>
      <c r="F143" s="5">
        <v>-1795098831</v>
      </c>
      <c r="G143" s="5">
        <v>-247919668</v>
      </c>
      <c r="I143" s="5">
        <v>-2043018499</v>
      </c>
      <c r="J143" s="5">
        <v>-1716552695</v>
      </c>
      <c r="K143" s="5">
        <v>198441856</v>
      </c>
      <c r="L143" s="5">
        <v>-242879879</v>
      </c>
      <c r="M143" s="5">
        <v>-441644872</v>
      </c>
    </row>
    <row r="144" spans="3:13" ht="15.5" x14ac:dyDescent="0.35">
      <c r="C144" t="s">
        <v>270</v>
      </c>
      <c r="K144" s="5">
        <v>680000000</v>
      </c>
    </row>
    <row r="145" spans="2:13" ht="15.5" x14ac:dyDescent="0.35">
      <c r="C145" t="s">
        <v>336</v>
      </c>
      <c r="D145" s="5">
        <v>52465580106</v>
      </c>
      <c r="E145" s="5">
        <v>15000000000</v>
      </c>
      <c r="F145" s="5">
        <v>-231527851082</v>
      </c>
      <c r="G145" s="5">
        <v>258949470388</v>
      </c>
      <c r="I145" s="5">
        <v>27500000000</v>
      </c>
      <c r="J145" s="5">
        <v>85600000000</v>
      </c>
      <c r="K145" s="5">
        <v>243739217126</v>
      </c>
      <c r="L145" s="5">
        <v>297649811237</v>
      </c>
      <c r="M145" s="5">
        <v>111139107663</v>
      </c>
    </row>
    <row r="146" spans="2:13" ht="15.5" x14ac:dyDescent="0.35">
      <c r="C146" t="s">
        <v>274</v>
      </c>
      <c r="D146" s="5">
        <v>-59251294392</v>
      </c>
      <c r="E146" s="5">
        <v>-2230000000</v>
      </c>
      <c r="F146" s="5">
        <v>223498201962</v>
      </c>
      <c r="G146" s="5">
        <v>-261569821268</v>
      </c>
      <c r="I146" s="5">
        <v>-48700000000</v>
      </c>
      <c r="J146" s="5">
        <v>-64800000000</v>
      </c>
      <c r="K146" s="5">
        <v>-291135472062</v>
      </c>
      <c r="L146" s="5">
        <v>-290185159265</v>
      </c>
      <c r="M146" s="5">
        <v>-99154802795</v>
      </c>
    </row>
    <row r="147" spans="2:13" ht="15.5" x14ac:dyDescent="0.35">
      <c r="C147" t="s">
        <v>576</v>
      </c>
      <c r="K147" s="5">
        <v>84084233333</v>
      </c>
    </row>
    <row r="148" spans="2:13" ht="15.5" x14ac:dyDescent="0.35">
      <c r="C148" t="s">
        <v>150</v>
      </c>
    </row>
    <row r="149" spans="2:13" ht="15.5" x14ac:dyDescent="0.35">
      <c r="C149" t="s">
        <v>1704</v>
      </c>
    </row>
    <row r="150" spans="2:13" ht="15.5" x14ac:dyDescent="0.35">
      <c r="C150" t="s">
        <v>1705</v>
      </c>
      <c r="G150" s="5">
        <v>-9485000000</v>
      </c>
      <c r="I150" s="5">
        <v>-9485000000</v>
      </c>
      <c r="J150" s="5">
        <v>-6368500000</v>
      </c>
      <c r="K150" s="5">
        <v>-5284500000</v>
      </c>
    </row>
    <row r="151" spans="2:13" ht="15.5" x14ac:dyDescent="0.35">
      <c r="C151" t="s">
        <v>339</v>
      </c>
      <c r="D151" s="5">
        <v>-135029058</v>
      </c>
      <c r="E151" s="5">
        <v>-235707667</v>
      </c>
      <c r="F151" s="5">
        <v>-901394237</v>
      </c>
      <c r="G151" s="5">
        <v>642461210</v>
      </c>
      <c r="I151" s="5">
        <v>-901394237</v>
      </c>
      <c r="J151" s="5">
        <v>-567356845</v>
      </c>
    </row>
    <row r="152" spans="2:13" ht="15.5" x14ac:dyDescent="0.35">
      <c r="C152" t="s">
        <v>1455</v>
      </c>
      <c r="L152" s="5">
        <v>-45000000</v>
      </c>
    </row>
    <row r="153" spans="2:13" ht="15.5" x14ac:dyDescent="0.35">
      <c r="C153" t="s">
        <v>1706</v>
      </c>
    </row>
    <row r="154" spans="2:13" ht="15.5" x14ac:dyDescent="0.35">
      <c r="C154" t="s">
        <v>163</v>
      </c>
      <c r="D154" s="5">
        <v>834503436</v>
      </c>
      <c r="E154" s="5">
        <v>17105820965</v>
      </c>
      <c r="F154" s="5">
        <v>-26666300102</v>
      </c>
      <c r="G154" s="5">
        <v>15819802362</v>
      </c>
      <c r="I154" s="5">
        <v>-7497097934</v>
      </c>
      <c r="J154" s="5">
        <v>-11962357528</v>
      </c>
      <c r="K154" s="5">
        <v>7750478930</v>
      </c>
      <c r="L154" s="5">
        <v>5482247238</v>
      </c>
      <c r="M154" s="5">
        <v>-13249931486</v>
      </c>
    </row>
    <row r="155" spans="2:13" ht="15.5" x14ac:dyDescent="0.35">
      <c r="C155" t="s">
        <v>380</v>
      </c>
      <c r="F155" s="5">
        <v>2335502</v>
      </c>
      <c r="I155" s="5">
        <v>2335502</v>
      </c>
      <c r="J155" s="5">
        <v>498079</v>
      </c>
    </row>
    <row r="156" spans="2:13" ht="15.5" x14ac:dyDescent="0.35">
      <c r="C156" t="s">
        <v>164</v>
      </c>
      <c r="E156" s="5">
        <v>-13842609224</v>
      </c>
      <c r="F156" s="5">
        <v>-15000000000</v>
      </c>
      <c r="G156" s="5">
        <v>15000000000</v>
      </c>
      <c r="I156" s="5">
        <v>-6347846792</v>
      </c>
      <c r="J156" s="5">
        <v>5614012657</v>
      </c>
      <c r="K156" s="5">
        <v>9166930763</v>
      </c>
      <c r="L156" s="5">
        <v>3684683525</v>
      </c>
      <c r="M156" s="5">
        <v>16934615011</v>
      </c>
    </row>
    <row r="157" spans="2:13" ht="15.5" x14ac:dyDescent="0.35">
      <c r="C157" t="s">
        <v>166</v>
      </c>
      <c r="D157" s="5">
        <v>834503436</v>
      </c>
      <c r="E157" s="5">
        <v>3263211741</v>
      </c>
      <c r="F157" s="5">
        <v>-41663964600</v>
      </c>
      <c r="G157" s="5">
        <v>30819802362</v>
      </c>
      <c r="I157" s="5">
        <v>-13842609224</v>
      </c>
      <c r="J157" s="5">
        <v>-6347846792</v>
      </c>
      <c r="K157" s="5">
        <v>16917409693</v>
      </c>
      <c r="L157" s="5">
        <v>9166930763</v>
      </c>
      <c r="M157" s="5">
        <v>3684683525</v>
      </c>
    </row>
    <row r="159" spans="2:13" ht="15.5" x14ac:dyDescent="0.35">
      <c r="B159" t="s">
        <v>167</v>
      </c>
      <c r="C159" t="s">
        <v>12</v>
      </c>
      <c r="D159" s="5">
        <v>2710000000</v>
      </c>
      <c r="E159" s="5">
        <v>2710000000</v>
      </c>
      <c r="F159" s="5">
        <v>2710000000</v>
      </c>
      <c r="G159" s="5">
        <v>2710000000</v>
      </c>
      <c r="I159" s="5">
        <v>2710000000</v>
      </c>
      <c r="J159" s="5">
        <v>2710000000</v>
      </c>
      <c r="K159" s="5">
        <v>2710000000</v>
      </c>
      <c r="L159" s="6">
        <v>2029999999.9999998</v>
      </c>
      <c r="M159" s="5">
        <v>0</v>
      </c>
    </row>
    <row r="160" spans="2:13" ht="15.5" x14ac:dyDescent="0.35">
      <c r="C160" t="s">
        <v>168</v>
      </c>
      <c r="D160" s="6">
        <v>3.25</v>
      </c>
      <c r="E160" s="6">
        <v>1.94</v>
      </c>
      <c r="F160" s="6">
        <v>2.48</v>
      </c>
      <c r="G160" s="6">
        <v>5.5</v>
      </c>
    </row>
    <row r="161" spans="3:7" ht="15.5" x14ac:dyDescent="0.35">
      <c r="C161" t="s">
        <v>169</v>
      </c>
      <c r="D161" s="6">
        <v>46.15</v>
      </c>
      <c r="E161" s="6">
        <v>91.75</v>
      </c>
      <c r="F161" s="6">
        <v>83.06</v>
      </c>
      <c r="G161" s="6">
        <v>38.18</v>
      </c>
    </row>
    <row r="162" spans="3:7" ht="15.5" x14ac:dyDescent="0.35">
      <c r="C162" t="s">
        <v>63</v>
      </c>
      <c r="D162" s="6">
        <v>5.39</v>
      </c>
      <c r="E162" s="6">
        <v>8.2899999999999991</v>
      </c>
      <c r="F162" s="6">
        <v>7.95</v>
      </c>
      <c r="G162" s="6">
        <v>6.71</v>
      </c>
    </row>
    <row r="163" spans="3:7" ht="15.5" x14ac:dyDescent="0.35">
      <c r="C163" t="s">
        <v>170</v>
      </c>
      <c r="D163" s="5">
        <v>15570000000</v>
      </c>
      <c r="E163" s="5">
        <v>11400000000</v>
      </c>
      <c r="F163" s="5">
        <v>11980000000</v>
      </c>
      <c r="G163" s="5">
        <v>22510000000</v>
      </c>
    </row>
    <row r="164" spans="3:7" ht="15.5" x14ac:dyDescent="0.35">
      <c r="C164" t="s">
        <v>171</v>
      </c>
      <c r="D164" s="6">
        <v>1.9299999999999998E-2</v>
      </c>
      <c r="E164" s="6">
        <v>1.1699999999999999E-2</v>
      </c>
      <c r="F164" s="6">
        <v>1.4800000000000001E-2</v>
      </c>
      <c r="G164" s="6">
        <v>3.2300000000000002E-2</v>
      </c>
    </row>
    <row r="165" spans="3:7" ht="15.5" x14ac:dyDescent="0.35">
      <c r="C165" t="s">
        <v>172</v>
      </c>
      <c r="D165" s="6">
        <v>2.58E-2</v>
      </c>
      <c r="E165" s="6">
        <v>1.5300000000000001E-2</v>
      </c>
      <c r="F165" s="6">
        <v>1.9900000000000001E-2</v>
      </c>
      <c r="G165" s="6">
        <v>4.53E-2</v>
      </c>
    </row>
    <row r="166" spans="3:7" ht="15.5" x14ac:dyDescent="0.35">
      <c r="C166" t="s">
        <v>173</v>
      </c>
      <c r="D166" s="6">
        <v>3.5000000000000003E-2</v>
      </c>
      <c r="E166" s="6">
        <v>2.4700000000000003E-2</v>
      </c>
      <c r="F166" s="6">
        <v>2.18E-2</v>
      </c>
      <c r="G166" s="6">
        <v>5.8600000000000006E-2</v>
      </c>
    </row>
    <row r="167" spans="3:7" ht="15.5" x14ac:dyDescent="0.35">
      <c r="C167" t="s">
        <v>174</v>
      </c>
      <c r="D167" s="6">
        <v>7.91</v>
      </c>
      <c r="E167" s="6">
        <v>5.13</v>
      </c>
      <c r="F167" s="6">
        <v>3.7</v>
      </c>
      <c r="G167" s="6">
        <v>11.63</v>
      </c>
    </row>
    <row r="168" spans="3:7" ht="15.5" x14ac:dyDescent="0.35">
      <c r="C168" t="s">
        <v>175</v>
      </c>
      <c r="D168" s="5">
        <v>343000000000</v>
      </c>
      <c r="E168" s="5">
        <v>344000000000</v>
      </c>
      <c r="F168" s="5">
        <v>339000000000</v>
      </c>
      <c r="G168" s="5">
        <v>330000000000</v>
      </c>
    </row>
    <row r="169" spans="3:7" ht="15.5" x14ac:dyDescent="0.35">
      <c r="C169" t="s">
        <v>176</v>
      </c>
      <c r="D169" s="6">
        <v>1.19</v>
      </c>
      <c r="E169" s="6">
        <v>1.41</v>
      </c>
      <c r="F169" s="6">
        <v>1.66</v>
      </c>
      <c r="G169" s="6">
        <v>1.73</v>
      </c>
    </row>
    <row r="170" spans="3:7" ht="15.5" x14ac:dyDescent="0.35">
      <c r="C170" t="s">
        <v>177</v>
      </c>
      <c r="D170" s="6">
        <v>126.06</v>
      </c>
      <c r="E170" s="6">
        <v>126.31</v>
      </c>
      <c r="F170" s="6">
        <v>124.37</v>
      </c>
      <c r="G170" s="6">
        <v>121.26</v>
      </c>
    </row>
    <row r="171" spans="3:7" ht="15.5" x14ac:dyDescent="0.35">
      <c r="C171" t="s">
        <v>178</v>
      </c>
      <c r="D171" s="6">
        <v>1.19</v>
      </c>
      <c r="E171" s="6">
        <v>1.41</v>
      </c>
      <c r="F171" s="6">
        <v>1.66</v>
      </c>
      <c r="G171" s="6">
        <v>1.73</v>
      </c>
    </row>
    <row r="172" spans="3:7" ht="15.5" x14ac:dyDescent="0.35">
      <c r="C172" t="s">
        <v>179</v>
      </c>
      <c r="D172" s="6">
        <v>126.06</v>
      </c>
      <c r="E172" s="6">
        <v>126.31</v>
      </c>
      <c r="F172" s="6">
        <v>124.37</v>
      </c>
      <c r="G172" s="6">
        <v>121.26</v>
      </c>
    </row>
    <row r="173" spans="3:7" ht="15.5" x14ac:dyDescent="0.35">
      <c r="C173" t="s">
        <v>180</v>
      </c>
      <c r="D173" s="5">
        <v>53000000000</v>
      </c>
      <c r="E173" s="5">
        <v>60000000000</v>
      </c>
      <c r="F173" s="5">
        <v>76000000000</v>
      </c>
      <c r="G173" s="5">
        <v>72000000000</v>
      </c>
    </row>
    <row r="174" spans="3:7" ht="15.5" x14ac:dyDescent="0.35">
      <c r="C174" t="s">
        <v>181</v>
      </c>
      <c r="D174" s="5">
        <v>20000000000</v>
      </c>
      <c r="E174" s="5">
        <v>22000000000</v>
      </c>
      <c r="F174" s="5">
        <v>9000000000</v>
      </c>
      <c r="G174" s="5">
        <v>21000000000</v>
      </c>
    </row>
    <row r="175" spans="3:7" ht="15.5" x14ac:dyDescent="0.35">
      <c r="C175" t="s">
        <v>182</v>
      </c>
      <c r="D175" s="5">
        <v>342000000000</v>
      </c>
      <c r="E175" s="5">
        <v>342000000000</v>
      </c>
      <c r="F175" s="5">
        <v>337000000000</v>
      </c>
      <c r="G175" s="5">
        <v>329000000000</v>
      </c>
    </row>
    <row r="176" spans="3:7" ht="15.5" x14ac:dyDescent="0.35">
      <c r="C176" t="s">
        <v>24</v>
      </c>
      <c r="D176" s="5">
        <v>74000000000</v>
      </c>
      <c r="E176" s="5">
        <v>82000000000</v>
      </c>
      <c r="F176" s="5">
        <v>85000000000</v>
      </c>
      <c r="G176" s="5">
        <v>93000000000</v>
      </c>
    </row>
    <row r="177" spans="3:13" ht="15.5" x14ac:dyDescent="0.35">
      <c r="C177" t="s">
        <v>21</v>
      </c>
      <c r="D177" s="5">
        <v>69000000000</v>
      </c>
      <c r="E177" s="5">
        <v>77000000000</v>
      </c>
      <c r="F177" s="5">
        <v>82000000000</v>
      </c>
      <c r="G177" s="5">
        <v>65000000000</v>
      </c>
    </row>
    <row r="178" spans="3:13" ht="15.5" x14ac:dyDescent="0.35">
      <c r="C178" t="s">
        <v>183</v>
      </c>
      <c r="D178" s="5">
        <v>163000000000</v>
      </c>
      <c r="E178" s="5">
        <v>164000000000</v>
      </c>
      <c r="F178" s="5">
        <v>148000000000</v>
      </c>
      <c r="G178" s="5">
        <v>178000000000</v>
      </c>
    </row>
    <row r="179" spans="3:13" ht="15.5" x14ac:dyDescent="0.35">
      <c r="C179" t="s">
        <v>184</v>
      </c>
      <c r="D179" s="5">
        <v>13000000000</v>
      </c>
      <c r="E179" s="5">
        <v>9000000000</v>
      </c>
      <c r="F179" s="5">
        <v>18000000000</v>
      </c>
      <c r="G179" s="5">
        <v>25000000000</v>
      </c>
    </row>
    <row r="180" spans="3:13" ht="15.5" x14ac:dyDescent="0.35">
      <c r="C180" t="s">
        <v>185</v>
      </c>
      <c r="D180" s="5">
        <v>-1000000000</v>
      </c>
      <c r="E180" s="5">
        <v>-1000000000</v>
      </c>
      <c r="F180" s="5">
        <v>-3000000000</v>
      </c>
      <c r="G180" s="5">
        <v>-1000000000</v>
      </c>
    </row>
    <row r="181" spans="3:13" ht="15.5" x14ac:dyDescent="0.35">
      <c r="C181" t="s">
        <v>13</v>
      </c>
      <c r="D181" s="5">
        <v>12000000000</v>
      </c>
      <c r="E181" s="5">
        <v>8000000000</v>
      </c>
      <c r="F181" s="5">
        <v>14000000000</v>
      </c>
      <c r="G181" s="5">
        <v>25000000000</v>
      </c>
    </row>
    <row r="182" spans="3:13" ht="15.5" x14ac:dyDescent="0.35">
      <c r="C182" t="s">
        <v>16</v>
      </c>
      <c r="D182" s="6">
        <v>4.45</v>
      </c>
      <c r="E182" s="6">
        <v>2.9</v>
      </c>
      <c r="F182" s="6">
        <v>5.33</v>
      </c>
      <c r="G182" s="6">
        <v>9.1</v>
      </c>
    </row>
    <row r="183" spans="3:13" ht="15.5" x14ac:dyDescent="0.35">
      <c r="C183" t="s">
        <v>48</v>
      </c>
      <c r="I183" s="6">
        <v>14.58</v>
      </c>
      <c r="J183" s="6">
        <v>16.53</v>
      </c>
      <c r="K183" s="6">
        <v>14.62</v>
      </c>
      <c r="L183" s="6">
        <v>10.45</v>
      </c>
      <c r="M183" s="6">
        <v>-5445809.21</v>
      </c>
    </row>
    <row r="184" spans="3:13" ht="15.5" x14ac:dyDescent="0.35">
      <c r="C184" t="s">
        <v>62</v>
      </c>
      <c r="I184" s="6">
        <v>14.13</v>
      </c>
      <c r="J184" s="6">
        <v>18.149999999999999</v>
      </c>
      <c r="K184" s="6">
        <v>28.73</v>
      </c>
      <c r="L184" s="5">
        <v>0</v>
      </c>
      <c r="M184" s="5">
        <v>0</v>
      </c>
    </row>
    <row r="185" spans="3:13" ht="15.5" x14ac:dyDescent="0.35">
      <c r="C185" t="s">
        <v>65</v>
      </c>
      <c r="I185" s="6">
        <v>1.95</v>
      </c>
      <c r="J185" s="6">
        <v>2.86</v>
      </c>
      <c r="K185" s="6">
        <v>4.49</v>
      </c>
      <c r="L185" s="5">
        <v>0</v>
      </c>
      <c r="M185" s="5">
        <v>0</v>
      </c>
    </row>
    <row r="186" spans="3:13" ht="15.5" x14ac:dyDescent="0.35">
      <c r="C186" t="s">
        <v>186</v>
      </c>
      <c r="I186" s="5">
        <v>64410000000</v>
      </c>
      <c r="J186" s="5">
        <v>77330000000</v>
      </c>
      <c r="K186" s="5">
        <v>63960000000</v>
      </c>
      <c r="L186" s="5">
        <v>47020000000</v>
      </c>
      <c r="M186" s="5">
        <v>7900000000</v>
      </c>
    </row>
    <row r="187" spans="3:13" ht="15.5" x14ac:dyDescent="0.35">
      <c r="C187" t="s">
        <v>187</v>
      </c>
      <c r="I187" s="6">
        <v>8.7300000000000003E-2</v>
      </c>
      <c r="J187" s="6">
        <v>9.9199999999999997E-2</v>
      </c>
      <c r="K187" s="6">
        <v>0.10310000000000001</v>
      </c>
      <c r="L187" s="6">
        <v>7.0000000000000007E-2</v>
      </c>
      <c r="M187" s="6">
        <v>-3.27E-2</v>
      </c>
    </row>
    <row r="188" spans="3:13" ht="15.5" x14ac:dyDescent="0.35">
      <c r="C188" t="s">
        <v>188</v>
      </c>
      <c r="I188" s="6">
        <v>0.1173</v>
      </c>
      <c r="J188" s="6">
        <v>0.1467</v>
      </c>
      <c r="K188" s="6">
        <v>0.14929999999999999</v>
      </c>
      <c r="L188" s="6">
        <v>0.1434</v>
      </c>
      <c r="M188" s="6">
        <v>-7.0800000000000002E-2</v>
      </c>
    </row>
    <row r="189" spans="3:13" ht="15.5" x14ac:dyDescent="0.35">
      <c r="C189" t="s">
        <v>189</v>
      </c>
      <c r="I189" s="6">
        <v>0.16120000000000001</v>
      </c>
      <c r="J189" s="6">
        <v>0.20960000000000001</v>
      </c>
      <c r="K189" s="6">
        <v>0.21609999999999999</v>
      </c>
      <c r="L189" s="6">
        <v>0.20860000000000001</v>
      </c>
      <c r="M189" s="6">
        <v>3.0000000000000001E-3</v>
      </c>
    </row>
    <row r="190" spans="3:13" ht="15.5" x14ac:dyDescent="0.35">
      <c r="C190" t="s">
        <v>190</v>
      </c>
      <c r="I190" s="6">
        <v>6.95</v>
      </c>
      <c r="J190" s="6">
        <v>7.35</v>
      </c>
      <c r="K190" s="6">
        <v>7.78</v>
      </c>
      <c r="L190" s="6">
        <v>3.6</v>
      </c>
      <c r="M190" s="6">
        <v>0.03</v>
      </c>
    </row>
    <row r="191" spans="3:13" ht="15.5" x14ac:dyDescent="0.35">
      <c r="C191" t="s">
        <v>59</v>
      </c>
      <c r="I191" s="6">
        <v>1.66</v>
      </c>
      <c r="J191" s="6">
        <v>2.66</v>
      </c>
      <c r="K191" s="6">
        <v>4.29</v>
      </c>
      <c r="L191" s="5">
        <v>0</v>
      </c>
      <c r="M191" s="5">
        <v>0</v>
      </c>
    </row>
    <row r="192" spans="3:13" ht="15.5" x14ac:dyDescent="0.35">
      <c r="C192" t="s">
        <v>56</v>
      </c>
      <c r="I192" s="6">
        <v>124.37</v>
      </c>
      <c r="J192" s="6">
        <v>112.65</v>
      </c>
      <c r="K192" s="6">
        <v>97.95</v>
      </c>
      <c r="L192" s="6">
        <v>72.86</v>
      </c>
      <c r="M192" s="6">
        <v>76924445.650000006</v>
      </c>
    </row>
    <row r="193" spans="2:13" ht="15.5" x14ac:dyDescent="0.35">
      <c r="C193" t="s">
        <v>191</v>
      </c>
      <c r="I193" s="6">
        <v>1.66</v>
      </c>
      <c r="J193" s="6">
        <v>2.66</v>
      </c>
      <c r="K193" s="6">
        <v>4.29</v>
      </c>
      <c r="L193" s="5">
        <v>0</v>
      </c>
      <c r="M193" s="5">
        <v>0</v>
      </c>
    </row>
    <row r="194" spans="2:13" ht="15.5" x14ac:dyDescent="0.35">
      <c r="C194" t="s">
        <v>192</v>
      </c>
      <c r="I194" s="6">
        <v>124.37</v>
      </c>
      <c r="J194" s="6">
        <v>112.65</v>
      </c>
      <c r="K194" s="6">
        <v>97.95</v>
      </c>
      <c r="L194" s="6">
        <v>72.86</v>
      </c>
      <c r="M194" s="6">
        <v>76924445.650000006</v>
      </c>
    </row>
    <row r="195" spans="2:13" ht="15.5" x14ac:dyDescent="0.35">
      <c r="C195" t="s">
        <v>193</v>
      </c>
      <c r="I195" s="5">
        <v>76000000000</v>
      </c>
      <c r="J195" s="5">
        <v>91000000000</v>
      </c>
      <c r="K195" s="5">
        <v>26000000000</v>
      </c>
      <c r="L195" s="5">
        <v>80000000000</v>
      </c>
      <c r="M195" s="5">
        <v>72000000000</v>
      </c>
    </row>
    <row r="196" spans="2:13" ht="15.5" x14ac:dyDescent="0.35">
      <c r="C196" t="s">
        <v>194</v>
      </c>
      <c r="I196" s="5">
        <v>9000000000</v>
      </c>
      <c r="J196" s="5">
        <v>15000000000</v>
      </c>
      <c r="K196" s="5">
        <v>55000000000</v>
      </c>
      <c r="L196" s="5">
        <v>51000000000</v>
      </c>
      <c r="M196" s="5">
        <v>53000000000</v>
      </c>
    </row>
    <row r="197" spans="2:13" ht="15.5" x14ac:dyDescent="0.35">
      <c r="C197" t="s">
        <v>26</v>
      </c>
      <c r="I197" s="5">
        <v>85000000000</v>
      </c>
      <c r="J197" s="5">
        <v>106000000000</v>
      </c>
      <c r="K197" s="5">
        <v>82000000000</v>
      </c>
      <c r="L197" s="5">
        <v>131000000000</v>
      </c>
      <c r="M197" s="5">
        <v>125000000000</v>
      </c>
    </row>
    <row r="198" spans="2:13" ht="15.5" x14ac:dyDescent="0.35">
      <c r="C198" t="s">
        <v>23</v>
      </c>
      <c r="I198" s="5">
        <v>82000000000</v>
      </c>
      <c r="J198" s="5">
        <v>97000000000</v>
      </c>
      <c r="K198" s="5">
        <v>65000000000</v>
      </c>
      <c r="L198" s="5">
        <v>122000000000</v>
      </c>
      <c r="M198" s="5">
        <v>122000000000</v>
      </c>
    </row>
    <row r="199" spans="2:13" ht="15.5" x14ac:dyDescent="0.35">
      <c r="C199" t="s">
        <v>195</v>
      </c>
      <c r="I199" s="5">
        <v>148000000000</v>
      </c>
      <c r="J199" s="5">
        <v>151000000000</v>
      </c>
      <c r="K199" s="5">
        <v>166000000000</v>
      </c>
      <c r="L199" s="5">
        <v>46000000000</v>
      </c>
      <c r="M199" s="5">
        <v>21000000000</v>
      </c>
    </row>
    <row r="200" spans="2:13" ht="15.5" x14ac:dyDescent="0.35">
      <c r="C200" t="s">
        <v>196</v>
      </c>
      <c r="I200" s="5">
        <v>61000000000</v>
      </c>
      <c r="J200" s="5">
        <v>1000000000</v>
      </c>
      <c r="K200" s="5">
        <v>-17000000000</v>
      </c>
      <c r="L200" s="5">
        <v>2000000000</v>
      </c>
      <c r="M200" s="5">
        <v>-23000000000</v>
      </c>
    </row>
    <row r="201" spans="2:13" ht="15.5" x14ac:dyDescent="0.35">
      <c r="C201" t="s">
        <v>197</v>
      </c>
      <c r="I201" s="5">
        <v>-6000000000</v>
      </c>
      <c r="J201" s="5">
        <v>-18000000000</v>
      </c>
      <c r="K201" s="5">
        <v>-9000000000</v>
      </c>
      <c r="L201" s="5">
        <v>-4000000000</v>
      </c>
      <c r="M201" s="5">
        <v>-2000000000</v>
      </c>
    </row>
    <row r="202" spans="2:13" ht="15.5" x14ac:dyDescent="0.35">
      <c r="C202" t="s">
        <v>15</v>
      </c>
      <c r="I202" s="5">
        <v>56000000000</v>
      </c>
      <c r="J202" s="5">
        <v>-17000000000</v>
      </c>
      <c r="K202" s="5">
        <v>-25000000000</v>
      </c>
      <c r="L202" s="5">
        <v>-2000000000</v>
      </c>
      <c r="M202" s="5">
        <v>-25000000000</v>
      </c>
    </row>
    <row r="203" spans="2:13" ht="15.5" x14ac:dyDescent="0.35">
      <c r="C203" t="s">
        <v>17</v>
      </c>
      <c r="I203" s="6">
        <v>20.62</v>
      </c>
      <c r="J203" s="6">
        <v>-6.4</v>
      </c>
      <c r="K203" s="6">
        <v>-9.3699999999999992</v>
      </c>
      <c r="L203" s="6">
        <v>-0.95</v>
      </c>
      <c r="M203" s="6">
        <v>-15514744.68</v>
      </c>
    </row>
    <row r="205" spans="2:13" ht="15.5" x14ac:dyDescent="0.35">
      <c r="B205" t="s">
        <v>198</v>
      </c>
      <c r="C205" t="s">
        <v>199</v>
      </c>
      <c r="D205" s="5">
        <v>9000000000</v>
      </c>
      <c r="E205" s="5">
        <v>5000000000</v>
      </c>
      <c r="F205" s="5">
        <v>7000000000</v>
      </c>
      <c r="G205" s="5">
        <v>15000000000</v>
      </c>
      <c r="H205" s="5">
        <v>28000000000</v>
      </c>
      <c r="I205" s="5">
        <v>40000000000</v>
      </c>
      <c r="J205" s="5">
        <v>45000000000</v>
      </c>
      <c r="K205" s="5">
        <v>40000000000</v>
      </c>
      <c r="L205" s="5">
        <v>21000000000</v>
      </c>
      <c r="M205" s="5">
        <v>-9000000000</v>
      </c>
    </row>
    <row r="206" spans="2:13" ht="15.5" x14ac:dyDescent="0.35">
      <c r="C206" t="s">
        <v>381</v>
      </c>
      <c r="H206" s="6">
        <v>3.5</v>
      </c>
      <c r="I206" s="6">
        <v>3.5</v>
      </c>
      <c r="J206" s="6">
        <v>3.5</v>
      </c>
      <c r="K206" s="6">
        <v>2.35</v>
      </c>
      <c r="L206" s="6">
        <v>1.95</v>
      </c>
    </row>
    <row r="207" spans="2:13" ht="15.5" x14ac:dyDescent="0.35">
      <c r="C207" t="s">
        <v>67</v>
      </c>
      <c r="H207" s="6">
        <v>0.33729999999999999</v>
      </c>
      <c r="I207" s="6">
        <v>0.24</v>
      </c>
      <c r="J207" s="6">
        <v>0.21179999999999999</v>
      </c>
      <c r="K207" s="6">
        <v>0.16070000000000001</v>
      </c>
      <c r="L207" s="6">
        <v>0.24890000000000001</v>
      </c>
    </row>
    <row r="208" spans="2:13" ht="15.5" x14ac:dyDescent="0.35">
      <c r="C208" t="s">
        <v>382</v>
      </c>
      <c r="H208" s="6">
        <v>2.7999999999999997E-2</v>
      </c>
      <c r="I208" s="6">
        <v>2.2200000000000001E-2</v>
      </c>
      <c r="J208" s="6">
        <v>1.55E-2</v>
      </c>
      <c r="K208" s="6">
        <v>7.4999999999999997E-3</v>
      </c>
      <c r="L208" s="6">
        <v>3.3E-3</v>
      </c>
    </row>
    <row r="209" spans="3:13" ht="15.5" x14ac:dyDescent="0.35">
      <c r="C209" t="s">
        <v>47</v>
      </c>
      <c r="D209" s="6">
        <v>3.25</v>
      </c>
      <c r="E209" s="6">
        <v>1.94</v>
      </c>
      <c r="F209" s="6">
        <v>2.48</v>
      </c>
      <c r="G209" s="6">
        <v>5.5</v>
      </c>
      <c r="H209" s="6">
        <v>10.38</v>
      </c>
      <c r="I209" s="6">
        <v>14.58</v>
      </c>
      <c r="J209" s="6">
        <v>16.53</v>
      </c>
      <c r="K209" s="6">
        <v>14.62</v>
      </c>
      <c r="L209" s="6">
        <v>7.84</v>
      </c>
      <c r="M209" s="6">
        <v>-3.22</v>
      </c>
    </row>
    <row r="210" spans="3:13" ht="15.5" x14ac:dyDescent="0.35">
      <c r="C210" t="s">
        <v>69</v>
      </c>
      <c r="H210" s="6">
        <v>3.5</v>
      </c>
      <c r="I210" s="6">
        <v>3.5</v>
      </c>
      <c r="J210" s="6">
        <v>3.5</v>
      </c>
      <c r="K210" s="6">
        <v>2.35</v>
      </c>
      <c r="L210" s="6">
        <v>1.95</v>
      </c>
    </row>
    <row r="211" spans="3:13" ht="15.5" x14ac:dyDescent="0.35">
      <c r="C211" t="s">
        <v>383</v>
      </c>
      <c r="H211" s="6">
        <v>0.33729999999999999</v>
      </c>
      <c r="I211" s="6">
        <v>0.24</v>
      </c>
      <c r="J211" s="6">
        <v>0.21179999999999999</v>
      </c>
      <c r="K211" s="6">
        <v>0.16070000000000001</v>
      </c>
      <c r="L211" s="6">
        <v>0.24890000000000001</v>
      </c>
    </row>
    <row r="212" spans="3:13" ht="15.5" x14ac:dyDescent="0.35">
      <c r="C212" t="s">
        <v>384</v>
      </c>
      <c r="H212" s="6">
        <v>2.7999999999999997E-2</v>
      </c>
      <c r="I212" s="6">
        <v>2.2200000000000001E-2</v>
      </c>
      <c r="J212" s="6">
        <v>1.55E-2</v>
      </c>
      <c r="K212" s="6">
        <v>7.4999999999999997E-3</v>
      </c>
      <c r="L212" s="6">
        <v>3.3E-3</v>
      </c>
    </row>
    <row r="213" spans="3:13" ht="15.5" x14ac:dyDescent="0.35">
      <c r="C213" t="s">
        <v>200</v>
      </c>
      <c r="D213" s="5">
        <v>75000000000</v>
      </c>
      <c r="E213" s="5">
        <v>58000000000</v>
      </c>
      <c r="F213" s="5">
        <v>70000000000</v>
      </c>
      <c r="G213" s="5">
        <v>85000000000</v>
      </c>
      <c r="H213" s="5">
        <v>267000000000</v>
      </c>
      <c r="I213" s="5">
        <v>286000000000</v>
      </c>
      <c r="J213" s="5">
        <v>284000000000</v>
      </c>
      <c r="K213" s="5">
        <v>254000000000</v>
      </c>
      <c r="L213" s="5">
        <v>189000000000</v>
      </c>
      <c r="M213" s="5">
        <v>82000000000</v>
      </c>
    </row>
    <row r="214" spans="3:13" ht="15.5" x14ac:dyDescent="0.35">
      <c r="C214" t="s">
        <v>385</v>
      </c>
      <c r="H214" s="6">
        <v>3.5</v>
      </c>
      <c r="I214" s="6">
        <v>3.5</v>
      </c>
      <c r="J214" s="6">
        <v>3.5</v>
      </c>
      <c r="K214" s="6">
        <v>2.35</v>
      </c>
      <c r="L214" s="6">
        <v>1.95</v>
      </c>
    </row>
    <row r="215" spans="3:13" ht="15.5" x14ac:dyDescent="0.35">
      <c r="C215" t="s">
        <v>386</v>
      </c>
      <c r="H215" s="6">
        <v>0.33729999999999999</v>
      </c>
      <c r="I215" s="6">
        <v>0.24</v>
      </c>
      <c r="J215" s="6">
        <v>0.21179999999999999</v>
      </c>
      <c r="K215" s="6">
        <v>0.16070000000000001</v>
      </c>
      <c r="L215" s="6">
        <v>0.24890000000000001</v>
      </c>
    </row>
    <row r="216" spans="3:13" ht="15.5" x14ac:dyDescent="0.35">
      <c r="C216" t="s">
        <v>387</v>
      </c>
      <c r="H216" s="6">
        <v>2.7999999999999997E-2</v>
      </c>
      <c r="I216" s="6">
        <v>2.2200000000000001E-2</v>
      </c>
      <c r="J216" s="6">
        <v>1.55E-2</v>
      </c>
      <c r="K216" s="6">
        <v>7.4999999999999997E-3</v>
      </c>
      <c r="L216" s="6">
        <v>3.3E-3</v>
      </c>
    </row>
    <row r="217" spans="3:13" ht="15.5" x14ac:dyDescent="0.35">
      <c r="C217" t="s">
        <v>201</v>
      </c>
      <c r="I217" s="6">
        <v>12.05</v>
      </c>
    </row>
    <row r="218" spans="3:13" ht="15.5" x14ac:dyDescent="0.35">
      <c r="C218" t="s">
        <v>281</v>
      </c>
      <c r="I218" s="6">
        <v>9.5</v>
      </c>
    </row>
    <row r="219" spans="3:13" ht="15.5" x14ac:dyDescent="0.35">
      <c r="C219" t="s">
        <v>202</v>
      </c>
      <c r="I219" s="6">
        <v>6.95</v>
      </c>
    </row>
    <row r="220" spans="3:13" ht="15.5" x14ac:dyDescent="0.35">
      <c r="C220" t="s">
        <v>282</v>
      </c>
      <c r="I220" s="6">
        <v>0.10529999999999999</v>
      </c>
    </row>
    <row r="221" spans="3:13" ht="15.5" x14ac:dyDescent="0.35">
      <c r="C221" t="s">
        <v>283</v>
      </c>
      <c r="I221" s="6">
        <v>1.17</v>
      </c>
    </row>
    <row r="222" spans="3:13" ht="15.5" x14ac:dyDescent="0.35">
      <c r="C222" t="s">
        <v>203</v>
      </c>
      <c r="I222" s="6">
        <v>0.99</v>
      </c>
    </row>
    <row r="223" spans="3:13" ht="15.5" x14ac:dyDescent="0.35">
      <c r="C223" t="s">
        <v>284</v>
      </c>
      <c r="I223" s="6">
        <v>5.17</v>
      </c>
    </row>
    <row r="224" spans="3:13" ht="15.5" x14ac:dyDescent="0.35">
      <c r="C224" t="s">
        <v>285</v>
      </c>
      <c r="I224" s="6">
        <v>5.74</v>
      </c>
    </row>
    <row r="225" spans="3:9" ht="15.5" x14ac:dyDescent="0.35">
      <c r="C225" t="s">
        <v>286</v>
      </c>
      <c r="I225" s="6">
        <v>8.0500000000000007</v>
      </c>
    </row>
    <row r="226" spans="3:9" ht="15.5" x14ac:dyDescent="0.35">
      <c r="C226" t="s">
        <v>287</v>
      </c>
      <c r="I226" s="6">
        <v>6.66</v>
      </c>
    </row>
    <row r="227" spans="3:9" ht="15.5" x14ac:dyDescent="0.35">
      <c r="C227" t="s">
        <v>288</v>
      </c>
      <c r="I227" s="6">
        <v>-0.81</v>
      </c>
    </row>
    <row r="228" spans="3:9" ht="15.5" x14ac:dyDescent="0.35">
      <c r="C228" t="s">
        <v>289</v>
      </c>
      <c r="I228" s="6">
        <v>0.81</v>
      </c>
    </row>
    <row r="229" spans="3:9" ht="15.5" x14ac:dyDescent="0.35">
      <c r="C229" t="s">
        <v>290</v>
      </c>
      <c r="I229" s="6">
        <v>13.16</v>
      </c>
    </row>
    <row r="230" spans="3:9" ht="15.5" x14ac:dyDescent="0.35">
      <c r="C230" t="s">
        <v>204</v>
      </c>
      <c r="I230" s="6">
        <v>10.38</v>
      </c>
    </row>
    <row r="231" spans="3:9" ht="15.5" x14ac:dyDescent="0.35">
      <c r="C231" t="s">
        <v>291</v>
      </c>
      <c r="I231" s="6">
        <v>106.51</v>
      </c>
    </row>
    <row r="232" spans="3:9" ht="15.5" x14ac:dyDescent="0.35">
      <c r="C232" t="s">
        <v>205</v>
      </c>
      <c r="D232" s="6">
        <v>1.67</v>
      </c>
    </row>
    <row r="233" spans="3:9" ht="15.5" x14ac:dyDescent="0.35">
      <c r="C233" t="s">
        <v>206</v>
      </c>
      <c r="I233" s="6">
        <v>126.06</v>
      </c>
    </row>
    <row r="234" spans="3:9" ht="15.5" x14ac:dyDescent="0.35">
      <c r="C234" t="s">
        <v>292</v>
      </c>
      <c r="I234" s="6">
        <v>21.77</v>
      </c>
    </row>
    <row r="235" spans="3:9" ht="15.5" x14ac:dyDescent="0.35">
      <c r="C235" t="s">
        <v>207</v>
      </c>
      <c r="D235" s="6">
        <v>2.98</v>
      </c>
    </row>
    <row r="236" spans="3:9" ht="15.5" x14ac:dyDescent="0.35">
      <c r="C236" t="s">
        <v>208</v>
      </c>
      <c r="D236" s="6">
        <v>0.84</v>
      </c>
    </row>
    <row r="237" spans="3:9" ht="15.5" x14ac:dyDescent="0.35">
      <c r="C237" t="s">
        <v>293</v>
      </c>
      <c r="D237" s="6">
        <v>0.22</v>
      </c>
    </row>
    <row r="238" spans="3:9" ht="15.5" x14ac:dyDescent="0.35">
      <c r="C238" t="s">
        <v>294</v>
      </c>
      <c r="D238" s="6">
        <v>0.06</v>
      </c>
    </row>
    <row r="239" spans="3:9" ht="15.5" x14ac:dyDescent="0.35">
      <c r="C239" t="s">
        <v>209</v>
      </c>
      <c r="D239" s="6">
        <v>0.33</v>
      </c>
    </row>
    <row r="240" spans="3:9" ht="15.5" x14ac:dyDescent="0.35">
      <c r="C240" t="s">
        <v>295</v>
      </c>
      <c r="D240" s="6">
        <v>0.16</v>
      </c>
    </row>
    <row r="241" spans="3:9" ht="15.5" x14ac:dyDescent="0.35">
      <c r="C241" t="s">
        <v>210</v>
      </c>
      <c r="D241" s="6">
        <v>1.33</v>
      </c>
    </row>
    <row r="242" spans="3:9" ht="15.5" x14ac:dyDescent="0.35">
      <c r="C242" t="s">
        <v>296</v>
      </c>
      <c r="I242" s="6">
        <v>6.94</v>
      </c>
    </row>
    <row r="243" spans="3:9" ht="15.5" x14ac:dyDescent="0.35">
      <c r="C243" t="s">
        <v>13</v>
      </c>
      <c r="D243" s="5">
        <v>12000000000</v>
      </c>
    </row>
    <row r="244" spans="3:9" ht="15.5" x14ac:dyDescent="0.35">
      <c r="C244" t="s">
        <v>211</v>
      </c>
      <c r="I244" s="6">
        <v>7.38</v>
      </c>
    </row>
    <row r="245" spans="3:9" ht="15.5" x14ac:dyDescent="0.35">
      <c r="C245" t="s">
        <v>212</v>
      </c>
      <c r="I245" s="6">
        <v>7.8399999999999997E-2</v>
      </c>
    </row>
    <row r="246" spans="3:9" ht="15.5" x14ac:dyDescent="0.35">
      <c r="C246" t="s">
        <v>213</v>
      </c>
      <c r="I246" s="6">
        <v>0.10439999999999999</v>
      </c>
    </row>
    <row r="247" spans="3:9" ht="15.5" x14ac:dyDescent="0.35">
      <c r="C247" t="s">
        <v>214</v>
      </c>
      <c r="I247" s="6">
        <v>0.13600000000000001</v>
      </c>
    </row>
    <row r="248" spans="3:9" ht="15.5" x14ac:dyDescent="0.35">
      <c r="C248" t="s">
        <v>297</v>
      </c>
      <c r="I248" s="6">
        <v>9.2300000000000007E-2</v>
      </c>
    </row>
    <row r="249" spans="3:9" ht="15.5" x14ac:dyDescent="0.35">
      <c r="C249" t="s">
        <v>215</v>
      </c>
      <c r="D249" s="6">
        <v>40.549999999999997</v>
      </c>
    </row>
    <row r="250" spans="3:9" ht="15.5" x14ac:dyDescent="0.35">
      <c r="C250" t="s">
        <v>216</v>
      </c>
      <c r="D250" s="6">
        <v>355.57</v>
      </c>
    </row>
    <row r="251" spans="3:9" ht="15.5" x14ac:dyDescent="0.35">
      <c r="C251" t="s">
        <v>217</v>
      </c>
      <c r="D251" s="6">
        <v>114.31</v>
      </c>
    </row>
    <row r="252" spans="3:9" ht="15.5" x14ac:dyDescent="0.35">
      <c r="C252" t="s">
        <v>218</v>
      </c>
      <c r="D252" s="6">
        <v>281.81</v>
      </c>
    </row>
    <row r="253" spans="3:9" ht="15.5" x14ac:dyDescent="0.35">
      <c r="C253" t="s">
        <v>219</v>
      </c>
      <c r="D253" s="6">
        <v>2.2400000000000002</v>
      </c>
    </row>
    <row r="254" spans="3:9" ht="15.5" x14ac:dyDescent="0.35">
      <c r="C254" t="s">
        <v>298</v>
      </c>
      <c r="I254" s="6">
        <v>0.64</v>
      </c>
    </row>
    <row r="255" spans="3:9" ht="15.5" x14ac:dyDescent="0.35">
      <c r="C255" t="s">
        <v>299</v>
      </c>
      <c r="I255" s="6">
        <v>0.97</v>
      </c>
    </row>
    <row r="256" spans="3:9" ht="15.5" x14ac:dyDescent="0.35">
      <c r="C256" t="s">
        <v>43</v>
      </c>
      <c r="I256" s="5">
        <v>339000000000</v>
      </c>
    </row>
    <row r="257" spans="3:9" ht="15.5" x14ac:dyDescent="0.35">
      <c r="C257" t="s">
        <v>220</v>
      </c>
      <c r="I257" s="5">
        <v>409000000000</v>
      </c>
    </row>
    <row r="258" spans="3:9" ht="15.5" x14ac:dyDescent="0.35">
      <c r="C258" t="s">
        <v>221</v>
      </c>
      <c r="I258" s="5">
        <v>2710000000</v>
      </c>
    </row>
    <row r="259" spans="3:9" ht="15.5" x14ac:dyDescent="0.35">
      <c r="C259" t="s">
        <v>222</v>
      </c>
      <c r="I259" s="6">
        <v>0.17670000000000002</v>
      </c>
    </row>
    <row r="260" spans="3:9" ht="15.5" x14ac:dyDescent="0.35">
      <c r="C260" t="s">
        <v>223</v>
      </c>
      <c r="D260" s="6">
        <v>0.38200000000000001</v>
      </c>
    </row>
    <row r="261" spans="3:9" ht="15.5" x14ac:dyDescent="0.35">
      <c r="C261" t="s">
        <v>224</v>
      </c>
      <c r="D261" s="6">
        <v>0.1734</v>
      </c>
    </row>
    <row r="262" spans="3:9" ht="15.5" x14ac:dyDescent="0.35">
      <c r="C262" t="s">
        <v>225</v>
      </c>
      <c r="D262" s="6">
        <v>0.1168</v>
      </c>
    </row>
    <row r="263" spans="3:9" ht="15.5" x14ac:dyDescent="0.35">
      <c r="C263" t="s">
        <v>226</v>
      </c>
      <c r="D263" s="6">
        <v>3.1800000000000002E-2</v>
      </c>
    </row>
    <row r="264" spans="3:9" ht="15.5" x14ac:dyDescent="0.35">
      <c r="C264" t="s">
        <v>227</v>
      </c>
      <c r="D264" s="6">
        <v>2.5000000000000001E-3</v>
      </c>
    </row>
    <row r="265" spans="3:9" ht="15.5" x14ac:dyDescent="0.35">
      <c r="C265" t="s">
        <v>228</v>
      </c>
      <c r="D265" s="6">
        <v>-0.1125</v>
      </c>
    </row>
    <row r="266" spans="3:9" ht="15.5" x14ac:dyDescent="0.35">
      <c r="C266" t="s">
        <v>388</v>
      </c>
      <c r="I266" s="6">
        <v>3.5</v>
      </c>
    </row>
    <row r="267" spans="3:9" ht="15.5" x14ac:dyDescent="0.35">
      <c r="C267" t="s">
        <v>389</v>
      </c>
      <c r="I267" s="6">
        <v>3.5</v>
      </c>
    </row>
    <row r="268" spans="3:9" ht="15.5" x14ac:dyDescent="0.35">
      <c r="C268" t="s">
        <v>390</v>
      </c>
      <c r="I268" s="6">
        <v>0.33729999999999999</v>
      </c>
    </row>
    <row r="269" spans="3:9" ht="15.5" x14ac:dyDescent="0.35">
      <c r="C269" t="s">
        <v>391</v>
      </c>
      <c r="I269" s="6">
        <v>2.7999999999999997E-2</v>
      </c>
    </row>
    <row r="270" spans="3:9" ht="15.5" x14ac:dyDescent="0.35">
      <c r="C270" t="s">
        <v>392</v>
      </c>
      <c r="I270" t="s">
        <v>1707</v>
      </c>
    </row>
    <row r="271" spans="3:9" ht="15.5" x14ac:dyDescent="0.35">
      <c r="C271" t="s">
        <v>229</v>
      </c>
      <c r="I271" s="5">
        <v>6</v>
      </c>
    </row>
    <row r="272" spans="3:9" ht="15.5" x14ac:dyDescent="0.35">
      <c r="C272" t="s">
        <v>230</v>
      </c>
      <c r="I272" s="6">
        <v>0.21</v>
      </c>
    </row>
    <row r="273" spans="3:9" ht="15.5" x14ac:dyDescent="0.35">
      <c r="C273" t="s">
        <v>231</v>
      </c>
      <c r="I273" s="6">
        <v>0.3</v>
      </c>
    </row>
    <row r="274" spans="3:9" ht="15.5" x14ac:dyDescent="0.35">
      <c r="C274" t="s">
        <v>232</v>
      </c>
      <c r="I274" s="6">
        <v>0.63</v>
      </c>
    </row>
    <row r="275" spans="3:9" ht="15.5" x14ac:dyDescent="0.35">
      <c r="C275" t="s">
        <v>233</v>
      </c>
      <c r="I275" s="6">
        <v>0.53</v>
      </c>
    </row>
    <row r="276" spans="3:9" ht="15.5" x14ac:dyDescent="0.35">
      <c r="C276" t="s">
        <v>234</v>
      </c>
      <c r="I276" s="6">
        <v>0.53</v>
      </c>
    </row>
    <row r="277" spans="3:9" ht="15.5" x14ac:dyDescent="0.35">
      <c r="C277" t="s">
        <v>235</v>
      </c>
      <c r="I277" s="6">
        <v>0.56000000000000005</v>
      </c>
    </row>
    <row r="278" spans="3:9" ht="15.5" x14ac:dyDescent="0.35">
      <c r="C278" t="s">
        <v>236</v>
      </c>
      <c r="I278" s="6">
        <v>0.33</v>
      </c>
    </row>
    <row r="279" spans="3:9" ht="15.5" x14ac:dyDescent="0.35">
      <c r="C279" t="s">
        <v>300</v>
      </c>
      <c r="I279" s="5">
        <v>289000000000</v>
      </c>
    </row>
    <row r="280" spans="3:9" ht="15.5" x14ac:dyDescent="0.35">
      <c r="C280" t="s">
        <v>301</v>
      </c>
      <c r="I280" s="5">
        <v>113000000000</v>
      </c>
    </row>
    <row r="281" spans="3:9" ht="15.5" x14ac:dyDescent="0.35">
      <c r="C281" t="s">
        <v>302</v>
      </c>
      <c r="I281" s="5">
        <v>61000000000</v>
      </c>
    </row>
    <row r="282" spans="3:9" ht="15.5" x14ac:dyDescent="0.35">
      <c r="C282" t="s">
        <v>303</v>
      </c>
      <c r="I282" s="5">
        <v>36000000000</v>
      </c>
    </row>
    <row r="283" spans="3:9" ht="15.5" x14ac:dyDescent="0.35">
      <c r="C283" t="s">
        <v>237</v>
      </c>
      <c r="D283" s="5">
        <v>5000000000</v>
      </c>
    </row>
    <row r="284" spans="3:9" ht="15.5" x14ac:dyDescent="0.35">
      <c r="C284" t="s">
        <v>238</v>
      </c>
      <c r="D284" s="5">
        <v>455000000000</v>
      </c>
    </row>
    <row r="285" spans="3:9" ht="15.5" x14ac:dyDescent="0.35">
      <c r="C285" t="s">
        <v>239</v>
      </c>
      <c r="D285" s="5">
        <v>112000000000</v>
      </c>
    </row>
    <row r="286" spans="3:9" ht="15.5" x14ac:dyDescent="0.35">
      <c r="C286" t="s">
        <v>183</v>
      </c>
      <c r="D286" s="5">
        <v>163000000000</v>
      </c>
    </row>
    <row r="287" spans="3:9" ht="15.5" x14ac:dyDescent="0.35">
      <c r="C287" t="s">
        <v>182</v>
      </c>
      <c r="I287" s="5">
        <v>342000000000</v>
      </c>
    </row>
    <row r="288" spans="3:9" ht="15.5" x14ac:dyDescent="0.35">
      <c r="C288" t="s">
        <v>181</v>
      </c>
      <c r="D288" s="5">
        <v>20000000000</v>
      </c>
    </row>
    <row r="289" spans="3:9" ht="15.5" x14ac:dyDescent="0.35">
      <c r="C289" t="s">
        <v>180</v>
      </c>
      <c r="D289" s="5">
        <v>53000000000</v>
      </c>
    </row>
    <row r="290" spans="3:9" ht="15.5" x14ac:dyDescent="0.35">
      <c r="C290" t="s">
        <v>24</v>
      </c>
      <c r="D290" s="5">
        <v>74000000000</v>
      </c>
    </row>
    <row r="291" spans="3:9" ht="15.5" x14ac:dyDescent="0.35">
      <c r="C291" t="s">
        <v>21</v>
      </c>
      <c r="D291" s="5">
        <v>69000000000</v>
      </c>
    </row>
    <row r="292" spans="3:9" ht="15.5" x14ac:dyDescent="0.35">
      <c r="C292" t="s">
        <v>240</v>
      </c>
      <c r="I292" s="5">
        <v>343000000000</v>
      </c>
    </row>
    <row r="293" spans="3:9" ht="15.5" x14ac:dyDescent="0.35">
      <c r="C293" t="s">
        <v>304</v>
      </c>
      <c r="I293" s="5">
        <v>66000000000</v>
      </c>
    </row>
    <row r="294" spans="3:9" ht="15.5" x14ac:dyDescent="0.35">
      <c r="C294" t="s">
        <v>305</v>
      </c>
      <c r="I294" s="5">
        <v>-39000000000</v>
      </c>
    </row>
    <row r="295" spans="3:9" ht="15.5" x14ac:dyDescent="0.35">
      <c r="C295" t="s">
        <v>306</v>
      </c>
      <c r="I295" s="5">
        <v>-20000000000</v>
      </c>
    </row>
    <row r="296" spans="3:9" ht="15.5" x14ac:dyDescent="0.35">
      <c r="C296" t="s">
        <v>307</v>
      </c>
      <c r="I296" s="5">
        <v>-7000000000</v>
      </c>
    </row>
    <row r="297" spans="3:9" ht="15.5" x14ac:dyDescent="0.35">
      <c r="C297" t="s">
        <v>308</v>
      </c>
      <c r="I297" s="5">
        <v>59000000000</v>
      </c>
    </row>
  </sheetData>
  <pageMargins left="0.7" right="0.7" top="0.75" bottom="0.75" header="0.3" footer="0.3"/>
  <ignoredErrors>
    <ignoredError sqref="A1:M29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100</vt:i4>
      </vt:variant>
    </vt:vector>
  </HeadingPairs>
  <TitlesOfParts>
    <vt:vector size="100" baseType="lpstr">
      <vt:lpstr>MGLV</vt:lpstr>
      <vt:lpstr>TRUE</vt:lpstr>
      <vt:lpstr>LABA</vt:lpstr>
      <vt:lpstr>ARCI</vt:lpstr>
      <vt:lpstr>IPAC</vt:lpstr>
      <vt:lpstr>MASB</vt:lpstr>
      <vt:lpstr>BMHS</vt:lpstr>
      <vt:lpstr>FLMC</vt:lpstr>
      <vt:lpstr>NICL</vt:lpstr>
      <vt:lpstr>UVCR</vt:lpstr>
      <vt:lpstr>BUKA</vt:lpstr>
      <vt:lpstr>HAIS</vt:lpstr>
      <vt:lpstr>OILS</vt:lpstr>
      <vt:lpstr>GPSO</vt:lpstr>
      <vt:lpstr>MCOL</vt:lpstr>
      <vt:lpstr>RSGK</vt:lpstr>
      <vt:lpstr>RUNS</vt:lpstr>
      <vt:lpstr>SBMA</vt:lpstr>
      <vt:lpstr>CMNT</vt:lpstr>
      <vt:lpstr>GTSI</vt:lpstr>
      <vt:lpstr>IDEA</vt:lpstr>
      <vt:lpstr>KUAS</vt:lpstr>
      <vt:lpstr>BOBA</vt:lpstr>
      <vt:lpstr>MTEL</vt:lpstr>
      <vt:lpstr>DEPO</vt:lpstr>
      <vt:lpstr>BINO</vt:lpstr>
      <vt:lpstr>CMRY</vt:lpstr>
      <vt:lpstr>WGSH</vt:lpstr>
      <vt:lpstr>TAYS</vt:lpstr>
      <vt:lpstr>WMPP</vt:lpstr>
      <vt:lpstr>RMKE</vt:lpstr>
      <vt:lpstr>OBMD</vt:lpstr>
      <vt:lpstr>AVIA</vt:lpstr>
      <vt:lpstr>IPPE</vt:lpstr>
      <vt:lpstr>NASI</vt:lpstr>
      <vt:lpstr>BSML</vt:lpstr>
      <vt:lpstr>DRMA</vt:lpstr>
      <vt:lpstr>ADMR</vt:lpstr>
      <vt:lpstr>SEMA</vt:lpstr>
      <vt:lpstr>ASLC</vt:lpstr>
      <vt:lpstr>NETV</vt:lpstr>
      <vt:lpstr>BAUT</vt:lpstr>
      <vt:lpstr>ENAK</vt:lpstr>
      <vt:lpstr>NTBK</vt:lpstr>
      <vt:lpstr>SMKM</vt:lpstr>
      <vt:lpstr>STAA</vt:lpstr>
      <vt:lpstr>NANO</vt:lpstr>
      <vt:lpstr>BIKE</vt:lpstr>
      <vt:lpstr>WIRG</vt:lpstr>
      <vt:lpstr>SICO</vt:lpstr>
      <vt:lpstr>GOTO</vt:lpstr>
      <vt:lpstr>TLDN</vt:lpstr>
      <vt:lpstr>MTMH</vt:lpstr>
      <vt:lpstr>WINR</vt:lpstr>
      <vt:lpstr>IBOS</vt:lpstr>
      <vt:lpstr>OLIV</vt:lpstr>
      <vt:lpstr>ASHA</vt:lpstr>
      <vt:lpstr>SWID</vt:lpstr>
      <vt:lpstr>TRGU</vt:lpstr>
      <vt:lpstr>ARKO</vt:lpstr>
      <vt:lpstr>CHEM</vt:lpstr>
      <vt:lpstr>DEWI</vt:lpstr>
      <vt:lpstr>AXIO</vt:lpstr>
      <vt:lpstr>KRYA</vt:lpstr>
      <vt:lpstr>HATM</vt:lpstr>
      <vt:lpstr>RCCC</vt:lpstr>
      <vt:lpstr>GULA</vt:lpstr>
      <vt:lpstr>JARR</vt:lpstr>
      <vt:lpstr>AMMS</vt:lpstr>
      <vt:lpstr>RAFI</vt:lpstr>
      <vt:lpstr>KKES</vt:lpstr>
      <vt:lpstr>ELPI</vt:lpstr>
      <vt:lpstr>EURO</vt:lpstr>
      <vt:lpstr>KLIN</vt:lpstr>
      <vt:lpstr>TOOL</vt:lpstr>
      <vt:lpstr>BUAH</vt:lpstr>
      <vt:lpstr>CRAB</vt:lpstr>
      <vt:lpstr>MEDS</vt:lpstr>
      <vt:lpstr>COAL</vt:lpstr>
      <vt:lpstr>PRAY</vt:lpstr>
      <vt:lpstr>CBUT</vt:lpstr>
      <vt:lpstr>BELI</vt:lpstr>
      <vt:lpstr>MKTR</vt:lpstr>
      <vt:lpstr>OMED</vt:lpstr>
      <vt:lpstr>BSBK</vt:lpstr>
      <vt:lpstr>PDPP</vt:lpstr>
      <vt:lpstr>KDTN</vt:lpstr>
      <vt:lpstr>ZATA</vt:lpstr>
      <vt:lpstr>NINE</vt:lpstr>
      <vt:lpstr>MMIX</vt:lpstr>
      <vt:lpstr>PADA</vt:lpstr>
      <vt:lpstr>ISAP</vt:lpstr>
      <vt:lpstr>VTNY</vt:lpstr>
      <vt:lpstr>SOUL</vt:lpstr>
      <vt:lpstr>ELIT</vt:lpstr>
      <vt:lpstr>BEER</vt:lpstr>
      <vt:lpstr>CBPE</vt:lpstr>
      <vt:lpstr>SUNI</vt:lpstr>
      <vt:lpstr>CBRE</vt:lpstr>
      <vt:lpstr>WINE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MOCHAMMAD CHAMDANI</cp:lastModifiedBy>
  <dcterms:modified xsi:type="dcterms:W3CDTF">2026-10-25T10:10:18Z</dcterms:modified>
</cp:coreProperties>
</file>